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drawings/drawing1.xml" ContentType="application/vnd.openxmlformats-officedocument.drawing+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2.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3.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codeName="ThisWorkbook" defaultThemeVersion="124226"/>
  <mc:AlternateContent xmlns:mc="http://schemas.openxmlformats.org/markup-compatibility/2006">
    <mc:Choice Requires="x15">
      <x15ac:absPath xmlns:x15ac="http://schemas.microsoft.com/office/spreadsheetml/2010/11/ac" url="C:\Users\Joseph\Documents\"/>
    </mc:Choice>
  </mc:AlternateContent>
  <xr:revisionPtr revIDLastSave="0" documentId="13_ncr:1_{FA6EAAD3-7B98-451E-AB79-8ACD0915CCC5}" xr6:coauthVersionLast="47" xr6:coauthVersionMax="47" xr10:uidLastSave="{00000000-0000-0000-0000-000000000000}"/>
  <bookViews>
    <workbookView xWindow="-120" yWindow="-120" windowWidth="29040" windowHeight="15840" activeTab="1" xr2:uid="{00000000-000D-0000-FFFF-FFFF00000000}"/>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 i="1" l="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C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AC3" i="3"/>
  <c r="AC4" i="3"/>
  <c r="AC5" i="3"/>
  <c r="AC6" i="3"/>
  <c r="AC7" i="3"/>
  <c r="AC8" i="3"/>
  <c r="AC9" i="3"/>
  <c r="AC10" i="3"/>
  <c r="AC11" i="3"/>
  <c r="AC12" i="3"/>
  <c r="AC13" i="3"/>
  <c r="AC14" i="3"/>
  <c r="AC15" i="3"/>
  <c r="AC16" i="3"/>
  <c r="AC17" i="3"/>
  <c r="AC18" i="3"/>
  <c r="AC19" i="3"/>
  <c r="AC20" i="3"/>
  <c r="AC21" i="3"/>
  <c r="AC22" i="3"/>
  <c r="AC23" i="3"/>
  <c r="AC24" i="3"/>
  <c r="AC25" i="3"/>
  <c r="AC26" i="3"/>
  <c r="AC27" i="3"/>
  <c r="AC28" i="3"/>
  <c r="AC29" i="3"/>
  <c r="AC30" i="3"/>
  <c r="AC31" i="3"/>
  <c r="AC32" i="3"/>
  <c r="AC33" i="3"/>
  <c r="AC34" i="3"/>
  <c r="AC35" i="3"/>
  <c r="AC36" i="3"/>
  <c r="AC37" i="3"/>
  <c r="AC38" i="3"/>
  <c r="AC39" i="3"/>
  <c r="AC40" i="3"/>
  <c r="AC41" i="3"/>
  <c r="AC42" i="3"/>
  <c r="AC43" i="3"/>
  <c r="AC44" i="3"/>
  <c r="AC45" i="3"/>
  <c r="AC46" i="3"/>
  <c r="AC47" i="3"/>
  <c r="AC48" i="3"/>
  <c r="AC49" i="3"/>
  <c r="AC50" i="3"/>
  <c r="AC51" i="3"/>
  <c r="AC52" i="3"/>
  <c r="AC53" i="3"/>
  <c r="AC54" i="3"/>
  <c r="AC55" i="3"/>
  <c r="AC56" i="3"/>
  <c r="AC57" i="3"/>
  <c r="AC58" i="3"/>
  <c r="AC59" i="3"/>
  <c r="AC60" i="3"/>
  <c r="AC61" i="3"/>
  <c r="AC62" i="3"/>
  <c r="AC63" i="3"/>
  <c r="AC64" i="3"/>
  <c r="AC65" i="3"/>
  <c r="AC66" i="3"/>
  <c r="AC67" i="3"/>
  <c r="AC68" i="3"/>
  <c r="AC69" i="3"/>
  <c r="AC70" i="3"/>
  <c r="AC71" i="3"/>
  <c r="AC72" i="3"/>
  <c r="AC73" i="3"/>
  <c r="AC74" i="3"/>
  <c r="AC75" i="3"/>
  <c r="AC76" i="3"/>
  <c r="AC77" i="3"/>
  <c r="AC78" i="3"/>
  <c r="AC79" i="3"/>
  <c r="AC80" i="3"/>
  <c r="AC81" i="3"/>
  <c r="AC82" i="3"/>
  <c r="AC83" i="3"/>
  <c r="AC84" i="3"/>
  <c r="AC85" i="3"/>
  <c r="AC86" i="3"/>
  <c r="AC87" i="3"/>
  <c r="AC88" i="3"/>
  <c r="AC89" i="3"/>
  <c r="AC90" i="3"/>
  <c r="AC91" i="3"/>
  <c r="AC92" i="3"/>
  <c r="AC93" i="3"/>
  <c r="AC94" i="3"/>
  <c r="AC95" i="3"/>
  <c r="AC96" i="3"/>
  <c r="AC97" i="3"/>
  <c r="AC98" i="3"/>
  <c r="AC99" i="3"/>
  <c r="AC100" i="3"/>
  <c r="AC101" i="3"/>
  <c r="AC102" i="3"/>
  <c r="AC103" i="3"/>
  <c r="AC104" i="3"/>
  <c r="AC105" i="3"/>
  <c r="AC106" i="3"/>
  <c r="AC107" i="3"/>
  <c r="AC108" i="3"/>
  <c r="AC109" i="3"/>
  <c r="AC110" i="3"/>
  <c r="AC111" i="3"/>
  <c r="AC112" i="3"/>
  <c r="AC113" i="3"/>
  <c r="AC114" i="3"/>
  <c r="AC115" i="3"/>
  <c r="AC116" i="3"/>
  <c r="AC117" i="3"/>
  <c r="AC118" i="3"/>
  <c r="AC119" i="3"/>
  <c r="AC120" i="3"/>
  <c r="AC121" i="3"/>
  <c r="AC122" i="3"/>
  <c r="AC123" i="3"/>
  <c r="AC124" i="3"/>
  <c r="AC125" i="3"/>
  <c r="AC126" i="3"/>
  <c r="AC127" i="3"/>
  <c r="AC128" i="3"/>
  <c r="AC129" i="3"/>
  <c r="AC130" i="3"/>
  <c r="AC131" i="3"/>
  <c r="AC132" i="3"/>
  <c r="AC133" i="3"/>
  <c r="AC134" i="3"/>
  <c r="AC135" i="3"/>
  <c r="AC136" i="3"/>
  <c r="AC137" i="3"/>
  <c r="AC138" i="3"/>
  <c r="AC139" i="3"/>
  <c r="AC140" i="3"/>
  <c r="AC141" i="3"/>
  <c r="AC142" i="3"/>
  <c r="AC143" i="3"/>
  <c r="AC144" i="3"/>
  <c r="AC145" i="3"/>
  <c r="AC146" i="3"/>
  <c r="AC147" i="3"/>
  <c r="AC148" i="3"/>
  <c r="AC149" i="3"/>
  <c r="AC150" i="3"/>
  <c r="AC151" i="3"/>
  <c r="AC152" i="3"/>
  <c r="AC153" i="3"/>
  <c r="AC154" i="3"/>
  <c r="AC155" i="3"/>
  <c r="AC156" i="3"/>
  <c r="AC157" i="3"/>
  <c r="AC158" i="3"/>
  <c r="AC159" i="3"/>
  <c r="AC160" i="3"/>
  <c r="AC161" i="3"/>
  <c r="AC162" i="3"/>
  <c r="AC163" i="3"/>
  <c r="AC164" i="3"/>
  <c r="AC165" i="3"/>
  <c r="AC166" i="3"/>
  <c r="AC167" i="3"/>
  <c r="AC168" i="3"/>
  <c r="AC169" i="3"/>
  <c r="AC170" i="3"/>
  <c r="AC171" i="3"/>
  <c r="AC172" i="3"/>
  <c r="AC173" i="3"/>
  <c r="AC174" i="3"/>
  <c r="AC175" i="3"/>
  <c r="AC176" i="3"/>
  <c r="AC177" i="3"/>
  <c r="AC178" i="3"/>
  <c r="AC179" i="3"/>
  <c r="AC180" i="3"/>
  <c r="AC181" i="3"/>
  <c r="AC182" i="3"/>
  <c r="AC183" i="3"/>
  <c r="AC184" i="3"/>
  <c r="AC185" i="3"/>
  <c r="AC186" i="3"/>
  <c r="AC187" i="3"/>
  <c r="AC188" i="3"/>
  <c r="AC189" i="3"/>
  <c r="AC190" i="3"/>
  <c r="AC191" i="3"/>
  <c r="AC192" i="3"/>
  <c r="AC193" i="3"/>
  <c r="AC194" i="3"/>
  <c r="AC195" i="3"/>
  <c r="AC196" i="3"/>
  <c r="AC197" i="3"/>
  <c r="AC198" i="3"/>
  <c r="AC199" i="3"/>
  <c r="AC200" i="3"/>
  <c r="AC201" i="3"/>
  <c r="AC202" i="3"/>
  <c r="AC203" i="3"/>
  <c r="AC204" i="3"/>
  <c r="AC205" i="3"/>
  <c r="AC206" i="3"/>
  <c r="AC207" i="3"/>
  <c r="AC208" i="3"/>
  <c r="AC209" i="3"/>
  <c r="AC210" i="3"/>
  <c r="AC211" i="3"/>
  <c r="AC212" i="3"/>
  <c r="AC213" i="3"/>
  <c r="AC214" i="3"/>
  <c r="AC215" i="3"/>
  <c r="AC216" i="3"/>
  <c r="AC217" i="3"/>
  <c r="AC218" i="3"/>
  <c r="AC219" i="3"/>
  <c r="AC220" i="3"/>
  <c r="AC221" i="3"/>
  <c r="AC222" i="3"/>
  <c r="AC223" i="3"/>
  <c r="AC224" i="3"/>
  <c r="AC225" i="3"/>
  <c r="AC226" i="3"/>
  <c r="AC227" i="3"/>
  <c r="AC228" i="3"/>
  <c r="AC229" i="3"/>
  <c r="AC230" i="3"/>
  <c r="AC231" i="3"/>
  <c r="AC232" i="3"/>
  <c r="AC233" i="3"/>
  <c r="AC234" i="3"/>
  <c r="AC235" i="3"/>
  <c r="AC236" i="3"/>
  <c r="AC237" i="3"/>
  <c r="AC238" i="3"/>
  <c r="AC239" i="3"/>
  <c r="AC240" i="3"/>
  <c r="AC241" i="3"/>
  <c r="AC242" i="3"/>
  <c r="AC243" i="3"/>
  <c r="AC244" i="3"/>
  <c r="AC245" i="3"/>
  <c r="AC246" i="3"/>
  <c r="AC247" i="3"/>
  <c r="AC248" i="3"/>
  <c r="AC249" i="3"/>
  <c r="AC250" i="3"/>
  <c r="AC251" i="3"/>
  <c r="AC252" i="3"/>
  <c r="AC253" i="3"/>
  <c r="AC254" i="3"/>
  <c r="AC255" i="3"/>
  <c r="AC256" i="3"/>
  <c r="AC257" i="3"/>
  <c r="AC258" i="3"/>
  <c r="AC259" i="3"/>
  <c r="AC260" i="3"/>
  <c r="AC261" i="3"/>
  <c r="AC262" i="3"/>
  <c r="AC263" i="3"/>
  <c r="AC264" i="3"/>
  <c r="AC265" i="3"/>
  <c r="AC266" i="3"/>
  <c r="AC267" i="3"/>
  <c r="AC268" i="3"/>
  <c r="AC269" i="3"/>
  <c r="AC270" i="3"/>
  <c r="AC271" i="3"/>
  <c r="AC272" i="3"/>
  <c r="AC273" i="3"/>
  <c r="AC274" i="3"/>
  <c r="AC275" i="3"/>
  <c r="AC276" i="3"/>
  <c r="AC277" i="3"/>
  <c r="AC278" i="3"/>
  <c r="AC279" i="3"/>
  <c r="AC280" i="3"/>
  <c r="AC281" i="3"/>
  <c r="AC282" i="3"/>
  <c r="AC283" i="3"/>
  <c r="AC284" i="3"/>
  <c r="AC285" i="3"/>
  <c r="AC286" i="3"/>
  <c r="AC287" i="3"/>
  <c r="AC288" i="3"/>
  <c r="AC289" i="3"/>
  <c r="AC290" i="3"/>
  <c r="AC291" i="3"/>
  <c r="AC292" i="3"/>
  <c r="AC293" i="3"/>
  <c r="AC294" i="3"/>
  <c r="AC295" i="3"/>
  <c r="AC296" i="3"/>
  <c r="AC297" i="3"/>
  <c r="AC298" i="3"/>
  <c r="AC299" i="3"/>
  <c r="AC300" i="3"/>
  <c r="AC301" i="3"/>
  <c r="AC302" i="3"/>
  <c r="AC303" i="3"/>
  <c r="AC304" i="3"/>
  <c r="AC305" i="3"/>
  <c r="AC306" i="3"/>
  <c r="AC307" i="3"/>
  <c r="AC308" i="3"/>
  <c r="AC309" i="3"/>
  <c r="AC310" i="3"/>
  <c r="AC311" i="3"/>
  <c r="AC312" i="3"/>
  <c r="AC313" i="3"/>
  <c r="AC314" i="3"/>
  <c r="AC315" i="3"/>
  <c r="AC316" i="3"/>
  <c r="AC317" i="3"/>
  <c r="AC318" i="3"/>
  <c r="AC319" i="3"/>
  <c r="AC320" i="3"/>
  <c r="AC321" i="3"/>
  <c r="AC322" i="3"/>
  <c r="AC323" i="3"/>
  <c r="AC324" i="3"/>
  <c r="AC325" i="3"/>
  <c r="AC326" i="3"/>
  <c r="AC327" i="3"/>
  <c r="AC328" i="3"/>
  <c r="AC329" i="3"/>
  <c r="AC330" i="3"/>
  <c r="AC331" i="3"/>
  <c r="AC332" i="3"/>
  <c r="AC333" i="3"/>
  <c r="AC334" i="3"/>
  <c r="AC335" i="3"/>
  <c r="AC336" i="3"/>
  <c r="AC337" i="3"/>
  <c r="AC338" i="3"/>
  <c r="AC339" i="3"/>
  <c r="AC340" i="3"/>
  <c r="AC341" i="3"/>
  <c r="AC342" i="3"/>
  <c r="AC343" i="3"/>
  <c r="AC344" i="3"/>
  <c r="AC345" i="3"/>
  <c r="AC346" i="3"/>
  <c r="AC347" i="3"/>
  <c r="AC348" i="3"/>
  <c r="AC349" i="3"/>
  <c r="AC350" i="3"/>
  <c r="AC351" i="3"/>
  <c r="AC352" i="3"/>
  <c r="AC353" i="3"/>
  <c r="AC354" i="3"/>
  <c r="AC355" i="3"/>
  <c r="AC356" i="3"/>
  <c r="AC357" i="3"/>
  <c r="AC358" i="3"/>
  <c r="AC359" i="3"/>
  <c r="AC360" i="3"/>
  <c r="AC361" i="3"/>
  <c r="AC362" i="3"/>
  <c r="AC363" i="3"/>
  <c r="AC364" i="3"/>
  <c r="AC365" i="3"/>
  <c r="AC366" i="3"/>
  <c r="AC367" i="3"/>
  <c r="AC368" i="3"/>
  <c r="AC369" i="3"/>
  <c r="AC370" i="3"/>
  <c r="AC371" i="3"/>
  <c r="AC372" i="3"/>
  <c r="AC373" i="3"/>
  <c r="AC374" i="3"/>
  <c r="AC375" i="3"/>
  <c r="AC376" i="3"/>
  <c r="AC377" i="3"/>
  <c r="AC378" i="3"/>
  <c r="AC379" i="3"/>
  <c r="AC380" i="3"/>
  <c r="AC381" i="3"/>
  <c r="AC382" i="3"/>
  <c r="AC383" i="3"/>
  <c r="AC384" i="3"/>
  <c r="AC385" i="3"/>
  <c r="AC386" i="3"/>
  <c r="AC387" i="3"/>
  <c r="AC388" i="3"/>
  <c r="AC389" i="3"/>
  <c r="AC390" i="3"/>
  <c r="AC391" i="3"/>
  <c r="AC392" i="3"/>
  <c r="AC393" i="3"/>
  <c r="AC394" i="3"/>
  <c r="AC395" i="3"/>
  <c r="AC396" i="3"/>
  <c r="AC397" i="3"/>
  <c r="AC398" i="3"/>
  <c r="AC399" i="3"/>
  <c r="AC400" i="3"/>
  <c r="AC401" i="3"/>
  <c r="AC402" i="3"/>
  <c r="AC403" i="3"/>
  <c r="AC404" i="3"/>
  <c r="AC405" i="3"/>
  <c r="AC406" i="3"/>
  <c r="AC407" i="3"/>
  <c r="AC408" i="3"/>
  <c r="AC409" i="3"/>
  <c r="AC410" i="3"/>
  <c r="AC411" i="3"/>
  <c r="AC412" i="3"/>
  <c r="AC413" i="3"/>
  <c r="AC414" i="3"/>
  <c r="AC415" i="3"/>
  <c r="AC416" i="3"/>
  <c r="AC417" i="3"/>
  <c r="AC418" i="3"/>
  <c r="AC419" i="3"/>
  <c r="AC420" i="3"/>
  <c r="AC421" i="3"/>
  <c r="AC422" i="3"/>
  <c r="AC423" i="3"/>
  <c r="AC424" i="3"/>
  <c r="AC425" i="3"/>
  <c r="AC426" i="3"/>
  <c r="AC427" i="3"/>
  <c r="AC428" i="3"/>
  <c r="AC429" i="3"/>
  <c r="AC430" i="3"/>
  <c r="AC431" i="3"/>
  <c r="AC432" i="3"/>
  <c r="AC433" i="3"/>
  <c r="AC434" i="3"/>
  <c r="AC435" i="3"/>
  <c r="AC436" i="3"/>
  <c r="AC437" i="3"/>
  <c r="AC438" i="3"/>
  <c r="AC439" i="3"/>
  <c r="AC440" i="3"/>
  <c r="AC441" i="3"/>
  <c r="AC442" i="3"/>
  <c r="AC443" i="3"/>
  <c r="AC444" i="3"/>
  <c r="AC445" i="3"/>
  <c r="AC446" i="3"/>
  <c r="AC447" i="3"/>
  <c r="AC448" i="3"/>
  <c r="AC449" i="3"/>
  <c r="AC450" i="3"/>
  <c r="AC451" i="3"/>
  <c r="AC452" i="3"/>
  <c r="AC453" i="3"/>
  <c r="AC454" i="3"/>
  <c r="AC455" i="3"/>
  <c r="AC456" i="3"/>
  <c r="AC457" i="3"/>
  <c r="AC458" i="3"/>
  <c r="AC459" i="3"/>
  <c r="AC460" i="3"/>
  <c r="AC461" i="3"/>
  <c r="AC462" i="3"/>
  <c r="AC463" i="3"/>
  <c r="AC464" i="3"/>
  <c r="AC465" i="3"/>
  <c r="AC466" i="3"/>
  <c r="AC467" i="3"/>
  <c r="AC468" i="3"/>
  <c r="AC469" i="3"/>
  <c r="AC470" i="3"/>
  <c r="AC471" i="3"/>
  <c r="AC472" i="3"/>
  <c r="AC473" i="3"/>
  <c r="AC474" i="3"/>
  <c r="AC475" i="3"/>
  <c r="AC476" i="3"/>
  <c r="AC477" i="3"/>
  <c r="AC478" i="3"/>
  <c r="AC479" i="3"/>
  <c r="AC480" i="3"/>
  <c r="AC481" i="3"/>
  <c r="AC482" i="3"/>
  <c r="AC483" i="3"/>
  <c r="AC484" i="3"/>
  <c r="AC485" i="3"/>
  <c r="AC486" i="3"/>
  <c r="AC487" i="3"/>
  <c r="AC488" i="3"/>
  <c r="AC489" i="3"/>
  <c r="AC490" i="3"/>
  <c r="AC491" i="3"/>
  <c r="AC492" i="3"/>
  <c r="AC493" i="3"/>
  <c r="AC494" i="3"/>
  <c r="AC495" i="3"/>
  <c r="AC496" i="3"/>
  <c r="AC497" i="3"/>
  <c r="AC498" i="3"/>
  <c r="AC499" i="3"/>
  <c r="AC500" i="3"/>
  <c r="AC501" i="3"/>
  <c r="AC502" i="3"/>
  <c r="AC503" i="3"/>
  <c r="AC504" i="3"/>
  <c r="AC505" i="3"/>
  <c r="AC506" i="3"/>
  <c r="AC507" i="3"/>
  <c r="AC508" i="3"/>
  <c r="AC509" i="3"/>
  <c r="AC510" i="3"/>
  <c r="AC511" i="3"/>
  <c r="AC512" i="3"/>
  <c r="AC513" i="3"/>
  <c r="AC514" i="3"/>
  <c r="AC515" i="3"/>
  <c r="AC516" i="3"/>
  <c r="AC517" i="3"/>
  <c r="AC518" i="3"/>
  <c r="AC519" i="3"/>
  <c r="AC520" i="3"/>
  <c r="AC521" i="3"/>
  <c r="AC522" i="3"/>
  <c r="AC523" i="3"/>
  <c r="AC524" i="3"/>
  <c r="AC525" i="3"/>
  <c r="AC526" i="3"/>
  <c r="AC527" i="3"/>
  <c r="AC528" i="3"/>
  <c r="AC529" i="3"/>
  <c r="AC530" i="3"/>
  <c r="AC531" i="3"/>
  <c r="AC532" i="3"/>
  <c r="AC533" i="3"/>
  <c r="AC534" i="3"/>
  <c r="AC535" i="3"/>
  <c r="AC536" i="3"/>
  <c r="AC537" i="3"/>
  <c r="AC538" i="3"/>
  <c r="AC539" i="3"/>
  <c r="AC540" i="3"/>
  <c r="AC541" i="3"/>
  <c r="AC542" i="3"/>
  <c r="AC543" i="3"/>
  <c r="AC544" i="3"/>
  <c r="AC545" i="3"/>
  <c r="AC546" i="3"/>
  <c r="AC547" i="3"/>
  <c r="AC548" i="3"/>
  <c r="AC549" i="3"/>
  <c r="AC550" i="3"/>
  <c r="AC551" i="3"/>
  <c r="AC552" i="3"/>
  <c r="AC553" i="3"/>
  <c r="AC554" i="3"/>
  <c r="AC555" i="3"/>
  <c r="AC556" i="3"/>
  <c r="AC557" i="3"/>
  <c r="AC558" i="3"/>
  <c r="AC559" i="3"/>
  <c r="AC560" i="3"/>
  <c r="AC561" i="3"/>
  <c r="AC562" i="3"/>
  <c r="AC563" i="3"/>
  <c r="AC564" i="3"/>
  <c r="AC565" i="3"/>
  <c r="AC566" i="3"/>
  <c r="AC567" i="3"/>
  <c r="AC568" i="3"/>
  <c r="AC569" i="3"/>
  <c r="AC570" i="3"/>
  <c r="AC571" i="3"/>
  <c r="AC572" i="3"/>
  <c r="AC573" i="3"/>
  <c r="AC574" i="3"/>
  <c r="AC575" i="3"/>
  <c r="AC576" i="3"/>
  <c r="AC577" i="3"/>
  <c r="AC578" i="3"/>
  <c r="AC579" i="3"/>
  <c r="AC580" i="3"/>
  <c r="AC581" i="3"/>
  <c r="AC582" i="3"/>
  <c r="AC583" i="3"/>
  <c r="AC584" i="3"/>
  <c r="AC585" i="3"/>
  <c r="AC586" i="3"/>
  <c r="AC587" i="3"/>
  <c r="AC588" i="3"/>
  <c r="AC589" i="3"/>
  <c r="AC590" i="3"/>
  <c r="AC591" i="3"/>
  <c r="AC592" i="3"/>
  <c r="AC593" i="3"/>
  <c r="AC594" i="3"/>
  <c r="AC595" i="3"/>
  <c r="AC596" i="3"/>
  <c r="AC597" i="3"/>
  <c r="AC598" i="3"/>
  <c r="AC599" i="3"/>
  <c r="AC600" i="3"/>
  <c r="AC601" i="3"/>
  <c r="AC602" i="3"/>
  <c r="AC603" i="3"/>
  <c r="AC604" i="3"/>
  <c r="AC605" i="3"/>
  <c r="AC606" i="3"/>
  <c r="AC607" i="3"/>
  <c r="AC608" i="3"/>
  <c r="AC609" i="3"/>
  <c r="AC610" i="3"/>
  <c r="AC611" i="3"/>
  <c r="AC612" i="3"/>
  <c r="AC613" i="3"/>
  <c r="AC614" i="3"/>
  <c r="AC615" i="3"/>
  <c r="AC616" i="3"/>
  <c r="AC617" i="3"/>
  <c r="AC618" i="3"/>
  <c r="AC619" i="3"/>
  <c r="AC620" i="3"/>
  <c r="AC621" i="3"/>
  <c r="AC622" i="3"/>
  <c r="AC623" i="3"/>
  <c r="AC624" i="3"/>
  <c r="AC625" i="3"/>
  <c r="AC626" i="3"/>
  <c r="AC627" i="3"/>
  <c r="AC628" i="3"/>
  <c r="AC629" i="3"/>
  <c r="AC630" i="3"/>
  <c r="AC631" i="3"/>
  <c r="AC632" i="3"/>
  <c r="AC633" i="3"/>
  <c r="AC634" i="3"/>
  <c r="AC635" i="3"/>
  <c r="AC636" i="3"/>
  <c r="AC637" i="3"/>
  <c r="AC638" i="3"/>
  <c r="AC639" i="3"/>
  <c r="AC640" i="3"/>
  <c r="AC641" i="3"/>
  <c r="AC642" i="3"/>
  <c r="AC643" i="3"/>
  <c r="AC644" i="3"/>
  <c r="AC645" i="3"/>
  <c r="AC646" i="3"/>
  <c r="AC647" i="3"/>
  <c r="AC648" i="3"/>
  <c r="AC649" i="3"/>
  <c r="AC650" i="3"/>
  <c r="AC651" i="3"/>
  <c r="AC652" i="3"/>
  <c r="AC653" i="3"/>
  <c r="AC654" i="3"/>
  <c r="AC655" i="3"/>
  <c r="AC656" i="3"/>
  <c r="AC657" i="3"/>
  <c r="AC658" i="3"/>
  <c r="AC659" i="3"/>
  <c r="AC660" i="3"/>
  <c r="AC661" i="3"/>
  <c r="AC662" i="3"/>
  <c r="AC663" i="3"/>
  <c r="AC664" i="3"/>
  <c r="AC665" i="3"/>
  <c r="AC666" i="3"/>
  <c r="AC667" i="3"/>
  <c r="AC668" i="3"/>
  <c r="AC669" i="3"/>
  <c r="AC670" i="3"/>
  <c r="AC671" i="3"/>
  <c r="AC672" i="3"/>
  <c r="AC673" i="3"/>
  <c r="AC674" i="3"/>
  <c r="AC675" i="3"/>
  <c r="AC676" i="3"/>
  <c r="AC677" i="3"/>
  <c r="AC678" i="3"/>
  <c r="AC679" i="3"/>
  <c r="AC680" i="3"/>
  <c r="AC681" i="3"/>
  <c r="AC682" i="3"/>
  <c r="AC683" i="3"/>
  <c r="AC684" i="3"/>
  <c r="AC685" i="3"/>
  <c r="AC686" i="3"/>
  <c r="AC687" i="3"/>
  <c r="AC688" i="3"/>
  <c r="AC689" i="3"/>
  <c r="AC690" i="3"/>
  <c r="AC691" i="3"/>
  <c r="AC692" i="3"/>
  <c r="AC693" i="3"/>
  <c r="AC694" i="3"/>
  <c r="AC695" i="3"/>
  <c r="AC696" i="3"/>
  <c r="AC697" i="3"/>
  <c r="AC698" i="3"/>
  <c r="AC699" i="3"/>
  <c r="AC700" i="3"/>
  <c r="AC701" i="3"/>
  <c r="AC702" i="3"/>
  <c r="AC703" i="3"/>
  <c r="AC704" i="3"/>
  <c r="AC705" i="3"/>
  <c r="AC706" i="3"/>
  <c r="AC707" i="3"/>
  <c r="AC708" i="3"/>
  <c r="AC709" i="3"/>
  <c r="AC710" i="3"/>
  <c r="AC711" i="3"/>
  <c r="AC712" i="3"/>
  <c r="AC713" i="3"/>
  <c r="AC714" i="3"/>
  <c r="AC715" i="3"/>
  <c r="AC716" i="3"/>
  <c r="AC717" i="3"/>
  <c r="AC718" i="3"/>
  <c r="AC719" i="3"/>
  <c r="AC720" i="3"/>
  <c r="AC721" i="3"/>
  <c r="AC722" i="3"/>
  <c r="AC723" i="3"/>
  <c r="AC724" i="3"/>
  <c r="AC725" i="3"/>
  <c r="AC726" i="3"/>
  <c r="AC727" i="3"/>
  <c r="AC728" i="3"/>
  <c r="AC729" i="3"/>
  <c r="AC730" i="3"/>
  <c r="AC731" i="3"/>
  <c r="AC732" i="3"/>
  <c r="AC733" i="3"/>
  <c r="AC734" i="3"/>
  <c r="AC735" i="3"/>
  <c r="AC736" i="3"/>
  <c r="AC737" i="3"/>
  <c r="AC738" i="3"/>
  <c r="AC739" i="3"/>
  <c r="AC740" i="3"/>
  <c r="AC741" i="3"/>
  <c r="AC742" i="3"/>
  <c r="AC743" i="3"/>
  <c r="AC744" i="3"/>
  <c r="AC745" i="3"/>
  <c r="AC746" i="3"/>
  <c r="AC747" i="3"/>
  <c r="AC748" i="3"/>
  <c r="AC749" i="3"/>
  <c r="AC750" i="3"/>
  <c r="AC751" i="3"/>
  <c r="AC752" i="3"/>
  <c r="AC753" i="3"/>
  <c r="AC754" i="3"/>
  <c r="AC755" i="3"/>
  <c r="AC756" i="3"/>
  <c r="AC757" i="3"/>
  <c r="AC758" i="3"/>
  <c r="AC759" i="3"/>
  <c r="AC760" i="3"/>
  <c r="AC761" i="3"/>
  <c r="AC762" i="3"/>
  <c r="AC763" i="3"/>
  <c r="AC764" i="3"/>
  <c r="AC765" i="3"/>
  <c r="AC766" i="3"/>
  <c r="AC767" i="3"/>
  <c r="AC768" i="3"/>
  <c r="AC769" i="3"/>
  <c r="AC770" i="3"/>
  <c r="AC771" i="3"/>
  <c r="AC772" i="3"/>
  <c r="AC773" i="3"/>
  <c r="AC774" i="3"/>
  <c r="AC775" i="3"/>
  <c r="AC776" i="3"/>
  <c r="AC777" i="3"/>
  <c r="AC778" i="3"/>
  <c r="AC779" i="3"/>
  <c r="AC780" i="3"/>
  <c r="AC781" i="3"/>
  <c r="AC782" i="3"/>
  <c r="AC783" i="3"/>
  <c r="AC784" i="3"/>
  <c r="AC785" i="3"/>
  <c r="AC786" i="3"/>
  <c r="AC787" i="3"/>
  <c r="AC788" i="3"/>
  <c r="AC789" i="3"/>
  <c r="AC790" i="3"/>
  <c r="AC791" i="3"/>
  <c r="AC792" i="3"/>
  <c r="AC793" i="3"/>
  <c r="AC794" i="3"/>
  <c r="AC795" i="3"/>
  <c r="AC796" i="3"/>
  <c r="AC797" i="3"/>
  <c r="AC798" i="3"/>
  <c r="AC799" i="3"/>
  <c r="AC800" i="3"/>
  <c r="AC801" i="3"/>
  <c r="AC802" i="3"/>
  <c r="AC803" i="3"/>
  <c r="AC804" i="3"/>
  <c r="AC805" i="3"/>
  <c r="AC806" i="3"/>
  <c r="AC807" i="3"/>
  <c r="AC808" i="3"/>
  <c r="AC809" i="3"/>
  <c r="AC810" i="3"/>
  <c r="AC811" i="3"/>
  <c r="AC812" i="3"/>
  <c r="AC813" i="3"/>
  <c r="AC814" i="3"/>
  <c r="AC815" i="3"/>
  <c r="AC816" i="3"/>
  <c r="AC817" i="3"/>
  <c r="AC818" i="3"/>
  <c r="AC819" i="3"/>
  <c r="AC820" i="3"/>
  <c r="AC821" i="3"/>
  <c r="AC822" i="3"/>
  <c r="AC823" i="3"/>
  <c r="AC824" i="3"/>
  <c r="AC825" i="3"/>
  <c r="AC826" i="3"/>
  <c r="AC827" i="3"/>
  <c r="AC828" i="3"/>
  <c r="AC829" i="3"/>
  <c r="AC830" i="3"/>
  <c r="AC831" i="3"/>
  <c r="AC832" i="3"/>
  <c r="AC833" i="3"/>
  <c r="AC834" i="3"/>
  <c r="AC835" i="3"/>
  <c r="AC836" i="3"/>
  <c r="AC837" i="3"/>
  <c r="AC838" i="3"/>
  <c r="AC839" i="3"/>
  <c r="AC840" i="3"/>
  <c r="AC841" i="3"/>
  <c r="AC842" i="3"/>
  <c r="AC843" i="3"/>
  <c r="AC844" i="3"/>
  <c r="AC845" i="3"/>
  <c r="AC846" i="3"/>
  <c r="AC847" i="3"/>
  <c r="AC848" i="3"/>
  <c r="AC849" i="3"/>
  <c r="AC850" i="3"/>
  <c r="AC851" i="3"/>
  <c r="AC852" i="3"/>
  <c r="AC853" i="3"/>
  <c r="AC854" i="3"/>
  <c r="AC855" i="3"/>
  <c r="AC856" i="3"/>
  <c r="AC857" i="3"/>
  <c r="AC858" i="3"/>
  <c r="AC859" i="3"/>
  <c r="AC860" i="3"/>
  <c r="AC861" i="3"/>
  <c r="AC862" i="3"/>
  <c r="AC863" i="3"/>
  <c r="AC864" i="3"/>
  <c r="AC865" i="3"/>
  <c r="AC866" i="3"/>
  <c r="AC867" i="3"/>
  <c r="AC868" i="3"/>
  <c r="AC869" i="3"/>
  <c r="AC870" i="3"/>
  <c r="AC871" i="3"/>
  <c r="AC872" i="3"/>
  <c r="AC873" i="3"/>
  <c r="AC874" i="3"/>
  <c r="AC875" i="3"/>
  <c r="AC876" i="3"/>
  <c r="AC877" i="3"/>
  <c r="AC878" i="3"/>
  <c r="AC879" i="3"/>
  <c r="AC880" i="3"/>
  <c r="AC881" i="3"/>
  <c r="AC882" i="3"/>
  <c r="AC883" i="3"/>
  <c r="AC884" i="3"/>
  <c r="AC885" i="3"/>
  <c r="AC886" i="3"/>
  <c r="AC887" i="3"/>
  <c r="AC888" i="3"/>
  <c r="AC889" i="3"/>
  <c r="AC890" i="3"/>
  <c r="AC891" i="3"/>
  <c r="AC892" i="3"/>
  <c r="AC893" i="3"/>
  <c r="AC894" i="3"/>
  <c r="AC895" i="3"/>
  <c r="AC896" i="3"/>
  <c r="AC897" i="3"/>
  <c r="AC898" i="3"/>
  <c r="AC899" i="3"/>
  <c r="AC900" i="3"/>
  <c r="AC901" i="3"/>
  <c r="AC902" i="3"/>
  <c r="AC903" i="3"/>
  <c r="AC904" i="3"/>
  <c r="AC905" i="3"/>
  <c r="AC906" i="3"/>
  <c r="AC907" i="3"/>
  <c r="AC908" i="3"/>
  <c r="AC909" i="3"/>
  <c r="AC910" i="3"/>
  <c r="AC911" i="3"/>
  <c r="AC912" i="3"/>
  <c r="AC913" i="3"/>
  <c r="AC914" i="3"/>
  <c r="AC915" i="3"/>
  <c r="AC916" i="3"/>
  <c r="AC917" i="3"/>
  <c r="AC918" i="3"/>
  <c r="AC919" i="3"/>
  <c r="AC920" i="3"/>
  <c r="AC921" i="3"/>
  <c r="AC922" i="3"/>
  <c r="AC923" i="3"/>
  <c r="AC924" i="3"/>
  <c r="AC925" i="3"/>
  <c r="AC926" i="3"/>
  <c r="AC927" i="3"/>
  <c r="AC928" i="3"/>
  <c r="AC929" i="3"/>
  <c r="AC930" i="3"/>
  <c r="AC931" i="3"/>
  <c r="AC932" i="3"/>
  <c r="AC933" i="3"/>
  <c r="AC934" i="3"/>
  <c r="AC935" i="3"/>
  <c r="AC936" i="3"/>
  <c r="AC937" i="3"/>
  <c r="AC938" i="3"/>
  <c r="AC939" i="3"/>
  <c r="AC940" i="3"/>
  <c r="AC941" i="3"/>
  <c r="AC942" i="3"/>
  <c r="AC943" i="3"/>
  <c r="AC944" i="3"/>
  <c r="AC945" i="3"/>
  <c r="AC946" i="3"/>
  <c r="AC947" i="3"/>
  <c r="AC948" i="3"/>
  <c r="AC949" i="3"/>
  <c r="AC950" i="3"/>
  <c r="AC951" i="3"/>
  <c r="AC952" i="3"/>
  <c r="AC953" i="3"/>
  <c r="AC954" i="3"/>
  <c r="AC955" i="3"/>
  <c r="AC956" i="3"/>
  <c r="AC957" i="3"/>
  <c r="AC958" i="3"/>
  <c r="AC959" i="3"/>
  <c r="AC960" i="3"/>
  <c r="AC961" i="3"/>
  <c r="AC962" i="3"/>
  <c r="AC963" i="3"/>
  <c r="AC964" i="3"/>
  <c r="AC965" i="3"/>
  <c r="AC966" i="3"/>
  <c r="AC967" i="3"/>
  <c r="AC968" i="3"/>
  <c r="AC969" i="3"/>
  <c r="AC970" i="3"/>
  <c r="AC971" i="3"/>
  <c r="AC972" i="3"/>
  <c r="AC973" i="3"/>
  <c r="AC974" i="3"/>
  <c r="AC975" i="3"/>
  <c r="AC976" i="3"/>
  <c r="AC977" i="3"/>
  <c r="AC978" i="3"/>
  <c r="AC979" i="3"/>
  <c r="AC980" i="3"/>
  <c r="AC981" i="3"/>
  <c r="AC982" i="3"/>
  <c r="AC983" i="3"/>
  <c r="AC984" i="3"/>
  <c r="AC985" i="3"/>
  <c r="AC986" i="3"/>
  <c r="AC987" i="3"/>
  <c r="AC988" i="3"/>
  <c r="AC989" i="3"/>
  <c r="AC990" i="3"/>
  <c r="AC991" i="3"/>
  <c r="AC992" i="3"/>
  <c r="AC993" i="3"/>
  <c r="AC994" i="3"/>
  <c r="AC995" i="3"/>
  <c r="AC996" i="3"/>
  <c r="AC997" i="3"/>
  <c r="AC998" i="3"/>
  <c r="AC999" i="3"/>
  <c r="AC1000" i="3"/>
  <c r="AC1001" i="3"/>
  <c r="AC1002" i="3"/>
  <c r="AC1003" i="3"/>
  <c r="AC1004" i="3"/>
  <c r="AC1005" i="3"/>
  <c r="AC1006" i="3"/>
  <c r="AC1007" i="3"/>
  <c r="AC1008" i="3"/>
  <c r="AC1009" i="3"/>
  <c r="AC1010" i="3"/>
  <c r="AC1011" i="3"/>
  <c r="AC1012" i="3"/>
  <c r="AC1013" i="3"/>
  <c r="AC1014" i="3"/>
  <c r="AC1015" i="3"/>
  <c r="AC1016" i="3"/>
  <c r="AC1017" i="3"/>
  <c r="AC1018" i="3"/>
  <c r="AC1019" i="3"/>
  <c r="AC1020" i="3"/>
  <c r="AC1021" i="3"/>
  <c r="AC1022" i="3"/>
  <c r="AC1023" i="3"/>
  <c r="AC1024" i="3"/>
  <c r="AC1025" i="3"/>
  <c r="AC1026" i="3"/>
  <c r="AC1027" i="3"/>
  <c r="AC1028" i="3"/>
  <c r="AC1029" i="3"/>
  <c r="AC1030" i="3"/>
  <c r="AC1031" i="3"/>
  <c r="AC1032" i="3"/>
  <c r="AC1033" i="3"/>
  <c r="AC1034" i="3"/>
  <c r="AC1035" i="3"/>
  <c r="AC1036" i="3"/>
  <c r="AC1037" i="3"/>
  <c r="AC1038" i="3"/>
  <c r="AC1039" i="3"/>
  <c r="AC1040" i="3"/>
  <c r="AC1041" i="3"/>
  <c r="AC1042" i="3"/>
  <c r="AC1043" i="3"/>
  <c r="AC1044" i="3"/>
  <c r="AC1045" i="3"/>
  <c r="AC1046" i="3"/>
  <c r="AC1047" i="3"/>
  <c r="AC1048" i="3"/>
  <c r="AC1049" i="3"/>
  <c r="AC1050" i="3"/>
  <c r="AC1051" i="3"/>
  <c r="AC1052" i="3"/>
  <c r="AC1053" i="3"/>
  <c r="AC1054" i="3"/>
  <c r="AC1055" i="3"/>
  <c r="AC1056" i="3"/>
  <c r="AC1057" i="3"/>
  <c r="AC1058" i="3"/>
  <c r="AC1059" i="3"/>
  <c r="AC1060" i="3"/>
  <c r="AC1061" i="3"/>
  <c r="AC1062" i="3"/>
  <c r="AC1063" i="3"/>
  <c r="AC1064" i="3"/>
  <c r="AC1065" i="3"/>
  <c r="AC1066" i="3"/>
  <c r="AC1067" i="3"/>
  <c r="AC1068" i="3"/>
  <c r="AC1069" i="3"/>
  <c r="AC1070" i="3"/>
  <c r="AC1071" i="3"/>
  <c r="AC1072" i="3"/>
  <c r="AC1073" i="3"/>
  <c r="AC1074" i="3"/>
  <c r="AC1075" i="3"/>
  <c r="AC1076" i="3"/>
  <c r="AC1077" i="3"/>
  <c r="AC1078" i="3"/>
  <c r="AC1079" i="3"/>
  <c r="AC1080" i="3"/>
  <c r="AC1081" i="3"/>
  <c r="AC1082" i="3"/>
  <c r="AC1083" i="3"/>
  <c r="AC1084" i="3"/>
  <c r="AC1085" i="3"/>
  <c r="AC1086" i="3"/>
  <c r="AC1087" i="3"/>
  <c r="AC1088" i="3"/>
  <c r="AC1089" i="3"/>
  <c r="AC1090" i="3"/>
  <c r="AC1091" i="3"/>
  <c r="AC1092" i="3"/>
  <c r="AC1093" i="3"/>
  <c r="AC1094" i="3"/>
  <c r="AC1095" i="3"/>
  <c r="AC1096" i="3"/>
  <c r="AC1097" i="3"/>
  <c r="AC1098" i="3"/>
  <c r="AC1099" i="3"/>
  <c r="AC1100" i="3"/>
  <c r="AC1101" i="3"/>
  <c r="AC1102" i="3"/>
  <c r="AC1103" i="3"/>
  <c r="AC1104" i="3"/>
  <c r="AC1105" i="3"/>
  <c r="AC1106" i="3"/>
  <c r="AC1107" i="3"/>
  <c r="AC1108" i="3"/>
  <c r="AC1109" i="3"/>
  <c r="AC1110" i="3"/>
  <c r="AC1111" i="3"/>
  <c r="AC1112" i="3"/>
  <c r="AC1113" i="3"/>
  <c r="AC1114" i="3"/>
  <c r="AC1115" i="3"/>
  <c r="AC1116" i="3"/>
  <c r="AC1117" i="3"/>
  <c r="AC1118" i="3"/>
  <c r="AC1119" i="3"/>
  <c r="AC1120" i="3"/>
  <c r="AC1121" i="3"/>
  <c r="AC1122" i="3"/>
  <c r="AC1123" i="3"/>
  <c r="AC1124" i="3"/>
  <c r="AC1125" i="3"/>
  <c r="AC1126" i="3"/>
  <c r="AC1127" i="3"/>
  <c r="AC1128" i="3"/>
  <c r="AC1129" i="3"/>
  <c r="AC1130" i="3"/>
  <c r="AC1131" i="3"/>
  <c r="AC1132" i="3"/>
  <c r="AC1133" i="3"/>
  <c r="AC1134" i="3"/>
  <c r="AC1135" i="3"/>
  <c r="AC1136" i="3"/>
  <c r="AC1137" i="3"/>
  <c r="AC1138" i="3"/>
  <c r="AC1139" i="3"/>
  <c r="AC1140" i="3"/>
  <c r="AC1141" i="3"/>
  <c r="AC1142" i="3"/>
  <c r="AC1143" i="3"/>
  <c r="AC1144" i="3"/>
  <c r="AC1145" i="3"/>
  <c r="AC1146" i="3"/>
  <c r="AC1147" i="3"/>
  <c r="AC1148" i="3"/>
  <c r="AC1149" i="3"/>
  <c r="AC1150" i="3"/>
  <c r="AC1151" i="3"/>
  <c r="AC1152" i="3"/>
  <c r="AC1153" i="3"/>
  <c r="AC1154" i="3"/>
  <c r="AC1155" i="3"/>
  <c r="AC1156" i="3"/>
  <c r="AC1157" i="3"/>
  <c r="AC1158" i="3"/>
  <c r="AC1159" i="3"/>
  <c r="AC1160" i="3"/>
  <c r="AC1161" i="3"/>
  <c r="AC1162" i="3"/>
  <c r="AC1163" i="3"/>
  <c r="AC1164" i="3"/>
  <c r="AC1165" i="3"/>
  <c r="AC1166" i="3"/>
  <c r="AC1167" i="3"/>
  <c r="AC1168" i="3"/>
  <c r="AC1169" i="3"/>
  <c r="AC1170" i="3"/>
  <c r="AC1171" i="3"/>
  <c r="AC1172" i="3"/>
  <c r="AC1173" i="3"/>
  <c r="AC1174" i="3"/>
  <c r="AC1175" i="3"/>
  <c r="AC1176" i="3"/>
  <c r="AC1177" i="3"/>
  <c r="AC1178" i="3"/>
  <c r="AC1179" i="3"/>
  <c r="AC1180" i="3"/>
  <c r="AC1181" i="3"/>
  <c r="AC1182" i="3"/>
  <c r="AC1183" i="3"/>
  <c r="AC1184" i="3"/>
  <c r="AC1185" i="3"/>
  <c r="AC1186" i="3"/>
  <c r="AC1187" i="3"/>
  <c r="AC1188" i="3"/>
  <c r="AC1189" i="3"/>
  <c r="AC1190" i="3"/>
  <c r="AC1191" i="3"/>
  <c r="AC1192" i="3"/>
  <c r="AC1193" i="3"/>
  <c r="AC1194" i="3"/>
  <c r="AC1195" i="3"/>
  <c r="AC1196" i="3"/>
  <c r="AC1197" i="3"/>
  <c r="AC1198" i="3"/>
  <c r="AC1199" i="3"/>
  <c r="AC1200" i="3"/>
  <c r="AC1201" i="3"/>
  <c r="AC1202" i="3"/>
  <c r="AC1203" i="3"/>
  <c r="AC1204" i="3"/>
  <c r="AC1205" i="3"/>
  <c r="AC1206" i="3"/>
  <c r="AC1207" i="3"/>
  <c r="AC1208" i="3"/>
  <c r="AC1209" i="3"/>
  <c r="AC1210" i="3"/>
  <c r="AC1211" i="3"/>
  <c r="AC1212" i="3"/>
  <c r="AC1213" i="3"/>
  <c r="AC1214" i="3"/>
  <c r="AC1215" i="3"/>
  <c r="AC1216" i="3"/>
  <c r="AC1217" i="3"/>
  <c r="AC1218" i="3"/>
  <c r="AC1219" i="3"/>
  <c r="AC1220" i="3"/>
  <c r="AC1221" i="3"/>
  <c r="AC1222" i="3"/>
  <c r="AC1223" i="3"/>
  <c r="AC1224" i="3"/>
  <c r="AC1225" i="3"/>
  <c r="AC1226" i="3"/>
  <c r="AC1227" i="3"/>
  <c r="AC1228" i="3"/>
  <c r="AC1229" i="3"/>
  <c r="AC1230" i="3"/>
  <c r="AC1231" i="3"/>
  <c r="AC1232" i="3"/>
  <c r="AC1233" i="3"/>
  <c r="AC1234" i="3"/>
  <c r="AC1235" i="3"/>
  <c r="AC1236" i="3"/>
  <c r="AC1237" i="3"/>
  <c r="AC1238" i="3"/>
  <c r="AC1239" i="3"/>
  <c r="AC1240" i="3"/>
  <c r="AC1241" i="3"/>
  <c r="AC1242" i="3"/>
  <c r="AC1243" i="3"/>
  <c r="AC1244" i="3"/>
  <c r="AC1245" i="3"/>
  <c r="AC1246" i="3"/>
  <c r="AC1247" i="3"/>
  <c r="AC1248" i="3"/>
  <c r="AC1249" i="3"/>
  <c r="AC1250" i="3"/>
  <c r="AC1251" i="3"/>
  <c r="AC1252" i="3"/>
  <c r="AC1253" i="3"/>
  <c r="AC1254" i="3"/>
  <c r="AC1255" i="3"/>
  <c r="AC1256" i="3"/>
  <c r="AC1257" i="3"/>
  <c r="AC1258" i="3"/>
  <c r="AC1259" i="3"/>
  <c r="AC1260" i="3"/>
  <c r="AC1261" i="3"/>
  <c r="AC1262" i="3"/>
  <c r="AC1263" i="3"/>
  <c r="AC1264" i="3"/>
  <c r="AC1265" i="3"/>
  <c r="AC1266" i="3"/>
  <c r="AC1267" i="3"/>
  <c r="AC1268" i="3"/>
  <c r="AC1269" i="3"/>
  <c r="AC1270" i="3"/>
  <c r="AC1271" i="3"/>
  <c r="AC1272" i="3"/>
  <c r="AC1273" i="3"/>
  <c r="AC1274" i="3"/>
  <c r="AC1275" i="3"/>
  <c r="AC1276" i="3"/>
  <c r="AC1277" i="3"/>
  <c r="AC1278" i="3"/>
  <c r="AC1279" i="3"/>
  <c r="AC1280" i="3"/>
  <c r="AC1281" i="3"/>
  <c r="AC1282" i="3"/>
  <c r="AC1283" i="3"/>
  <c r="AC1284" i="3"/>
  <c r="AC1285" i="3"/>
  <c r="AC1286" i="3"/>
  <c r="AC1287" i="3"/>
  <c r="AC1288" i="3"/>
  <c r="AC1289" i="3"/>
  <c r="AC1290" i="3"/>
  <c r="AC1291" i="3"/>
  <c r="AC1292" i="3"/>
  <c r="AC1293" i="3"/>
  <c r="AC1294" i="3"/>
  <c r="AC1295" i="3"/>
  <c r="AC1296" i="3"/>
  <c r="AC1297" i="3"/>
  <c r="AC1298" i="3"/>
  <c r="AC1299" i="3"/>
  <c r="AC1300" i="3"/>
  <c r="AC1301" i="3"/>
  <c r="AC1302" i="3"/>
  <c r="AC1303" i="3"/>
  <c r="AC1304" i="3"/>
  <c r="AC1305" i="3"/>
  <c r="AC1306" i="3"/>
  <c r="AC1307" i="3"/>
  <c r="AC1308" i="3"/>
  <c r="AC1309" i="3"/>
  <c r="AC1310" i="3"/>
  <c r="AC1311" i="3"/>
  <c r="AC1312" i="3"/>
  <c r="AC1313" i="3"/>
  <c r="AC1314" i="3"/>
  <c r="AC1315" i="3"/>
  <c r="AC1316" i="3"/>
  <c r="AC1317" i="3"/>
  <c r="AC1318" i="3"/>
  <c r="AC1319" i="3"/>
  <c r="AC1320" i="3"/>
  <c r="AC1321" i="3"/>
  <c r="AC1322" i="3"/>
  <c r="AC1323" i="3"/>
  <c r="AC1324" i="3"/>
  <c r="AC1325" i="3"/>
  <c r="AC1326" i="3"/>
  <c r="AC1327" i="3"/>
  <c r="AC1328" i="3"/>
  <c r="AC1329" i="3"/>
  <c r="AC1330" i="3"/>
  <c r="AC1331" i="3"/>
  <c r="AC1332" i="3"/>
  <c r="AC1333" i="3"/>
  <c r="AC1334" i="3"/>
  <c r="AC1335" i="3"/>
  <c r="AC1336" i="3"/>
  <c r="AC1337" i="3"/>
  <c r="AC1338" i="3"/>
  <c r="AC1339" i="3"/>
  <c r="AC1340" i="3"/>
  <c r="AC1341" i="3"/>
  <c r="AC1342" i="3"/>
  <c r="AC1343" i="3"/>
  <c r="AC1344" i="3"/>
  <c r="AC1345" i="3"/>
  <c r="AC1346" i="3"/>
  <c r="AC1347" i="3"/>
  <c r="AC1348" i="3"/>
  <c r="AC1349" i="3"/>
  <c r="AC1350" i="3"/>
  <c r="AC1351" i="3"/>
  <c r="AC1352" i="3"/>
  <c r="AC1353" i="3"/>
  <c r="AC1354" i="3"/>
  <c r="AC1355" i="3"/>
  <c r="AC1356" i="3"/>
  <c r="AC1357" i="3"/>
  <c r="AC1358" i="3"/>
  <c r="AC1359" i="3"/>
  <c r="AC1360" i="3"/>
  <c r="AC1361" i="3"/>
  <c r="AC1362" i="3"/>
  <c r="AC1363" i="3"/>
  <c r="AC1364" i="3"/>
  <c r="AC1365" i="3"/>
  <c r="AC1366" i="3"/>
  <c r="AC1367" i="3"/>
  <c r="AC1368" i="3"/>
  <c r="AC1369" i="3"/>
  <c r="AC1370" i="3"/>
  <c r="AC1371" i="3"/>
  <c r="AC1372" i="3"/>
  <c r="AC1373" i="3"/>
  <c r="AC1374" i="3"/>
  <c r="AC1375" i="3"/>
  <c r="AC1376" i="3"/>
  <c r="AC1377" i="3"/>
  <c r="AC1378" i="3"/>
  <c r="AC1379" i="3"/>
  <c r="AC1380" i="3"/>
  <c r="AC1381" i="3"/>
  <c r="AC1382" i="3"/>
  <c r="AC1383" i="3"/>
  <c r="AC1384" i="3"/>
  <c r="AC1385" i="3"/>
  <c r="AC1386" i="3"/>
  <c r="AC1387" i="3"/>
  <c r="AC1388" i="3"/>
  <c r="AC1389" i="3"/>
  <c r="AC1390" i="3"/>
  <c r="AC1391" i="3"/>
  <c r="AC1392" i="3"/>
  <c r="AC1393" i="3"/>
  <c r="AC1394" i="3"/>
  <c r="AC1395" i="3"/>
  <c r="AC1396" i="3"/>
  <c r="AC1397" i="3"/>
  <c r="AC1398" i="3"/>
  <c r="AC1399" i="3"/>
  <c r="AC1400" i="3"/>
  <c r="AC1401" i="3"/>
  <c r="AC1402" i="3"/>
  <c r="AC1403" i="3"/>
  <c r="AC1404" i="3"/>
  <c r="AC1405" i="3"/>
  <c r="AC1406" i="3"/>
  <c r="AC1407" i="3"/>
  <c r="AC1408" i="3"/>
  <c r="AC1409" i="3"/>
  <c r="AC1410" i="3"/>
  <c r="AC1411" i="3"/>
  <c r="AC1412" i="3"/>
  <c r="AC1413" i="3"/>
  <c r="AC1414" i="3"/>
  <c r="AC1415" i="3"/>
  <c r="AC1416" i="3"/>
  <c r="AC1417" i="3"/>
  <c r="AC1418" i="3"/>
  <c r="AC1419" i="3"/>
  <c r="AC1420" i="3"/>
  <c r="AC1421" i="3"/>
  <c r="AC1422" i="3"/>
  <c r="AC1423" i="3"/>
  <c r="AC1424" i="3"/>
  <c r="AC1425" i="3"/>
  <c r="AC1426" i="3"/>
  <c r="AC1427" i="3"/>
  <c r="AC1428" i="3"/>
  <c r="AC1429" i="3"/>
  <c r="AC1430" i="3"/>
  <c r="AC1431" i="3"/>
  <c r="AC1432" i="3"/>
  <c r="AC1433" i="3"/>
  <c r="AC1434" i="3"/>
  <c r="AC1435" i="3"/>
  <c r="AC1436" i="3"/>
  <c r="AC1437" i="3"/>
  <c r="AC1438" i="3"/>
  <c r="AC1439" i="3"/>
  <c r="AC1440" i="3"/>
  <c r="AC1441" i="3"/>
  <c r="AC1442" i="3"/>
  <c r="AC1443" i="3"/>
  <c r="AC1444" i="3"/>
  <c r="AC1445" i="3"/>
  <c r="AC1446" i="3"/>
  <c r="AC1447" i="3"/>
  <c r="AC1448" i="3"/>
  <c r="AC1449" i="3"/>
  <c r="AC1450" i="3"/>
  <c r="AC1451" i="3"/>
  <c r="AC1452" i="3"/>
  <c r="AC1453" i="3"/>
  <c r="AC1454" i="3"/>
  <c r="AC1455" i="3"/>
  <c r="AC1456" i="3"/>
  <c r="AC1457" i="3"/>
  <c r="AC1458" i="3"/>
  <c r="AC1459" i="3"/>
  <c r="AC1460" i="3"/>
  <c r="AC1461" i="3"/>
  <c r="AC1462" i="3"/>
  <c r="AC1463" i="3"/>
  <c r="AC1464" i="3"/>
  <c r="AC1465" i="3"/>
  <c r="AC1466" i="3"/>
  <c r="AC1467" i="3"/>
  <c r="AC1468" i="3"/>
  <c r="AC1469" i="3"/>
  <c r="AC1470" i="3"/>
  <c r="AC1471" i="3"/>
  <c r="AC1472" i="3"/>
  <c r="AC1473" i="3"/>
  <c r="AC1474" i="3"/>
  <c r="AC1475" i="3"/>
  <c r="AC1476" i="3"/>
  <c r="AC1477" i="3"/>
  <c r="AC1478" i="3"/>
  <c r="AC1479" i="3"/>
  <c r="AC1480" i="3"/>
  <c r="AC1481" i="3"/>
  <c r="AC1482" i="3"/>
  <c r="AC1483" i="3"/>
  <c r="AC1484" i="3"/>
  <c r="AC1485" i="3"/>
  <c r="AC1486" i="3"/>
  <c r="AC1487" i="3"/>
  <c r="AC1488" i="3"/>
  <c r="AC1489" i="3"/>
  <c r="AC1490" i="3"/>
  <c r="AC1491" i="3"/>
  <c r="AC1492" i="3"/>
  <c r="AC1493" i="3"/>
  <c r="AC1494" i="3"/>
  <c r="AC1495" i="3"/>
  <c r="AC1496" i="3"/>
  <c r="AC1497" i="3"/>
  <c r="AC1498" i="3"/>
  <c r="AC1499" i="3"/>
  <c r="AC1500" i="3"/>
  <c r="AC1501" i="3"/>
  <c r="AC1502" i="3"/>
  <c r="AC1503" i="3"/>
  <c r="AC1504" i="3"/>
  <c r="AC1505" i="3"/>
  <c r="AC1506" i="3"/>
  <c r="AC1507" i="3"/>
  <c r="AC1508" i="3"/>
  <c r="AC1509" i="3"/>
  <c r="AC1510" i="3"/>
  <c r="AC1511" i="3"/>
  <c r="AC1512" i="3"/>
  <c r="AC1513" i="3"/>
  <c r="AC1514" i="3"/>
  <c r="AC1515" i="3"/>
  <c r="AC1516" i="3"/>
  <c r="AC1517" i="3"/>
  <c r="AC1518" i="3"/>
  <c r="AC1519" i="3"/>
  <c r="AC1520" i="3"/>
  <c r="AC1521" i="3"/>
  <c r="AC1522" i="3"/>
  <c r="AC1523" i="3"/>
  <c r="AC1524" i="3"/>
  <c r="AC1525" i="3"/>
  <c r="AC1526" i="3"/>
  <c r="AC1527" i="3"/>
  <c r="AC1528" i="3"/>
  <c r="AC1529" i="3"/>
  <c r="AC1530" i="3"/>
  <c r="AC1531" i="3"/>
  <c r="AC1532" i="3"/>
  <c r="AC1533" i="3"/>
  <c r="AC1534" i="3"/>
  <c r="AC1535" i="3"/>
  <c r="AC1536" i="3"/>
  <c r="AC1537" i="3"/>
  <c r="AC1538" i="3"/>
  <c r="AC1539" i="3"/>
  <c r="AC1540" i="3"/>
  <c r="AC1541" i="3"/>
  <c r="AC1542" i="3"/>
  <c r="AC1543" i="3"/>
  <c r="AC1544" i="3"/>
  <c r="AC1545" i="3"/>
  <c r="AC1546" i="3"/>
  <c r="AC1547" i="3"/>
  <c r="AC1548" i="3"/>
  <c r="AC1549" i="3"/>
  <c r="AC1550" i="3"/>
  <c r="AC1551" i="3"/>
  <c r="AC1552" i="3"/>
  <c r="AC1553" i="3"/>
  <c r="AC1554" i="3"/>
  <c r="AC1555" i="3"/>
  <c r="AC1556" i="3"/>
  <c r="AC1557" i="3"/>
  <c r="AC1558" i="3"/>
  <c r="AC1559" i="3"/>
  <c r="AC1560" i="3"/>
  <c r="AC1561" i="3"/>
  <c r="AC1562" i="3"/>
  <c r="AC1563" i="3"/>
  <c r="AC1564" i="3"/>
  <c r="AC1565" i="3"/>
  <c r="AC1566" i="3"/>
  <c r="AC1567" i="3"/>
  <c r="AC1568" i="3"/>
  <c r="AC1569" i="3"/>
  <c r="AC1570" i="3"/>
  <c r="AC1571" i="3"/>
  <c r="AC1572" i="3"/>
  <c r="AC1573" i="3"/>
  <c r="AC1574" i="3"/>
  <c r="AC1575" i="3"/>
  <c r="AC1576" i="3"/>
  <c r="AC1577" i="3"/>
  <c r="AC1578" i="3"/>
  <c r="AC1579" i="3"/>
  <c r="AC1580" i="3"/>
  <c r="AC1581" i="3"/>
  <c r="AC1582" i="3"/>
  <c r="AC1583" i="3"/>
  <c r="AC1584" i="3"/>
  <c r="AC1585" i="3"/>
  <c r="AC1586" i="3"/>
  <c r="AC1587" i="3"/>
  <c r="AC1588" i="3"/>
  <c r="AC1589" i="3"/>
  <c r="AC1590" i="3"/>
  <c r="AC1591" i="3"/>
  <c r="AC1592" i="3"/>
  <c r="AC1593" i="3"/>
  <c r="AC1594" i="3"/>
  <c r="AC1595" i="3"/>
  <c r="AC1596" i="3"/>
  <c r="AC1597" i="3"/>
  <c r="AC1598" i="3"/>
  <c r="AC1599" i="3"/>
  <c r="AC1600" i="3"/>
  <c r="AC1601" i="3"/>
  <c r="AC1602" i="3"/>
  <c r="AC1603" i="3"/>
  <c r="AC1604" i="3"/>
  <c r="AC1605" i="3"/>
  <c r="AC1606" i="3"/>
  <c r="AC1607" i="3"/>
  <c r="AC1608" i="3"/>
  <c r="AC1609" i="3"/>
  <c r="AC1610" i="3"/>
  <c r="AC1611" i="3"/>
  <c r="AC1612" i="3"/>
  <c r="AC1613" i="3"/>
  <c r="AC1614" i="3"/>
  <c r="AC1615" i="3"/>
  <c r="AC1616" i="3"/>
  <c r="AC1617" i="3"/>
  <c r="AC1618" i="3"/>
  <c r="AC1619" i="3"/>
  <c r="AC1620" i="3"/>
  <c r="AC1621" i="3"/>
  <c r="AC1622" i="3"/>
  <c r="AC1623" i="3"/>
  <c r="AC1624" i="3"/>
  <c r="AC1625" i="3"/>
  <c r="AC1626" i="3"/>
  <c r="AC1627" i="3"/>
  <c r="AC1628" i="3"/>
  <c r="AC1629" i="3"/>
  <c r="AC1630" i="3"/>
  <c r="AC1631" i="3"/>
  <c r="AC1632" i="3"/>
  <c r="AC1633" i="3"/>
  <c r="AC1634" i="3"/>
  <c r="AC1635" i="3"/>
  <c r="AC1636" i="3"/>
  <c r="AC1637" i="3"/>
  <c r="AC1638" i="3"/>
  <c r="AC1639" i="3"/>
  <c r="AC1640" i="3"/>
  <c r="AC1641" i="3"/>
  <c r="AC1642" i="3"/>
  <c r="AC1643" i="3"/>
  <c r="AC1644" i="3"/>
  <c r="AC1645" i="3"/>
  <c r="AC1646" i="3"/>
  <c r="AC1647" i="3"/>
  <c r="AC1648" i="3"/>
  <c r="AC1649" i="3"/>
  <c r="AC1650" i="3"/>
  <c r="AC1651" i="3"/>
  <c r="AC1652" i="3"/>
  <c r="AC1653" i="3"/>
  <c r="AC1654" i="3"/>
  <c r="AC1655" i="3"/>
  <c r="AC1656" i="3"/>
  <c r="AC1657" i="3"/>
  <c r="AC1658" i="3"/>
  <c r="AC1659" i="3"/>
  <c r="AC1660" i="3"/>
  <c r="AC1661" i="3"/>
  <c r="AC1662" i="3"/>
  <c r="AC1663" i="3"/>
  <c r="AC1664" i="3"/>
  <c r="AC1665" i="3"/>
  <c r="AC1666" i="3"/>
  <c r="AC1667" i="3"/>
  <c r="AC1668" i="3"/>
  <c r="AC1669" i="3"/>
  <c r="AC1670" i="3"/>
  <c r="AC1671" i="3"/>
  <c r="AC1672" i="3"/>
  <c r="AC1673" i="3"/>
  <c r="AC1674" i="3"/>
  <c r="AC1675" i="3"/>
  <c r="AC1676" i="3"/>
  <c r="AC1677" i="3"/>
  <c r="AC1678" i="3"/>
  <c r="AC1679" i="3"/>
  <c r="AC1680" i="3"/>
  <c r="AC1681" i="3"/>
  <c r="AC1682" i="3"/>
  <c r="AC1683" i="3"/>
  <c r="AC1684" i="3"/>
  <c r="AC1685" i="3"/>
  <c r="AC1686" i="3"/>
  <c r="AC1687" i="3"/>
  <c r="AC1688" i="3"/>
  <c r="AC1689" i="3"/>
  <c r="AC1690" i="3"/>
  <c r="AC1691" i="3"/>
  <c r="AC1692" i="3"/>
  <c r="AC1693" i="3"/>
  <c r="AC1694" i="3"/>
  <c r="AC1695" i="3"/>
  <c r="AC1696" i="3"/>
  <c r="AC1697" i="3"/>
  <c r="AC1698" i="3"/>
  <c r="AC1699" i="3"/>
  <c r="AC1700" i="3"/>
  <c r="AC1701" i="3"/>
  <c r="AC1702" i="3"/>
  <c r="AC1703" i="3"/>
  <c r="AC1704" i="3"/>
  <c r="AC1705" i="3"/>
  <c r="AC1706" i="3"/>
  <c r="AC1707" i="3"/>
  <c r="AC1708" i="3"/>
  <c r="AC1709" i="3"/>
  <c r="AC1710" i="3"/>
  <c r="AC1711" i="3"/>
  <c r="AC1712" i="3"/>
  <c r="AC1713" i="3"/>
  <c r="AC1714" i="3"/>
  <c r="AC1715" i="3"/>
  <c r="AC1716" i="3"/>
  <c r="AC1717" i="3"/>
  <c r="AC1718" i="3"/>
  <c r="AC1719" i="3"/>
  <c r="AC1720" i="3"/>
  <c r="AC1721" i="3"/>
  <c r="AC1722" i="3"/>
  <c r="AC1723" i="3"/>
  <c r="AC1724" i="3"/>
  <c r="AC1725" i="3"/>
  <c r="AC1726" i="3"/>
  <c r="AC1727" i="3"/>
  <c r="AC1728" i="3"/>
  <c r="AC1729" i="3"/>
  <c r="AC1730" i="3"/>
  <c r="AC1731" i="3"/>
  <c r="AC1732" i="3"/>
  <c r="AC1733" i="3"/>
  <c r="AC1734" i="3"/>
  <c r="AC1735" i="3"/>
  <c r="AC1736" i="3"/>
  <c r="AC1737" i="3"/>
  <c r="AC1738" i="3"/>
  <c r="AC1739" i="3"/>
  <c r="AC1740" i="3"/>
  <c r="AC1741" i="3"/>
  <c r="AC1742" i="3"/>
  <c r="AC1743" i="3"/>
  <c r="AC1744" i="3"/>
  <c r="AC1745" i="3"/>
  <c r="AC1746" i="3"/>
  <c r="AC1747" i="3"/>
  <c r="AC1748" i="3"/>
  <c r="AC1749" i="3"/>
  <c r="AC1750" i="3"/>
  <c r="AC1751" i="3"/>
  <c r="AC1752" i="3"/>
  <c r="AC1753" i="3"/>
  <c r="AC1754" i="3"/>
  <c r="AC1755" i="3"/>
  <c r="AC1756" i="3"/>
  <c r="AC1757" i="3"/>
  <c r="AC1758" i="3"/>
  <c r="AC1759" i="3"/>
  <c r="AC1760" i="3"/>
  <c r="AC1761" i="3"/>
  <c r="AC1762" i="3"/>
  <c r="AC1763" i="3"/>
  <c r="AC1764" i="3"/>
  <c r="AC1765" i="3"/>
  <c r="AC1766" i="3"/>
  <c r="AC1767" i="3"/>
  <c r="AC1768" i="3"/>
  <c r="AC1769" i="3"/>
  <c r="AC1770" i="3"/>
  <c r="AC1771" i="3"/>
  <c r="AC1772" i="3"/>
  <c r="AC1773" i="3"/>
  <c r="AC1774" i="3"/>
  <c r="AC1775" i="3"/>
  <c r="AC1776" i="3"/>
  <c r="AC1777" i="3"/>
  <c r="AC1778" i="3"/>
  <c r="AC1779" i="3"/>
  <c r="AC1780" i="3"/>
  <c r="AC1781" i="3"/>
  <c r="AC1782" i="3"/>
  <c r="AC1783" i="3"/>
  <c r="AC1784" i="3"/>
  <c r="AC1785" i="3"/>
  <c r="AC1786" i="3"/>
  <c r="AC1787" i="3"/>
  <c r="AC1788" i="3"/>
  <c r="AC1789" i="3"/>
  <c r="AC1790" i="3"/>
  <c r="AC1791" i="3"/>
  <c r="AC1792" i="3"/>
  <c r="AC1793" i="3"/>
  <c r="AC1794" i="3"/>
  <c r="AC1795" i="3"/>
  <c r="AC1796" i="3"/>
  <c r="AC1797" i="3"/>
  <c r="AC1798" i="3"/>
  <c r="AC1799" i="3"/>
  <c r="AC1800" i="3"/>
  <c r="AC1801" i="3"/>
  <c r="AC1802" i="3"/>
  <c r="AC1803" i="3"/>
  <c r="AC1804" i="3"/>
  <c r="AC1805" i="3"/>
  <c r="AC1806" i="3"/>
  <c r="AC1807" i="3"/>
  <c r="AC1808" i="3"/>
  <c r="AC1809" i="3"/>
  <c r="AC1810" i="3"/>
  <c r="AC1811" i="3"/>
  <c r="AC1812" i="3"/>
  <c r="AC1813" i="3"/>
  <c r="AC1814" i="3"/>
  <c r="AC1815" i="3"/>
  <c r="AC1816" i="3"/>
  <c r="AC1817" i="3"/>
  <c r="AC1818" i="3"/>
  <c r="AC1819" i="3"/>
  <c r="AC1820" i="3"/>
  <c r="AC1821" i="3"/>
  <c r="AC1822" i="3"/>
  <c r="AC1823" i="3"/>
  <c r="AC1824" i="3"/>
  <c r="AC1825" i="3"/>
  <c r="AC1826" i="3"/>
  <c r="AC1827" i="3"/>
  <c r="AC1828" i="3"/>
  <c r="AC1829" i="3"/>
  <c r="AC1830" i="3"/>
  <c r="AC1831" i="3"/>
  <c r="AC1832" i="3"/>
  <c r="AC1833" i="3"/>
  <c r="AC1834" i="3"/>
  <c r="AC1835" i="3"/>
  <c r="AC1836" i="3"/>
  <c r="AC1837" i="3"/>
  <c r="AC1838" i="3"/>
  <c r="AC1839" i="3"/>
  <c r="AC1840" i="3"/>
  <c r="AC1841" i="3"/>
  <c r="AC1842" i="3"/>
  <c r="AC1843" i="3"/>
  <c r="AC1844" i="3"/>
  <c r="AC1845" i="3"/>
  <c r="AC1846" i="3"/>
  <c r="AC1847" i="3"/>
  <c r="AC1848" i="3"/>
  <c r="AC1849" i="3"/>
  <c r="AC1850" i="3"/>
  <c r="AC1851" i="3"/>
  <c r="AC1852" i="3"/>
  <c r="AC1853" i="3"/>
  <c r="AC1854" i="3"/>
  <c r="AC1855" i="3"/>
  <c r="AC1856" i="3"/>
  <c r="AC1857" i="3"/>
  <c r="AC1858" i="3"/>
  <c r="AC1859" i="3"/>
  <c r="AC1860" i="3"/>
  <c r="AC1861" i="3"/>
  <c r="AC1862" i="3"/>
  <c r="AC1863" i="3"/>
  <c r="AC1864" i="3"/>
  <c r="AC1865" i="3"/>
  <c r="AC1866" i="3"/>
  <c r="AC1867" i="3"/>
  <c r="AC1868" i="3"/>
  <c r="AC1869" i="3"/>
  <c r="AC1870" i="3"/>
  <c r="AC1871" i="3"/>
  <c r="AC1872" i="3"/>
  <c r="AC1873" i="3"/>
  <c r="AC1874" i="3"/>
  <c r="AC1875" i="3"/>
  <c r="AC1876" i="3"/>
  <c r="AC1877" i="3"/>
  <c r="AC1878" i="3"/>
  <c r="AC1879" i="3"/>
  <c r="AC1880" i="3"/>
  <c r="AC1881" i="3"/>
  <c r="AC1882" i="3"/>
  <c r="AC1883" i="3"/>
  <c r="AC1884" i="3"/>
  <c r="AC1885" i="3"/>
  <c r="AC1886" i="3"/>
  <c r="AC1887" i="3"/>
  <c r="AC1888" i="3"/>
  <c r="AC1889" i="3"/>
  <c r="AC1890" i="3"/>
  <c r="AC1891" i="3"/>
  <c r="AC1892" i="3"/>
  <c r="AC1893" i="3"/>
  <c r="AC1894" i="3"/>
  <c r="AC1895" i="3"/>
  <c r="AC1896" i="3"/>
  <c r="AC1897" i="3"/>
  <c r="AC1898" i="3"/>
  <c r="AC1899" i="3"/>
  <c r="AC1900" i="3"/>
  <c r="AC1901" i="3"/>
  <c r="AC1902" i="3"/>
  <c r="AC1903" i="3"/>
  <c r="AC1904" i="3"/>
  <c r="AC1905" i="3"/>
  <c r="AC1906" i="3"/>
  <c r="AC1907" i="3"/>
  <c r="AC1908" i="3"/>
  <c r="AC1909" i="3"/>
  <c r="AC1910" i="3"/>
  <c r="AC1911" i="3"/>
  <c r="AC1912" i="3"/>
  <c r="AC1913" i="3"/>
  <c r="AC1914" i="3"/>
  <c r="AC1915" i="3"/>
  <c r="AC1916" i="3"/>
  <c r="AC1917" i="3"/>
  <c r="AC1918" i="3"/>
  <c r="AC1919" i="3"/>
  <c r="AC1920" i="3"/>
  <c r="AC1921" i="3"/>
  <c r="AC1922" i="3"/>
  <c r="AC1923" i="3"/>
  <c r="AC1924" i="3"/>
  <c r="AC1925" i="3"/>
  <c r="AC1926" i="3"/>
  <c r="AC1927" i="3"/>
  <c r="AC1928" i="3"/>
  <c r="AC1929" i="3"/>
  <c r="AC1930" i="3"/>
  <c r="AC1931" i="3"/>
  <c r="AC1932" i="3"/>
  <c r="AC1933" i="3"/>
  <c r="AC1934" i="3"/>
  <c r="AC1935" i="3"/>
  <c r="AC1936" i="3"/>
  <c r="AC1937" i="3"/>
  <c r="AC1938" i="3"/>
  <c r="AC1939" i="3"/>
  <c r="AC1940" i="3"/>
  <c r="AC1941" i="3"/>
  <c r="AC1942" i="3"/>
  <c r="AC1943" i="3"/>
  <c r="AC1944" i="3"/>
  <c r="AC1945" i="3"/>
  <c r="AC1946" i="3"/>
  <c r="AC1947" i="3"/>
  <c r="AC1948" i="3"/>
  <c r="AC1949" i="3"/>
  <c r="AC1950" i="3"/>
  <c r="AC1951" i="3"/>
  <c r="AC1952" i="3"/>
  <c r="AC1953" i="3"/>
  <c r="AC1954" i="3"/>
  <c r="AC1955" i="3"/>
  <c r="AC1956" i="3"/>
  <c r="AC1957" i="3"/>
  <c r="AC1958" i="3"/>
  <c r="AC1959" i="3"/>
  <c r="AC1960" i="3"/>
  <c r="AC1961" i="3"/>
  <c r="AC1962" i="3"/>
  <c r="AC1963" i="3"/>
  <c r="AC1964" i="3"/>
  <c r="AC1965" i="3"/>
  <c r="AC1966" i="3"/>
  <c r="AC1967" i="3"/>
  <c r="AC1968" i="3"/>
  <c r="AC1969" i="3"/>
  <c r="AC1970" i="3"/>
  <c r="AC1971" i="3"/>
  <c r="AC1972" i="3"/>
  <c r="AC1973" i="3"/>
  <c r="AC1974" i="3"/>
  <c r="AC1975" i="3"/>
  <c r="AC1976" i="3"/>
  <c r="AC1977" i="3"/>
  <c r="AC1978" i="3"/>
  <c r="AC1979" i="3"/>
  <c r="AC1980" i="3"/>
  <c r="AC1981" i="3"/>
  <c r="AC1982" i="3"/>
  <c r="AC1983" i="3"/>
  <c r="AC1984" i="3"/>
  <c r="AC1985" i="3"/>
  <c r="AC1986" i="3"/>
  <c r="AC1987" i="3"/>
  <c r="AC1988" i="3"/>
  <c r="AC1989" i="3"/>
  <c r="AC1990" i="3"/>
  <c r="AC1991" i="3"/>
  <c r="AC1992" i="3"/>
  <c r="AC1993" i="3"/>
  <c r="AC1994" i="3"/>
  <c r="AC1995" i="3"/>
  <c r="AC1996" i="3"/>
  <c r="AC1997" i="3"/>
  <c r="AC1998" i="3"/>
  <c r="AC1999" i="3"/>
  <c r="AC2000" i="3"/>
  <c r="AC2001" i="3"/>
  <c r="AC2002" i="3"/>
  <c r="AC2003" i="3"/>
  <c r="AC2004" i="3"/>
  <c r="AC2005" i="3"/>
  <c r="AC2006" i="3"/>
  <c r="AC2007" i="3"/>
  <c r="AC2008" i="3"/>
  <c r="AC2009" i="3"/>
  <c r="AC2010" i="3"/>
  <c r="AC2011" i="3"/>
  <c r="AC2012" i="3"/>
  <c r="AC2013" i="3"/>
  <c r="AC2014" i="3"/>
  <c r="AC2015" i="3"/>
  <c r="AC2016" i="3"/>
  <c r="AC2017" i="3"/>
  <c r="AC2018" i="3"/>
  <c r="AC2019" i="3"/>
  <c r="AC2020" i="3"/>
  <c r="AC2021" i="3"/>
  <c r="AC2022" i="3"/>
  <c r="AC2023" i="3"/>
  <c r="AC2024" i="3"/>
  <c r="AC2025" i="3"/>
  <c r="AC2026" i="3"/>
  <c r="AC2027" i="3"/>
  <c r="AC2028" i="3"/>
  <c r="AC2029" i="3"/>
  <c r="AC2030" i="3"/>
  <c r="AC2031" i="3"/>
  <c r="AC2032" i="3"/>
  <c r="AC2033" i="3"/>
  <c r="AC2034" i="3"/>
  <c r="AC2035" i="3"/>
  <c r="AC2036" i="3"/>
  <c r="AC2037" i="3"/>
  <c r="AC2038" i="3"/>
  <c r="AC2039" i="3"/>
  <c r="AC2040" i="3"/>
  <c r="AC2041" i="3"/>
  <c r="AC2042" i="3"/>
  <c r="AC2043" i="3"/>
  <c r="AC2044" i="3"/>
  <c r="AC2045" i="3"/>
  <c r="AC2046" i="3"/>
  <c r="AC2047" i="3"/>
  <c r="AC2048" i="3"/>
  <c r="AC2049" i="3"/>
  <c r="AC2050" i="3"/>
  <c r="AC2051" i="3"/>
  <c r="AC2052" i="3"/>
  <c r="AC2053" i="3"/>
  <c r="AC2054" i="3"/>
  <c r="AC2055" i="3"/>
  <c r="AC2056" i="3"/>
  <c r="AC2057" i="3"/>
  <c r="AC2058" i="3"/>
  <c r="AC2059" i="3"/>
  <c r="AC2060" i="3"/>
  <c r="AC2061" i="3"/>
  <c r="AC2062" i="3"/>
  <c r="AC2063" i="3"/>
  <c r="AC2064" i="3"/>
  <c r="AC2065" i="3"/>
  <c r="AC2066" i="3"/>
  <c r="AC2067" i="3"/>
  <c r="AC2068" i="3"/>
  <c r="AC2069" i="3"/>
  <c r="AC2070" i="3"/>
  <c r="AC2071" i="3"/>
  <c r="AC2072" i="3"/>
  <c r="AC2073" i="3"/>
  <c r="AC2074" i="3"/>
  <c r="AC2075" i="3"/>
  <c r="AC2076" i="3"/>
  <c r="AC2077" i="3"/>
  <c r="AC2078" i="3"/>
  <c r="AC2079" i="3"/>
  <c r="AC2080" i="3"/>
  <c r="AC2081" i="3"/>
  <c r="AC2082" i="3"/>
  <c r="AC2083" i="3"/>
  <c r="AC2084" i="3"/>
  <c r="AC2085" i="3"/>
  <c r="AC2086" i="3"/>
  <c r="AC2087" i="3"/>
  <c r="AC2088" i="3"/>
  <c r="AC2089" i="3"/>
  <c r="AC2090" i="3"/>
  <c r="AC2091" i="3"/>
  <c r="AC2092" i="3"/>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B128" i="7"/>
  <c r="B127" i="7"/>
  <c r="B130" i="7"/>
  <c r="B129" i="7"/>
  <c r="P45" i="7"/>
  <c r="Q45" i="7" s="1"/>
  <c r="P2" i="7"/>
  <c r="B142" i="7"/>
  <c r="B141" i="7"/>
  <c r="B144" i="7"/>
  <c r="B143" i="7"/>
  <c r="R45" i="7"/>
  <c r="S45" i="7" s="1"/>
  <c r="R2" i="7"/>
  <c r="B114" i="7"/>
  <c r="B113" i="7"/>
  <c r="B116" i="7"/>
  <c r="B115" i="7"/>
  <c r="N45" i="7"/>
  <c r="O45" i="7" s="1"/>
  <c r="N2" i="7"/>
  <c r="B100" i="7"/>
  <c r="B99" i="7"/>
  <c r="B86" i="7"/>
  <c r="B85" i="7"/>
  <c r="B102" i="7"/>
  <c r="B101" i="7"/>
  <c r="L45" i="7"/>
  <c r="M45" i="7" s="1"/>
  <c r="L2" i="7"/>
  <c r="B72" i="7"/>
  <c r="B71" i="7"/>
  <c r="B58" i="7"/>
  <c r="B57" i="7"/>
  <c r="B88" i="7"/>
  <c r="B87" i="7"/>
  <c r="J45" i="7"/>
  <c r="K45" i="7" s="1"/>
  <c r="J2" i="7"/>
  <c r="B74" i="7"/>
  <c r="B73" i="7"/>
  <c r="H45" i="7"/>
  <c r="I45" i="7" s="1"/>
  <c r="H2" i="7"/>
  <c r="B60" i="7"/>
  <c r="B59" i="7"/>
  <c r="F45" i="7"/>
  <c r="G45" i="7" s="1"/>
  <c r="F2" i="7"/>
  <c r="B44" i="7"/>
  <c r="B43" i="7"/>
  <c r="B46" i="7"/>
  <c r="B45" i="7"/>
  <c r="T45" i="7"/>
  <c r="T2" i="7"/>
  <c r="X2" i="7" l="1"/>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P28" i="7" s="1"/>
  <c r="P29" i="7" s="1"/>
  <c r="P30" i="7" s="1"/>
  <c r="P31" i="7" s="1"/>
  <c r="P32" i="7" s="1"/>
  <c r="P33" i="7" s="1"/>
  <c r="P34" i="7" s="1"/>
  <c r="P35" i="7" s="1"/>
  <c r="P36" i="7" s="1"/>
  <c r="P37" i="7" s="1"/>
  <c r="P38" i="7" s="1"/>
  <c r="P39" i="7" s="1"/>
  <c r="P40" i="7" s="1"/>
  <c r="P41" i="7" s="1"/>
  <c r="P42" i="7" s="1"/>
  <c r="P43" i="7" s="1"/>
  <c r="P44" i="7" s="1"/>
  <c r="D45" i="7"/>
  <c r="E45" i="7" s="1"/>
  <c r="D2" i="7"/>
  <c r="U45" i="7"/>
  <c r="Q3" i="7" l="1"/>
  <c r="Q2" i="7"/>
  <c r="R3" i="7"/>
  <c r="R4" i="7" s="1"/>
  <c r="S3" i="7" s="1"/>
  <c r="T3" i="7"/>
  <c r="L3" i="7"/>
  <c r="M2" i="7" s="1"/>
  <c r="N3" i="7"/>
  <c r="H3" i="7"/>
  <c r="J3" i="7"/>
  <c r="D3" i="7"/>
  <c r="D4" i="7" s="1"/>
  <c r="E3" i="7" s="1"/>
  <c r="F3" i="7"/>
  <c r="U2" i="7"/>
  <c r="Q5" i="7" l="1"/>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L28" i="7" s="1"/>
  <c r="L29" i="7" s="1"/>
  <c r="L30" i="7" s="1"/>
  <c r="L31" i="7" s="1"/>
  <c r="L32" i="7" s="1"/>
  <c r="L33" i="7" s="1"/>
  <c r="L34" i="7" s="1"/>
  <c r="L35" i="7" s="1"/>
  <c r="L36" i="7" s="1"/>
  <c r="L37" i="7" s="1"/>
  <c r="L38" i="7" s="1"/>
  <c r="L39" i="7" s="1"/>
  <c r="L40" i="7" s="1"/>
  <c r="L41" i="7" s="1"/>
  <c r="L42" i="7" s="1"/>
  <c r="L43" i="7" s="1"/>
  <c r="L44" i="7" s="1"/>
  <c r="I2" i="7"/>
  <c r="J4" i="7"/>
  <c r="K2" i="7"/>
  <c r="H4" i="7"/>
  <c r="H5" i="7" s="1"/>
  <c r="E2" i="7"/>
  <c r="F4" i="7"/>
  <c r="G2" i="7"/>
  <c r="D5" i="7"/>
  <c r="E4" i="7" s="1"/>
  <c r="U3" i="7"/>
  <c r="Q6" i="7" l="1"/>
  <c r="T5" i="7"/>
  <c r="M3" i="7"/>
  <c r="R6" i="7"/>
  <c r="S5" i="7" s="1"/>
  <c r="I3" i="7"/>
  <c r="N5" i="7"/>
  <c r="O3" i="7"/>
  <c r="M4" i="7"/>
  <c r="M5" i="7"/>
  <c r="M6" i="7"/>
  <c r="J5" i="7"/>
  <c r="K3" i="7"/>
  <c r="H6" i="7"/>
  <c r="I5" i="7" s="1"/>
  <c r="I4" i="7"/>
  <c r="F5" i="7"/>
  <c r="G3" i="7"/>
  <c r="D6" i="7"/>
  <c r="E5" i="7" s="1"/>
  <c r="U4" i="7"/>
  <c r="Q7" i="7" l="1"/>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S26" i="7" s="1"/>
  <c r="N26" i="7"/>
  <c r="O25" i="7" s="1"/>
  <c r="M27" i="7"/>
  <c r="J26" i="7"/>
  <c r="K25" i="7" s="1"/>
  <c r="H27" i="7"/>
  <c r="I26" i="7" s="1"/>
  <c r="F26" i="7"/>
  <c r="G25" i="7" s="1"/>
  <c r="D27" i="7"/>
  <c r="E26" i="7" s="1"/>
  <c r="U25" i="7"/>
  <c r="Q27" i="7" l="1"/>
  <c r="T27" i="7"/>
  <c r="R28" i="7"/>
  <c r="S27" i="7" s="1"/>
  <c r="N27" i="7"/>
  <c r="O26" i="7" s="1"/>
  <c r="M28" i="7"/>
  <c r="J27" i="7"/>
  <c r="K26" i="7" s="1"/>
  <c r="H28" i="7"/>
  <c r="I27" i="7" s="1"/>
  <c r="F27" i="7"/>
  <c r="G26" i="7" s="1"/>
  <c r="D28" i="7"/>
  <c r="E27" i="7" s="1"/>
  <c r="U26" i="7"/>
  <c r="Q28" i="7" l="1"/>
  <c r="T28" i="7"/>
  <c r="R29" i="7"/>
  <c r="S28" i="7" s="1"/>
  <c r="N28" i="7"/>
  <c r="O27" i="7" s="1"/>
  <c r="M29" i="7"/>
  <c r="J28" i="7"/>
  <c r="K27" i="7" s="1"/>
  <c r="H29" i="7"/>
  <c r="I28" i="7" s="1"/>
  <c r="F28" i="7"/>
  <c r="G27" i="7" s="1"/>
  <c r="D29" i="7"/>
  <c r="E28" i="7" s="1"/>
  <c r="U27" i="7"/>
  <c r="Q29" i="7" l="1"/>
  <c r="T29" i="7"/>
  <c r="R30" i="7"/>
  <c r="N29" i="7"/>
  <c r="O28" i="7" s="1"/>
  <c r="M30" i="7"/>
  <c r="J29" i="7"/>
  <c r="K28" i="7" s="1"/>
  <c r="H30" i="7"/>
  <c r="I29" i="7" s="1"/>
  <c r="F29" i="7"/>
  <c r="G28" i="7" s="1"/>
  <c r="D30" i="7"/>
  <c r="E29" i="7" s="1"/>
  <c r="U28" i="7"/>
  <c r="Q30" i="7" l="1"/>
  <c r="T30" i="7"/>
  <c r="R31" i="7"/>
  <c r="S30" i="7" s="1"/>
  <c r="S29" i="7"/>
  <c r="N30" i="7"/>
  <c r="O29" i="7" s="1"/>
  <c r="M31" i="7"/>
  <c r="J30" i="7"/>
  <c r="K29" i="7" s="1"/>
  <c r="H31" i="7"/>
  <c r="I30" i="7" s="1"/>
  <c r="F30" i="7"/>
  <c r="G29" i="7" s="1"/>
  <c r="D31" i="7"/>
  <c r="E30" i="7" s="1"/>
  <c r="U29"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S34" i="7" s="1"/>
  <c r="N34" i="7"/>
  <c r="O33" i="7" s="1"/>
  <c r="M35" i="7"/>
  <c r="J34" i="7"/>
  <c r="K33" i="7" s="1"/>
  <c r="H35" i="7"/>
  <c r="I34" i="7" s="1"/>
  <c r="F34" i="7"/>
  <c r="G33" i="7" s="1"/>
  <c r="D35" i="7"/>
  <c r="E34" i="7" s="1"/>
  <c r="U33" i="7"/>
  <c r="Q35" i="7" l="1"/>
  <c r="T35" i="7"/>
  <c r="R36" i="7"/>
  <c r="S35" i="7" s="1"/>
  <c r="N35" i="7"/>
  <c r="O34" i="7" s="1"/>
  <c r="M36" i="7"/>
  <c r="J35" i="7"/>
  <c r="K34" i="7" s="1"/>
  <c r="H36" i="7"/>
  <c r="I35" i="7" s="1"/>
  <c r="F35" i="7"/>
  <c r="G34" i="7" s="1"/>
  <c r="D36" i="7"/>
  <c r="E35" i="7" s="1"/>
  <c r="U34" i="7"/>
  <c r="Q36" i="7" l="1"/>
  <c r="T36" i="7"/>
  <c r="R37" i="7"/>
  <c r="S36" i="7" s="1"/>
  <c r="N36" i="7"/>
  <c r="O35" i="7" s="1"/>
  <c r="M37" i="7"/>
  <c r="J36" i="7"/>
  <c r="K35" i="7" s="1"/>
  <c r="H37" i="7"/>
  <c r="I36" i="7" s="1"/>
  <c r="F36" i="7"/>
  <c r="G35" i="7" s="1"/>
  <c r="D37" i="7"/>
  <c r="E36" i="7" s="1"/>
  <c r="U35" i="7"/>
  <c r="Q37" i="7" l="1"/>
  <c r="T37" i="7"/>
  <c r="R38" i="7"/>
  <c r="S37" i="7" s="1"/>
  <c r="N37" i="7"/>
  <c r="O36" i="7" s="1"/>
  <c r="M38" i="7"/>
  <c r="J37" i="7"/>
  <c r="K36" i="7" s="1"/>
  <c r="H38" i="7"/>
  <c r="I37" i="7" s="1"/>
  <c r="F37" i="7"/>
  <c r="G36" i="7" s="1"/>
  <c r="D38" i="7"/>
  <c r="E37" i="7" s="1"/>
  <c r="U36" i="7"/>
  <c r="Q38" i="7" l="1"/>
  <c r="T38" i="7"/>
  <c r="R39" i="7"/>
  <c r="S38" i="7" s="1"/>
  <c r="N38" i="7"/>
  <c r="O37" i="7" s="1"/>
  <c r="M39" i="7"/>
  <c r="J38" i="7"/>
  <c r="K37" i="7" s="1"/>
  <c r="H39" i="7"/>
  <c r="I38" i="7" s="1"/>
  <c r="F38" i="7"/>
  <c r="G37" i="7" s="1"/>
  <c r="D39" i="7"/>
  <c r="E38" i="7" s="1"/>
  <c r="U37" i="7"/>
  <c r="Q39" i="7" l="1"/>
  <c r="T39" i="7"/>
  <c r="R40" i="7"/>
  <c r="S39" i="7" s="1"/>
  <c r="N39" i="7"/>
  <c r="O38" i="7" s="1"/>
  <c r="M40" i="7"/>
  <c r="J39" i="7"/>
  <c r="K38" i="7" s="1"/>
  <c r="H40" i="7"/>
  <c r="I39" i="7" s="1"/>
  <c r="F39" i="7"/>
  <c r="G38" i="7" s="1"/>
  <c r="D40" i="7"/>
  <c r="E39" i="7" s="1"/>
  <c r="U38" i="7"/>
  <c r="Q40" i="7" l="1"/>
  <c r="T40" i="7"/>
  <c r="R41" i="7"/>
  <c r="S40" i="7" s="1"/>
  <c r="N40" i="7"/>
  <c r="O39" i="7" s="1"/>
  <c r="M41" i="7"/>
  <c r="J40" i="7"/>
  <c r="K39" i="7" s="1"/>
  <c r="H41" i="7"/>
  <c r="I40" i="7" s="1"/>
  <c r="F40" i="7"/>
  <c r="G39" i="7" s="1"/>
  <c r="D41" i="7"/>
  <c r="E40" i="7" s="1"/>
  <c r="U39" i="7"/>
  <c r="Q41" i="7" l="1"/>
  <c r="T41" i="7"/>
  <c r="R42" i="7"/>
  <c r="S41" i="7" s="1"/>
  <c r="N41" i="7"/>
  <c r="O40" i="7" s="1"/>
  <c r="M42" i="7"/>
  <c r="J41" i="7"/>
  <c r="K40" i="7" s="1"/>
  <c r="H42" i="7"/>
  <c r="I41" i="7" s="1"/>
  <c r="F41" i="7"/>
  <c r="G40" i="7" s="1"/>
  <c r="D42" i="7"/>
  <c r="E41" i="7" s="1"/>
  <c r="U40" i="7"/>
  <c r="Q44" i="7" l="1"/>
  <c r="Q42" i="7"/>
  <c r="T42" i="7"/>
  <c r="R43" i="7"/>
  <c r="S42" i="7" s="1"/>
  <c r="N42" i="7"/>
  <c r="O41" i="7" s="1"/>
  <c r="M43" i="7"/>
  <c r="M44" i="7"/>
  <c r="J42" i="7"/>
  <c r="K41" i="7" s="1"/>
  <c r="H43" i="7"/>
  <c r="I42" i="7" s="1"/>
  <c r="F42" i="7"/>
  <c r="G41" i="7" s="1"/>
  <c r="D43" i="7"/>
  <c r="E42" i="7" s="1"/>
  <c r="U41" i="7"/>
  <c r="Q43" i="7" l="1"/>
  <c r="T43" i="7"/>
  <c r="R44" i="7"/>
  <c r="S44" i="7" s="1"/>
  <c r="N43" i="7"/>
  <c r="O42" i="7" s="1"/>
  <c r="J43" i="7"/>
  <c r="K42" i="7" s="1"/>
  <c r="H44" i="7"/>
  <c r="I44" i="7" s="1"/>
  <c r="F43" i="7"/>
  <c r="G42" i="7" s="1"/>
  <c r="D44" i="7"/>
  <c r="E44" i="7" s="1"/>
  <c r="U42" i="7"/>
  <c r="S43" i="7" l="1"/>
  <c r="T44" i="7"/>
  <c r="N44" i="7"/>
  <c r="O44" i="7" s="1"/>
  <c r="J44" i="7"/>
  <c r="K44" i="7" s="1"/>
  <c r="I43" i="7"/>
  <c r="F44" i="7"/>
  <c r="G44" i="7" s="1"/>
  <c r="E43" i="7"/>
  <c r="U44" i="7"/>
  <c r="O43" i="7" l="1"/>
  <c r="K43" i="7"/>
  <c r="G43" i="7"/>
  <c r="U43"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Tony C.</author>
  </authors>
  <commentList>
    <comment ref="A2" authorId="0" shapeId="0" xr:uid="{00000000-0006-0000-0000-00000100000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xr:uid="{00000000-0006-0000-0000-00000200000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xr:uid="{00000000-0006-0000-0000-00000300000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xr:uid="{00000000-0006-0000-0000-00000400000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xr:uid="{00000000-0006-0000-0000-00000500000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xr:uid="{00000000-0006-0000-0000-00000600000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xr:uid="{00000000-0006-0000-0000-00000700000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xr:uid="{00000000-0006-0000-0000-00000800000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xr:uid="{00000000-0006-0000-0000-00000900000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000-00000A00000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xr:uid="{00000000-0006-0000-0000-00000B00000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xr:uid="{00000000-0006-0000-0000-00000C000000}">
      <text>
        <r>
          <rPr>
            <b/>
            <sz val="8"/>
            <color indexed="81"/>
            <rFont val="Tahoma"/>
            <family val="2"/>
          </rPr>
          <t xml:space="preserve">Edge ID
</t>
        </r>
        <r>
          <rPr>
            <sz val="8"/>
            <color indexed="81"/>
            <rFont val="Tahoma"/>
            <family val="2"/>
          </rPr>
          <t>This is a unique ID that gets filled in automatically.  Do not edit this column.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TonyAdmin</author>
    <author>Tony C.</author>
    <author>Tony</author>
  </authors>
  <commentList>
    <comment ref="A2" authorId="0" shapeId="0" xr:uid="{00000000-0006-0000-0100-00000100000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C2" authorId="0" shapeId="0" xr:uid="{00000000-0006-0000-0100-00000200000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D2" authorId="0" shapeId="0" xr:uid="{00000000-0006-0000-0100-00000300000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0" shapeId="0" xr:uid="{00000000-0006-0000-0100-000004000000}">
      <text>
        <r>
          <rPr>
            <b/>
            <sz val="8"/>
            <color indexed="81"/>
            <rFont val="Tahoma"/>
            <family val="2"/>
          </rPr>
          <t xml:space="preserve">Vertex Size
</t>
        </r>
        <r>
          <rPr>
            <sz val="8"/>
            <color indexed="81"/>
            <rFont val="Tahoma"/>
            <family val="2"/>
          </rPr>
          <t xml:space="preserve">
Enter an optional vertex size between 1 and 1,000.</t>
        </r>
      </text>
    </comment>
    <comment ref="F2" authorId="0" shapeId="0" xr:uid="{00000000-0006-0000-0100-00000500000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G2" authorId="0" shapeId="0" xr:uid="{00000000-0006-0000-0100-00000600000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H2" authorId="0" shapeId="0" xr:uid="{00000000-0006-0000-0100-00000700000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I2" authorId="0" shapeId="0" xr:uid="{00000000-0006-0000-0100-00000800000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J2" authorId="0" shapeId="0" xr:uid="{00000000-0006-0000-0100-00000900000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K2" authorId="1" shapeId="0" xr:uid="{00000000-0006-0000-0100-00000A00000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L2" authorId="0" shapeId="0" xr:uid="{00000000-0006-0000-0100-00000B00000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M2" authorId="0" shapeId="0" xr:uid="{00000000-0006-0000-0100-00000C00000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N2" authorId="0" shapeId="0" xr:uid="{00000000-0006-0000-0100-00000D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xr:uid="{00000000-0006-0000-0100-00000E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P2" authorId="0" shapeId="0" xr:uid="{00000000-0006-0000-0100-00000F00000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Q2" authorId="0" shapeId="0" xr:uid="{00000000-0006-0000-0100-00001000000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R2" authorId="0" shapeId="0" xr:uid="{00000000-0006-0000-0100-00001100000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S2" authorId="0" shapeId="0" xr:uid="{00000000-0006-0000-0100-00001200000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T2" authorId="0" shapeId="0" xr:uid="{00000000-0006-0000-0100-00001300000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U2" authorId="0" shapeId="0" xr:uid="{00000000-0006-0000-0100-00001400000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V2" authorId="0" shapeId="0" xr:uid="{00000000-0006-0000-0100-00001500000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W2" authorId="0" shapeId="0" xr:uid="{00000000-0006-0000-0100-00001600000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X2" authorId="0" shapeId="0" xr:uid="{00000000-0006-0000-0100-00001700000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Y2" authorId="2" shapeId="0" xr:uid="{00000000-0006-0000-0100-00001800000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Z2" authorId="0" shapeId="0" xr:uid="{00000000-0006-0000-0100-00001900000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AA2" authorId="2" shapeId="0" xr:uid="{00000000-0006-0000-0100-00001A00000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B2" authorId="0" shapeId="0" xr:uid="{00000000-0006-0000-0100-00001B00000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D2" authorId="0" shapeId="0" xr:uid="{00000000-0006-0000-0100-00001C00000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2" authorId="0" shapeId="0" xr:uid="{00000000-0006-0000-03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xr:uid="{00000000-0006-0000-0300-00000200000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xr:uid="{00000000-0006-0000-0300-00000300000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xr:uid="{00000000-0006-0000-0300-00000400000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xr:uid="{00000000-0006-0000-0300-00000500000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xr:uid="{00000000-0006-0000-0300-00000600000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xr:uid="{00000000-0006-0000-0300-00000700000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xr:uid="{00000000-0006-0000-0300-00000800000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xr:uid="{00000000-0006-0000-0300-00000900000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xr:uid="{00000000-0006-0000-0300-00000A00000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xr:uid="{00000000-0006-0000-0300-00000B00000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xr:uid="{00000000-0006-0000-0300-00000C00000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xr:uid="{00000000-0006-0000-0300-00000D00000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xr:uid="{00000000-0006-0000-0300-00000E00000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xr:uid="{00000000-0006-0000-0300-00000F00000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xr:uid="{00000000-0006-0000-0300-00001000000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xr:uid="{00000000-0006-0000-0300-00001100000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xr:uid="{00000000-0006-0000-0300-00001200000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xr:uid="{00000000-0006-0000-0300-00001300000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xr:uid="{00000000-0006-0000-0300-00001400000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xr:uid="{00000000-0006-0000-0300-00001500000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xr:uid="{00000000-0006-0000-0300-00001600000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1" authorId="0" shapeId="0" xr:uid="{00000000-0006-0000-04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xr:uid="{00000000-0006-0000-0400-00000200000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xr:uid="{00000000-0006-0000-0400-00000300000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TonyAdmin</author>
  </authors>
  <commentList>
    <comment ref="A1" authorId="0" shapeId="0" xr:uid="{00000000-0006-0000-0500-00000100000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<sst xmlns="http://schemas.openxmlformats.org/spreadsheetml/2006/main" count="41591" uniqueCount="18796">
  <si>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</si>
  <si>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</si>
  <si>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</si>
  <si>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</si>
  <si>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</si>
  <si>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</si>
  <si>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</si>
  <si>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</si>
  <si>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</si>
  <si>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</si>
  <si>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</si>
  <si>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</si>
  <si>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</si>
  <si>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</si>
  <si>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</si>
  <si>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</si>
  <si>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</si>
  <si>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</si>
  <si>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</si>
  <si>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</si>
  <si>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</si>
  <si>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</si>
  <si>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</si>
  <si>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</si>
  <si>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</si>
  <si>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</si>
  <si>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</si>
  <si>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</si>
  <si>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</si>
  <si>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</si>
  <si>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</si>
  <si>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</si>
  <si>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</si>
  <si>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</si>
  <si>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</si>
  <si>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</si>
  <si>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</si>
  <si>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</si>
  <si>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</si>
  <si>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</si>
  <si>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</si>
  <si>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</si>
  <si>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</si>
  <si>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</si>
  <si>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</si>
  <si>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</si>
  <si>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</si>
  <si>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</si>
  <si>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</si>
  <si>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</si>
  <si>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</si>
  <si>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</si>
  <si>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</si>
  <si>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</si>
  <si>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</si>
  <si>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</si>
  <si>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</si>
  <si>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</si>
  <si>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</si>
  <si>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</si>
  <si>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</si>
  <si>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</si>
  <si>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</si>
  <si>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</si>
  <si>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</si>
  <si>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</si>
  <si>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</si>
  <si>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</si>
  <si>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</si>
  <si>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</si>
  <si>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</si>
  <si>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</si>
  <si>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</si>
  <si>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</si>
  <si>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</si>
  <si>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</si>
  <si>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</si>
  <si>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</si>
  <si>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</si>
  <si>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</si>
  <si>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</si>
  <si>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</si>
  <si>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</si>
  <si>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</si>
  <si>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</si>
  <si>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</si>
  <si>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</si>
  <si>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</si>
  <si>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</si>
  <si>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</si>
  <si>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</si>
  <si>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</si>
  <si>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</si>
  <si>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</si>
  <si>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</si>
  <si>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</si>
  <si>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</si>
  <si>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</si>
  <si>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</si>
  <si>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</si>
  <si>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</si>
  <si>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</si>
  <si>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</si>
  <si>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</si>
  <si>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</si>
  <si>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</si>
  <si>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</si>
  <si>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</si>
  <si>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</si>
  <si>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</si>
  <si>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</si>
  <si>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</si>
  <si>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</si>
  <si>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</si>
  <si>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</si>
  <si>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</si>
  <si>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</si>
  <si>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</si>
  <si>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</si>
  <si>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</si>
  <si>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</si>
  <si>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</si>
  <si>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</si>
  <si>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</si>
  <si>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</si>
  <si>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</si>
  <si>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</si>
  <si>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</si>
  <si>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</si>
  <si>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</si>
  <si>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</si>
  <si>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</si>
  <si>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</si>
  <si>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</si>
  <si>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</si>
  <si>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</si>
  <si>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</si>
  <si>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</si>
  <si>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</si>
  <si>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</si>
  <si>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</si>
  <si>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</si>
  <si>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</si>
  <si>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</si>
  <si>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</si>
  <si>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</si>
  <si>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</si>
  <si>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</si>
  <si>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</si>
  <si>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</si>
  <si>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</si>
  <si>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</si>
  <si>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</si>
  <si>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</si>
  <si>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</si>
  <si>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</si>
  <si>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</si>
  <si>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</si>
  <si>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</si>
  <si>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</si>
  <si>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</si>
  <si>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</si>
  <si>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</si>
  <si>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</si>
  <si>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</si>
  <si>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</si>
  <si>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</si>
  <si>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</si>
  <si>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</si>
  <si>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</si>
  <si>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</si>
  <si>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</si>
  <si>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</si>
  <si>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Graph History</t>
  </si>
  <si>
    <t>Autofill Workbook Results</t>
  </si>
  <si>
    <t>▓0▓0▓0▓True▓Black▓Black▓▓▓0▓0▓0▓0▓0▓False▓▓0▓0▓0▓0▓0▓False▓▓0▓0▓0▓True▓Black▓Black▓▓▓0▓0▓0▓0▓0▓False▓▓0▓0▓0▓0▓0▓False▓▓0▓0▓0▓0▓0▓False▓▓0▓0▓0▓0▓0▓False</t>
  </si>
  <si>
    <t>Relationship</t>
  </si>
  <si>
    <t>Relationship Date (UTC)</t>
  </si>
  <si>
    <t>Tweet</t>
  </si>
  <si>
    <t>URLs in Tweet</t>
  </si>
  <si>
    <t>Domains in Tweet</t>
  </si>
  <si>
    <t>Hashtags in Tweet</t>
  </si>
  <si>
    <t>Tweet Date (UTC)</t>
  </si>
  <si>
    <t>Twitter Page for Tweet</t>
  </si>
  <si>
    <t>Latitude</t>
  </si>
  <si>
    <t>Longitude</t>
  </si>
  <si>
    <t>Imported ID</t>
  </si>
  <si>
    <t>In-Reply-To Tweet ID</t>
  </si>
  <si>
    <t>devonlwoods</t>
  </si>
  <si>
    <t>schiavellovoice</t>
  </si>
  <si>
    <t>themindofreyrey</t>
  </si>
  <si>
    <t>tamrajkilvish69</t>
  </si>
  <si>
    <t>jngmng</t>
  </si>
  <si>
    <t>mictlany</t>
  </si>
  <si>
    <t>won96702</t>
  </si>
  <si>
    <t>rydingbicycles</t>
  </si>
  <si>
    <t>aile_kilzer</t>
  </si>
  <si>
    <t>emakuyu</t>
  </si>
  <si>
    <t>flashman0509</t>
  </si>
  <si>
    <t>akagami_no_gojo</t>
  </si>
  <si>
    <t>deli964</t>
  </si>
  <si>
    <t>sakai_rugby1223</t>
  </si>
  <si>
    <t>david_quinze</t>
  </si>
  <si>
    <t>ufc_pride_dream</t>
  </si>
  <si>
    <t>sirbeastlife</t>
  </si>
  <si>
    <t>pvrkns</t>
  </si>
  <si>
    <t>gilbert_k_8173</t>
  </si>
  <si>
    <t>deusssonko</t>
  </si>
  <si>
    <t>mmashimizu1985</t>
  </si>
  <si>
    <t>jacobortiz96</t>
  </si>
  <si>
    <t>portinari_n</t>
  </si>
  <si>
    <t>hannal_han_si</t>
  </si>
  <si>
    <t>tompwillis</t>
  </si>
  <si>
    <t>drnkconor</t>
  </si>
  <si>
    <t>saintboxing1</t>
  </si>
  <si>
    <t>onzettt</t>
  </si>
  <si>
    <t>hernanlll</t>
  </si>
  <si>
    <t>english_as</t>
  </si>
  <si>
    <t>joshua_sung</t>
  </si>
  <si>
    <t>enotrpgdx3</t>
  </si>
  <si>
    <t>jasonofkorea</t>
  </si>
  <si>
    <t>na_cholo_ka</t>
  </si>
  <si>
    <t>sportssell3</t>
  </si>
  <si>
    <t>connections_sc</t>
  </si>
  <si>
    <t>thatshitmccray</t>
  </si>
  <si>
    <t>akkuzii</t>
  </si>
  <si>
    <t>pulletpork_p</t>
  </si>
  <si>
    <t>diamondelbows</t>
  </si>
  <si>
    <t>bryguyreynolds</t>
  </si>
  <si>
    <t>bpluscollect</t>
  </si>
  <si>
    <t>stat_punk</t>
  </si>
  <si>
    <t>pincay1980</t>
  </si>
  <si>
    <t>joelalvarado10</t>
  </si>
  <si>
    <t>1628jpg</t>
  </si>
  <si>
    <t>muzammil7485</t>
  </si>
  <si>
    <t>elel_tz</t>
  </si>
  <si>
    <t>eastdallasalice</t>
  </si>
  <si>
    <t>bravado8513</t>
  </si>
  <si>
    <t>gf_choez</t>
  </si>
  <si>
    <t>99healpotions</t>
  </si>
  <si>
    <t>caangryblackdu</t>
  </si>
  <si>
    <t>danny87578062</t>
  </si>
  <si>
    <t>dktreee</t>
  </si>
  <si>
    <t>herglotznick</t>
  </si>
  <si>
    <t>kiapel_shn</t>
  </si>
  <si>
    <t>shymonicso</t>
  </si>
  <si>
    <t>kashi4l</t>
  </si>
  <si>
    <t>adachics_0713</t>
  </si>
  <si>
    <t>270mikee</t>
  </si>
  <si>
    <t>pedro_e_kim</t>
  </si>
  <si>
    <t>malabaikubat</t>
  </si>
  <si>
    <t>chris5625160</t>
  </si>
  <si>
    <t>pandafe41092721</t>
  </si>
  <si>
    <t>shoaib2215</t>
  </si>
  <si>
    <t>kazulavargasufc</t>
  </si>
  <si>
    <t>anzacmma</t>
  </si>
  <si>
    <t>mmafaninavan</t>
  </si>
  <si>
    <t>slipsterog</t>
  </si>
  <si>
    <t>mindooze</t>
  </si>
  <si>
    <t>jefflex5</t>
  </si>
  <si>
    <t>helpline</t>
  </si>
  <si>
    <t>s_mah</t>
  </si>
  <si>
    <t>luisvelez131</t>
  </si>
  <si>
    <t>blowoutbuzz</t>
  </si>
  <si>
    <t>crizzjohnn</t>
  </si>
  <si>
    <t>rtsmallstreams</t>
  </si>
  <si>
    <t>waywardprairie</t>
  </si>
  <si>
    <t>bklaeren</t>
  </si>
  <si>
    <t>wwwanpaus</t>
  </si>
  <si>
    <t>usamix3</t>
  </si>
  <si>
    <t>ufc_junkie89</t>
  </si>
  <si>
    <t>karma_smackdown</t>
  </si>
  <si>
    <t>mmafuxks209</t>
  </si>
  <si>
    <t>fanbolero</t>
  </si>
  <si>
    <t>gothishcatgirl</t>
  </si>
  <si>
    <t>foot_basket</t>
  </si>
  <si>
    <t>echeves2</t>
  </si>
  <si>
    <t>wangyfcomedi</t>
  </si>
  <si>
    <t>noodlehotpot</t>
  </si>
  <si>
    <t>beastnation2019</t>
  </si>
  <si>
    <t>kshaunblunt</t>
  </si>
  <si>
    <t>ryomendokusai</t>
  </si>
  <si>
    <t>burkley_c</t>
  </si>
  <si>
    <t>officalaustin75</t>
  </si>
  <si>
    <t>classifiedmma</t>
  </si>
  <si>
    <t>indysport</t>
  </si>
  <si>
    <t>yeokbo</t>
  </si>
  <si>
    <t>420mmapicks</t>
  </si>
  <si>
    <t>donfigure12</t>
  </si>
  <si>
    <t>sinabro0106</t>
  </si>
  <si>
    <t>crybchell</t>
  </si>
  <si>
    <t>nrlpicks</t>
  </si>
  <si>
    <t>isaacroyel</t>
  </si>
  <si>
    <t>patrick_mma_</t>
  </si>
  <si>
    <t>mmasaelite</t>
  </si>
  <si>
    <t>kusamura_eisei</t>
  </si>
  <si>
    <t>shankslz</t>
  </si>
  <si>
    <t>kimurasweden</t>
  </si>
  <si>
    <t>rafif_botak</t>
  </si>
  <si>
    <t>guavaji_</t>
  </si>
  <si>
    <t>batingaws</t>
  </si>
  <si>
    <t>_salt_burn_</t>
  </si>
  <si>
    <t>lucky_elel</t>
  </si>
  <si>
    <t>fate_jagabee</t>
  </si>
  <si>
    <t>karrbren</t>
  </si>
  <si>
    <t>surouninoira</t>
  </si>
  <si>
    <t>captain_ufc</t>
  </si>
  <si>
    <t>rainstrad</t>
  </si>
  <si>
    <t>peoplerpeople4</t>
  </si>
  <si>
    <t>erikbetsfights</t>
  </si>
  <si>
    <t>aoi114514box</t>
  </si>
  <si>
    <t>elickflow</t>
  </si>
  <si>
    <t>dendeweg</t>
  </si>
  <si>
    <t>kantbtamed</t>
  </si>
  <si>
    <t>thegladiatorufc</t>
  </si>
  <si>
    <t>gavindre27</t>
  </si>
  <si>
    <t>jayski711</t>
  </si>
  <si>
    <t>cm_fights</t>
  </si>
  <si>
    <t>romeoams1</t>
  </si>
  <si>
    <t>aromeroxvii</t>
  </si>
  <si>
    <t>moch_thrath</t>
  </si>
  <si>
    <t>xiecheze</t>
  </si>
  <si>
    <t>estebanwinch</t>
  </si>
  <si>
    <t>dekuplace</t>
  </si>
  <si>
    <t>johnny200018</t>
  </si>
  <si>
    <t>qgapu2</t>
  </si>
  <si>
    <t>martin23kings</t>
  </si>
  <si>
    <t>kaeri____tai</t>
  </si>
  <si>
    <t>l_z_a</t>
  </si>
  <si>
    <t>bigboycamacho</t>
  </si>
  <si>
    <t>danijm7</t>
  </si>
  <si>
    <t>rodneyashley</t>
  </si>
  <si>
    <t>k_trpgonly</t>
  </si>
  <si>
    <t>vargnarvii</t>
  </si>
  <si>
    <t>authentikmindz</t>
  </si>
  <si>
    <t>meteoraspractor</t>
  </si>
  <si>
    <t>freddycarbs</t>
  </si>
  <si>
    <t>afarangwhocares</t>
  </si>
  <si>
    <t>sznrqyuewfo4m3v</t>
  </si>
  <si>
    <t>gwang_dil</t>
  </si>
  <si>
    <t>ufc_az</t>
  </si>
  <si>
    <t>eraserby</t>
  </si>
  <si>
    <t>s_jogador05</t>
  </si>
  <si>
    <t>nya_oooooong</t>
  </si>
  <si>
    <t>matteopoto</t>
  </si>
  <si>
    <t>titane82855434</t>
  </si>
  <si>
    <t>hiroyuki_ota13</t>
  </si>
  <si>
    <t>dataaugmented</t>
  </si>
  <si>
    <t>letstakeshrooms</t>
  </si>
  <si>
    <t>hcj7656</t>
  </si>
  <si>
    <t>brian57174698</t>
  </si>
  <si>
    <t>tokyo_cabal</t>
  </si>
  <si>
    <t>fljuemnw3pyp9th</t>
  </si>
  <si>
    <t>pritch91</t>
  </si>
  <si>
    <t>ya_meis</t>
  </si>
  <si>
    <t>nzakkyyf</t>
  </si>
  <si>
    <t>c8w6gwssbbyogng</t>
  </si>
  <si>
    <t>thortolu</t>
  </si>
  <si>
    <t>whywicaks</t>
  </si>
  <si>
    <t>10k_mma</t>
  </si>
  <si>
    <t>rotton_bananas</t>
  </si>
  <si>
    <t>b_arism97</t>
  </si>
  <si>
    <t>n0m3rcymma</t>
  </si>
  <si>
    <t>franklind114</t>
  </si>
  <si>
    <t>josephj</t>
  </si>
  <si>
    <t>gorindojokol</t>
  </si>
  <si>
    <t>axisthefallen</t>
  </si>
  <si>
    <t>fattybbw</t>
  </si>
  <si>
    <t>burberrywearke</t>
  </si>
  <si>
    <t>jpriverag</t>
  </si>
  <si>
    <t>kindlejo_jo</t>
  </si>
  <si>
    <t>richardasalas3</t>
  </si>
  <si>
    <t>roombatv</t>
  </si>
  <si>
    <t>_adorablyksn</t>
  </si>
  <si>
    <t>grappler_a2c</t>
  </si>
  <si>
    <t>danielmicheale</t>
  </si>
  <si>
    <t>lostromo27</t>
  </si>
  <si>
    <t>78gkhltqweidppd</t>
  </si>
  <si>
    <t>luidavid986</t>
  </si>
  <si>
    <t>windujati4</t>
  </si>
  <si>
    <t>derekbrink3</t>
  </si>
  <si>
    <t>brian_vanenburg</t>
  </si>
  <si>
    <t>doinga55ina54</t>
  </si>
  <si>
    <t>ringtestnz</t>
  </si>
  <si>
    <t>183773shhs</t>
  </si>
  <si>
    <t>mokiller98</t>
  </si>
  <si>
    <t>goukizm</t>
  </si>
  <si>
    <t>lucky_grateful</t>
  </si>
  <si>
    <t>rigoson51</t>
  </si>
  <si>
    <t>funktownflex</t>
  </si>
  <si>
    <t>crissyndatt</t>
  </si>
  <si>
    <t>legendrafic</t>
  </si>
  <si>
    <t>eolx5</t>
  </si>
  <si>
    <t>ethermushroom</t>
  </si>
  <si>
    <t>ufcathome</t>
  </si>
  <si>
    <t>lotuse_xx</t>
  </si>
  <si>
    <t>mma_fans_0817</t>
  </si>
  <si>
    <t>_victorihanna_</t>
  </si>
  <si>
    <t>mma_fan223</t>
  </si>
  <si>
    <t>therenegadegod</t>
  </si>
  <si>
    <t>eeelambda</t>
  </si>
  <si>
    <t>aboveallbeing</t>
  </si>
  <si>
    <t>aseelfoods</t>
  </si>
  <si>
    <t>see_u_soon_boi</t>
  </si>
  <si>
    <t>chris19585632</t>
  </si>
  <si>
    <t>bogackibart</t>
  </si>
  <si>
    <t>jjsssyyldx</t>
  </si>
  <si>
    <t>v0lswq</t>
  </si>
  <si>
    <t>af1s__</t>
  </si>
  <si>
    <t>industrializ3d</t>
  </si>
  <si>
    <t>xx54mwooerplinj</t>
  </si>
  <si>
    <t>shxttaa</t>
  </si>
  <si>
    <t>s_bagnuls</t>
  </si>
  <si>
    <t>karate_getter</t>
  </si>
  <si>
    <t>ble</t>
  </si>
  <si>
    <t>gamers_bima</t>
  </si>
  <si>
    <t>maksetamo_</t>
  </si>
  <si>
    <t>_alexandriant_</t>
  </si>
  <si>
    <t>horaengssui</t>
  </si>
  <si>
    <t>malak_sahb1</t>
  </si>
  <si>
    <t>ihtaejin</t>
  </si>
  <si>
    <t>diamondsga21</t>
  </si>
  <si>
    <t>izzy_515</t>
  </si>
  <si>
    <t>amandabarragan_</t>
  </si>
  <si>
    <t>luanvagnerbrxuk</t>
  </si>
  <si>
    <t>mctranquility</t>
  </si>
  <si>
    <t>chrismartinart1</t>
  </si>
  <si>
    <t>hongjoongiie_</t>
  </si>
  <si>
    <t>justpersnickety</t>
  </si>
  <si>
    <t>yohukasi_4254</t>
  </si>
  <si>
    <t>yoyomike22</t>
  </si>
  <si>
    <t>winkidinkjohnny</t>
  </si>
  <si>
    <t>y_snchzz</t>
  </si>
  <si>
    <t>ngcebo_ynwa</t>
  </si>
  <si>
    <t>gangouskhan</t>
  </si>
  <si>
    <t>lizzkiven</t>
  </si>
  <si>
    <t>thedoubledos</t>
  </si>
  <si>
    <t>joemufc111</t>
  </si>
  <si>
    <t>rakuten_mens</t>
  </si>
  <si>
    <t>vidrinebailie</t>
  </si>
  <si>
    <t>morumotto2234</t>
  </si>
  <si>
    <t>powerbower20</t>
  </si>
  <si>
    <t>nexus0001234</t>
  </si>
  <si>
    <t>brandon68081501</t>
  </si>
  <si>
    <t>_miggzy</t>
  </si>
  <si>
    <t>bolasportdotcom</t>
  </si>
  <si>
    <t>itssjeffreyy</t>
  </si>
  <si>
    <t>tribunsuperball</t>
  </si>
  <si>
    <t>midruig</t>
  </si>
  <si>
    <t>gnashlan1</t>
  </si>
  <si>
    <t>melo23107</t>
  </si>
  <si>
    <t>comandamm</t>
  </si>
  <si>
    <t>rickmauler</t>
  </si>
  <si>
    <t>ligastavok_05</t>
  </si>
  <si>
    <t>ayodeji_02</t>
  </si>
  <si>
    <t>arijxoxoxo</t>
  </si>
  <si>
    <t>eudy_ftb</t>
  </si>
  <si>
    <t>xenpods</t>
  </si>
  <si>
    <t>gabriel24778149</t>
  </si>
  <si>
    <t>moyensnet</t>
  </si>
  <si>
    <t>kylefromohio777</t>
  </si>
  <si>
    <t>meowtoshi_</t>
  </si>
  <si>
    <t>j7s92prbvaz0qkl</t>
  </si>
  <si>
    <t>terinahope</t>
  </si>
  <si>
    <t>efcnigeria</t>
  </si>
  <si>
    <t>kingtafesh1</t>
  </si>
  <si>
    <t>arimi_909</t>
  </si>
  <si>
    <t>willemynss</t>
  </si>
  <si>
    <t>mbb_original</t>
  </si>
  <si>
    <t>ty04914476</t>
  </si>
  <si>
    <t>katpol80</t>
  </si>
  <si>
    <t>vestisporta</t>
  </si>
  <si>
    <t>youngdreamer321</t>
  </si>
  <si>
    <t>anthony_guzmann</t>
  </si>
  <si>
    <t>strizzyallen</t>
  </si>
  <si>
    <t>smpmonks</t>
  </si>
  <si>
    <t>vlastkoe</t>
  </si>
  <si>
    <t>jakeywilliss</t>
  </si>
  <si>
    <t>luckyjoyyyy</t>
  </si>
  <si>
    <t>lelkan</t>
  </si>
  <si>
    <t>ramzlif3</t>
  </si>
  <si>
    <t>martialartfan19</t>
  </si>
  <si>
    <t>los_herren</t>
  </si>
  <si>
    <t>jeoffroi</t>
  </si>
  <si>
    <t>ogcy7ozmngzk828</t>
  </si>
  <si>
    <t>jordanlucki</t>
  </si>
  <si>
    <t>mamorusugahara7</t>
  </si>
  <si>
    <t>erikhipolito</t>
  </si>
  <si>
    <t>ffewp01ezxgrrlu</t>
  </si>
  <si>
    <t>adamlufc1919</t>
  </si>
  <si>
    <t>510cisco</t>
  </si>
  <si>
    <t>rhzsdb0jp0cph5b</t>
  </si>
  <si>
    <t>j05h_16</t>
  </si>
  <si>
    <t>joint889</t>
  </si>
  <si>
    <t>tjidenma</t>
  </si>
  <si>
    <t>joshuagabriel__</t>
  </si>
  <si>
    <t>breetztweetz</t>
  </si>
  <si>
    <t>adabagcompany</t>
  </si>
  <si>
    <t>vaskyo</t>
  </si>
  <si>
    <t>jogabonito10__</t>
  </si>
  <si>
    <t>jul14nnn1</t>
  </si>
  <si>
    <t>tejimax777</t>
  </si>
  <si>
    <t>ladha_chetan</t>
  </si>
  <si>
    <t>fooaaaddd</t>
  </si>
  <si>
    <t>ifigeneiamaymac</t>
  </si>
  <si>
    <t>jfo169</t>
  </si>
  <si>
    <t>essiesharkmiss</t>
  </si>
  <si>
    <t>eddielent7</t>
  </si>
  <si>
    <t>vampaveli</t>
  </si>
  <si>
    <t>yvngskootaaj</t>
  </si>
  <si>
    <t>murtonedelstei1</t>
  </si>
  <si>
    <t>andre_dz</t>
  </si>
  <si>
    <t>jamiehollis17</t>
  </si>
  <si>
    <t>kiboko30</t>
  </si>
  <si>
    <t>tonyfergusonbot</t>
  </si>
  <si>
    <t>1xqkev3dsxzoyba</t>
  </si>
  <si>
    <t>yvngblvvdsvccer</t>
  </si>
  <si>
    <t>jonatha37281295</t>
  </si>
  <si>
    <t>sportz_x</t>
  </si>
  <si>
    <t>zaaaaaacck</t>
  </si>
  <si>
    <t>qmer_ylg</t>
  </si>
  <si>
    <t>hkakutoooogi</t>
  </si>
  <si>
    <t>frankiebabie7</t>
  </si>
  <si>
    <t>sebastianpetr12</t>
  </si>
  <si>
    <t>im_klout</t>
  </si>
  <si>
    <t>zombie_hold</t>
  </si>
  <si>
    <t>jube_yagyu</t>
  </si>
  <si>
    <t>617allday</t>
  </si>
  <si>
    <t>akuubobi</t>
  </si>
  <si>
    <t>nengmaungg</t>
  </si>
  <si>
    <t>sahturne_</t>
  </si>
  <si>
    <t>suzuyamob</t>
  </si>
  <si>
    <t>akatsukinolucif</t>
  </si>
  <si>
    <t>rubenpais_9</t>
  </si>
  <si>
    <t>amaac_mottyairo</t>
  </si>
  <si>
    <t>randuasri1704</t>
  </si>
  <si>
    <t>jamskah</t>
  </si>
  <si>
    <t>italiano78</t>
  </si>
  <si>
    <t>hello90603534</t>
  </si>
  <si>
    <t>pedrocrf10</t>
  </si>
  <si>
    <t>flamengozip</t>
  </si>
  <si>
    <t>izayy05</t>
  </si>
  <si>
    <t>dudafxrs</t>
  </si>
  <si>
    <t>mcudlypoops</t>
  </si>
  <si>
    <t>mymartialartstv</t>
  </si>
  <si>
    <t>kingfisher_mma</t>
  </si>
  <si>
    <t>barbietrinip</t>
  </si>
  <si>
    <t>bradynclarke</t>
  </si>
  <si>
    <t>phodisho16</t>
  </si>
  <si>
    <t>yagyag_bs</t>
  </si>
  <si>
    <t>zelawar</t>
  </si>
  <si>
    <t>asim_ali_arain</t>
  </si>
  <si>
    <t>salimrykiel</t>
  </si>
  <si>
    <t>wwe_imagenes</t>
  </si>
  <si>
    <t>djmactenonline</t>
  </si>
  <si>
    <t>worldbjjlibrary</t>
  </si>
  <si>
    <t>jpbacallan</t>
  </si>
  <si>
    <t>martialarts_jp</t>
  </si>
  <si>
    <t>mmaindiashow</t>
  </si>
  <si>
    <t>mmafactory_fr</t>
  </si>
  <si>
    <t>sarfatibenjamin</t>
  </si>
  <si>
    <t>baeron_</t>
  </si>
  <si>
    <t>nlkagan</t>
  </si>
  <si>
    <t>ace8033</t>
  </si>
  <si>
    <t>boxing_ufc_pfp</t>
  </si>
  <si>
    <t>colinmma_wwe</t>
  </si>
  <si>
    <t>gokhanatak__</t>
  </si>
  <si>
    <t>dapper_doug</t>
  </si>
  <si>
    <t>realbrill_show</t>
  </si>
  <si>
    <t>thestug1985</t>
  </si>
  <si>
    <t>aldochired</t>
  </si>
  <si>
    <t>tripleidoubleh1</t>
  </si>
  <si>
    <t>tdicianno</t>
  </si>
  <si>
    <t>attackingscrum</t>
  </si>
  <si>
    <t>daniel_killick</t>
  </si>
  <si>
    <t>frankmodica2</t>
  </si>
  <si>
    <t>rndvkf</t>
  </si>
  <si>
    <t>mr__prolifik__</t>
  </si>
  <si>
    <t>zulkhanhongor</t>
  </si>
  <si>
    <t>snebbimma</t>
  </si>
  <si>
    <t>dede_alsace_68</t>
  </si>
  <si>
    <t>nfalphabet</t>
  </si>
  <si>
    <t>3gweyrey_boy</t>
  </si>
  <si>
    <t>mustle_bot</t>
  </si>
  <si>
    <t>steve_cribb</t>
  </si>
  <si>
    <t>nathalienath19</t>
  </si>
  <si>
    <t>shinnosu2</t>
  </si>
  <si>
    <t>morgan99044993</t>
  </si>
  <si>
    <t>pribarskiy</t>
  </si>
  <si>
    <t>mma_lens</t>
  </si>
  <si>
    <t>itsjustkadarius</t>
  </si>
  <si>
    <t>fedricemasse</t>
  </si>
  <si>
    <t>thesportszone__</t>
  </si>
  <si>
    <t>femhealth4life</t>
  </si>
  <si>
    <t>jackassmomo_</t>
  </si>
  <si>
    <t>mikkysupreme</t>
  </si>
  <si>
    <t>elianaferns</t>
  </si>
  <si>
    <t>papaj_managment</t>
  </si>
  <si>
    <t>leigh1040</t>
  </si>
  <si>
    <t>luisher84089853</t>
  </si>
  <si>
    <t>cotymma</t>
  </si>
  <si>
    <t>ether_8_</t>
  </si>
  <si>
    <t>r_k_t_14</t>
  </si>
  <si>
    <t>zpyywv6agzm42rq</t>
  </si>
  <si>
    <t>familyfightguy</t>
  </si>
  <si>
    <t>m6son_</t>
  </si>
  <si>
    <t>acespacek</t>
  </si>
  <si>
    <t>takigawa1989</t>
  </si>
  <si>
    <t>pefra20</t>
  </si>
  <si>
    <t>taka19750516</t>
  </si>
  <si>
    <t>thiagomianti</t>
  </si>
  <si>
    <t>ultimateappfan</t>
  </si>
  <si>
    <t>anomaro426</t>
  </si>
  <si>
    <t>minadibari</t>
  </si>
  <si>
    <t>ufc_infojp</t>
  </si>
  <si>
    <t>indieangles</t>
  </si>
  <si>
    <t>crunthorpe5</t>
  </si>
  <si>
    <t>prestonbowman12</t>
  </si>
  <si>
    <t>jon81814650</t>
  </si>
  <si>
    <t>batal_ibrahim1</t>
  </si>
  <si>
    <t>teamsavage</t>
  </si>
  <si>
    <t>hisham72354482</t>
  </si>
  <si>
    <t>v3ganpussy</t>
  </si>
  <si>
    <t>manutd_bitw</t>
  </si>
  <si>
    <t>joshmas86634462</t>
  </si>
  <si>
    <t>kamidorapad</t>
  </si>
  <si>
    <t>ajkhan83</t>
  </si>
  <si>
    <t>hikonyan_nao</t>
  </si>
  <si>
    <t>andrewc_1999</t>
  </si>
  <si>
    <t>le_alloe</t>
  </si>
  <si>
    <t>kimboss3</t>
  </si>
  <si>
    <t>anthonyprendez_</t>
  </si>
  <si>
    <t>mmaseat</t>
  </si>
  <si>
    <t>mogulmma</t>
  </si>
  <si>
    <t>tylertheapex</t>
  </si>
  <si>
    <t>trippingmau5</t>
  </si>
  <si>
    <t>henryviribus</t>
  </si>
  <si>
    <t>raymundomma</t>
  </si>
  <si>
    <t>sqarnix</t>
  </si>
  <si>
    <t>leilasdt_of</t>
  </si>
  <si>
    <t>sigilo_ce</t>
  </si>
  <si>
    <t>ssassincreedo</t>
  </si>
  <si>
    <t>wiweck</t>
  </si>
  <si>
    <t>p7_ufc</t>
  </si>
  <si>
    <t>the_ballas</t>
  </si>
  <si>
    <t>connerj_vh</t>
  </si>
  <si>
    <t>angra_letsgo</t>
  </si>
  <si>
    <t>rzcraw</t>
  </si>
  <si>
    <t>n_h_mma</t>
  </si>
  <si>
    <t>items_sport</t>
  </si>
  <si>
    <t>ahab_comoff</t>
  </si>
  <si>
    <t>cbdapis</t>
  </si>
  <si>
    <t>elijahgithugo</t>
  </si>
  <si>
    <t>muhammedabolor4</t>
  </si>
  <si>
    <t>chineselove555</t>
  </si>
  <si>
    <t>don_uel</t>
  </si>
  <si>
    <t>tianfirdauss</t>
  </si>
  <si>
    <t>milodini88</t>
  </si>
  <si>
    <t>cototoko</t>
  </si>
  <si>
    <t>cicabobycorgi</t>
  </si>
  <si>
    <t>rocketmarcii</t>
  </si>
  <si>
    <t>izmtml</t>
  </si>
  <si>
    <t>sarrismau</t>
  </si>
  <si>
    <t>bernardshure</t>
  </si>
  <si>
    <t>kinniku3320011</t>
  </si>
  <si>
    <t>hji8ixvvr39lisc</t>
  </si>
  <si>
    <t>mmarumorbot</t>
  </si>
  <si>
    <t>nickfluckiger</t>
  </si>
  <si>
    <t>crfsalvino</t>
  </si>
  <si>
    <t>oncepa1</t>
  </si>
  <si>
    <t>riki_kami</t>
  </si>
  <si>
    <t>mmarockspl</t>
  </si>
  <si>
    <t>dabbomma</t>
  </si>
  <si>
    <t>shebing11092</t>
  </si>
  <si>
    <t>haouoreo</t>
  </si>
  <si>
    <t>terezowens</t>
  </si>
  <si>
    <t>ewoodphoto</t>
  </si>
  <si>
    <t>tellmesuuup</t>
  </si>
  <si>
    <t>90alex011</t>
  </si>
  <si>
    <t>ll0key</t>
  </si>
  <si>
    <t>yeah_nuh</t>
  </si>
  <si>
    <t>velvethundr</t>
  </si>
  <si>
    <t>fullcontactmtwf</t>
  </si>
  <si>
    <t>hardcorecasua10</t>
  </si>
  <si>
    <t>ufc_obsessed</t>
  </si>
  <si>
    <t>ap03__</t>
  </si>
  <si>
    <t>8amaken</t>
  </si>
  <si>
    <t>criptoesir</t>
  </si>
  <si>
    <t>calguetajr</t>
  </si>
  <si>
    <t>battlearena1</t>
  </si>
  <si>
    <t>nfbetofficial</t>
  </si>
  <si>
    <t>gotflick</t>
  </si>
  <si>
    <t>boxinglivetoday</t>
  </si>
  <si>
    <t>boxingtonightl1</t>
  </si>
  <si>
    <t>hiddenresonance</t>
  </si>
  <si>
    <t>yuu_hilux</t>
  </si>
  <si>
    <t>rawb_7</t>
  </si>
  <si>
    <t>huemungus__</t>
  </si>
  <si>
    <t>mr_jospinchrist</t>
  </si>
  <si>
    <t>djomoplatta</t>
  </si>
  <si>
    <t>komalakaiahau</t>
  </si>
  <si>
    <t>mariso_valentin</t>
  </si>
  <si>
    <t>kek0055</t>
  </si>
  <si>
    <t>megaoniptv</t>
  </si>
  <si>
    <t>steveausti23</t>
  </si>
  <si>
    <t>kakutsuka</t>
  </si>
  <si>
    <t>rzarehmanzade</t>
  </si>
  <si>
    <t>gourovh</t>
  </si>
  <si>
    <t>bibliothequesub</t>
  </si>
  <si>
    <t>20minuteseco</t>
  </si>
  <si>
    <t>jimmy_l_ufc</t>
  </si>
  <si>
    <t>skiersteve23</t>
  </si>
  <si>
    <t>fightin87101491</t>
  </si>
  <si>
    <t>kingkorn5</t>
  </si>
  <si>
    <t>paopaomanaog</t>
  </si>
  <si>
    <t>ufc_dut</t>
  </si>
  <si>
    <t>haydenhunter_12</t>
  </si>
  <si>
    <t>sakiya707</t>
  </si>
  <si>
    <t>barbara48789551</t>
  </si>
  <si>
    <t>yowesbbigwins1</t>
  </si>
  <si>
    <t>laylaylayleah</t>
  </si>
  <si>
    <t>_ibrashkalash</t>
  </si>
  <si>
    <t>gari_morote</t>
  </si>
  <si>
    <t>crist3l_cityx_</t>
  </si>
  <si>
    <t>angelji46432911</t>
  </si>
  <si>
    <t>heyyjeon_</t>
  </si>
  <si>
    <t>igayoa00000565</t>
  </si>
  <si>
    <t>jahseung</t>
  </si>
  <si>
    <t>lgjkempson</t>
  </si>
  <si>
    <t>ddionysus_js</t>
  </si>
  <si>
    <t>pinksh3yb4rwin_</t>
  </si>
  <si>
    <t>h0usewlves</t>
  </si>
  <si>
    <t>_jima__</t>
  </si>
  <si>
    <t>missyufe</t>
  </si>
  <si>
    <t>zeropressure_</t>
  </si>
  <si>
    <t>patrick_mccorry</t>
  </si>
  <si>
    <t>mickacityxxxxxx</t>
  </si>
  <si>
    <t>biased_mma</t>
  </si>
  <si>
    <t>bar_resurrected</t>
  </si>
  <si>
    <t>mryuji1112</t>
  </si>
  <si>
    <t>ryanhadden1</t>
  </si>
  <si>
    <t>natash_blake</t>
  </si>
  <si>
    <t>mhd_581</t>
  </si>
  <si>
    <t>daintyyyoon</t>
  </si>
  <si>
    <t>xviiimma</t>
  </si>
  <si>
    <t>warriorcode2020</t>
  </si>
  <si>
    <t>vividxtreme</t>
  </si>
  <si>
    <t>sugarish25</t>
  </si>
  <si>
    <t>mvyowa</t>
  </si>
  <si>
    <t>bibi47x_</t>
  </si>
  <si>
    <t>bloodyflower482</t>
  </si>
  <si>
    <t>datoukyoku1993</t>
  </si>
  <si>
    <t>sultonsabillar</t>
  </si>
  <si>
    <t>xcrazypollobeat</t>
  </si>
  <si>
    <t>m01am01a</t>
  </si>
  <si>
    <t>mma_twister</t>
  </si>
  <si>
    <t>denistweetdudin</t>
  </si>
  <si>
    <t>ufc_dogukan</t>
  </si>
  <si>
    <t>senorjaycabrera</t>
  </si>
  <si>
    <t>syou7829</t>
  </si>
  <si>
    <t>andy_sv650s</t>
  </si>
  <si>
    <t>bra_channie</t>
  </si>
  <si>
    <t>gejjurahul</t>
  </si>
  <si>
    <t>20minutes</t>
  </si>
  <si>
    <t>liveyrlife1</t>
  </si>
  <si>
    <t>danieltubesite</t>
  </si>
  <si>
    <t>mmashorties</t>
  </si>
  <si>
    <t>kingblack600</t>
  </si>
  <si>
    <t>arod_oakland</t>
  </si>
  <si>
    <t>ksilentdope</t>
  </si>
  <si>
    <t>sbe94</t>
  </si>
  <si>
    <t>brecours</t>
  </si>
  <si>
    <t>rogerdealmeida5</t>
  </si>
  <si>
    <t>cherrybomb2711</t>
  </si>
  <si>
    <t>kookluvvx</t>
  </si>
  <si>
    <t>ziiesky19__</t>
  </si>
  <si>
    <t>imnotkish</t>
  </si>
  <si>
    <t>jocelyndomantay</t>
  </si>
  <si>
    <t>minyangii</t>
  </si>
  <si>
    <t>_chaerybearyy</t>
  </si>
  <si>
    <t>mejie_u</t>
  </si>
  <si>
    <t>mindless_titan</t>
  </si>
  <si>
    <t>cithabang_cityx</t>
  </si>
  <si>
    <t>changkyuncityx</t>
  </si>
  <si>
    <t>bhirrr</t>
  </si>
  <si>
    <t>_asteriaxxx</t>
  </si>
  <si>
    <t>sunoomoms</t>
  </si>
  <si>
    <t>rappygil</t>
  </si>
  <si>
    <t>hwaniee382</t>
  </si>
  <si>
    <t>hardin_09</t>
  </si>
  <si>
    <t>tiramisudaniel</t>
  </si>
  <si>
    <t>ensanomarlou</t>
  </si>
  <si>
    <t>drdumpu09</t>
  </si>
  <si>
    <t>crezellsipe</t>
  </si>
  <si>
    <t>shawtingg</t>
  </si>
  <si>
    <t>_lalaluna_</t>
  </si>
  <si>
    <t>ruto_n00na</t>
  </si>
  <si>
    <t>pieckcart7</t>
  </si>
  <si>
    <t>_daryadokht</t>
  </si>
  <si>
    <t>nanaciay</t>
  </si>
  <si>
    <t>ekanovi68887021</t>
  </si>
  <si>
    <t>monikatriwahyu9</t>
  </si>
  <si>
    <t>lamakcityx</t>
  </si>
  <si>
    <t>xingyundaying</t>
  </si>
  <si>
    <t>andini_a17</t>
  </si>
  <si>
    <t>urbanafricaacc</t>
  </si>
  <si>
    <t>soft_ddeonuu</t>
  </si>
  <si>
    <t>anouar55771</t>
  </si>
  <si>
    <t>jnghwncityx</t>
  </si>
  <si>
    <t>triwira83</t>
  </si>
  <si>
    <t>brunopompis</t>
  </si>
  <si>
    <t>winsachicity</t>
  </si>
  <si>
    <t>ida1_novitasari</t>
  </si>
  <si>
    <t>snnlvsthn</t>
  </si>
  <si>
    <t>m4nochris</t>
  </si>
  <si>
    <t>5starzx_</t>
  </si>
  <si>
    <t>verxryjn</t>
  </si>
  <si>
    <t>lechalrk</t>
  </si>
  <si>
    <t>walter_sentsho</t>
  </si>
  <si>
    <t>yourainnn</t>
  </si>
  <si>
    <t>cereal_kilier</t>
  </si>
  <si>
    <t>curtisnewtin9</t>
  </si>
  <si>
    <t>snghnlvvs</t>
  </si>
  <si>
    <t>kaii2475</t>
  </si>
  <si>
    <t>maximlln_</t>
  </si>
  <si>
    <t>rh_subagio</t>
  </si>
  <si>
    <t>ufc_crazy</t>
  </si>
  <si>
    <t>farida_mona2</t>
  </si>
  <si>
    <t>ioutruenorth</t>
  </si>
  <si>
    <t>isleii2</t>
  </si>
  <si>
    <t>hasiyangame</t>
  </si>
  <si>
    <t>_advxm_</t>
  </si>
  <si>
    <t>oh_emay_</t>
  </si>
  <si>
    <t>tonight_news</t>
  </si>
  <si>
    <t>pivet_ufc</t>
  </si>
  <si>
    <t>brianco15657846</t>
  </si>
  <si>
    <t>decastroyon</t>
  </si>
  <si>
    <t>detiksport</t>
  </si>
  <si>
    <t>ekobr_</t>
  </si>
  <si>
    <t>meloso_128</t>
  </si>
  <si>
    <t>rosie_roses_bp</t>
  </si>
  <si>
    <t>jaemwinbigcityx</t>
  </si>
  <si>
    <t>erudamy</t>
  </si>
  <si>
    <t>horizon343</t>
  </si>
  <si>
    <t>franzcapt</t>
  </si>
  <si>
    <t>liaquat_mohmand</t>
  </si>
  <si>
    <t>zeicityx</t>
  </si>
  <si>
    <t>water_busaik</t>
  </si>
  <si>
    <t>show24240</t>
  </si>
  <si>
    <t>patambaylang</t>
  </si>
  <si>
    <t>ramaxjichuu</t>
  </si>
  <si>
    <t>rhayneastrid</t>
  </si>
  <si>
    <t>scqub_www</t>
  </si>
  <si>
    <t>_babacar</t>
  </si>
  <si>
    <t>cchorier</t>
  </si>
  <si>
    <t>cedricbaaga</t>
  </si>
  <si>
    <t>evasomo17</t>
  </si>
  <si>
    <t>nicolas27700629</t>
  </si>
  <si>
    <t>rayjjonker</t>
  </si>
  <si>
    <t>laywinscityxx</t>
  </si>
  <si>
    <t>jj_euphoria</t>
  </si>
  <si>
    <t>itsjustmezeynah</t>
  </si>
  <si>
    <t>luckymekoo</t>
  </si>
  <si>
    <t>jstnmcp</t>
  </si>
  <si>
    <t>unorthodox_vir</t>
  </si>
  <si>
    <t>jaemrencake</t>
  </si>
  <si>
    <t>lucishari05</t>
  </si>
  <si>
    <t>sugaaacubee</t>
  </si>
  <si>
    <t>lockedfloyd</t>
  </si>
  <si>
    <t>sheluvsrikii</t>
  </si>
  <si>
    <t>direitoce</t>
  </si>
  <si>
    <t>alicesyea</t>
  </si>
  <si>
    <t>jaemcity_xyxy</t>
  </si>
  <si>
    <t>mezosetr</t>
  </si>
  <si>
    <t>taescakeq</t>
  </si>
  <si>
    <t>dapphyyyy</t>
  </si>
  <si>
    <t>zavziie</t>
  </si>
  <si>
    <t>iryan10102014</t>
  </si>
  <si>
    <t>aannnddrraa</t>
  </si>
  <si>
    <t>chitawinscityx</t>
  </si>
  <si>
    <t>kwonkr88</t>
  </si>
  <si>
    <t>808mmainsight</t>
  </si>
  <si>
    <t>dogface4life</t>
  </si>
  <si>
    <t>luckydrea2</t>
  </si>
  <si>
    <t>cutiemyhoshii</t>
  </si>
  <si>
    <t>snrfcityx</t>
  </si>
  <si>
    <t>pakyeoooooooooo</t>
  </si>
  <si>
    <t>xx_ream_xx</t>
  </si>
  <si>
    <t>mehrassports</t>
  </si>
  <si>
    <t>kunciwin</t>
  </si>
  <si>
    <t>jel_winnie</t>
  </si>
  <si>
    <t>kagura0212</t>
  </si>
  <si>
    <t>ultimatesolana</t>
  </si>
  <si>
    <t>uxujamal</t>
  </si>
  <si>
    <t>winjcityx</t>
  </si>
  <si>
    <t>kissy_pretz</t>
  </si>
  <si>
    <t>kingkrasher</t>
  </si>
  <si>
    <t>mahha_kick</t>
  </si>
  <si>
    <t>1s44c1</t>
  </si>
  <si>
    <t>jamaal123456782</t>
  </si>
  <si>
    <t>sunwoo_shidae</t>
  </si>
  <si>
    <t>macfromdurbs</t>
  </si>
  <si>
    <t>flymerebear</t>
  </si>
  <si>
    <t>vpenttinen</t>
  </si>
  <si>
    <t>ryu_xenin</t>
  </si>
  <si>
    <t>mid_summer_koba</t>
  </si>
  <si>
    <t>jaycmma</t>
  </si>
  <si>
    <t>chaeeyie</t>
  </si>
  <si>
    <t>qiana0802</t>
  </si>
  <si>
    <t>couchsidejudges</t>
  </si>
  <si>
    <t>planetrugby</t>
  </si>
  <si>
    <t>yyyyyamaryo</t>
  </si>
  <si>
    <t>haebomwins</t>
  </si>
  <si>
    <t>lakay_hopetowin</t>
  </si>
  <si>
    <t>kumari_shruthi</t>
  </si>
  <si>
    <t>dcfirstwinwhen</t>
  </si>
  <si>
    <t>dikasureeeeeeee</t>
  </si>
  <si>
    <t>hamzhee</t>
  </si>
  <si>
    <t>kamedajunior</t>
  </si>
  <si>
    <t>channiieexx_</t>
  </si>
  <si>
    <t>toshikungfu</t>
  </si>
  <si>
    <t>vannyy29</t>
  </si>
  <si>
    <t>hypengee</t>
  </si>
  <si>
    <t>atakhelikoptar</t>
  </si>
  <si>
    <t>montassar_anes</t>
  </si>
  <si>
    <t>imqft</t>
  </si>
  <si>
    <t>aeryslain</t>
  </si>
  <si>
    <t>jaywhewell</t>
  </si>
  <si>
    <t>bigwin_1485</t>
  </si>
  <si>
    <t>kddmediacompany</t>
  </si>
  <si>
    <t>infos_nutrition</t>
  </si>
  <si>
    <t>goidoutarou</t>
  </si>
  <si>
    <t>aoecoinnews</t>
  </si>
  <si>
    <t>ep2phppewoolky1</t>
  </si>
  <si>
    <t>songodaniel</t>
  </si>
  <si>
    <t>pnkpapucho</t>
  </si>
  <si>
    <t>strbryci</t>
  </si>
  <si>
    <t>jammyleoox</t>
  </si>
  <si>
    <t>nick202wastaken</t>
  </si>
  <si>
    <t>enajcityxx</t>
  </si>
  <si>
    <t>nagoyagonay</t>
  </si>
  <si>
    <t>carpediem_oki</t>
  </si>
  <si>
    <t>moneyrightfc</t>
  </si>
  <si>
    <t>iqbalkoshan27</t>
  </si>
  <si>
    <t>bigmansheenz</t>
  </si>
  <si>
    <t>604mma</t>
  </si>
  <si>
    <t>fiyauxiliaries_</t>
  </si>
  <si>
    <t>toddcastpodcast</t>
  </si>
  <si>
    <t>researchmrx</t>
  </si>
  <si>
    <t>retweetdc</t>
  </si>
  <si>
    <t>stuartmoore17</t>
  </si>
  <si>
    <t>marconi__17</t>
  </si>
  <si>
    <t>gogglyjun</t>
  </si>
  <si>
    <t>iplib5uu9ouxtyx</t>
  </si>
  <si>
    <t>koo49022111</t>
  </si>
  <si>
    <t>piolofrmspn</t>
  </si>
  <si>
    <t>shineedust</t>
  </si>
  <si>
    <t>jamcityxzx35156</t>
  </si>
  <si>
    <t>keelinbyrne2020</t>
  </si>
  <si>
    <t>nunesnation</t>
  </si>
  <si>
    <t>ufcbettinggod1</t>
  </si>
  <si>
    <t>svtt7teencityx</t>
  </si>
  <si>
    <t>trauch21</t>
  </si>
  <si>
    <t>vyyy03607013</t>
  </si>
  <si>
    <t>lilahana20</t>
  </si>
  <si>
    <t>eshingostozin</t>
  </si>
  <si>
    <t>alodiasha_</t>
  </si>
  <si>
    <t>japanprideoki13</t>
  </si>
  <si>
    <t>casualmmaf4n</t>
  </si>
  <si>
    <t>russell08277846</t>
  </si>
  <si>
    <t>soleilreads_</t>
  </si>
  <si>
    <t>naydas209</t>
  </si>
  <si>
    <t>dongwwins</t>
  </si>
  <si>
    <t>umashantha</t>
  </si>
  <si>
    <t>dhananj28188748</t>
  </si>
  <si>
    <t>hobbyconnector</t>
  </si>
  <si>
    <t>zigev</t>
  </si>
  <si>
    <t>2x_matt</t>
  </si>
  <si>
    <t>bartmazniak</t>
  </si>
  <si>
    <t>stella0o01</t>
  </si>
  <si>
    <t>ashley_easton14</t>
  </si>
  <si>
    <t>fight24pl</t>
  </si>
  <si>
    <t>newsoldsfurther</t>
  </si>
  <si>
    <t>collectioncold</t>
  </si>
  <si>
    <t>arthoizon</t>
  </si>
  <si>
    <t>judicarlee_</t>
  </si>
  <si>
    <t>itsnaph</t>
  </si>
  <si>
    <t>sonavarghese8</t>
  </si>
  <si>
    <t>najeongwincityx</t>
  </si>
  <si>
    <t>immanuel_wonder</t>
  </si>
  <si>
    <t>beautifulsoull5</t>
  </si>
  <si>
    <t>mykjmmmr</t>
  </si>
  <si>
    <t>bbfeed7</t>
  </si>
  <si>
    <t>egochihuahua</t>
  </si>
  <si>
    <t>miglioresulweb</t>
  </si>
  <si>
    <t>pettingerjoshua</t>
  </si>
  <si>
    <t>superpumpkin2</t>
  </si>
  <si>
    <t>snigdha36779914</t>
  </si>
  <si>
    <t>timiyaaaaa_</t>
  </si>
  <si>
    <t>romarnixmma</t>
  </si>
  <si>
    <t>chixkenztyxx</t>
  </si>
  <si>
    <t>namjoon_alperez</t>
  </si>
  <si>
    <t>woopy_woocityxx</t>
  </si>
  <si>
    <t>utsav80767403</t>
  </si>
  <si>
    <t>sunoo_bels</t>
  </si>
  <si>
    <t>jaelyncityx</t>
  </si>
  <si>
    <t>thesportingbase</t>
  </si>
  <si>
    <t>bbylioncityx</t>
  </si>
  <si>
    <t>delsoncarvalho2</t>
  </si>
  <si>
    <t>izianita</t>
  </si>
  <si>
    <t>showbiznotices</t>
  </si>
  <si>
    <t>ruffleberg</t>
  </si>
  <si>
    <t>guicorentin</t>
  </si>
  <si>
    <t>fatih_fight</t>
  </si>
  <si>
    <t>jsuischo</t>
  </si>
  <si>
    <t>spicymmanerd</t>
  </si>
  <si>
    <t>severegroupie</t>
  </si>
  <si>
    <t>caoiltedebarra</t>
  </si>
  <si>
    <t>actu_mma</t>
  </si>
  <si>
    <t>kixsasa</t>
  </si>
  <si>
    <t>vymajories</t>
  </si>
  <si>
    <t>kawataku0210</t>
  </si>
  <si>
    <t>___kwinlycityx_</t>
  </si>
  <si>
    <t>jayjeezer1773</t>
  </si>
  <si>
    <t>dftgipntdned9np</t>
  </si>
  <si>
    <t>peytonmatherne1</t>
  </si>
  <si>
    <t>g_sonerr</t>
  </si>
  <si>
    <t>luckytannie_</t>
  </si>
  <si>
    <t>dainelombardo</t>
  </si>
  <si>
    <t>belucky_p</t>
  </si>
  <si>
    <t>aqrbawi5</t>
  </si>
  <si>
    <t>bwsq11</t>
  </si>
  <si>
    <t>oxidisedpotato</t>
  </si>
  <si>
    <t>kateleehs</t>
  </si>
  <si>
    <t>win_cutie_cityx</t>
  </si>
  <si>
    <t>joshialois</t>
  </si>
  <si>
    <t>itz_draconian</t>
  </si>
  <si>
    <t>sahiiku</t>
  </si>
  <si>
    <t>marygracejumao2</t>
  </si>
  <si>
    <t>iqthhxnfrpy0h8x</t>
  </si>
  <si>
    <t>scoutelye</t>
  </si>
  <si>
    <t>kyl0_renn</t>
  </si>
  <si>
    <t>jaewon4lifer</t>
  </si>
  <si>
    <t>lucky_froggy</t>
  </si>
  <si>
    <t>sasarai8</t>
  </si>
  <si>
    <t>jinniesnzxnsnz</t>
  </si>
  <si>
    <t>camyyycityx</t>
  </si>
  <si>
    <t>universe__vk</t>
  </si>
  <si>
    <t>eyessmanga</t>
  </si>
  <si>
    <t>k2mjj3mouk9vgpb</t>
  </si>
  <si>
    <t>sahal13omar</t>
  </si>
  <si>
    <t>shreyydave</t>
  </si>
  <si>
    <t>paczmat</t>
  </si>
  <si>
    <t>ddd_mma_ball</t>
  </si>
  <si>
    <t>mmaworldinside</t>
  </si>
  <si>
    <t>deckyferns</t>
  </si>
  <si>
    <t>patureaumarie</t>
  </si>
  <si>
    <t>sirpunchalot69</t>
  </si>
  <si>
    <t>brennan42915808</t>
  </si>
  <si>
    <t>cemkaj_</t>
  </si>
  <si>
    <t>kk10980838</t>
  </si>
  <si>
    <t>jayatogel</t>
  </si>
  <si>
    <t>fqmma</t>
  </si>
  <si>
    <t>31_mnc</t>
  </si>
  <si>
    <t>tatsuyanagasaki</t>
  </si>
  <si>
    <t>naggetrebuss</t>
  </si>
  <si>
    <t>smassuyo</t>
  </si>
  <si>
    <t>9_breaking_news</t>
  </si>
  <si>
    <t>cnews</t>
  </si>
  <si>
    <t>skirandohp</t>
  </si>
  <si>
    <t>tristifano</t>
  </si>
  <si>
    <t>jinsei_torisu</t>
  </si>
  <si>
    <t>greggburke4444</t>
  </si>
  <si>
    <t>copirof</t>
  </si>
  <si>
    <t>mangalpramani14</t>
  </si>
  <si>
    <t>rezhlovescones</t>
  </si>
  <si>
    <t>websefard</t>
  </si>
  <si>
    <t>jpoetes</t>
  </si>
  <si>
    <t>redwhitequeen</t>
  </si>
  <si>
    <t>arunsha24501846</t>
  </si>
  <si>
    <t>muntasir795</t>
  </si>
  <si>
    <t>indigomma</t>
  </si>
  <si>
    <t>here_ufc</t>
  </si>
  <si>
    <t>10ji_tetsujin</t>
  </si>
  <si>
    <t>dory_meh</t>
  </si>
  <si>
    <t>bhaskargarg16</t>
  </si>
  <si>
    <t>ghostsofmerthyr</t>
  </si>
  <si>
    <t>tadanoiiyatu</t>
  </si>
  <si>
    <t>noticiasport_</t>
  </si>
  <si>
    <t>jmcguire320</t>
  </si>
  <si>
    <t>ferriolferrio2</t>
  </si>
  <si>
    <t>eurosjonesevans</t>
  </si>
  <si>
    <t>heyitsyel_</t>
  </si>
  <si>
    <t>krisjames1978</t>
  </si>
  <si>
    <t>awesoome999</t>
  </si>
  <si>
    <t>creammma_rizin</t>
  </si>
  <si>
    <t>sannomiyadkk</t>
  </si>
  <si>
    <t>tanabigroup</t>
  </si>
  <si>
    <t>93mma93ren</t>
  </si>
  <si>
    <t>wahuuwahyu</t>
  </si>
  <si>
    <t>omarsaidjoty</t>
  </si>
  <si>
    <t>shiiro_jk</t>
  </si>
  <si>
    <t>edugevinci</t>
  </si>
  <si>
    <t>gcllx_</t>
  </si>
  <si>
    <t>the_dcom2</t>
  </si>
  <si>
    <t>thenotorious080</t>
  </si>
  <si>
    <t>castillo_lolit</t>
  </si>
  <si>
    <t>kirua_07</t>
  </si>
  <si>
    <t>ufcarabia</t>
  </si>
  <si>
    <t>ijonk992</t>
  </si>
  <si>
    <t>cedrick89</t>
  </si>
  <si>
    <t>gyeombamie_</t>
  </si>
  <si>
    <t>kayode__xo</t>
  </si>
  <si>
    <t>savn0nltnvpp67y</t>
  </si>
  <si>
    <t>bamareb56</t>
  </si>
  <si>
    <t>lasso_rfz</t>
  </si>
  <si>
    <t>newsmond1</t>
  </si>
  <si>
    <t>8dquh0ctsnmgvyf</t>
  </si>
  <si>
    <t>tubatuwins</t>
  </si>
  <si>
    <t>thatswraith_</t>
  </si>
  <si>
    <t>lobjectif17</t>
  </si>
  <si>
    <t>imsaamycb</t>
  </si>
  <si>
    <t>dsjhayden</t>
  </si>
  <si>
    <t>suissesui</t>
  </si>
  <si>
    <t>blackpandamma</t>
  </si>
  <si>
    <t>wannmma</t>
  </si>
  <si>
    <t>iamkrizzachu</t>
  </si>
  <si>
    <t>vesgonco</t>
  </si>
  <si>
    <t>qtrriki</t>
  </si>
  <si>
    <t>paraluman_26</t>
  </si>
  <si>
    <t>luuftw</t>
  </si>
  <si>
    <t>angelinvestorog</t>
  </si>
  <si>
    <t>43toeknee</t>
  </si>
  <si>
    <t>toi20479486</t>
  </si>
  <si>
    <t>hugoawrites</t>
  </si>
  <si>
    <t>mmateam100</t>
  </si>
  <si>
    <t>givemesport</t>
  </si>
  <si>
    <t>nalokimang</t>
  </si>
  <si>
    <t>mesyedsalu</t>
  </si>
  <si>
    <t>pucci0211</t>
  </si>
  <si>
    <t>taexoocityx</t>
  </si>
  <si>
    <t>cluckypls</t>
  </si>
  <si>
    <t>bobthedoctor_</t>
  </si>
  <si>
    <t>sidi_94470</t>
  </si>
  <si>
    <t>bby_chanyeol</t>
  </si>
  <si>
    <t>dinozeroo</t>
  </si>
  <si>
    <t>sulemam42920632</t>
  </si>
  <si>
    <t>bbbbforb</t>
  </si>
  <si>
    <t>sujalsalekar2</t>
  </si>
  <si>
    <t>leo072521</t>
  </si>
  <si>
    <t>ufc_ausnz</t>
  </si>
  <si>
    <t>dnw91melbourne</t>
  </si>
  <si>
    <t>win_nidayu</t>
  </si>
  <si>
    <t>uwu_city</t>
  </si>
  <si>
    <t>blissmarieee</t>
  </si>
  <si>
    <t>h_m_a_04</t>
  </si>
  <si>
    <t>rudedj</t>
  </si>
  <si>
    <t>poliana1895_</t>
  </si>
  <si>
    <t>burncali</t>
  </si>
  <si>
    <t>soyaaaaaaaaaaa_</t>
  </si>
  <si>
    <t>martinscount</t>
  </si>
  <si>
    <t>ufc_artois</t>
  </si>
  <si>
    <t>life_suchis</t>
  </si>
  <si>
    <t>druidruimama</t>
  </si>
  <si>
    <t>sauceepice</t>
  </si>
  <si>
    <t>ufcrizink1</t>
  </si>
  <si>
    <t>florentmalice</t>
  </si>
  <si>
    <t>vxl2905</t>
  </si>
  <si>
    <t>pratik__theboss</t>
  </si>
  <si>
    <t>mvhdshahrom</t>
  </si>
  <si>
    <t>elduper1</t>
  </si>
  <si>
    <t>winluckycharm</t>
  </si>
  <si>
    <t>sirjanakhapang</t>
  </si>
  <si>
    <t>_angelique0_0</t>
  </si>
  <si>
    <t>durazell</t>
  </si>
  <si>
    <t>gamersloungedk</t>
  </si>
  <si>
    <t>zmcmuffxn</t>
  </si>
  <si>
    <t>heesunkicityxx</t>
  </si>
  <si>
    <t>jenkyues</t>
  </si>
  <si>
    <t>ningajadah</t>
  </si>
  <si>
    <t>nmjnygi</t>
  </si>
  <si>
    <t>illwinthiscityx</t>
  </si>
  <si>
    <t>lee_hsng_</t>
  </si>
  <si>
    <t>pebriaaannn252</t>
  </si>
  <si>
    <t>desertheart85</t>
  </si>
  <si>
    <t>xdejunwoo</t>
  </si>
  <si>
    <t>talgicityx</t>
  </si>
  <si>
    <t>istyluq</t>
  </si>
  <si>
    <t>freyselaluhokyx</t>
  </si>
  <si>
    <t>pransesjoyxx</t>
  </si>
  <si>
    <t>luxxkim</t>
  </si>
  <si>
    <t>dreambigtowin11</t>
  </si>
  <si>
    <t>odettecityx</t>
  </si>
  <si>
    <t>floofpandacat</t>
  </si>
  <si>
    <t>leecjeno_</t>
  </si>
  <si>
    <t>shreadercityx</t>
  </si>
  <si>
    <t>hiraethzephyr</t>
  </si>
  <si>
    <t>arctmonksa</t>
  </si>
  <si>
    <t>gyuuskies</t>
  </si>
  <si>
    <t>nettybns</t>
  </si>
  <si>
    <t>kousukewaifu</t>
  </si>
  <si>
    <t>kepincityx</t>
  </si>
  <si>
    <t>smoothipup</t>
  </si>
  <si>
    <t>marstarvega77</t>
  </si>
  <si>
    <t>tresandangel</t>
  </si>
  <si>
    <t>ph17053627</t>
  </si>
  <si>
    <t>nikbilejn_</t>
  </si>
  <si>
    <t>es_sportsnews</t>
  </si>
  <si>
    <t>hehim6</t>
  </si>
  <si>
    <t>jungworld99</t>
  </si>
  <si>
    <t>go_jerem</t>
  </si>
  <si>
    <t>bloodline_nzl</t>
  </si>
  <si>
    <t>__fairywonnie</t>
  </si>
  <si>
    <t>ciarafiles</t>
  </si>
  <si>
    <t>cryptodoge146</t>
  </si>
  <si>
    <t>binitrejo</t>
  </si>
  <si>
    <t>sexipops1</t>
  </si>
  <si>
    <t>inungs</t>
  </si>
  <si>
    <t>redamancyjade</t>
  </si>
  <si>
    <t>missufecityy</t>
  </si>
  <si>
    <t>rccccheon</t>
  </si>
  <si>
    <t>nabeha_ru</t>
  </si>
  <si>
    <t>akumakamen2</t>
  </si>
  <si>
    <t>ree_nim02</t>
  </si>
  <si>
    <t>77elodiewwe_ufc</t>
  </si>
  <si>
    <t>scannellnathan</t>
  </si>
  <si>
    <t>unlimitedmindb</t>
  </si>
  <si>
    <t>24365withlisa</t>
  </si>
  <si>
    <t>ltiufpb</t>
  </si>
  <si>
    <t>winterr_cityxx</t>
  </si>
  <si>
    <t>ssebongieeee17</t>
  </si>
  <si>
    <t>pooching17</t>
  </si>
  <si>
    <t>jakevil97</t>
  </si>
  <si>
    <t>artic_2010</t>
  </si>
  <si>
    <t>rennyunodeshi</t>
  </si>
  <si>
    <t>mcnsk96</t>
  </si>
  <si>
    <t>ruben10pt</t>
  </si>
  <si>
    <t>jessthegemini</t>
  </si>
  <si>
    <t>eliseothe3rd</t>
  </si>
  <si>
    <t>snowiethunder</t>
  </si>
  <si>
    <t>shyou412</t>
  </si>
  <si>
    <t>sirisking</t>
  </si>
  <si>
    <t>galaskyamazing</t>
  </si>
  <si>
    <t>lismandeukie</t>
  </si>
  <si>
    <t>realgbf_</t>
  </si>
  <si>
    <t>dth_detha</t>
  </si>
  <si>
    <t>traffictriangle</t>
  </si>
  <si>
    <t>mhb_brasil</t>
  </si>
  <si>
    <t>shingeki_bo</t>
  </si>
  <si>
    <t>fitzymatts</t>
  </si>
  <si>
    <t>jayfdiaz99</t>
  </si>
  <si>
    <t>a_alquaymi</t>
  </si>
  <si>
    <t>byborsa72</t>
  </si>
  <si>
    <t>niabigwinn</t>
  </si>
  <si>
    <t>martin79foster</t>
  </si>
  <si>
    <t>toribasutom</t>
  </si>
  <si>
    <t>obs_sport_biz</t>
  </si>
  <si>
    <t>mewj79</t>
  </si>
  <si>
    <t>leo_nxt5595</t>
  </si>
  <si>
    <t>lvaro40614856</t>
  </si>
  <si>
    <t>crewtaxi</t>
  </si>
  <si>
    <t>kakarot_ufc</t>
  </si>
  <si>
    <t>_jssy____</t>
  </si>
  <si>
    <t>_mrhakka</t>
  </si>
  <si>
    <t>yohan081113</t>
  </si>
  <si>
    <t>chcolaate</t>
  </si>
  <si>
    <t>hoge_tetra</t>
  </si>
  <si>
    <t>_ownedbynam</t>
  </si>
  <si>
    <t>greenray2012</t>
  </si>
  <si>
    <t>aeioupro</t>
  </si>
  <si>
    <t>dmitriy73972149</t>
  </si>
  <si>
    <t>christinatasty</t>
  </si>
  <si>
    <t>norteyrichard62</t>
  </si>
  <si>
    <t>trifight</t>
  </si>
  <si>
    <t>fownem5</t>
  </si>
  <si>
    <t>ovitchovitch</t>
  </si>
  <si>
    <t>clementdiaa</t>
  </si>
  <si>
    <t>amidalaa_</t>
  </si>
  <si>
    <t>dlove108</t>
  </si>
  <si>
    <t>future_bro718</t>
  </si>
  <si>
    <t>thecristhian2</t>
  </si>
  <si>
    <t>devi_imouto</t>
  </si>
  <si>
    <t>by360sport</t>
  </si>
  <si>
    <t>chremirlie</t>
  </si>
  <si>
    <t>pao8abkqljk6xjo</t>
  </si>
  <si>
    <t>2021vista_1st</t>
  </si>
  <si>
    <t>ryu02760276</t>
  </si>
  <si>
    <t>iluvchan1e</t>
  </si>
  <si>
    <t>sportskeedamma</t>
  </si>
  <si>
    <t>l3n667xxxufc</t>
  </si>
  <si>
    <t>aegyowincityxxx</t>
  </si>
  <si>
    <t>kang_sol_a_</t>
  </si>
  <si>
    <t>revivrgl</t>
  </si>
  <si>
    <t>fightersecuador</t>
  </si>
  <si>
    <t>box_fc</t>
  </si>
  <si>
    <t>ras_lghul</t>
  </si>
  <si>
    <t>kakuota_neet</t>
  </si>
  <si>
    <t>kiyongie123</t>
  </si>
  <si>
    <t>mikerobmma</t>
  </si>
  <si>
    <t>ameen_qith</t>
  </si>
  <si>
    <t>nbuskova</t>
  </si>
  <si>
    <t>mjotamarques</t>
  </si>
  <si>
    <t>ryuwinscityxx</t>
  </si>
  <si>
    <t>ernas35843958</t>
  </si>
  <si>
    <t>realabdulaliyu1</t>
  </si>
  <si>
    <t>tropicano90</t>
  </si>
  <si>
    <t>joscel1</t>
  </si>
  <si>
    <t>czekata</t>
  </si>
  <si>
    <t>bg1oilewnbkq8pe</t>
  </si>
  <si>
    <t>kkooblog</t>
  </si>
  <si>
    <t>inspecteurjcc</t>
  </si>
  <si>
    <t>guerreirosasa</t>
  </si>
  <si>
    <t>_wasssup</t>
  </si>
  <si>
    <t>ricojugg</t>
  </si>
  <si>
    <t>loiavnducelsjtd</t>
  </si>
  <si>
    <t>jjarack</t>
  </si>
  <si>
    <t>tsune_homie</t>
  </si>
  <si>
    <t>beigerobvandam</t>
  </si>
  <si>
    <t>akuranet</t>
  </si>
  <si>
    <t>makakolcrf</t>
  </si>
  <si>
    <t>haba__pero</t>
  </si>
  <si>
    <t>ishin_is_fake</t>
  </si>
  <si>
    <t>winnietinniex</t>
  </si>
  <si>
    <t>toma_nwk</t>
  </si>
  <si>
    <t>liletrafe</t>
  </si>
  <si>
    <t>codyboucher2</t>
  </si>
  <si>
    <t>_dml20</t>
  </si>
  <si>
    <t>ufc_mmafrontier</t>
  </si>
  <si>
    <t>mmawrestle_chat</t>
  </si>
  <si>
    <t>neezax6</t>
  </si>
  <si>
    <t>bonekrusher_</t>
  </si>
  <si>
    <t>therealennardzl</t>
  </si>
  <si>
    <t>gaeulparksh</t>
  </si>
  <si>
    <t>penguinhxxnie</t>
  </si>
  <si>
    <t>angelo090406</t>
  </si>
  <si>
    <t>let_itbewinn</t>
  </si>
  <si>
    <t>poppinclea</t>
  </si>
  <si>
    <t>haniette_</t>
  </si>
  <si>
    <t>gemmmsss___</t>
  </si>
  <si>
    <t>ka_bigwin</t>
  </si>
  <si>
    <t>kosshi0627</t>
  </si>
  <si>
    <t>beneadth</t>
  </si>
  <si>
    <t>boxemag_com</t>
  </si>
  <si>
    <t>bts_xxmochiii</t>
  </si>
  <si>
    <t>1lyfe1chance</t>
  </si>
  <si>
    <t>cgm_angie11</t>
  </si>
  <si>
    <t>nizargu</t>
  </si>
  <si>
    <t>blueberto</t>
  </si>
  <si>
    <t>wonieewins</t>
  </si>
  <si>
    <t>yanda041092701</t>
  </si>
  <si>
    <t>enjane_07</t>
  </si>
  <si>
    <t>caratrightherez</t>
  </si>
  <si>
    <t>_chinoirzerr</t>
  </si>
  <si>
    <t>keisyishere</t>
  </si>
  <si>
    <t>hxerit</t>
  </si>
  <si>
    <t>vvshyyy</t>
  </si>
  <si>
    <t>folivares10p</t>
  </si>
  <si>
    <t>vtaehyungsii_</t>
  </si>
  <si>
    <t>stetheh</t>
  </si>
  <si>
    <t>_7012citix</t>
  </si>
  <si>
    <t>felipsn_</t>
  </si>
  <si>
    <t>paliklol</t>
  </si>
  <si>
    <t>pessi_suzaku</t>
  </si>
  <si>
    <t>melvvln</t>
  </si>
  <si>
    <t>burakoz68032132</t>
  </si>
  <si>
    <t>wf4_phd</t>
  </si>
  <si>
    <t>macarioxmapi</t>
  </si>
  <si>
    <t>jjaywonx</t>
  </si>
  <si>
    <t>valenteen_rus</t>
  </si>
  <si>
    <t>rtsportnews</t>
  </si>
  <si>
    <t>armando91142904</t>
  </si>
  <si>
    <t>sootanghoon08</t>
  </si>
  <si>
    <t>enfuego101</t>
  </si>
  <si>
    <t>bosscapone415</t>
  </si>
  <si>
    <t>codymas40298655</t>
  </si>
  <si>
    <t>relyamnz</t>
  </si>
  <si>
    <t>hosierlouie</t>
  </si>
  <si>
    <t>iyadtari1</t>
  </si>
  <si>
    <t>apfml27</t>
  </si>
  <si>
    <t>bigthumb_ck631</t>
  </si>
  <si>
    <t>tkvk7_cityx</t>
  </si>
  <si>
    <t>mirrorsportie</t>
  </si>
  <si>
    <t>gq_mma</t>
  </si>
  <si>
    <t>bigboybeefdip</t>
  </si>
  <si>
    <t>amkmrmm</t>
  </si>
  <si>
    <t>jay_moffatt</t>
  </si>
  <si>
    <t>thirdmannn</t>
  </si>
  <si>
    <t>turnflafly_</t>
  </si>
  <si>
    <t>fayssalefra</t>
  </si>
  <si>
    <t>saku_rizin_ufc</t>
  </si>
  <si>
    <t>thelastdragon89</t>
  </si>
  <si>
    <t>kayyieu</t>
  </si>
  <si>
    <t>j_al_fa</t>
  </si>
  <si>
    <t>sportsinsider</t>
  </si>
  <si>
    <t>tonyselbow1</t>
  </si>
  <si>
    <t>kaiseranddragon</t>
  </si>
  <si>
    <t>savileaurus</t>
  </si>
  <si>
    <t>rhnlyn_</t>
  </si>
  <si>
    <t>wen96zjun</t>
  </si>
  <si>
    <t>fristalobo</t>
  </si>
  <si>
    <t>_jayc12</t>
  </si>
  <si>
    <t>amu_babachenko</t>
  </si>
  <si>
    <t>poodlewins</t>
  </si>
  <si>
    <t>doerlangga</t>
  </si>
  <si>
    <t>kixeann_</t>
  </si>
  <si>
    <t>iautohost</t>
  </si>
  <si>
    <t>recitesocial</t>
  </si>
  <si>
    <t>kentjenningsadg</t>
  </si>
  <si>
    <t>oskareidemmma</t>
  </si>
  <si>
    <t>johnsnobbish</t>
  </si>
  <si>
    <t>kthsbebu_</t>
  </si>
  <si>
    <t>yaskojr</t>
  </si>
  <si>
    <t>regina_ador</t>
  </si>
  <si>
    <t>fx12345678910</t>
  </si>
  <si>
    <t>kwinassistance</t>
  </si>
  <si>
    <t>thecheflayun</t>
  </si>
  <si>
    <t>scrptddy</t>
  </si>
  <si>
    <t>lhscityx_</t>
  </si>
  <si>
    <t>takeuchikenji6</t>
  </si>
  <si>
    <t>abanoubfares4</t>
  </si>
  <si>
    <t>tarveraew</t>
  </si>
  <si>
    <t>bonoroigor</t>
  </si>
  <si>
    <t>kuniedasagami</t>
  </si>
  <si>
    <t>bot_mma_fan</t>
  </si>
  <si>
    <t>theaditya49</t>
  </si>
  <si>
    <t>cwxjgkax8btyk9l</t>
  </si>
  <si>
    <t>akirajoycityx_</t>
  </si>
  <si>
    <t>hannahgarcia_</t>
  </si>
  <si>
    <t>so_picky</t>
  </si>
  <si>
    <t>dr_manpsa</t>
  </si>
  <si>
    <t>macenah21</t>
  </si>
  <si>
    <t>cyminsh</t>
  </si>
  <si>
    <t>news_ringkz</t>
  </si>
  <si>
    <t>umbreullia</t>
  </si>
  <si>
    <t>josecoronel117</t>
  </si>
  <si>
    <t>kakutou_ms</t>
  </si>
  <si>
    <t>mtk_mma</t>
  </si>
  <si>
    <t>robert28800594</t>
  </si>
  <si>
    <t>cantellmebot</t>
  </si>
  <si>
    <t>djidji35derenne</t>
  </si>
  <si>
    <t>43n20</t>
  </si>
  <si>
    <t>piaf_acab</t>
  </si>
  <si>
    <t>shouvrscdx</t>
  </si>
  <si>
    <t>mve240</t>
  </si>
  <si>
    <t>winnulaacityx</t>
  </si>
  <si>
    <t>homelessrambo</t>
  </si>
  <si>
    <t>jejaembigwin</t>
  </si>
  <si>
    <t>bao92639773</t>
  </si>
  <si>
    <t>hamgoesham</t>
  </si>
  <si>
    <t>galoph_</t>
  </si>
  <si>
    <t>i_belong_to_non</t>
  </si>
  <si>
    <t>makgolli_</t>
  </si>
  <si>
    <t>agfight</t>
  </si>
  <si>
    <t>ak__kr</t>
  </si>
  <si>
    <t>iron_fist_jnr</t>
  </si>
  <si>
    <t>zhumagulovnews</t>
  </si>
  <si>
    <t>mmaofarm1</t>
  </si>
  <si>
    <t>fabrice_genevay</t>
  </si>
  <si>
    <t>boucheraelwady</t>
  </si>
  <si>
    <t>nicosomoza06</t>
  </si>
  <si>
    <t>chongsaengie</t>
  </si>
  <si>
    <t>jesuschild87</t>
  </si>
  <si>
    <t>julienskuu</t>
  </si>
  <si>
    <t>rimshankjesus</t>
  </si>
  <si>
    <t>geglobo</t>
  </si>
  <si>
    <t>sajjada63772046</t>
  </si>
  <si>
    <t>daddehdazai</t>
  </si>
  <si>
    <t>faf_d_sh9</t>
  </si>
  <si>
    <t>ericaaricardo</t>
  </si>
  <si>
    <t>ericlaughsatyou</t>
  </si>
  <si>
    <t>joeking704</t>
  </si>
  <si>
    <t>canarddeorenge</t>
  </si>
  <si>
    <t>jaemnncityxx</t>
  </si>
  <si>
    <t>v24e3wsxlhvnzqc</t>
  </si>
  <si>
    <t>ksc47</t>
  </si>
  <si>
    <t>rennoka</t>
  </si>
  <si>
    <t>marioah86</t>
  </si>
  <si>
    <t>sepsfcsch3msjky</t>
  </si>
  <si>
    <t>kyojimomoko1</t>
  </si>
  <si>
    <t>0522_gon</t>
  </si>
  <si>
    <t>minbnscart</t>
  </si>
  <si>
    <t>lehmanaamari</t>
  </si>
  <si>
    <t>citrompierre</t>
  </si>
  <si>
    <t>xrumourz</t>
  </si>
  <si>
    <t>iris_lang_muna</t>
  </si>
  <si>
    <t>sabrinaluckss</t>
  </si>
  <si>
    <t>romeu35956250</t>
  </si>
  <si>
    <t>910sts777</t>
  </si>
  <si>
    <t>aaronpriv4</t>
  </si>
  <si>
    <t>ishinochono</t>
  </si>
  <si>
    <t>oharuhaiiyo</t>
  </si>
  <si>
    <t>samlafritte</t>
  </si>
  <si>
    <t>bjpenndotcom</t>
  </si>
  <si>
    <t>wildraisan</t>
  </si>
  <si>
    <t>damcolog</t>
  </si>
  <si>
    <t>_inuinu_n</t>
  </si>
  <si>
    <t>cunhaism0</t>
  </si>
  <si>
    <t>swm7ssjyjab4bxz</t>
  </si>
  <si>
    <t>yurinaup</t>
  </si>
  <si>
    <t>antwadley325</t>
  </si>
  <si>
    <t>inso29328688</t>
  </si>
  <si>
    <t>pabasbasriegoo</t>
  </si>
  <si>
    <t>jjaemrencityx</t>
  </si>
  <si>
    <t>theshopth</t>
  </si>
  <si>
    <t>ruedadepperu</t>
  </si>
  <si>
    <t>dxvidabolivia</t>
  </si>
  <si>
    <t>din_chipmunk</t>
  </si>
  <si>
    <t>zettonmen</t>
  </si>
  <si>
    <t>el_star9</t>
  </si>
  <si>
    <t>ardienterev</t>
  </si>
  <si>
    <t>mizutonii</t>
  </si>
  <si>
    <t>yasagresnipe025</t>
  </si>
  <si>
    <t>stallmma</t>
  </si>
  <si>
    <t>dada_wada_dada</t>
  </si>
  <si>
    <t>wrestlejamia</t>
  </si>
  <si>
    <t>fybzjkb1rkgn4ro</t>
  </si>
  <si>
    <t>nazmulmarketer1</t>
  </si>
  <si>
    <t>_winscityxxxx_</t>
  </si>
  <si>
    <t>ataeyong</t>
  </si>
  <si>
    <t>kakutogifanmma</t>
  </si>
  <si>
    <t>kou_1987</t>
  </si>
  <si>
    <t>michaelerossi</t>
  </si>
  <si>
    <t>ryanspencermma</t>
  </si>
  <si>
    <t>jaemcitybigwins</t>
  </si>
  <si>
    <t>lest0rm</t>
  </si>
  <si>
    <t>swipuchka</t>
  </si>
  <si>
    <t>luckyhooncityx</t>
  </si>
  <si>
    <t>sunoocityxy</t>
  </si>
  <si>
    <t>mmajunkie</t>
  </si>
  <si>
    <t>mgratton1988</t>
  </si>
  <si>
    <t>getschwifty97</t>
  </si>
  <si>
    <t>patrickv23</t>
  </si>
  <si>
    <t>kzboxingmmanews</t>
  </si>
  <si>
    <t>castellanoskin3</t>
  </si>
  <si>
    <t>fighthqtv</t>
  </si>
  <si>
    <t>thaysoberana</t>
  </si>
  <si>
    <t>eksuh_el</t>
  </si>
  <si>
    <t>kourosh99913687</t>
  </si>
  <si>
    <t>delorazepary</t>
  </si>
  <si>
    <t>mmahwatch</t>
  </si>
  <si>
    <t>flowpom</t>
  </si>
  <si>
    <t>luberakkj</t>
  </si>
  <si>
    <t>bigwinclaiming</t>
  </si>
  <si>
    <t>txtdrsalman</t>
  </si>
  <si>
    <t>alisawim</t>
  </si>
  <si>
    <t>multixxc</t>
  </si>
  <si>
    <t>harukisunoo</t>
  </si>
  <si>
    <t>sochak34</t>
  </si>
  <si>
    <t>macamac6</t>
  </si>
  <si>
    <t>1sx8so071gcurom</t>
  </si>
  <si>
    <t>oopvputz</t>
  </si>
  <si>
    <t>alarchy_</t>
  </si>
  <si>
    <t>taufiqhakimi_</t>
  </si>
  <si>
    <t>combathubreal</t>
  </si>
  <si>
    <t>pwinsidercom</t>
  </si>
  <si>
    <t>olivertaylordmu</t>
  </si>
  <si>
    <t>nanadjibril</t>
  </si>
  <si>
    <t>chivas8_</t>
  </si>
  <si>
    <t>dstandridge92</t>
  </si>
  <si>
    <t>canalcombate</t>
  </si>
  <si>
    <t>sweetsssv</t>
  </si>
  <si>
    <t>skach___</t>
  </si>
  <si>
    <t>officialmmatime</t>
  </si>
  <si>
    <t>jahmalbaksh</t>
  </si>
  <si>
    <t>bananagugu</t>
  </si>
  <si>
    <t>cathalemyr</t>
  </si>
  <si>
    <t>devilbisspeter</t>
  </si>
  <si>
    <t>tinlopss</t>
  </si>
  <si>
    <t>ufc_rizin3</t>
  </si>
  <si>
    <t>yakult_man</t>
  </si>
  <si>
    <t>riya74675039</t>
  </si>
  <si>
    <t>ilye3s</t>
  </si>
  <si>
    <t>toutmenmerde</t>
  </si>
  <si>
    <t>nana2pvriiis</t>
  </si>
  <si>
    <t>smkngdn</t>
  </si>
  <si>
    <t>thomasa22879421</t>
  </si>
  <si>
    <t>adamcrypro777</t>
  </si>
  <si>
    <t>hermaeusmorafr</t>
  </si>
  <si>
    <t>larryfisher_man</t>
  </si>
  <si>
    <t>sumner06</t>
  </si>
  <si>
    <t>nonoy9561</t>
  </si>
  <si>
    <t>dqng8vetasasnik</t>
  </si>
  <si>
    <t>muhammad_aldaaa</t>
  </si>
  <si>
    <t>itsjustrome_</t>
  </si>
  <si>
    <t>northernsky__</t>
  </si>
  <si>
    <t>eliocinelli</t>
  </si>
  <si>
    <t>jhg78596940</t>
  </si>
  <si>
    <t>honestkhabib</t>
  </si>
  <si>
    <t>maiko041736</t>
  </si>
  <si>
    <t>phill_kallings</t>
  </si>
  <si>
    <t>maiconfrattani</t>
  </si>
  <si>
    <t>setsunataisho_4</t>
  </si>
  <si>
    <t>menggayyiee</t>
  </si>
  <si>
    <t>adam__mma__</t>
  </si>
  <si>
    <t>freakydeakgifs</t>
  </si>
  <si>
    <t>bitsnark</t>
  </si>
  <si>
    <t>upscpractice</t>
  </si>
  <si>
    <t>deadlifter93</t>
  </si>
  <si>
    <t>tcsinterview</t>
  </si>
  <si>
    <t>74fbs</t>
  </si>
  <si>
    <t>hemoans_drino</t>
  </si>
  <si>
    <t>f_lab_niigata</t>
  </si>
  <si>
    <t>cryptobetu</t>
  </si>
  <si>
    <t>dragovich26</t>
  </si>
  <si>
    <t>jmga1961</t>
  </si>
  <si>
    <t>infidels888</t>
  </si>
  <si>
    <t>parmy_singh</t>
  </si>
  <si>
    <t>itome100028</t>
  </si>
  <si>
    <t>cowyfit</t>
  </si>
  <si>
    <t>kekeniea</t>
  </si>
  <si>
    <t>im_fo9</t>
  </si>
  <si>
    <t>presidentboxing</t>
  </si>
  <si>
    <t>europe_mma</t>
  </si>
  <si>
    <t>krauss_kvin</t>
  </si>
  <si>
    <t>dewa_bcrypto</t>
  </si>
  <si>
    <t>surfsumatra</t>
  </si>
  <si>
    <t>ishjitsu</t>
  </si>
  <si>
    <t>a91636</t>
  </si>
  <si>
    <t>bowgli92</t>
  </si>
  <si>
    <t>packm93m</t>
  </si>
  <si>
    <t>moulayougo92</t>
  </si>
  <si>
    <t>dunn0428</t>
  </si>
  <si>
    <t>iewefed</t>
  </si>
  <si>
    <t>teepkickk</t>
  </si>
  <si>
    <t>rileyradford_</t>
  </si>
  <si>
    <t>scotty2long</t>
  </si>
  <si>
    <t>zen_sekai88</t>
  </si>
  <si>
    <t>lasueur_off</t>
  </si>
  <si>
    <t>cassius__92</t>
  </si>
  <si>
    <t>polishprincemma</t>
  </si>
  <si>
    <t>armenia__mma</t>
  </si>
  <si>
    <t>deathpunchgame</t>
  </si>
  <si>
    <t>gerggardniller1</t>
  </si>
  <si>
    <t>deusdaguerra___</t>
  </si>
  <si>
    <t>mmahojepodcast</t>
  </si>
  <si>
    <t>meaggypants</t>
  </si>
  <si>
    <t>jivites40705454</t>
  </si>
  <si>
    <t>tomsmetaverse</t>
  </si>
  <si>
    <t>mmanews_com</t>
  </si>
  <si>
    <t>harveyleonardd</t>
  </si>
  <si>
    <t>hana2360</t>
  </si>
  <si>
    <t>fau1in</t>
  </si>
  <si>
    <t>zuian4410</t>
  </si>
  <si>
    <t>busydreamingg</t>
  </si>
  <si>
    <t>annasazin</t>
  </si>
  <si>
    <t>8_yfm_ufc</t>
  </si>
  <si>
    <t>wmtyufc4</t>
  </si>
  <si>
    <t>wmtyufc2</t>
  </si>
  <si>
    <t>wmtyufc1</t>
  </si>
  <si>
    <t>wmtyufc5</t>
  </si>
  <si>
    <t>wmtyufc3</t>
  </si>
  <si>
    <t>lalawoodd</t>
  </si>
  <si>
    <t>luckiestlilies</t>
  </si>
  <si>
    <t>ufcinforma</t>
  </si>
  <si>
    <t>herson_herbster</t>
  </si>
  <si>
    <t>lianataylor3</t>
  </si>
  <si>
    <t>iamretrsuleiman</t>
  </si>
  <si>
    <t>judas_1994</t>
  </si>
  <si>
    <t>simran20761</t>
  </si>
  <si>
    <t>caekx</t>
  </si>
  <si>
    <t>htsony</t>
  </si>
  <si>
    <t>jadebigwinsxx</t>
  </si>
  <si>
    <t>dannyseguratv</t>
  </si>
  <si>
    <t>guicruzzz</t>
  </si>
  <si>
    <t>mmafighting</t>
  </si>
  <si>
    <t>pradip103</t>
  </si>
  <si>
    <t>cheshirefeli15</t>
  </si>
  <si>
    <t>toyotires</t>
  </si>
  <si>
    <t>ufc</t>
  </si>
  <si>
    <t>jedkmeshew</t>
  </si>
  <si>
    <t>alexanderklee</t>
  </si>
  <si>
    <t>jamesmma10</t>
  </si>
  <si>
    <t>vaibhavxt</t>
  </si>
  <si>
    <t>geezyea</t>
  </si>
  <si>
    <t>fidel49319095</t>
  </si>
  <si>
    <t>pattyfuego</t>
  </si>
  <si>
    <t>givebackmy</t>
  </si>
  <si>
    <t>_willcompton</t>
  </si>
  <si>
    <t>ezakimichio</t>
  </si>
  <si>
    <t>orimoto777</t>
  </si>
  <si>
    <t>miketyson</t>
  </si>
  <si>
    <t>garyvee</t>
  </si>
  <si>
    <t>greedecosystem</t>
  </si>
  <si>
    <t>joerogan</t>
  </si>
  <si>
    <t>danawhite</t>
  </si>
  <si>
    <t>cz_binance</t>
  </si>
  <si>
    <t>mcuban</t>
  </si>
  <si>
    <t>49ers</t>
  </si>
  <si>
    <t>grantcohn</t>
  </si>
  <si>
    <t>ufc_airsoftgun</t>
  </si>
  <si>
    <t>oleynikufc</t>
  </si>
  <si>
    <t>reversal_mma</t>
  </si>
  <si>
    <t>andyhickeymma</t>
  </si>
  <si>
    <t>lewispavfc_</t>
  </si>
  <si>
    <t>ayyitspauli</t>
  </si>
  <si>
    <t>danthegangbang</t>
  </si>
  <si>
    <t>lehumbleopinion</t>
  </si>
  <si>
    <t>sportsgridradio</t>
  </si>
  <si>
    <t>thenotoriousmma</t>
  </si>
  <si>
    <t>bloodyelbow</t>
  </si>
  <si>
    <t>sergiopettis</t>
  </si>
  <si>
    <t>_mmamindset</t>
  </si>
  <si>
    <t>mikechandlermma</t>
  </si>
  <si>
    <t>twrecks155</t>
  </si>
  <si>
    <t>ufcfightpass</t>
  </si>
  <si>
    <t>chitoveraufc</t>
  </si>
  <si>
    <t>mojahedfudailat</t>
  </si>
  <si>
    <t>youtube</t>
  </si>
  <si>
    <t>thaweasle</t>
  </si>
  <si>
    <t>aaroncanarte</t>
  </si>
  <si>
    <t>expresoec</t>
  </si>
  <si>
    <t>grabaka_hitman</t>
  </si>
  <si>
    <t>alexbehunin</t>
  </si>
  <si>
    <t>hdoumergue</t>
  </si>
  <si>
    <t>hassy0924</t>
  </si>
  <si>
    <t>robwhittakermma</t>
  </si>
  <si>
    <t>markhuntgoat</t>
  </si>
  <si>
    <t>smallballgang</t>
  </si>
  <si>
    <t>dasmajortuff</t>
  </si>
  <si>
    <t>acamilacrf</t>
  </si>
  <si>
    <t>mosn_170</t>
  </si>
  <si>
    <t>kgblmfao</t>
  </si>
  <si>
    <t>justginamma</t>
  </si>
  <si>
    <t>jasoneg33</t>
  </si>
  <si>
    <t>imstillshannon</t>
  </si>
  <si>
    <t>fightingtalk2</t>
  </si>
  <si>
    <t>jenmillsap</t>
  </si>
  <si>
    <t>callum_jn</t>
  </si>
  <si>
    <t>chadallen592</t>
  </si>
  <si>
    <t>chelseafc</t>
  </si>
  <si>
    <t>toniruediger</t>
  </si>
  <si>
    <t>doctorjoseefren</t>
  </si>
  <si>
    <t>rtsm</t>
  </si>
  <si>
    <t>stream_caster</t>
  </si>
  <si>
    <t>streamerrtr</t>
  </si>
  <si>
    <t>streamer_boost</t>
  </si>
  <si>
    <t>fcadttv</t>
  </si>
  <si>
    <t>remcogaming198</t>
  </si>
  <si>
    <t>marcus_frierson</t>
  </si>
  <si>
    <t>mythinformedmke</t>
  </si>
  <si>
    <t>raffyboiii</t>
  </si>
  <si>
    <t>aew</t>
  </si>
  <si>
    <t>brwrestling</t>
  </si>
  <si>
    <t>wolfkingvillian</t>
  </si>
  <si>
    <t>soaringeagle45</t>
  </si>
  <si>
    <t>aetiusrf</t>
  </si>
  <si>
    <t>supervans6</t>
  </si>
  <si>
    <t>sakakiiscute</t>
  </si>
  <si>
    <t>trukwulf</t>
  </si>
  <si>
    <t>bokamotoespn</t>
  </si>
  <si>
    <t>makhachevmma</t>
  </si>
  <si>
    <t>beneildariush</t>
  </si>
  <si>
    <t>kairosmma2</t>
  </si>
  <si>
    <t>faleenn23</t>
  </si>
  <si>
    <t>heyitsvadim</t>
  </si>
  <si>
    <t>nimble_snail</t>
  </si>
  <si>
    <t>charlesdobronxs</t>
  </si>
  <si>
    <t>blessedcasual</t>
  </si>
  <si>
    <t>lukef49969664</t>
  </si>
  <si>
    <t>connergregorich</t>
  </si>
  <si>
    <t>espnmma</t>
  </si>
  <si>
    <t>lummesummma</t>
  </si>
  <si>
    <t>majan_saitou</t>
  </si>
  <si>
    <t>shilliewkai</t>
  </si>
  <si>
    <t>jwhaifa</t>
  </si>
  <si>
    <t>zknflz</t>
  </si>
  <si>
    <t>darceknight0</t>
  </si>
  <si>
    <t>apolloufc</t>
  </si>
  <si>
    <t>sugaseanmma</t>
  </si>
  <si>
    <t>themetafin</t>
  </si>
  <si>
    <t>t4h_zeus</t>
  </si>
  <si>
    <t>grapplurr</t>
  </si>
  <si>
    <t>pryoxis</t>
  </si>
  <si>
    <t>giscorrectie</t>
  </si>
  <si>
    <t>avila_mma1119</t>
  </si>
  <si>
    <t>platinumperry</t>
  </si>
  <si>
    <t>fitetv</t>
  </si>
  <si>
    <t>stead_colin</t>
  </si>
  <si>
    <t>timkennedymma</t>
  </si>
  <si>
    <t>bigmarcel24</t>
  </si>
  <si>
    <t>sammyboybowers</t>
  </si>
  <si>
    <t>hektic_one</t>
  </si>
  <si>
    <t>oficialsala12</t>
  </si>
  <si>
    <t>calvinkattar</t>
  </si>
  <si>
    <t>robsfont</t>
  </si>
  <si>
    <t>winningpost_kt</t>
  </si>
  <si>
    <t>keidanren</t>
  </si>
  <si>
    <t>ryan_fentress</t>
  </si>
  <si>
    <t>awonier</t>
  </si>
  <si>
    <t>beforethebell22</t>
  </si>
  <si>
    <t>ollieslost</t>
  </si>
  <si>
    <t>kenjiosawa</t>
  </si>
  <si>
    <t>pwsquare2019</t>
  </si>
  <si>
    <t>teamkhabib</t>
  </si>
  <si>
    <t>sergiodagoat</t>
  </si>
  <si>
    <t>rondarousey</t>
  </si>
  <si>
    <t>utahgimmetwo_</t>
  </si>
  <si>
    <t>josephdiazjr</t>
  </si>
  <si>
    <t>veego916</t>
  </si>
  <si>
    <t>svmichanco</t>
  </si>
  <si>
    <t>mark_faithful87</t>
  </si>
  <si>
    <t>twooodley</t>
  </si>
  <si>
    <t>jakepaul</t>
  </si>
  <si>
    <t>zoelfick</t>
  </si>
  <si>
    <t>hear4sports</t>
  </si>
  <si>
    <t>smdiehl</t>
  </si>
  <si>
    <t>agnost_</t>
  </si>
  <si>
    <t>schwick6</t>
  </si>
  <si>
    <t>johncampea</t>
  </si>
  <si>
    <t>kchimaev</t>
  </si>
  <si>
    <t>ufc_bt</t>
  </si>
  <si>
    <t>farfrumperfect</t>
  </si>
  <si>
    <t>hayderhassan</t>
  </si>
  <si>
    <t>crypt0minder</t>
  </si>
  <si>
    <t>datchuguy</t>
  </si>
  <si>
    <t>pooparoundtown</t>
  </si>
  <si>
    <t>mcgregorrousey</t>
  </si>
  <si>
    <t>philkonieczny</t>
  </si>
  <si>
    <t>biawiktor</t>
  </si>
  <si>
    <t>bareknucklefc</t>
  </si>
  <si>
    <t>rampage4real</t>
  </si>
  <si>
    <t>webshop_skystar</t>
  </si>
  <si>
    <t>sc</t>
  </si>
  <si>
    <t>orangegrandest</t>
  </si>
  <si>
    <t>didier_liret</t>
  </si>
  <si>
    <t>melissagattoufc</t>
  </si>
  <si>
    <t>relooqattaa</t>
  </si>
  <si>
    <t>mmatrout</t>
  </si>
  <si>
    <t>yannispappas</t>
  </si>
  <si>
    <t>dustinpoirier</t>
  </si>
  <si>
    <t>mmamelotto</t>
  </si>
  <si>
    <t>chuckliddell</t>
  </si>
  <si>
    <t>gamebredfighter</t>
  </si>
  <si>
    <t>theepic_salad</t>
  </si>
  <si>
    <t>ehulsedc</t>
  </si>
  <si>
    <t>nikozzzzz</t>
  </si>
  <si>
    <t>josealdojunior</t>
  </si>
  <si>
    <t>thetowerofjoy</t>
  </si>
  <si>
    <t>arielhelwani</t>
  </si>
  <si>
    <t>goatofgoats_mma</t>
  </si>
  <si>
    <t>pantheontweet</t>
  </si>
  <si>
    <t>talksport</t>
  </si>
  <si>
    <t>zaynmalik</t>
  </si>
  <si>
    <t>natediaz209</t>
  </si>
  <si>
    <t>tonyfergusonxt</t>
  </si>
  <si>
    <t>trader1sz</t>
  </si>
  <si>
    <t>thecryptoles</t>
  </si>
  <si>
    <t>boogerbeard1</t>
  </si>
  <si>
    <t>chrisreive</t>
  </si>
  <si>
    <t>downvideobot</t>
  </si>
  <si>
    <t>save_video</t>
  </si>
  <si>
    <t>videodown1oad</t>
  </si>
  <si>
    <t>hasbullahive</t>
  </si>
  <si>
    <t>ffc_ufc</t>
  </si>
  <si>
    <t>lovehempuk</t>
  </si>
  <si>
    <t>sporf</t>
  </si>
  <si>
    <t>michael1sz</t>
  </si>
  <si>
    <t>onpointmma</t>
  </si>
  <si>
    <t>dacryptoghost</t>
  </si>
  <si>
    <t>gregormcconor3</t>
  </si>
  <si>
    <t>philhay_</t>
  </si>
  <si>
    <t>bellatormma</t>
  </si>
  <si>
    <t>criscyborg</t>
  </si>
  <si>
    <t>1_mma_w</t>
  </si>
  <si>
    <t>bulletvalentina</t>
  </si>
  <si>
    <t>dolcegabbana</t>
  </si>
  <si>
    <t>espn</t>
  </si>
  <si>
    <t>stylebender</t>
  </si>
  <si>
    <t>usman84kg</t>
  </si>
  <si>
    <t>doc_shelly</t>
  </si>
  <si>
    <t>shubhranshurai</t>
  </si>
  <si>
    <t>diehardmmapod</t>
  </si>
  <si>
    <t>ufcwinners</t>
  </si>
  <si>
    <t>biggestjoel</t>
  </si>
  <si>
    <t>streetfightshd</t>
  </si>
  <si>
    <t>cryptocom</t>
  </si>
  <si>
    <t>themaclife</t>
  </si>
  <si>
    <t>dpareekshith</t>
  </si>
  <si>
    <t>schwarzekatze02</t>
  </si>
  <si>
    <t>somosportocrl</t>
  </si>
  <si>
    <t>puspen_tni</t>
  </si>
  <si>
    <t>yaniarsim</t>
  </si>
  <si>
    <t>lthomasnews</t>
  </si>
  <si>
    <t>mac94bmp</t>
  </si>
  <si>
    <t>sirpatec</t>
  </si>
  <si>
    <t>rekordmeisters</t>
  </si>
  <si>
    <t>danielm55574971</t>
  </si>
  <si>
    <t>teddyatlasreal</t>
  </si>
  <si>
    <t>colbycovmma</t>
  </si>
  <si>
    <t>ciryl_gane</t>
  </si>
  <si>
    <t>fabriciowerdum</t>
  </si>
  <si>
    <t>akitheblackcat</t>
  </si>
  <si>
    <t>seanbradymma</t>
  </si>
  <si>
    <t>magickal_mom</t>
  </si>
  <si>
    <t>jimmyflickgoat</t>
  </si>
  <si>
    <t>buhmuhsuh</t>
  </si>
  <si>
    <t>renanmartineza</t>
  </si>
  <si>
    <t>akkiakki1137</t>
  </si>
  <si>
    <t>josh2440_</t>
  </si>
  <si>
    <t>themightymurph</t>
  </si>
  <si>
    <t>emmanuelmacron</t>
  </si>
  <si>
    <t>ufcquechoisir</t>
  </si>
  <si>
    <t>hondacenter</t>
  </si>
  <si>
    <t>francis_ngannou</t>
  </si>
  <si>
    <t>giga_chikadze</t>
  </si>
  <si>
    <t>yanezmma</t>
  </si>
  <si>
    <t>tyson30374</t>
  </si>
  <si>
    <t>hurrymartyn</t>
  </si>
  <si>
    <t>hawkfighttalk</t>
  </si>
  <si>
    <t>ufc_oracle</t>
  </si>
  <si>
    <t>mamommawwe17</t>
  </si>
  <si>
    <t>futebol_info</t>
  </si>
  <si>
    <t>benhurjjr</t>
  </si>
  <si>
    <t>johncena</t>
  </si>
  <si>
    <t>boredomdidit</t>
  </si>
  <si>
    <t>smolbrainsnft</t>
  </si>
  <si>
    <t>bigtimefandd</t>
  </si>
  <si>
    <t>jamefretz</t>
  </si>
  <si>
    <t>gvblachlan</t>
  </si>
  <si>
    <t>abhishekpw</t>
  </si>
  <si>
    <t>_hemmosphere_</t>
  </si>
  <si>
    <t>crutejim</t>
  </si>
  <si>
    <t>_memellionaire</t>
  </si>
  <si>
    <t>petryanufc</t>
  </si>
  <si>
    <t>shinobi_01</t>
  </si>
  <si>
    <t>baddalabin</t>
  </si>
  <si>
    <t>sportbible</t>
  </si>
  <si>
    <t>andymcgeady</t>
  </si>
  <si>
    <t>fightersmagz</t>
  </si>
  <si>
    <t>mmashingo</t>
  </si>
  <si>
    <t>cody_nolove</t>
  </si>
  <si>
    <t>cryptoanglio</t>
  </si>
  <si>
    <t>the_cryptokid_</t>
  </si>
  <si>
    <t>beigefrequency</t>
  </si>
  <si>
    <t>yamato_ufc</t>
  </si>
  <si>
    <t>steveaustinbsr</t>
  </si>
  <si>
    <t>tofiq__musayev</t>
  </si>
  <si>
    <t>mukuruspa</t>
  </si>
  <si>
    <t>wanavijiji</t>
  </si>
  <si>
    <t>sdinet</t>
  </si>
  <si>
    <t>africancities_</t>
  </si>
  <si>
    <t>wiegoglobal</t>
  </si>
  <si>
    <t>cryptosuperape</t>
  </si>
  <si>
    <t>crypto_zonagems</t>
  </si>
  <si>
    <t>miannaeem07</t>
  </si>
  <si>
    <t>mattfromboston_</t>
  </si>
  <si>
    <t>daigv456</t>
  </si>
  <si>
    <t>skufflz</t>
  </si>
  <si>
    <t>wayne_mccready</t>
  </si>
  <si>
    <t>wweuniverse</t>
  </si>
  <si>
    <t>brocklesnar</t>
  </si>
  <si>
    <t>peacocktv</t>
  </si>
  <si>
    <t>wweonfox</t>
  </si>
  <si>
    <t>btsportwwe</t>
  </si>
  <si>
    <t>wweromanreigns</t>
  </si>
  <si>
    <t>heymanhustle</t>
  </si>
  <si>
    <t>nellychillin</t>
  </si>
  <si>
    <t>the_ton4real</t>
  </si>
  <si>
    <t>ufc_enthusiast_</t>
  </si>
  <si>
    <t>fos</t>
  </si>
  <si>
    <t>everstretch</t>
  </si>
  <si>
    <t>bleacherreport</t>
  </si>
  <si>
    <t>dustymoonshine</t>
  </si>
  <si>
    <t>fenerrmedya</t>
  </si>
  <si>
    <t>iz_vaz</t>
  </si>
  <si>
    <t>alexiscorbiere</t>
  </si>
  <si>
    <t>jlmelenchon</t>
  </si>
  <si>
    <t>danetveronique</t>
  </si>
  <si>
    <t>moscreamfightp1</t>
  </si>
  <si>
    <t>barg_rizan</t>
  </si>
  <si>
    <t>porishk</t>
  </si>
  <si>
    <t>nusr_et</t>
  </si>
  <si>
    <t>tntsportsbr</t>
  </si>
  <si>
    <t>luizgalo1997</t>
  </si>
  <si>
    <t>jun_silv</t>
  </si>
  <si>
    <t>charles22santos</t>
  </si>
  <si>
    <t>pasvuupaspris</t>
  </si>
  <si>
    <t>malureive_ficap</t>
  </si>
  <si>
    <t>giriadefavela</t>
  </si>
  <si>
    <t>neymarjrdepre</t>
  </si>
  <si>
    <t>dogeraca</t>
  </si>
  <si>
    <t>howlerhead</t>
  </si>
  <si>
    <t>ka910gi</t>
  </si>
  <si>
    <t>offtrack_fr</t>
  </si>
  <si>
    <t>ifltv</t>
  </si>
  <si>
    <t>michaelbensonn</t>
  </si>
  <si>
    <t>_21323</t>
  </si>
  <si>
    <t>nolulubikik</t>
  </si>
  <si>
    <t>___jolly_</t>
  </si>
  <si>
    <t>joecarey2012</t>
  </si>
  <si>
    <t>john_daniel86</t>
  </si>
  <si>
    <t>footyrustling</t>
  </si>
  <si>
    <t>martin_johnson9</t>
  </si>
  <si>
    <t>theartofwar6</t>
  </si>
  <si>
    <t>workrateboxing</t>
  </si>
  <si>
    <t>mmagenius05</t>
  </si>
  <si>
    <t>imavov1</t>
  </si>
  <si>
    <t>ufceurope</t>
  </si>
  <si>
    <t>timurvaliev_df</t>
  </si>
  <si>
    <t>markcoachmark13</t>
  </si>
  <si>
    <t>thegoldenboyaus</t>
  </si>
  <si>
    <t>therashamidesai</t>
  </si>
  <si>
    <t>rakhisawantt</t>
  </si>
  <si>
    <t>devoleena_23</t>
  </si>
  <si>
    <t>realsehajpal</t>
  </si>
  <si>
    <t>vootselect</t>
  </si>
  <si>
    <t>jackpotbreakers</t>
  </si>
  <si>
    <t>davezielinskii</t>
  </si>
  <si>
    <t>elevensportspl</t>
  </si>
  <si>
    <t>futboholik1947</t>
  </si>
  <si>
    <t>bunioo</t>
  </si>
  <si>
    <t>kabu_sajor</t>
  </si>
  <si>
    <t>onehoedown</t>
  </si>
  <si>
    <t>scrappersdigest</t>
  </si>
  <si>
    <t>rjgot9lives</t>
  </si>
  <si>
    <t>bigskwishee</t>
  </si>
  <si>
    <t>uecristiano</t>
  </si>
  <si>
    <t>atumenov</t>
  </si>
  <si>
    <t>mmabrad48</t>
  </si>
  <si>
    <t>iamtheimmortal</t>
  </si>
  <si>
    <t>jaymma4</t>
  </si>
  <si>
    <t>rabitte_</t>
  </si>
  <si>
    <t>yossy05101</t>
  </si>
  <si>
    <t>peliboy_lk1fry</t>
  </si>
  <si>
    <t>cnews_sport</t>
  </si>
  <si>
    <t>babysoso11</t>
  </si>
  <si>
    <t>combat_insider</t>
  </si>
  <si>
    <t>isiknes</t>
  </si>
  <si>
    <t>gesangnurh</t>
  </si>
  <si>
    <t>zzxmp</t>
  </si>
  <si>
    <t>shangatan</t>
  </si>
  <si>
    <t>niridi</t>
  </si>
  <si>
    <t>denzel_tim</t>
  </si>
  <si>
    <t>ligatv</t>
  </si>
  <si>
    <t>hfc420</t>
  </si>
  <si>
    <t>sultan_ufc</t>
  </si>
  <si>
    <t>hunnywh0re</t>
  </si>
  <si>
    <t>jtuck151</t>
  </si>
  <si>
    <t>krysteena91</t>
  </si>
  <si>
    <t>georgesstpierre</t>
  </si>
  <si>
    <t>patsabatini145</t>
  </si>
  <si>
    <t>gbrou10</t>
  </si>
  <si>
    <t>ufcongo</t>
  </si>
  <si>
    <t>alexm_talksport</t>
  </si>
  <si>
    <t>samhxrris9</t>
  </si>
  <si>
    <t>halleberry</t>
  </si>
  <si>
    <t>ragmindset</t>
  </si>
  <si>
    <t>laurenmurphymma</t>
  </si>
  <si>
    <t>roxyfighter</t>
  </si>
  <si>
    <t>flakeswiss</t>
  </si>
  <si>
    <t>adri_geek</t>
  </si>
  <si>
    <t>antidrop3</t>
  </si>
  <si>
    <t>kiace11</t>
  </si>
  <si>
    <t>holdemset</t>
  </si>
  <si>
    <t>ivy_sky01</t>
  </si>
  <si>
    <t>alextrxm</t>
  </si>
  <si>
    <t>thewoorstt</t>
  </si>
  <si>
    <t>sandrine2loffre</t>
  </si>
  <si>
    <t>linop412</t>
  </si>
  <si>
    <t>kaktycslatt</t>
  </si>
  <si>
    <t>olimpiyat_ufc</t>
  </si>
  <si>
    <t>ftblobs</t>
  </si>
  <si>
    <t>nocontextbailly</t>
  </si>
  <si>
    <t>odeosbourne</t>
  </si>
  <si>
    <t>bestfightodds</t>
  </si>
  <si>
    <t>erwanlecorre</t>
  </si>
  <si>
    <t>motogp_espn</t>
  </si>
  <si>
    <t>tyson_fury</t>
  </si>
  <si>
    <t>canelo</t>
  </si>
  <si>
    <t>floydmayweather</t>
  </si>
  <si>
    <t>jackslackmma</t>
  </si>
  <si>
    <t>jonatha32853971</t>
  </si>
  <si>
    <t>offseasonlopata</t>
  </si>
  <si>
    <t>annamerlan</t>
  </si>
  <si>
    <t>omasukifight</t>
  </si>
  <si>
    <t>eagiesmesh</t>
  </si>
  <si>
    <t>rafaelfiziev</t>
  </si>
  <si>
    <t>bmf_bisping2</t>
  </si>
  <si>
    <t>aidenfknrich</t>
  </si>
  <si>
    <t>libertadsurja</t>
  </si>
  <si>
    <t>unlorddelogrono</t>
  </si>
  <si>
    <t>krissog_513</t>
  </si>
  <si>
    <t>master_yinyang</t>
  </si>
  <si>
    <t>mmaskovv</t>
  </si>
  <si>
    <t>cofeex1</t>
  </si>
  <si>
    <t>dimitrisanders_</t>
  </si>
  <si>
    <t>liammcl08892406</t>
  </si>
  <si>
    <t>fatboyjonesy</t>
  </si>
  <si>
    <t>templar7772</t>
  </si>
  <si>
    <t>yamaken_yade</t>
  </si>
  <si>
    <t>rizin_pr</t>
  </si>
  <si>
    <t>forkfuture</t>
  </si>
  <si>
    <t>mmabutter</t>
  </si>
  <si>
    <t>thejivemaster</t>
  </si>
  <si>
    <t>aulrevoir</t>
  </si>
  <si>
    <t>showtimeboxing</t>
  </si>
  <si>
    <t>dilletaunt</t>
  </si>
  <si>
    <t>aliabdelaziz00</t>
  </si>
  <si>
    <t>barstoolsports</t>
  </si>
  <si>
    <t>randy_couture</t>
  </si>
  <si>
    <t>gottliebshow</t>
  </si>
  <si>
    <t>foxsportsradio</t>
  </si>
  <si>
    <t>realnicktheguy</t>
  </si>
  <si>
    <t>ivermectinatha</t>
  </si>
  <si>
    <t>todorovic_ufc</t>
  </si>
  <si>
    <t>maykeuallef</t>
  </si>
  <si>
    <t>nordaceofficial</t>
  </si>
  <si>
    <t>denfercat</t>
  </si>
  <si>
    <t>tiktok_us</t>
  </si>
  <si>
    <t>adamhulsesports</t>
  </si>
  <si>
    <t>yunghank</t>
  </si>
  <si>
    <t>pangpang4evs</t>
  </si>
  <si>
    <t>bebeboivladimir</t>
  </si>
  <si>
    <t>s3xbombs_ufc</t>
  </si>
  <si>
    <t>missb_luvssb</t>
  </si>
  <si>
    <t>urubudailha</t>
  </si>
  <si>
    <t>droryctolagus</t>
  </si>
  <si>
    <t>georgekambosos</t>
  </si>
  <si>
    <t>trevorphilipsgg</t>
  </si>
  <si>
    <t>oreactive</t>
  </si>
  <si>
    <t>truthraider1</t>
  </si>
  <si>
    <t>tribunapicante1</t>
  </si>
  <si>
    <t>saveflix</t>
  </si>
  <si>
    <t>k1bear_</t>
  </si>
  <si>
    <t>ealvarezfight</t>
  </si>
  <si>
    <t>big_stereotype</t>
  </si>
  <si>
    <t>socios</t>
  </si>
  <si>
    <t>bradquakeriddel</t>
  </si>
  <si>
    <t>millaliraj</t>
  </si>
  <si>
    <t>jrossnicoll</t>
  </si>
  <si>
    <t>solfund</t>
  </si>
  <si>
    <t>idextratime</t>
  </si>
  <si>
    <t>frenchsavagery</t>
  </si>
  <si>
    <t>tonyelcucyu</t>
  </si>
  <si>
    <t>mma_muse</t>
  </si>
  <si>
    <t>eiki_present</t>
  </si>
  <si>
    <t>joker_kaich0</t>
  </si>
  <si>
    <t>lv7____kuro</t>
  </si>
  <si>
    <t>myday59601960</t>
  </si>
  <si>
    <t>telimo_subsc</t>
  </si>
  <si>
    <t>rjc_po</t>
  </si>
  <si>
    <t>mementomori_boi</t>
  </si>
  <si>
    <t>upgarage_com</t>
  </si>
  <si>
    <t>sato22302</t>
  </si>
  <si>
    <t>yocchan60</t>
  </si>
  <si>
    <t>stastami</t>
  </si>
  <si>
    <t>hadeko41</t>
  </si>
  <si>
    <t>harvard_pro</t>
  </si>
  <si>
    <t>aroe23j</t>
  </si>
  <si>
    <t>xxx_aaa55</t>
  </si>
  <si>
    <t>t1994720</t>
  </si>
  <si>
    <t>iisssaac</t>
  </si>
  <si>
    <t>otasuke_1234</t>
  </si>
  <si>
    <t>yuuhokamoyo</t>
  </si>
  <si>
    <t>chocolat</t>
  </si>
  <si>
    <t>chocolat_music_</t>
  </si>
  <si>
    <t>yoasobi_town</t>
  </si>
  <si>
    <t>job_chocolat</t>
  </si>
  <si>
    <t>rex_sokeibu</t>
  </si>
  <si>
    <t>rex_luxury1130</t>
  </si>
  <si>
    <t>88sh0n</t>
  </si>
  <si>
    <t>siro_cha__</t>
  </si>
  <si>
    <t>mi0619_</t>
  </si>
  <si>
    <t>meniichigo</t>
  </si>
  <si>
    <t>n_ssdq</t>
  </si>
  <si>
    <t>aoiyam__</t>
  </si>
  <si>
    <t>sawa_0307</t>
  </si>
  <si>
    <t>sauzaa33</t>
  </si>
  <si>
    <t>taiga1436masa</t>
  </si>
  <si>
    <t>dosmanda4</t>
  </si>
  <si>
    <t>sab_nyairin_</t>
  </si>
  <si>
    <t>sawada46493</t>
  </si>
  <si>
    <t>moereen_navi</t>
  </si>
  <si>
    <t>eiki_1105ng</t>
  </si>
  <si>
    <t>car_go_official</t>
  </si>
  <si>
    <t>konnii_1st</t>
  </si>
  <si>
    <t>tadatousigasuki</t>
  </si>
  <si>
    <t>miguei_777</t>
  </si>
  <si>
    <t>quocardpay</t>
  </si>
  <si>
    <t>amitarosunsun</t>
  </si>
  <si>
    <t>2nd_po1</t>
  </si>
  <si>
    <t>sutten_present_</t>
  </si>
  <si>
    <t>dalloyau_japon</t>
  </si>
  <si>
    <t>mapupresident</t>
  </si>
  <si>
    <t>kanjukuoh</t>
  </si>
  <si>
    <t>kamiya0kk</t>
  </si>
  <si>
    <t>kamiya0casino</t>
  </si>
  <si>
    <t>shikaku_square</t>
  </si>
  <si>
    <t>prekoku</t>
  </si>
  <si>
    <t>nttcom_online</t>
  </si>
  <si>
    <t>tms7_ym</t>
  </si>
  <si>
    <t>gmikezuri</t>
  </si>
  <si>
    <t>yoronotaki_com</t>
  </si>
  <si>
    <t>sanyobussan</t>
  </si>
  <si>
    <t>fujimarukun777</t>
  </si>
  <si>
    <t>sky_recruiting</t>
  </si>
  <si>
    <t>clwataru</t>
  </si>
  <si>
    <t>wymmv</t>
  </si>
  <si>
    <t>umagon751</t>
  </si>
  <si>
    <t>100puzzle</t>
  </si>
  <si>
    <t>ac_okazaki</t>
  </si>
  <si>
    <t>ac_shinsaibashi</t>
  </si>
  <si>
    <t>acaric</t>
  </si>
  <si>
    <t>af_originaltl</t>
  </si>
  <si>
    <t>aoyama_decarbo</t>
  </si>
  <si>
    <t>aritabokujo</t>
  </si>
  <si>
    <t>art_meets_life</t>
  </si>
  <si>
    <t>assaultlily_pj</t>
  </si>
  <si>
    <t>baynet_tabi</t>
  </si>
  <si>
    <t>thefullbokki</t>
  </si>
  <si>
    <t>biccamerae</t>
  </si>
  <si>
    <t>buzzvideo_japan</t>
  </si>
  <si>
    <t>chiyomusubi1</t>
  </si>
  <si>
    <t>chneco</t>
  </si>
  <si>
    <t>cloudwifi100</t>
  </si>
  <si>
    <t>emo_miu</t>
  </si>
  <si>
    <t>eveningmagazine</t>
  </si>
  <si>
    <t>fe_758</t>
  </si>
  <si>
    <t>jazzbar_fmkyoto</t>
  </si>
  <si>
    <t>journey847</t>
  </si>
  <si>
    <t>jp_dinomen</t>
  </si>
  <si>
    <t>jumpsho</t>
  </si>
  <si>
    <t>jumpshoptokyo</t>
  </si>
  <si>
    <t>news_line_me</t>
  </si>
  <si>
    <t>nitoriofficial</t>
  </si>
  <si>
    <t>noki_happy</t>
  </si>
  <si>
    <t>office_de_yasai</t>
  </si>
  <si>
    <t>oronaminc</t>
  </si>
  <si>
    <t>oronaminc_drink</t>
  </si>
  <si>
    <t>panilla_re</t>
  </si>
  <si>
    <t>paypaymall</t>
  </si>
  <si>
    <t>acrossolution</t>
  </si>
  <si>
    <t>oki6kage</t>
  </si>
  <si>
    <t>zzx_gto</t>
  </si>
  <si>
    <t>sia15612</t>
  </si>
  <si>
    <t>kounano15</t>
  </si>
  <si>
    <t>kouyagintyamu</t>
  </si>
  <si>
    <t>223346</t>
  </si>
  <si>
    <t>ru1day0</t>
  </si>
  <si>
    <t>isukundesu</t>
  </si>
  <si>
    <t>babu__run</t>
  </si>
  <si>
    <t>akaz04</t>
  </si>
  <si>
    <t>cats777japan</t>
  </si>
  <si>
    <t>haru_xx_7</t>
  </si>
  <si>
    <t>x45chanx</t>
  </si>
  <si>
    <t>ku_0_0zzzz</t>
  </si>
  <si>
    <t>952alan</t>
  </si>
  <si>
    <t>cos_manasou</t>
  </si>
  <si>
    <t>sawa46493</t>
  </si>
  <si>
    <t>tkmsby</t>
  </si>
  <si>
    <t>katsu_1228</t>
  </si>
  <si>
    <t>kawanopaper</t>
  </si>
  <si>
    <t>kouragumi</t>
  </si>
  <si>
    <t>mutenkurasushi</t>
  </si>
  <si>
    <t>naturallykochi</t>
  </si>
  <si>
    <t>volta123456</t>
  </si>
  <si>
    <t>luno_chi</t>
  </si>
  <si>
    <t>arca_mare</t>
  </si>
  <si>
    <t>atatogha</t>
  </si>
  <si>
    <t>jhkmma</t>
  </si>
  <si>
    <t>john_kavanagh</t>
  </si>
  <si>
    <t>jek___</t>
  </si>
  <si>
    <t>ruanbb2021</t>
  </si>
  <si>
    <t>baked_fights</t>
  </si>
  <si>
    <t>sjahtie</t>
  </si>
  <si>
    <t>nb</t>
  </si>
  <si>
    <t>nba</t>
  </si>
  <si>
    <t>premierleague</t>
  </si>
  <si>
    <t>justin_gaethje</t>
  </si>
  <si>
    <t>joannamma</t>
  </si>
  <si>
    <t>stipemiocic</t>
  </si>
  <si>
    <t>ufc_brasil</t>
  </si>
  <si>
    <t>itssofla__again</t>
  </si>
  <si>
    <t>moh03437248</t>
  </si>
  <si>
    <t>bundesliga_jp</t>
  </si>
  <si>
    <t>fabrizioromano</t>
  </si>
  <si>
    <t>manutd</t>
  </si>
  <si>
    <t>cgardnercine</t>
  </si>
  <si>
    <t>Mentions</t>
  </si>
  <si>
    <t>Replies to</t>
  </si>
  <si>
    <t>RT @SchiavelloVOICE: The best selling #1 sports book in Australia drops in the USA 🇺🇸 in two days ! | “The Commentators: 100 Years of Sport…</t>
  </si>
  <si>
    <t>@MMAFighting @guicruzzz GSP reading comments on who the welterweight GOAT is.
#UFC #MMA #GSP #GOAT https://t.co/h5Ao28azLO</t>
  </si>
  <si>
    <t>@pradip103 Palestine and Israel are playing a UFC match where Palestine gets whipped badly.</t>
  </si>
  <si>
    <t>RT @cheshirefeli15: 중국무술이 실전성 있었으면 UFC에서 썼겠지
택견이 실전성 있었으면 UFC에서 썼겠지
태권도가 실전성 있었으면 UFC에서 썼겠지
응? 태권도 발차기 장착한 선수는 많은데?
그건 태권도 발차기만 배운 거지 태권도 베…</t>
  </si>
  <si>
    <t>RT @ufc: November was full of 𝙃𝙄𝙂𝙃𝙇𝙄𝙂𝙃𝙏𝙎 🤩 
🤔 Which of these fights earn your FOTM?
[ B2YB @ToyoTires ] https://t.co/xzVZESOBt4</t>
  </si>
  <si>
    <t>RT @cheshirefeli15: 보통 온라인에서 실전성 운운하는 사람이 생각하는 실전은 실제 상황에서의 전투를 뜻하는 게 아니라 UFC를 뜻하기 때문이지요</t>
  </si>
  <si>
    <t>@MMAFighting @AlexanderKLee @JedKMeshew Or Thug Rose. Some of the best hands and movement in the UFC hands down.</t>
  </si>
  <si>
    <t>RT @JamesMMA10: 5 years ago I overdosed and died (twice), 2 years ago I made it to UFC Contender Series and lost, but 3 weeks ago I made my…</t>
  </si>
  <si>
    <t>RT @cheshirefeli15: 보통 온라인에서 실전성 운운하는 사람이 생각하는 실전은 실제 상황에서의 전투를 뜻하는 게 아니라 UFC를 뜻하기 때문이지요 https://t.co/a1u7kHF5SM</t>
  </si>
  <si>
    <t>RT @LaSueur_off: L’affiche officielle de l’#UFC270 ! 🤩🇫🇷
(@UFC) https://t.co/ijM4JLaVx0</t>
  </si>
  <si>
    <t>@pattyfuego @Fidel49319095 @GEEZYEA @VaibhavXT @Givebackmy @MMAFighting Lol of course people can have different opi… https://t.co/2BuwUvMiQx</t>
  </si>
  <si>
    <t>@pattyfuego @Fidel49319095 @GEEZYEA @VaibhavXT @Givebackmy @MMAFighting Tibau tested positive for EPO, weighs 181 p… https://t.co/crpq1y0tFJ</t>
  </si>
  <si>
    <t>@pattyfuego @Fidel49319095 @GEEZYEA @VaibhavXT @Givebackmy @MMAFighting Tony used to walk around 200+.  Source:… https://t.co/7WXlX7MlqW</t>
  </si>
  <si>
    <t>@pattyfuego @Fidel49319095 @GEEZYEA @VaibhavXT @Givebackmy @MMAFighting Justin’s cage weight is 173 https://t.co/J6eJBi3pw1</t>
  </si>
  <si>
    <t>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</si>
  <si>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RT @_willcompton: UFC 269
Main event ended by submission. Stoppage by referee  https://t.co/ZYGgKumEzP</t>
  </si>
  <si>
    <t>RT @ezakimichio: 敵を知ろうとするのは大変ですし、感情的にも反発してくなりますが、それでも知ろうとしなければ、勝てませんので。気持ち悪さよりも、勝利を優先させているだけです。</t>
  </si>
  <si>
    <t>RT @orimoto777: 学校は何故いじめ被害者を守れないのか。役所的な事なかれ主義や教師の威厳低下、保護者の突き上げ、権利意識の増長など様々な要因があると思います。私立が公立に比していじめが軽微なのは素行不良の生徒を退学にする権利があるからという意見もあります。学校の権…</t>
  </si>
  <si>
    <t>RT @orimoto777: 郷土愛を育み未来のリーダーを育成する為にどの様なことを教え、それによって参加者がどの様な志を立てたのか、中身を報告してほしいです。抽象的な言葉をならべても仕方ないです。
#urayasu</t>
  </si>
  <si>
    <t>@GreedEcosystem @garyvee @mcuban  @cz_binance @danawhite @joerogan @MikeTyson 
#Greedtoadollar #UFC #kenshamrock… https://t.co/gbmJTumuMq</t>
  </si>
  <si>
    <t>@grantcohn @49ers Lol.. oh @grantcohn .. @ufc I need you to set up a match between @grantcohn vs Jimmy G. 2 rounds… https://t.co/DQzSxccfAf</t>
  </si>
  <si>
    <t>@UFC_airsoftgun ハンドガンはゲームルールにハンドガン戦があるので常に持っていきます。そうするとショットガンがやっぱり2本目のメイン枠になりますね</t>
  </si>
  <si>
    <t>RT @oleynikufc: Врываемся в новую неделю 💪
Breaking out into a new week
#мма #спорт #олейник #самбо #ufc #mma #oleynik #etfmg #sport #boaco…</t>
  </si>
  <si>
    <t>RT @reversal_mma: 今は無き格闘技の聖地ディファ有明で、敵も味方も関係なくみんなで一緒になって見つめる
UFC　堀口恭司 vs DJ戦
この画、貴重過ぎませんか・・・(; ･`д･´)</t>
  </si>
  <si>
    <t>RT @AndyHickeyMMA: Clay Guida makes his 32nd UFC appearance next weekend and has spent over 15 years consecutively with the organisation. h…</t>
  </si>
  <si>
    <t>RT @bryguyreynolds: I want to sell some UFC Cards. Comment on here with a fighter name. I will see what I have. Under $1 per card is about…</t>
  </si>
  <si>
    <t>@LewispAVFC_ @Jon81814650 @AyyItsPauli Well no one is asking to give out 80% of the revenue to the main event like… https://t.co/OmY60G8bwX</t>
  </si>
  <si>
    <t>@LeHumbleOpinion @Danthegangbang The best Striker and Worst Wrestler UFC has seen</t>
  </si>
  <si>
    <t>@SportsGridRadio @TheNotoriousMMA @ufc @HernanLLL</t>
  </si>
  <si>
    <t>@Onzettt @SportsGridRadio @TheNotoriousMMA @ufc Wachoooo jajajajajaja</t>
  </si>
  <si>
    <t>@TheNotoriousMMA is willing to return to the octagon 🔥
Do you think #ConorMcGregor can become champ again? 👑
#ufc… https://t.co/mv94YQRMeB</t>
  </si>
  <si>
    <t>RT @BloodyElbow: Video: Jon Jones ‘humbled’ by Olympic medalist on the mats  https://t.co/j2NDc9YOmP</t>
  </si>
  <si>
    <t>@ufc_mmafrontier @sergiopettis Did the ref want u to kill him? That shit should have been stopped during the strikes smh</t>
  </si>
  <si>
    <t>@_MMAMindset The UFC really needs a roid division</t>
  </si>
  <si>
    <t>@MikeChandlerMMA great fan! My favorite figther in the UFC, inclusive, above The champ.</t>
  </si>
  <si>
    <t>Rereading some comments from Jones fans and Imma put an end to the best boxer in the UFC debate
Its Rampage</t>
  </si>
  <si>
    <t>I want to sell some UFC Cards. Comment on here with a fighter name. I will see what I have. Under $1 per card is ab… https://t.co/YO9X3zXby2</t>
  </si>
  <si>
    <t>@twrecks155 UFC. Meet the hole in your boat.</t>
  </si>
  <si>
    <t>RT @ufc: The Most 𝐅𝐈𝐄𝐑𝐘 Face Offs Of 2021 🔥
[ 📺 Relive all these moments and more on @UFCFightPass ] https://t.co/knjsOK9OoQ</t>
  </si>
  <si>
    <t>KO del año @chitoveraUFC https://t.co/NaMZOxboPL</t>
  </si>
  <si>
    <t>RT @MojahedFudailat: Chandler begs Conor for Red Panty Night
#UFC #Animation #3DArt
https://t.co/gS7B3uKhlY https://t.co/YT9txQhivz</t>
  </si>
  <si>
    <t>RT @deathpunchgame: After a fight, everything else in your life becomes muted. You can handle anything.
#NFTgaming #NFTGame #NFT #Blockcha…</t>
  </si>
  <si>
    <t>@twrecks155 @ufc @danawhite 🦦🦦🤣</t>
  </si>
  <si>
    <t>VIDEO: 9-Year-Old Unleashes Inner UFC Fighter To Protect Mom From Robber https://t.co/0twj4kqtEO via @YouTube</t>
  </si>
  <si>
    <t>RT @ThaWeasle: "FINISH HIM" - Dan Miragliotta #ufc
https://t.co/cV8ePd5i5h</t>
  </si>
  <si>
    <t>RT @Expresoec: Los ecuatorianos Andrés Luna, @AaronCanarte y Javier Basurto triunfaron y dominaron en el UWC México. Uno de ellos ya recibi…</t>
  </si>
  <si>
    <t>@CaAngryblackdu Yooo they got Ray Mysterio to hold the door closed! UFC stepping it up!</t>
  </si>
  <si>
    <t>@99HealPotions Lol this definitely isnt UFC, or even legal in the US.  This is Fight Circus, aka the combat sports… https://t.co/166c8Lr8m8</t>
  </si>
  <si>
    <t>@Grabaka_Hitman @danawhite @ufc #MMA</t>
  </si>
  <si>
    <t>@danawhite can’t believe you allowed the UFC brand to be used in that dogshit movie LET ALONE LET EM USE VALETINO</t>
  </si>
  <si>
    <t>"Ibu tidak menyangka aku akan mengumumkan pensiun." Wawancara terbaru Khabib setibanya di Dagestan! &amp;gt;&amp;gt;… https://t.co/bOdLd011Lb</t>
  </si>
  <si>
    <t>RT @AlexBehunin: Looks like Caio Borralho has his UFC debut set 🔥🔥 https://t.co/HNsQI8U15s</t>
  </si>
  <si>
    <t>RT @HDoumergue: Max Holloway is the best boxer in the UFC
Source: Max Holloway https://t.co/wdAJRP81c2</t>
  </si>
  <si>
    <t>RT @Hassy0924: 異例のUWFルールを実現させたスターダム。UFCも闘った朱里が披露した“魅せるプロレス”と「魂」の充実ぶり（THE DIGEST）
#Yahooニュース
 https://t.co/AVPiTzIn4m
#STARDOM</t>
  </si>
  <si>
    <t>RT @robwhittakermma: 11 weeks #AndNew @ufc @UFC_AUSNZ https://t.co/PFg2BTYyaQ</t>
  </si>
  <si>
    <t>Если вы фанат UFC как и я, и хотите посмотреть на Валентину Шевченко в кино то оке. Но её там всего минут 15 от сил… https://t.co/v04S0qty1q</t>
  </si>
  <si>
    <t>RT @smallballgang: @MarkHuntgoat @Dasmajortuff I’ll come to tok and we’ll have our own ufc card</t>
  </si>
  <si>
    <t>RT @Dasmajortuff: I just realized after December 18 there’s not another UFC event till January 22 💀💀💀</t>
  </si>
  <si>
    <t>RT @acamilacrf: A torcida do peter cam fala tanto da libertadores de 81 q 5 jogadores deles foram expulso por confundir futebol com UFC, ma…</t>
  </si>
  <si>
    <t>RT @mosn_170: ورلڈ وائڈ انٹرٹینمنٹ WWE  کا روشن ستارہ جس کے نام سے ہی ریسلرز کے اوسان خطا ہوجاتے ہیں اور یو ایف سی UFC  میں ڈھیروں ٹائٹل اپ…</t>
  </si>
  <si>
    <t>Vive día a día 😄 y disfruta el camino🌏
.
.
.
#smile #sonríe #mma #wmma #ufc #ufcfightnight #kickboxingtraining #bjj… https://t.co/NAaFCqy3JV</t>
  </si>
  <si>
    <t>@MMAFanInAVan @ChadAllen592 @Callum_JN @jenmillsap @fightingtalk2 @imstillshannon @jasoneg33 @JustGinaMMA @KGBlmfao… https://t.co/UkEmhlAt9O</t>
  </si>
  <si>
    <t>@AnzacMma @ChadAllen592 @Callum_JN @jenmillsap @fightingtalk2 @imstillshannon @jasoneg33 @JustGinaMMA @KGBlmfao… https://t.co/EzQ0X8ALOX</t>
  </si>
  <si>
    <t>@MMAFanInAVan @AnzacMma @ChadAllen592 @Callum_JN @jenmillsap @fightingtalk2 @imstillshannon @jasoneg33 @JustGinaMMA… https://t.co/H9qwtJa4rq</t>
  </si>
  <si>
    <t>@AnzacMma @ChadAllen592
@Callum_JN 
@jenmillsap 
@fightingtalk2
@imstillshannon 
@jasoneg33 
@JustGinaMMA… https://t.co/HGfN9ggzmE</t>
  </si>
  <si>
    <t>@slipsterog @AnzacMma @ChadAllen592 @Callum_JN @jenmillsap @fightingtalk2 @imstillshannon @jasoneg33 @JustGinaMMA… https://t.co/f0WSkfg5Lv</t>
  </si>
  <si>
    <t>@ToniRuediger @ChelseaFC U should be in d UFC fighting...</t>
  </si>
  <si>
    <t>朝倉未来の1000万円企画の喧嘩の場面の動画を見たけど、おれが好きな格闘技はこれじゃないと思ったな。ヒリヒリするようなファイトを求める気持ちはあるから、あまりにソフィスティケートされた今のUFCは物足りないんだけど、かといって剥き出しの陰惨な暴力が見たいわけじゃない。</t>
  </si>
  <si>
    <t>RT @doctorjoseefren: *** Interpretación de Urocultivo positivo (ESTÁNDAR DE ORO PARA INFECCIÓN DE VÍAS URINARIAS):
-Aspiración suprapúbica…</t>
  </si>
  <si>
    <t>A UFC auto in every box every time &amp;gt;&amp;gt; https://t.co/Jnf9UoqOa3 #collect #UFC #BlackFriday https://t.co/hsNKbBrV0L</t>
  </si>
  <si>
    <t>@AyyItsPauli Bruh even Esports players with new teams make 100k+ a year more than some UFC fighters+sponsorships, e… https://t.co/BoparUrgIg</t>
  </si>
  <si>
    <t>RT @marcus_frierson: LET PLAY SOME UFC 4 OR MONSTER HUNTER WORLD
@REMCOGAMING198 @FCADTTV @Streamer_Boost @StreamerRTR @stream_caster @rtsm…</t>
  </si>
  <si>
    <t>@raffyboiii @MythinformedMKE I think his only disagreement would be ufc then comedy then weed ;)  does he say dumb… https://t.co/MmvxHBaS8c</t>
  </si>
  <si>
    <t>RT @BRWrestling: “I’m about to verbally finish you quicker than your UFC career.” - MJF to CM Punk 😳
(via @AEW)
https://t.co/q9HVh3msgp</t>
  </si>
  <si>
    <t>この動画を気に入った方はリツイートとチャンネル登録お願いします！！
【UFC】コナー  マクレガー格闘技界の問題児の異常な闘争心 https://t.co/ryqIpwrhcz YouTubeさんから</t>
  </si>
  <si>
    <t>RT @wolfkingvillian: 😢 https://t.co/9W1mJVOyLw</t>
  </si>
  <si>
    <t>RT @Soaringeagle45: https://t.co/Rgk7D19Unl</t>
  </si>
  <si>
    <t>ഇബ്രാഹിമോവിച്ചിന് UFC അറിയാവുന്നത് കൊണ്ടും,  എന്നേക്കാൾ 10 ഇഞ്ച് കൂടുതൽ പൊക്കമുള്ളത് കൊണ്ടും, എന്നെ അറിയാൻ പാടില്ലാ… https://t.co/vfPMd0CevR</t>
  </si>
  <si>
    <t>@AndyHickeyMMA Can we get a statistic on how many burps per UFC fight clay gets in??</t>
  </si>
  <si>
    <t>¡AHH CARAY!
De acuerdo a Juan Pablo Fernández de ESPN, TV Azteca comercializaría en exclusiva todos los contenidos… https://t.co/HegELdkzTG</t>
  </si>
  <si>
    <t>@trukwulf @SakakiIsCute @SUPERVANS6 @AetiusRF Stephen Thompson trained almost exclusively in an american style of k… https://t.co/SN9qvUo33Z</t>
  </si>
  <si>
    <t>Top 7 MMA/UFC Fighters Who Support Vaping &amp;amp; Smoking Marijuana https://t.co/CzSeWdi46S</t>
  </si>
  <si>
    <t>RT @bokamotoESPN: Ohhhh yes. Beneil Dariush (@beneildariush) vs. Islam Makhachev (@MAKHACHEVMMA). Seven fight win streak vs. Nine fight win…</t>
  </si>
  <si>
    <t>RT @KAIROSMMA2: When you finally make it to the UFC but your first fight is against a mf from Dagestan https://t.co/bnVwQqHUQ2</t>
  </si>
  <si>
    <t>@Faleenn23 Tapi cuma 1 pemenang, hidup UFC 😁</t>
  </si>
  <si>
    <t>@nimble_snail @HeyItsVadim Continued association with the UFC and platforming all those fascists, i guess.</t>
  </si>
  <si>
    <t>RT @ufc: With skills like these, it is easy to see how @CharlesDoBronxs has the most submissions in UFC history.
[ #UFC269 | Dec 11 | Live…</t>
  </si>
  <si>
    <t>Cowo yang hobinya main tangan ke cewe coba di salurkan hobinya di ufc... Lawan ronda roussey</t>
  </si>
  <si>
    <t>EA SPORTS™ UFC® 2 Male Career Part 1 https://t.co/R31kRL4MYT via @YouTube</t>
  </si>
  <si>
    <t>EA SPORTS™ UFC® 2 Male Career Part 2 https://t.co/A8HN1a27u3 via @YouTube</t>
  </si>
  <si>
    <t>EA SPORTS™ UFC® 2 Man Career Part 3 https://t.co/APUFbH9dO9 via @YouTube</t>
  </si>
  <si>
    <t>EA SPORTS™ UFC® 2 Male Career Part 4 https://t.co/tZuGdlHvt9 via @YouTube</t>
  </si>
  <si>
    <t>EA SPORTS™ UFC® 2 Male Career Part 5 https://t.co/i7suLRXnbt via @YouTube</t>
  </si>
  <si>
    <t>EA SPORTS™ UFC® 2 Male Career Part 6 https://t.co/AHRNZe7yL8 via @YouTube</t>
  </si>
  <si>
    <t>EA SPORTS™ UFC® 2 Male Career Part 7 https://t.co/K8tH77O73Y via @YouTube</t>
  </si>
  <si>
    <t>EA SPORTS™ UFC® 2 Male Career Part 8 https://t.co/wEOFUZCMGm via @YouTube</t>
  </si>
  <si>
    <t>EA SPORTS™ UFC® 2 Male Career Part 9 https://t.co/Fh2JeRrM0y via @YouTube</t>
  </si>
  <si>
    <t>EA SPORTS™ UFC® 2 Male Career Part 10 https://t.co/TOT32fyeEh via @YouTube</t>
  </si>
  <si>
    <t>EA SPORTS™ UFC® 2 Male  Career Part 11 https://t.co/53mVbw6UT9 via @YouTube</t>
  </si>
  <si>
    <t>EA SPORTS™ UFC® 2 Man Career Ending https://t.co/rXkJNjLy6s via @YouTube</t>
  </si>
  <si>
    <t>@blessedcasual Usman  vs Masvidal 2 I was in the arena for that one. I screamed so loud I couldn’t believe my eyes.… https://t.co/Le28bwovuT</t>
  </si>
  <si>
    <t>RT @blessedcasual: #MMATwitter What UFC moment got the biggest reaction out of you? https://t.co/vKQmKbktIc</t>
  </si>
  <si>
    <t>Conor McGregor targets Kamaru Usman fight and ‘sees many holes’ after Colby Covington bout 
https://t.co/mWRVTADQdY</t>
  </si>
  <si>
    <t>One way action on Magic Mike so far. I hope he gets a UFC shot some day. #Bellator272 https://t.co/N6nRqpA2qI</t>
  </si>
  <si>
    <t>Might start talking to a UFC fighter 😶</t>
  </si>
  <si>
    <t>@LukeF49969664 @ConnerGregorich @AyyItsPauli Ur making numbers up lol. Also no other fight organisation has the hea… https://t.co/m2LnwQ4gLn</t>
  </si>
  <si>
    <t>RT @espnmma: Someone’s winning streak will be snapped as Beneil Dariush and Islam Makhachev headline a UFC Fight Night on Feb. 26, multiple…</t>
  </si>
  <si>
    <t>@lummesummma @ufc https://t.co/cM3G9jw2n2</t>
  </si>
  <si>
    <t>RT @majan_saitou: 報道量なんかをチェックすると北米はあいかわらず「UFCにあらずんば人にあらず 」感が強いので、ペティスと堀口選手の元UFC同士がどれだけ存在感を示せるかという視点で肩入れすると燃えますよ！</t>
  </si>
  <si>
    <t>RT @ShilliewKai: J’ai voulu écrire ”UFC“ mon correcteur a écris “KFC” : https://t.co/eXCqPxNFPL</t>
  </si>
  <si>
    <t>Cris Cyborg berättar hur hennes karriär blev räddad av att byta från UFC till Bellator.
https://t.co/KhGqXtSH7I</t>
  </si>
  <si>
    <t>RT @jwhaifa: https://t.co/Z1I8Hqw8k0
Cuban-American UFC Star Savages Kaepernick: 'Cowards Like This Fool Should Be Sent to Live in Cuba' ht…</t>
  </si>
  <si>
    <t>ボクシングやUFCが喧嘩と同一視されて敬遠された歴史、書いてあるかな？とおもって読んだら、ちゃんと書いてあった。…そういうことですよね。
ちなみにこの企画はABEMAの立案だ。
#MMA #ABEMA 
朝倉未来の「喧嘩マッチ」… https://t.co/NdeDNhUaFx</t>
  </si>
  <si>
    <t>RT @zknflz: Bilgi https://t.co/awCQM6WWdT</t>
  </si>
  <si>
    <t>RT @zknflz: RSI ZKN Stratejisi https://t.co/j1dVmRABgP</t>
  </si>
  <si>
    <t>RT @zknflz: MA 200 Stratejisi https://t.co/0C3UnyNLjO</t>
  </si>
  <si>
    <t>RT @zknflz: Bollinger Band Stratejisi https://t.co/NhjUS6l2kA</t>
  </si>
  <si>
    <t>RT @zknflz: MACD Stratejisi https://t.co/XHtWiMSLZP</t>
  </si>
  <si>
    <t>RT @zknflz: Hareketli Ortalama Stratejisi https://t.co/iBEP6RSRiV</t>
  </si>
  <si>
    <t>RT @zknflz: Temel Analiz Stratejisi https://t.co/EvHE0Qed6L</t>
  </si>
  <si>
    <t>RT @zknflz: Stokastik Rsi Stratejisi https://t.co/9dbUQ2zN4M</t>
  </si>
  <si>
    <t>UFC Vegas 44 Free Fight: Jose Aldo vs Pedro Munhoz https://t.co/RH8wnKBwPQ</t>
  </si>
  <si>
    <t>Hey, y'all. This is my first foray into breakdown videos. I'd love it if you'd check it out, give it a "like," and… https://t.co/QZC0jTv9nY</t>
  </si>
  <si>
    <t>@darceknight0 holy shit that's one of the worst times of the year and not even UFC, glad I am prepared now</t>
  </si>
  <si>
    <t>@CotyMMA Sweet.  Then a need era will begin and Nunes will go back to featherweight and hopefully Dana will get som… https://t.co/DasON52gln</t>
  </si>
  <si>
    <t>Dustin and Khabib fanboys after Charles Oliveira stops Dustin in round 2.👀
#UFC #MMA https://t.co/EnloH88omz</t>
  </si>
  <si>
    <t>RT @apolloufc: Petr Yan is the best boxer in the UFC, can we please stop asking the same question everyday now?</t>
  </si>
  <si>
    <t>RT @Jayski711: https://t.co/uuSyoRDCuJ #UFC #MMA #Panini #HobbyFamily #thehobby #tradingcards #topps #collectors #collector #whodoyoucollect</t>
  </si>
  <si>
    <t>Conor McGregor reveals he weighs a whopping 85KG as musclebound UFC superstar eyes April return to full sparring https://t.co/Gh4pv5sQlU</t>
  </si>
  <si>
    <t>RT @themetafin: Welcome @SugaSeanMMA LFG! #UFC #NFT #CCC https://t.co/MekDgvdxyq</t>
  </si>
  <si>
    <t>@Grapplurr @Pryoxis @T4H_Zeus Think in UFC 4 Comp I've used: Kelvin, Zabit, 4 Star FW Dustin, RDA, TJ, Aldo in a wo… https://t.co/qsESYN9Zyx</t>
  </si>
  <si>
    <t>RT @giscorrectie: Taking the time to announce that I'm officialy a @MikeChandlerMMA fan. This man completely won me over ever since he got…</t>
  </si>
  <si>
    <t>RT @twrecks155: 5 years ago I overdosed and died (twice), 2 years ago I made it to UFC Contender Series and lost, but 3 weeks ago I made my…</t>
  </si>
  <si>
    <t>RT @avila_mma1119: やっぱりまだ渡航状態は全然安定しなさそうだから堀口をBellatorに託すという選択は全く間違ってなかったね。そのままUFCに行ってほしい</t>
  </si>
  <si>
    <t>RT @Pryoxis: Halo Comp &amp;gt; UFC 4 Comp 🤷🏾‍♂️. I Love It Here</t>
  </si>
  <si>
    <t>昨夜クレドのルセラム→コスデコリポソーム→クレドのローションイドロ→キールズの美白美容液→キールズのビタミンC美容液(部分的に)→キールズUFCってとにかく塗りまくってみたからさすがに朝テカテカだろと思ったら、全然そんなことなくてむしろ絶好調でこれが加齢......ってなった</t>
  </si>
  <si>
    <t>Playing UFC online ..yo these niggaz be cheating and suck fr</t>
  </si>
  <si>
    <t>@MMAFighting @FiteTV @PlatinumPerry Wait… I didn’t know he was cut from ufc</t>
  </si>
  <si>
    <t>RT @MMAFighting: Gilbert Burns: Kamaru Usman is the welterweight GOAT, would bet on him to beat prime Georges St-Pierre (@guicruzzz) https:…</t>
  </si>
  <si>
    <t>Smoov!!! 
It’s work day, setting the records high again !!! Have a great day fam 
.
.
.
.
.
.
.
.
.
.
#authentik… https://t.co/I7oD3kgZub</t>
  </si>
  <si>
    <t>@stead_colin @PlatinumPerry I saw an article claiming he made $250000. Likely more than any single fight he has made in the UFC.</t>
  </si>
  <si>
    <t>@TimKennedyMMA Maybe y I u should stick to UFC fights instead of spreading fake news online</t>
  </si>
  <si>
    <t>İslam Makhachev və Beneil Dariush Döyüşü 2022 ci ilin Fevral ayına təşkil olunur.</t>
  </si>
  <si>
    <t>@BigMarcel24 @UFC_Obsessed lmao</t>
  </si>
  <si>
    <t>@hektic_one @SammyboyBowers UFC hw champ was inspired by this guy lets put some respect to his name</t>
  </si>
  <si>
    <t>RT @UFC_Obsessed: My Mom said “it’s good there’s no UFC this weekend, maybe you can finally do something else”. https://t.co/WmlAIEarx3</t>
  </si>
  <si>
    <t>RT @OficialSala12: Que imagem terrível dessa lesão do Neymar.
O futebol na França não é futebol, é UFC. https://t.co/ZevOg3OBmH</t>
  </si>
  <si>
    <t>RT @ufc: Iron 𝐬𝐡𝐚𝐫𝐩𝐞𝐧𝐬 iron ⚔️
[ @RobSFont @CalvinKattar | #UFCVegas44 | Dec 4 | Prelims 7𝙥𝙢𝙀𝙏 | Main Card 10𝙥𝙢𝙀𝙏  | Live on #ESPN ] https…</t>
  </si>
  <si>
    <t>@winningpost_kt #オンライン対戦の上位明らかに数字飛び抜けてておかしいでしょ　#wp9対戦問題　#3 #3HIROYUKIOTA #opec #linux #euro #bbc #afp #chinanews… https://t.co/jkj9OjOGgW</t>
  </si>
  <si>
    <t>@keidanren #戦後処理に伴う特務銀行の実態何みたらわかりますか？　三菱、みずほ、新生銀行が該当するようだ
#3 #3HIROYUKIOTA #opec #linux #euro #bbc #afp #chinanews… https://t.co/X4QQi7CTBy</t>
  </si>
  <si>
    <t>@keidanren #図書館や出版社で政府検閲による押収図書リストほしい！
#3 #3HIROYUKIOTA #opec #linux #euro #bbc #afp #chinanews #jewish #rtnews… https://t.co/xSVeTah0xM</t>
  </si>
  <si>
    <t>RT @hiroyuki_ota13: @keidanren #図書館や出版社で政府検閲による押収図書リストほしい！
#3 #3HIROYUKIOTA #opec #linux #euro #bbc #afp #chinanews #jewish #rtnews #fifa #…</t>
  </si>
  <si>
    <t>@AWonier @ryan_fentress @Ollieslost @twrecks155 Are they nearly as big as the UFC? I’d say no</t>
  </si>
  <si>
    <t>@BeforeTheBell22 @twrecks155 They will be gone in a couple of years that’s the reason why the UFC has stayed releva… https://t.co/Pogh9JHmzI</t>
  </si>
  <si>
    <t>@Givebackmy @MMAFighting I want to know has any standing UFC champion lost their father/trainer during a title reig… https://t.co/cfHLUl0bQw</t>
  </si>
  <si>
    <t>RT @kenjiosawa: 苦しい時期をよく頑張った！
魚井1R KO勝ち！
#和術慧舟會HEARTS #heartskix #MMA #柔術 #新宿 #駒沢 #格闘技 #ダイエット #UFC  #rizin https://t.co/EEKep0IwFz</t>
  </si>
  <si>
    <t>RT @pwsquare2019: 異例のUWFルールを実現させたスターダム。UFCも闘った朱里が披露した“魅せるプロレス”と「魂」の充実ぶり（THE DIGEST） https://t.co/E6jirBccUe</t>
  </si>
  <si>
    <t>@TeamKhabib is one of my heroes. His grace toward bigotry will be remembered like Ali. Unshakable. He should be on… https://t.co/I05KOQzQN2</t>
  </si>
  <si>
    <t>The selfish faith on the right in America and whatever secular technocracy the dems push. @ufc is as diverse in bel… https://t.co/0GPgxCvLA2</t>
  </si>
  <si>
    <t>https://t.co/REoQGsTJCa Former UFC champion thinks Simone Biles needs some ‘tough love’ https://t.co/dxbdg6AZBF</t>
  </si>
  <si>
    <t>RT @MMAjunkie: Why (and how) Fabricio Werdum sees Ciryl Gane beating Francis Ngannou at #UFC270 (via @dannyseguratv) https://t.co/u5FQ60WQfr</t>
  </si>
  <si>
    <t>Sure hope this forces the UFC’s hand in paying the hell up https://t.co/9ONpJHITfl</t>
  </si>
  <si>
    <t>RT @sergiodaGOAT: @ufc Jones vs the police car is top 3 for sure! 🤣💀 https://t.co/Ll87WH59fe</t>
  </si>
  <si>
    <t>I think @RondaRousey should come back to the #ufc</t>
  </si>
  <si>
    <t>@UtahGimmeTWO_ @ThaWeasle Dana didn’t pay his og’s the ones who made the ufc , if you don’t believe me look at figh… https://t.co/9YlySggkBr</t>
  </si>
  <si>
    <t>@UFC_Obsessed Yeah you should watch it, Halle Berry amazing in it.</t>
  </si>
  <si>
    <t>Randy Couture, former UFC heavyweight and lightheavyweight champion.  Fought into his 40s.  Legend. https://t.co/qdBo0L0fBj</t>
  </si>
  <si>
    <t>RT @GorinDojoKol: Randy Couture, former UFC heavyweight and lightheavyweight champion.  Fought into his 40s.  Legend. https://t.co/qdBo0L0f…</t>
  </si>
  <si>
    <t>@svmichanco @VeeGo916 @JosephDiazJr https://t.co/c4LbkUTaiO click on past events starting in January and see how wr… https://t.co/P75GgWevFB</t>
  </si>
  <si>
    <t>Man's would easily boss the NBA, NFL, boxing, UFC https://t.co/kvte1fB7oC</t>
  </si>
  <si>
    <t>#LunesDeGanarSeguidores 🚨 #DEPORTES y #HUMOR 24/7. #MLB #NHL #FÚTBOL #BOX #UFC #NBA #LALIGA #PREMIERLEAGUE… https://t.co/aDk1CQDAjB</t>
  </si>
  <si>
    <t>@Mark_Faithful87 And UFC is the only pro sport I've never seen live.</t>
  </si>
  <si>
    <t>@kindlejo_jo I guess UFC wasn't high on ppls list😁</t>
  </si>
  <si>
    <t>@RichardASalas3 I love UFC</t>
  </si>
  <si>
    <t>RT @MMAjunkie: Conor McGregor sees “many holes” in Kamaru Usman’s game 🕳
Full story: https://t.co/vK0RYBCOVR https://t.co/2r8q4YdByu</t>
  </si>
  <si>
    <t>RT @jakepaul: The 5x UFC champ wouldn’t take the bet🤡 @TWooodley you don’t have enough confidence to put your money where your mouth is🤡😭 h…</t>
  </si>
  <si>
    <t>@captain_UFC Eyivallah Kardeşim, Hayırlısı Olsun İnşallah..🙏🙏</t>
  </si>
  <si>
    <t>@cz_binance A well knows ufc fighter posted it 🔥🔥</t>
  </si>
  <si>
    <t>@zoelfick Bakat ufc itu cewek...</t>
  </si>
  <si>
    <t>@Hear4Sports @ShangaTan @zzxmp @AyyItsPauli Ufc doesnt release fight payouts. Usman made 1.5 million for the Masvid… https://t.co/z0ss1Kddae</t>
  </si>
  <si>
    <t>@Hear4Sports @ShangaTan @zzxmp @AyyItsPauli Yes but i actually watch mma so i understand a payout sheet and the fac… https://t.co/2AjYw5Ft2S</t>
  </si>
  <si>
    <t>No Joanna Jedrzejczyk in the @ufc p4p womens ranking top 10. How weird is that https://t.co/OhKn9opEbB</t>
  </si>
  <si>
    <t>@Agnost_ @mcuban @smdiehl I wanna bet big this weekend on the UFC but the odds are shit on my local platform. I go… https://t.co/DJmOnQU9D2</t>
  </si>
  <si>
    <t>RT @TeepKickk: Dustin Poirier made his UFC debut in 2011.
Charles Oliveira made his his UFC debut in 2010.
10 Years and a combined 54 figh…</t>
  </si>
  <si>
    <t>RT @schwick6: i see this said alot lol completely untrue. khabib actually fought nothing but grapplers and wrestlers in his early ufc days.…</t>
  </si>
  <si>
    <t>見た目が地味(SFにしては人間的)だからＵＦＣとかそういうのに出てる感じをイメージするけど、前腕がめちゃめちゃぶっとい。そこが発熱してるみたいだし意図的なのかな。 https://t.co/0ddgOiPQ7d</t>
  </si>
  <si>
    <t>@johncampea John!! It’s me from the ufc gym! Let me have one lol</t>
  </si>
  <si>
    <t>Sometimes I randomly remember that UFC twitter thought Ronda Rousey could take Floyd Mayweather in a fight</t>
  </si>
  <si>
    <t>𝗕𝗢𝗥𝗭 𝗜̇𝗦 𝗖𝗢𝗠𝗜̇𝗡𝗚 𝗟𝗜̇𝗧𝗧𝗟𝗘 𝗖𝗛𝗜̇𝗖𝗞𝗘𝗡𝗦 🐺☝
#khamzat #UFC @ufc @danawhite @KChimaev https://t.co/pkLDYWzRQ4</t>
  </si>
  <si>
    <t>RT @ufc_bt: Your first access to #UFC269 in Las Vegas Slot machine
🎟 Get your UFC VIP Experience here 📺 https://t.co/4XM1mQ8nfR 
[ #UFC26…</t>
  </si>
  <si>
    <t>RT @MMAjunkie: Dustin Poirier is giving no energy to Conor McGregor's talk of a fourth fight. 💎🤫
#UFC269 | Full story: https://t.co/XRFv8v…</t>
  </si>
  <si>
    <t>@FarFrumPerfect you can relate on nobody talking ish bout yo fam tho negro especially my mommy i’ll go to jail over… https://t.co/x9pn6xTNfO</t>
  </si>
  <si>
    <t>RT @Crypt0minder: Proud hosting @HayderHassan this week!!! This interview is gonna be Legendary! #bitcoin #Ethereum #binance #UFC #hayderha…</t>
  </si>
  <si>
    <t>@datchuguy Try UFC,that’s the real deal…@danawhite youdigwhatimsaying</t>
  </si>
  <si>
    <t>Groceries made easy. Delivered to your doorstep with a click.🚪😍
Browse the UFC webstore today and enjoy a wide sele… https://t.co/X8HYEm8IGt</t>
  </si>
  <si>
    <t>@Pooparoundtown @lthomasnews Not only that, just about any top 10 UFC fighter would be doing everything to fight ou… https://t.co/uHV5MgBltk</t>
  </si>
  <si>
    <t>@McGregorRousey A reminder ladies and gentlemen, one of these con men actually cornered a ufc fighter. That happened</t>
  </si>
  <si>
    <t>@BiaWiktor @PhilKonieczny Polecam niedawny wywiad z mistrzem wagi ciężkiej UFC Francisem Ngannou, wyśmiał nasz świa… https://t.co/DLI60fVPdg</t>
  </si>
  <si>
    <t>موادع
uFC</t>
  </si>
  <si>
    <t>@PlatinumPerry @bareknucklefc UFC wages are criminal. Good for you.</t>
  </si>
  <si>
    <t>RT @MMAjunkie: .@Rampage4Real says #TriadCombat will make waves.
"The UFC is gonna be worried about this. I don’t know what Dana White’s r…</t>
  </si>
  <si>
    <t>@UFC_airsoftgun @webshop_skystar ショットガンを2本。</t>
  </si>
  <si>
    <t>RT @Didier_Liret: Aujourd’hui les représentants alsaciens des associations de consommateurs viennent à la rencontre d’@OrangeGrandEst à @Sc…</t>
  </si>
  <si>
    <t>RT @PH17053627: The ICE MAN! You are a legend one of the biggest influences into me getting into MMA, it would be of the greatest honour to…</t>
  </si>
  <si>
    <t>RT @melissagattoufc: #3weeks #UFC #UFCVegas https://t.co/1CWOF83lwM</t>
  </si>
  <si>
    <t>RT @relooqattaa: ورلڈ وائڈ انٹرٹینمنٹ WWE  کا روشن ستارہ جس کے نام سے ہی ریسلرز کے اوسان خطا ہوجاتے ہیں اور یو ایف سی UFC  میں ڈھیروں ٹائٹل…</t>
  </si>
  <si>
    <t>eu juro gente eu não sei que manipulação é essa que eu fiz na minha cabeça MAS EU QUERO NADA MAIS E NADA MENOS QUE A UFC OU A UECE</t>
  </si>
  <si>
    <t>RT @mmatrout: Fuck all this debate about “who’s the best boxer in the ufc” “who’s the best grappler in the ufc”, which Mezoic era period wa…</t>
  </si>
  <si>
    <t>@yannispappas Favourite non champion UFC fighter?</t>
  </si>
  <si>
    <t>RT @ufc: "He's not taking the belt!" - @CharlesDoBronxs is ready to defend his LW belt, but a hungry @DustinPoirier awaits 💥
[ 📺 UFC 269 C…</t>
  </si>
  <si>
    <t>RT @MMAmelotto: ✅ Colby Covington (2x)
✅ Jorge Masvidal (2x)
✅ Gilbert Durinho
✅ Tyron Woodley
✅ Rafael Dos Anjos
✅ Demian Maia
✅ Leon Edwa…</t>
  </si>
  <si>
    <t>One of my favourite UFC fighters of all time (&amp;amp; inspiration for my mohawk!) @ChuckLiddell is into crypto &amp;amp; NFT's, &amp;amp;… https://t.co/4vmIpK6LpA</t>
  </si>
  <si>
    <t>UFC fight live gate but the opposite 😭 https://t.co/LkplVYeinC</t>
  </si>
  <si>
    <t>RT @justpersnickety: Today on American Dummy.  Man near death from COVID19 won't take vax bc he's doing his research. 
" He said that he i…</t>
  </si>
  <si>
    <t>i hate ufc 4
Rob Font lands a flush head kick
Jon Anik: his hands look good tonight</t>
  </si>
  <si>
    <t>@kakarot_ufc Aldo il envoie sa fort</t>
  </si>
  <si>
    <t>RT @AyyItsPauli: Mike Perry made 250k last night. UFC is in trouble.</t>
  </si>
  <si>
    <t>@TheEpic_Salad @GamebredFighter Lol really, I get being a fan, but Conor is a has been, Isn't Conor's record in the… https://t.co/Z93u7Dh3Qa</t>
  </si>
  <si>
    <t>@nikozzzzz @EHulseDC @ufc @josealdojunior I heard that it might in Canada too but possibly Seattle</t>
  </si>
  <si>
    <t>@thetowerofjoy @Givebackmy @MMAFighting Those so called bums were sambo champions and it harder for khabib to finis… https://t.co/4bn6tiYZMF</t>
  </si>
  <si>
    <t>MMA websites daily attempt at discrediting Khabib. The first Muslim champion in the UFC with an 0 in his record. Th… https://t.co/pRpMhB1Uhx</t>
  </si>
  <si>
    <t>【今売れてる！】【27,150円】【本体セット】AGM SVDドラグノフ フルメタル エアーコッキング【SVDスコープセット】 (フェイクウッド/BK 2色あり)【180日間安心保証つき】 https://t.co/HygfacgG50 #rakuten</t>
  </si>
  <si>
    <t>RT @0522_gon: UFC ヌルマゴのことを漬ける選手って表現する人よくいるけど、ただ漬けるだけじゃなくて無尽蔵のスタミナを活かしてパウンドを打ち続け、サブミッションを決めようと何度も何度もトライしている。寝技の展開が続く＝漬けるじゃないんだよ。
#UFC
#ヌルマゴ…</t>
  </si>
  <si>
    <t>@PantheonTweet @GOATofGOATS_MMA @MMAFighting @arielhelwani He was tested from the minute he entered the UFC to the… https://t.co/WPKAIjw8Cd</t>
  </si>
  <si>
    <t>RT @talkSPORT: Conor McGregor eyes two possible opponents when he returns to the UFC 👀</t>
  </si>
  <si>
    <t>Begini Taktik Licik Bos UFC demi Wujudkan Duel Khabib vs GSP https://t.co/7UeR1rq2Hx</t>
  </si>
  <si>
    <t>Dustin Poirier Buka Peluang Pindah Divisi jika Kalahkan Juara Kelas Ringan UFC https://t.co/bCYkGfd4d5</t>
  </si>
  <si>
    <t>Begini Taktik Licik Bos UFC demi Wujudkan Duel Khabib vs GSP https://t.co/UPaAFTG7Ct</t>
  </si>
  <si>
    <t>Dustin Poirier Buka Peluang Pindah Divisi jika Kalahkan Juara Kelas Ringan UFC https://t.co/rCr2whEhPO</t>
  </si>
  <si>
    <t>@zaynmalik @ufc te extraño:(</t>
  </si>
  <si>
    <t>@TonyFergusonXT @NateDiaz209 @ufc @danawhite Tony el Jesus ferguson https://t.co/JEteJp613s</t>
  </si>
  <si>
    <t>Кто будет чемпионом в легком дивизионе UFC ровно через один год? 👇 https://t.co/8mLHeUpi3h</t>
  </si>
  <si>
    <t>選手名:寺田 俊
国籍:日本
所属:UFCユルディンゲン(ドイツ4部)
ポジション:CF
日本のチームへの移籍を目指していたがドイツ4部へ降格したユルディンゲンに移籍
186cmと大柄な体格の持ち主で5部で22試合20得点を記録… https://t.co/TxJTcWQKFw</t>
  </si>
  <si>
    <t>fun fact: when francis ngannou made his UFC debut, he had more submission wins than he did knockouts https://t.co/TKQOS4e4Vk</t>
  </si>
  <si>
    <t>@bjpenndotcom Ryan Kavannaugh is just jelous. UFC is one show on a week and Triller is maybe once in 6 months lol</t>
  </si>
  <si>
    <t>“Ce gars n’est rien de plus qu’un vainqueur du trophée de la participation”, Colby Covington est prêt à affronter K… https://t.co/9eOrpViBT0</t>
  </si>
  <si>
    <t>... I guess this is bullshit. UFC fighter doesn't know how to read a court document.</t>
  </si>
  <si>
    <t>@TheCryptoLes @trader1sz Well, this beats the @ufc all week long!</t>
  </si>
  <si>
    <t>RT @ChrisReive: "He made a lot of time for us; not just me, but the people who came with"
@Boogerbeard1 recalls meeting Israel Adesanya at…</t>
  </si>
  <si>
    <t>@FFC_UFC @HasbullaHive @videodown1oad
@save_video
@DownVideoBot</t>
  </si>
  <si>
    <t>@ufc @RobSFont @CalvinKattar Can't wait for this one 💪🙏💯❤</t>
  </si>
  <si>
    <t>@ufc @UFCFightPass This really turned out to be the craziest fight😹💚🔥 https://t.co/0864yQzEFt</t>
  </si>
  <si>
    <t>RT @Sporf: 👀 @LoveHempUK are giving away a £250 @UFC Store gift card...
✅ ...as well as a £250 CBD bundle!
🎟 To enter:
1️⃣ Follow @SPORF…</t>
  </si>
  <si>
    <t>Неудачная арена, или почему у Жумагулова будет психологическое преимущество в следующем бою в UFC
https://t.co/FKPDcdETDa</t>
  </si>
  <si>
    <t>@michael1sz U gunna see me in the ufc 🙏🙏</t>
  </si>
  <si>
    <t>RT @OnPointMMA: When people talk about some of the best boxers in the UFC, who doesn't get enough credit? 🤔 https://t.co/qq2TrScDSS</t>
  </si>
  <si>
    <t>RT @MMAFighting: The Great Divide: Who is the best boxer in the UFC? (@AlexanderKLee, @JedKMeshew) https://t.co/kKr0cCSLBt https://t.co/W0A…</t>
  </si>
  <si>
    <t>@robwhittakermma @ufc @UFC_AUSNZ Where is this fight suspected to take place?</t>
  </si>
  <si>
    <t>RT @DaCryptoGhost: ⚠️ Welcome to FIGHT CLUB
🥊 Verified Smart Contract 
🥊 Anti-bot Measures and High-Scalability 
🥊 Liquidity Locked for 2…</t>
  </si>
  <si>
    <t>https://t.co/lSZjBK20jc</t>
  </si>
  <si>
    <t>RT @GregorMcConor3: If MCTAPPER doesn’t retire within the next 48 hours, I am no longer a UFC fan. I can’t stand bottlers representing my c…</t>
  </si>
  <si>
    <t>Monday, First Week of Advent
The Season is ADVENT https://t.co/ZYr4S6pfHt https://t.co/XjkJmB89CP https://t.co/YMwKWMsUHw</t>
  </si>
  <si>
    <t>@jimmy_L_UFC @PhilHay_ Why do you need to know the formation?</t>
  </si>
  <si>
    <t>@criscyborg @BellatorMMA Those who crave legacy will stay with ufc and the best fighters will always be those with… https://t.co/oZ37rNfH8c</t>
  </si>
  <si>
    <t>RT @1_mma_w: この盛り上がり方がUFCなんよ https://t.co/PZpImx3SKX</t>
  </si>
  <si>
    <t>RT @BulletValentina: 😀🐼😀 With #Shanghai KungFu panda 😀🐼😀 China 🇨🇳July 2019 @ufc https://t.co/As4pXtXbss</t>
  </si>
  <si>
    <t>RT @BulletValentina: Once upon a time in Shanghai... 
Retro Chinese style Photoshoot for #UFC fighters @ufc 
China 🇨🇳 June 2019 https://t.c…</t>
  </si>
  <si>
    <t>RT @BulletValentina: Thank you Osh city for your love and amazing hospitality !!! #Kyrgyzstan #OshCity April 9, 2019 @ufc #ufc238 https://t…</t>
  </si>
  <si>
    <t>RT @USMAN84kg: “Dressed to kill” 3 Days Away 👊🏿🌍🤴🏿 
#Nov6th #UFC268 #MSG #ANDSTILL @ufc @dolcegabbana https://t.co/SclXL8ubhi</t>
  </si>
  <si>
    <t>RT @USMAN84kg: Fight day 👊🏿 #UFC268 #Usman #AndStill @ufc @dolcegabbana https://t.co/aCngO9tyg7</t>
  </si>
  <si>
    <t>RT @USMAN84kg: 2nd UFC Pre-Show on @espn is in the books @espnmma https://t.co/7fKAPefwsT</t>
  </si>
  <si>
    <t>RT @USMAN84kg: Tonight we go give dem... Naija Way 👊🏿✊🏿🇳🇬🇳🇬 @stylebender @ufc https://t.co/su9ml3nUwz</t>
  </si>
  <si>
    <t>@doc_shelly Yeah if you did that with most other shapes it sounds idiotic. They tried doing that with UFC ("settle… https://t.co/5nPHHR94MA</t>
  </si>
  <si>
    <t>Conor McGregor shows off incredible physique after ‘strength training’… but fans stunned by UFC star’s huge ‘bulge’ https://t.co/6b4xLdql1b</t>
  </si>
  <si>
    <t>RIZINフェイスオフのときの和田レフェリーって、後ろから見ると体格とか頭とか、UFCフェイスオフの時のダナホワイト日本版オマージュみたいで好きw https://t.co/jyfRyVoDwH</t>
  </si>
  <si>
    <t>@ufc @UFCFightPass @ShubhranshuRai</t>
  </si>
  <si>
    <t>A little sneak peak also at who I’m on for the UFC 269 main event. #ANDSTILL🇧🇷🇧🇷🇧🇷🇧🇷. @UFCWinners  @DieHardMMAPod… https://t.co/9BanDJxxwz</t>
  </si>
  <si>
    <t>@biggestjoel We're in the age of femdom, the ladies are gonna take over UFC and take control of video games even</t>
  </si>
  <si>
    <t>Remember how much better the ufc was when prime Conor was bouncing heads off the canvas, damn</t>
  </si>
  <si>
    <t>UFC’s selling wolf tickets and y’all eating them right up</t>
  </si>
  <si>
    <t>RT @StreetFightsHD: Who did this?😂 #Knockouts #WORLDSTAR #WorldstarHiphop #MMA #UFC https://t.co/JEegur7Voj</t>
  </si>
  <si>
    <t>SPORTbible: Conor McGregor 'Blocks' Twitter User After Controversial Question.
https://t.co/2iqGNtRIF9
Trying to ca… https://t.co/45a5cfnP6c</t>
  </si>
  <si>
    <t>@danawhite with all the Lions you got in the @ufc , reckon there's room for one more #LoadedLions 
@cryptocom</t>
  </si>
  <si>
    <t>Tony Ferguson is the type of guy that rips up his UFC contract just to be on 'Big' John McCarthy's team for the next season of TUF. He won.</t>
  </si>
  <si>
    <t>異例のUWFルールを実現させたスターダム。UFCも闘った朱里が披露した“魅せるプロレス”と「魂」の充実ぶり
？UWFルールは格闘競技ではなく、競技色をコーティングした
プロレス、格闘演劇と解釈して間違いないですよね https://t.co/hPXvGpVKk9</t>
  </si>
  <si>
    <t>I think everyone is more focused on Izzy vs Alex Pereira 3 in the ufc and their over looking @robwhittakermma</t>
  </si>
  <si>
    <t>@TheNotoriousMMA @TheMacLife @ufc ok ready to go when can I start</t>
  </si>
  <si>
    <t>Aug 1st - Nov 28th:
⚽️: 51-49, - 1.25 units
CFB: 82-86, -8.93 units
UFC: 13-14, - .79 units
NFL: 38-31, +7.75 unit… https://t.co/g1oxMcjXou</t>
  </si>
  <si>
    <t>@DPareekshith @ufc @RobSFont @CalvinKattar Nah he gots this</t>
  </si>
  <si>
    <t>@ufc @CharlesDoBronxs @DustinPoirier Les't goo 👊🏻💥</t>
  </si>
  <si>
    <t>RT @avila_mma1119: このUFCアイランドの予想絵図アホすぎてほんと好き https://t.co/MdCNkgzKEa</t>
  </si>
  <si>
    <t>Do you want to watch #UFC #Mcgregor vs #Khabib PPV for just $17? read this: https://t.co/DG1Xhmt9et RT and help you… https://t.co/RM9gaplBOL</t>
  </si>
  <si>
    <t>@Pryoxis Yea because the Devs and the UFC 4 community is shit lol. Enjoy it man</t>
  </si>
  <si>
    <t>The UFC 4 community really is shit 😂 bunch of pussies who really cant fight.</t>
  </si>
  <si>
    <t>RT @Schwarzekatze02: カポエイラを学ぶUFCファイターがいるが、身体能力の向上という他にあの世界では実用性という意味でも得られるものは多そうだ
マットに身体がついたような低い姿勢からの蹴りというのは他にあまり無いし</t>
  </si>
  <si>
    <t>@ufc @RobSFont @CalvinKattar Back to main cards being at 10? Fuck!</t>
  </si>
  <si>
    <t>ker gering kieu mah, nu tadina nawaran wae mabok ge, jadi pindah mawaran kalapa bakar, jeng ufc.</t>
  </si>
  <si>
    <t>lain ufc ajig, nu ayam di goreng make tarigu teh naon lah ngarana😑</t>
  </si>
  <si>
    <t>@AkuuBobi KFC ai sia Boba. UFC mah hayu jeng aing</t>
  </si>
  <si>
    <t>@kakarot_ufc C'est dure d'en faire</t>
  </si>
  <si>
    <t>RT @somosportocrl: Por uns momentos, o defesa do Vitória achou que estava em UFC em vez de futebol. Bem o Luís Godinho a não expulsá-lo, es…</t>
  </si>
  <si>
    <t>@yaniarsim @Puspen_TNI  kalian emang oke buat pengembangan bibit2 ufc 👍</t>
  </si>
  <si>
    <t>RT @MMAjunkie: Charles Oliveira brings the danger ⚠️ 
#UFC269 | Full story: https://t.co/Hi458KSlgV https://t.co/XTh4ckb5IK</t>
  </si>
  <si>
    <t>@lthomasnews True but still the % the ufc makes compared to the % the fighters get is abysmal</t>
  </si>
  <si>
    <t>médico de ufc do crl, melhor pegar os malucos do upa do q esse abobrento https://t.co/UEdN2cZ2qU</t>
  </si>
  <si>
    <t>RT @pedroCRF10: médico de ufc do crl, melhor pegar os malucos do upa do q esse abobrento https://t.co/UEdN2cZ2qU</t>
  </si>
  <si>
    <t>ganhei tanta cutuvelada dormindo que até perdi o sono, parece até ufc</t>
  </si>
  <si>
    <t>@DanielM55574971 @mac94bmp @TeddyAtlasReal Lol are you even watching the ufc? There's some phenomenal strikers in t… https://t.co/7cNfyY6aUd</t>
  </si>
  <si>
    <t>@DanielM55574971 @rekordmeisters @SirPatec @TeddyAtlasReal They're not that different tho. They're both combat spor… https://t.co/XrNtm4ryqf</t>
  </si>
  <si>
    <t>Albert Tumenov content to keep boxing but wants UFC return - MMA Junkie https://t.co/OufjGWZ3UL</t>
  </si>
  <si>
    <t>Ngannou vs. Gane: Fabricio Werdum predicts UFC 270 headliner - MMA Junkie https://t.co/e8trBMHxYu</t>
  </si>
  <si>
    <t>UFC lightweights Beneil Dariush, Islam Makhachev agree to 155-pound, five-round contest in February - ESPN https://t.co/gBa6194pPy</t>
  </si>
  <si>
    <t>Former UFC champion Conor McGregor says he will be cleared to spar again by April - ESPN https://t.co/ohOyzh70Dc</t>
  </si>
  <si>
    <t>UFC news: Paul Felder details commentary struggles, fighter backlash - MMA Junkie https://t.co/M319PcJs63</t>
  </si>
  <si>
    <t>@HDoumergue connor and max i get cus connor has boxed and max had his moment saying he's the best but why are sean… https://t.co/CznVMCVKFc</t>
  </si>
  <si>
    <t>RT @cicabobycorgi: Hows everyone betting sesh do last week? Hope you fam an frens win a lot! Be sure to checkout https://t.co/0Trh4Ox3D3 fo…</t>
  </si>
  <si>
    <t>Only took me 3 hours and 15 minutes to get my Spider-Man tickets… Why was it was easier to get UFC 269 tickets? 🥲</t>
  </si>
  <si>
    <t>... and Jackie's opponent, Lucia "Lady Killer" Chavez. Valentina being the current UFC Women's Flyweight Champion,… https://t.co/b2OkCEQT76</t>
  </si>
  <si>
    <t>RT @bonekrusher_: Just got Brock Lesnar in UFC 4 🙏</t>
  </si>
  <si>
    <t>Former UFC Champion, Frank Mir, Was Wobbling... Waiting For Fatality After Mean Punch! https://t.co/ijtJxLwQJD</t>
  </si>
  <si>
    <t>毎日投稿しています。
良かったら拡散してください！
#bjj #jiujitsu #grappling #gi #nogi 
#ブラジリアン柔術 #柔術
#グラップリング #ギ #ノーギ
#technique… https://t.co/QyWiiT717q</t>
  </si>
  <si>
    <t>【UFC】Conor McGregor reveals he weighs a whopping 85KG as musclebound UFC superstar eyes April return to full... - T… https://t.co/76mIxsxM50</t>
  </si>
  <si>
    <t>Colby Covington (@ColbyCovMMA) won't fight at 155 lbs: “I’m not a bully”
#UFC #MMA 
https://t.co/gwLuZCjfJw</t>
  </si>
  <si>
    <t>. @FabricioWerdum, un ancien champion heavyweight de l'UFC, pense que @ciryl_gane vaincra Francis Ngannou le 22 jan… https://t.co/xBUJKkytCi</t>
  </si>
  <si>
    <t>RT @mmafactory_fr: . @FabricioWerdum, un ancien champion heavyweight de l'UFC, pense que @ciryl_gane vaincra Francis Ngannou le 22 janvier.…</t>
  </si>
  <si>
    <t>Last year I took my lead from daughter Emily Kagan, former UFC fighter and avid climber, runner, bicyclist...  She… https://t.co/Lfr3SRc09T</t>
  </si>
  <si>
    <t>RT @akitheblackcat: セルジオ・ぺティスが堀口とベルトについて
彼がチャンピオンだったが怪我してベルトを返上し、アーチュレッタがミックスとの試合でそれを勝ち取り、俺がアーチュレッタに勝った。
結局のところ、このベルトは堀口の物だ。俺はこれを子守してるだけに過…</t>
  </si>
  <si>
    <t>@MMAjunkie There's Pettis, and then there's the UFC BW "champion" 😂</t>
  </si>
  <si>
    <t>RT @KChimaev: @ufc @seanbradymma I want to fight this guy let’s fight bro 👊🏼🤪</t>
  </si>
  <si>
    <t>@AyyItsPauli No. UFC will always be the top dog</t>
  </si>
  <si>
    <t>@magickal_mom One is Chuck Liddel, former UFC champion- great video 👌🏻</t>
  </si>
  <si>
    <t>@tonyselbow1 @JIMMYFLICKGOAT @ufc Zhang is Rose is Grandmother.</t>
  </si>
  <si>
    <t>@JIMMYFLICKGOAT @ufc Zhang is Rose is Grandmother.</t>
  </si>
  <si>
    <t>@JIMMYFLICKGOAT @tonyselbow1 @ufc https://t.co/SOFcJKfI18</t>
  </si>
  <si>
    <t>@RenanMartinezA @buhmuhsuh @ufc Best?! Yeah, Yeah, got slammed on her head, Zhang is her grandmother. https://t.co/ZvtRpo0PEW</t>
  </si>
  <si>
    <t>@Akkiakki1137 @ufc Shut up https://t.co/ynxghT0cYb</t>
  </si>
  <si>
    <t>@Josh2440_ @Akkiakki1137 @ufc She will soon lose it to Marina, then when the trilogy between her and either JJ, Zha… https://t.co/ZLC8M5ArWl</t>
  </si>
  <si>
    <t>@HDoumergue If it was mcturd he probably would have won more fights lately.  Or else it's meaningless to be a good… https://t.co/1xmDPysJ4A</t>
  </si>
  <si>
    <t>🚨NEW POD🚨 feat @themightymurph
Warm yourself up with a bowl full of steaming rugby nonsense....
🥣 UFC/URC review… https://t.co/AAwWA23yDt</t>
  </si>
  <si>
    <t>RT @AttackingScrum: 🚨NEW POD🚨 feat @themightymurph
Warm yourself up with a bowl full of steaming rugby nonsense....
🥣 UFC/URC review
🥣 In…</t>
  </si>
  <si>
    <t>ufc 선수 이름이 U S M A N 이길래
아니 사람이름이 어떻게 유에스맨이야?
했는데 우스만이네</t>
  </si>
  <si>
    <t>You surely look like you are ready for a UFC fight 😂 https://t.co/0Z0l7OHLeN</t>
  </si>
  <si>
    <t>Ховд аймгийн Булган сумын ЗД Ж.Дамдинбазар: дунд сургуулийн казак, монгол сурагчид талцаж зодолддог мөн багш нараа… https://t.co/zyy8zvvf4B</t>
  </si>
  <si>
    <t>RT @UFCquechoisir: [#StopGlyphosate] 3 ans plus tard @EmmanuelMacron n’a toujours pas tenu sa promesse de sortir du #glyphosate en France.…</t>
  </si>
  <si>
    <t>RT @UFCquechoisir: #Assurance #emprunteur : l'@UFCquechoisir exhorte les députés à instaurer la #résiliation à tout moment lors de l’examen…</t>
  </si>
  <si>
    <t>#solana $SOL Come and play our fantasy UFC game on Solana devnet, by playing on devnet and helping us test you can… https://t.co/aYfGpafgz6</t>
  </si>
  <si>
    <t>RT @ufc: Looking at the rise of UFC HW champion @Francis_Ngannou 📈
[ #UFC270 | Jan 22 | @HondaCenter | Tickets 🔗 https://t.co/0noMO5ApuD ]…</t>
  </si>
  <si>
    <t>目指していたレベルがあったから、将来ではなく、
どうしたら今できるか考えていた
（UFCファイター　ジョルジュ・サン・ピエール）</t>
  </si>
  <si>
    <t>@Ollieslost @twrecks155 If your not good enough to be the champ in the ufc I agree with this 💯</t>
  </si>
  <si>
    <t>ルークはUFCの選手みたいなキャラコンセプトと雰囲気はかなり好き。
ただ顔とモーションが好きじゃない……</t>
  </si>
  <si>
    <t>@giga_chikadze 🚨PLEASE FOCUS🚨🙏🙏
At this level the slightest distraction can make or break you. For many great fight… https://t.co/S5yyqNEgfc</t>
  </si>
  <si>
    <t>Random pic - #UFC #flyweight champion #ValentinaShevchenko in nomad gear... https://t.co/kpd4GmYrmz</t>
  </si>
  <si>
    <t>RT @lthomasnews: This is the kinda stuff that ultimately backfires. Chances are Triller is losing money in all of these shows and when the…</t>
  </si>
  <si>
    <t>RT @combathubreal: fun fact: when francis ngannou made his UFC debut, he had more submission wins than he did knockouts https://t.co/gw5Bdr…</t>
  </si>
  <si>
    <t>November was full of 𝙃𝙄𝙂𝙃𝙇𝙄𝙂𝙃𝙏𝙎 🤩 
🤔 Which of these fights earn your FOTM?
[ B2YB @ToyoTires ] https://t.co/IVZeIrECJP</t>
  </si>
  <si>
    <t>Iron 𝐬𝐡𝐚𝐫𝐩𝐞𝐧𝐬 iron ⚔️
[ @RobSFont @CalvinKattar | #UFCVegas44 | Dec 4 | Prelims 7𝙥𝙢𝙀𝙏 | Main Card 10𝙥𝙢𝙀𝙏  | Live o… https://t.co/AHMkwORdn0</t>
  </si>
  <si>
    <t>MMAFighting: The Great Divide: Who is the best boxer in the UFC? (@AlexanderKLee, @JedKMeshew)… https://t.co/asJoNS1T9I</t>
  </si>
  <si>
    <t>MMAFighting: Who is the best boxer in the UFC? 🥊
Reply with your pick and then see who @AlexanderKLee and… https://t.co/maS5lP8TJJ</t>
  </si>
  <si>
    <t>MMAFighting: Jim Miller blown away by former opponent Charles Oliveira’s rise as UFC champion: ‘It really is specia… https://t.co/UZhuvqYtOL</t>
  </si>
  <si>
    <t>MMAFighting: Gilbert Burns: Kamaru Usman is the welterweight GOAT, would bet on him to beat prime Georges St-Pierre… https://t.co/pXz8B99V29</t>
  </si>
  <si>
    <t>RT @PAPAJ_Managment: To był dobry weekend 👊 Gratulacje jeszcze raz Basia ‼️
#PapajTEAM 
#fen #fen37 #wroclaw #wroclove #mma  #PUNCH #fight…</t>
  </si>
  <si>
    <t>people going crazy over them spidey mayne tickets like it was a ufc fight or something 😂</t>
  </si>
  <si>
    <t>Au début j’étais vraiment pas fan de Rudiger et son football, mais depuis qu’il est devenu combattant UFC, j’adore le voir combattre.</t>
  </si>
  <si>
    <t>My FOTM @yanezmma all the way! 😍💯 https://t.co/bTKRfNXiGE</t>
  </si>
  <si>
    <t>To był dobry weekend 👊 Gratulacje jeszcze raz Basia ‼️
#PapajTEAM 
#fen #fen37 #wroclaw #wroclove #mma  #PUNCH… https://t.co/fgB5IxZ9n4</t>
  </si>
  <si>
    <t>Krystian Rosa wygrał turnjej  na gołe pieści i kasuje 50 000 pln 👊
#PapajTEAM 
#bareknuckle #mma  #PUNCH #fight… https://t.co/I8TdJmWm1x</t>
  </si>
  <si>
    <t>@hurrymartyn @Tyson30374 @TeddyAtlasReal People can/do and enjoy both but it’s the frustration of missing out on po… https://t.co/vdD09QZJMI</t>
  </si>
  <si>
    <t>@UFC_Oracle @HawkFightTalk Lol</t>
  </si>
  <si>
    <t>@blessedcasual Undefeated for over a decade, and then comes a guy who's only had 6 fights in the UFC and put him aw… https://t.co/XLgBsjUDpo</t>
  </si>
  <si>
    <t>RT @Hassy0924: #スターダム 代々木大会について書きました。UWFルールの中に朱里選手らしさが出ていたと思います。
#STARDOM 
異例のUWFルールを実現させたスターダム。UFCも闘った朱里が披露した“魅せるプロレス”と「魂」の充実ぶり | THE DIGE…</t>
  </si>
  <si>
    <t>RT @Pefra20: #UFC Financement participatif en cours pour la création d'une nouvelle marque 100% dédiée aux amateurs et pratiquants Français…</t>
  </si>
  <si>
    <t>RT @MamoMMAwwe17: 来週はBellatorで堀口
UFCでケイプ
K-1で木村ミノルですよ！ https://t.co/Nbvs2uAzre</t>
  </si>
  <si>
    <t>@Benhurjjr @futebol_info hahahha é futebol e nao UFC KKKK 
Ganhou tem que zuar mesmo kkkkkkkkkkkk</t>
  </si>
  <si>
    <t>Triller boss trolls Dana White over fighter pay - https://t.co/zJdFozM3FE @UltimateAppFan #UFC #MMA</t>
  </si>
  <si>
    <t>Schaub tells Jones: ‘God had nothing to do with you hitting your wife’ - https://t.co/d1ObnTAmS2 @UltimateAppFan #UFC #MMA</t>
  </si>
  <si>
    <t>Grappling Report: Ashley Williams beats Paulo Miyao at Polaris - https://t.co/9jdzHH8d1X @UltimateAppFan #UFC #MMA</t>
  </si>
  <si>
    <t>UFC, ESPN and sponsors silent after Cody Durden’s racist remark - https://t.co/0hyMk6yk6E @UltimateAppFan #UFC #MMA</t>
  </si>
  <si>
    <t>Knapp reveals ‘Bruised’ easter eggs, how Invicta became part of Halle Berry’s film - https://t.co/idzZVrCHA9 @UltimateAppFan #UFC #MMA</t>
  </si>
  <si>
    <t>I get that ‘high’ from coaching - Krause not retired, but also not ‘looking to fight’ - https://t.co/zGw3zqy2pE @UltimateAppFan #UFC #MMA</t>
  </si>
  <si>
    <t>Chiesa talks hours of staring down ‘stone-cold killer’ Gaethje - https://t.co/r3mh3dBOzb @UltimateAppFan #UFC #MMA</t>
  </si>
  <si>
    <t>Polaris 18 Results: Big upsets in the UK - https://t.co/jsO5lMkBkN @UltimateAppFan #UFC #MMA</t>
  </si>
  <si>
    <t>The Great Divide: Who is the best boxer in the UFC? - https://t.co/aSX5ldEjMj @UltimateAppFan #UFC #MMA</t>
  </si>
  <si>
    <t>Video: Jon Jones served ‘some serious humble pie’ after wrestling with 2016 Olympic bronze medalist J’den Cox -… https://t.co/cSu1DqxfNj</t>
  </si>
  <si>
    <t>Carla Esparza expects to face Joanna Jedrzejczyk in a rematch at some point: ‘It would be a much different fight’ -… https://t.co/rnRjmrEPUI</t>
  </si>
  <si>
    <t>Missed Fists: Polish event features 5-on-5 MMA brawl, bare-knuckle bout ends in scary corner collapse, more -… https://t.co/qJMmxuIHiC</t>
  </si>
  <si>
    <t>Jim Miller blown away by former opponent Charles Oliveira’s rise as UFC champion: ‘It really is special’ -… https://t.co/4VRe39h0T7</t>
  </si>
  <si>
    <t>Glover Teixeira: Alex Pereira ‘three fights’ away from fighting Israel Adesanya again - https://t.co/kvRcbMbQmg @UltimateAppFan #UFC #MMA</t>
  </si>
  <si>
    <t>Gilbert Burns: Kamaru Usman is the welterweight GOAT, would bet on him to beat prime Georges St-Pierre -… https://t.co/UDFKKwZBbD</t>
  </si>
  <si>
    <t>Dominick Cruz questions fighters who retire undefeated: ‘Could you have just pushed a little harder?’ -… https://t.co/gCEK5edb1H</t>
  </si>
  <si>
    <t>Diego Sanchez provides health update, says he has “blood clots in both my legs” - https://t.co/uV5RmP78bv @UltimateAppFan #UFC #MMA</t>
  </si>
  <si>
    <t>Justin Gaethje reveals plan to win UFC lightweight title, make first title defense against Islam Makhachev -… https://t.co/4XBAAUmu5Y</t>
  </si>
  <si>
    <t>Pro fighters make their picks for Rob Font vs. Jose Aldo - https://t.co/y707nig4Oc @UltimateAppFan #UFC #MMA</t>
  </si>
  <si>
    <t>Kevin Holland announces drop down to UFC welterweight division - https://t.co/WpqLiuxbSF @UltimateAppFan #UFC #MMA</t>
  </si>
  <si>
    <t>Patricky Pitbull points out next challengers for Bellator lightweight title - https://t.co/LpaEmv3KHz @UltimateAppFan #UFC #MMA</t>
  </si>
  <si>
    <t>Islam Makhachev vs. Beneil Dariush booked to headline UFC Fight Night in February - https://t.co/CXli1y6wiS @UltimateAppFan #UFC #MMA</t>
  </si>
  <si>
    <t>Triller Triad Combat: ‘Pulev vs. Mir’ Live Results and Highlights - https://t.co/DFA2FLF14f @UltimateAppFan #UFC #MMA</t>
  </si>
  <si>
    <t>John Lineker ‘not surprised’ by Demetrious Johnson’s loss, open to eventual fight - https://t.co/YJWh9livW9 @UltimateAppFan #UFC #MMA</t>
  </si>
  <si>
    <t>Conor McGregor shares his thoughts on Usman vs. Covington 2: “Thought Colby lumped him up nice last fight” -… https://t.co/xdzStx4Cin</t>
  </si>
  <si>
    <t>こないだの深夜雑談で鉄塔さんがFPS以外の読み合いの発生する対戦ゲーム(格ゲーとか)が苦手かもという話題で｢だから本当はUFCも苦手な方だけど、アメイジングサトーがいてくれるから大丈夫｣的なことを言ってて胸が温まりました。</t>
  </si>
  <si>
    <t>@BoredomDidIt @JohnCena pretty sure I meantion UFC/MMA and in the ring somewhere over rainbows #ON FB before ...i g… https://t.co/2Xbh9bDF8e</t>
  </si>
  <si>
    <t>RT @SmolBrainsNFT: https://t.co/iquTlDEFpL</t>
  </si>
  <si>
    <t>RT @TODDCastPodcast: Do you have a #NearDeath story? Twelve guests tell stories in #podcast 243 inc. Melissa Etheridge, #UFC octagon girl A…</t>
  </si>
  <si>
    <t>@UFC_AUSNZ @josealdojunior I want to see him fight The Great again . Fun stuff ...</t>
  </si>
  <si>
    <t>@See_U_Soon_Boi @JameFretz @BIGTIMEFandD @BloodyElbow Did u know the ufc was losing money for years too? Lmaoooo Do… https://t.co/YDuLaSGe8m</t>
  </si>
  <si>
    <t>ufc: November was full of 𝙃𝙄𝙂𝙃𝙇𝙄𝙂𝙃𝙏𝙎 🤩 
🤔 Which of these fights earn your FOTM?
[ B2YB @ToyoTires ] https://t.co/bzAvr8DKeo</t>
  </si>
  <si>
    <t>ufc: Iron 𝐬𝐡𝐚𝐫𝐩𝐞𝐧𝐬 iron ⚔️
[ @RobSFont @CalvinKattar | #UFCVegas44 | Dec 4 | Prelims 7𝙥𝙢𝙀𝙏 | Main Card 10𝙥𝙢𝙀𝙏  | L… https://t.co/INv3bI0bFI</t>
  </si>
  <si>
    <t>@TheNotoriousMMA sir I am 17years old indian street fighter can you help me to get a chance to fight in UFC 
Becaus… https://t.co/j31LxTZsW3</t>
  </si>
  <si>
    <t>@GVBLachlan shout out to this guy for handing me my first mma Twitter ufc loss, but this is not over… ☘️</t>
  </si>
  <si>
    <t>I’m the best fucking Dustin on ufc 4, and I’m the best player on mma Twitter.</t>
  </si>
  <si>
    <t>I’ll play that Phil guy on ufc 4 for his Twitter account, #makephilsaccountgreatagain</t>
  </si>
  <si>
    <t>RT @AbhishekPW: Brock Lesnar hands in comparison to Andre the Giant.
 Brock is one of two men in UFC history to need custom MMA gloves.
ht…</t>
  </si>
  <si>
    <t>@UFC_AUSNZ @CruteJim @_Hemmosphere_  another australian killer</t>
  </si>
  <si>
    <t>RT @_memellionaire: Hollywood vibe is like @TheNotoriousMMA
What do you think? 😂 || Conor or Not? 
#superdoge #crypto #memecoin #nft
#Conor…</t>
  </si>
  <si>
    <t>Love some free ufc fights</t>
  </si>
  <si>
    <t>@DustinPoirier and @PetrYanUFC best boxers in ufc</t>
  </si>
  <si>
    <t>@shinobi_01 Gross overstatement!!!
When was his finest hour?
At UFC he fought 5 championship fights, has a record o… https://t.co/cHEbY00WwV</t>
  </si>
  <si>
    <t>(BIG NEWS) SHAKUR STEVENSON AGREES TO FIGHT GEORGE KAMBOSOS IN AUSTRALIA NEXT https://t.co/Imv2dT3K0G #MMA #UFC… https://t.co/fbvgmBgbfR</t>
  </si>
  <si>
    <t>Rampage Jackson &amp;amp; Shannon Briggs Post-Fight Press Conference Highlights https://t.co/quRMZCPJgF #MMA #UFC #BOXING… https://t.co/rLW5wAZEuZ</t>
  </si>
  <si>
    <t>Indo correr na UFC
Quem quiser mamar só chegar</t>
  </si>
  <si>
    <t>@UFC_DUT Posted... 
https://t.co/uxlGoMKfwA</t>
  </si>
  <si>
    <t>@BaddalAbin مبروك وبالتوفيق</t>
  </si>
  <si>
    <t>RT @majan_saitou: 元UFC王者フランク・ミア、トリラーの三角リングボクシングで1RTKO負け。フッラフラだ…</t>
  </si>
  <si>
    <t>Lewis vs. Gane（UFC 265） https://t.co/ehnfQeH9ap</t>
  </si>
  <si>
    <t>Ahora ponedle este tweet al tio del periódico que basa sus fuentes en buscar en wikipedia y que decía que las MMA n… https://t.co/PsygOCetLq</t>
  </si>
  <si>
    <t>Royce Gracie Signed UFC Glove with COA Inscribed “HOF 2003” https://t.co/WdHK2N0KP8 eBay https://t.co/NpNjeV7Dz7</t>
  </si>
  <si>
    <t>UNITED UMBRELLA Inc.
APIS🐝×GinRhymes
12/3 18:00
乞うご期待…‼️
#ginrhymes
#CBDapis #RIZIN #ライジン #rizin32
#cbd #沖縄 #宮古島… https://t.co/pFxL3JabSk</t>
  </si>
  <si>
    <t>北海道旭川市内　2021年5月28日22時３０分　緊急事態宣言 https://t.co/rrJpcmPB2q #asahikawa #hokkaido #旭川市 #北海道 #緊急事態宣言 #拡散 #シェア #登録よろしくお願いします #高評価よろしくお願いします</t>
  </si>
  <si>
    <t>RT @sportbible: The user hit him with a hard-hitting question that Conor McGregor simply had no answer to... 😳
https://t.co/gIev9KQDEd</t>
  </si>
  <si>
    <t>teteh ufc ngeri kieu. sikat we teh tuman https://t.co/e3w5i2rYq2</t>
  </si>
  <si>
    <t>RT @MMAFighting: Who is the best boxer in the UFC? 🥊
Reply with your pick and then see who @AlexanderKLee and @JedKMeshew selected for 'Th…</t>
  </si>
  <si>
    <t>Hows everyone betting sesh do last week? Hope you fam an frens win a lot! Be sure to checkout… https://t.co/bNA8FujX3c</t>
  </si>
  <si>
    <t>You people are always fighting on this app..twitter don turn UFC😂😂</t>
  </si>
  <si>
    <t>Ryan Hall has pulled out of the next UFC event after a positive covid test.</t>
  </si>
  <si>
    <t>@GregorMcConor3 I agree. He’s WAY out of his prime. However, I don’t see him retiring or being cut anytime soon. Th… https://t.co/3nGrfti2U1</t>
  </si>
  <si>
    <t>Au début j’étais vraiment pas fan de Rudigé et son football  mais depuis qu’il est devenu combattant UFC  j’adore le voir combattre.</t>
  </si>
  <si>
    <t>Nokauty w oktagonie UFC z 2021 roku, o których mogłeś zapomnieć (WIDEO) https://t.co/vVfG1WbkGC https://t.co/D4fMLz83t8</t>
  </si>
  <si>
    <t>Cris “Cyborg” Justino: “Nie żałuję pobytu w UFC” https://t.co/Deg8HVpPHV</t>
  </si>
  <si>
    <t>Gilbert Burns: “To jedyna walka, którą odrzuciłem w UFC” https://t.co/DmR465KtU5</t>
  </si>
  <si>
    <t>“Ktokolwiek wygra ten bój, dostanie walkę o pas” – menadżer o Makhachevie i Dariushu https://t.co/pe1oUKCHdV</t>
  </si>
  <si>
    <t>Esparza o potencjalnym rewanżu z Jędrzejczyk: “To byłaby zupełnie inna walka” https://t.co/ZT3Wx8eWNt</t>
  </si>
  <si>
    <t>Aljo is absolutley the worst shit talker in the ufc https://t.co/5dTZdIsDW1</t>
  </si>
  <si>
    <t>【500ポイント対象！エントリー＆1万円以上購入で】公式 キールズ クリーム UFC / 49g / キールズ kiehl's kiehls 18:01
https://t.co/XiGuvsJe8m</t>
  </si>
  <si>
    <t>UFC legend Diego Sanchez in critical condition with pneumonia COVID, fights for his life, refuses to take vaccine https://t.co/YIOii44nkL</t>
  </si>
  <si>
    <t>@andymcgeady Was this Rugby or UFC?</t>
  </si>
  <si>
    <t>Pssst… I don’t care who the best boxer in the ufc is.
It’s MMA</t>
  </si>
  <si>
    <t>RT @FightersMagz: 🤭🔥 Rachael Ostovich… Pecado. #MMA #UFC https://t.co/Z68H2lb0Hr</t>
  </si>
  <si>
    <t>You do realise wrestling varies in height &amp;amp; weight, right?
That’s why they have different divisions &amp;amp; titles!
It’s… https://t.co/YcfklPh3S8</t>
  </si>
  <si>
    <t>@UFC_Obsessed @FullContactMTWF Why can’t it ever be just about the dogs….</t>
  </si>
  <si>
    <t>@velvethundr @UFC_Obsessed I bet MS thinks that Bullies are the cutest too!</t>
  </si>
  <si>
    <t>@FullContactMTWF @UFC_Obsessed Borrachinha out here starting some shit.</t>
  </si>
  <si>
    <t>@HardcoreCasua10 @FullContactMTWF 😂😂</t>
  </si>
  <si>
    <t>@FullContactMTWF @HardcoreCasua10 https://t.co/WfFTcXMfeN</t>
  </si>
  <si>
    <t>@HardcoreCasua10 @UFC_Obsessed Just MMA trivia!</t>
  </si>
  <si>
    <t>RT @MmaShingo: 「トップノイは近い将来UFCと契約する史上二人目のタイ人になるだろう。今のうちから言っておきます。元々のムエタイスキルに加えグラップリングの強化をしている彼には注目しておいてください。」
現地ジャーナリストによるプロスペクト報告ですね。</t>
  </si>
  <si>
    <t>@Cody_Nolove @ufc LFG NO EPO</t>
  </si>
  <si>
    <t>@ConnerGregorich @AyyItsPauli But Where’s the competition? What have they ever accomplished? ufc is a buisness and a good profitable one</t>
  </si>
  <si>
    <t>Have you seen our merchandise?
We have caps, shorts, hoodies and t-shirts available, check it out today:… https://t.co/4Guvug5Pba</t>
  </si>
  <si>
    <t>@CryptoAnglio Pretty sure @nfbetofficial will be there (in next months update). Fantasy UFC on Solana. Live for you to test right now!</t>
  </si>
  <si>
    <t>@the_cryptokid_ Give us a follow if you like fantasy sports and NFTs. We've just launched our UFC fantasy manager a… https://t.co/QItiUboJ5W</t>
  </si>
  <si>
    <t>Kubrat Pulev beats former UFC champion Frank Mir with ‘Mortal Kombat’ KO to bounce back from Anthony Joshua loss –… https://t.co/4daO2vHYjJ</t>
  </si>
  <si>
    <t>Kubrat Pulev beats former UFC champion Frank Mir with ‘Mortal Kombat’ KO to bounce back from Anthony Joshua loss bu… https://t.co/KEkHq44W9V</t>
  </si>
  <si>
    <t>Kubrat Pulev beats former UFC champion Frank Mir with ‘Mortal Kombat’ KO to bounce back from Anthony Joshua loss –… https://t.co/LvCqrtM4N9</t>
  </si>
  <si>
    <t>Kubrat Pulev beats former UFC champion Frank Mir with ‘Mortal Kombat’ KO to bounce back from Anthony Joshua loss bu… https://t.co/Q5glIUbhvw</t>
  </si>
  <si>
    <t>🍀🍀🍀🍀🍀🍀 https://t.co/U2X84htYFC</t>
  </si>
  <si>
    <t>@BeigeFrequency The ufc figured a domestic violence rap would be easier to deal with than another picogram debacle 🤔</t>
  </si>
  <si>
    <t>初期のUFCは目潰し、噛みつきはなかったが、金的、髪掴みはオッケーだったんだぞ。</t>
  </si>
  <si>
    <t>@yamato_ufc I'm bord, and you look like a greaat interlocutor:)</t>
  </si>
  <si>
    <t>❗IPTV/P2P
📺CANAIS+FILMES+SERIES+NOVELAS
🍿TESTE GRATIS
💲30 MENSAL
📱APLICATICO PAGO INCLUSO NA LISTA
#promoção… https://t.co/vSOWwgczIc</t>
  </si>
  <si>
    <t>RT @steveaustinBSR: Hell Yeah! @ufc #ufc261
#AMERICA
🇺🇸🇺🇸🇺🇸🇺🇸🇺🇸🇺🇸🇺🇸🇺🇸🇺🇸🇺🇸🇺🇸🇺🇸🇺🇸🇺🇸🇺🇸🇺🇸🇺🇸🇺🇸</t>
  </si>
  <si>
    <t>RT @steveaustinBSR: Helluva card @ufc. Shout out to all the fighters and coaches. #ufc #AMERICA
Great to see, hear and feel a Hellacious li…</t>
  </si>
  <si>
    <t>好感度が低いファイタートップ10!!!　UFC/MMA https://t.co/QC6AReFRdD @YouTubeより
UFCはブロックレスナーのステロイド検査陽性だったのに隠して試合させてたのか
試合後の検査で発覚したと思ってた💦</t>
  </si>
  <si>
    <t>@Tofiq__Musayev Özünüz ufc də vuruşacaqsız ?</t>
  </si>
  <si>
    <t>Les BU de l'ENSMM, de l'uB, de l'uFC et de l'uTBM s'associent pour proposer un nouveau service de circulation de li… https://t.co/TkXzG0ATr7</t>
  </si>
  <si>
    <t>Covid-19 : « 20 Minutes » et l’UFC-Que Choisir répondent à vos questions sur les avoirs des vacances annulées en 20… https://t.co/aIxvAFxYZd</t>
  </si>
  <si>
    <t>@PhilHay_ First question Phil .... bielsa what's the fucking formation because its changing within the game all the… https://t.co/oujI6EAJp9</t>
  </si>
  <si>
    <t>@jimmy_L_UFC @PhilHay_ That’s because they were getting outplayed, if Bielsa hadn’t changed things you’d have been… https://t.co/tWyVGZPw4K</t>
  </si>
  <si>
    <t>Confidence of Tuesdays game is at a real low,  got a feeling Connor Gallagher will just cut through our midfield an… https://t.co/3Hw3Bbel8z</t>
  </si>
  <si>
    <t>２０２１年に米国で再始動した
田中路教&amp;amp;堀口恭司が２年後にＵＦＣで初対決っていう物語は勝手に夢想してる。</t>
  </si>
  <si>
    <t>#conor #UFC https://t.co/UpSZuY5DBN</t>
  </si>
  <si>
    <t>#ufc #josealdo Jose Aldo buying a suit for the first time ever https://t.co/o9AUCCj6HM</t>
  </si>
  <si>
    <t>RT @AfricanCities_: Amazing to see the community-driven work of @sdinet @Wanavijiji being recognised in this story on the @MukuruSPA from @…</t>
  </si>
  <si>
    <t>RT @WIEGOGLOBAL: 2 Billion #InformalEconomy workers lack social and labor protections including:
◾ domestic workers
◾ street vendors
◾ wast…</t>
  </si>
  <si>
    <t>#UFC フェザー級 最強のホロウェイはポイエーに2回も負けていて相性が悪いね。
ポイエーのファン🌕🐇
#ダスティン・ポイエー vs コナー・マクレガー 2戦目
https://t.co/o2CRvopV89… https://t.co/cgOJxpbiop</t>
  </si>
  <si>
    <t>RT @CryptoSuperApe: ⚠️ Welcome to FIGHT CLUB
🥊 Verified Smart Contract 
🥊 Anti-bot Measures and High-Scalability 
🥊 Liquidity Locked for 2…</t>
  </si>
  <si>
    <t>@gari_morote @kakarot_ufc ???? Tu sais c qui jden cox??
C pas l’épicier du coin fils il est bouillant 
Médailler de… https://t.co/EVuRvIKrgt</t>
  </si>
  <si>
    <t>@_Ibrashkalash @kakarot_ufc Euh
Si je connais</t>
  </si>
  <si>
    <t>@UFC_airsoftgun 下記の様に時期で変わります👍
4月～10月
AK電動ガン×３挺
ガスブロハンドガン×３挺
11月～３月
AK電動ガン×３挺</t>
  </si>
  <si>
    <t>RT @crypto_Zonagems: ⚠️ Welcome to FIGHT CLUB
🥊 Verified Smart Contract 
🥊 Anti-bot Measures and High-Scalability 
🥊 Liquidity Locked for…</t>
  </si>
  <si>
    <t>Kimberly cock-blocks a belly dancer but tries to deflect the blame over to a UFC fighter, and his son from a previo… https://t.co/V3Z7Zwzt0u</t>
  </si>
  <si>
    <t>@KamedaJunior UFCと同じサイズの金網で見たいけどねぇー
DEEPから借りたんでしょ？</t>
  </si>
  <si>
    <t>RT @Miannaeem07: ورلڈ وائڈ انٹرٹینمنٹ WWE  کا روشن ستارہ جس کے نام سے ہی ریسلرز کے اوسان خطا ہوجاتے ہیں اور یو ایف سی UFC  میں ڈھیروں ٹائٹل…</t>
  </si>
  <si>
    <t>RT @MattFromBoston_: Please someone put an end to the best ufc boxer debate I can’t take it anymore</t>
  </si>
  <si>
    <t>RT @daigv456: Why should the ufc push a movie about a wsof and bellator fighter and not the movie their champion stars in you brain dead fr…</t>
  </si>
  <si>
    <t>@wayne_mccready @Skufflz @AyyItsPauli Yup, even Bellator. Every regional promotion gets a bump when they get to advertise ex UFC fighters</t>
  </si>
  <si>
    <t>@HeymanHustle @WWERomanReigns @btsportwwe @WWEonFOX @peacockTV @BrockLesnar @WWEUniverse @ufc Lt's get acquainted?</t>
  </si>
  <si>
    <t>@nellychillin my hitmonchan after beating the shit out of @TheNotoriousMMA in UFC https://t.co/j3pdmmNoyd</t>
  </si>
  <si>
    <t>@UFC_Enthusiast_ @The_Ton4real @OnPointMMA Hence why he said grappling is an option. Once aldo gasses he still can… https://t.co/yKAWsxLztV</t>
  </si>
  <si>
    <t>Mike Tyson bobbing and weaving 🥊 Thoughts 👇
Follow @warriorcode2020 for more!🥊
✍️ Join Warrior Code ▶️… https://t.co/TdnymXc5f4</t>
  </si>
  <si>
    <t>RT @FOS: https://t.co/B2C28rpvUi has launched an absolute marketing onslaught in sports:
PSG: $30M, 3 years
UFC: $175M, 10 years
F1: $100M…</t>
  </si>
  <si>
    <t>"You must submit"
Are you a UFC fighter?
😂😂😂🤣🤣</t>
  </si>
  <si>
    <t>【ボクシング】元UFCヘビー級王者のフランク・ミアがボクシングマッチでTKO負け - 打投極速報 https://t.co/EKi7z64DtO</t>
  </si>
  <si>
    <t>RT @everstretch: 36000 Kids you don't want to mess with!  #selfdefense #martialarts #fight #muaythaifght #ufcfighter #ufc202 #ufc https://t…</t>
  </si>
  <si>
    <t>@DustyMoonshine @BRWrestling @BleacherReport @AEW What ufc is more entertaining? Connor is gone kabib is gone . All they have is Jon Jones.</t>
  </si>
  <si>
    <t>Dustin Poirier non sottovaluta Oliveira, e si aspetta una guerra. Secondo voi come andrà questo match? https://t.co/wtJo2SCdCH</t>
  </si>
  <si>
    <t>RT @fenerrmedya: 🔥 Abdullah Avcı: "Fenerbahçe Türkiye'nin en büyük kulübü."
 https://t.co/QhIdkeyTaM</t>
  </si>
  <si>
    <t>@BeigeRobVanDam @iz_vaz @MMAjunkie I’m just gonna assume that you forgot Connor was the first fighter in UFC histor… https://t.co/3jIwDFZjAw</t>
  </si>
  <si>
    <t>Les réponses à vos questions sur les avoirs des voyages annulés en 2020 https://t.co/cOcs863Kxf</t>
  </si>
  <si>
    <t>RT @20Minutes: Les réponses à vos questions sur les avoirs des voyages annulés en 2020 https://t.co/cOcs863Kxf</t>
  </si>
  <si>
    <t>RT @ufc: Crowning Moment: @CharlesDoBronxs 👑
[ #UFC269 | Dec 11 | Live on ESPN+ PPV ] https://t.co/9N8mwuiX0s</t>
  </si>
  <si>
    <t>RT @ThaWeasle: Referees are aging worse than fighters #ufc</t>
  </si>
  <si>
    <t>RT @ufc: Going step by step on this @CharlesDoBronxs calf slicer 👀
[ #UFC269 | Dec 11 | Live on ESPN+ PPV ] https://t.co/0LrimwFYHZ</t>
  </si>
  <si>
    <t>@DanetVeronique @JLMelenchon @alexiscorbiere @BRecours Vous êtes des caves ! 
Ça fait 20 ans que UFC que choisir s… https://t.co/khclkMhL1q</t>
  </si>
  <si>
    <t>@sbe94 @DanetVeronique @JLMelenchon @alexiscorbiere Ben l’ufc n’a pas réussi à faire un cash investigation 😂😂😂</t>
  </si>
  <si>
    <t>RT @Moscreamfightp1: #UFCDC #FightNightFollowTrain🚊
🥋if U R a fan of #MMA #Boxing &amp;amp; you follow back👑
🥋COMMENT “IFB” ON THIS POST🥋
🥋FOLLO…</t>
  </si>
  <si>
    <t>RT @deathpunchgame: Often a good fight is the beginning of a lasting friendship. 
Death Punch is not a dating club, but you can find frien…</t>
  </si>
  <si>
    <t>@PorishK @barg_rizan تو UFC ببینیمت آقا 😎</t>
  </si>
  <si>
    <t>Applications are now open for @UrbanAfricaACC's new Masters in Sustainable Practice programme, which is geared towa… https://t.co/CPl2d9lZT9</t>
  </si>
  <si>
    <t>@UFC_DUT Thank you for the shout out @UFC_DUT!</t>
  </si>
  <si>
    <t>UFC high level fighting &amp;gt; blogger @nusr_et boxing today
Nusr l'm a world class athlete, youre a thespian. Stay in… https://t.co/cVdrpI5JpQ</t>
  </si>
  <si>
    <t>@charles22santos @jun_silv @LuizGalo1997 @TNTSportsBR Onde os jogadores do Galão confundiram futebol com UFC? Aí sim, hein</t>
  </si>
  <si>
    <t>You look like a UFC fighter about to get knocked out https://t.co/Kgx9NQXthd</t>
  </si>
  <si>
    <t>RT @LechaLRK: You look like a UFC fighter about to get knocked out</t>
  </si>
  <si>
    <t>@AyyItsPauli 2-3 times getting payed high is not good. It's better to have stable decent pay where you know the com… https://t.co/VajKxOJ2zp</t>
  </si>
  <si>
    <t>@pasvuupaspris Intéressant l’UFC dommage on arrive après Khabib</t>
  </si>
  <si>
    <t>今回のガチャ終了は12/14
タマちゃんが大活躍するシングレの5巻が12/17に発売
これはまさかついに･･･
#ウマ娘　#タマモクロス</t>
  </si>
  <si>
    <t>【UFC4】UFC 165：UFC世界ライトヘビー級タイトルマッチ：ジョン・ジョーンズ vs  アレクサンダー・グスタフソン https://t.co/zf1QRcqlyn</t>
  </si>
  <si>
    <t>RT @MMAjunkie: Michael Chandler won't tolerate your Conor McGregor slander. 😤
Full story: https://t.co/htmNzmEyf7 https://t.co/ezQ9NEjrws</t>
  </si>
  <si>
    <t>#UFC #MMA https://t.co/wzL0W5wLAu</t>
  </si>
  <si>
    <t>RT @malureive_ficap: Minha disputa é comigo msm, ser melhor que antes e não melhor que ninguém...</t>
  </si>
  <si>
    <t>RT @GiriaDeFavela: Obrigado pai, por mais um dia de vida! 🙏🏻</t>
  </si>
  <si>
    <t>RT @neymarjrdepre: Neymar deixou uma mensagem de apoio ao Andreas Pereira. 👏 https://t.co/kvCHDif7c5</t>
  </si>
  <si>
    <t>@DogeRaCa @ufc</t>
  </si>
  <si>
    <t>Frank Mir, eks jawara UFC, terlibat pertarungan dengan bintang tinju Kubrat Pulev. Ada adegan KO berdiri Mir, sampa… https://t.co/VoNFTJUMpZ</t>
  </si>
  <si>
    <t>RT @detiksport: Frank Mir, eks jawara UFC, terlibat pertarungan dengan bintang tinju Kubrat Pulev. Ada adegan KO berdiri Mir, sampai disebu…</t>
  </si>
  <si>
    <t>아 잼민이들아ㅠㅋㅋㅋㅋㅋㅋㅋ 잘싸우기 하자마자
지지않기 ufc 얼굴만피하자 급소만피해서때려라 &amp;lt;&amp;lt; 난리났다 ㅋㅋㅋㅋㅋㅋㅋㅋㅋㅋㅋㅋㅋㅋㅋㅋㅋㅋㅋ
이와중에 정원이 운동했었다고 급소 피하기 얘기하는 것 봨ㅋㅋㅋㅋ… https://t.co/FJT026Ws6W</t>
  </si>
  <si>
    <t>@danawhite @HowlerHead Hello sir follow me inshaAllah one day i will be at ufc</t>
  </si>
  <si>
    <t>RT @ka910gi: 【悲報】RIZIN社長の榊原信行、あと2年で退く模様
#RIZIN #UFC #Bellator #堀口恭司 #朝倉未来 #朝倉海 #萩原京平 #平本蓮 #MMA #総合格闘技
https://t.co/MP1P4yqSE8</t>
  </si>
  <si>
    <t>@OffTrack_FR L'affiche digne d'un main évent de UFC j'adore 😄</t>
  </si>
  <si>
    <t>RT @CChorier: @OffTrack_FR L'affiche digne d'un main évent de UFC j'adore 😄</t>
  </si>
  <si>
    <t>@MichaelBensonn @IFLTV That’s exactly what boxing needs. The fights to happen like the UFC. After the Diaz fight Ha… https://t.co/Yc72A5xe9Z</t>
  </si>
  <si>
    <t>a ufc me humilha de todos os modos possíveis eu acho chique</t>
  </si>
  <si>
    <t>Ex-diretora do Museu de Arte da UFC (MAUC) é agraciada com a Medalha do Mérito Cultural https://t.co/blLDdF8WAl</t>
  </si>
  <si>
    <t>@___Jolly_ @nolulubikik @_21323 UFC찍으러 가?</t>
  </si>
  <si>
    <t>🔖Product Details: Genuine leather pro lace up boxing gloves for MMA martial arts Training fighting
Cell: +923417007… https://t.co/gjym1pW4Lz</t>
  </si>
  <si>
    <t>Want to see a new fighter nft? 😄
#NFTs  #NFTGiveaway  #NFT #Solana #UFC</t>
  </si>
  <si>
    <t>RT @UltimateSolana: Want to see a new fighter nft? 😄
#NFTs  #NFTGiveaway  #NFT #Solana #UFC</t>
  </si>
  <si>
    <t>QuelProduit, l'application pour consommer plus sain I UFC Que Choisir https://t.co/imDauVZnrq via @YouTube</t>
  </si>
  <si>
    <t>Pétition – En finir avec le glyphosate en Europe… enfin ! https://t.co/01chMJvsHc via @UFCquechoisir</t>
  </si>
  <si>
    <t>@MMAFighting @AlexanderKLee @JedKMeshew If the question was, on this list, it was gonna b Max. But the fact that yo… https://t.co/4qM0cEIf0k</t>
  </si>
  <si>
    <t>@twrecks155 The UFC constantly exploit fighters with underpaying them, you literally have to be an asshole to get p… https://t.co/56SKbBNWLI</t>
  </si>
  <si>
    <t>NEW EPISODE
With fights this weekend to score, we go back to WEC 48 to rescore Jose Aldo's victory over Urijah Fab… https://t.co/bdv35BFEmV</t>
  </si>
  <si>
    <t>🗣️ “Byron trains at UFC on his time off so maybe he just had a flashback of some sort of ultimate fighting session… https://t.co/GJVou8FY5X</t>
  </si>
  <si>
    <t>UFC見に行きて〜</t>
  </si>
  <si>
    <t>@AbhishekPW What if Andre The Giant also fought in UFC!! 😂😂
And that too against Brock Lesnar...</t>
  </si>
  <si>
    <t>UFCと大体同じ時間のイメージかな。
丁度午後仕事だろうから情報シャットアウトしてから観るわ。</t>
  </si>
  <si>
    <t>Ufc fans&amp;gt;football weebs</t>
  </si>
  <si>
    <t>Future champion inshallah ❤️
#boxing #mma #ufc #kickboxing #fitness #muaythai #training #boxingtraining #fight… https://t.co/20Jyt4YmMR</t>
  </si>
  <si>
    <t>RT @montassar_anes: Future champion inshallah ❤️
#boxing #mma #ufc #kickboxing #fitness #muaythai #training #boxingtraining #fight #bjj #g…</t>
  </si>
  <si>
    <t>@martin_johnson9 @FootyRustling @John_Daniel86 @joecarey2012 Makes me howl this type of stuff. Watch UFC most weeke… https://t.co/IDDSwZvgBG</t>
  </si>
  <si>
    <t>Check out my latest #podcast at https://t.co/CDwyiW8QLD  https://t.co/RIqDRQnkQv on #Podbean</t>
  </si>
  <si>
    <t>Chuck Liddell | Being Bullying, Father Leaving at 3, Non-Violence, UFC, Fatherhood, Family &amp;amp; More https://t.co/1R9JHkerWw</t>
  </si>
  <si>
    <t>Affichage nutritionnel – L'Autorité italienne de la concurrence mène… - UFC Que Choisir https://t.co/hjVrBX8kMt</t>
  </si>
  <si>
    <t>#WillSmith’s 20 pounds in 20 weeks is a joke for this 6 foot 4 giant. UFC fighters do that in 5 days. 6 months of m… https://t.co/EGM103l4hK</t>
  </si>
  <si>
    <t>Noticia bomba!!! Después de que TV Azteca tuviera una oferta muy pobre en contenidos deportivos, hizo alianza con F… https://t.co/2ZbuPb1eUo</t>
  </si>
  <si>
    <t>RT @songodaniel: Noticia bomba!!! Después de que TV Azteca tuviera una oferta muy pobre en contenidos deportivos, hizo alianza con Fox Spor…</t>
  </si>
  <si>
    <t>@TheArtOfWar6 You know you made it big when your post gets stolen by a r/ufc member.</t>
  </si>
  <si>
    <t>@mmagenius05 @workrateboxing I mentioned boxing coaches ‘cos I heard boxing coaches speak highly of him when he was making his ufc debut</t>
  </si>
  <si>
    <t>@TimKennedyMMA When you come back to UFC</t>
  </si>
  <si>
    <t>RT @TheArtOfWar6: UFC Lightweights play Call Of Duty https://t.co/0N12MRClNy</t>
  </si>
  <si>
    <t>Watched Bruised, it was dope, glad it went the way it did cause the entire movie I was thinking, damn her overall w… https://t.co/0g3s4fc0BE</t>
  </si>
  <si>
    <t>Model, host, #UFC octagon girl Arianny Celeste 19 minute #podcast visit! https://t.co/KhHz1X0goL https://t.co/kybmUBs9Pi</t>
  </si>
  <si>
    <t>Heard #podcast 188 yet? #DankoJones, #UFC fighter Randa Markos &amp;amp; #ActionsOfCompassion founder Shane Jeremy James!… https://t.co/RhMA57mNDd</t>
  </si>
  <si>
    <t>Do you have a #NearDeath story? Twelve guests tell stories in #podcast 243 inc. Melissa Etheridge, #UFC octagon gir… https://t.co/oCyOpGDhVM</t>
  </si>
  <si>
    <t>Do you have a #NearDeath story? Twelve guests tell stories in #podcast 243 inc. Melissa Etheridge, #UFC octagon gir… https://t.co/foeKK6mnfa</t>
  </si>
  <si>
    <t>RT @TODDCastPodcast: Hear our 28 minute #podcast with #UFC bantamweight Aljamain “Funk Master” Sterling! We talked… https://t.co/nNfafoe87n</t>
  </si>
  <si>
    <t>RT @researchmrx: RT @TODDCastPodcast: Hear our 28 minute #podcast with #UFC bantamweight Aljamain “Funk Master” Sterling! We talked #comicb…</t>
  </si>
  <si>
    <t>남하팔뚝컷
아들과딸물회
여대생 
칠원군 
팔로우헤드헌터다이어트일기
일산서구의정부시
캠핑느낌
영덕군
배구픽
김해키스방미니팬미팅
섹그램
 UFC2LJLEUH524S6</t>
  </si>
  <si>
    <t>Something up with these ufc 4 online players they always play back up😒</t>
  </si>
  <si>
    <t>@UFCEurope @imavov1 Would you fight Brad Tavares if the UFC offered that fight?</t>
  </si>
  <si>
    <t>Diego has a tough fight again of him.
He’s ranked #11 in the UFC 155lb lightweight division with wins over mairbek… https://t.co/Yw35Fnx7va</t>
  </si>
  <si>
    <t>#MMATwitter #MMA 
In the UFC flyweight division we have 3 125lb fighters each coming off wins all in the top 10 tr… https://t.co/ehyXZebmz8</t>
  </si>
  <si>
    <t>Anthony smith should go after Jan blachowicz the former champ, I also see 3 ankalev and 6 Rakic 
This is 1 vs 4 an… https://t.co/LYgP79E8k5</t>
  </si>
  <si>
    <t>Bets I have so far for #UFC Vegas 44:
Jose Aldo +125 2 units
Brad Riddell +100 2 units
Jim Crute -140 2.5 units
Cla… https://t.co/hIpBOjDloI</t>
  </si>
  <si>
    <t>RT @MarkCoachmark13: One of the BEST kept soon not to be secrets in the UFC @timurvaliev_df BEAST 👊🏼 https://t.co/ZKZdQ000ks</t>
  </si>
  <si>
    <t>RT @MMAjunkie: .@TheNotoriousMMA returns respect to @MikeChandlerMMA 🤝
Full story: https://t.co/iqCnkucT0W https://t.co/Izq1lvfq1u</t>
  </si>
  <si>
    <t>ベラトールに対しての義理堅さ。素敵！！獲りましょう！
UFCバンタムのバケモノ達ともみたいが😂
＃必勝堀口 https://t.co/QsZRGU7ioc</t>
  </si>
  <si>
    <t>@thegoldenboyaus 2022 Australia will have 2 boxing champs and 2 ufc champs 😤</t>
  </si>
  <si>
    <t>Check out my broadcast from my PlayStation 4! #PS4live (EA SPORTS™ UFC® 4)  live at https://t.co/5kz8BXDRu0</t>
  </si>
  <si>
    <t>RT @Judas_1994: @VootSelect @realsehajpal @Devoleena_23 @rakhisawantt @TheRashamiDesai UFC ki Miesha Tate,
Ab bhi....nahi hui hai late,
Tro…</t>
  </si>
  <si>
    <t>RT @JackpotBreakers: 5 Left!!!
2021 Panini Select UFC H2 Hobby Box Random Division Break 1 BOX BREAK #3
$29.95/Spot - https://t.co/mjKEWa…</t>
  </si>
  <si>
    <t>Liga ufc kucing 😭😭 https://t.co/r1WPLFOo5I</t>
  </si>
  <si>
    <t>Low key, I wanna do a Halo tournament with the EA UFC community do this shit MLG style. https://t.co/69ItAphvYc</t>
  </si>
  <si>
    <t>@kabu_sajor @OneHoeDown @Bunioo @futboholik1947 @ELEVENSPORTSPL @DaveZielinskii Drugi link z wyjaśnieniem. To samo… https://t.co/EPKcmYRMy4</t>
  </si>
  <si>
    <t>@OneHoeDown @kabu_sajor @Bunioo @futboholik1947 @ELEVENSPORTSPL @DaveZielinskii Tak jak mówiłem, podobne efekty są… https://t.co/rjQmigaYVB</t>
  </si>
  <si>
    <t>Yes finally fight week !!! 
Font vs Aldo 
#UFC #MMA #MMATwitter</t>
  </si>
  <si>
    <t>👉 https://t.co/8CSOKf1hut
🆕Zdaniem Glovera Texeiry, Alexa Pereirę dzielą trzy wygrane od możliwości walki walki z… https://t.co/C81GC7ZxYX</t>
  </si>
  <si>
    <t>アレクサンダー・ヴォルコフ（UFC Fight Night: Overeem vs. Volkov ） https://t.co/gWw9otiOjg</t>
  </si>
  <si>
    <t>Cold and fearless eyes captured the weakness of enemy, he know next punch will finish the battle. The #3 Figure of… https://t.co/btIi5SBkOK</t>
  </si>
  <si>
    <t>RT @CollectionCold: Cold and fearless eyes captured the weakness of enemy, he know next punch will finish the battle. The #3 Figure of the…</t>
  </si>
  <si>
    <t>@bigskwishee @Rjgot9lives @scrappersdigest He happens to also compete in one of the weakest and shallowest division… https://t.co/NEWGRb4s63</t>
  </si>
  <si>
    <t>I don't know if it was the fact that it was UFC, but I definitely enjoyed watching bruised.</t>
  </si>
  <si>
    <t>@Judas_1994 @VootSelect @realsehajpal @Devoleena_23 @rakhisawantt @TheRashamiDesai Ufc aur bb wale miesha me zameen asman ka farak hai🤣</t>
  </si>
  <si>
    <t>Conoce a la luchadora de la UFC que le rompió varios huesos a Halle Berry en ‘Herida’ https://t.co/kxXhQZXfHs</t>
  </si>
  <si>
    <t>🟩 🛒 Prezzo: 20,97 € ⬅⬅ super prezzo  🔥 🟩
Clicca per vedere questa offerta 
https://t.co/s4M0mnQG9X
Pro-Flora, Pr… https://t.co/qSWcCFb18V</t>
  </si>
  <si>
    <t>@CitromPierre @xRumourz @combathubreal fun fact: when francis ngannou made his UFC debut, he had more submission wi… https://t.co/5ps3z5sg0e</t>
  </si>
  <si>
    <t>#堀口恭司 #Bellator #RIZIN
【NumberWebインタビュー】堀口恭司選手の日本人としての誇り！！ ベラトール・UFC共に優勝したい？  田中大貴 アスリートチャンネル ア... https://t.co/EEqC4Emtv7 @YouTubeより</t>
  </si>
  <si>
    <t>Kambosos Jr: Australia’s best ever boxer? https://t.co/X7EugKQSai</t>
  </si>
  <si>
    <t>@uecristiano Não tem essa não as mudanças tem que ser geral incluindo o Dr UFC.</t>
  </si>
  <si>
    <t>Dustin Poirier admits he was 'beat up and heartbroken' after losing to Khabib, fearing may never fight for the titl… https://t.co/Ib1CAaqO2D</t>
  </si>
  <si>
    <t>UFC middleweight champion Israel Adesanya will have chance for revenge against Alex Pereira - the only man to KO hi… https://t.co/eUG6v7rA7l</t>
  </si>
  <si>
    <t>Disappinted to learn that the company I work for sponsors the AFL rather than the UFC.</t>
  </si>
  <si>
    <t>@Fatih_fight @kakarot_ufc A peu près la ou tu mets une béquille</t>
  </si>
  <si>
    <t>@Fatih_fight @kakarot_ufc Le petit coup de genou sur le côté de la jambe
Demande à un pote de t’en faire une tu vas comprendre x)</t>
  </si>
  <si>
    <t>@GuiCorentin @kakarot_ufc une béquille comment ?</t>
  </si>
  <si>
    <t>@GuiCorentin @kakarot_ufc j’étais pas sûr que tu parlais de ce genre de béquille moi j’appelle ça casse cuisses 🤣 je les mets plus haut moi</t>
  </si>
  <si>
    <t>@JSuischo @GuiCorentin @kakarot_ufc mais c’est pas autorisé dans certaines organisations non ?</t>
  </si>
  <si>
    <t>@Fatih_fight @GuiCorentin @kakarot_ufc Ouais c’est sûr la cuisse normalement, là ils visent le genou direct 😳</t>
  </si>
  <si>
    <t>@Fatih_fight @GuiCorentin @kakarot_ufc J’en ai aucune idée je peux pas te dire</t>
  </si>
  <si>
    <t>@kakarot_ufc j’ai jamais compris comment les placer</t>
  </si>
  <si>
    <t>@ATumenov I deserve a follow. I stuck with you threw thick and thin and still think you will become ufc champion plus ratio</t>
  </si>
  <si>
    <t>@MMABrad48 If amateur MMA is your thing then following @CaoiltedeBarra is a big must as well
Also @MMABrad48 wipes… https://t.co/s7d4N9dHAW</t>
  </si>
  <si>
    <t>RT @SevereGroupie: @MMABrad48 If amateur MMA is your thing then following @CaoiltedeBarra is a big must as well
Also @MMABrad48 wipes the…</t>
  </si>
  <si>
    <t>Conor McGregor révèle le nombre de combats qu’il lui reste dans son contrat UFC https://t.co/kSHTzvxkkH</t>
  </si>
  <si>
    <t>Pour Cris Cyborg, partir de l’UFC et aller au Bellator a sauvé sa carrière https://t.co/YUNX40RSSC</t>
  </si>
  <si>
    <t>@ufc @RobSFont @CalvinKattar Calvin Qatar 🇶🇦</t>
  </si>
  <si>
    <t>RT @ufc: As 𝐒𝐀𝐕𝐀𝐆𝐄 an elbow as you'll ever see 💥
[ @IamTheImmortal | #UFCVegas44 | Dec 4 | Live on #ESPN ] https://t.co/OvI0hE3Dwh</t>
  </si>
  <si>
    <t>RT @Jayjeezer1773: 🧀 Tonight's video we'll be getting w nice win on a cheeser in ufc. Drop a like and comment. 🎨 @JayMMA4 go give bro a fol…</t>
  </si>
  <si>
    <t>RT @scoutelye: İmkanı yok görmeme imkanı ihtimali yok akşamki doğranmadan 10 dakikalık video çıkar Hafez Barış'a dirsek atıp yere atlayıp k…</t>
  </si>
  <si>
    <t>@bwsq11 one of the days  you tell me you love @RondaRousey and you want me art  picture of her so i hope you like i… https://t.co/TcLuiMOzN4</t>
  </si>
  <si>
    <t>RT @Aqrbawi5: @bwsq11 one of the days  you tell me you love @RondaRousey and you want me art  picture of her so i hope you like it and she…</t>
  </si>
  <si>
    <t>RT @rabitte_: 다이어트 전문 UFC 김동현 선수가 알려주는 10일만에 5Kg 감량하는 비법 타래 https://t.co/q81JNqswt5</t>
  </si>
  <si>
    <t>İmkanı yok görmeme imkanı ihtimali yok akşamki doğranmadan 10 dakikalık video çıkar Hafez Barış'a dirsek atıp yere… https://t.co/KcAP5OBHyo</t>
  </si>
  <si>
    <t>@yossy05101 痛くて苦しかった、という言葉に涙がでそうです。堀江選手がそんななってるとは全く気付かなかったです。そんな中また名勝負を生み出したんですね😭
堀江選手はまたすぐUFCに行っちゃいそうですが、まだまだずっと応援します📣</t>
  </si>
  <si>
    <t>@PeliBoy_Lk1fry Mdrrrrrrr si ya du Scorpion ça finir en combat UFC</t>
  </si>
  <si>
    <t>UFC on ESPN 31: Font vs. Aldo – rozpiska, transmisja, godziny rozpoczęcia gali
https://t.co/OEDD8uPoPw</t>
  </si>
  <si>
    <t>RT @macamac6: ベラコン観て堀口選手の言葉に感動して「これ日本人全員に見てもらいたい」とか言ってる人が、普段他の日本人選手には「こいつじゃUFC無理、勝てない」とかまんまそこで言われてるネガティブ発言してるのほんと草。
堀口ファンの自分には堀口選手の言ってる事は当て…</t>
  </si>
  <si>
    <t>RT @bjpenndotcom: Kubrat Pulev stops Frank Mir in the opening round #TriadCombat https://t.co/OsCfMRK7nN</t>
  </si>
  <si>
    <t>Conor McGregor admits he has been nothing but impressed by Michael Chandler 👉 https://t.co/l4sxN8r0KV</t>
  </si>
  <si>
    <t>Triller's Ryan Kavanaugh slams UFC president Dana White over fighter pay 😳 https://t.co/T4BRcxsOFK</t>
  </si>
  <si>
    <t>Jon Jones continues to train at Fight Ready 👇  https://t.co/6gYOyeZnEZ</t>
  </si>
  <si>
    <t>Mike Perry reacts after beating Michael Seals by split decision as a +600 underdog at Triller Triad Combat 💸 https://t.co/1UQ2rsGkt6</t>
  </si>
  <si>
    <t>Gilbert Burns explains why he and Vicente Luque are on the same page about not fighting each other 👇 https://t.co/F4DLNiMu7K</t>
  </si>
  <si>
    <t>Matt Brown provides a positive health update after withdrawing from #UFCVegas44 🙏 https://t.co/PptDKVxhyp</t>
  </si>
  <si>
    <t>Cris Cyborg explains how leaving the UFC for Bellator saved her MMA career 👇 https://t.co/HcGUURjdTj</t>
  </si>
  <si>
    <t>Ali Abdelaziz says Henry Cejudo will "100 percent" fight in the UFC in 2022 👉 https://t.co/hDGQOOmgMH</t>
  </si>
  <si>
    <t>Colby Covington explains why a move to lightweight is not in the cards for him👇 https://t.co/1IYNDGa8t4</t>
  </si>
  <si>
    <t>Geoff Neal fires back at Derek Brunson after he suggested the welterweight division is avoiding Khamzat Chimaev 😳 https://t.co/jqMQjM13CP</t>
  </si>
  <si>
    <t>Mike Perry reacts following his big upset win in Triller 👇 https://t.co/jf02EQDoIP</t>
  </si>
  <si>
    <t>Tyron Woodley reveals his plans for 2022, including fighting in MMA next summer 👇 https://t.co/OSpUNTx6jI</t>
  </si>
  <si>
    <t>Who is your money on in this No. 1 contender fight? 🤔 https://t.co/CPwVwIJbzp</t>
  </si>
  <si>
    <t>Colby Covington calls out the "clickbait merchants" who scored a 10-8 round for rival Kamaru Usman at #UFC268 😬 https://t.co/7GuhGavazw</t>
  </si>
  <si>
    <t>RT @bjpenndotcom: Khabib Nurmagomedov reacts after Islam Makhachev books fight with Beneil Dariush 😅 #UFC #MMA
https://t.co/uzSw92NxTq</t>
  </si>
  <si>
    <t>RT @bjpenndotcom: Triller's Ryan Kavanaugh slams UFC president Dana White over fighter pay 😳 https://t.co/T4BRcxsOFK</t>
  </si>
  <si>
    <t>RT @bjpenndotcom: Conor McGregor admits he has been nothing but impressed by Michael Chandler 👉 https://t.co/l4sxN8r0KV</t>
  </si>
  <si>
    <t>RT @bjpenndotcom: Jon Jones continues to train at Fight Ready 👇  https://t.co/6gYOyeZVux</t>
  </si>
  <si>
    <t>Rampage' Jackson believes #TriadCombat is here to stay: 'UFC and Bellator should be worried' https://t.co/0ej1JphcML</t>
  </si>
  <si>
    <t>Dustin Poirier tells Conor McGregor to 'keep talking' as rival claims unfinished business (via @DannySeguraTV) https://t.co/AhSwrn0KLa</t>
  </si>
  <si>
    <t>RT @CNEWS_Sport: MMA : un combattant UFC gravement hospitalisé pour cause de Covid-19
https://t.co/IDGGRcxYML</t>
  </si>
  <si>
    <t>@Isiknes @combat_insider @Babysoso11 Yeah but that’s just the ufc PR machine being good at it’s job. They do that with loads of stuff</t>
  </si>
  <si>
    <t>@danawhite Put patty pimblet in ufc 4</t>
  </si>
  <si>
    <t>Je remercie mes frères de m’avoir conseillé l’UFC vous êtes des boss je vous aimes grosse dédicace à Y, R et À</t>
  </si>
  <si>
    <t>Pemutaran result hari ini untuk pasaran Singapore (SG) tanggal 29 November 2021,
Result : 9400
Shio : Anjing
Selama… https://t.co/LhxxLPaJqe</t>
  </si>
  <si>
    <t>🚨Légers #UFC :
#BeneilDariush (3) 🆚 #IslamMakhachev  (4) booké en Main Event ‼️
📆 27 février 
🔥🔥🔥 https://t.co/RQTCLHS1su</t>
  </si>
  <si>
    <t>RT @FqMMA: 🚨Légers #UFC :
#BeneilDariush (3) 🆚 #IslamMakhachev  (4) booké en Main Event ‼️
📆 27 février 
🔥🔥🔥 https://t.co/RQTCLHS1su</t>
  </si>
  <si>
    <t>@gesangnurh dan ternyata jodohnya atlet ufc</t>
  </si>
  <si>
    <t>⑤現時点での看板選手と同等かそれ以上の後進の登場・育成ができてないこと
⑥強さだけでUFCを目指そうとする選手が多いこと
⑦相手の存在に頼って目立ってる選手が多いこと
⑧強さではなく上手さを競ってしまってる現状
⑨キャラやイメージを優先してしまってること</t>
  </si>
  <si>
    <t>Israel Adesanya will face Alex Pereira in ‘three more fights,’ says UFC champion Glover Teixeira https://t.co/7s44no6WnK</t>
  </si>
  <si>
    <t>@CNEWS_Sport @CNEWS Un combatant UFC ? Mais alors... que choisir ?</t>
  </si>
  <si>
    <t>ルークに合わせてUFCっぽいステージ出んかな https://t.co/9VV1xtQFiT</t>
  </si>
  <si>
    <t>@ShangaTan @zzxmp @AyyItsPauli It does not include ppv bonuses. You dont even know what a ppv bonus is. Each champ… https://t.co/Q0bqCqbfZV</t>
  </si>
  <si>
    <t>@GreggBurke4444 @ShangaTan @zzxmp @AyyItsPauli Reebok deal is over. You guys really dont watch ufc do you?</t>
  </si>
  <si>
    <t>@ShangaTan @DerekBrink3 @zzxmp @AyyItsPauli Shane, while I was pointing out that you were both wrong about the amou… https://t.co/dO50xXrAZ0</t>
  </si>
  <si>
    <t>@DerekBrink3 @ShangaTan @zzxmp @AyyItsPauli LMAO Um, Derek, just FYI, calling people stupid online makes you look l… https://t.co/ojV0RAD8bX</t>
  </si>
  <si>
    <t>@denzel_tim @NiriDi @MMAFanInAVan Who said I was a pro fighter? 🤣 I said my fights are posted on Youtube, &amp;amp; my cous… https://t.co/R0tjPFELcE</t>
  </si>
  <si>
    <t>@denzel_tim @NiriDi @MMAFanInAVan Nope. My grandfather was a pro boxer. My cousin Joey DeGrandis actually fought fo… https://t.co/g03O2NY7nJ</t>
  </si>
  <si>
    <t>仮に漬け続けるだけでも凄いんですよね。相手は修羅の国のUFCの化け物達ですから。 https://t.co/FPzTOxznB1</t>
  </si>
  <si>
    <t>Quand @CNEWS fait des gros titres sur un sportif non vacciné atteint d'une forme grave de covid...
Et sinon, on en… https://t.co/pHUFw74bbt</t>
  </si>
  <si>
    <t>RT @WebSefard: Quand @CNEWS fait des gros titres sur un sportif non vacciné atteint d'une forme grave de covid...
Et sinon, on en parle des…</t>
  </si>
  <si>
    <t>@LigaTV Гольф, UFC, художественная гимнастика, бейсбол</t>
  </si>
  <si>
    <t>@sultan_ufc @HFC420 تعرف بول فيلدر👀</t>
  </si>
  <si>
    <t>fun fact: when francis ngannou made his UFC debut, he had more submission wins than he did knockouts… https://t.co/Qkb3S8xCPE</t>
  </si>
  <si>
    <t>@hunnywh0re She really caught yall lacking right now</t>
  </si>
  <si>
    <t>RT @jtuck151: I mean sh!t we can be corny too 😮‍💨 https://t.co/z3ZYrlGbKM</t>
  </si>
  <si>
    <t>RT @krysteena91: Not today satan 😈#CowboysNation https://t.co/CB1UEMyJyp</t>
  </si>
  <si>
    <t>堀江圭功選手は男前キャラとか「UFC帰りの本格派」キャラじゃなくて、ネジぶっ飛んだ系のキャラで言った方がいいと思うなー。なんか、今回の TRIGGERで初めて堀江選手の見方が分かった気がする。
#RIZIN_TRIGGER</t>
  </si>
  <si>
    <t>People in the replies dismissing this as handbags and for the most part it is. However, the red carded player is id… https://t.co/rcIOKwmSwT</t>
  </si>
  <si>
    <t>El campeón de UFC Glover Teixeira dijo que Adithaya de Israel se enfrentará a Alex Pereira en “otros tres juegos” https://t.co/l2LdUXhRWN</t>
  </si>
  <si>
    <t>RT @LoveHempuk: We are giving away a £250 @UFC Store gift card and a £250 CBD bundle, in partnership with @sporf
🎟 To enter:
Head over to…</t>
  </si>
  <si>
    <t>@krisjames1978 @FullContactMTWF You see it too right? Clearly he has a lot of love for me but he hasn’t come to terms with it 😂</t>
  </si>
  <si>
    <t>@krisjames1978 @FullContactMTWF He has mastered the art of insider bullying that appears to be innocent on the surface lmao.</t>
  </si>
  <si>
    <t>@krisjames1978 @UFC_Obsessed We’re the bitterest of rivals!</t>
  </si>
  <si>
    <t>@krisjames1978 @UFC_Obsessed What would a Michael Bisping and Belal Muhammad podcast be called?
Bully-ve You Me</t>
  </si>
  <si>
    <t>@UFC_Obsessed @FullContactMTWF I follow you both and just cannot pick up on the tone of this twitter relationship..… https://t.co/yIxNokmNrt</t>
  </si>
  <si>
    <t>@UFC_Obsessed @FullContactMTWF I see him tweet cool stuff to you and then I see your reaction and the world is once again a mystery to me 😉</t>
  </si>
  <si>
    <t>@FullContactMTWF @UFC_Obsessed Like Conor and Dustin, metaphorically speaking? https://t.co/oRIz6MTbXG</t>
  </si>
  <si>
    <t>@FullContactMTWF @UFC_Obsessed Nice.</t>
  </si>
  <si>
    <t>昨日のRIZIN TRIGGER 1stで、昇侍に勝利した萩原ですが、次の試合として元UFCファイターの堀江と対戦したい考えがあったが、怪我しているみたいなので、楽しみはもうちょっと先に置いて、ドミネーターに狙いを変えたとのこと。… https://t.co/BhlOfr5PqD</t>
  </si>
  <si>
    <t>https://t.co/GwVYaPrCR0
【頂上決戦】VS堀口恭司 Bellatorバンタム級王者 セルジオ・ペティスのトレーニング！Sergio Pettis mma training!【RIZIN】【Bellator】【… https://t.co/jTUbRt4izv</t>
  </si>
  <si>
    <t>RT @GeorgesStPierre: My @lovehempuk family are having a massive Black Friday CBD Sale - 40% off everything! I’ve been told this is the last…</t>
  </si>
  <si>
    <t>Check out my latest article on @PatSabatini145’s steady rise in the @ufc ‼️‼️ https://t.co/DL8I2soz5m</t>
  </si>
  <si>
    <t>RT @OmarSaidJOTY: Check out my latest article on @PatSabatini145’s steady rise in the @ufc ‼️‼️</t>
  </si>
  <si>
    <t>UFC дэх африк тивийн төлөөлөл. https://t.co/fGAvqxoYPG</t>
  </si>
  <si>
    <t>@TheNotorious080 @kakarot_ufc C'est ou du coup exactement ? Sur le côté du genou ? C'est quoi le calf kick ?</t>
  </si>
  <si>
    <t>@The_DCOM2 @kakarot_ufc Calf kick c’est plutôt sous le genou du coup</t>
  </si>
  <si>
    <t>@kakarot_ufc Ils ont pas peur de se casser le pied ? Normalement c’est avec le tibia que tu touches</t>
  </si>
  <si>
    <t>لقطات Face-off لا تنسى في عام 2021
#UFC
لمشاهدة نزالات UFC مباشرة وحصرياً حمل تطبيق #UFCArabia https://t.co/gJUgmztOrJ</t>
  </si>
  <si>
    <t>RT @UFCarabia: لقطات Face-off لا تنسى في عام 2021
#UFC
لمشاهدة نزالات UFC مباشرة وحصرياً حمل تطبيق #UFCArabia https://t.co/gJUgmztOrJ</t>
  </si>
  <si>
    <t>Why are y'all always fighting for submission like you're in the UFC</t>
  </si>
  <si>
    <t>堀口選手めっちゃ楽しみですけどUFC古参で今が全盛期のポイエーvsオリベイラの2人の対決すごい楽しみ</t>
  </si>
  <si>
    <t>RT @gbrou10: ANOTHER FIGHTER!!UFC Champion, BJ Penn, who is regarded as one of the greatest fighters in the history of the sport is running…</t>
  </si>
  <si>
    <t>RT @LaSueur_off: Désormais plus à l’UFC, Mike Perry ne regrette sûrement pas 👀💰 https://t.co/XNfInxF4m1</t>
  </si>
  <si>
    <t>Israel Adesanya will face Alex Pereira in ‘three more fights’, says UFC champion Glover Teixeira https://t.co/SnBzx07E0a</t>
  </si>
  <si>
    <t>RT @UFCongo: DJEMES DIALA OBTIENT FINALEMENT SON ATTESTATION DE LIBERATION  https://t.co/ZFgNYrwQOZ</t>
  </si>
  <si>
    <t>@AlexM_talkSPORT Decline both and join the UFC, some of the footballers could be devastating with their kicks!</t>
  </si>
  <si>
    <t>Le Covid-19 met K.O une légende de l’UFC https://t.co/CQEGvzKpvp https://t.co/EyHAdJhC3o</t>
  </si>
  <si>
    <t>🗣️UFC 270 チケットまだあります
400レベル
合計 約5万2,000円
・チケット 375ドル 約4万3,000円
・手数料 77.05ドル 約8,800円
合計 約4万5000円
・チケット 325ドル 約3万7,… https://t.co/tmGaH6muQv</t>
  </si>
  <si>
    <t>UFCファイターリスト作成中📝
※私調べです。
ウェルター級 80名
ライト級 86名
フェザー級 74名
バンタム級 77名
フライ級 36名
ミドル級のデータ入力中💻💦</t>
  </si>
  <si>
    <t>@wannmma 一応ありますよ。選手リスト、リリース、新規契約、USADAリストなどなど書いてあります。 List of current UFC fighters https://t.co/6DYoErE3Xk</t>
  </si>
  <si>
    <t>@blackpandamma UFC契約中ファイター一覧が各階級ごとにどこかで見れたらなあといつも思ってます
ないですよね😭</t>
  </si>
  <si>
    <t>RT @blackpandamma: @wannmma 一応ありますよ。選手リスト、リリース、新規契約、USADAリストなどなど書いてあります。 List of current UFC fighters https://t.co/6DYoErE3Xk</t>
  </si>
  <si>
    <t>#UFCVegas44 12/5日
選手メモ/勝敗予想
メイン
・#4ﾌｫﾝﾄ UFC9-3 4連勝 ﾘｰﾁ182cm🙄
・#5ｱﾙﾄﾞﾊﾞﾝﾀﾑ5戦目 2連勝 ﾘｰﾁ178cm
・#14ﾌｨｼﾞｴﾌ 10-1UFC4-1 4連… https://t.co/loFL6iqvrt</t>
  </si>
  <si>
    <t>・#13ｸﾙｰﾄ 25歳 12-2UFC4-2 UFC全ﾌｨﾆｯｼｭ
・#14ﾋﾙ 10-1UFC2-1-1 前戦×ｸﾚｲｸﾞ(腕破壊)
・ｱﾚﾝ 25歳 17-4UFC5-1
・ｶｰﾃｨｽ 27-8UFC2戦目 前戦◯ﾊｳｽﾞ(… https://t.co/VbyQOsqegO</t>
  </si>
  <si>
    <t>・ｶﾏｶ3世 26歳 8-4-1 UFCﾘﾘｰｽ後初戦
・ｼﾞｰｻﾞｽ 14-9 ﾘ193cm🙄 前戦◯ﾏｶﾊﾟ×ﾋﾟｺ
・ｸﾗｯﾁﾏｰ 9-1 身175cm/ﾘ173cm🤔
・ｴﾝｶﾝﾌﾟ10-2 8/10finish 元UFC… https://t.co/5F7wLu69V5</t>
  </si>
  <si>
    <t>charles oliveira e um dos fighters da ufc q mais respeito</t>
  </si>
  <si>
    <t>@LaSueur_off Faut aussi se dire qu'il le paye bien parce que il vient de l'UFC donc son nom est vendeur.</t>
  </si>
  <si>
    <t>No alcanzó a debutar y le encontraron 3 tipos de drogas: La maldición de un mexicano en UFC - https://t.co/qX551PrCZH</t>
  </si>
  <si>
    <t>If @TheNotoriousMMA made a return to UFC now, he'd be in the middleweight division... 😳 😳
He's weighing 15KG more… https://t.co/ALlb986LSb</t>
  </si>
  <si>
    <t>RT @samhxrris9: me at 6am after a ufc event</t>
  </si>
  <si>
    <t>RT @TheNotorious080: @kakarot_ufc Alors y’en a une bonne partie qui ne sont pas des calf kick mais des frappe juste dans la partie creuse d…</t>
  </si>
  <si>
    <t>max v yair https://t.co/RXl2if0FWb</t>
  </si>
  <si>
    <t>A word of advice: Don't make @CruteJim angry 💣💣💣
📺📱 Jimmy Crute brings those Bendigo bombs to Las Vegas this weeke… https://t.co/U82hzfjY99</t>
  </si>
  <si>
    <t>@UFC_AUSNZ @CruteJim Clean.</t>
  </si>
  <si>
    <t>@ufc @UFCFightPass Have you seen how Connor has added weight now? maybe he will go to light heavyweight?</t>
  </si>
  <si>
    <t>@ufc @josealdojunior Aldo only gets better and better over the years!</t>
  </si>
  <si>
    <t>RT @ufc: The King of Rio returns 🇧🇷
[ @JoseAldoJunior | #UFCVegas44 | Dec 4 | Prelims 7𝙥𝙢𝙀𝙏 | Main Card 10𝙥𝙢𝙀𝙏  | Live on #ESPN ] https://…</t>
  </si>
  <si>
    <t>@halleberry ( still deep in Lurve) in #BruisedNetflix  was BRILLIANT. if you're a fan of UFC or a fighter remember… https://t.co/i1uGOaDSSs</t>
  </si>
  <si>
    <t>@ragmindset ufc'de iş yapabilir ya orayı denesin bir de 😁😁😁</t>
  </si>
  <si>
    <t>Made in France – Un nouveau logo qui ne règle pas tout https://t.co/kxni7PRjM0 via @UFCquechoisir</t>
  </si>
  <si>
    <t>#infoconso sur Planète Fm : remboursement des avoirs
https://t.co/0TPEvGpOLA</t>
  </si>
  <si>
    <t>@AyyItsPauli I think Perry deserved that kind of money or close to it when he fought in the ufc, he was an exciting… https://t.co/j2HzEviNcB</t>
  </si>
  <si>
    <t>S'il était pas passé par l'ufc il aurait mm pas eu ça mdrrr https://t.co/qpSH686KVc</t>
  </si>
  <si>
    <t>@LaSueur_off Ce que les gens doivent aussi comprendre c'est que c'est PARCE QUE Perry est passé par l'UFC qu'il vau… https://t.co/napHJ3VKBG</t>
  </si>
  <si>
    <t>RT @FlorentMalice: @LaSueur_off Ce que les gens doivent aussi comprendre c'est que c'est PARCE QUE Perry est passé par l'UFC qu'il vaut aut…</t>
  </si>
  <si>
    <t>@LaSueur_off Même si perry tiens son salaire grâce à son passage à l'ufc, il y a quand même un gros paradoxe dans l… https://t.co/zRD9E4JsdI</t>
  </si>
  <si>
    <t>UFC 4 Prime Icons opdaterering https://t.co/nZ3QKnG3S5</t>
  </si>
  <si>
    <t>UFC 4 Prime Icons opdaterering https://t.co/nfQbVYcYPB</t>
  </si>
  <si>
    <t>UFC Logic 101:
Guy gets caught using steroids = 2 year suspension.
Guys gets caught smoking weed = 5 year suspension.
Like wtf?!?!?!</t>
  </si>
  <si>
    <t>RT @htsony: premium account lf lfb wts cheap ph
gcash wtb on hand fs
hayu, disney, hulu vpn prem accs express nord surfshark bartleby scri…</t>
  </si>
  <si>
    <t>RT＜まーじーでーすーかー
チャイナのフリは跳躍力のある男性が舞台全部をかっさらうくらい迫力のパートなのに。
マリンスキーのGRIGORY POPOV氏(UFCｼﾞｬﾅｸﾃ)の演技とかほんとにすごいし✨なんとかならないんですかね😔この風潮……</t>
  </si>
  <si>
    <t>The ICE MAN! You are a legend one of the biggest influences into me getting into MMA, it would be of the greatest h… https://t.co/q6BRfAmtKm</t>
  </si>
  <si>
    <t>“Jake Paul Is a B**ch!”-Tyron Woodley Says It Was Jake Paul Who Walked Away From the Fight as a Loser https://t.co/r8UmRTapyS</t>
  </si>
  <si>
    <t>‘He Left with a Lot of Money’- UFC Lightweight Brad Riddell on Khabib Nurmagomedov’s Early Retirement https://t.co/ZJh0IogK4w</t>
  </si>
  <si>
    <t>RT @Roxyfighter: My battle sister @LaurenMurphyMMA is visiting me to train for a week! Yay! Sushi tonight. #ufc #tuf #friend https://t.co/j…</t>
  </si>
  <si>
    <t>RT @Obs_Sport_Biz: 💰🥊 le #MMA ne connait pas la crise !
Revenus record pour #UFC en 2021 : 930 M$
Intéressant de voir la répartition du C…</t>
  </si>
  <si>
    <t>@MMAjunkie @Rampage4real Lol UFC definitely has nothing to be worried about. 😂</t>
  </si>
  <si>
    <t>@MMAjunkie @Rampage4real Is this the organization that has 50 year olds fight with fake rules in a triangle cage? Yea I think UFC is good.</t>
  </si>
  <si>
    <t>Kazushi Sakuraba vs. Royler Gracie PRIDE 8 - UFC Fight Pass https://t.co/wdYjdEAMSC</t>
  </si>
  <si>
    <t>Kazushi Sakuraba vs. Royce Gracie PRIDE: GP 2000 Finals - UFC Fight Pass https://t.co/PcXaBQBR7D</t>
  </si>
  <si>
    <t>RT @ADRI_GEEK: @FlakeSwiss Oh, c’est pas suisse mais chinois et 10x fois chez ailleurs
D’ailleurs, aucune mention légale sur le site, on vo…</t>
  </si>
  <si>
    <t>RT @AntiDrop3: @ADRI_GEEK @FlakeSwiss D'ailleues @ADRI_GEEK je sais pas si tu connais https://t.co/HeHqxGzxGm 😃
C'est notre projet étudiant…</t>
  </si>
  <si>
    <t>RT @HoldEmset: @KIACE11 @AntiDrop3 @ADRI_GEEK @FlakeSwiss Ok mais vous détecter le drop chez grande  enseignes genre Mano a Mano Amazon ect…</t>
  </si>
  <si>
    <t>RT @Ivy_Sky01: Je suis dans un mood actuellement, tellement que je sais meme plus comment je vais.</t>
  </si>
  <si>
    <t>RT @Alextrxm: "à quel point t'as pas de chance dans la vie ?" 
moi: https://t.co/V1eABSgUdE</t>
  </si>
  <si>
    <t>RT @thewoorstt: Au début, elle est positionné comme un personnage de jeu vidéo qui attend que tu cliques sur lui pour commencer à parler 😭😭…</t>
  </si>
  <si>
    <t>RT @sandrine2loffre: Quand même ce serait bien qu'ils arrêtent de tuer des gens vous trouvez pas ? Moi je trouve.</t>
  </si>
  <si>
    <t>No dia 06 de dezembro de 2021 às 09h, será realizada a Mesa Redonda "Representação, Terminologia e Organização da I… https://t.co/Gdnzxv2ycZ</t>
  </si>
  <si>
    <t>fun fact: when francis ngannou made his UFC debut, he had more submission wins than he did knockouts… https://t.co/mqAKFcn2et</t>
  </si>
  <si>
    <t>RT @itome100028: 三原交通さんが糸目のツイートに「イイね」して下さったので、糸目ＨＤの写真棚から秘蔵画像を・・・
狭隘路で貸切ドライバー泣かせの仏通寺に、ＵＦＣのスパクルで登って来られた時は「神だ！」とドラテクに惚れ惚れしちゃいましたねぇ～💕😷　2008年撮影…</t>
  </si>
  <si>
    <t>@AyyItsPauli UFC in trouble? 😂😂😂
In trouble is the company who pays 250k to a fighter wich cant sell 100 PPV lol… https://t.co/sMshHday8I</t>
  </si>
  <si>
    <t>I cannot wait till UFC gym opens 😭😭😭😭 ima be there most of my time</t>
  </si>
  <si>
    <t>@JessTheGemini UFC? Honestly Jiu Jitsu is all one needs to train and less wear and tear on the body.</t>
  </si>
  <si>
    <t>@linop412 I don’t think bellator has to worry. But definitely not ufc lol. 😭😭😭</t>
  </si>
  <si>
    <t>RT @KaktycSlatt: @ufc @UFCFightPass Gotta be my favorite one https://t.co/NlTuPKv4Cj</t>
  </si>
  <si>
    <t>💪👊Dia de UFC em Miami👊💪
Uma road trip grande dessa vez pra descobrir se o calor de Miami é tudo isso que dizem por… https://t.co/MFo6t6ENyC</t>
  </si>
  <si>
    <t>@UFC_RIZIN3 RTありがとうございます！
当選結果は動画の最後に…!!
本キャンペーンは12/5まで毎日15時に更新され、再チャレンジできます!!
（それぞれ翌日14:59まで参加可能）
是非明日もチャレンジしましょ… https://t.co/QWCEpXggYz</t>
  </si>
  <si>
    <t>@Olimpiyat_Ufc Bİ HAYALDİR BAKALIM NELER OLACAK</t>
  </si>
  <si>
    <t>@NoContextBailly @FtblObs  UFC?</t>
  </si>
  <si>
    <t>💰🥊 le #MMA ne connait pas la crise !
Revenus record pour #UFC en 2021 : 930 M$
Intéressant de voir la répartition… https://t.co/AwwZScjqnT</t>
  </si>
  <si>
    <t>RT @armenia__mma: 💥 Arman Tsarukyan (17-2) will fight  Joel Alvarez (19-2) at UFC on February 26th.
Source: Igor Lazorin https://t.co/pfC9…</t>
  </si>
  <si>
    <t>Excellente explication du phénomène qui paralyse la jambe par notre cher @TheNotorious080 🙌. https://t.co/kYjHXlkJyc https://t.co/cImMpChte8</t>
  </si>
  <si>
    <t>@TheNotorious080 https://t.co/6bUkpP84cN</t>
  </si>
  <si>
    <t>@kakarot_ufc Alors y’en a une bonne partie qui ne sont pas des calf kick mais des frappe juste dans la partie creus… https://t.co/vr7YcuMbCb</t>
  </si>
  <si>
    <t>@kakarot_ufc Le choc comprime les tissus avoisinants ou même directement le nerf ce qui empêche la transmission du… https://t.co/CKO7bnAeaT</t>
  </si>
  <si>
    <t>@kakarot_ufc Haha merci toujours un plaisir😇</t>
  </si>
  <si>
    <t>@TheNotorious080 @kakarot_ufc Merci docteur  pour cette explication</t>
  </si>
  <si>
    <t>@kakarot_ufc Il ne faut pas se rater sur l’emplacement de la frappe et avoir le pied assez résistant au cas ou tu f… https://t.co/DX6ftT95pY</t>
  </si>
  <si>
    <t>@_Jssy____ @kakarot_ufc Non jamais vu la vidéo mais pareil, je trouve ça très risqué ça m’étonne pas que tu puisse… https://t.co/syuBLHnJ5Z</t>
  </si>
  <si>
    <t>@_Jssy____ @kakarot_ufc Aiiiiiiiiie j’ai maaaaaaaaaal</t>
  </si>
  <si>
    <t>@_Jssy____ @kakarot_ufc Tu sens qu’il a souffert avant de posé le pied 😂 miskine pire que Connor pour le coup</t>
  </si>
  <si>
    <t>RT @_Jssy____: @_MrHakka @kakarot_ufc https://t.co/zsZEbx2X9W</t>
  </si>
  <si>
    <t>@_MrHakka @kakarot_ufc Moi ça me fait trop peur de mettre des kick comme ça tu peut littéralement te briser le pied… https://t.co/wJ1P7iBjQM</t>
  </si>
  <si>
    <t>@_MrHakka @kakarot_ufc https://t.co/zsZEbx2X9W</t>
  </si>
  <si>
    <t>@_MrHakka @kakarot_ufc Mdr de ouf ça doit traumatiser à mort</t>
  </si>
  <si>
    <t>@OdeOsbourne @ufc Can’t wait for this fight #LFG</t>
  </si>
  <si>
    <t>RT @BestFightOdds: UFC Fight Night 203:
Beneil Dariush (+330)
Islam Makhachev (-400)
https://t.co/MwtLW56uLM @beneildariush @MAKHACHEVMMA</t>
  </si>
  <si>
    <t>RT @ErwanLeCorre: Someone in group 3 starting next Monday asked to be moved to group 4 in November (only 8 spots left).
Means there’s one s…</t>
  </si>
  <si>
    <t>@BeigeFrequency I mean... one is a guy who's been involved in UFC for 20+ years, the other is just an actor who doesn't have to be jacked.</t>
  </si>
  <si>
    <t>RT @MMAjunkie: Can #TriadCombat become a new player in combat sports?
@Rampage4Real thinks so.
Full story: https://t.co/yYCmOXrEL6 https:…</t>
  </si>
  <si>
    <t>🈹セール　No Mas／ノーマス　パーカー
7,120円→3,300円　53%OFF
マイク・タイソンvsロビン・ギヴンズ https://t.co/P7rYxY6OBe
9,900円→3,300円　66%OFF
UFC VE… https://t.co/hDRmtUX3mP</t>
  </si>
  <si>
    <t>【#ブラックフライデー】をスタート❗️最大50%OFF❗️https://t.co/pPS43FaQqP
UFCの公式ユニフォームシリーズを手がける「#VENUM」から。ボクシンググローブ、ファイトショーツ、トレーニングショーツ… https://t.co/dU2Zk79raR</t>
  </si>
  <si>
    <t>Yan is the best boxer in the ufc. We can stop this silly ass debate now.</t>
  </si>
  <si>
    <t>@LaSueur_off L’ufc c’est abusé comment ils se gavent sur les athlètes.</t>
  </si>
  <si>
    <t>RT @OvitchOvitch: @LaSueur_off L’ufc c’est abusé comment ils se gavent sur les athlètes.</t>
  </si>
  <si>
    <t>RT @LaSueur_off: Jose Aldo fight week ! 🤩🇧🇷
https://t.co/edQX823Rkw</t>
  </si>
  <si>
    <t>@MotoGP_ESPN Nate Diaz UFC</t>
  </si>
  <si>
    <t>Des rumeurs sur le possible retour de Conor McGregor à l’UFC https://t.co/M781Tf65ZI #sport https://t.co/eZ6207DogD</t>
  </si>
  <si>
    <t>Georges St-Pierre refuses to pressure Khabib out of retirement.
"He made a promise to his mother and I think it's… https://t.co/zM8vEjpetI</t>
  </si>
  <si>
    <t>@MMAjunkie @Rampage4real But ufc and bellator don't have nothing to worry about lol</t>
  </si>
  <si>
    <t>UFCってデイナホワイトが代表である限り潰れなさそう</t>
  </si>
  <si>
    <t>@Jonatha32853971 @JackSlackMMA @FloydMayweather @jakepaul @Canelo @Tyson_Fury @ufc MMA fans getting so bitter towar… https://t.co/ltdfVfcOqV</t>
  </si>
  <si>
    <t>unless you're in wwe or ufc 😂</t>
  </si>
  <si>
    <t>@offseasonlopata Přesně. A Hami teď neřešil nic okolo covidu protože se připravuje na UFC.</t>
  </si>
  <si>
    <t>UFCのさ、色んな選手のインスタをフォローしてるんだけども、みんな所属してるジムデカいし、天井が高いよね。</t>
  </si>
  <si>
    <t>もし堀口がペティスに勝てて、何回か防衛したあと、UFC行くとしたらいきなりマルロンモラエスと対戦でもいいんじゃねえかな。
バンタム級でのペティスに勝てれば今3位のロブフォントと肩並ぶでしょ。</t>
  </si>
  <si>
    <t>se eu n entrar nessa ufc esse ano eu n entro nunca mais pq enem n conte cmg pra outros anos</t>
  </si>
  <si>
    <t>RT @ufc: 2021 has seen some 𝐀𝐌𝐀𝐙𝐈𝐍𝐆 debuts 💥
Which performance impressed you the most? 👊 https://t.co/La2YQKYwGG</t>
  </si>
  <si>
    <t>RT @annamerlan: Joe Rogan is solidfying his ties with the far right, while at the same time returning to be one of the most prominent faces…</t>
  </si>
  <si>
    <t>RT @omasukifight: 【トリビア】新しい米国駐日大使に任命されたラーム・エマニュエル氏は、UFCの親会社エンデバーの創業者でCEOのアリ・エマニュエルの兄である。
https://t.co/HjXBAuCIYY</t>
  </si>
  <si>
    <t>🕹 【中古】EA SPORTS UFC 3ソフト:プレイステーション4ソフト／...
🉐 価格: 2,363 円  
👑 63 位
#PS4
▽商品リンク
https://t.co/uNRKSGUtkj</t>
  </si>
  <si>
    <t>UFCの最後の日本大会みたいに絶対当たる抽選しましょう</t>
  </si>
  <si>
    <t>RT @haba__pero: UFCの最後の日本大会みたいに絶対当たる抽選しましょう</t>
  </si>
  <si>
    <t>@kakarot_ufc Rouge</t>
  </si>
  <si>
    <t>@MMAjunkie @Rampage4real A ufc fight night card headlined by Jessica eye  will do better then triadcombats best car… https://t.co/HC9fXHj4eO</t>
  </si>
  <si>
    <t>What a life, from mode in Burnley on Saturday night DJing, to going back to cali and then calling UFC fights the ne… https://t.co/6BBgZaDfdd</t>
  </si>
  <si>
    <t>RT @EagIesmesh: Please come home Ottman 😔 https://t.co/a79a9nIoQd</t>
  </si>
  <si>
    <t>ラファエル・フィジエフ‼️🇰🇬
10勝1敗(6TKO・1Sub)4連勝中‼️
ムエタイは39勝8敗(29KO)‼️🥊
タイガームエタイ所属🐯
マトリックスディフェンス使い🕶
#ラファエル・フィジエフ @RafaelFiziev 
 https://t.co/iTCubablJ0</t>
  </si>
  <si>
    <t>RT @BMF_Bisping2: Cody dosnt look good https://t.co/z7UFU9XiqS</t>
  </si>
  <si>
    <t>All I can say about this is...underrated Main event! I can't wait to see what happens 🔥👌
@RobSFont vs… https://t.co/oaKEYjaMwU</t>
  </si>
  <si>
    <t>Brock CARRIES UFC 4 🙏🙏🙏🙏 https://t.co/v5KxTbpFOH</t>
  </si>
  <si>
    <t>Ngannou vs Gane: Fabricio Werdum donne son pronostic pour l’ #UFC270
https://t.co/uo9FZeX9yX https://t.co/R6MXUR7gN1</t>
  </si>
  <si>
    <t>RT @BoxeMag_com: Ngannou vs Gane: Fabricio Werdum donne son pronostic pour l’ #UFC270
https://t.co/uo9FZeX9yX https://t.co/R6MXUR7gN1</t>
  </si>
  <si>
    <t>RT @aidenfknrich: @joerogan Joe I’m doing a cool thing where I scan ufc fighters and upload them into the metaverse. I’ll be down near you…</t>
  </si>
  <si>
    <t>Francis ko in 2 rounds, if he didn't Gane will give him a boxing lesson live on tv https://t.co/CxBsHJds7S</t>
  </si>
  <si>
    <t>@master_yinyang @krissog_513 @UnLordDeLogrono @LibertadSurja Yo solo hablo de proporcionalidad. Otra cosa es que la… https://t.co/j0D2Qtijc9</t>
  </si>
  <si>
    <t>@MMAjunkie @Rampage4real They literally leach off the UFC. They take all the guys who are too washed to fight in th… https://t.co/SafCORePla</t>
  </si>
  <si>
    <t>@Cofeex1 @mmaskovv you realize when ppl say boxing is dead it’s because ufc puts on 100 times better fights every w… https://t.co/SVpDNK4jBi</t>
  </si>
  <si>
    <t>@dimitrisanders_ na UFC de Humanas ali na av. dos universitários</t>
  </si>
  <si>
    <t>UFC Fight Night 21 2010/4/1
五味隆典 UFCデビュー戦入場 https://t.co/9kYJmleC1k</t>
  </si>
  <si>
    <t>Ali Abdelaziz is confident Henry Cejudo will fight for his third UFC gold in 2022. 
Do you think Triple C can capt… https://t.co/h1siIhPPZT</t>
  </si>
  <si>
    <t>RT @RTSportNews: Ali Abdelaziz is confident Henry Cejudo will fight for his third UFC gold in 2022. 
Do you think Triple C can capture the…</t>
  </si>
  <si>
    <t>UFC Fight Night: Font vs. Aldo Model Predictions:
Font - 77%
Riddell - 59%
Santos - 59%
Crute - 65%
Todorovic - 59… https://t.co/tygYNh89aS</t>
  </si>
  <si>
    <t>RT @bjpenndotcom: Ali Abdelaziz says Henry Cejudo will "100 percent" fight in the UFC in 2022 👉 https://t.co/cQAGaOChMK</t>
  </si>
  <si>
    <t>@GregorMcConor3 He’s only lost to the most dominant ufc fighter and the #1 contender… and both had wack accidents</t>
  </si>
  <si>
    <t>What is to become of the ufc LHW division? I adore Glover but it just feels like the division overall is so bleh coz of the Jon Jones shit.</t>
  </si>
  <si>
    <t>Dustin Poirier has played down any potential prospect of a fourth meeting with Conor McGregor https://t.co/qbg78WiLTf</t>
  </si>
  <si>
    <t>@Templar7772 @fatboyjonesy @liammcl08892406 @AyyItsPauli ufc revenue is over a billion dollars a year they can pay… https://t.co/ajXDhhD5Ax</t>
  </si>
  <si>
    <t>@MMAjunkie @DustinPoirier @TheNotoriousMMA Conor tweets a pic stating he's 185lb of muscle no fat.
Dusty says "if… https://t.co/MmTIh9rnWf</t>
  </si>
  <si>
    <t>RT @kenjiosawa: セコンドは選手毎にわかりやすくタイプにわけて言ってるから器用じゃないやつにあれこれ言ってもしょうがないんだよ</t>
  </si>
  <si>
    <t>RT @yamaken_yade: 改めて息子の初戦の相手に良い相手を選んで頂き、RIZINさんには感謝です。鈴木選手強かったです。まだまだ他のフェザー級の選手とやっても面白いと思います。うちの息子も大変良い経験がまた積めました。ここからの若い2人のストーリーは、きっと、RIZ…</t>
  </si>
  <si>
    <t>RT @rizin_PR: ＼U-NEXT 月額会員限定✅／
#Bellator272 日本独占LIVE配信⚡️
RIZINバンタム級王者"堀口恭司"の「Bellator世界バンタム級タイトルマッチ」挑戦を日本から見届けよう🙌
📅：12.4(土) 9:00 ~プレリム /…</t>
  </si>
  <si>
    <t>RT @rizin_PR: ／
「ペティスvs堀口」🔥
限定ポスターをGETしよう🙌
＼
#Bellator272 にて、セルジオ・ペティスとの「Bellator世界バンタム級タイトルマッチ」に挑む堀口恭司への応援メッセージをツイートすると、抽選で⑩名様に「セルジオ・ペティス…</t>
  </si>
  <si>
    <t>RT @majan_saitou: 頑張れ帝拳
帝拳ジムの本田明彦会長は「スポーツ庁にすべて（来日用）書類は提出している。試合前日のキャンセルも覚悟している。もし入国不可能となった場合は話し合うしかない」
https://t.co/2LfSAh9tSO</t>
  </si>
  <si>
    <t>UFC fighter Miesha Tate pulled stitches out from her own eye, and asked, 'Who needs a doctor?' https://t.co/a37lioimpP</t>
  </si>
  <si>
    <t>RT @forkfuture: fun fact: when francis ngannou made his UFC debut, he had more submission wins than he did knockouts https://t.co/91SxLQst4Q</t>
  </si>
  <si>
    <t>RT @mmabutter: fun fact: when francis ngannou made his UFC debut, he had more submission wins than he did knockouts</t>
  </si>
  <si>
    <t>fun fact: when francis ngannou made his UFC debut, he had more submission wins than he did knockouts https://t.co/0ODYwI7pnU</t>
  </si>
  <si>
    <t>RT @TheJivemaster: One week without UFC and I've seen some of the most dog shit MMA hot takes imaginable.
I love Robbie Lawler, but he doe…</t>
  </si>
  <si>
    <t>@aulrevoir UFC Undefeated Bantamweight Champion</t>
  </si>
  <si>
    <t>I am too tired to quote today.
#ketsukoto is LIVE now and playing EA Sports UFC 4
{kËt§µ-v¡§ÎØ№}prĘŠÊÑtŚ: CHRONICL… https://t.co/dOHgudflDR</t>
  </si>
  <si>
    <t>A police officer caught two kids playing with a firework and a car battery. He charged one and let the other one of… https://t.co/lpWn7KlLBg</t>
  </si>
  <si>
    <t>@ShowtimeBoxing Your tweet was quoted in an article by Essentially Sports https://t.co/bdz7j8ZWsl</t>
  </si>
  <si>
    <t>@FiteTV Your tweet was quoted in an article by Essentially Sports https://t.co/AAvpVVQmjF</t>
  </si>
  <si>
    <t>@ATumenov Your tweet was quoted in an article by Essentially Sports https://t.co/AAvpVVQmjF</t>
  </si>
  <si>
    <t>@dilletaunt Your tweet was quoted in an article by Essentially Sports https://t.co/Rmb1kpFDMz</t>
  </si>
  <si>
    <t>@AliAbdelaziz00 Your tweet was quoted in an article by Essentially Sports https://t.co/Rmb1kpFDMz</t>
  </si>
  <si>
    <t>@MMAjunkie Your tweet was quoted in an article by Essentially Sports https://t.co/AAvpVVQmjF</t>
  </si>
  <si>
    <t>@AyyItsPauli Not really. They also don’t offer the medical attention and the facilities that UFC does hence the rea… https://t.co/LeBiSn6BfZ</t>
  </si>
  <si>
    <t>It is Aldo fightweek my friends, be happy :) #ufc</t>
  </si>
  <si>
    <t>RT @barstoolsports: UFC OG @Randy_Couture talks about his life, his career, McGregor, and the future of the UFC on an all new #WineWalk wit…</t>
  </si>
  <si>
    <t>RT @FoxSportsRadio: 📺@GottliebShow was joined by 6x UFC Champion @Randy_Couture to discuss his journey from NCAA wrestling at Oklahoma Stat…</t>
  </si>
  <si>
    <t>I see Dana on my feed often (for good reason) but damn, always trips me up thinking that the president of the UFC i… https://t.co/LalrGEmFw9</t>
  </si>
  <si>
    <t>RT @RealNickTheGuy: Un pequeño adelanto de la entrevista que le hice a THE ARGENTINE DAGGER SANTIAGO PONZINIBBIO DE UFC !!! 
Se estrena ma…</t>
  </si>
  <si>
    <t>@ivermectinatha Sinceramente essa eleição será uma carnificina geral... Os debates serão mais cruéis que o antigo UFC.</t>
  </si>
  <si>
    <t>코리안 좀비 정산청 선수는 아시아 최초로 UFC 페더급 챔피언 타이틀전의 기회를 얻은 선수이다.</t>
  </si>
  <si>
    <t>토니 퍼거슨은 UFC 12연승을 기록했다.</t>
  </si>
  <si>
    <t>No Doubts Diaz is the best boxer in @ufc https://t.co/bSvEWXGTNp</t>
  </si>
  <si>
    <t>요즘 한국 격투기계의 최대 화제라면 시스테마라는 무술(?)의 대가 DKYoo(본명 유대경)이 과연 실전 능력이 있는가 하는 의문에 답하기 위해 가짜 무술 판별가 쉬샤우동과 대결하기로 했으나 그게 무산된 후… https://t.co/J10kbDZS2J</t>
  </si>
  <si>
    <t>RT @so_picky: 요즘 한국 격투기계의 최대 화제라면 시스테마라는 무술(?)의 대가 DKYoo(본명 유대경)이 과연 실전 능력이 있는가 하는 의문에 답하기 위해 가짜 무술 판별가 쉬샤우동과 대결하기로 했으나 그게 무산된 후 이번엔 UFC 출신…</t>
  </si>
  <si>
    <t>#KAZ #бокс #ММА UFC анонсировал возвращение бойца из Казахстана. Видео https://t.co/M3GIPqO7uZ https://t.co/9xhKomtLYi</t>
  </si>
  <si>
    <t>IT'S FIGHT WEEK 💥
@todorovic_ufc, Daniele Scagliusi &amp;amp; Nizar Ben Amara.
#UFCFighNight: Font vs. Aldo
📍 UFC APEX, L… https://t.co/Qm4DhxgSEF</t>
  </si>
  <si>
    <t>RT @ThaWeasle: This how Petr Yan vs Cory Sandhagen looked to me #ufc https://t.co/LXwjOYLpb8</t>
  </si>
  <si>
    <t>George St - Pierre is the greatest mixed martial artist of all time and nobody can tell me otherwise.
2nd Most ufc… https://t.co/s0meLp3caW</t>
  </si>
  <si>
    <t>I think GSP had tougher competition and GSP is a 2 division champ while DJ is not (in the ufc). If it wasn't for th… https://t.co/vWcZG1v6o4</t>
  </si>
  <si>
    <t>RT @Robert28800594: George St - Pierre is the greatest mixed martial artist of all time and nobody can tell me otherwise.
2nd Most ufc tit…</t>
  </si>
  <si>
    <t>ufc fight night dec 4.
Prelims - * might change
- Smolka
- Morono
- Murzakanov
- Puelles
- Knight
- Buys/Vlismas… https://t.co/L1UVGSEpO8</t>
  </si>
  <si>
    <t>@maykeuallef Tmnc mlk, eu no UFC e você no WWE, essa seria a nossa luta diária fdp</t>
  </si>
  <si>
    <t>Conor McGregor prega cautela, mas estipula prazo para retorno ao UFC https://t.co/Ubb4UhaEFe</t>
  </si>
  <si>
    <t>Agente revela que Cejudo pode voltar ao UFC em 2022 e já especula luta por título https://t.co/E33jZ3Wxp9</t>
  </si>
  <si>
    <t>#жалгасжумагулов #zhalgaszhumagulov #UFC
UFC анонсировал возвращение бойца из Казахстана. Видео… https://t.co/i7n7dnWFVo</t>
  </si>
  <si>
    <t>@fabrice_genevay @DenferCat @NordaceOfficial Non de l'article</t>
  </si>
  <si>
    <t>@fabrice_genevay @DenferCat @NordaceOfficial Merci quand même</t>
  </si>
  <si>
    <t>@77ElodieWWE_UFC @DenferCat @NordaceOfficial https://t.co/shz162yifw</t>
  </si>
  <si>
    <t>@77ElodieWWE_UFC @DenferCat @NordaceOfficial Je sais pas, c'est pour les membres VIP façon pass-anitaire j'ai pas pu rentrer...</t>
  </si>
  <si>
    <t>@kakarot_ufc Je l'aime trop ce combattant 🤗🤗</t>
  </si>
  <si>
    <t>@AyyItsPauli UFC is wack now</t>
  </si>
  <si>
    <t>Jose Aldo has more KO losses in the UFC, than he does KO wins 😐</t>
  </si>
  <si>
    <t>Conor McGregor comenta recuperação e projeta retorno aos treinos: "Devo ser paciente"
Ex-campeão do UFC é otimista… https://t.co/PoGPqgYFsz</t>
  </si>
  <si>
    <t>RT @ufc: Show us what you got 📲
Log on to @TikTok_US and use #BillionaireStrut to show us your moves 🇮🇪 https://t.co/hCw9S4Jo5E</t>
  </si>
  <si>
    <t>acabei de passar pertinho da ufc. meu deus, que saudade daquele lugar</t>
  </si>
  <si>
    <t>@JoeKing704 @twrecks155 Without the @ufc,  no one knows who the f Perry is. You can chicken and egg this stupid arg… https://t.co/Ls3429AB8e</t>
  </si>
  <si>
    <t>@EricLaughsAtYou @twrecks155 @ufc https://t.co/fGpGjAzQkD</t>
  </si>
  <si>
    <t>@EricLaughsAtYou @twrecks155 @ufc That’s you, the supreme leader, end all be all. I love the ufc, I’ll watch whatev… https://t.co/QmS6y5UCon</t>
  </si>
  <si>
    <t>外国人これないならそれを逆手に取って対抗戦してほしいなぁ。そしてムサエフはベラトールかUFCに出してあげてほしい。旬が過ぎてしまう、、、才能を埋もれさせるのはダメだ
#RIZIN</t>
  </si>
  <si>
    <t>Try I F d;(5568654((66)6t try UFC C</t>
  </si>
  <si>
    <t>IT'S FIGHT WEEEK!!!!!!
ジョゼ・アルド、バンタム級、5戦目！
マネル・ケイプ、4戦目！
12.5(日・日本時間)UFC on ESPN 31: Font vs. Aldo
バンタム級
ロブ・フォント vs ジ… https://t.co/MoIlFVDNqr</t>
  </si>
  <si>
    <t>RT @AdamHulseSports: Three Potential UFC Opponents For Conor McGregor In 2022
#UFC #MMA #MMATwitter #Conor #McGregor #ConorMcGregor 
 htt…</t>
  </si>
  <si>
    <t>後で見る。
#UFC
#Bellator https://t.co/XnFRUn7G1U</t>
  </si>
  <si>
    <t>@yunghank ”UFC and Bellator should be worried” oh yeah im sure they’ll pass the ufc in matter of months</t>
  </si>
  <si>
    <t>@xRumourz @combathubreal fun fact: when francis ngannou made his UFC debut, he had more submission wins than he did… https://t.co/g7IvFsvesc</t>
  </si>
  <si>
    <t>RT @CitromPierre: @xRumourz @combathubreal fun fact: when francis ngannou made his UFC debut, he had more submission wins than he did knock…</t>
  </si>
  <si>
    <t>@combathubreal fun fact: when francis ngannou made his UFC debut, he had more submission wins than he did knockouts https://t.co/JZ3aNasjY2</t>
  </si>
  <si>
    <t>@missb_luvssb @S3XBOMBS_UFC Eto pala mas daks eh
@BebeBoiVladimir @pangpang4evs</t>
  </si>
  <si>
    <t>@Urubudailha Vai ser médico de UFC</t>
  </si>
  <si>
    <t>@MMAjunkie @Rampage4real Not even dickriding the UFC but they're the biggest mma organization by such a huge margin… https://t.co/c0Azd5vU03</t>
  </si>
  <si>
    <t>RT @DrOryctolagus: [THREAD SUR LE CALF KICK]
Ce Thread est la suite de mon thread sur "Le mythe des points vitaux/points de pression".
On…</t>
  </si>
  <si>
    <t>RT @bjpenndotcom: Jon Jones continues to train at Fight Ready 👇  https://t.co/mtG4irvC4p</t>
  </si>
  <si>
    <t>@OReactive @trevorphilipsgg @jakepaul @georgekambosos He compared himself to Tyson fury..... I can quote "I've made… https://t.co/1q7nBkhn03</t>
  </si>
  <si>
    <t>@OReactive @trevorphilipsgg @jakepaul @georgekambosos If you want the facts, Conor Mcgregor had 2 UFC fights in 202… https://t.co/XKnn13viSa</t>
  </si>
  <si>
    <t>@twrecks155 He was a mid level fighter in the UFC, he didn't deserve 250k tbh.</t>
  </si>
  <si>
    <t>この冬スキンケアに課金しすぎ説。
・sensaiコフレ：済
・ブランエトワール顔用美容油：済
・ブランエトワールコフレ：予約済
・アンフィネス乳液：検討中
・キールズクリームUFC：検討中🆕
一年かけて使うと思ったらありかな？🤔（すーぐ買おうとする）</t>
  </si>
  <si>
    <t>Hombre, he visto a McGregor dar patadas en la UFC menos cantosas, la verdad. https://t.co/c4H7K6OgXk</t>
  </si>
  <si>
    <t>@MMAjunkie @Rampage4real It can be one the new BKFC. But not Bellator, or especially UFC with their no paying fight… https://t.co/SJP9nHu01i</t>
  </si>
  <si>
    <t>@TruthRaider1 Dat ze zo fel en agressief zijn is een grap op zich. Een beetje als een kleuter in de ring bij een ufc gevecht.</t>
  </si>
  <si>
    <t>RT @tribunapicante1: Ya esta disponible en nuestras cuentas de #anchor #Spotify e #ivoox el #PodcastPicante de #mma al estilo de #TribunaPi…</t>
  </si>
  <si>
    <t>@kakarot_ufc @saveflix</t>
  </si>
  <si>
    <t>RT @CalvinKattar: ⚔️</t>
  </si>
  <si>
    <t>@oharuhaiiyo ショーン・ウッドソンも今はUFCファイターですね。3勝1敗とかそんな感じじゃなかったかな。
リーチがオバケ+ボクシングがめちゃくちゃ上手いっていう。ボディ打ちでフィニッシュした試合もありました。おまけに腰も強い。</t>
  </si>
  <si>
    <t>言うて、UFCでのKOはまだこのモイカノ戦だけでしょ。前回のグリーン戦は打撃戦に終始出来たのにも関わらず、かなりの接戦になって。
そして次は同じストライカーのリデル。スカッとする勝ち方が見たいねぇ〜。#UFC #UFCVegas44 https://t.co/x634ldeYPD</t>
  </si>
  <si>
    <t>@k1bear_ UFCにも挑戦したんですか‼️‼️
挑戦する事が凄すぎます🔥
素晴らしすぎて。
本当に誇らしいです👍
年末の試合期待したいと思います🔥
楽しみです！</t>
  </si>
  <si>
    <t>Miesha Tate Pulled Stitches Out From Her Own Eye After UFC Bout https://t.co/K8Cpnnuihu</t>
  </si>
  <si>
    <t>RT @zaynmalik: Adesanya been teaching Hooker.. he looks like the karate kid tonight! 👊🏽 .@ufc #ufc266</t>
  </si>
  <si>
    <t>Chandler vs Gaethje https://t.co/s4C7ehjcdx https://t.co/1B2QzxNp9Y</t>
  </si>
  <si>
    <t>UFCのベストボクサーを、真面目に答えるならポイエーな気がする
真っ先に候補に上がるホロウェイとマクレガーをボクシングで打ち勝ってたからね。だからポイエーかなぁという印象です(めちゃ浅い考察) https://t.co/kVWGwOVoOO</t>
  </si>
  <si>
    <t>RT @kakutogifanMMA: UFCのベストボクサーを、真面目に答えるならポイエーな気がする
真っ先に候補に上がるホロウェイとマクレガーをボクシングで打ち勝ってたからね。だからポイエーかなぁという印象です(めちゃ浅い考察) https://t.co/kVWGwOVo…</t>
  </si>
  <si>
    <t>@Big_Stereotype @Ealvarezfight Doesn't the UFC invite fighters to their performance institute, basically giving them a fight camp?</t>
  </si>
  <si>
    <t>RT @socios: 👊O maior finalizador da história do UFC entrou para a família Socios.
@CharlesDoBronxs, atual campeão dos pesos leves do UFC,…</t>
  </si>
  <si>
    <t>Can #TriadCombat become a new player in combat sports?
@Rampage4Real thinks so.
Full story:… https://t.co/Gn5X8hLCuW</t>
  </si>
  <si>
    <t>Boxing arcade, with my left hand, not the dominant one #boxing #mma #ufc #jujitsu #wrestling https://t.co/3DEXruqV8G</t>
  </si>
  <si>
    <t>Holy fuck just realised how much of a banger this weekend's card is gonna be 💦💦🔥🔥 @bradquakeriddel @CruteJim @josealdojunior #ufc #ufcvegas</t>
  </si>
  <si>
    <t>#kaz #boxing #MMA #UFC
«Старался развлечь». Камбосос объяснил свой нокдаун от Лопеса
https://t.co/yoIzXt9vLn https://t.co/ZoJCio4stJ</t>
  </si>
  <si>
    <t>#kaz #boxing #MMA #UFC
«Ждите». В Казахстане решили повторить успех Камбососа и сенсационно забрать статус «абсолют… https://t.co/y8Vq3XNtmp</t>
  </si>
  <si>
    <t>#kaz #boxing #MMA #UFC
«Это не позор». Абсолютную чемпионку мира «оправдали» за бой с казахстанской боксершей… https://t.co/ka5lWHx3Uh</t>
  </si>
  <si>
    <t>#kaz #boxing #MMA #UFC
«Мы переживаем». Хабиб Нурмагомедов обратился к Василию Ломаченко
https://t.co/yqSOJeC7MV https://t.co/jBLqyS6gm3</t>
  </si>
  <si>
    <t>#kaz #boxing #MMA #UFC
«Был очень зол». Камбосос удивил оценкой силы ударов Лопеса
https://t.co/ipSww9qeBt https://t.co/rA5j8BVZsI</t>
  </si>
  <si>
    <t>#kaz #boxing #MMA #UFC
Головкин отказался от идеи стать абсолютным чемпионом мира
https://t.co/FYrJ3QuliV https://t.co/wdStCg8MAR</t>
  </si>
  <si>
    <t>#kaz #boxing #MMA #UFC
«Одна из худших вещей в жизни». Александр Емельяненко записал обращение после досрочного пор… https://t.co/OpbP0HiKmZ</t>
  </si>
  <si>
    <t>#kaz #boxing #MMA #UFC
В Германии анонсировали возвращение на ринг казахстанского «Мясника». Видео… https://t.co/RCH66UpxHL</t>
  </si>
  <si>
    <t>#kaz #boxing #MMA #UFC
Данияр Елеусинов показал «зверскую» форму перед боем за титул чемпиона мира. Фото… https://t.co/7g9Y52NkXw</t>
  </si>
  <si>
    <t>#kaz #boxing #MMA #UFC
Российский тяжеловес получил бой за титул суперчемпиона мира по версии WBA… https://t.co/lz3kQFYIZ4</t>
  </si>
  <si>
    <t>#kaz #boxing #MMA #UFC
Жанибек Алимханулы сделал заявление о следующем сопернике
https://t.co/iHVKy0N2rF https://t.co/l88ldXSVuz</t>
  </si>
  <si>
    <t>#kaz #boxing #MMA #UFC
Непобежденный чемпион WBA из Казахстана выступил с дерзким заявлением
https://t.co/ofoP9SOGYs https://t.co/5xGSAB9CaR</t>
  </si>
  <si>
    <t>#kaz #boxing #MMA #UFC
Казахстанский боксер подерется с узбеком вместо африканского нокаутера… https://t.co/h0Ws9SOw68</t>
  </si>
  <si>
    <t>#kaz #boxing #MMA #UFC
«Порой это сложно проглотить». Порье выдал признание о последствиях поражения от Хабиба… https://t.co/EiaMU8u2i3</t>
  </si>
  <si>
    <t>#kaz #boxing #MMA #UFC
Разоблачен соперник Головкина по бою за три титула чемпиона мира
https://t.co/lLF5Au0Yai https://t.co/b5NbxhFGGa</t>
  </si>
  <si>
    <t>#kaz #boxing #MMA #UFC
UFC анонсировал возвращение бойца из Казахстана. Видео
https://t.co/KElcN6iVuw https://t.co/yTYGc4IYua</t>
  </si>
  <si>
    <t>#kaz #boxing #MMA #UFC
Геннадий Головкин поразил преображением за неделю. Фотофакт
https://t.co/BQIUU6Xcp0 https://t.co/R8iG0fKwnN</t>
  </si>
  <si>
    <t>RT @FightHQTV: A huge lightweight title eliminator will serve as the main event of the UFC's February 26th event when @beneildariush 🇺🇸 tak…</t>
  </si>
  <si>
    <t>A huge lightweight title eliminator will serve as the main event of the UFC's February 26th event when… https://t.co/9TWwy3bKzx</t>
  </si>
  <si>
    <t>RT @MMAmelotto: Prestes a defender o título pela primeira vez, o brasileiro Charles Do Bronx é zebra em mais uma luta no UFC. Segundo as ca…</t>
  </si>
  <si>
    <t>@solfund @JRossNicoll 
@MillaLiraj 
@ufc</t>
  </si>
  <si>
    <t>Paul Felder says MMA fighters are a ‘sensitive group,’ details UFC commentary struggles Follow Us on Instagram :… https://t.co/J41VGtnsvb</t>
  </si>
  <si>
    <t>Les Calf Kick est une arme très redoutable! https://t.co/sQehAyDkFG</t>
  </si>
  <si>
    <t>De l’art 🙌.#Wrestling https://t.co/aVL5w2blN6</t>
  </si>
  <si>
    <t>@kakarot_ufc très aléatoire aussi niveau efficacité. Et en cas de check  c’est cassage de pied…</t>
  </si>
  <si>
    <t>2022.1 na ufc começa dia 16 de março, eu não to preparado p falar com pessoas tipo pessoalmente
e quando elas desc… https://t.co/7mmy0UrjsQ</t>
  </si>
  <si>
    <t>@idextratime bonus ufc</t>
  </si>
  <si>
    <t>@DustinPoirier @cryptocom #FFTB #LoadedLions #ufc #ufc268 #CRO  #lionsfollowlions</t>
  </si>
  <si>
    <t>@Tonyelcucyu @FrenchSavagery 13-2 sur ses 15 derniers combats a l'UFC que des gros noms... dont une défaite contre… https://t.co/OFUmHULqfv</t>
  </si>
  <si>
    <t>ベラコン観て堀口選手の言葉に感動して「これ日本人全員に見てもらいたい」とか言ってる人が、普段他の日本人選手には「こいつじゃUFC無理、勝てない」とかまんまそこで言われてるネガティブ発言してるのほんと草。
堀口ファンの自分には堀口選… https://t.co/731d6ANMdf</t>
  </si>
  <si>
    <t>n foi dessa vez, mas sigo na luta, ufc um dia ainda vou ser seu aluno me aguarde</t>
  </si>
  <si>
    <t>Crazy how 'the best boxer in UFC' wasn't even a debate when Almeida was in the promotion because it was such a univ… https://t.co/77HHI7OHab</t>
  </si>
  <si>
    <t>CONFRONTATION BETWEEN FORMER UFC RIVALS ATTEMPTED FOR AAA TRIPLEMANIA REGIA Elite: https://t.co/tVPs37rWvI, Free: https://t.co/Tf3kOvqOKj</t>
  </si>
  <si>
    <t>RT @PWInsidercom: CONFRONTATION BETWEEN FORMER UFC RIVALS ATTEMPTED FOR AAA TRIPLEMANIA REGIA Elite: https://t.co/tVPs37rWvI, Free: https:/…</t>
  </si>
  <si>
    <t>Bom dia, guerreiros! Essa semana tem UFC!</t>
  </si>
  <si>
    <t>In Celebration of the long awaited UFC lightweight title bout between Charles Oliveira and Dustin Poirier, MMA Time… https://t.co/5TSm9YIIbA</t>
  </si>
  <si>
    <t>RT @OfficialMMATime: In Celebration of the long awaited UFC lightweight title bout between Charles Oliveira and Dustin Poirier, MMA Time ar…</t>
  </si>
  <si>
    <t>@mma_muse Bellator makes roster changes to help compete with the UFC.</t>
  </si>
  <si>
    <t>UFC banana ketchup pls 😂 https://t.co/qSURdWCOcN</t>
  </si>
  <si>
    <t>RT @eiki_present: /  任天堂Switch 2台プレゼント👍🔥
\  最後のSwitchフライング当選✨👍
🔶応募方法🔶
【1台目】エイキングInstagram
【2台目】山崎社長Instagram
のフォロワー様からプレゼント🎁
この投稿RT♻️必…</t>
  </si>
  <si>
    <t>RT @Joker_kaich0: 🔥10分 1500円プレゼント🔥
フォロー ＆ RT のみ❗️
即当選発表から受け渡し🎁</t>
  </si>
  <si>
    <t>RT @Lv7____KuRo: ～🔥🎁くろくろプレゼント企画🎁🔥～
🔥500🅿️×1🔥
：@Lv7____KuRo のフォロー👍
：このツイートの♻️RT♻️＆♥️いいね♥️
〆30日の24時‼️
#PayPay
#PayPay企画
#プレゼント企画
#懸賞
#キャン…</t>
  </si>
  <si>
    <t>RT @Babu__run: あーちん代理
💖Myday感謝企画📣
選べる【1,000円】抽選🎯1名様
🔻応募方法🔻 ━━━━
︎︎︎︎︎︎︎︎︎︎︎︎︎︎︎︎︎︎︎︎︎︎︎︎︎︎︎︎︎︎︎︎︎︎︎︎︎︎︎︎︎︎☑︎@Myday59601960 フォロー
︎︎︎︎︎︎☑︎R…</t>
  </si>
  <si>
    <t>RT @telimo_subsc: 【🎁プレゼント企画🎁】
抽選でお好きな #ギフトカード『1,000円分』を10名様にプレゼント！
#iTunes #GooglePlay #Amazonギフト券
😻応募方法
フォロー＆リツイート
😻当選発表
メンション＆DMお迎え
#…</t>
  </si>
  <si>
    <t>RT @RJC_Po: #RO19周年カウントダウン
#ラグナロクオンライン #RO #RO19周年
／
1万円分の #WebMoney
1G分の #Zeny
🎁抽選で各20名様に #当たる 🎁
＼
毎日18:00公開の対象ツイートをRT
#毎日当たる チャンスを増やそう！…</t>
  </si>
  <si>
    <t>RT @mementomori_boi: ＼4日目／
#伊藤美来 さん、#MARiA さん参加記念！
色紙、ゲーミング枕など豪華賞品が #抽選 で当たる！
▼#Amazonギフト券
・フォロー&amp;amp;このツイートをRT
・結果はhttps://t.co/ewwBIDDyjb
▼豪…</t>
  </si>
  <si>
    <t>RT @UPGARAGE_com: 【フォロー＆RTで #毎日 #当たる 】
フォロー＆RT＆投票で
アマゾンギフト券(500円分)が
合計120名様に当たる！
参加方法は
1. @UPGARAGE_com をフォロー
2.好きなクルマを選んで投票
3.この投稿をRT
2…</t>
  </si>
  <si>
    <t>RT @wymmv: 🐥ラースのコラボプレゼント⛄
選べるギフト券1,500円分
抽選で1名様にプレゼント
応募方法
⛄ラースと @sato22302 をフォロー
⛄このツイートをRT
１回のみ引用RTで当選率⤴
締切 11/30 22:00
#プレゼント #懸賞 ht…</t>
  </si>
  <si>
    <t>RT @yocchan60: 【本日259日目】毎日1名に10万円配り続けます！
仮想通貨爆上がりにつき、儲かったお金を日本に還元します！
応募方法はフォロー＆この投稿のリツイートです。
リプライもご自由にどうぞ。頑張って全てのリプライに目を通します。当選者にはDMを…</t>
  </si>
  <si>
    <t>RT @stastami: 毎日RTフォロー・プレゼント企画🎁
✨選べるギフト券3000円分✨
🎀応募方法
フォローとRTのみ
🎀応募締切
2021年11月30日23:59
過去の当選者様はプロフから✅
#Amazonギフト券 から #PayPay
何でも可能です！懸賞…</t>
  </si>
  <si>
    <t>RT @hadeko41: 🎀11月8台目・豪華プレゼント企画🎀
✨Switch Lite or 選べるギフト券✨
↑Amazonギフト・PayPay何でもご選択可能です！
🎁応募方法🎁
・このツイートのRT
・私と@3qxx_ のフォロー
⏰応募締切日
2021/12…</t>
  </si>
  <si>
    <t>RT @harvard_pro: この度、仲良くさせて頂いてる
まりなさんから、こちらの
アカウントを譲って頂きました🙇‍♀️
仲良くしていた方々もいらっしゃるかとは
思いますが、どうかこのアカウントのフォローを
外さないで頂きたいです🥺
在籍、出稼ぎ相談有ればお受けしたい…</t>
  </si>
  <si>
    <t>RT @Aroe23J: ／
フォロー・RT♻️豪華プレゼント💝
＼
\🎁選べる5,000円ギフト券🎁 /
      ￣￣￣￣￣￣￣￣￣￣￣
☑ 通知ONはおすすめします💙
〔✨引用RTで2倍にアップ↑✨〕
🚩応募締切 12月2日18:00（懸賞）
🔽これがAroeの…</t>
  </si>
  <si>
    <t>RT @Aroe23J: ／
👼🏻任天堂Switch Liteプレゼント🎮
　フォロー&amp;amp;リツイートで当たる🥂
＼　　　　　
　　　　　　  or
 \🎁選べる15,000円ギフト券🎁 /
        ￣￣￣￣￣￣￣￣￣￣￣
▽応募方法
①ツイートをRT🔁
②僕👼🏻と@saw…</t>
  </si>
  <si>
    <t>RT @xxx_aaa55: 1000円⛄️
RTのみ❄️
24:00〆💙𓈒𓏸
引用拡散確率🆙‼️とかじゃないのに毎回引用してくれる方認知済みです🌹💤</t>
  </si>
  <si>
    <t>RT @t1994720: RTのみ‼️お好きな1000円🎁
❤️‍🔥引用RT2倍⤴︎⤴︎❤️‍🔥
通知オン必須🔔
23:00〆切💨</t>
  </si>
  <si>
    <t>RT @IisssaaC: 『#面談 の予定☺️』
🐱日時 11/30  19時〜
🐱場所 名古屋駅or金山駅
🐱面談可能な方には
#交通費 ¥20000手渡し💸
🐱早い者勝ちー！
🐱フォロー＆RT
#Amazonギフト券
コバギフ ¥3000   1名
🐱〆切…</t>
  </si>
  <si>
    <t>RT @otasuke_1234: ／
話題のクレーンゲーム
今なら500円分無料！！
＼
クレーンゲーム カプとれ
100円の機械だと5回分無料!!
https://t.co/rmf9rPLLuC
まさかの5回目で取れました😳
貰えた商品は送料無料でご自宅まで届けてくれ…</t>
  </si>
  <si>
    <t>RT @yuuhokamoyo: рαурαу 2000円
RTのみ
リプからも1人に1000pay
引用で確率2倍
23時〆</t>
  </si>
  <si>
    <t>RT @Chocolat_Music_: 🍀#いいにくいことをいう日🍀
💞ショコラの動画拡散で🎁GET✨
⚠️音量注意
／
🎀11/29 764日目🎀
チュンカ・ググカ・アマギフ
選べる【1500円分】が
毎日1⃣名様に #当たる🎯
＼
【応募方法】
1⃣@Chocolat…</t>
  </si>
  <si>
    <t>RT @Yoasobi_Town: 11/29日 #いい肉の日🍖📅
／
夜遊びタウン
毎日キャンペーン🎊
アマゾンギフト「1000円分」を
抽選で1名様に #プレゼント🎁
＼
※応募方法は簡単👍
①@Yoasobi_Town をフォロー
②この投稿をリツイートのみ🆗
〆1…</t>
  </si>
  <si>
    <t>RT @Job_Chocolat: 11/29  224日目
＼1周間の始まり💪🏻🔥／
ジョブショコラ🕴🏻
Amazonギフト券
プレゼント企画🎉
「アマギフ 1000円分」を👼🏻
1名様に抽選で🎁✨
応募方法
@Job_Chocolatをフォロー
このツイートをRTだけ…</t>
  </si>
  <si>
    <t>RT @rex_sokeibu: 💵毎日アマギフ配布82日目💵
🐷受け付け専用ツイート🦍
🌹参加方法🌹
①当店長アカウント
@rex_sokeibu のフォロー💜
②こちらのツイートを
いいね&amp;amp;リツイート💛
以上の2点のみ🐽毎日1000円1名様
企画概要・過去のプレ…</t>
  </si>
  <si>
    <t>RT @REX_LUXURY1130: 👑毎日アマギフ配布182日目👑
🐶受け付け専用ツイート🐱
👮‍♂️参加方法👮‍♂️
①当公式アカウント@REX_LUXURY1130 のフォロー❤️
②こちらのツイートをいいね&amp;amp;リツイート💝
毎日1000円分1名様に🌸
企画概…</t>
  </si>
  <si>
    <t>RT @88sh0n: 🎁 相互企画 🎁
／
#PayPay 📣1,000
＼
🔻応募条件🔻
❶ 私と@siro_cha__ の𝐅𝐨𝐥𝐥𝐨𝐰✅
❷ このツイート𝐑𝐓♻️
⚠️11/30 23:00〆⚠️
引用RT当選2倍UP☝️☝🏻
【固定から企画まとめ確認】
#懸賞…</t>
  </si>
  <si>
    <t>RT @siro_cha__: ＼ しょんしょん君と相互🐼ིྀ🐾 ／
(🎁) お好きな1 0 0 0 yen
✿  𝐑𝐓
❀  𝐅𝐨𝐥𝐥𝐨𝐰 
 ↳ しょんしょん君【@88sh0n 】
☑️引用𝐑𝐓で確率2倍
しょんしょん君の企画も参加してください🐼ིྀ♪
⏰〆30日2…</t>
  </si>
  <si>
    <t>RT @Babu__run: \コラボ⑥🎁プレゼント📢 /
選べる【1,000円】抽選🎯1名様
🔻応募方法🔻 ━━━━
︎︎︎︎︎︎︎︎︎︎︎︎︎︎︎︎︎︎︎︎︎︎︎︎︎︎︎︎︎︎︎︎︎︎︎︎︎︎︎︎︎︎☑︎@Mi0619_ フォロー
︎︎︎︎︎︎☑︎この投稿RT♻️(引用…</t>
  </si>
  <si>
    <t>RT @meniichigo: 🎁 単独2000円分 プレゼント企画 🎁
🍀 応募方法 🍀
①@meniichigo をフォロー
②このツイートをRT 
③引用RTからも1000円🔥確率2倍以上🔥
締切･･･明日23：00 〆
⚠️ 通知オン必須 ⚠️</t>
  </si>
  <si>
    <t>RT @952Alan: 🦅🥂豪華コラボプレゼント🐤🐍
RT♻️🅿️2000×1名様💎
RT♻️🅿️1000×1名様⚜️
引用RT♻️🅿️1000×1名🥂
リプ🍀🅿️1000×1名様🦅
いいね❤️‍🔥🅿️500×1名様❤️‍🔥
条件
・@n_ssdq Follow
・RT…</t>
  </si>
  <si>
    <t>RT @Babu__run: \コラボ④🎁プレゼント📢 /
選べる【1,000円】抽選🎯1名様
🔻応募方法🔻 ━━━━
︎︎︎︎︎︎︎︎︎︎︎︎︎︎︎︎︎︎︎︎︎︎︎︎︎︎︎︎︎︎︎︎︎︎︎︎︎︎︎︎︎︎☑︎@Aoiyam__ フォロー
︎︎︎︎︎︎☑︎この投稿RT♻️(引…</t>
  </si>
  <si>
    <t>RT @Sawa_0307: /
毎日開催✨ プレゼント企画
\
お好きなギフト券3000円分
抽選でプレゼント🎁
☘️応募方法
フォロー＆RTだけ❗️
☘️締切
明日の23時59分（11月30日）
※過去の当選者はいいね欄に掲載✅ https://t.co/DtMN6…</t>
  </si>
  <si>
    <t>RT @sauzaa33: とりあえず久しぶりに
1500円のアマゾンギフトカード。
条件はこのツイートをリツイートのみで1名にプレゼントするぜ。
締切は明日くらいかな。 https://t.co/3VzpVc6D4i</t>
  </si>
  <si>
    <t>RT @DoSManda4: 🎉iPadpro11インチ企画🎉
iPadpro11または #PayPay10万円分 を
1名様にプレゼント🎅🎁
【参加方法】
①2名のフォロー
 @taiga1436masa
 @DoSManda4
②このツイートをRT
【追加プレゼント】…</t>
  </si>
  <si>
    <t>RT @952Alan: 🦅本日2回目コラボプレゼント⚜️
｀お好きな選べる1000円´ 
条件
・@Sab_Nyairin_ Follow
・RT
&amp;lt;引用RTで確率2倍⤴️&amp;gt;
⏰締切⏰
23:00〆
▫️コラボ依頼受付中⭕️ https://t.co/Sj5gykf…</t>
  </si>
  <si>
    <t>RT @sawada46493: /
【本日2回目】プレゼント企画
\
選べるギフト券1万円
抽選で当たります🎁
🍀応募方法
･このツイートRT♻
･引用元のツイートいいね❤
🍀応募締切
明日の23時59分（11月30日） https://t.co/AKmyWCVIuq</t>
  </si>
  <si>
    <t>RT @sawada46493: 今月36回目 新品Switch プレゼント企画
✨Switch lite or ギフト券2万円✨
↑お好きな方選択できます🎁
🍀応募方法
・このツイートRT♻️
・僕と@yaruponn のフォロー
🍀応募締切
2021/12/4 23…</t>
  </si>
  <si>
    <t>RT @moereen_navi: 🎀年末年始アルバイト大募集企画🎀
／
面接だけで 1万円🎁
メンエス•オナクラ(風俗全般)
応募はDMにて💌
＼
💝7日目💝
／
#Amazonギフト券 20000円分
合計20名様に毎日当たる💓 #プレゼント
＼
💚参…</t>
  </si>
  <si>
    <t>RT @eiki_1105ng: 【🔥毎日プレゼント企画金額UP🔥】
✨お好きなギフト券14500円分✨
　　　　　　＋
🔥RT♻️して更に引用RT♻️された人の中から＋で更にお好きなギフト券14500円分.合計29000円分プレゼント🔥 こちらはチャンス5倍🔥Wチャンス…</t>
  </si>
  <si>
    <t>RT @CAR_GO_OFFICIAL: ／
　　✨フォロー&amp;amp;RTで
Amazonギフト券 3,000円分
　　　　　　1名様に当たる🎁✨
＼
🥂応募方法🥂
①フォロー
②ツイートをRT🔁で完了
応募締切11/30 23:59
＃プレゼント企画 #懸賞 https://t…</t>
  </si>
  <si>
    <t>RT @konnii_1st: 『週休1日残業月120時間手取り23万円』コレが6年前の現実。時間を掛ければ掛ける程成果が出る訳ではないことを知った。やればその分の成果が出る仕事に時間を充てると、収入は半年で50万円増えた。これがプロフの1stステップ。確実に踏まなきゃただ不満…</t>
  </si>
  <si>
    <t>RT @tadatousigasuki: 4,000円分
1,000×4
&amp;lt;条件&amp;gt;
＊俺をフォロー
＊この投稿と固定ツイートをイイね.RT
〆切11月30日 0時まで
#PayPay #iTunes #アマギフ #懸賞 https://t.co/nHhJhgVfdb</t>
  </si>
  <si>
    <t>RT @tadatousigasuki: 【365日1,500円 #Pay #アマギフ 毎日配ります】
ジブンの日々の投稿にRT.イイネを押してくれた人に抽選で毎日Pay.アマギフDMします。
&amp;lt;参加条件&amp;gt;
＊この固定記事ツイートのRT
＊日々の投稿にイイネ
＊ジブンをフォ…</t>
  </si>
  <si>
    <t>RT @miguei_777: 💁‍♂️￤超豪華‼️
和平コラボプレゼント企画
👬👬👬👬👬👬👬👬👬👬
^_^^_^^_^^_^^_^^_^
／
🧡 #Amazonギフト券 
❤️ #PayPay  
    🎅10.000円×1名様🎁
＼
🔻応募方法🔻
▫️私と@Buru…</t>
  </si>
  <si>
    <t>RT @QUOcardPay: エコファーでサステナファッション
着々とおしゃコアラリーダーに近づいてるわー
／
今月は「ほぼ毎日」フォロー＆RTで10名様に1,000円分のQUOカードPayが当たるキャンペーン！
＼
#11月29日対象ツイート
#いい服の日 https:…</t>
  </si>
  <si>
    <t>RT @2nd_po1: 🅿️or🅰️  1000×1名様
🍩応募方法🍩
︎︎︎︎︎︎🔹@amitarosunsun のフォロー
🔹このツイートのRTのみ
欲しい方をリプでψ(。。)
⚠️この垢(つうちん)の通知ON推奨🔔
複数、鍵垢での応募禁止‼️
＊有料抽選った…</t>
  </si>
  <si>
    <t>RT @sutten_present_: 🌈すってん気まぐれプレゼント企画プレミアム🌈
🎁Switch Lite or 選べるギフト20000円🎁
○参加条件
フォロー＋RT
🎵通知オン🎵
〆11/29（月）23:59
当選者発表は翌日中に行います！
当選された方にはD…</t>
  </si>
  <si>
    <t>RT @dalloyau_japon: ／
ダロワイヨのクリスマススイーツが当たる！
#フォロー＆RT キャンペーン
＼
ｷｬﾝﾍﾟｰﾝ限定ｾｯﾄ『ﾉｴﾙ ｱﾝｻﾝﾌﾞﾙ ﾘｭｸｽ(税込6,696円相当)』が10名様に当たる！
① ＠dalloyau_japonをフォロー
②…</t>
  </si>
  <si>
    <t>RT @mapupresident: まぷしゃちょーpresents🎁
11/29 良い肉の日にちなんで、、、
2929ペイ　× 1名
【条件】
フォロー&amp;amp;リツイート👍
☆オマケ☆
固定ツイのリツイートからも、
500ペイ　× 1名
〆切　11/29 22:00まで…</t>
  </si>
  <si>
    <t>RT @kanjukuoh: おはバナナじゃ☀️
#スミフル は皆さんに代わって、1RT🔃につき1円を #赤い羽根  #新型コロナ感染下の福祉活動応援全国キャンペーン に募金するのじゃ♪🍌
▼応募方法
@kanjukuoh をフォローして、募金キャンペーン投稿をRT🔃
 #2…</t>
  </si>
  <si>
    <t>RT @kamiya0casino: Amazonギフト1000円🎈
僕と(@kamiya0kk )をフォロー＆RT
〆明日迄💭 https://t.co/JofeICrAXn</t>
  </si>
  <si>
    <t>@UFC_RIZIN3 ご参加ありがとうございます！気になる結果は…
残念ながらはずれです。 https://t.co/5gTrmyiB96</t>
  </si>
  <si>
    <t>RT @Yakult_Man: ／
ヤクルトマンをつかまえよう！
#おうちでクレーンゲーム キャンペーン第2弾🎁
＼
500名さまにクレーンゲーム券（プレイ5回分）が当たる✨
はずれてしまった人にもWチャンス♪
①@Yakult_Manをフォロー
②この投稿をRT
③結果が…</t>
  </si>
  <si>
    <t>RT @shikaku_square: 「ネクストチャレンジャー応援割」に多くの反響を頂いています！
さらに多くの方の挑戦を応援するため、フォロリツ企画を実施します。
本アカウントをフォローの上、本ツイートをRT頂いた方にAmazonギフト券を抽選で10名プレゼント！
htt…</t>
  </si>
  <si>
    <t>RT @prekoku: サイトオープン記念として
✨✨✨✨✨✨✨✨✨✨✨✨
★アマゾンギフト券1万円プレゼント★
✨✨✨✨✨✨✨✨✨✨✨✨
合計3名様にAmazonギフト券が当たる
応募方法
①このページのフォロー
②この投稿のリツイート
・11/30(火)締切
・DMに…</t>
  </si>
  <si>
    <t>RT @NTTCom_online: ＼#立替にお困りの会社員応援キャンペーン／
🎁
立替後のお財布を満たすAmazonギフト券 or
立替をクリアするクリアファイル
を合計310名様に
応募方法
①@NTTCom_onlineをフォロー
②本投稿をRT
※①②両方で規約(…</t>
  </si>
  <si>
    <t>RT @tmS7_ym: 🎁プレゼント企画🎁
✨選べるギフト券3000円分✨
🐬応募方法
僕@tmS7_ym 
南蛮@gamba13151321 
2人のfollow＆RTのみ
🐬応募締切
11月29日23:59</t>
  </si>
  <si>
    <t>RT @GMikezuri: こんばんは🌞今日は #いい肉の日 🍖お肉を食べて風邪に負けないよう体力をつけよう💪
なのでケンタッキーのチキン２Pセットを抽選で２名にプレゼント🎁（or ギフト券500）
参加方法
・フォロー＆リツイート
11/29 23:59〆切
カーネ…</t>
  </si>
  <si>
    <t>RT @yoronotaki_com: #2022年先取りキャンペーン🎍
『養老乃瀧オリジナル黒毛和牛のすき焼きおせち』を一足先に楽しもう♪
豪華おせちが毎週当たる！3週連続キャンペーン🎯
毎週月曜日の投稿をチェック✨
応募方法
@yoronotaki_com をフォロー…</t>
  </si>
  <si>
    <t>RT @sanyobussan: ／
#南の島のミスワリン 10周年🌴
みんなで守ろう！サンゴの海！
＼
番組10周年を記念してサンゴランプやQUOカードが当るキャンペーンを開催😊❣️また、ツイートの合計RT数に応じてサンゴの苗を寄付します✨
■応募方法
①@sanyobus…</t>
  </si>
  <si>
    <t>RT @fujimarukun777: 【1日目】
＼発表記念キャンペーン開催🎊／
「#Pとある科学の超電磁砲」発表を記念してフォロー＆リツイートキャンペーンを開催！
12/12まで毎日QUOカードPayが当るチャンス🎁
①@fujimarukun777をフォロー
②この…</t>
  </si>
  <si>
    <t>RT @Sky_recruiting: 〇ICT就職活動準備応援キャンペーン実施中！〇
毎月30名様にプレゼント！
このアカウントをフォロー＆RTするだけで、
10,000円分の電子マネーギフトを毎月抽選でプレゼント🎁</t>
  </si>
  <si>
    <t>RT @ClWataru: PAPAのお楽しみ企画🤩🤩
本日18:00〆🎁
【 ???? 🅿️ × ?? 名】
条件👉RTのみ‼️‼️
🧽引用拡散してくれる人神🧽
⚜️現在コラボや代理、7つ進行中⚜️
プロフィールの上から見て参加してください🤩🤩 https://t.…</t>
  </si>
  <si>
    <t>RT @ClWataru: ⚜️PAPA✖️GOD空神Yコラボ⚜️
      ━━━━━━━━━━━
🎁￤1,500 【選べるギフト】🎁
         抽選で1名　#PayPay 可
⏱ 12月1日 22:00 締切‼️
🔻参加条件🔻
【私と@SAkoushiki…</t>
  </si>
  <si>
    <t>RT @wymmv: ⛄ラースちゃんコラボプレゼント⛄
選べるギフト券3,000円分
PayPay アマギフ iTunes
抽選で1名様にプレゼント
応募方法
⛄僕をフォロー
⛄このツイートをRT
締切 11/30 23:59
#プレゼント #懸賞</t>
  </si>
  <si>
    <t>RT @umagon751: 【🎁第144回毎日プレゼント企画🎁】
🎁iTunes、PayPay、Amazonの中から1000円
◆応募方法◆
・@umagon751をフォロー
・このツイートをリツイート
⚠️締切　　11月29日23時59分
⚠️配布、当選報告に時間…</t>
  </si>
  <si>
    <t>RT @100puzzle: 【クロミラ★秋に何する？キャンペーン】
どんな秋をお過ごしですか？今回は、本を買うもよし、おいしいものを買うもよしのAmazonギフトカード5000円分と『クロミラ24』をセットにして、抽選で５名様にプレゼント！
@100puzzle
をフォロー＆…</t>
  </si>
  <si>
    <t>RT @ac_okazaki: 【Twitter ＃キャンペーン 開催中】
イオンシネマ岡崎は11月で13周年✨
日頃のご愛顧に感謝を込めて抽選で30名さまに #無料鑑賞券 を #プレゼント
～応募方法～
1⃣@ac_okazaki
をフォロー
2⃣このツイートをRT…</t>
  </si>
  <si>
    <t>RT @ac_shinsaibashi: ／
心斎橋パルコ 1st Anniversary 記念✨
＼
◤12F シアタス心斎橋
#プレゼントキャンペーン ◢
抽選で10名さまに『グランシアターもOK』
特別無料鑑賞券を #プレゼント
1⃣@ac_shinsaibashi…</t>
  </si>
  <si>
    <t>RT @acaric: ／
【初音ミク壁紙ダウンロードリリース記念✨】
フォロー＆RTキャンペーン
🎉抽選で当たる🎉
🎁Amazonギフト券1万円分×3名様
＼
🔹@acaricをフォロー
🔹このツイートをリツイート
🔹11月30日〆切
注意事項及び壁紙ダウンロードについて…</t>
  </si>
  <si>
    <t>RT @af_originalTL: ＼#王子の本命は悪役令嬢 放送前カウントダウン企画❶／ 
【RT対象】
＜図書カード5000円分＞を抽選で3名様にプレゼント🎁
このツイートをRTして頂いたフォロワー様が対象です❣
対象期間：～11/30(火)15時
公式HP▶htt…</t>
  </si>
  <si>
    <t>RT @aoyama_decarbo: 11月の #プレゼントキャンペーン
抽選で10名様に【お洒落すぎる、低糖質スイーツ】をプレゼント🎁
豪華な2缶セットも仲間入りしました✨
《応募方法》
1. @aoyama_decarbo をフォロー
2.この投稿をRT
※締切は11…</t>
  </si>
  <si>
    <t>RT @aritabokujo: 🆕11月のプレゼント🆕
🆔公式アカウント@aritabokujo をフォローの上で🔄RTしていただいた皆様の中から抽選で3⃣名様にプレゼント‼️
🎁有田牛焼肉セット🎁
🐄有田牛リブローススライス：500g
🐄有田牧場謹製黒毛和牛専用ソース：1…</t>
  </si>
  <si>
    <t>RT @Art_meets_Life: 抽選で1名さまに
西武・そごうの商品券1万円分を
#プレゼント 🎁 
／
クリスマスジュエリー2021🎄
フォロー＆RT #キャンペーン 💍
＼
今年は大切な人に逢いたい #クリスマス 。
ずっと届けたかった想いを、笑顔をともに贈りたい💓…</t>
  </si>
  <si>
    <t>RT @assaultlily_pj: ✨ミニアニメ「#アサルトリリィ ふるーつ」第10話配信記念✨
抽選で9名様に『徳島県特産 木頭ゆず 3種のラスク』をプレゼント🎉
【応募方法】
1. @assaultlily_pj をフォロー
2. このツイートをRTで応募完了
⏰…</t>
  </si>
  <si>
    <t>RT @BAYNET_tabi: 旅ワーク 11月のプレゼントは
肉のまつお「馬肉煮付け」と
原酒　『阿仁川』　本醸造　をセットで3名様へ🎁
※ご応募は成人の方に限らせていただきます⚠️
当アカウントをフォロー＆当ツイートをRTで応募完了！
締め切りは11/30！
皆様…</t>
  </si>
  <si>
    <t>RT @thefullbokki: 🅿️1,000✖️1
フォロー&amp;amp;RT&amp;amp;いいね
深夜2:00〆</t>
  </si>
  <si>
    <t>RT @biccameraE: ／
@biccameraE を
フォローしてリツイート！
＼
抽選で5名様にPanasonicのフェイスシェーバー「フェリエ」をプレゼント🎁締切:11/30(火)
ビックカメラで始める新習慣！
一緒に使うと気分もあがる✨Panasonic B…</t>
  </si>
  <si>
    <t>RT @biccameraE: ／
ここでしか見られない
オリジナル作品が続々と登場！​
＼
動画配信サービス「ディズニープラス」
6つ目の新たなブランド“スター”が加わり新しくなった「ディズニープラス」をFireタブレットで楽しもう✨
@biccameraE をフォローし…</t>
  </si>
  <si>
    <t>RT @biccameraE: ＼最新掃除機を買って当てよう／
抽選でグルメカタログなどが当たる！
ビックカメラの大そうじ大作戦 実施中🧹
フォロー＆RTキャンペーン✨
@biccameraE をフォローしてRT
抽選でギフトカード3,000円分を3名様にプレゼント🎁
締切:…</t>
  </si>
  <si>
    <t>RT @BuzzVideo_Japan: /
🍁Autumn Present campaign【第三弾】
\ 
 第三弾は、#抽選 で5名様に #Amazonギフト券 1000円分 #プレゼント 
＜参加方法＞
①@BuzzVideo_Japanをフォロー 
②この投稿をRT…</t>
  </si>
  <si>
    <t>RT @chiyomusubi1: ／
 #千代むすび の日本酒 #プレゼントキャンペーン 
＼ 
特別な日に飲みたい クリアでスッキリとした味わいの awa酒🍶 
『#SORAH 』を 3名様に #プレゼント 応募はRT&amp;amp;フォロー！ 
しゅわしゅわの炭酸と心地よい酸味は…</t>
  </si>
  <si>
    <t>RT @chneco: ／
3ヶ月連続！
三ツ星★★★グルメドラマ・映画​SP 
放送記念キャンペーン!🎉
＼
【第3弾】松阪牛1万円相当を3名様に!🎁
特設サイトでは
さらに豪華賞品が当たるキャンペーンも!☑️
応募方法
①@chnecoをフォロー
②この投稿をRT
〆…</t>
  </si>
  <si>
    <t>RT @cloudwifi100: 【運営事務局よりお知らせ】
この度クラウドWiFiでは [20GB/月] [50GB/月] の新プランリリースを記念したプレゼント企画を実施します！
■抽選で1名様に #AppleWatchSeries7 が当たる！
共催：GreenWav…</t>
  </si>
  <si>
    <t>RT @Emo_miu: ＼🎁2周年記念プレゼント🎁／
✨合計200名様に当たる‼︎✨
ブラッシング感覚で簡単ヘアアレンジができるアゲツヤ「ポータブル ミニブラシアイロン」新色“ホワイト”を5名様に🤍
応募は↓
① @Emo_miu フォロー
②ツイートRTする！
〆切／11…</t>
  </si>
  <si>
    <t>RT @Emo_miu: ＼🎁2周年記念プレゼント🎁／
✨合計200名様に当たる‼︎✨
ダイアンボヌールからぐっすり眠りたい夜のための「ナイトドリームティーの香り」セットを3名様に🌌🧴💜💚
応募は↓
① @Emo_miu をフォロー
②ツイートをRTする！
〆切／11月30日…</t>
  </si>
  <si>
    <t>RT @eveningmagazine: 『銃夢火星戦記』最新コミックス⑧巻発売直前プレゼント企画❗️
『銃夢』の複製原画を10名様にプレゼント‼️✨
このアカウントをフォロー＆このツイートをRTで応募完了。
〆切は11月30日まで。
当選者にはDMをお送りいたします。 h…</t>
  </si>
  <si>
    <t>RT @FE_758: ／
フォロー&amp;amp;RTキャンペーン プレゼント企画🎁
＼
#ポッカサッポロ 様の #キレートレモン 
155ml×24本/ケースを抽選で
5名様にプレゼントいたします🌈
応募方法
①@FE_758 をフォロー
②こちらのツイートをRT
☑️締切りは、1…</t>
  </si>
  <si>
    <t>RT @jazzbar_FMKYOTO: 今月のプレゼントは
マーズデザインの「キューティクル アルガンオイル」季節限定フレーバーのウッドローズを５名様に❣
アサヒビールの「アサヒ贅沢搾り期間限定プレミアムトマト350ml缶」1ケースを3名様に❣
🎁応募方法
@jazzba…</t>
  </si>
  <si>
    <t>RT @journey847: #ウィークエンドジャーニー 
✨11月度フォロー＆RTキャンペーン✨
番組オリジナルクオカード1000円分を5名様にプレゼント🎁
応募方法
①@journey847 をフォロー
②この投稿をRT
〆切：11/30(火)23:59
当選者の方…</t>
  </si>
  <si>
    <t>RT @JP_DiNOMEN: (●´ϖ`●).。0（寒くなってきたので突然ですが...）
🛀入浴剤プレゼントキャンペーン🛀
21種類の入浴剤の中から
10種類を１セットにして
抽選で5名様にプレゼント🎁
応募方法：
@JP_DiNOMENをフォロー＆本ツイートをRT
締…</t>
  </si>
  <si>
    <t>RT @jumpshoptokyo: #毎月24日はジャンショの日
＜JUMP SHOP公式Twitterフォロー＆RTキャンペーン＞
フォロー＆RTしてくださった方の中から抽選で１名様に『#僕のヒーローアカデミア』原作グッズ詰め合わせセットをプレゼント
①@jumpsho…</t>
  </si>
  <si>
    <t>RT @jumpshoptokyo: #毎月24日はジャンショの日！
＜JUMP SHOP公式TwitterフォローRTキャンペーン＞
フォロー＆RTしてくださった方の中から抽選で１名様に『#ONEPIECE』原作グッズ詰め合わせセットをプレゼント！
①@jumpshopt…</t>
  </si>
  <si>
    <t>RT @jumpshoptokyo: #毎月24日はジャンショの日
＜JUMP SHOP公式Twitterフォロー＆RTキャンペーン＞
フォロー＆RTしてくださった方の中から抽選で１名様に『#ドラゴンボール』原作グッズ詰め合わせセットをプレゼント！
①@jumpshopto…</t>
  </si>
  <si>
    <t>RT @news_line_me: ／
🏆#NEWSAWARDS 2021開催決定❗️
＼
今年は12/8開催🎉
開催を記念してAmazonギフト券1万円分を10名様にプレゼント✨
応募方法
１）@news_line_meをフォロー
２）この投稿をRT(11/30 23:59ま…</t>
  </si>
  <si>
    <t>RT @NitoriOfficial: ＼#ニトリの生活応援／
✨フォロー&amp;amp;リツィートキャンペーン✨
🔶🔹🔶🔹🔶🔹🔶🔹🔶
10名様にニトリ商品券を
【2,000円分】プレゼント！
🔶🔹🔶🔹🔶🔹🔶🔹🔶
①@NitoriOfficial をフォロー
②この投稿をRT​
③当選者…</t>
  </si>
  <si>
    <t>RT @noki_happy: ／
🎯当選金額 🎯
✨２万円分✨
＼
【🎁総額20,000円分🎁】
5名様にデジコ4,000円分が当たる😉
SUSURUラーメンセレクションコラボキャンペーン🍜
■応募方法
1⃣@noki_happy と@susururamen24 をフォロ…</t>
  </si>
  <si>
    <t>RT @OFFICE_DE_YASAI: 【JA全農長野× OFFICE DE YASAI りんごの日キャンペーン🍎】
11/22は長野県『りんごの日』
抽選でサンふじ 大量10kgを5名様にプレゼント🎁
・応募方法
①＠OFFICE_DE_YASAIをフォロー
②この投稿…</t>
  </si>
  <si>
    <t>RT @oronaminc_drink: ㊗️仮面ライダー50周年🎉👏‼️
オロナミンCと仮面ライダーで元気ハツラツ！キャンペーン！😍
ここでしか手に入らない
オロナミンC限定カラーCREWブルゾンが
100名様に当たる👀✨
画像と応募規約をよく読んで
@oronaminc…</t>
  </si>
  <si>
    <t>RT @panilla_re: /
声優インタビュー　第4弾
\
#千炎 と #ウルヤ の役を務める　＃石見舞菜香 　さんのインタビューを公開！
【#声優 発表記念】
▼参加方法
@panilla_reをフォロー＆RT
〆切 11月30日
▼豪華賞品
1000円分 #ア…</t>
  </si>
  <si>
    <t>RT @paypaymall: #PayPayモール #ファッション祭 直前！
／
抽選で25名様に📢
5,000円OFFクーポンが当たる！
＼
1.@paypaymall をフォロー
2. このツイートをRT
3. 後日当選者には、DMにてご連絡します。
12月1日…</t>
  </si>
  <si>
    <t>RT @Acrossolution: 11/29 #今月もありがとう #RTキャンペーン 
／
#Amazonギフト券 1000円分を
#毎日1名様にプレゼント🎁
＼
誰でも参加OK
①このアカウントを #フォロー
②本ツイートを #リツイート
11/30 19:59迄
当選者…</t>
  </si>
  <si>
    <t>RT @Acrossolution: 11/29 残り1日
 #ピッツェリァチーロ #真のナポリピッツァ協会 #認定店 に！
記念 #RTキャンペーン
このアカウントをフォロー&amp;amp;
このツイートをリツイートで
#アマギフ 1000円分を
#毎日1名様にプレゼント
10/29…</t>
  </si>
  <si>
    <t>RT @Acrossolution: 11/29 チーロの #冷凍ピザ  #RTキャンペーン
公式 https://t.co/xHC8mxaXl2
楽天 https://t.co/AwZ6tR95XA
Amazon https://t.co/KHBZJyYzq7
※短縮URL…</t>
  </si>
  <si>
    <t>RT @ZZX_GTO: 【 🔥高額５０００円 コラボ企画🔥】
   お好きなギフト・PayPay対応
            〜応募方法〜
1⃣このツイートのRT♻️
2️⃣アボカド🥑と @OKI6kage フォロー
         締め切り   12/1…</t>
  </si>
  <si>
    <t>RT @ZZX_GTO: 【 🔥高額１０００円 コラボ企画🔥】
   お好きなギフト・PayPay対応
            〜応募方法〜
1⃣このツイートのRT♻️
2️⃣♻️引用元RT♻️
         締め切り   11/30     22時〆
 /#キ…</t>
  </si>
  <si>
    <t>RT @ZZX_GTO: 【 🔥高額１５００円 コラボ企画🔥】
   お好きなギフト・PayPay対応
            〜応募方法〜
1⃣このツイートのRT♻️
2️⃣アボカド🥑と @952Alan フォロー
3⃣🔔あらんの通知オン必須🔔…</t>
  </si>
  <si>
    <t>RT @SiA15612: 🧪  🅿︎ 1000を1名様  🧪
【条件】フォロー＆RT♻️
【締切】本日22時⏰
 #PayPay #懸賞 #キャンペーン https://t.co/vOR2IbqXch</t>
  </si>
  <si>
    <t>RT @Kounano15: 🚁こう㌨のコラボ企画👑
／
✨お好きなギフカ1000✨
＼
▽応募方法
❏僕と@remon_choco7 フォロー
❏RT
« 引用RTから確率up‼️  »
コラボ依頼は@gm_k60tのDMまで❣️
締切：8時間後〆
※過去ツイ参加…</t>
  </si>
  <si>
    <t>RT @Kounano15: 🚁こう㌨×Alanのコラボ企画👑
／
✨お好きなギフカ1000✨
＼
▽応募方法
❏僕と@952Alan フォロー＆RT
❏2人の通知ON🔔
« 引用RTから確率up‼️  »
コラボ依頼は@gm_k60tのDMまで❣️
締切：8時間後〆…</t>
  </si>
  <si>
    <t>RT @Kounano15: 🚁こう㌨×龍のコラボ企画👑
／
✨お好きなギフカ1000✨
＼
▽応募方法
❏僕と@Ryu23529 フォロー＆RT
❏2人の通知ON🔔
« 引用RTから確率up‼️  »
コラボ依頼は@gm_k60tのDMまで❣️
締切：24時〆
※…</t>
  </si>
  <si>
    <t>RT @kouyaGintyamu: 🚬ྀི銀さむのコラボ企画🚬ྀི
⁡
✨３０００Pay × １名様✨
⁡🥂応募方法🥂
🦅@952Alan のフォロー
🦅このツイートのRT🍀
⁡
『❤️‍🔥有料抽選のため確率UP❤️‍🔥』
⏰１１月３０日２３時〆 https://t.…</t>
  </si>
  <si>
    <t>RT @223346: 🎁みみのプレゼント企画 1000🎁
【企画復活プレゼント企画8弾】
✨お好きな1000円 #プレゼント ✨
🔻応募方法
①このツイートをRT♻️
②みみじゃけ🐠をフォロー✅
応募締切 11/30 24:00〈1日後〉
✧キャンペーン✧ギフト券✧…</t>
  </si>
  <si>
    <t>RT @Ru1day0: \\✨豪華クリスマス企画✨//
／
🎮 #NintendoSwitch
                 or
   お好きなギフカ30000✨
＼
❄️応募方法✨
❶この垢と@Yuki_subDa フォロー
❷このツイートRT♻️
締切：12月…</t>
  </si>
  <si>
    <t>RT @Babu__run: \ 弾けろ‼️バブルチャンス🧼❤️‍🔥 /
選べる【1,000円】抽選🎯1名様
🔻応募方法🔻 ━━━━
︎︎︎︎︎︎︎︎︎︎︎︎︎︎︎︎︎︎︎︎︎︎︎︎︎︎︎︎︎︎︎︎︎︎︎︎☑︎@Isukundesu フォロー
︎︎︎︎︎︎☑︎この投稿RT…</t>
  </si>
  <si>
    <t>RT @Babu__run: \コラボ①🎁プレゼント📢 /
選べる【3,000円】抽選🎯1名様
🔻応募方法🔻 ━━━━
︎︎︎︎︎︎︎︎︎︎︎︎︎︎︎︎︎︎︎︎︎︎︎︎︎︎︎︎︎︎︎︎︎︎︎︎︎︎︎︎︎︎☑︎僕と@Roy1223334444 フォロー
︎︎︎︎︎︎☑︎この投…</t>
  </si>
  <si>
    <t>RT @AkaZ04: 🎁お好きな1,000円配布🎁
✨フォロー.RT.通知オン✨
  明日23時〆※依頼はDMへ</t>
  </si>
  <si>
    <t>RT @Haru_xx_7: ☾  𝑯𝒂𝒓𝒖  𝑷𝒓𝒆𝒔𝒆𝒏𝒕𝒔  ☾.*·̩͙
選べるギフト券1000円分
1名様に #プレゼント
応募方法
① @Cats777Japan をフォロー
② このツイートをRT♻️
※ 引用ツイートで当選確率2倍
※ 新規垢 複垢 応募禁…</t>
  </si>
  <si>
    <t>RT @x45chanx: 2000円 🅿️or🅰️
♡参加条件♡
リツイートのみ
本日11/29 23:59〆
※まとめと勘違いさせたため貼り直しです🙇‍♀️
倍の2000円で開催し直します😭
すいませんでした🙇‍♀️</t>
  </si>
  <si>
    <t>RT @ku_0_0zzZZ: /
毎回開催✨ 初めましてプレゼント企画
\
お好きなギフト券1500円
抽選でプレゼント🎁
🔹応募方法
@ku_0_0zzZZ をフォロー＆RT♻️
通知ONはこれからの企画逃さなくなるからオススメ🌟
🔹締切
明後日の23時59分『11/…</t>
  </si>
  <si>
    <t>RT @952Alan: 🦅ALaN通知ONさん還元プレゼント🥂
RT♻️🅿️1000
引用RT♻️🅿️500
リプ🍀🅿️1000
条件
・RT
❤️‍🔥通知ON❤️‍🔥
&amp;lt;引用RTで確率2倍🆙&amp;gt;
⏰締切⏰
23:50〆
▫️コラボ依頼受付中です‼️</t>
  </si>
  <si>
    <t>RT @cos_manasou: 【cosplay】
デレステ/夢見りあむʚ♡⃛ɞ
大好きなりあむちゃん！
可愛いの特権は男の子にだってあるさ！
#コスプレ #女装 https://t.co/i9ERuM02Rr</t>
  </si>
  <si>
    <t>RT @sawa46493: /
【本日3回目】宣伝 プレゼント企画
\
✨選べるギフト券5000円分
　　　　　　と ※最新iPad 抽選券✨
↑ 抽選で1名様に当たります🎁
▽応募方法
1️⃣このツイートをRT♻️
2️⃣さわ丸☘️と@TriggerworksJのフォ…</t>
  </si>
  <si>
    <t>RT @sawa46493: /
【本日8回目】宣伝キャンペーン☘️
\
✨選べるギフト券1500円分
　　　　　　と ※最新iPad 抽選券✨
↑ 抽選で1名様に当たります🎁
▽応募方法
1️⃣このツイートをRT♻️
2️⃣引用元のツイートいいね❤️RT♻️
締切は3…</t>
  </si>
  <si>
    <t>RT @sawa46493: /
【本日10回目】コラボ プレゼント企画
\
✨選べるギフト券1500円分
　　　　　　と ※最新iPad 抽選券✨
↑ 抽選で1名様に当たります🎁
▽応募方法
1️⃣このツイートをRT♻️
2️⃣引用元のツイートいいね❤️RT♻️
締切…</t>
  </si>
  <si>
    <t>RT @sawa46493: /
【本日2回目】宣伝 プレゼント企画
\
✨選べるギフト券5000円分
　　　　　　と ※最新iPad 抽選券✨
↑ 抽選で1名様に当たります🎁
▽応募方法
1️⃣このツイートをRT♻️
2️⃣さわ丸☘️と@seichanfxのフォロー…</t>
  </si>
  <si>
    <t>RT @sawa46493: /
【本日1回目】宣伝 プレゼント企画
\
✨選べるギフト券5000円分
　　　　　　と ※最新iPad 抽選券✨
↑ 抽選で1名様に当たります🎁
▽応募方法
1️⃣このツイートをRT♻️
2️⃣さわ丸☘️と@michinoeki_funのフ…</t>
  </si>
  <si>
    <t>RT @sawa46493: /
【本日19回目】コラボプレゼント☘️
\
✨選べるギフト券1500円分
　　　　　　と ※最新iPad 抽選券✨
↑ 抽選で1名様に当たります🎁
▽応募方法
1️⃣このツイートをRT♻️
2️⃣引用元のツイートいいね❤️RT♻️
締切は…</t>
  </si>
  <si>
    <t>RT @sawa46493: /
【本日18回目】コラボプレゼント☘️
\
✨選べるギフト券1500円分
　　　　　　と ※最新iPad 抽選券✨
↑ 抽選で1名様に当たります🎁
▽応募方法
1️⃣このツイートをRT♻️
2️⃣引用元のツイートRT♻️
締切は3時間後…</t>
  </si>
  <si>
    <t>RT @katsu_1228: お年玉🧧企画
700,000円プレゼント6人目の紹介は
年商70億社長としてメディアにも露出
若手スーパー経営者😎
🍀参加条件🍀
※この投稿をRt
※下記をフォロー
@tkmsby
https://t.co/LTTNDWnjhv
https…</t>
  </si>
  <si>
    <t>RT @kawanopaper: 11月も後半戦！保湿ティッシュの生みの親、河野製紙のツイッターキャンペーンにご応募いただけましたか？応募方法は公式アカウントフォローと対象ツイートのRTのみ！今月は「SONYワイヤレスポータブルスピーカー」と保湿ポケットティッシュをセットで2名…</t>
  </si>
  <si>
    <t>RT @kouragumi: ＼🍲商品リニューアル記念🍲／
寒くなってきたので、#もつ鍋 はいかが⁉
このたび商品をリニューアルしたので
旧タイプを確保しました‼
#かに屋だけど肉も旨いぞ‼
①甲羅組 @kouragumi
 をフォロー
②この投稿をRTで1名様に
【もつ…</t>
  </si>
  <si>
    <t>RT @mutenkurasushi: 👹くら寿司Twitter限定企画👹
くら寿司公式（@mutenkurasushi）をフォロー&amp;amp;このツイートをリツイートで
「超ニギニギおうちで回転寿司 無限列車編」が抽選で20名様に当たる！
おうちで無限列車の回転寿司が楽しめる✨これはほ…</t>
  </si>
  <si>
    <t>RT @naturallykochi: 第1弾💡
フォロー＆RTキャンペーン開催中🎉
高知県オンラインショップクーポン券 5,000円分を
4名様に抽選でプレゼント🎁
参加方法
@naturallykochi をフォロー
#高知いきいき #キャンペーン がついた投稿をR…</t>
  </si>
  <si>
    <t>RT @arca_mare: @Luno_chi チーム名 Volta(ぼるた)
代表 @Volta123456   Volta123456
ランマ 市街、市街下
 とにかく無双します！ 誰                よりもすばらしいプレーを見せます！狙うは優勝！みなさん良…</t>
  </si>
  <si>
    <t>RT @atatogha: Le cancer c’est vraiment trop une dinguerie cette maladie que Dieu nous en éloigne</t>
  </si>
  <si>
    <t>@Ilye3s @toutmenmerde @atatogha Archi con comme réponse mdrr</t>
  </si>
  <si>
    <t>@Ilye3s @toutmenmerde @atatogha Je m'en tape, aucun rapport encore une fois</t>
  </si>
  <si>
    <t>@77ElodieWWE_UFC @toutmenmerde @atatogha Ta pas d argumentation comme tout ceux qui ne croient pas en l islam</t>
  </si>
  <si>
    <t>@77ElodieWWE_UFC @toutmenmerde @atatogha Il parle de dieu je crois en dieu y a un rapport</t>
  </si>
  <si>
    <t>@Ilye3s @77ElodieWWE_UFC @atatogha #ReligionOpiumDeLHomme</t>
  </si>
  <si>
    <t>@77ElodieWWE_UFC @Ilye3s @toutmenmerde @atatogha Pas plus que la tienne qui est inutile</t>
  </si>
  <si>
    <t>😪😪 y avait qu'une seule personne avec qui j'avais ce feeling ... https://t.co/UuQqaExReT</t>
  </si>
  <si>
    <t>@DustinPoirier @cryptocom Hey @DustinPoirier if you want to join loaded lions community I might consider selling mi… https://t.co/DlCxKHene5</t>
  </si>
  <si>
    <t>RT @Thomasa22879421: @DustinPoirier @cryptocom Hey @DustinPoirier if you want to join loaded lions community I might consider selling mine…</t>
  </si>
  <si>
    <t>#UFC #WMMA5
UFC Fight Night 192: Burns vs Masvidal 🥊
Attendance: 6213 in Hawaii 🇺🇸
Gate: 1 565 676$ 💰
PPV: 149 863$ 💵
Results ⬇️</t>
  </si>
  <si>
    <t>#UFC #WMMA5
UFC 260: Antonio Rogerio Nogueira vs Wanderlei Silva 🥊
Attendance: 7915 in Brazil 🇧🇷
Gate: 2 101 432$ 💰… https://t.co/Nqr63j3xMG</t>
  </si>
  <si>
    <t>@John_Kavanagh @JHKMMA when people ask “do you train or do UFC”</t>
  </si>
  <si>
    <t>@larryfisher_man @John_Kavanagh @JHKMMA "Yo, do you even UFC bro!?"</t>
  </si>
  <si>
    <t>平本蓮が懐くのもよく分かる
めちゃめちゃいいやつ
しかし心を鬼にして堀口を全力応援するぜ！
セルジオは堀口がUFCに行った後でもう一回ベルト獲るんだ https://t.co/zj0JFSKiag</t>
  </si>
  <si>
    <t>RT @Nonoy9561: 平本蓮が懐くのもよく分かる
めちゃめちゃいいやつ
しかし心を鬼にして堀口を全力応援するぜ！
セルジオは堀口がUFCに行った後でもう一回ベルト獲るんだ</t>
  </si>
  <si>
    <t>@jek___ stang bedanya UCL sama UFC apaan sih ???</t>
  </si>
  <si>
    <t>@LaSueur_off Ne soyez pas choqués par l'écart de salaire. Cette orga n'a pas le même nombre de combattants et d'évé… https://t.co/dA433ieA2w</t>
  </si>
  <si>
    <t>@NorthernSky__ @LaSueur_off Oue mais ils ont pas la visibilité de l’ufc</t>
  </si>
  <si>
    <t>카톡:zo112 ✯신규1만이상 꽁머니정보▶핸디,스페셜 기준점1.90▶매일가족방2만원 이벤트 참여▶NBA,NHL 전경기 쿼터,피리어드 실시간 제공
 #NHL #NBA #UFC #챔피언스리그 #UEFA #유로파 #에이미 #황재균 # #꽁머니</t>
  </si>
  <si>
    <t>카톡:zo112 ✯신규 1만이상꽁머니정보▶핸디,스페셜 기준점1.90▶매일가족방2만원 이벤트 참여▶NBA,NHL 전경기 쿼터,피리어드 실시간 제공
 #NHL #NBA #UFC #챔피언스리그 #UEFA #유로파 #에이미 #황재균 # #꽁머니</t>
  </si>
  <si>
    <t>카톡:zo112 ✯신규 1만이상 꽁머니정보▶핸디,스페셜 기준점1.90▶매일가족방2만원 이벤트 참여▶NBA,NHL 전경기 쿼터,피리어드 실시간 제공 
 #NHL #NBA #UFC #챔피언스리그 #UEFA #유로파 #에이미 #황재균 #꽁머니</t>
  </si>
  <si>
    <t>카톡:zo112 ✯신규 1만이상 꽁머니정보▶핸디,스페셜 기준점1.90▶매일가족방2만원 이벤트 참여▶NBA,NHL전경기 쿼터,피리어드 실시간제공
 #NHL #NBA #UFC #챔피언스리그 #UEFA #유로파 #에이미 #황재균 #고 #꽁머니</t>
  </si>
  <si>
    <t>카톡:zo112 ✯신규 1만이상 꽁머니정보▶핸디,스페셜 기준점1.90▶매일가족방2만원이벤트참여▶NBA,NHL 전경기 쿼터,피리어드 실시간 제공
 #NHL #NBA #UFC #챔피언스리그 #UEFA #유로파 #에이미 #황재균 #고 #꽁머니</t>
  </si>
  <si>
    <t>카톡:zo112 ✯신규 1만이상꽁머니정보▶핸디,스페셜기준점1.90▶매일가족방2만원 이벤트 참여▶NBA,NHL 전경기 쿼터,피리어드 실시간 제공
 #NHL #NBA #UFC #챔피언스리그 #UEFA #유로파 #에이미 #황재균 #고 #꽁머니</t>
  </si>
  <si>
    <t>@GregorMcConor3 If khabib fans don’t stop watching ufc and resort to cricket in the next 48 hours. i am no longer a… https://t.co/5tEFpoH65L</t>
  </si>
  <si>
    <t>RT @ruanbb2021: 🥔\#ブラックフライデー ・お菓子キャンペーン/🥔あと1日
大好評の #カルビー #じゃがりこ 戻りました！
抽選で3名様にLサイズを12個を🎁
応募方法：
①＠ruanbb2021 をフォロー
②11/30までこの投稿をRTだけ
③当選者はD…</t>
  </si>
  <si>
    <t>@ruanbb2021 @UFC_RIZIN3 じゃがりこお菓子の中で1番好き❤</t>
  </si>
  <si>
    <t>I'm a bit late but the MJF and Punk segment was great. You can't script that kinda shit and the criticism from peop… https://t.co/dlSqeRawD9</t>
  </si>
  <si>
    <t>Last five games I played were….
1. A Short Hike
2. Battlefield 2042
3. Burly Men at Sea
4. EA Sports UFC 4
5. Burn… https://t.co/6voizW9R5f</t>
  </si>
  <si>
    <t>Answer the question below. Enhance, refine, and accelerate your learning with "UPSC Practice".
🪔 Get the "UPSC Pra… https://t.co/mnLYa6FxNc</t>
  </si>
  <si>
    <t>Answer the question below. Enhance, refine, and accelerate your learning with "UPSC Practice".
🪔 Get the "UPSC Pra… https://t.co/eALB5jrk9s</t>
  </si>
  <si>
    <t>Answer the question below. Enhance, refine, and accelerate your learning with "UPSC Practice".
🪔 Get the "UPSC Pra… https://t.co/roNdUNMbJU</t>
  </si>
  <si>
    <t>Answer the question below. Enhance, refine, and accelerate your learning with "UPSC Practice".
🪔 Get the "UPSC Pra… https://t.co/mp2EMkP7Oj</t>
  </si>
  <si>
    <t>Answer the question below. Enhance, refine, and accelerate your learning with "UPSC Practice".
🪔 Get the "UPSC Pra… https://t.co/GNFgG7wwjS</t>
  </si>
  <si>
    <t>Answer the question below. Enhance, refine, and accelerate your learning with "UPSC Practice".
🪔 Get the "UPSC Pra… https://t.co/37x4HnBfgn</t>
  </si>
  <si>
    <t>Answer the question below. Enhance, refine, and accelerate your learning with "UPSC Practice".
🪔 Get the "UPSC Pra… https://t.co/QHKDCTjBMd</t>
  </si>
  <si>
    <t>Answer the question below. Enhance, refine, and accelerate your learning with "UPSC Practice".
🪔 Get the "UPSC Pra… https://t.co/ATjiWW2KmZ</t>
  </si>
  <si>
    <t>Pranab Kumar Mukherjee (December 1935 – 31 August 2020) was an Indian statesman who served as the 13th president of… https://t.co/7DEYt3ODMr</t>
  </si>
  <si>
    <t>Answer the question below. Enhance, refine, and accelerate your learning with "UPSC Practice".
🪔 Get the "UPSC Pra… https://t.co/5WMVqmyxg9</t>
  </si>
  <si>
    <t>Answer the question below. Enhance, refine, and accelerate your learning with "UPSC Practice".
🪔 Get the "UPSC Pra… https://t.co/ouq8BP2Kv6</t>
  </si>
  <si>
    <t>Answer the question below. Enhance, refine, and accelerate your learning with "UPSC Practice".
🪔 Get the "UPSC Pra… https://t.co/sIHDZJSfMS</t>
  </si>
  <si>
    <t>Answer the question below. Enhance, refine, and accelerate your learning with "UPSC Practice".
🪔 Get the "UPSC Pra… https://t.co/eq8YaqfLke</t>
  </si>
  <si>
    <t>Answer the question below. Enhance, refine, and accelerate your learning with "UPSC Practice".
🪔 Get the "UPSC Pra… https://t.co/rEq6nN6XTX</t>
  </si>
  <si>
    <t>Answer the question below. Enhance, refine, and accelerate your learning with "UPSC Practice".
🪔 Get the "UPSC Pra… https://t.co/6G2Gh0P5EF</t>
  </si>
  <si>
    <t>Answer the question below. Enhance, refine, and accelerate your learning with "UPSC Practice".
🪔 Get the "UPSC Pra… https://t.co/YPRc5haerw</t>
  </si>
  <si>
    <t>Answer the question below. Enhance, refine, and accelerate your learning with "UPSC Practice".
🪔 Get the "UPSC Pra… https://t.co/h68XYFvgoE</t>
  </si>
  <si>
    <t>Answer the question below. Enhance, refine, and accelerate your learning with "UPSC Practice".
🪔 Get the "UPSC Pra… https://t.co/8Hq1pyI2Py</t>
  </si>
  <si>
    <t>Answer the question below. Enhance, refine, and accelerate your learning with "UPSC Practice".
🪔 Get the "UPSC Pra… https://t.co/9BRDlyZpEP</t>
  </si>
  <si>
    <t>Answer the question below. Enhance, refine, and accelerate your learning with "UPSC Practice".
🪔 Get the "UPSC Pra… https://t.co/GCsoODgLp6</t>
  </si>
  <si>
    <t>Answer the question below. Enhance, refine, and accelerate your learning with "UPSC Practice".
🪔 Get the "UPSC Pra… https://t.co/84Fw5V7Haf</t>
  </si>
  <si>
    <t>Answer the question below. Enhance, refine, and accelerate your learning with "UPSC Practice".
🪔 Get the "UPSC Pra… https://t.co/Ttj3ye8pMU</t>
  </si>
  <si>
    <t>Answer the question below. Enhance, refine, and accelerate your learning with "UPSC Practice".
🪔 Get the "UPSC Pra… https://t.co/KKFfzYahmQ</t>
  </si>
  <si>
    <t>Answer the question below. Enhance, refine, and accelerate your learning with "UPSC Practice".
🪔 Get the "UPSC Pra… https://t.co/WGlr6y04PQ</t>
  </si>
  <si>
    <t>Answer the question below. Enhance, refine, and accelerate your learning with "UPSC Practice".
🪔 Get the "UPSC Pra… https://t.co/gmlBNVS4ei</t>
  </si>
  <si>
    <t>Answer the question below. Enhance, refine, and accelerate your learning with "UPSC Practice".
🪔 Get the "UPSC Pra… https://t.co/FMMZkvI7s9</t>
  </si>
  <si>
    <t>Answer the question below. Enhance, refine, and accelerate your learning with "UPSC Practice".
🪔 Get the "UPSC Pra… https://t.co/TXNoFPZzW1</t>
  </si>
  <si>
    <t>@francis_ngannou Tu t'es mis a cracher au visage de l'entraîneur qui t'a découvert et t'a donné ta chance, tu as to… https://t.co/zldnfyFrPd</t>
  </si>
  <si>
    <t>Answer the question below. Enhance, refine, and accelerate your learning with "TCS Interview Questions".
🪔 Practic… https://t.co/TL043eJQmH</t>
  </si>
  <si>
    <t>Answer the question below. Enhance, refine, and accelerate your learning with "TCS Interview Questions".
🪔 Practic… https://t.co/t4qCvjNUks</t>
  </si>
  <si>
    <t>Answer the question below. Enhance, refine, and accelerate your learning with "TCS Interview Questions".
🪔 Practic… https://t.co/KpjAg8JB2j</t>
  </si>
  <si>
    <t>Answer the question below. Enhance, refine, and accelerate your learning with "TCS Interview Questions".
🪔 Practic… https://t.co/rL4FE6xmlK</t>
  </si>
  <si>
    <t>Answer the question below. Enhance, refine, and accelerate your learning with "TCS Interview Questions".
🪔 Practic… https://t.co/i9mDbZlxuu</t>
  </si>
  <si>
    <t>Answer the question below. Enhance, refine, and accelerate your learning with "TCS Interview Questions".
🪔 Practic… https://t.co/KowbTtfCD2</t>
  </si>
  <si>
    <t>Answer the question below. Enhance, refine, and accelerate your learning with "TCS Interview Questions".
🪔 Practic… https://t.co/XxvUN1TX7G</t>
  </si>
  <si>
    <t>Answer the question below. Enhance, refine, and accelerate your learning with "TCS Interview Questions".
🪔 Practic… https://t.co/9rKu6tAIf7</t>
  </si>
  <si>
    <t>Answer the question below. Enhance, refine, and accelerate your learning with "TCS Interview Questions".
🪔 Practic… https://t.co/8qV982M4z0</t>
  </si>
  <si>
    <t>Answer the question below. Enhance, refine, and accelerate your learning with "TCS Interview Questions".
🪔 Practic… https://t.co/kfu6Ya1x9c</t>
  </si>
  <si>
    <t>Answer the question below. Enhance, refine, and accelerate your learning with "TCS Interview Questions".
🪔 Practic… https://t.co/KF9KQQnJXC</t>
  </si>
  <si>
    <t>Answer the question below. Enhance, refine, and accelerate your learning with "TCS Interview Questions".
🪔 Practic… https://t.co/QQ1MSErXoI</t>
  </si>
  <si>
    <t>Answer the question below. Enhance, refine, and accelerate your learning with "TCS Interview Questions".
🪔 Practic… https://t.co/RkGaRhwN7s</t>
  </si>
  <si>
    <t>Answer the question below. Enhance, refine, and accelerate your learning with "TCS Interview Questions".
🪔 Practic… https://t.co/YC8u7hk5aB</t>
  </si>
  <si>
    <t>Mama❤☝🦅It was mother's day in Dagestan #Khabib #eagle #dagestan #undisputed #undefeated #lwchampion #ufc #Islam… https://t.co/m2Alw9FrY4</t>
  </si>
  <si>
    <t>Khabib wrestling with his beloved father at Nurmagomedov MMA School☝🦅 #Khabib #eagle #dagestan #undisputed… https://t.co/GUSk1QDjQm</t>
  </si>
  <si>
    <t>RT @baked_fights: Equality hits like a bitch 😵😤
#fights #fight #streetfights #fightclub #schoolfights #fightnights #fighter #fightvideos #w…</t>
  </si>
  <si>
    <t>本日19時のクラスは満員が予想されます。
人数制限により、別の時間帯をご案内する場合がございます。
ご理解いただけますようよろしくお願い致します🙏
無料体験のご予約・スケジュール確認はコチラ→… https://t.co/JbdwhyZ6aB</t>
  </si>
  <si>
    <t>只今初心者総合クラス開催中🤼
腹筋が強い46歳小林インストラクターがレッスンを担当しております🍿🍩
無料体験のご予約・スケジュール確認はコチラから→https://t.co/A6AsP2wWiM
#格闘技 #キックボクシング… https://t.co/adHhRZdzRF</t>
  </si>
  <si>
    <t>Looks like we already knew who's the winner?
congratulation to you guys.
Can't wait for the next round… https://t.co/UxEkY0nCFH</t>
  </si>
  <si>
    <t>Ecuatorianos conquistan México e ilusionan con más representantes en UFC https://t.co/LvqEYM40C8</t>
  </si>
  <si>
    <t>@sjahtie Ingin liat sih megaloman naik ring UFC kehebatannya sebesar bacotannya gak sih?</t>
  </si>
  <si>
    <t>三原交通さんが糸目のツイートに「イイね」して下さったので、糸目ＨＤの写真棚から秘蔵画像を・・・
狭隘路で貸切ドライバー泣かせの仏通寺に、ＵＦＣのスパクルで登って来られた時は「神だ！」とドラテクに惚れ惚れしちゃいましたねぇ～💕😷… https://t.co/nOA8QDXaiK</t>
  </si>
  <si>
    <t>كله من الملاكمه و الufc https://t.co/zgV1CMXAjZ</t>
  </si>
  <si>
    <t>RT @im_fo9: كله من الملاكمه و الufc https://t.co/zgV1CMXAjZ</t>
  </si>
  <si>
    <t>RT @dewa_bcrypto: Looks like we already knew who's the winner?
congratulation to you guys.
Can't wait for the next round @premierleague @NB…</t>
  </si>
  <si>
    <t>RT @surfsumatra: Looks like we already knew who's the winner?
congratulation to you guys.
Can't wait for the next round @premierleague @NBA…</t>
  </si>
  <si>
    <t>Looks like we already knew who's the winner?
congratulation to you guys.
Can't wait for the next round… https://t.co/Sm7Nw946Vx</t>
  </si>
  <si>
    <t>Looks like we already knew who's the winner?
congratulation to you guys.
Can't wait for the next round… https://t.co/7xjp2V32rR</t>
  </si>
  <si>
    <t>My worst betting weekend is over on to a new week can’t be any worse and we got ufc back 😈</t>
  </si>
  <si>
    <t>Aujourd’hui il y a des russes à l’UFC (par exemple) qui prennent le micro et qui crie « Allah u Akbar » devant des… https://t.co/Qvi92ewOYe</t>
  </si>
  <si>
    <t>RT @PackM93M: Aujourd’hui il y a des russes à l’UFC (par exemple) qui prennent le micro et qui crie « Allah u Akbar » devant des millions d…</t>
  </si>
  <si>
    <t>PlayStation 4からブロードキャストを始めました！ #PS4live (EA SPORTS™ UFC® 4)  live at https://t.co/Zoo9Mu9i9R</t>
  </si>
  <si>
    <t>RT @iewefed: would like a follow form these @ufc fighters @stipemiocic @ColbyCovMMA @joannamma @Justin_Gaethje</t>
  </si>
  <si>
    <t>Dustin Poirier made his UFC debut in 2011.
Charles Oliveira made his his UFC debut in 2010.
10 Years and a combine… https://t.co/U1UR2yvvYa</t>
  </si>
  <si>
    <t>Désormais plus à l’UFC, Mike Perry ne regrette sûrement pas 👀💰 https://t.co/XNfInxF4m1</t>
  </si>
  <si>
    <t>Jose Aldo fight week ! 🤩🇧🇷
https://t.co/edQX823Rkw</t>
  </si>
  <si>
    <t>💥 Arman Tsarukyan (17-2) will fight  Joel Alvarez (19-2) at UFC on February 26th.
Source: Igor Lazorin https://t.co/pfC9isVzmv</t>
  </si>
  <si>
    <t>Often a good fight is the beginning of a lasting friendship. 
Death Punch is not a dating club, but you can find f… https://t.co/FTeu4DDrSV</t>
  </si>
  <si>
    <t>RT @TheArtOfWar6: UFC Middleweights play Call Of Duty https://t.co/08mjaX3aF8</t>
  </si>
  <si>
    <t>Descreva em 1 palavra! ・・・
📸 @ufc_brasil 
・・・
______________________________________
#mma #bjj #jiujitsu #fights… https://t.co/dnpUm9uBYW</t>
  </si>
  <si>
    <t>@itssofla__again Literally just looked up “ufc hoodies” hahahahaha idk if the quality is any good but imma find out</t>
  </si>
  <si>
    <t>@DustinPoirier @cryptocom Dustin, i like you really much. One of best characters in ufc but i would bet for a rear… https://t.co/xZQ2bKTjpY</t>
  </si>
  <si>
    <t>Adrian Yanez Pitches A UFC Boxing Tournament https://t.co/X2xGEW8D7Z via MMA News</t>
  </si>
  <si>
    <t>RT @mmanews_com: Adrian Yanez Pitches A UFC Boxing Tournament https://t.co/X2xGEW8D7Z</t>
  </si>
  <si>
    <t>Charles Oliveira brings the danger ⚠️ 
#UFC269 | Full story: https://t.co/Hi458KSlgV https://t.co/XTh4ckb5IK</t>
  </si>
  <si>
    <t>How the fuck do you forget this guy exists 
Greatest chin in history of the UFC. https://t.co/HcLxDUX1wr https://t.co/PC5Nr9fReS</t>
  </si>
  <si>
    <t>fun fact: when francis ngannou made his UFC debut, he had more submission wins than he did knockouts https://t.co/TX9GZZyH8W</t>
  </si>
  <si>
    <t>異例のUWFルールを実現させたスターダム。UFCも闘った朱里が披露した“魅せるプロレス”と「魂」の充実ぶり（THE DIGEST） - Yahoo!ニュース https://t.co/CkgJ4j7v2i</t>
  </si>
  <si>
    <t>RT @MOH03437248: UFC Middleweights play Call Of Duty https://t.co/4VEFnsYwv3</t>
  </si>
  <si>
    <t>RT @Bundesliga_JP: 💛 今週末の #デア・クラシカー のスコアを予想しよう！❤️
1⃣ @Bundesliga_JP をフォロー ✅
2⃣ このツイートをRT 🔁
3⃣ 予想スコアを返信 👇
正解者の中から1名様に #ドルトムント または #バイエルン（選…</t>
  </si>
  <si>
    <t>@Bundesliga_JP ドルトムント2-5バイエルン</t>
  </si>
  <si>
    <t>RT @FabrizioRomano: Manchester United have official contracts and paperworks now ready to announce Ralf Rangnick appointment as interim coa…</t>
  </si>
  <si>
    <t>RT @FabrizioRomano: Official. Ralf Rangnick has been appointed as new Manchester United manager. 🔴 #MUFC
“Following this period, Ralf and…</t>
  </si>
  <si>
    <t>RT @ManUtd: Welcome to Manchester United, Ralf Rangnick 🔴🇩🇪
#MUFC</t>
  </si>
  <si>
    <t>#新しいラングニック https://t.co/p1DXdq0ERs</t>
  </si>
  <si>
    <t>ロコモティフモスクワ大好き https://t.co/074bFMRpRk</t>
  </si>
  <si>
    <t>完美体育：科迪·加布兰特 压哨一拳KO
#完美体育 #ufc #codygabrandt #中国力量 #chinapower #ufcpishanghai #chinaufc #chinamma https://t.co/ieTTsMYEBx</t>
  </si>
  <si>
    <t>完美体育：科迪·加布兰特 压哨一拳KO
#完美体育 #ufc #codygabrandt #中国力量 #chinapower #ufcpishanghai #chinaufc #chinamma https://t.co/qll2o0qr0S</t>
  </si>
  <si>
    <t>完美体育：科迪·加布兰特 压哨一拳KO
#完美体育 #ufc #codygabrandt #中国力量 #chinapower #ufcpishanghai #chinaufc #chinamma https://t.co/MWFextvCYo</t>
  </si>
  <si>
    <t>完美体育：科迪·加布兰特 压哨一拳KO
#完美体育 #ufc #codygabrandt #中国力量 #chinapower #ufcpishanghai #chinaufc #chinamma https://t.co/OfqaIBki05</t>
  </si>
  <si>
    <t>完美体育：科迪·加布兰特 压哨一拳KO
#完美体育 #ufc #codygabrandt #中国力量 #chinapower #ufcpishanghai #chinaufc #chinamma https://t.co/FOLaMibmPG</t>
  </si>
  <si>
    <t>@fau1in @cgardnercine @twrecks155 Paying low to fighters, invest more on Growing sports. Good for Bosses but not fo… https://t.co/sx8MXgN72P</t>
  </si>
  <si>
    <t>Os Encontros Universitários começam quarta-feira (1º)! Nas atividades de Fortaleza, haverá certificados de apresent… https://t.co/2VtbY3UP2v</t>
  </si>
  <si>
    <t>RT @ufcinforma: Os Encontros Universitários começam quarta-feira (1º)! Nas atividades de Fortaleza, haverá certificados de apresentação e d…</t>
  </si>
  <si>
    <t>Me after every UFC event 😂😂😂😂 https://t.co/nU560IHOfi</t>
  </si>
  <si>
    <t>@VootSelect @realsehajpal @Devoleena_23 @rakhisawantt @TheRashamiDesai UFC ki Miesha Tate,
Ab bhi....nahi hui hai l… https://t.co/wCqOVtqAkA</t>
  </si>
  <si>
    <t>Amir Khan VS Kell Brook?
Nobody wants to see this now. 10/15 years too late. Typical boxing always giving fights y… https://t.co/GChRrgwDdd</t>
  </si>
  <si>
    <t>premium account lf lfb wts cheap ph
gcash wtb on hand fs
hayu, disney, hulu vpn prem accs express nord surfshark b… https://t.co/5DZoJo3Wrl</t>
  </si>
  <si>
    <t>https://mmajunkie.usatoday.com/2021/11/ufc-270-fabricio-werdum-prediction-for-ngannou-vs-gane</t>
  </si>
  <si>
    <t>https://twitter.com/kcanari/status/1465177795466698756</t>
  </si>
  <si>
    <t>https://twitter.com/i/web/status/1465196614184800264</t>
  </si>
  <si>
    <t>https://twitter.com/i/web/status/1465196852622479366</t>
  </si>
  <si>
    <t>https://twitter.com/i/web/status/1465197061469458433</t>
  </si>
  <si>
    <t>https://www.essentiallysports.com/when-i-step-into-that-octagon-ill-weigh-173-pounds-justin-gaethje-ufc-249-news/</t>
  </si>
  <si>
    <t>https://twitter.com/i/web/status/1465198147920011266</t>
  </si>
  <si>
    <t>https://twitter.com/i/web/status/1465198238252744708</t>
  </si>
  <si>
    <t>https://twitter.com/i/web/status/1465198725366784014</t>
  </si>
  <si>
    <t>https://twitter.com/i/web/status/1465199091877613568</t>
  </si>
  <si>
    <t>https://www.bloodyelbow.com/2021/11/28/22806017/ufc-watch-jon-jones-get-humbled-by-olympic-medalist-on-the-mats-jden-cox-video-mma-news?utm_campaign=bloodyelbow&amp;utm_content=entry&amp;utm_medium=social&amp;utm_source=twitter</t>
  </si>
  <si>
    <t>https://twitter.com/i/web/status/1465198421724250117</t>
  </si>
  <si>
    <t>https://twitter.com/ufc/status/1465018653032648707</t>
  </si>
  <si>
    <t>https://www.youtube.com/watch?v=_gOBFu50u0c&amp;feature=youtu.be</t>
  </si>
  <si>
    <t>https://www.youtube.com/watch?v=OhjD-pWCgdc&amp;feature=youtu.be</t>
  </si>
  <si>
    <t>https://twitter.com/i/web/status/1465200372977307653</t>
  </si>
  <si>
    <t>https://twitter.com/i/web/status/1465200933126963203</t>
  </si>
  <si>
    <t>https://news.yahoo.co.jp/articles/529d46997a65d37979849e3a84bda7837f63c461</t>
  </si>
  <si>
    <t>https://twitter.com/i/web/status/1465201699149205506</t>
  </si>
  <si>
    <t>https://twitter.com/i/web/status/1465202115186360324</t>
  </si>
  <si>
    <t>https://twitter.com/i/web/status/1465199724944785415</t>
  </si>
  <si>
    <t>https://twitter.com/i/web/status/1465199888224894983</t>
  </si>
  <si>
    <t>https://twitter.com/i/web/status/1465201983694852096</t>
  </si>
  <si>
    <t>https://twitter.com/i/web/status/1465199373248352257</t>
  </si>
  <si>
    <t>https://twitter.com/i/web/status/1465202179795562496</t>
  </si>
  <si>
    <t>https://www.blowoutcards.com/2020-topps-ufc-striking-signatures-hobby-box.html</t>
  </si>
  <si>
    <t>https://twitter.com/i/web/status/1465202664870875137</t>
  </si>
  <si>
    <t>https://twitter.com/i/web/status/1465202715856826374</t>
  </si>
  <si>
    <t>https://www.youtube.com/watch?v=kN7PxTYHR7U&amp;feature=youtu.be</t>
  </si>
  <si>
    <t>https://twitter.com/i/web/status/1465203073433759749</t>
  </si>
  <si>
    <t>https://twitter.com/i/web/status/1465203216736473093</t>
  </si>
  <si>
    <t>https://twitter.com/i/web/status/1465203280775200773</t>
  </si>
  <si>
    <t>http://www.footbasket.com/2021/11/top-7-mmaufc-fighters-who-support.html</t>
  </si>
  <si>
    <t>https://www.youtube.com/watch?v=mfpdlEqtsfw&amp;feature=youtu.be</t>
  </si>
  <si>
    <t>https://www.youtube.com/watch?v=ZHyHcqjNtAU&amp;feature=youtu.be</t>
  </si>
  <si>
    <t>https://www.youtube.com/watch?v=uBmIJbIjUNc&amp;feature=youtu.be</t>
  </si>
  <si>
    <t>https://www.youtube.com/watch?v=gykLVStQPVg&amp;feature=youtu.be</t>
  </si>
  <si>
    <t>https://www.youtube.com/watch?v=bUwoM7XXOh0&amp;feature=youtu.be</t>
  </si>
  <si>
    <t>https://www.youtube.com/watch?v=2NJc8LsDVCM&amp;feature=youtu.be</t>
  </si>
  <si>
    <t>https://www.youtube.com/watch?v=ff8Kj9AMzq4&amp;feature=youtu.be</t>
  </si>
  <si>
    <t>https://www.youtube.com/watch?v=mQ-9Rylm5GM&amp;feature=youtu.be</t>
  </si>
  <si>
    <t>https://www.youtube.com/watch?v=Y6pshbvPVvA&amp;feature=youtu.be</t>
  </si>
  <si>
    <t>https://www.youtube.com/watch?v=1BcZxQPPOGU&amp;feature=youtu.be</t>
  </si>
  <si>
    <t>https://www.youtube.com/watch?v=QYgENpPJSxs&amp;feature=youtu.be</t>
  </si>
  <si>
    <t>https://www.youtube.com/watch?v=FXQuFKvlxpg&amp;feature=youtu.be</t>
  </si>
  <si>
    <t>https://twitter.com/i/web/status/1465204073205014530</t>
  </si>
  <si>
    <t>https://www.independent.co.uk/sport/general/mma/conor-mcgregor-usman-fight-ufc-return-b1965501.html</t>
  </si>
  <si>
    <t>https://twitter.com/i/web/status/1465205354212462593</t>
  </si>
  <si>
    <t>https://www.kimura.se/cris-cyborg-berattar-om-hur-bellator-raddade-hennes-karriar/</t>
  </si>
  <si>
    <t>https://westernjournal.com/</t>
  </si>
  <si>
    <t>https://twitter.com/i/web/status/1465206668807921664</t>
  </si>
  <si>
    <t>https://peoplerpeople.website/ufc-vegas-44-free-fight-jose-aldo-vs-pedro-munhoz/?utm_source=dlvr.it&amp;utm_medium=twitter</t>
  </si>
  <si>
    <t>https://twitter.com/i/web/status/1465206935255355397</t>
  </si>
  <si>
    <t>https://twitter.com/i/web/status/1465207337866649600</t>
  </si>
  <si>
    <t>https://www.ebay.com/itm/265424382108?mkevt=1&amp;mkcid=16&amp;mkrid=711-127632-2357-0</t>
  </si>
  <si>
    <t>https://www.thesun.co.uk/sport/16877508/conor-mcgregor-body-transformation-85kg-ufc-news/</t>
  </si>
  <si>
    <t>https://twitter.com/i/web/status/1465207710312448003</t>
  </si>
  <si>
    <t>https://twitter.com/i/web/status/1465208867298676736</t>
  </si>
  <si>
    <t>https://twitter.com/i/web/status/1465207816566689795</t>
  </si>
  <si>
    <t>https://twitter.com/i/web/status/1465209529407197189</t>
  </si>
  <si>
    <t>https://twitter.com/i/web/status/1465210143889494017</t>
  </si>
  <si>
    <t>https://twitter.com/i/web/status/1465210399721144320</t>
  </si>
  <si>
    <t>https://twitter.com/i/web/status/1465210693519495172</t>
  </si>
  <si>
    <t>https://twitter.com/i/web/status/1465210976026996740</t>
  </si>
  <si>
    <t>https://twitter.com/i/web/status/1465210978111569921</t>
  </si>
  <si>
    <t>http://i898.s1000.xrea.com/former-ufc-champion-thinks-simone-biles-needs-some-tough-love/</t>
  </si>
  <si>
    <t>https://twitter.com/i/web/status/1465212562014937094</t>
  </si>
  <si>
    <t>https://www.ufc.com/events https://twitter.com/i/web/status/1465213049372086273</t>
  </si>
  <si>
    <t>https://twitter.com/_daphy/status/1464594582306443264</t>
  </si>
  <si>
    <t>https://twitter.com/i/web/status/1465213127235092483</t>
  </si>
  <si>
    <t>https://mmajunkie.usatoday.com/lists/ufc-news-conor-mcgregor-updates-injury-recovery-return-date-nate-diaz-trilogy-kamaru-usman-contract</t>
  </si>
  <si>
    <t>https://twitter.com/i/web/status/1465210903931064324</t>
  </si>
  <si>
    <t>https://twitter.com/i/web/status/1465213897112236034</t>
  </si>
  <si>
    <t>https://twitter.com/i/web/status/1465214086895923203</t>
  </si>
  <si>
    <t>https://twitter.com/StreetFighterJA/status/1465123347075768327</t>
  </si>
  <si>
    <t>https://www.affforce.com/scripts/un981c6l?a_aid=7ed946a3&amp;a_bid=70577853&amp;chan=Shipon&amp;data1=ACCESS+UFC+AND+MORE+LIVE+MMA+FOR+FREE</t>
  </si>
  <si>
    <t>https://twitter.com/i/web/status/1465216237185605636</t>
  </si>
  <si>
    <t>https://twitter.com/i/web/status/1465217157638283264</t>
  </si>
  <si>
    <t>https://twitter.com/i/web/status/1465217272709062662</t>
  </si>
  <si>
    <t>https://twitter.com/i/web/status/1465217358017007620</t>
  </si>
  <si>
    <t>https://twitter.com/i/web/status/1465220255417044992</t>
  </si>
  <si>
    <t>https://twitter.com/jonghojiddies/status/1465143095339597834</t>
  </si>
  <si>
    <t>https://twitter.com/i/web/status/1465221131242295299</t>
  </si>
  <si>
    <t>https://twitter.com/i/web/status/1465210769579065352</t>
  </si>
  <si>
    <t>https://twitter.com/i/web/status/1465221416362594305</t>
  </si>
  <si>
    <t>https://hb.afl.rakuten.co.jp/ichiba/g00rf7n4.r4ovm4fc.g00rf7n4.r4ovn744/?pc=https%3A%2F%2Fitem.rakuten.co.jp%2Fstar-shop%2Fagmsvd-ufc-sc-set%2F&amp;rafct=g_1</t>
  </si>
  <si>
    <t>https://twitter.com/i/web/status/1465221988008476672</t>
  </si>
  <si>
    <t>https://juara.bolasport.com/read/323018635/begini-taktik-licik-bos-ufc-demi-wujudkan-duel-khabib-vs-gsp</t>
  </si>
  <si>
    <t>https://www.bolasport.com/read/313018468/dustin-poirier-buka-peluang-pindah-divisi-jika-kalahkan-juara-kelas-ringan-ufc</t>
  </si>
  <si>
    <t>https://twitter.com/i/web/status/1465222575663955970</t>
  </si>
  <si>
    <t>https://twitter.com/combathubreal/status/1465078432107307009</t>
  </si>
  <si>
    <t>https://twitter.com/i/web/status/1465223304965410816</t>
  </si>
  <si>
    <t>https://vesti.kz/ufc/neudachnaya-arena-pochemu-jumagulova-psihologicheskoe-304137/?utm_source=twitter.com&amp;utm_medium=social&amp;utm_campaign=neudachnaya-arena--ili-pochemu-u-zhumagulova</t>
  </si>
  <si>
    <t>https://www.mmafighting.com/2021/11/28/22800421/the-great-divide-who-is-the-best-boxer-in-the-ufc?utm_campaign=mmafighting&amp;utm_content=chorus&amp;utm_medium=social&amp;utm_source=twitter</t>
  </si>
  <si>
    <t>https://www.essentiallysports.com/ufc-mma-news-cant-wait-to-get-it-conor-mcgregor-new-expensive-toy-is-not-a-lamborghini-this-time/</t>
  </si>
  <si>
    <t>http://www.CommonPrayer.org http://commonprayer.org/offices/morpry_n.cfm</t>
  </si>
  <si>
    <t>https://twitter.com/i/web/status/1465227443061600259</t>
  </si>
  <si>
    <t>https://twitter.com/i/web/status/1465227885405376514</t>
  </si>
  <si>
    <t>https://canadanews.fr/conor-mcgregor-shows-off-incredible-physique-after-strength-training-but-fans-stunned-by-ufc-stars-huge-bulge/</t>
  </si>
  <si>
    <t>https://twitter.com/rizin_PR/status/1464482843095011331</t>
  </si>
  <si>
    <t>https://twitter.com/i/web/status/1465229298068082689</t>
  </si>
  <si>
    <t>https://www.sportbible.com/ufc/news-conor-mcgregor-asked-a-question-so-controversial-in-overnight-qa-20211128 https://twitter.com/i/web/status/1465230048760406017</t>
  </si>
  <si>
    <t>https://news.yahoo.co.jp/articles/529d46997a65d37979849e3a84bda7837f63c461?page=2</t>
  </si>
  <si>
    <t>https://twitter.com/i/web/status/1465231160653590535</t>
  </si>
  <si>
    <t>https://www.bestvpnguru.com/how-to-watch-ufc-229-khabib-vs-mcgregor-online/ https://twitter.com/i/web/status/1465231749634473985</t>
  </si>
  <si>
    <t>https://mmajunkie.usatoday.com/2021/11/ufc-269-mike-brown-preview-dustin-poirier-charles-oliveira-title-fight-red-zone-danger-areas</t>
  </si>
  <si>
    <t>https://twitter.com/Urubudailha/status/1465078821409931273</t>
  </si>
  <si>
    <t>https://twitter.com/i/web/status/1465228759607427079</t>
  </si>
  <si>
    <t>https://twitter.com/i/web/status/1465233272477257728</t>
  </si>
  <si>
    <t>https://mmajunkie.usatoday.com/2021/11/albert-tumenov-boxing-but-wants-ufc-return-dana-white-will-not-regret-it</t>
  </si>
  <si>
    <t>https://www.espn.com/mma/story/_/id/32726961/ufc-lightweights-beneil-dariush-islam-makhachev-agree-155-pound-five-round-contest-february</t>
  </si>
  <si>
    <t>https://www.espn.com/mma/ufc/story/_/id/32729993/former-ufc-champion-conor-mcgregor-says-cleared-spar-again-april</t>
  </si>
  <si>
    <t>https://mmajunkie.usatoday.com/2021/11/paul-felder-says-mma-fighters-are-a-sensitive-group-details-ufc-commentary-struggles</t>
  </si>
  <si>
    <t>https://twitter.com/i/web/status/1465233377980829697</t>
  </si>
  <si>
    <t>https://betufantasy.com/</t>
  </si>
  <si>
    <t>https://twitter.com/i/web/status/1465233785608306692</t>
  </si>
  <si>
    <t>http://www.worldstarhiphop.com/videos/video.php?v=wshhuH82erxmZ27M6Y4k</t>
  </si>
  <si>
    <t>https://twitter.com/i/web/status/1465234507276029954</t>
  </si>
  <si>
    <t>https://twitter.com/i/web/status/1465234751980281860</t>
  </si>
  <si>
    <t>https://www.mmaindia.com/colby-covington-wont-be-moving-down/</t>
  </si>
  <si>
    <t>https://twitter.com/i/web/status/1465234749467893765</t>
  </si>
  <si>
    <t>https://twitter.com/i/web/status/1465235321998749697</t>
  </si>
  <si>
    <t>https://twitter.com/i/web/status/1465236372898336768</t>
  </si>
  <si>
    <t>https://twitter.com/i/web/status/1465236488203948036</t>
  </si>
  <si>
    <t>https://twitter.com/i/web/status/1465236079011942401</t>
  </si>
  <si>
    <t>https://twitter.com/el_deino/status/1464999827759058954</t>
  </si>
  <si>
    <t>https://twitter.com/i/web/status/1465237230495096835</t>
  </si>
  <si>
    <t>https://twitter.com/i/web/status/1465237629050314754</t>
  </si>
  <si>
    <t>https://www.ticketmaster.com/event/09005B69DC9D7798</t>
  </si>
  <si>
    <t>https://twitter.com/i/web/status/1465238065148956675</t>
  </si>
  <si>
    <t>https://www.instagram.com/p/CW2m_OlMGB4XxVkaFNn2u4v9G2w0RegNocmy_k0</t>
  </si>
  <si>
    <t>https://twitter.com/i/web/status/1465237242679603202</t>
  </si>
  <si>
    <t>https://twitter.com/i/web/status/1465238446621011969</t>
  </si>
  <si>
    <t>https://twitter.com/i/web/status/1465238452656558085</t>
  </si>
  <si>
    <t>https://twitter.com/i/web/status/1465238461636657153</t>
  </si>
  <si>
    <t>https://twitter.com/i/web/status/1465238466946650113</t>
  </si>
  <si>
    <t>https://twitter.com/i/web/status/1465238314617913347</t>
  </si>
  <si>
    <t>https://twitter.com/i/web/status/1465238773244043270</t>
  </si>
  <si>
    <t>https://twitter.com/i/web/status/1465238808488730629</t>
  </si>
  <si>
    <t>https://twitter.com/i/web/status/1465239080128626689</t>
  </si>
  <si>
    <t>https://www.bloodyelbow.com/2021/11/28/22806018/triller-boss-trolls-dana-white-pay-his-fighters-we-pay-our-ushers-ryan-kavanaugh-mma-ufc-boxing-news</t>
  </si>
  <si>
    <t>https://www.bloodyelbow.com/2021/11/28/22806019/ufc-brendan-schaub-to-jon-jones-god-had-nothing-to-do-with-you-hitting-your-wife-mma-news</t>
  </si>
  <si>
    <t>https://www.bloodyelbow.com/2021/11/28/22804497/grappling-report-polaris-18-jon-jones-jake-hager-andre-galvao-adcc-hall-of-fame-2022-tickets</t>
  </si>
  <si>
    <t>https://www.bloodyelbow.com/2021/11/28/22803841/ufc-espn-sponsors-silent-after-durdens-racist-remark-aoriqileng-ufc-vegas-43</t>
  </si>
  <si>
    <t>https://www.bloodyelbow.com/2021/11/28/22800765/mma-interview-shannon-knapp-on-halle-berry-project-bruised-and-invictas-role-movie-film-hollywood</t>
  </si>
  <si>
    <t>https://www.bloodyelbow.com/2021/11/28/22805127/jame-krause-not-retiring-not-looking-to-fight-coach-glory-ufc-mma-news</t>
  </si>
  <si>
    <t>https://www.bloodyelbow.com/2021/11/28/22806618/michael-chiesa-talks-jose-cuervo-commerical-justin-gaethje-staredowns-koi-pond-ufc-mma-news</t>
  </si>
  <si>
    <t>https://www.bloodyelbow.com/2021/11/28/22806756/polaris-18-results-ash-williams-vs-paulo-miyao-igor-tanabe-jed-hue-upset-victories-uk-bjj-grappling</t>
  </si>
  <si>
    <t>https://www.mmafighting.com/2021/11/28/22800421/the-great-divide-who-is-the-best-boxer-in-the-ufc</t>
  </si>
  <si>
    <t>https://twitter.com/i/web/status/1465234501295087621</t>
  </si>
  <si>
    <t>https://twitter.com/i/web/status/1465234503442567169</t>
  </si>
  <si>
    <t>https://twitter.com/i/web/status/1465234506361810946</t>
  </si>
  <si>
    <t>https://twitter.com/i/web/status/1465234508383465474</t>
  </si>
  <si>
    <t>https://www.mmafighting.com/2021/11/28/22775190/glover-teixeira-alex-pereira-three-fights-away-from-fighting-israel-adesanya-again</t>
  </si>
  <si>
    <t>https://twitter.com/i/web/status/1465234514754654208</t>
  </si>
  <si>
    <t>https://twitter.com/i/web/status/1465234518152028160</t>
  </si>
  <si>
    <t>https://www.bjpenn.com/mma-news/ufc/diego-sanchez-provides-health-update-says-he-has-blood-clots-in-both-my-legs/?utm_source=rss&amp;utm_medium=rss&amp;utm_campaign=diego-sanchez-provides-health-update-says-he-has-blood-clots-in-both-my-legs</t>
  </si>
  <si>
    <t>https://twitter.com/i/web/status/1465239583877173251</t>
  </si>
  <si>
    <t>https://www.bjpenn.com/mma-news/exclusive-interviews/pro-fighters-make-their-picks-for-rob-font-vs-jose-aldo/?utm_source=rss&amp;utm_medium=rss&amp;utm_campaign=pro-fighters-make-their-picks-for-rob-font-vs-jose-aldo</t>
  </si>
  <si>
    <t>https://www.bjpenn.com/mma-news/ufc/kevin-holland-announces-drop-down-to-ufc-welterweight-division/?utm_source=rss&amp;utm_medium=rss&amp;utm_campaign=kevin-holland-announces-drop-down-to-ufc-welterweight-division</t>
  </si>
  <si>
    <t>https://www.bjpenn.com/mma-news/bellator/patricky-pitbull-points-out-next-challengers-for-bellator-lightweight-title/?utm_source=rss&amp;utm_medium=rss&amp;utm_campaign=patricky-pitbull-points-out-next-challengers-for-bellator-lightweight-title</t>
  </si>
  <si>
    <t>https://www.bjpenn.com/mma-news/ufc/islam-makhachev-vs-beneil-dariush-booked-to-headline-ufc-fight-night-in-february/?utm_source=rss&amp;utm_medium=rss&amp;utm_campaign=islam-makhachev-vs-beneil-dariush-booked-to-headline-ufc-fight-night-in-february</t>
  </si>
  <si>
    <t>https://www.bjpenn.com/mma-news/ufc/triller-triad-combat-pulev-vs-mir-live-results-and-highlights/?utm_source=rss&amp;utm_medium=rss&amp;utm_campaign=triller-triad-combat-pulev-vs-mir-live-results-and-highlights</t>
  </si>
  <si>
    <t>https://www.bjpenn.com/mma-news/exclusive-interviews/john-lineker-not-surprised-by-demtrious-johnsons-loss-open-to-eventual-fight/?utm_source=rss&amp;utm_medium=rss&amp;utm_campaign=john-lineker-not-surprised-by-demtrious-johnsons-loss-open-to-eventual-fight</t>
  </si>
  <si>
    <t>https://twitter.com/i/web/status/1465239628382969862</t>
  </si>
  <si>
    <t>https://twitter.com/i/web/status/1465239964896137217</t>
  </si>
  <si>
    <t>https://twitter.com/i/web/status/1465240516757491715</t>
  </si>
  <si>
    <t>https://twitter.com/i/web/status/1465240714170843137</t>
  </si>
  <si>
    <t>https://twitter.com/i/web/status/1465240757967613955</t>
  </si>
  <si>
    <t>https://twitter.com/i/web/status/1465241812843438083</t>
  </si>
  <si>
    <t>https://www.youtube.com/watch?v=1W5cRJedbVU&amp;feature=youtu.be https://twitter.com/i/web/status/1465239927268855808</t>
  </si>
  <si>
    <t>https://www.youtube.com/watch?v=aDLTFopK6Eo&amp;feature=youtu.be https://twitter.com/i/web/status/1465241889032994817</t>
  </si>
  <si>
    <t>https://twitter.com/UFC_DUT/status/1465238075588677635</t>
  </si>
  <si>
    <t>https://ungrer.newsolds.com/ufc/?utm_source=ReviveOldPost&amp;utm_medium=social&amp;utm_campaign=ReviveOldPost</t>
  </si>
  <si>
    <t>https://twitter.com/i/web/status/1465242813755543555</t>
  </si>
  <si>
    <t>https://www.ebay.com/itm/265426810459?hash=item3dccabb65b%3Ag%3AXQsAAOSwzzZhmeYL&amp;mkcid=1&amp;mkrid=711-53200-19255-0&amp;siteid=0&amp;campid=5338752399&amp;customid=&amp;toolid=10001&amp;mkevt=1</t>
  </si>
  <si>
    <t>https://twitter.com/i/web/status/1465242949478850561</t>
  </si>
  <si>
    <t>https://www.youtube.com/watch?v=HWqn51V-ufc&amp;feature=youtu.be</t>
  </si>
  <si>
    <t>https://www.sportbible.com/ufc/news-conor-mcgregor-asked-a-question-so-controversial-in-overnight-qa-20211128?source=twitter</t>
  </si>
  <si>
    <t>https://twitter.com/zoelfick/status/1464946692248145923</t>
  </si>
  <si>
    <t>https://twitter.com/i/web/status/1465220766018854916</t>
  </si>
  <si>
    <t>https://twitter.com/i/web/status/1465244116338589699</t>
  </si>
  <si>
    <t>https://www.youtube.com/watch?v=vio-IeNBCvk https://www.mmarocks.pl/mma-news/nokauty-w-oktagonie-ufc-z-2021-roku-o-ktorych-mogles-zapomniec-wideo</t>
  </si>
  <si>
    <t>https://www.mmarocks.pl/ufc/cris-cyborg-justino-nie-zaluje-pobytu-w-ufc</t>
  </si>
  <si>
    <t>https://www.mmarocks.pl/ufc/gilbert-burns-to-jedyna-walka-ktora-odrzucilem-w-ufc</t>
  </si>
  <si>
    <t>https://www.mmarocks.pl/ufc/ktokolwiek-wygra-ten-boj-dostanie-walke-o-pas-menadzer-o-makhachevie-i-dariushu</t>
  </si>
  <si>
    <t>https://www.mmarocks.pl/ufc/esparza-o-potencjalnym-rewanzu-z-jedrzejczyk-to-bylaby-zupelnie-inna-walka</t>
  </si>
  <si>
    <t>https://hb.afl.rakuten.co.jp/ichiba/g00u02p7.80clu5d6.g00u02p7.80clva0b/?pc=https%3A%2F%2Fitem.rakuten.co.jp%2Fkiehls%2F622%2F&amp;rafct=g_1</t>
  </si>
  <si>
    <t>http://terezowens.com/ufc-legend-diego-sanchez-in-critical-condition-with-pneumonia-covid-fights-for-his-life-refuses-to-take-vaccine/</t>
  </si>
  <si>
    <t>https://twitter.com/i/web/status/1465245461241942017</t>
  </si>
  <si>
    <t>https://twitter.com/i/web/status/1465246403664527361</t>
  </si>
  <si>
    <t>https://twitter.com/i/web/status/1465246881756319746</t>
  </si>
  <si>
    <t>https://twitter.com/i/web/status/1465216908056223746</t>
  </si>
  <si>
    <t>https://twitter.com/i/web/status/1465247103471472642</t>
  </si>
  <si>
    <t>https://twitter.com/i/web/status/1465216911143325697</t>
  </si>
  <si>
    <t>https://twitter.com/i/web/status/1465247107183480836</t>
  </si>
  <si>
    <t>https://twitter.com/ufc/status/1465108244402257920</t>
  </si>
  <si>
    <t>https://twitter.com/i/web/status/1465247927564185603</t>
  </si>
  <si>
    <t>https://www.youtube.com/watch?v=RWEwH14cG2s&amp;feature=youtu.be</t>
  </si>
  <si>
    <t>https://twitter.com/i/web/status/1465248372030418952</t>
  </si>
  <si>
    <t>https://twitter.com/i/web/status/1465248432394686473</t>
  </si>
  <si>
    <t>https://twitter.com/i/web/status/1465223652111228928</t>
  </si>
  <si>
    <t>https://twitter.com/i/web/status/1465248746384539649</t>
  </si>
  <si>
    <t>https://twitter.com/i/web/status/1465218872420798466</t>
  </si>
  <si>
    <t>https://www.youtube.com/watch?v=ADPE3aWJ7iM&amp;feature=youtu.be https://twitter.com/i/web/status/1465249302838935553</t>
  </si>
  <si>
    <t>https://twitter.com/i/web/status/1465227877931261953</t>
  </si>
  <si>
    <t>https://twitter.com/i/web/status/1465250057821827077</t>
  </si>
  <si>
    <t>https://twitter.com/i/web/status/1465250956543733765</t>
  </si>
  <si>
    <t>https://twitter.com/i/web/status/1465251091587739651</t>
  </si>
  <si>
    <t>https://crypto.com/</t>
  </si>
  <si>
    <t>http://datoukyoku.blog.jp/archives/39202803.html</t>
  </si>
  <si>
    <t>https://www.twistermma.it/2021/11/29/ufc-269-dustin-poirier-su-oliveira-vedremo-chi-e-disposto-a-sanguinare-di-piu/</t>
  </si>
  <si>
    <t>https://twitter.com/i/web/status/1465252612790358017</t>
  </si>
  <si>
    <t>https://www.20minutes.fr/economie/3181503-20211129-covid-19-20-minutes-ufc-choisir-repondent-questions-avoirs-vacances-annulees-2020?utm_term=Autofeed&amp;xtref=twitter.com&amp;utm_medium=Social&amp;utm_source=Twitter#Echobox=1638177456</t>
  </si>
  <si>
    <t>https://twitter.com/i/web/status/1465252104705134596</t>
  </si>
  <si>
    <t>https://twitter.com/i/web/status/1465249153290838016</t>
  </si>
  <si>
    <t>https://twitter.com/i/web/status/1465254574483247113</t>
  </si>
  <si>
    <t>https://twitter.com/walter_sentsho/status/1465248581317795847</t>
  </si>
  <si>
    <t>https://twitter.com/i/web/status/1465255040432574470</t>
  </si>
  <si>
    <t>https://www.youtube.com/watch?v=e9GPv5uwOpQ&amp;feature=youtu.be</t>
  </si>
  <si>
    <t>https://mmajunkie.usatoday.com/2021/11/ufc-news-michael-chandler-stumps-for-conor-mcgregor-casual-hater</t>
  </si>
  <si>
    <t>https://www.tonight.de/sport/ufc-das-sind-die-naechsten-events-termine-und-kaempfe-ergebnisse_115888.html</t>
  </si>
  <si>
    <t>https://twitter.com/i/web/status/1465254774060761090</t>
  </si>
  <si>
    <t>https://twitter.com/i/web/status/1465255708862005253</t>
  </si>
  <si>
    <t>http://blog.livedoor.jp/ka910gi/archives/12211089.html</t>
  </si>
  <si>
    <t>https://twitter.com/i/web/status/1465256883397152774</t>
  </si>
  <si>
    <t>https://direitoce.com.br/ex-diretora-do-museu-de-arte-da-ufc-mauc-e-agraciada-com-a-medalha-do-merito-cultural/</t>
  </si>
  <si>
    <t>https://twitter.com/i/web/status/1465258197464215557</t>
  </si>
  <si>
    <t>https://www.youtube.com/watch?v=h5QlAjBo_B8&amp;feature=youtu.be</t>
  </si>
  <si>
    <t>https://www.quechoisir.org/action-ufc-que-choisir-petition-en-finir-avec-le-glyphosate-en-europe-enfin-n95264/</t>
  </si>
  <si>
    <t>https://twitter.com/i/web/status/1465258798277353474</t>
  </si>
  <si>
    <t>https://twitter.com/i/web/status/1465259183352262659</t>
  </si>
  <si>
    <t>https://twitter.com/i/web/status/1465259240583479308</t>
  </si>
  <si>
    <t>https://twitter.com/i/web/status/1465259242567483393</t>
  </si>
  <si>
    <t>https://twitter.com/i/web/status/1465260016689160199</t>
  </si>
  <si>
    <t>https://twitter.com/i/web/status/1465260217537638406</t>
  </si>
  <si>
    <t>https://www.kddmediacompany.com/podcast https://r4j68.app.goo.gl/?link=https%3A%2F%2Fwww.podbean.com%2Fmedia%2Fshare%2Fpb-iq6v8-114191a&amp;utm_campaign=au_share_ep&amp;utm_source=au_share&amp;utm_medium=dlink&amp;ct=au_share_ep&amp;imv=670&amp;amv=530&amp;isi=973361050&amp;ibi=com.podbean.app.podcast&amp;ipbi=com.podbean.app.podcast&amp;apn=com.podbean.app.podcast</t>
  </si>
  <si>
    <t>https://knockindoorzdown.tumblr.com/post/669180494167097344/chuck-liddell-being-bullying-father-leaving-at#_=_</t>
  </si>
  <si>
    <t>https://www.quechoisir.org/actualite-affichage-nutritionnel-l-autorite-italienne-de-la-concurrence-mene-la-charge-contre-le-nutri-score-n96696/</t>
  </si>
  <si>
    <t>https://twitter.com/i/web/status/1465260476049203200</t>
  </si>
  <si>
    <t>https://twitter.com/i/web/status/1465204433193684998</t>
  </si>
  <si>
    <t>https://twitter.com/i/web/status/1465261104242647046</t>
  </si>
  <si>
    <t>https://soundcloud.com/toddcastpodcast/arianny-celeste-ufc-octagon-girl-the-full-convo</t>
  </si>
  <si>
    <t>https://twitter.com/i/web/status/1465203623940481027</t>
  </si>
  <si>
    <t>https://twitter.com/i/web/status/1465225016879075330</t>
  </si>
  <si>
    <t>https://twitter.com/i/web/status/1465240116541153281</t>
  </si>
  <si>
    <t>https://twitter.com/i/web/status/1465259992055955460</t>
  </si>
  <si>
    <t>https://twitter.com/i/web/status/1465253041934725121</t>
  </si>
  <si>
    <t>https://twitter.com/i/web/status/1465258707164434435</t>
  </si>
  <si>
    <t>https://twitter.com/i/web/status/1465262434977923079</t>
  </si>
  <si>
    <t>https://twitter.com/i/web/status/1465262957449854976</t>
  </si>
  <si>
    <t>https://www.instagram.com/p/CW04iW-Jrdy/?utm_medium=twitter</t>
  </si>
  <si>
    <t>https://www.youtube.com/watch?v=4u2aRoIfGTA&amp;feature=youtu.be</t>
  </si>
  <si>
    <t>https://twitter.com/missufe/status/1465257970476847104</t>
  </si>
  <si>
    <t>https://twitter.com/Pryoxis/status/1465146261577814018</t>
  </si>
  <si>
    <t>https://twitter.com/i/web/status/1465222890916306959</t>
  </si>
  <si>
    <t>https://twitter.com/i/web/status/1465264614086696967</t>
  </si>
  <si>
    <t>https://www.fight24.pl/zdaniem-glovera-texeiry-alexa-pereire-dziela-trzy-wygrane-od-mozliwosci-walki-walki-z-israelem-adesanya/ https://twitter.com/i/web/status/1465264780558712833</t>
  </si>
  <si>
    <t>https://newsolds.com/2021/02/11/ufc-10/?utm_source=ReviveOldPost&amp;utm_medium=social&amp;utm_campaign=ReviveOldPost</t>
  </si>
  <si>
    <t>https://twitter.com/i/web/status/1465262164474675203</t>
  </si>
  <si>
    <t>https://twitter.com/i/web/status/1465264888117284869</t>
  </si>
  <si>
    <t>https://egochihuahua.com.mx/deporte/conoce-a-la-luchadora-de-la-ufc-que-le-rompio-varios-huesos-a-halle-berry-en-herida/</t>
  </si>
  <si>
    <t>https://www.amazon.it/dp/B08B8YBBM7?tag=mrswfb-21 https://twitter.com/i/web/status/1465265416205475840</t>
  </si>
  <si>
    <t>https://twitter.com/i/web/status/1465265423360962575</t>
  </si>
  <si>
    <t>https://www.youtube.com/watch?v=L9HJUIMKYuk&amp;feature=youtu.be</t>
  </si>
  <si>
    <t>https://thesportingbase.com/boxing-ufc/kambosos-jr-australias-best-ever-boxer/</t>
  </si>
  <si>
    <t>https://twitter.com/i/web/status/1465251419955646468</t>
  </si>
  <si>
    <t>https://twitter.com/i/web/status/1465266524076363776</t>
  </si>
  <si>
    <t>https://twitter.com/i/web/status/1465199819404759052</t>
  </si>
  <si>
    <t>https://www.actumma.com/conor-mcgregor-revele-nombre-combats-reste-contrat-ufc/35050?utm_source=dlvr.it&amp;utm_medium=twitter</t>
  </si>
  <si>
    <t>https://www.actumma.com/cris-cyborg-partir-ufc-aller-bellator-sauve-carriere/35058?utm_source=dlvr.it&amp;utm_medium=twitter</t>
  </si>
  <si>
    <t>https://twitter.com/i/web/status/1465217917008715784</t>
  </si>
  <si>
    <t>https://twitter.com/i/web/status/1465266407764017153</t>
  </si>
  <si>
    <t>https://mma.pl/ufc-on-espn-31-font-vs-aldo-rozpiska-transmisja-godziny-rozpoczecia-gali/</t>
  </si>
  <si>
    <t>https://www.bjpenn.com/mma-news/ufc/triller-triad-combat-results-kubrat-pulev-kos-frank-mir-video/</t>
  </si>
  <si>
    <t>https://www.bjpenn.com/mma-news/ufc/conor-mcgregor-admits-he-has-been-impressed-by-michael-chandler-could-well-be-todays-champion/</t>
  </si>
  <si>
    <t>https://www.bjpenn.com/mma-news/ufc/trillers-ryan-kavanaugh-slams-ufc-president-dana-white-at-triad-combat-he-pays-his-fighters-what-we-pay-our-ushers/</t>
  </si>
  <si>
    <t>https://www.bjpenn.com/mma-news/ufc/video-jon-jones-grapples-with-olympic-wrestling-bronze-medalist-jden-cox/</t>
  </si>
  <si>
    <t>https://www.bjpenn.com/mma-news/ufc/mike-perry-reacts-after-defeating-michael-seals-at-triller-triad-combat/</t>
  </si>
  <si>
    <t>https://www.bjpenn.com/mma-news/ufc/gilbert-burns-says-ufc-tried-to-match-him-up-against-vicente-luque-but-both-declined/</t>
  </si>
  <si>
    <t>https://www.bjpenn.com/mma-news/ufc/matt-brown-provides-positive-health-update-after-withdrawing-from-ufc-vegas-44/</t>
  </si>
  <si>
    <t>https://www.bjpenn.com/mma-news/bellator/cris-cyborg-explains-how-leaving-the-ufc-for-bellator-saved-her-mma-career/</t>
  </si>
  <si>
    <t>https://www.bjpenn.com/mma-news/ufc/henry-cejudo-will-100-percent-fight-in-the-ufc-again-in-2022-says-manager/</t>
  </si>
  <si>
    <t>https://www.bjpenn.com/mma-news/ufc/colby-covington-wont-consider-dropping-down-to-155lbs-im-not-a-bully/</t>
  </si>
  <si>
    <t>https://www.bjpenn.com/mma-news/ufc/geoff-neal-fires-back-at-derek-brunson-after-suggesting-welterweights-are-avoiding-khamzat-chimaev/</t>
  </si>
  <si>
    <t>https://www.bjpenn.com/mma-news/ufc/mike-perry-issues-statement-following-big-upset-win-at-triller-triad-combat/</t>
  </si>
  <si>
    <t>https://www.bjpenn.com/mma-news/ufc/tyron-woodley-reveals-plans-for-2022-says-he-will-return-to-mma-next-july/</t>
  </si>
  <si>
    <t>https://www.bjpenn.com/mma-news/ufc/islam-makhachev-opens-up-as-big-betting-favorite-against-beneil-dariush/</t>
  </si>
  <si>
    <t>https://www.bjpenn.com/mma-news/ufc/colby-covington-explains-why-kamaru-usman-did-not-deserve-10-8-round-at-ufc-268/</t>
  </si>
  <si>
    <t>https://www.bjpenn.com/mma-news/ufc/khabib-nurmagomedov-reacts-after-islam-makhachev-books-fight-with-beneil-dariush/</t>
  </si>
  <si>
    <t>https://mmajunkie.usatoday.com/2021/11/mma-news-rampage-jackson-believes-triad-combat-is-here-to-stay-ufc-and-bellator-should-be-worried</t>
  </si>
  <si>
    <t>https://mmajunkie.usatoday.com/2021/11/ufc-news-dustin-poirier-responds-conor-mcgregor-claim-unfinished-business-fourth-fight</t>
  </si>
  <si>
    <t>https://www.cnews.fr/sport/2021-11-28/mma-un-combattant-ufc-gravement-hospitalise-pour-cause-de-covid-19-1154719</t>
  </si>
  <si>
    <t>https://twitter.com/i/web/status/1465269563205902336</t>
  </si>
  <si>
    <t>https://whatsnew2day.com/israel-adesanya-will-face-alex-pereira-in-three-more-fights-says-ufc-champion-glover-teixeira/</t>
  </si>
  <si>
    <t>https://twitter.com/i/web/status/1465208158155116547</t>
  </si>
  <si>
    <t>https://twitter.com/i/web/status/1465198592243740672</t>
  </si>
  <si>
    <t>https://twitter.com/i/web/status/1465211523102613508</t>
  </si>
  <si>
    <t>https://twitter.com/i/web/status/1465267883311869955</t>
  </si>
  <si>
    <t>https://twitter.com/i/web/status/1465269917691875330</t>
  </si>
  <si>
    <t>https://twitter.com/0522_gon/status/1465012191929663489</t>
  </si>
  <si>
    <t>https://twitter.com/i/web/status/1465269925333897217</t>
  </si>
  <si>
    <t>https://twitter.com/i/web/status/1465270901532811273</t>
  </si>
  <si>
    <t>https://twitter.com/i/web/status/1465271137840111618</t>
  </si>
  <si>
    <t>https://noticiasport.com/2021/11/29/el-campeon-de-ufc-glover-teixeira-dijo-que-adithaya-de-israel-se-enfrentara-a-alex-pereira-en-otros-tres-juegos/</t>
  </si>
  <si>
    <t>https://twitter.com/i/web/status/1465231100209360902</t>
  </si>
  <si>
    <t>https://twitter.com/i/web/status/1465271821155160064</t>
  </si>
  <si>
    <t>https://www.youtube.com/watch?v=7SAtbV1aO_c&amp;feature=youtu.be https://twitter.com/i/web/status/1465271863068684288</t>
  </si>
  <si>
    <t>https://twitter.com/otheroicsmma/status/1465148296046034946</t>
  </si>
  <si>
    <t>https://www.newsmond.com/israel-adesanya-will-face-alex-pereira-in-three-more-fights-says-ufc-champion-glover-teixeira/</t>
  </si>
  <si>
    <t>https://ufc.divisionafrica.org/fr/services-aux-joueurs/djemes-diala-obtient-finalement-son-attestation-de-liberation-2164</t>
  </si>
  <si>
    <t>https://www.20min.ch/fr/113982471049?utm_source=dlvr.it&amp;utm_medium=twitter</t>
  </si>
  <si>
    <t>https://twitter.com/i/web/status/1465229045877014531</t>
  </si>
  <si>
    <t>https://en.wikipedia.org/wiki/List_of_current_UFC_fighters</t>
  </si>
  <si>
    <t>https://twitter.com/i/web/status/1465206298958462979</t>
  </si>
  <si>
    <t>https://twitter.com/i/web/status/1465206883862474754</t>
  </si>
  <si>
    <t>https://twitter.com/i/web/status/1465235549669625856</t>
  </si>
  <si>
    <t>https://www.mmateam.org/2021/11/13/no-alcanzo-a-debutar-y-le-encontraron-3-tipos-de-drogas-la-maldicion-de-un-mexicano-en-ufc-2/</t>
  </si>
  <si>
    <t>https://twitter.com/i/web/status/1465274341701013506</t>
  </si>
  <si>
    <t>https://twitter.com/i/web/status/1465198842316406786</t>
  </si>
  <si>
    <t>https://twitter.com/i/web/status/1465276060128399363</t>
  </si>
  <si>
    <t>https://www.quechoisir.org/actualite-made-in-france-un-nouveau-logo-qui-ne-regle-pas-tout-n96684/</t>
  </si>
  <si>
    <t>https://artois.ufcquechoisir.fr/chroniques-radio/</t>
  </si>
  <si>
    <t>https://twitter.com/i/web/status/1465276475641376770</t>
  </si>
  <si>
    <t>https://twitter.com/LaSueur_off/status/1465271726154166276</t>
  </si>
  <si>
    <t>https://twitter.com/i/web/status/1465274425205481481</t>
  </si>
  <si>
    <t>https://twitter.com/i/web/status/1465277334676819969</t>
  </si>
  <si>
    <t>https://gamerslounge.dk/ufc-4-prime-icons-opdaterering/</t>
  </si>
  <si>
    <t>https://twitter.com/i/web/status/1465212076658348039</t>
  </si>
  <si>
    <t>https://www.essentiallysports.com/mma-ufc-news-jake-paul-is-a-tyron-woodley-says-it-was-jake-paul-who-walked-away-from-the-fight-as-a-loser/?utm_source=dlvr.it&amp;utm_medium=twitter</t>
  </si>
  <si>
    <t>https://www.essentiallysports.com/ufc-mma-news-he-left-with-a-lot-of-money-ufc-lightweight-brad-riddell-on-khabib-nurmagomedovs-early-retirement/?utm_source=dlvr.it&amp;utm_medium=twitter</t>
  </si>
  <si>
    <t>https://ufcfightpass.com/video/31346/kazushi-sakuraba-vs-royler-gracie-pride-8</t>
  </si>
  <si>
    <t>https://ufcfightpass.com/video/32799/kazushi-sakuraba-vs-royce-gracie-pride-gp-2000-finals</t>
  </si>
  <si>
    <t>https://antidrop.fr/</t>
  </si>
  <si>
    <t>https://twitter.com/i/web/status/1465279588863463431</t>
  </si>
  <si>
    <t>https://twitter.com/i/web/status/1465279771668094976</t>
  </si>
  <si>
    <t>https://twitter.com/i/web/status/1465280107422101517</t>
  </si>
  <si>
    <t>https://twitter.com/i/web/status/1465280547085856770</t>
  </si>
  <si>
    <t>https://twitter.com/i/web/status/1465280599795826696</t>
  </si>
  <si>
    <t>https://twitter.com/i/web/status/1465275543641894914</t>
  </si>
  <si>
    <t>https://twitter.com/kakarot_ufc/status/1465218213554229250</t>
  </si>
  <si>
    <t>https://twitter.com/i/web/status/1465229265105035269</t>
  </si>
  <si>
    <t>https://twitter.com/i/web/status/1465229492805324801</t>
  </si>
  <si>
    <t>https://twitter.com/i/web/status/1465252053731708932</t>
  </si>
  <si>
    <t>https://twitter.com/i/web/status/1465273867958722563</t>
  </si>
  <si>
    <t>https://twitter.com/i/web/status/1465268394933039112</t>
  </si>
  <si>
    <t>https://www.bestfightodds.com/events/ufc-fight-night-203-2343</t>
  </si>
  <si>
    <t>https://mmajunkie.usatoday.com/?p=1781419</t>
  </si>
  <si>
    <t>https://www.tri-fight.com/products/detail/2123 https://twitter.com/i/web/status/1465259255502721028</t>
  </si>
  <si>
    <t>https://www.tri-fight.com/products/list?mode=&amp;category_id=&amp;name=SALE211119&amp;pageno=1&amp;disp_number=100&amp;orderby=2&amp;tag_id= https://twitter.com/i/web/status/1465281904714960899</t>
  </si>
  <si>
    <t>https://360sport.fr/2021/11/29/des-rumeurs-sur-le-possible-retour-de-conor-mcgregor-a-lufc/</t>
  </si>
  <si>
    <t>https://twitter.com/i/web/status/1465282866565238787</t>
  </si>
  <si>
    <t>https://twitter.com/i/web/status/1465283579437629444</t>
  </si>
  <si>
    <t>https://www3.nhk.or.jp/news/html/20211104/k10013333861000.html</t>
  </si>
  <si>
    <t>https://hb.afl.rakuten.co.jp/ichiba/g00sk0y7.uiswo6e4.g00sk0y7.uiswp9e1/?pc=https%3A%2F%2Fitem.rakuten.co.jp%2Fgeoonline1%2F513021502%2F&amp;m=http%3A%2F%2Fm.rakuten.co.jp%2Fgeoonline1%2Fi%2F10327956%2F&amp;rafct=g_1</t>
  </si>
  <si>
    <t>https://twitter.com/i/web/status/1465284664927698950</t>
  </si>
  <si>
    <t>https://twitter.com/i/web/status/1465284700256284672</t>
  </si>
  <si>
    <t>https://twitter.com/i/web/status/1465284934193631238</t>
  </si>
  <si>
    <t>https://boxemag.com/ufc/ufc-actualites/ngannou-vs-gane-fabricio-werdum-donne-son-pronostic-pour-lufc-270/</t>
  </si>
  <si>
    <t>https://twitter.com/ufc/status/1463296310832873474</t>
  </si>
  <si>
    <t>https://twitter.com/i/web/status/1465285559589425156</t>
  </si>
  <si>
    <t>https://twitter.com/i/web/status/1465285610327867396</t>
  </si>
  <si>
    <t>https://twitter.com/i/web/status/1465285661502623748</t>
  </si>
  <si>
    <t>https://twitter.com/i/web/status/1465286255307071494</t>
  </si>
  <si>
    <t>https://twitter.com/i/web/status/1465286537621479435</t>
  </si>
  <si>
    <t>https://www.irishmirror.ie/sport/ufc/dustin-poirier-gives-dismissive-response-25570338</t>
  </si>
  <si>
    <t>https://twitter.com/i/web/status/1465286964349968387</t>
  </si>
  <si>
    <t>https://twitter.com/i/web/status/1465286975863369733</t>
  </si>
  <si>
    <t>https://www.nikkansports.com/battle/news/202111290000903.html?utm_source=twitter&amp;utm_medium=social&amp;utm_campaign=nikkansports_ogp&amp;utm_source=twitter&amp;utm_medium=social&amp;utm_campaign=nikkansports_ogp</t>
  </si>
  <si>
    <t>https://www.insider.com/video-miesha-tate-pulled-stitches-out-from-her-own-eye-2021-11</t>
  </si>
  <si>
    <t>https://twitter.com/benedwa00058412/status/1465132290976198657</t>
  </si>
  <si>
    <t>https://twitter.com/i/web/status/1465234316741464064</t>
  </si>
  <si>
    <t>https://twitter.com/i/web/status/1465288135139643401</t>
  </si>
  <si>
    <t>https://www.essentiallysports.com/mma-ufc-news-jake-paul-is-a-tyron-woodley-says-it-was-jake-paul-who-walked-away-from-the-fight-as-a-loser/</t>
  </si>
  <si>
    <t>https://www.essentiallysports.com/ufc-mma-news-albert-tumenov-has-a-message-for-dana-white-sean-shelby-after-triad-combat/</t>
  </si>
  <si>
    <t>https://www.essentiallysports.com/ufc-mma-news-he-left-with-a-lot-of-money-ufc-lightweight-brad-riddell-on-khabib-nurmagomedovs-early-retirement/</t>
  </si>
  <si>
    <t>https://twitter.com/i/web/status/1465288410562805772</t>
  </si>
  <si>
    <t>https://twitter.com/i/web/status/1465288830077050880</t>
  </si>
  <si>
    <t>https://twitter.com/MMAFighting/status/1464957312301518854</t>
  </si>
  <si>
    <t>https://twitter.com/i/web/status/1465283162456481800</t>
  </si>
  <si>
    <t>https://www.sports.kz/news/ufc-anonsiroval-vozvraschenie-boytsa-iz-kazahstana-video</t>
  </si>
  <si>
    <t>https://twitter.com/i/web/status/1465289605230567428</t>
  </si>
  <si>
    <t>https://twitter.com/i/web/status/1465280343276232705</t>
  </si>
  <si>
    <t>https://twitter.com/i/web/status/1465281527126888453</t>
  </si>
  <si>
    <t>https://twitter.com/i/web/status/1465289950765670412</t>
  </si>
  <si>
    <t>https://agfight.com/noticias/conor-mcgregor-prega-cautela-mas-estipula-prazo-para-retorno-ao-ufc/</t>
  </si>
  <si>
    <t>https://agfight.com/noticias/agente-revela-que-cejudo-pode-voltar-ao-ufc-em-2022-e-ja-especula-luta-por-titulo/</t>
  </si>
  <si>
    <t>https://twitter.com/i/web/status/1465290313220644866</t>
  </si>
  <si>
    <t>https://fr.shein.com/</t>
  </si>
  <si>
    <t>https://twitter.com/i/web/status/1465291198818504710</t>
  </si>
  <si>
    <t>https://twitter.com/i/web/status/1465220256444686337</t>
  </si>
  <si>
    <t>https://twitter.com/i/web/status/1465291742329163776</t>
  </si>
  <si>
    <t>https://twitter.com/i/web/status/1465292046000803840</t>
  </si>
  <si>
    <t>https://twitter.com/KyojiMomoko1/status/1464982143453765634</t>
  </si>
  <si>
    <t>https://twitter.com/i/web/status/1465238601122385921</t>
  </si>
  <si>
    <t>https://twitter.com/i/web/status/1465292618590531588</t>
  </si>
  <si>
    <t>https://twitter.com/i/web/status/1465291242259070986</t>
  </si>
  <si>
    <t>https://twitter.com/i/web/status/1465291747987234823</t>
  </si>
  <si>
    <t>https://twitter.com/_paachoo_/status/1465274668156436484</t>
  </si>
  <si>
    <t>https://twitter.com/i/web/status/1465292922371383298</t>
  </si>
  <si>
    <t>https://www.edeshseba.info/miesha-tate-pulled-stitches-out-from-her-own-eye-after-ufc-bout/</t>
  </si>
  <si>
    <t>https://twitter.com/i/web/status/1465278149244198918</t>
  </si>
  <si>
    <t>https://www.sports.kz/news/staralsya-razvlech-kambosos-obyyasnil-svoy-nokdaun-ot-lopesa</t>
  </si>
  <si>
    <t>https://twitter.com/i/web/status/1465202128952115205</t>
  </si>
  <si>
    <t>https://twitter.com/i/web/status/1465204781102813188</t>
  </si>
  <si>
    <t>https://www.sports.kz/news/myi-perejivaem-habib-nurmagomedov-obratilsya-k-vasiliyu-lomachenko</t>
  </si>
  <si>
    <t>https://www.sports.kz/news/tak-silno-byil-zol-kambosos-udivil-otsenkoy-silyi-udarov-lopesa</t>
  </si>
  <si>
    <t>https://www.sports.kz/news/golovkin-otkazalsya-otidei-stat-absolyutnyim-chempionom-mira</t>
  </si>
  <si>
    <t>https://twitter.com/i/web/status/1465233225639510016</t>
  </si>
  <si>
    <t>https://twitter.com/i/web/status/1465239739779399681</t>
  </si>
  <si>
    <t>https://twitter.com/i/web/status/1465243301620158468</t>
  </si>
  <si>
    <t>https://twitter.com/i/web/status/1465245922250694662</t>
  </si>
  <si>
    <t>https://www.sports.kz/news/janibek-alimhanulyi-sdelal-zayavlenie-o-sleduyuschem-sopernike</t>
  </si>
  <si>
    <t>https://www.sports.kz/news/nepobejdennyiy-chempion-wba-iz-kazahstana-vyistupil-s-derzkim-zayavleniem</t>
  </si>
  <si>
    <t>https://twitter.com/i/web/status/1465261834680811524</t>
  </si>
  <si>
    <t>https://twitter.com/i/web/status/1465264475490197504</t>
  </si>
  <si>
    <t>https://www.sports.kz/news/razoblachen-sopernik-golovkina-poboyu-zatri-titula-chempiona-mira</t>
  </si>
  <si>
    <t>https://www.sports.kz/news/gennadiy-golovkin-porazil-preobrajeniem-zanedelyu-fotofakt</t>
  </si>
  <si>
    <t>https://twitter.com/i/web/status/1465293514611298317</t>
  </si>
  <si>
    <t>https://twitter.com/i/web/status/1465294536402427907</t>
  </si>
  <si>
    <t>https://twitter.com/i/web/status/1465294763943510021</t>
  </si>
  <si>
    <t>https://twitter.com/i/web/status/1465295082568003586</t>
  </si>
  <si>
    <t>https://twitter.com/i/web/status/1465268011623976960</t>
  </si>
  <si>
    <t>https://twitter.com/i/web/status/1465275855769423879</t>
  </si>
  <si>
    <t>https://www.pwinsiderelite.com/article.php?id=153347 http://www.pwinsider.com/ViewArticle.php?id=153347</t>
  </si>
  <si>
    <t>https://www.pwinsiderelite.com/article.php?id=153347</t>
  </si>
  <si>
    <t>https://twitter.com/i/web/status/1465294680824762369</t>
  </si>
  <si>
    <t>https://twitter.com/indiohistorian/status/1465290504447266816</t>
  </si>
  <si>
    <t>https://social-camp.com/8Lq-SyMZ0dOsHlyb4XKiDg</t>
  </si>
  <si>
    <t>https://wlazz.com/link.php?i=pgufzn8ej5yg&amp;m=mgvbfe3ooarb</t>
  </si>
  <si>
    <t>https://youphoria.jp https://www.rakuten.ne.jp/gold/youphoria/ https://www.amazon.co.jp/s?k=%EF%BC%B0%EF%BD%89%EF%BD%9A%EF%BD%9A%EF%BD%85%EF%BD%92%EF%BD%89%EF%BD%81%EF%BC%A3%EF%BC%A9%EF%BC%B2%EF%BC%AF&amp;language=ja_JP&amp;suggest_lop_disabled=en_US&amp;ref=sslop_u_s</t>
  </si>
  <si>
    <t>https://www.instagram.com/shibuyatakumi/?hl=</t>
  </si>
  <si>
    <t>https://twitter.com/QueenxAdrii/status/1464465366093025281</t>
  </si>
  <si>
    <t>https://twitter.com/i/web/status/1465295945550241793</t>
  </si>
  <si>
    <t>https://twitter.com/i/web/status/1465296166552322048</t>
  </si>
  <si>
    <t>https://twitter.com/akitheblackcat/status/1465194464306102272</t>
  </si>
  <si>
    <t>https://twitter.com/i/web/status/1465281611805646855</t>
  </si>
  <si>
    <t>https://twitter.com/i/web/status/1465296503937851392</t>
  </si>
  <si>
    <t>https://twitter.com/i/web/status/1465297056231215111</t>
  </si>
  <si>
    <t>https://twitter.com/i/web/status/1465297116197228549</t>
  </si>
  <si>
    <t>https://twitter.com/i/web/status/1465198886889345026</t>
  </si>
  <si>
    <t>https://twitter.com/i/web/status/1465202651453345792</t>
  </si>
  <si>
    <t>https://twitter.com/i/web/status/1465206420614307846</t>
  </si>
  <si>
    <t>https://twitter.com/i/web/status/1465210202907623427</t>
  </si>
  <si>
    <t>https://twitter.com/i/web/status/1465214055279431681</t>
  </si>
  <si>
    <t>https://twitter.com/i/web/status/1465217746690613252</t>
  </si>
  <si>
    <t>https://twitter.com/i/web/status/1465221588853346307</t>
  </si>
  <si>
    <t>https://twitter.com/i/web/status/1465225295380856835</t>
  </si>
  <si>
    <t>https://twitter.com/i/web/status/1465229147022708740</t>
  </si>
  <si>
    <t>https://twitter.com/i/web/status/1465232921363689472</t>
  </si>
  <si>
    <t>https://twitter.com/i/web/status/1465236756182278145</t>
  </si>
  <si>
    <t>https://twitter.com/i/web/status/1465240422637314048</t>
  </si>
  <si>
    <t>https://twitter.com/i/web/status/1465244266519797770</t>
  </si>
  <si>
    <t>https://twitter.com/i/web/status/1465248025727676416</t>
  </si>
  <si>
    <t>https://twitter.com/i/web/status/1465251885896683520</t>
  </si>
  <si>
    <t>https://twitter.com/i/web/status/1465255511192973314</t>
  </si>
  <si>
    <t>https://twitter.com/i/web/status/1465259367708737540</t>
  </si>
  <si>
    <t>https://twitter.com/i/web/status/1465263085552287746</t>
  </si>
  <si>
    <t>https://twitter.com/i/web/status/1465266917124493317</t>
  </si>
  <si>
    <t>https://twitter.com/i/web/status/1465270663187423233</t>
  </si>
  <si>
    <t>https://twitter.com/i/web/status/1465274526363979776</t>
  </si>
  <si>
    <t>https://twitter.com/i/web/status/1465278144458461184</t>
  </si>
  <si>
    <t>https://twitter.com/i/web/status/1465282033815638020</t>
  </si>
  <si>
    <t>https://twitter.com/i/web/status/1465285713226878980</t>
  </si>
  <si>
    <t>https://twitter.com/i/web/status/1465289599362740241</t>
  </si>
  <si>
    <t>https://twitter.com/i/web/status/1465293254811865088</t>
  </si>
  <si>
    <t>https://twitter.com/i/web/status/1465297178084220934</t>
  </si>
  <si>
    <t>https://twitter.com/i/web/status/1465297179896070153</t>
  </si>
  <si>
    <t>https://twitter.com/i/web/status/1465202655664422916</t>
  </si>
  <si>
    <t>https://twitter.com/i/web/status/1465206423525249026</t>
  </si>
  <si>
    <t>https://twitter.com/i/web/status/1465210207018049536</t>
  </si>
  <si>
    <t>https://twitter.com/i/web/status/1465225299587653632</t>
  </si>
  <si>
    <t>https://twitter.com/i/web/status/1465236761110626305</t>
  </si>
  <si>
    <t>https://twitter.com/i/web/status/1465251889621225473</t>
  </si>
  <si>
    <t>https://twitter.com/i/web/status/1465259371101769735</t>
  </si>
  <si>
    <t>https://twitter.com/i/web/status/1465266920970719233</t>
  </si>
  <si>
    <t>https://twitter.com/i/web/status/1465270671945375744</t>
  </si>
  <si>
    <t>https://twitter.com/i/web/status/1465274530729975815</t>
  </si>
  <si>
    <t>https://twitter.com/i/web/status/1465278148950568968</t>
  </si>
  <si>
    <t>https://twitter.com/i/web/status/1465282037233987585</t>
  </si>
  <si>
    <t>https://twitter.com/i/web/status/1465285716997545985</t>
  </si>
  <si>
    <t>https://twitter.com/i/web/status/1465297184103055366</t>
  </si>
  <si>
    <t>https://twitter.com/i/web/status/1465296887280373767</t>
  </si>
  <si>
    <t>https://twitter.com/i/web/status/1465297188410384384</t>
  </si>
  <si>
    <t>https://twitter.com/i/web/status/1465208589035859970</t>
  </si>
  <si>
    <t>https://tkdj.net/dojo/niigata/ https://twitter.com/i/web/status/1465297255422783488</t>
  </si>
  <si>
    <t>https://twitter.com/i/web/status/1465297278625738754</t>
  </si>
  <si>
    <t>https://radiogovea.wordpress.com/2021/11/29/ecuatorianos-conquistan-mexico-e-ilusionan-con-mas-representantes-en-ufc/</t>
  </si>
  <si>
    <t>https://twitter.com/i/web/status/1465279404225941508</t>
  </si>
  <si>
    <t>https://twitter.com/i/web/status/1465296797346066435</t>
  </si>
  <si>
    <t>https://twitter.com/i/web/status/1465297708327915530</t>
  </si>
  <si>
    <t>https://twitter.com/i/web/status/1465297541076029443</t>
  </si>
  <si>
    <t>https://www.youtube.com/watch?v=l7rUnn-Ufec&amp;feature=youtu.be</t>
  </si>
  <si>
    <t>https://twitter.com/i/web/status/1465211362947174404</t>
  </si>
  <si>
    <t>https://twitter.com/i/web/status/1465221237618130948</t>
  </si>
  <si>
    <t>https://twitter.com/i/web/status/1465298362878599169</t>
  </si>
  <si>
    <t>https://twitter.com/i/web/status/1465298418876755971</t>
  </si>
  <si>
    <t>https://www.mmanews.com/2021/11/adrian-yanez-pitches-a-ufc-boxing-tournament/</t>
  </si>
  <si>
    <t>https://twitter.com/fullcombat_/status/1465248443199328256</t>
  </si>
  <si>
    <t>https://twitter.com/forkfuture/status/1465122140227837959</t>
  </si>
  <si>
    <t>https://twitter.com/fabrizioromano/status/1465296949293289474</t>
  </si>
  <si>
    <t>https://twitter.com/i/web/status/1465299050970845186</t>
  </si>
  <si>
    <t>https://twitter.com/i/web/status/1465298664583278594</t>
  </si>
  <si>
    <t>https://twitter.com/fufujan1/status/1465107377691185155</t>
  </si>
  <si>
    <t>https://twitter.com/i/web/status/1465263710918742020</t>
  </si>
  <si>
    <t>https://twitter.com/i/web/status/1465299185834639367</t>
  </si>
  <si>
    <t>https://twitter.com/i/web/status/1465270395481722883</t>
  </si>
  <si>
    <t>usatoday.com</t>
  </si>
  <si>
    <t>twitter.com</t>
  </si>
  <si>
    <t>essentiallysports.com</t>
  </si>
  <si>
    <t>bloodyelbow.com</t>
  </si>
  <si>
    <t>youtube.com</t>
  </si>
  <si>
    <t>co.jp</t>
  </si>
  <si>
    <t>blowoutcards.com</t>
  </si>
  <si>
    <t>footbasket.com</t>
  </si>
  <si>
    <t>co.uk</t>
  </si>
  <si>
    <t>kimura.se</t>
  </si>
  <si>
    <t>westernjournal.com</t>
  </si>
  <si>
    <t>peoplerpeople.website</t>
  </si>
  <si>
    <t>ebay.com</t>
  </si>
  <si>
    <t>xrea.com</t>
  </si>
  <si>
    <t>ufc.com twitter.com</t>
  </si>
  <si>
    <t>affforce.com</t>
  </si>
  <si>
    <t>bolasport.com</t>
  </si>
  <si>
    <t>vesti.kz</t>
  </si>
  <si>
    <t>mmafighting.com</t>
  </si>
  <si>
    <t>commonprayer.org commonprayer.org</t>
  </si>
  <si>
    <t>canadanews.fr</t>
  </si>
  <si>
    <t>sportbible.com twitter.com</t>
  </si>
  <si>
    <t>bestvpnguru.com twitter.com</t>
  </si>
  <si>
    <t>espn.com</t>
  </si>
  <si>
    <t>betufantasy.com</t>
  </si>
  <si>
    <t>worldstarhiphop.com</t>
  </si>
  <si>
    <t>mmaindia.com</t>
  </si>
  <si>
    <t>ticketmaster.com</t>
  </si>
  <si>
    <t>instagram.com</t>
  </si>
  <si>
    <t>bjpenn.com</t>
  </si>
  <si>
    <t>youtube.com twitter.com</t>
  </si>
  <si>
    <t>newsolds.com</t>
  </si>
  <si>
    <t>sportbible.com</t>
  </si>
  <si>
    <t>youtube.com mmarocks.pl</t>
  </si>
  <si>
    <t>mmarocks.pl</t>
  </si>
  <si>
    <t>terezowens.com</t>
  </si>
  <si>
    <t>crypto.com</t>
  </si>
  <si>
    <t>blog.jp</t>
  </si>
  <si>
    <t>twistermma.it</t>
  </si>
  <si>
    <t>20minutes.fr</t>
  </si>
  <si>
    <t>tonight.de</t>
  </si>
  <si>
    <t>livedoor.jp</t>
  </si>
  <si>
    <t>com.br</t>
  </si>
  <si>
    <t>quechoisir.org</t>
  </si>
  <si>
    <t>kddmediacompany.com goo.gl</t>
  </si>
  <si>
    <t>tumblr.com</t>
  </si>
  <si>
    <t>soundcloud.com</t>
  </si>
  <si>
    <t>fight24.pl twitter.com</t>
  </si>
  <si>
    <t>com.mx</t>
  </si>
  <si>
    <t>amazon.it twitter.com</t>
  </si>
  <si>
    <t>thesportingbase.com</t>
  </si>
  <si>
    <t>actumma.com</t>
  </si>
  <si>
    <t>mma.pl</t>
  </si>
  <si>
    <t>cnews.fr</t>
  </si>
  <si>
    <t>whatsnew2day.com</t>
  </si>
  <si>
    <t>noticiasport.com</t>
  </si>
  <si>
    <t>newsmond.com</t>
  </si>
  <si>
    <t>divisionafrica.org</t>
  </si>
  <si>
    <t>20min.ch</t>
  </si>
  <si>
    <t>wikipedia.org</t>
  </si>
  <si>
    <t>mmateam.org</t>
  </si>
  <si>
    <t>ufcquechoisir.fr</t>
  </si>
  <si>
    <t>gamerslounge.dk</t>
  </si>
  <si>
    <t>ufcfightpass.com</t>
  </si>
  <si>
    <t>antidrop.fr</t>
  </si>
  <si>
    <t>bestfightodds.com</t>
  </si>
  <si>
    <t>tri-fight.com twitter.com</t>
  </si>
  <si>
    <t>360sport.fr</t>
  </si>
  <si>
    <t>or.jp</t>
  </si>
  <si>
    <t>boxemag.com</t>
  </si>
  <si>
    <t>irishmirror.ie</t>
  </si>
  <si>
    <t>nikkansports.com</t>
  </si>
  <si>
    <t>insider.com</t>
  </si>
  <si>
    <t>sports.kz</t>
  </si>
  <si>
    <t>agfight.com</t>
  </si>
  <si>
    <t>shein.com</t>
  </si>
  <si>
    <t>edeshseba.info</t>
  </si>
  <si>
    <t>pwinsiderelite.com pwinsider.com</t>
  </si>
  <si>
    <t>pwinsiderelite.com</t>
  </si>
  <si>
    <t>social-camp.com</t>
  </si>
  <si>
    <t>wlazz.com</t>
  </si>
  <si>
    <t>youphoria.jp ne.jp co.jp</t>
  </si>
  <si>
    <t>tkdj.net twitter.com</t>
  </si>
  <si>
    <t>wordpress.com</t>
  </si>
  <si>
    <t>mmanews.com</t>
  </si>
  <si>
    <t>ufc270</t>
  </si>
  <si>
    <t>ufc mma gsp goat</t>
  </si>
  <si>
    <t>tjディラショー ファンアルチュレタ</t>
  </si>
  <si>
    <t>urayasu</t>
  </si>
  <si>
    <t>greedtoadollar ufc kenshamrock</t>
  </si>
  <si>
    <t>мма спорт олейник самбо ufc mma oleynik etfmg sport</t>
  </si>
  <si>
    <t>conormcgregor ufc</t>
  </si>
  <si>
    <t>ufc animation 3dart</t>
  </si>
  <si>
    <t>nftgaming nftgame nft</t>
  </si>
  <si>
    <t>mma</t>
  </si>
  <si>
    <t>yahooニュース stardom</t>
  </si>
  <si>
    <t>andnew</t>
  </si>
  <si>
    <t>smile sonríe mma wmma ufc ufcfightnight kickboxingtraining bjj</t>
  </si>
  <si>
    <t>collect ufc blackfriday</t>
  </si>
  <si>
    <t>ufc269</t>
  </si>
  <si>
    <t>mmatwitter</t>
  </si>
  <si>
    <t>bellator272</t>
  </si>
  <si>
    <t>mma abema</t>
  </si>
  <si>
    <t>ufc mma</t>
  </si>
  <si>
    <t>ufc mma panini hobbyfamily thehobby tradingcards topps collectors collector whodoyoucollect</t>
  </si>
  <si>
    <t>ufc nft ccc</t>
  </si>
  <si>
    <t>authentik</t>
  </si>
  <si>
    <t>ufcvegas44 espn</t>
  </si>
  <si>
    <t>オンライン対戦の上位明らかに数字飛び抜けてておかしいでしょ wp9対戦問題 3hiroyukiota opec linux euro bbc afp chinanews</t>
  </si>
  <si>
    <t>戦後処理に伴う特務銀行の実態何みたらわかりますか 3hiroyukiota opec linux euro bbc afp chinanews</t>
  </si>
  <si>
    <t>図書館や出版社で政府検閲による押収図書リストほしい 3hiroyukiota opec linux euro bbc afp chinanews jewish rtnews</t>
  </si>
  <si>
    <t>図書館や出版社で政府検閲による押収図書リストほしい 3hiroyukiota opec linux euro bbc afp chinanews jewish rtnews fifa</t>
  </si>
  <si>
    <t>和術慧舟會hearts heartskix mma 柔術 新宿 駒沢 格闘技 ダイエット ufc rizin</t>
  </si>
  <si>
    <t>lunesdeganarseguidores deportes humor mlb nhl fútbol box ufc nba laliga premierleague</t>
  </si>
  <si>
    <t>khamzat ufc</t>
  </si>
  <si>
    <t>bitcoin ethereum binance ufc</t>
  </si>
  <si>
    <t>triadcombat</t>
  </si>
  <si>
    <t>3weeks ufc ufcvegas</t>
  </si>
  <si>
    <t>rakuten</t>
  </si>
  <si>
    <t>shanghai</t>
  </si>
  <si>
    <t>kyrgyzstan oshcity ufc238</t>
  </si>
  <si>
    <t>nov6th ufc268 msg andstill</t>
  </si>
  <si>
    <t>ufc268 usman andstill</t>
  </si>
  <si>
    <t>andstill</t>
  </si>
  <si>
    <t>knockouts worldstar worldstarhiphop mma ufc</t>
  </si>
  <si>
    <t>loadedlions</t>
  </si>
  <si>
    <t>ufc mcgregor khabib</t>
  </si>
  <si>
    <t>bjj jiujitsu grappling gi nogi ブラジリアン柔術 柔術 グラップリング ギ ノーギ technique</t>
  </si>
  <si>
    <t>stopglyphosate glyphosate</t>
  </si>
  <si>
    <t>assurance emprunteur résiliation</t>
  </si>
  <si>
    <t>solana</t>
  </si>
  <si>
    <t>ufc flyweight valentinashevchenko</t>
  </si>
  <si>
    <t>ufcvegas44</t>
  </si>
  <si>
    <t>papajteam fen fen37 wroclaw wroclove mma punch fight</t>
  </si>
  <si>
    <t>papajteam fen fen37 wroclaw wroclove mma punch</t>
  </si>
  <si>
    <t>papajteam bareknuckle mma punch fight</t>
  </si>
  <si>
    <t>スターダム stardom</t>
  </si>
  <si>
    <t>on</t>
  </si>
  <si>
    <t>neardeath podcast ufc</t>
  </si>
  <si>
    <t>makephilsaccountgreatagain</t>
  </si>
  <si>
    <t>superdoge crypto memecoin nft</t>
  </si>
  <si>
    <t>mma ufc</t>
  </si>
  <si>
    <t>mma ufc boxing</t>
  </si>
  <si>
    <t>ginrhymes cbdapis rizin ライジン rizin32 cbd 沖縄 宮古島</t>
  </si>
  <si>
    <t>asahikawa hokkaido 旭川市 北海道 緊急事態宣言 拡散 シェア 登録よろしくお願いします 高評価よろしくお願いします</t>
  </si>
  <si>
    <t>promoção</t>
  </si>
  <si>
    <t>ufc261 america</t>
  </si>
  <si>
    <t>ufc america</t>
  </si>
  <si>
    <t>conor ufc</t>
  </si>
  <si>
    <t>ufc josealdo</t>
  </si>
  <si>
    <t>informaleconomy</t>
  </si>
  <si>
    <t>ufc ダスティン・ポイエー</t>
  </si>
  <si>
    <t>selfdefense martialarts fight muaythaifght ufcfighter ufc202 ufc</t>
  </si>
  <si>
    <t>ufcdc fightnightfollowtrain mma boxing</t>
  </si>
  <si>
    <t>ウマ娘 タマモクロス</t>
  </si>
  <si>
    <t>rizin ufc bellator 堀口恭司 朝倉未来 朝倉海 萩原京平 平本蓮 mma 総合格闘技</t>
  </si>
  <si>
    <t>nfts nftgiveaway nft solana ufc</t>
  </si>
  <si>
    <t>boxing mma ufc kickboxing fitness muaythai training boxingtraining fight</t>
  </si>
  <si>
    <t>boxing mma ufc kickboxing fitness muaythai training boxingtraining fight bjj</t>
  </si>
  <si>
    <t>podcast podbean</t>
  </si>
  <si>
    <t>willsmith</t>
  </si>
  <si>
    <t>ufc podcast</t>
  </si>
  <si>
    <t>podcast dankojones ufc actionsofcompassion</t>
  </si>
  <si>
    <t>podcast ufc</t>
  </si>
  <si>
    <t>mmatwitter mma</t>
  </si>
  <si>
    <t>必勝堀口</t>
  </si>
  <si>
    <t>ps4live</t>
  </si>
  <si>
    <t>ufc mma mmatwitter</t>
  </si>
  <si>
    <t>堀口恭司 bellator rizin</t>
  </si>
  <si>
    <t>ufc268</t>
  </si>
  <si>
    <t>ufc beneildariush islammakhachev</t>
  </si>
  <si>
    <t>cowboysnation</t>
  </si>
  <si>
    <t>rizin_trigger</t>
  </si>
  <si>
    <t>ufc ufcarabia</t>
  </si>
  <si>
    <t>bruisednetflix</t>
  </si>
  <si>
    <t>infoconso</t>
  </si>
  <si>
    <t>ufc tuf friend</t>
  </si>
  <si>
    <t>lfg</t>
  </si>
  <si>
    <t>ブラックフライデー venum</t>
  </si>
  <si>
    <t>sport</t>
  </si>
  <si>
    <t>ps4</t>
  </si>
  <si>
    <t>ラファエル・フィジエフ</t>
  </si>
  <si>
    <t>ketsukoto</t>
  </si>
  <si>
    <t>winewalk</t>
  </si>
  <si>
    <t>kaz бокс мма</t>
  </si>
  <si>
    <t>ufcfighnight</t>
  </si>
  <si>
    <t>жалгасжумагулов zhalgaszhumagulov ufc</t>
  </si>
  <si>
    <t>billionairestrut</t>
  </si>
  <si>
    <t>rizin</t>
  </si>
  <si>
    <t>ufc mma mmatwitter conor mcgregor conormcgregor</t>
  </si>
  <si>
    <t>ufc bellator</t>
  </si>
  <si>
    <t>anchor spotify ivoox podcastpicante mma</t>
  </si>
  <si>
    <t>ufc ufcvegas44</t>
  </si>
  <si>
    <t>ufc266</t>
  </si>
  <si>
    <t>boxing mma ufc jujitsu wrestling</t>
  </si>
  <si>
    <t>ufc ufcvegas</t>
  </si>
  <si>
    <t>kaz boxing mma ufc</t>
  </si>
  <si>
    <t>wrestling</t>
  </si>
  <si>
    <t>fftb loadedlions ufc ufc268 cro lionsfollowlions</t>
  </si>
  <si>
    <t>paypay paypay企画 プレゼント企画 懸賞</t>
  </si>
  <si>
    <t>ギフトカード itunes googleplay amazonギフト券</t>
  </si>
  <si>
    <t>ro19周年カウントダウン ラグナロクオンライン ro ro19周年 webmoney zeny 当たる 毎日当たる</t>
  </si>
  <si>
    <t>伊藤美来 maria 抽選 amazonギフト券</t>
  </si>
  <si>
    <t>毎日 当たる</t>
  </si>
  <si>
    <t>プレゼント 懸賞</t>
  </si>
  <si>
    <t>amazonギフト券 paypay</t>
  </si>
  <si>
    <t>面談 交通費 amazonギフト券</t>
  </si>
  <si>
    <t>いいにくいことをいう日 当たる</t>
  </si>
  <si>
    <t>いい肉の日 プレゼント</t>
  </si>
  <si>
    <t>paypay 懸賞</t>
  </si>
  <si>
    <t>paypay10万円分</t>
  </si>
  <si>
    <t>amazonギフト券 プレゼント</t>
  </si>
  <si>
    <t>プレゼント企画 懸賞</t>
  </si>
  <si>
    <t>paypay itunes アマギフ 懸賞</t>
  </si>
  <si>
    <t>pay アマギフ</t>
  </si>
  <si>
    <t>11月29日対象ツイート いい服の日</t>
  </si>
  <si>
    <t>フォロー</t>
  </si>
  <si>
    <t>スミフル 赤い羽根 新型コロナ感染下の福祉活動応援全国キャンペーン</t>
  </si>
  <si>
    <t>おうちでクレーンゲーム</t>
  </si>
  <si>
    <t>立替にお困りの会社員応援キャンペーン</t>
  </si>
  <si>
    <t>いい肉の日</t>
  </si>
  <si>
    <t>2022年先取りキャンペーン</t>
  </si>
  <si>
    <t>南の島のミスワリン</t>
  </si>
  <si>
    <t>pとある科学の超電磁砲</t>
  </si>
  <si>
    <t>paypay</t>
  </si>
  <si>
    <t>キャンペーン 無料鑑賞券 プレゼント</t>
  </si>
  <si>
    <t>プレゼントキャンペーン プレゼント</t>
  </si>
  <si>
    <t>王子の本命は悪役令嬢</t>
  </si>
  <si>
    <t>プレゼントキャンペーン</t>
  </si>
  <si>
    <t>プレゼント キャンペーン クリスマス</t>
  </si>
  <si>
    <t>アサルトリリィ</t>
  </si>
  <si>
    <t>抽選 amazonギフト券 プレゼント</t>
  </si>
  <si>
    <t>千代むすび プレゼントキャンペーン sorah プレゼント</t>
  </si>
  <si>
    <t>applewatchseries7</t>
  </si>
  <si>
    <t>ポッカサッポロ キレートレモン</t>
  </si>
  <si>
    <t>ウィークエンドジャーニー</t>
  </si>
  <si>
    <t>毎月24日はジャンショの日 僕のヒーローアカデミア</t>
  </si>
  <si>
    <t>毎月24日はジャンショの日 onepiece</t>
  </si>
  <si>
    <t>毎月24日はジャンショの日 ドラゴンボール</t>
  </si>
  <si>
    <t>newsawards</t>
  </si>
  <si>
    <t>ニトリの生活応援</t>
  </si>
  <si>
    <t>千炎 ウルヤ 石見舞菜香 声優</t>
  </si>
  <si>
    <t>paypayモール ファッション祭</t>
  </si>
  <si>
    <t>今月もありがとう rtキャンペーン amazonギフト券 毎日1名様にプレゼント フォロー リツイート</t>
  </si>
  <si>
    <t>ピッツェリァチーロ 真のナポリピッツァ協会 認定店 rtキャンペーン アマギフ 毎日1名様にプレゼント</t>
  </si>
  <si>
    <t>冷凍ピザ rtキャンペーン</t>
  </si>
  <si>
    <t>paypay 懸賞 キャンペーン</t>
  </si>
  <si>
    <t>プレゼント</t>
  </si>
  <si>
    <t>nintendoswitch</t>
  </si>
  <si>
    <t>コスプレ 女装</t>
  </si>
  <si>
    <t>もつ鍋 かに屋だけど肉も旨いぞ</t>
  </si>
  <si>
    <t>高知いきいき キャンペーン</t>
  </si>
  <si>
    <t>religionopiumdelhomme</t>
  </si>
  <si>
    <t>ufc wmma5</t>
  </si>
  <si>
    <t>nhl nba ufc 챔피언스리그 uefa 유로파 에이미 황재균 꽁머니</t>
  </si>
  <si>
    <t>nhl nba ufc 챔피언스리그 uefa 유로파 에이미 황재균 고 꽁머니</t>
  </si>
  <si>
    <t>ブラックフライデー カルビー じゃがりこ</t>
  </si>
  <si>
    <t>khabib eagle dagestan undisputed undefeated lwchampion ufc islam</t>
  </si>
  <si>
    <t>khabib eagle dagestan undisputed</t>
  </si>
  <si>
    <t>fights fight streetfights fightclub schoolfights fightnights fighter fightvideos</t>
  </si>
  <si>
    <t>格闘技 キックボクシング</t>
  </si>
  <si>
    <t>mma bjj jiujitsu fights</t>
  </si>
  <si>
    <t>デア・クラシカー ドルトムント バイエルン</t>
  </si>
  <si>
    <t>mufc</t>
  </si>
  <si>
    <t>新しいラングニック</t>
  </si>
  <si>
    <t>完美体育 ufc codygabrandt 中国力量 chinapower ufcpishanghai chinaufc chinamma</t>
  </si>
  <si>
    <t>https://twitter.com/#!/schiavellovoice/status/1465196714285887491</t>
  </si>
  <si>
    <t>https://twitter.com/#!/themindofreyrey/status/1465196801150132225</t>
  </si>
  <si>
    <t>https://twitter.com/#!/tamrajkilvish69/status/1465196828878594050</t>
  </si>
  <si>
    <t>https://twitter.com/#!/jngmng/status/1465196874416406533</t>
  </si>
  <si>
    <t>https://twitter.com/#!/mictlany/status/1465197170290741248</t>
  </si>
  <si>
    <t>https://twitter.com/#!/won96702/status/1465197351899856896</t>
  </si>
  <si>
    <t>https://twitter.com/#!/won96702/status/1465197358535172097</t>
  </si>
  <si>
    <t>https://twitter.com/#!/rydingbicycles/status/1465197367259320320</t>
  </si>
  <si>
    <t>https://twitter.com/#!/aile_kilzer/status/1465197499598000128</t>
  </si>
  <si>
    <t>https://twitter.com/#!/aile_kilzer/status/1465197514831785984</t>
  </si>
  <si>
    <t>https://twitter.com/#!/emakuyu/status/1465197586340626432</t>
  </si>
  <si>
    <t>https://twitter.com/#!/flashman0509/status/1465197687742283779</t>
  </si>
  <si>
    <t>https://twitter.com/#!/flashman0509/status/1465197694801317889</t>
  </si>
  <si>
    <t>https://twitter.com/#!/akagami_no_gojo/status/1465197876146024450</t>
  </si>
  <si>
    <t>https://twitter.com/#!/deli964/status/1465196614184800264</t>
  </si>
  <si>
    <t>https://twitter.com/#!/deli964/status/1465196852622479366</t>
  </si>
  <si>
    <t>https://twitter.com/#!/deli964/status/1465197061469458433</t>
  </si>
  <si>
    <t>https://twitter.com/#!/deli964/status/1465197957184061447</t>
  </si>
  <si>
    <t>https://twitter.com/#!/sakai_rugby1223/status/1465198047646797825</t>
  </si>
  <si>
    <t>https://twitter.com/#!/david_quinze/status/1465198094392471553</t>
  </si>
  <si>
    <t>https://twitter.com/#!/ufc_pride_dream/status/1465197962729238528</t>
  </si>
  <si>
    <t>https://twitter.com/#!/ufc_pride_dream/status/1465197775822684160</t>
  </si>
  <si>
    <t>https://twitter.com/#!/ufc_pride_dream/status/1465198129855475712</t>
  </si>
  <si>
    <t>https://twitter.com/#!/sirbeastlife/status/1465198147920011266</t>
  </si>
  <si>
    <t>https://twitter.com/#!/pvrkns/status/1465198238252744708</t>
  </si>
  <si>
    <t>https://twitter.com/#!/gilbert_k_8173/status/1465198243780857860</t>
  </si>
  <si>
    <t>https://twitter.com/#!/deusssonko/status/1465198304535400454</t>
  </si>
  <si>
    <t>https://twitter.com/#!/mmashimizu1985/status/1465198350454575105</t>
  </si>
  <si>
    <t>https://twitter.com/#!/jacobortiz96/status/1465198403881738246</t>
  </si>
  <si>
    <t>https://twitter.com/#!/portinari_n/status/1465198496672190464</t>
  </si>
  <si>
    <t>https://twitter.com/#!/portinari_n/status/1465198567887310853</t>
  </si>
  <si>
    <t>https://twitter.com/#!/hannal_han_si/status/1465198653115490310</t>
  </si>
  <si>
    <t>https://twitter.com/#!/tompwillis/status/1465198708861984775</t>
  </si>
  <si>
    <t>https://twitter.com/#!/drnkconor/status/1465198725366784014</t>
  </si>
  <si>
    <t>https://twitter.com/#!/saintboxing1/status/1465198747030151168</t>
  </si>
  <si>
    <t>https://twitter.com/#!/onzettt/status/1465196634417950724</t>
  </si>
  <si>
    <t>https://twitter.com/#!/hernanlll/status/1465198839674159104</t>
  </si>
  <si>
    <t>https://twitter.com/#!/english_as/status/1465199091877613568</t>
  </si>
  <si>
    <t>https://twitter.com/#!/joshua_sung/status/1465199098429071361</t>
  </si>
  <si>
    <t>https://twitter.com/#!/enotrpgdx3/status/1465199106154909702</t>
  </si>
  <si>
    <t>https://twitter.com/#!/jasonofkorea/status/1465199153194041344</t>
  </si>
  <si>
    <t>https://twitter.com/#!/na_cholo_ka/status/1465199252158967808</t>
  </si>
  <si>
    <t>https://twitter.com/#!/sportssell3/status/1465199348107681793</t>
  </si>
  <si>
    <t>https://twitter.com/#!/connections_sc/status/1465199361432846339</t>
  </si>
  <si>
    <t>https://twitter.com/#!/thatshitmccray/status/1465199388314251265</t>
  </si>
  <si>
    <t>https://twitter.com/#!/akkuzii/status/1465199388947529731</t>
  </si>
  <si>
    <t>https://twitter.com/#!/pulletpork_p/status/1465199469935398915</t>
  </si>
  <si>
    <t>https://twitter.com/#!/diamondelbows/status/1465199504538288135</t>
  </si>
  <si>
    <t>https://twitter.com/#!/bryguyreynolds/status/1465198421724250117</t>
  </si>
  <si>
    <t>https://twitter.com/#!/bpluscollect/status/1465199531822358528</t>
  </si>
  <si>
    <t>https://twitter.com/#!/stat_punk/status/1465199534695276551</t>
  </si>
  <si>
    <t>https://twitter.com/#!/pincay1980/status/1465199554261831689</t>
  </si>
  <si>
    <t>https://twitter.com/#!/joelalvarado10/status/1465199615922163715</t>
  </si>
  <si>
    <t>https://twitter.com/#!/joelalvarado10/status/1465198365721780227</t>
  </si>
  <si>
    <t>https://twitter.com/#!/1628jpg/status/1465199624927399938</t>
  </si>
  <si>
    <t>https://twitter.com/#!/muzammil7485/status/1465199637501919243</t>
  </si>
  <si>
    <t>https://twitter.com/#!/elel_tz/status/1465199518996070408</t>
  </si>
  <si>
    <t>https://twitter.com/#!/elel_tz/status/1465199684809465856</t>
  </si>
  <si>
    <t>https://twitter.com/#!/eastdallasalice/status/1465200199484198914</t>
  </si>
  <si>
    <t>https://twitter.com/#!/bravado8513/status/1465200289884028934</t>
  </si>
  <si>
    <t>https://twitter.com/#!/gf_choez/status/1465200350516895749</t>
  </si>
  <si>
    <t>https://twitter.com/#!/99healpotions/status/1465199782327115778</t>
  </si>
  <si>
    <t>https://twitter.com/#!/caangryblackdu/status/1465200372977307653</t>
  </si>
  <si>
    <t>https://twitter.com/#!/danny87578062/status/1465200761080537089</t>
  </si>
  <si>
    <t>https://twitter.com/#!/dktreee/status/1465200776045903873</t>
  </si>
  <si>
    <t>https://twitter.com/#!/herglotznick/status/1465200782903492608</t>
  </si>
  <si>
    <t>https://twitter.com/#!/kiapel_shn/status/1465200933126963203</t>
  </si>
  <si>
    <t>https://twitter.com/#!/shymonicso/status/1465201088089440260</t>
  </si>
  <si>
    <t>https://twitter.com/#!/kashi4l/status/1465201097405091840</t>
  </si>
  <si>
    <t>https://twitter.com/#!/adachics_0713/status/1465201191554453506</t>
  </si>
  <si>
    <t>https://twitter.com/#!/270mikee/status/1465201205370667010</t>
  </si>
  <si>
    <t>https://twitter.com/#!/pedro_e_kim/status/1465201341421146117</t>
  </si>
  <si>
    <t>https://twitter.com/#!/malabaikubat/status/1465201699149205506</t>
  </si>
  <si>
    <t>https://twitter.com/#!/chris5625160/status/1465201718061264896</t>
  </si>
  <si>
    <t>https://twitter.com/#!/chris5625160/status/1465201628131119107</t>
  </si>
  <si>
    <t>https://twitter.com/#!/pandafe41092721/status/1465201733953626115</t>
  </si>
  <si>
    <t>https://twitter.com/#!/shoaib2215/status/1465201886999367684</t>
  </si>
  <si>
    <t>https://twitter.com/#!/kazulavargasufc/status/1465202115186360324</t>
  </si>
  <si>
    <t>https://twitter.com/#!/anzacmma/status/1465199724944785415</t>
  </si>
  <si>
    <t>https://twitter.com/#!/mmafaninavan/status/1465199888224894983</t>
  </si>
  <si>
    <t>https://twitter.com/#!/slipsterog/status/1465201983694852096</t>
  </si>
  <si>
    <t>https://twitter.com/#!/mmafaninavan/status/1465199373248352257</t>
  </si>
  <si>
    <t>https://twitter.com/#!/mmafaninavan/status/1465202179795562496</t>
  </si>
  <si>
    <t>https://twitter.com/#!/mindooze/status/1465202224800624643</t>
  </si>
  <si>
    <t>https://twitter.com/#!/mindooze/status/1465202236062318592</t>
  </si>
  <si>
    <t>https://twitter.com/#!/jefflex5/status/1465202384657952770</t>
  </si>
  <si>
    <t>https://twitter.com/#!/helpline/status/1465202431956959232</t>
  </si>
  <si>
    <t>https://twitter.com/#!/s_mah/status/1465202531710038016</t>
  </si>
  <si>
    <t>https://twitter.com/#!/luisvelez131/status/1465202563914113029</t>
  </si>
  <si>
    <t>https://twitter.com/#!/blowoutbuzz/status/1465202615151521793</t>
  </si>
  <si>
    <t>https://twitter.com/#!/crizzjohnn/status/1465202664870875137</t>
  </si>
  <si>
    <t>https://twitter.com/#!/rtsmallstreams/status/1465202672714371072</t>
  </si>
  <si>
    <t>https://twitter.com/#!/waywardprairie/status/1465202715856826374</t>
  </si>
  <si>
    <t>https://twitter.com/#!/bklaeren/status/1465202801265582087</t>
  </si>
  <si>
    <t>https://twitter.com/#!/wwwanpaus/status/1465202827626782721</t>
  </si>
  <si>
    <t>https://twitter.com/#!/usamix3/status/1465202843670003717</t>
  </si>
  <si>
    <t>https://twitter.com/#!/ufc_junkie89/status/1465202834647965700</t>
  </si>
  <si>
    <t>https://twitter.com/#!/ufc_junkie89/status/1465202915749076997</t>
  </si>
  <si>
    <t>https://twitter.com/#!/karma_smackdown/status/1465203073433759749</t>
  </si>
  <si>
    <t>https://twitter.com/#!/mmafuxks209/status/1465203104597614599</t>
  </si>
  <si>
    <t>https://twitter.com/#!/fanbolero/status/1465203216736473093</t>
  </si>
  <si>
    <t>https://twitter.com/#!/gothishcatgirl/status/1465203280775200773</t>
  </si>
  <si>
    <t>https://twitter.com/#!/foot_basket/status/1465203369988001795</t>
  </si>
  <si>
    <t>https://twitter.com/#!/echeves2/status/1465202829572902914</t>
  </si>
  <si>
    <t>https://twitter.com/#!/echeves2/status/1465203431442771975</t>
  </si>
  <si>
    <t>https://twitter.com/#!/wangyfcomedi/status/1465203469296365569</t>
  </si>
  <si>
    <t>https://twitter.com/#!/noodlehotpot/status/1465203565140480003</t>
  </si>
  <si>
    <t>https://twitter.com/#!/beastnation2019/status/1465203849229074435</t>
  </si>
  <si>
    <t>https://twitter.com/#!/kshaunblunt/status/1465198844354830338</t>
  </si>
  <si>
    <t>https://twitter.com/#!/kshaunblunt/status/1465199244713750533</t>
  </si>
  <si>
    <t>https://twitter.com/#!/kshaunblunt/status/1465203863854616576</t>
  </si>
  <si>
    <t>https://twitter.com/#!/ryomendokusai/status/1465203919265484801</t>
  </si>
  <si>
    <t>https://twitter.com/#!/burkley_c/status/1465204038262214668</t>
  </si>
  <si>
    <t>https://twitter.com/#!/officalaustin75/status/1465202934887501825</t>
  </si>
  <si>
    <t>https://twitter.com/#!/officalaustin75/status/1465203012209500161</t>
  </si>
  <si>
    <t>https://twitter.com/#!/officalaustin75/status/1465203075715506180</t>
  </si>
  <si>
    <t>https://twitter.com/#!/officalaustin75/status/1465203154501312512</t>
  </si>
  <si>
    <t>https://twitter.com/#!/officalaustin75/status/1465203229487079424</t>
  </si>
  <si>
    <t>https://twitter.com/#!/officalaustin75/status/1465203326174187525</t>
  </si>
  <si>
    <t>https://twitter.com/#!/officalaustin75/status/1465203619154698250</t>
  </si>
  <si>
    <t>https://twitter.com/#!/officalaustin75/status/1465203707637686277</t>
  </si>
  <si>
    <t>https://twitter.com/#!/officalaustin75/status/1465203801380376577</t>
  </si>
  <si>
    <t>https://twitter.com/#!/officalaustin75/status/1465203896473645059</t>
  </si>
  <si>
    <t>https://twitter.com/#!/officalaustin75/status/1465204010558783490</t>
  </si>
  <si>
    <t>https://twitter.com/#!/officalaustin75/status/1465204085469052932</t>
  </si>
  <si>
    <t>https://twitter.com/#!/classifiedmma/status/1465204073205014530</t>
  </si>
  <si>
    <t>https://twitter.com/#!/classifiedmma/status/1465204105312444416</t>
  </si>
  <si>
    <t>https://twitter.com/#!/indysport/status/1465204125034074117</t>
  </si>
  <si>
    <t>https://twitter.com/#!/yeokbo/status/1465204434602917889</t>
  </si>
  <si>
    <t>https://twitter.com/#!/420mmapicks/status/1465204460263669760</t>
  </si>
  <si>
    <t>https://twitter.com/#!/donfigure12/status/1465205166999846915</t>
  </si>
  <si>
    <t>https://twitter.com/#!/sinabro0106/status/1465205301766807553</t>
  </si>
  <si>
    <t>https://twitter.com/#!/crybchell/status/1465205341923299328</t>
  </si>
  <si>
    <t>https://twitter.com/#!/nrlpicks/status/1465205354212462593</t>
  </si>
  <si>
    <t>https://twitter.com/#!/isaacroyel/status/1465205424722898946</t>
  </si>
  <si>
    <t>https://twitter.com/#!/patrick_mma_/status/1465205759231160330</t>
  </si>
  <si>
    <t>https://twitter.com/#!/mmasaelite/status/1465205781016547330</t>
  </si>
  <si>
    <t>https://twitter.com/#!/kusamura_eisei/status/1465205792278126595</t>
  </si>
  <si>
    <t>https://twitter.com/#!/shankslz/status/1465205994829533187</t>
  </si>
  <si>
    <t>https://twitter.com/#!/kimurasweden/status/1465206002022760448</t>
  </si>
  <si>
    <t>https://twitter.com/#!/rafif_botak/status/1465206009798922249</t>
  </si>
  <si>
    <t>https://twitter.com/#!/guavaji_/status/1465206038148403203</t>
  </si>
  <si>
    <t>https://twitter.com/#!/batingaws/status/1465206120570519558</t>
  </si>
  <si>
    <t>https://twitter.com/#!/_salt_burn_/status/1465206181001977857</t>
  </si>
  <si>
    <t>https://twitter.com/#!/lucky_elel/status/1465206401093963783</t>
  </si>
  <si>
    <t>https://twitter.com/#!/fate_jagabee/status/1465206484996792321</t>
  </si>
  <si>
    <t>https://twitter.com/#!/karrbren/status/1465206566001405961</t>
  </si>
  <si>
    <t>https://twitter.com/#!/surouninoira/status/1465206668807921664</t>
  </si>
  <si>
    <t>https://twitter.com/#!/captain_ufc/status/1465206634389639169</t>
  </si>
  <si>
    <t>https://twitter.com/#!/captain_ufc/status/1465206644464312330</t>
  </si>
  <si>
    <t>https://twitter.com/#!/captain_ufc/status/1465206658070687744</t>
  </si>
  <si>
    <t>https://twitter.com/#!/captain_ufc/status/1465206694410133509</t>
  </si>
  <si>
    <t>https://twitter.com/#!/captain_ufc/status/1465206709039865857</t>
  </si>
  <si>
    <t>https://twitter.com/#!/captain_ufc/status/1465206733203197954</t>
  </si>
  <si>
    <t>https://twitter.com/#!/captain_ufc/status/1465206748210417675</t>
  </si>
  <si>
    <t>https://twitter.com/#!/captain_ufc/status/1465206785032302595</t>
  </si>
  <si>
    <t>https://twitter.com/#!/rainstrad/status/1465206788400107522</t>
  </si>
  <si>
    <t>https://twitter.com/#!/peoplerpeople4/status/1465206835212795914</t>
  </si>
  <si>
    <t>https://twitter.com/#!/erikbetsfights/status/1465206935255355397</t>
  </si>
  <si>
    <t>https://twitter.com/#!/aoi114514box/status/1465206949725683717</t>
  </si>
  <si>
    <t>https://twitter.com/#!/elickflow/status/1465207008802467857</t>
  </si>
  <si>
    <t>https://twitter.com/#!/dendeweg/status/1465207314936442883</t>
  </si>
  <si>
    <t>https://twitter.com/#!/kantbtamed/status/1465207337866649600</t>
  </si>
  <si>
    <t>https://twitter.com/#!/thegladiatorufc/status/1465207373656698881</t>
  </si>
  <si>
    <t>https://twitter.com/#!/gavindre27/status/1465207443781156864</t>
  </si>
  <si>
    <t>https://twitter.com/#!/jayski711/status/1465207463100268544</t>
  </si>
  <si>
    <t>https://twitter.com/#!/cm_fights/status/1465207468917731331</t>
  </si>
  <si>
    <t>https://twitter.com/#!/romeoams1/status/1465207641060388866</t>
  </si>
  <si>
    <t>https://twitter.com/#!/aromeroxvii/status/1465207710312448003</t>
  </si>
  <si>
    <t>https://twitter.com/#!/moch_thrath/status/1465207725655158791</t>
  </si>
  <si>
    <t>https://twitter.com/#!/moch_thrath/status/1465207736811941890</t>
  </si>
  <si>
    <t>https://twitter.com/#!/xiecheze/status/1465207737340420101</t>
  </si>
  <si>
    <t>https://twitter.com/#!/estebanwinch/status/1465207746647703553</t>
  </si>
  <si>
    <t>https://twitter.com/#!/dekuplace/status/1465207776213274629</t>
  </si>
  <si>
    <t>https://twitter.com/#!/dekuplace/status/1465207840600068099</t>
  </si>
  <si>
    <t>https://twitter.com/#!/johnny200018/status/1465207934720233473</t>
  </si>
  <si>
    <t>https://twitter.com/#!/qgapu2/status/1465207952843821056</t>
  </si>
  <si>
    <t>https://twitter.com/#!/martin23kings/status/1465207963501555717</t>
  </si>
  <si>
    <t>https://twitter.com/#!/kaeri____tai/status/1465208160398970880</t>
  </si>
  <si>
    <t>https://twitter.com/#!/l_z_a/status/1465208346877825025</t>
  </si>
  <si>
    <t>https://twitter.com/#!/bigboycamacho/status/1465208353303379970</t>
  </si>
  <si>
    <t>https://twitter.com/#!/danijm7/status/1465208380839055362</t>
  </si>
  <si>
    <t>https://twitter.com/#!/rodneyashley/status/1465208645076013061</t>
  </si>
  <si>
    <t>https://twitter.com/#!/k_trpgonly/status/1465208692412850177</t>
  </si>
  <si>
    <t>https://twitter.com/#!/vargnarvii/status/1465208717058576385</t>
  </si>
  <si>
    <t>https://twitter.com/#!/authentikmindz/status/1465208867298676736</t>
  </si>
  <si>
    <t>https://twitter.com/#!/meteoraspractor/status/1465209332224700418</t>
  </si>
  <si>
    <t>https://twitter.com/#!/freddycarbs/status/1465209520347566081</t>
  </si>
  <si>
    <t>https://twitter.com/#!/afarangwhocares/status/1465209571719495681</t>
  </si>
  <si>
    <t>https://twitter.com/#!/sznrqyuewfo4m3v/status/1465209603155660800</t>
  </si>
  <si>
    <t>https://twitter.com/#!/gwang_dil/status/1465209619773415431</t>
  </si>
  <si>
    <t>https://twitter.com/#!/ufc_az/status/1465209690317545473</t>
  </si>
  <si>
    <t>https://twitter.com/#!/eraserby/status/1465199366113738766</t>
  </si>
  <si>
    <t>https://twitter.com/#!/eraserby/status/1465209795493908481</t>
  </si>
  <si>
    <t>https://twitter.com/#!/eraserby/status/1465199234928553992</t>
  </si>
  <si>
    <t>https://twitter.com/#!/s_jogador05/status/1465209817895743489</t>
  </si>
  <si>
    <t>https://twitter.com/#!/nya_oooooong/status/1465209818172444675</t>
  </si>
  <si>
    <t>https://twitter.com/#!/matteopoto/status/1465209904956952579</t>
  </si>
  <si>
    <t>https://twitter.com/#!/titane82855434/status/1465210076172468229</t>
  </si>
  <si>
    <t>https://twitter.com/#!/hiroyuki_ota13/status/1465207816566689795</t>
  </si>
  <si>
    <t>https://twitter.com/#!/hiroyuki_ota13/status/1465209529407197189</t>
  </si>
  <si>
    <t>https://twitter.com/#!/hiroyuki_ota13/status/1465210143889494017</t>
  </si>
  <si>
    <t>https://twitter.com/#!/dataaugmented/status/1465210175506173961</t>
  </si>
  <si>
    <t>https://twitter.com/#!/letstakeshrooms/status/1465210301989543943</t>
  </si>
  <si>
    <t>https://twitter.com/#!/hcj7656/status/1465210144824954882</t>
  </si>
  <si>
    <t>https://twitter.com/#!/hcj7656/status/1465210399721144320</t>
  </si>
  <si>
    <t>https://twitter.com/#!/brian57174698/status/1465210693519495172</t>
  </si>
  <si>
    <t>https://twitter.com/#!/tokyo_cabal/status/1465210728655192069</t>
  </si>
  <si>
    <t>https://twitter.com/#!/fljuemnw3pyp9th/status/1465210958213566467</t>
  </si>
  <si>
    <t>https://twitter.com/#!/pritch91/status/1465210976026996740</t>
  </si>
  <si>
    <t>https://twitter.com/#!/pritch91/status/1465210978111569921</t>
  </si>
  <si>
    <t>https://twitter.com/#!/ya_meis/status/1465211038056386562</t>
  </si>
  <si>
    <t>https://twitter.com/#!/nzakkyyf/status/1465211100652179461</t>
  </si>
  <si>
    <t>https://twitter.com/#!/c8w6gwssbbyogng/status/1465211365153394691</t>
  </si>
  <si>
    <t>https://twitter.com/#!/thortolu/status/1465211459311439876</t>
  </si>
  <si>
    <t>https://twitter.com/#!/whywicaks/status/1465211714182336514</t>
  </si>
  <si>
    <t>https://twitter.com/#!/10k_mma/status/1465211848647753735</t>
  </si>
  <si>
    <t>https://twitter.com/#!/rotton_bananas/status/1465211954193211395</t>
  </si>
  <si>
    <t>https://twitter.com/#!/b_arism97/status/1465212464904110082</t>
  </si>
  <si>
    <t>https://twitter.com/#!/n0m3rcymma/status/1465212562014937094</t>
  </si>
  <si>
    <t>https://twitter.com/#!/franklind114/status/1465212681812680705</t>
  </si>
  <si>
    <t>https://twitter.com/#!/josephj/status/1465212687546294275</t>
  </si>
  <si>
    <t>https://twitter.com/#!/gorindojokol/status/1465212641022922754</t>
  </si>
  <si>
    <t>https://twitter.com/#!/axisthefallen/status/1465212826927046658</t>
  </si>
  <si>
    <t>https://twitter.com/#!/fattybbw/status/1465213049372086273</t>
  </si>
  <si>
    <t>https://twitter.com/#!/burberrywearke/status/1465213056028454913</t>
  </si>
  <si>
    <t>https://twitter.com/#!/jpriverag/status/1465213127235092483</t>
  </si>
  <si>
    <t>https://twitter.com/#!/kindlejo_jo/status/1465197303136878595</t>
  </si>
  <si>
    <t>https://twitter.com/#!/richardasalas3/status/1465212355126648838</t>
  </si>
  <si>
    <t>https://twitter.com/#!/kindlejo_jo/status/1465213131135729668</t>
  </si>
  <si>
    <t>https://twitter.com/#!/roombatv/status/1465213188467687427</t>
  </si>
  <si>
    <t>https://twitter.com/#!/_adorablyksn/status/1465213422438477824</t>
  </si>
  <si>
    <t>https://twitter.com/#!/grappler_a2c/status/1465213439068958730</t>
  </si>
  <si>
    <t>https://twitter.com/#!/danielmicheale/status/1465213517049511939</t>
  </si>
  <si>
    <t>https://twitter.com/#!/lostromo27/status/1465213555897249803</t>
  </si>
  <si>
    <t>https://twitter.com/#!/78gkhltqweidppd/status/1465213732536025089</t>
  </si>
  <si>
    <t>https://twitter.com/#!/luidavid986/status/1465213783425486855</t>
  </si>
  <si>
    <t>https://twitter.com/#!/windujati4/status/1465213794410323970</t>
  </si>
  <si>
    <t>https://twitter.com/#!/derekbrink3/status/1465210903931064324</t>
  </si>
  <si>
    <t>https://twitter.com/#!/derekbrink3/status/1465213897112236034</t>
  </si>
  <si>
    <t>https://twitter.com/#!/brian_vanenburg/status/1465213934173138946</t>
  </si>
  <si>
    <t>https://twitter.com/#!/doinga55ina54/status/1465213936584773636</t>
  </si>
  <si>
    <t>https://twitter.com/#!/ringtestnz/status/1465214086895923203</t>
  </si>
  <si>
    <t>https://twitter.com/#!/183773shhs/status/1465214149504356352</t>
  </si>
  <si>
    <t>https://twitter.com/#!/mokiller98/status/1465214322603442177</t>
  </si>
  <si>
    <t>https://twitter.com/#!/goukizm/status/1465214424663281669</t>
  </si>
  <si>
    <t>https://twitter.com/#!/lucky_grateful/status/1465214626040213504</t>
  </si>
  <si>
    <t>https://twitter.com/#!/rigoson51/status/1465214639948513280</t>
  </si>
  <si>
    <t>https://twitter.com/#!/funktownflex/status/1465214746647359488</t>
  </si>
  <si>
    <t>https://twitter.com/#!/crissyndatt/status/1465214907264102403</t>
  </si>
  <si>
    <t>https://twitter.com/#!/legendrafic/status/1465215128182280195</t>
  </si>
  <si>
    <t>https://twitter.com/#!/eolx5/status/1465215188324417542</t>
  </si>
  <si>
    <t>https://twitter.com/#!/ethermushroom/status/1465215252530749441</t>
  </si>
  <si>
    <t>https://twitter.com/#!/ufcathome/status/1465215185233362950</t>
  </si>
  <si>
    <t>https://twitter.com/#!/ufcathome/status/1465215468348878851</t>
  </si>
  <si>
    <t>https://twitter.com/#!/ufcathome/status/1465215655704244227</t>
  </si>
  <si>
    <t>https://twitter.com/#!/lotuse_xx/status/1465215713090572290</t>
  </si>
  <si>
    <t>https://twitter.com/#!/mma_fans_0817/status/1465215826458386432</t>
  </si>
  <si>
    <t>https://twitter.com/#!/_victorihanna_/status/1465216237185605636</t>
  </si>
  <si>
    <t>https://twitter.com/#!/mma_fan223/status/1465216712106659844</t>
  </si>
  <si>
    <t>https://twitter.com/#!/therenegadegod/status/1465216735892492293</t>
  </si>
  <si>
    <t>https://twitter.com/#!/eeelambda/status/1465216744281108481</t>
  </si>
  <si>
    <t>https://twitter.com/#!/aboveallbeing/status/1465217036519456768</t>
  </si>
  <si>
    <t>https://twitter.com/#!/aseelfoods/status/1465217157638283264</t>
  </si>
  <si>
    <t>https://twitter.com/#!/see_u_soon_boi/status/1465217272709062662</t>
  </si>
  <si>
    <t>https://twitter.com/#!/chris19585632/status/1465217326303772674</t>
  </si>
  <si>
    <t>https://twitter.com/#!/bogackibart/status/1465217358017007620</t>
  </si>
  <si>
    <t>https://twitter.com/#!/jjsssyyldx/status/1465217473779798016</t>
  </si>
  <si>
    <t>https://twitter.com/#!/v0lswq/status/1465217515777232896</t>
  </si>
  <si>
    <t>https://twitter.com/#!/af1s__/status/1465217746921267206</t>
  </si>
  <si>
    <t>https://twitter.com/#!/industrializ3d/status/1465215751044808708</t>
  </si>
  <si>
    <t>https://twitter.com/#!/industrializ3d/status/1465217772422524929</t>
  </si>
  <si>
    <t>https://twitter.com/#!/xx54mwooerplinj/status/1465217889217044486</t>
  </si>
  <si>
    <t>https://twitter.com/#!/shxttaa/status/1465218039012634624</t>
  </si>
  <si>
    <t>https://twitter.com/#!/s_bagnuls/status/1465218161045823490</t>
  </si>
  <si>
    <t>https://twitter.com/#!/karate_getter/status/1465218230230736896</t>
  </si>
  <si>
    <t>https://twitter.com/#!/ble/status/1465218576713797635</t>
  </si>
  <si>
    <t>https://twitter.com/#!/gamers_bima/status/1465218811632578565</t>
  </si>
  <si>
    <t>https://twitter.com/#!/maksetamo_/status/1465218840456011777</t>
  </si>
  <si>
    <t>https://twitter.com/#!/_alexandriant_/status/1465218873175719940</t>
  </si>
  <si>
    <t>https://twitter.com/#!/horaengssui/status/1465218885251047426</t>
  </si>
  <si>
    <t>https://twitter.com/#!/horaengssui/status/1465218906746810368</t>
  </si>
  <si>
    <t>https://twitter.com/#!/malak_sahb1/status/1465218955539148805</t>
  </si>
  <si>
    <t>https://twitter.com/#!/ihtaejin/status/1465219361153638410</t>
  </si>
  <si>
    <t>https://twitter.com/#!/diamondsga21/status/1465219447967391748</t>
  </si>
  <si>
    <t>https://twitter.com/#!/izzy_515/status/1465219579462963203</t>
  </si>
  <si>
    <t>https://twitter.com/#!/amandabarragan_/status/1465219770538594309</t>
  </si>
  <si>
    <t>https://twitter.com/#!/luanvagnerbrxuk/status/1465220158721511425</t>
  </si>
  <si>
    <t>https://twitter.com/#!/mctranquility/status/1465220165344415744</t>
  </si>
  <si>
    <t>https://twitter.com/#!/chrismartinart1/status/1465220255417044992</t>
  </si>
  <si>
    <t>https://twitter.com/#!/hongjoongiie_/status/1465220337914761216</t>
  </si>
  <si>
    <t>https://twitter.com/#!/justpersnickety/status/1465220417069600776</t>
  </si>
  <si>
    <t>https://twitter.com/#!/yohukasi_4254/status/1465220447365001216</t>
  </si>
  <si>
    <t>https://twitter.com/#!/yoyomike22/status/1465220634120798208</t>
  </si>
  <si>
    <t>https://twitter.com/#!/winkidinkjohnny/status/1465220694900281347</t>
  </si>
  <si>
    <t>https://twitter.com/#!/y_snchzz/status/1465220856255328256</t>
  </si>
  <si>
    <t>https://twitter.com/#!/ngcebo_ynwa/status/1465221096777654272</t>
  </si>
  <si>
    <t>https://twitter.com/#!/gangouskhan/status/1465221131242295299</t>
  </si>
  <si>
    <t>https://twitter.com/#!/lizzkiven/status/1465221225886535681</t>
  </si>
  <si>
    <t>https://twitter.com/#!/thedoubledos/status/1465221294262145027</t>
  </si>
  <si>
    <t>https://twitter.com/#!/joemufc111/status/1465210769579065352</t>
  </si>
  <si>
    <t>https://twitter.com/#!/joemufc111/status/1465221416362594305</t>
  </si>
  <si>
    <t>https://twitter.com/#!/rakuten_mens/status/1465221535065681940</t>
  </si>
  <si>
    <t>https://twitter.com/#!/vidrinebailie/status/1465221732579647493</t>
  </si>
  <si>
    <t>https://twitter.com/#!/morumotto2234/status/1465221795116507137</t>
  </si>
  <si>
    <t>https://twitter.com/#!/powerbower20/status/1465221988008476672</t>
  </si>
  <si>
    <t>https://twitter.com/#!/nexus0001234/status/1465222073920327681</t>
  </si>
  <si>
    <t>https://twitter.com/#!/brandon68081501/status/1465222150663585794</t>
  </si>
  <si>
    <t>https://twitter.com/#!/_miggzy/status/1465216552102506501</t>
  </si>
  <si>
    <t>https://twitter.com/#!/_miggzy/status/1465222166576779269</t>
  </si>
  <si>
    <t>https://twitter.com/#!/bolasportdotcom/status/1465206285851189250</t>
  </si>
  <si>
    <t>https://twitter.com/#!/bolasportdotcom/status/1465222194644983808</t>
  </si>
  <si>
    <t>https://twitter.com/#!/itssjeffreyy/status/1465222198101041154</t>
  </si>
  <si>
    <t>https://twitter.com/#!/tribunsuperball/status/1465206274581168129</t>
  </si>
  <si>
    <t>https://twitter.com/#!/tribunsuperball/status/1465222205868949513</t>
  </si>
  <si>
    <t>https://twitter.com/#!/midruig/status/1465222220762992646</t>
  </si>
  <si>
    <t>https://twitter.com/#!/gnashlan1/status/1465222256825622530</t>
  </si>
  <si>
    <t>https://twitter.com/#!/melo23107/status/1465222269920178179</t>
  </si>
  <si>
    <t>https://twitter.com/#!/comandamm/status/1465222384839970817</t>
  </si>
  <si>
    <t>https://twitter.com/#!/rickmauler/status/1465222406130262026</t>
  </si>
  <si>
    <t>https://twitter.com/#!/ligastavok_05/status/1465222421720576006</t>
  </si>
  <si>
    <t>https://twitter.com/#!/ayodeji_02/status/1465222425231036418</t>
  </si>
  <si>
    <t>https://twitter.com/#!/arijxoxoxo/status/1465222492658806787</t>
  </si>
  <si>
    <t>https://twitter.com/#!/eudy_ftb/status/1465222575663955970</t>
  </si>
  <si>
    <t>https://twitter.com/#!/xenpods/status/1465222973196050434</t>
  </si>
  <si>
    <t>https://twitter.com/#!/gabriel24778149/status/1465223222446723072</t>
  </si>
  <si>
    <t>https://twitter.com/#!/moyensnet/status/1465223304965410816</t>
  </si>
  <si>
    <t>https://twitter.com/#!/kylefromohio777/status/1465223431595638784</t>
  </si>
  <si>
    <t>https://twitter.com/#!/meowtoshi_/status/1465223519294402564</t>
  </si>
  <si>
    <t>https://twitter.com/#!/j7s92prbvaz0qkl/status/1465223646373314563</t>
  </si>
  <si>
    <t>https://twitter.com/#!/terinahope/status/1465223748433301506</t>
  </si>
  <si>
    <t>https://twitter.com/#!/efcnigeria/status/1465223926028640259</t>
  </si>
  <si>
    <t>https://twitter.com/#!/kingtafesh1/status/1465224159584305154</t>
  </si>
  <si>
    <t>https://twitter.com/#!/arimi_909/status/1465224179381424130</t>
  </si>
  <si>
    <t>https://twitter.com/#!/willemynss/status/1465224103720366083</t>
  </si>
  <si>
    <t>https://twitter.com/#!/willemynss/status/1465224459296587779</t>
  </si>
  <si>
    <t>https://twitter.com/#!/mbb_original/status/1465224602712424448</t>
  </si>
  <si>
    <t>https://twitter.com/#!/ty04914476/status/1465224621561577474</t>
  </si>
  <si>
    <t>https://twitter.com/#!/katpol80/status/1465225089729937410</t>
  </si>
  <si>
    <t>https://twitter.com/#!/vestisporta/status/1465225152736763904</t>
  </si>
  <si>
    <t>https://twitter.com/#!/youngdreamer321/status/1465225264217174017</t>
  </si>
  <si>
    <t>https://twitter.com/#!/anthony_guzmann/status/1465225427409006593</t>
  </si>
  <si>
    <t>https://twitter.com/#!/strizzyallen/status/1465225611035779074</t>
  </si>
  <si>
    <t>https://twitter.com/#!/smpmonks/status/1465217892379607046</t>
  </si>
  <si>
    <t>https://twitter.com/#!/smpmonks/status/1465225718506278917</t>
  </si>
  <si>
    <t>https://twitter.com/#!/vlastkoe/status/1465225833031749632</t>
  </si>
  <si>
    <t>https://twitter.com/#!/jakeywilliss/status/1465225892859318277</t>
  </si>
  <si>
    <t>https://twitter.com/#!/luckyjoyyyy/status/1465225968994291721</t>
  </si>
  <si>
    <t>https://twitter.com/#!/lelkan/status/1465225999663214599</t>
  </si>
  <si>
    <t>https://twitter.com/#!/ramzlif3/status/1465226214260592645</t>
  </si>
  <si>
    <t>https://twitter.com/#!/martialartfan19/status/1465224585230565381</t>
  </si>
  <si>
    <t>https://twitter.com/#!/martialartfan19/status/1465226329079615490</t>
  </si>
  <si>
    <t>https://twitter.com/#!/los_herren/status/1465226333429116931</t>
  </si>
  <si>
    <t>https://twitter.com/#!/jeoffroi/status/1465226385253879809</t>
  </si>
  <si>
    <t>https://twitter.com/#!/ogcy7ozmngzk828/status/1465226562844827652</t>
  </si>
  <si>
    <t>https://twitter.com/#!/jordanlucki/status/1465226982564769793</t>
  </si>
  <si>
    <t>https://twitter.com/#!/mamorusugahara7/status/1465227194486034434</t>
  </si>
  <si>
    <t>https://twitter.com/#!/erikhipolito/status/1465227227528794123</t>
  </si>
  <si>
    <t>https://twitter.com/#!/ffewp01ezxgrrlu/status/1465227298706116608</t>
  </si>
  <si>
    <t>https://twitter.com/#!/adamlufc1919/status/1465227405262561285</t>
  </si>
  <si>
    <t>https://twitter.com/#!/510cisco/status/1465227443061600259</t>
  </si>
  <si>
    <t>https://twitter.com/#!/rhzsdb0jp0cph5b/status/1465227490406723585</t>
  </si>
  <si>
    <t>https://twitter.com/#!/j05h_16/status/1465227651371646978</t>
  </si>
  <si>
    <t>https://twitter.com/#!/joint889/status/1465227758976438278</t>
  </si>
  <si>
    <t>https://twitter.com/#!/tjidenma/status/1465225546296479746</t>
  </si>
  <si>
    <t>https://twitter.com/#!/tjidenma/status/1465225626801954818</t>
  </si>
  <si>
    <t>https://twitter.com/#!/tjidenma/status/1465225725699506179</t>
  </si>
  <si>
    <t>https://twitter.com/#!/tjidenma/status/1465226611196784644</t>
  </si>
  <si>
    <t>https://twitter.com/#!/tjidenma/status/1465226621900648451</t>
  </si>
  <si>
    <t>https://twitter.com/#!/tjidenma/status/1465227171408986116</t>
  </si>
  <si>
    <t>https://twitter.com/#!/tjidenma/status/1465227777313935362</t>
  </si>
  <si>
    <t>https://twitter.com/#!/tjidenma/status/1465212127585521664</t>
  </si>
  <si>
    <t>https://twitter.com/#!/joshuagabriel__/status/1465227876815409152</t>
  </si>
  <si>
    <t>https://twitter.com/#!/breetztweetz/status/1465227885405376514</t>
  </si>
  <si>
    <t>https://twitter.com/#!/adabagcompany/status/1465228069837418500</t>
  </si>
  <si>
    <t>https://twitter.com/#!/vaskyo/status/1465228418858065920</t>
  </si>
  <si>
    <t>https://twitter.com/#!/jogabonito10__/status/1465228466459226118</t>
  </si>
  <si>
    <t>https://twitter.com/#!/jul14nnn1/status/1465228583606050818</t>
  </si>
  <si>
    <t>https://twitter.com/#!/tejimax777/status/1465228015319740417</t>
  </si>
  <si>
    <t>https://twitter.com/#!/tejimax777/status/1465228602010525701</t>
  </si>
  <si>
    <t>https://twitter.com/#!/ladha_chetan/status/1465228777475096588</t>
  </si>
  <si>
    <t>https://twitter.com/#!/fooaaaddd/status/1465228817023176706</t>
  </si>
  <si>
    <t>https://twitter.com/#!/ifigeneiamaymac/status/1465229079368634371</t>
  </si>
  <si>
    <t>https://twitter.com/#!/jfo169/status/1465229298068082689</t>
  </si>
  <si>
    <t>https://twitter.com/#!/essiesharkmiss/status/1465229383514398722</t>
  </si>
  <si>
    <t>https://twitter.com/#!/eddielent7/status/1465229481539481602</t>
  </si>
  <si>
    <t>https://twitter.com/#!/vampaveli/status/1465229677606445056</t>
  </si>
  <si>
    <t>https://twitter.com/#!/yvngskootaaj/status/1465230039147028481</t>
  </si>
  <si>
    <t>https://twitter.com/#!/murtonedelstei1/status/1465230048760406017</t>
  </si>
  <si>
    <t>https://twitter.com/#!/andre_dz/status/1465230094037831682</t>
  </si>
  <si>
    <t>https://twitter.com/#!/jamiehollis17/status/1465230186966921220</t>
  </si>
  <si>
    <t>https://twitter.com/#!/kiboko30/status/1465230215508992003</t>
  </si>
  <si>
    <t>https://twitter.com/#!/tonyfergusonbot/status/1465230434837536775</t>
  </si>
  <si>
    <t>https://twitter.com/#!/1xqkev3dsxzoyba/status/1465230810374877186</t>
  </si>
  <si>
    <t>https://twitter.com/#!/yvngblvvdsvccer/status/1465231000024363012</t>
  </si>
  <si>
    <t>https://twitter.com/#!/jonatha37281295/status/1465231094815600643</t>
  </si>
  <si>
    <t>https://twitter.com/#!/sportz_x/status/1465231160653590535</t>
  </si>
  <si>
    <t>https://twitter.com/#!/zaaaaaacck/status/1465231202105933825</t>
  </si>
  <si>
    <t>https://twitter.com/#!/qmer_ylg/status/1465231225501663235</t>
  </si>
  <si>
    <t>https://twitter.com/#!/qmer_ylg/status/1465231255402946563</t>
  </si>
  <si>
    <t>https://twitter.com/#!/hkakutoooogi/status/1465231596903026700</t>
  </si>
  <si>
    <t>https://twitter.com/#!/frankiebabie7/status/1465231606470356994</t>
  </si>
  <si>
    <t>https://twitter.com/#!/sebastianpetr12/status/1465231749634473985</t>
  </si>
  <si>
    <t>https://twitter.com/#!/im_klout/status/1465231799135748096</t>
  </si>
  <si>
    <t>https://twitter.com/#!/im_klout/status/1465229626670829570</t>
  </si>
  <si>
    <t>https://twitter.com/#!/zombie_hold/status/1465231808220467203</t>
  </si>
  <si>
    <t>https://twitter.com/#!/jube_yagyu/status/1465231920409694210</t>
  </si>
  <si>
    <t>https://twitter.com/#!/617allday/status/1465231938927607812</t>
  </si>
  <si>
    <t>https://twitter.com/#!/akuubobi/status/1465231694877761536</t>
  </si>
  <si>
    <t>https://twitter.com/#!/akuubobi/status/1465231811651387394</t>
  </si>
  <si>
    <t>https://twitter.com/#!/nengmaungg/status/1465232029432180738</t>
  </si>
  <si>
    <t>https://twitter.com/#!/sahturne_/status/1465232332944822274</t>
  </si>
  <si>
    <t>https://twitter.com/#!/suzuyamob/status/1465232359230476288</t>
  </si>
  <si>
    <t>https://twitter.com/#!/akatsukinolucif/status/1465232468085116931</t>
  </si>
  <si>
    <t>https://twitter.com/#!/rubenpais_9/status/1465232715578585089</t>
  </si>
  <si>
    <t>https://twitter.com/#!/amaac_mottyairo/status/1465232860281901057</t>
  </si>
  <si>
    <t>https://twitter.com/#!/randuasri1704/status/1465232945472368643</t>
  </si>
  <si>
    <t>https://twitter.com/#!/jamskah/status/1465232991282778116</t>
  </si>
  <si>
    <t>https://twitter.com/#!/italiano78/status/1465233027303411714</t>
  </si>
  <si>
    <t>https://twitter.com/#!/hello90603534/status/1465233078100578305</t>
  </si>
  <si>
    <t>https://twitter.com/#!/pedrocrf10/status/1465233140365074439</t>
  </si>
  <si>
    <t>https://twitter.com/#!/flamengozip/status/1465233162112581633</t>
  </si>
  <si>
    <t>https://twitter.com/#!/izayy05/status/1465233221663133700</t>
  </si>
  <si>
    <t>https://twitter.com/#!/dudafxrs/status/1465233222091087876</t>
  </si>
  <si>
    <t>https://twitter.com/#!/mcudlypoops/status/1465228759607427079</t>
  </si>
  <si>
    <t>https://twitter.com/#!/mcudlypoops/status/1465233272477257728</t>
  </si>
  <si>
    <t>https://twitter.com/#!/mymartialartstv/status/1465233247030460420</t>
  </si>
  <si>
    <t>https://twitter.com/#!/mymartialartstv/status/1465233267079196686</t>
  </si>
  <si>
    <t>https://twitter.com/#!/mymartialartstv/status/1465233277824946178</t>
  </si>
  <si>
    <t>https://twitter.com/#!/mymartialartstv/status/1465233283122442242</t>
  </si>
  <si>
    <t>https://twitter.com/#!/mymartialartstv/status/1465233286171615237</t>
  </si>
  <si>
    <t>https://twitter.com/#!/kingfisher_mma/status/1465233377980829697</t>
  </si>
  <si>
    <t>https://twitter.com/#!/barbietrinip/status/1465233425124581376</t>
  </si>
  <si>
    <t>https://twitter.com/#!/bradynclarke/status/1465233463024308224</t>
  </si>
  <si>
    <t>https://twitter.com/#!/phodisho16/status/1465233535040737282</t>
  </si>
  <si>
    <t>https://twitter.com/#!/yagyag_bs/status/1465233687541587970</t>
  </si>
  <si>
    <t>https://twitter.com/#!/zelawar/status/1465233785608306692</t>
  </si>
  <si>
    <t>https://twitter.com/#!/asim_ali_arain/status/1465233789941071874</t>
  </si>
  <si>
    <t>https://twitter.com/#!/salimrykiel/status/1465234056887652353</t>
  </si>
  <si>
    <t>https://twitter.com/#!/wwe_imagenes/status/1465234199963648008</t>
  </si>
  <si>
    <t>https://twitter.com/#!/djmactenonline/status/1465234439361945603</t>
  </si>
  <si>
    <t>https://twitter.com/#!/worldbjjlibrary/status/1465234507276029954</t>
  </si>
  <si>
    <t>https://twitter.com/#!/jpbacallan/status/1465234711031123980</t>
  </si>
  <si>
    <t>https://twitter.com/#!/martialarts_jp/status/1465234751980281860</t>
  </si>
  <si>
    <t>https://twitter.com/#!/mmaindiashow/status/1465234856779018240</t>
  </si>
  <si>
    <t>https://twitter.com/#!/mmafactory_fr/status/1465234749467893765</t>
  </si>
  <si>
    <t>https://twitter.com/#!/sarfatibenjamin/status/1465234857009766403</t>
  </si>
  <si>
    <t>https://twitter.com/#!/baeron_/status/1465234959162089472</t>
  </si>
  <si>
    <t>https://twitter.com/#!/nlkagan/status/1465235321998749697</t>
  </si>
  <si>
    <t>https://twitter.com/#!/ace8033/status/1465235350381490177</t>
  </si>
  <si>
    <t>https://twitter.com/#!/boxing_ufc_pfp/status/1465235688975056896</t>
  </si>
  <si>
    <t>https://twitter.com/#!/colinmma_wwe/status/1465235745833168897</t>
  </si>
  <si>
    <t>https://twitter.com/#!/gokhanatak__/status/1465235767949672450</t>
  </si>
  <si>
    <t>https://twitter.com/#!/dapper_doug/status/1465236169856360451</t>
  </si>
  <si>
    <t>https://twitter.com/#!/realbrill_show/status/1465236176986460162</t>
  </si>
  <si>
    <t>https://twitter.com/#!/thestug1985/status/1465236297094676483</t>
  </si>
  <si>
    <t>https://twitter.com/#!/aldochired/status/1465236356435570693</t>
  </si>
  <si>
    <t>https://twitter.com/#!/tripleidoubleh1/status/1465235262913585155</t>
  </si>
  <si>
    <t>https://twitter.com/#!/tripleidoubleh1/status/1465235278730301444</t>
  </si>
  <si>
    <t>https://twitter.com/#!/tripleidoubleh1/status/1465235479746555909</t>
  </si>
  <si>
    <t>https://twitter.com/#!/tripleidoubleh1/status/1465235652589625344</t>
  </si>
  <si>
    <t>https://twitter.com/#!/tripleidoubleh1/status/1465236125929385986</t>
  </si>
  <si>
    <t>https://twitter.com/#!/tripleidoubleh1/status/1465236372898336768</t>
  </si>
  <si>
    <t>https://twitter.com/#!/tdicianno/status/1465236488203948036</t>
  </si>
  <si>
    <t>https://twitter.com/#!/attackingscrum/status/1465236079011942401</t>
  </si>
  <si>
    <t>https://twitter.com/#!/daniel_killick/status/1465236803368144896</t>
  </si>
  <si>
    <t>https://twitter.com/#!/frankmodica2/status/1465237112647663623</t>
  </si>
  <si>
    <t>https://twitter.com/#!/rndvkf/status/1465237158004813827</t>
  </si>
  <si>
    <t>https://twitter.com/#!/mr__prolifik__/status/1465237179358236672</t>
  </si>
  <si>
    <t>https://twitter.com/#!/zulkhanhongor/status/1465237230495096835</t>
  </si>
  <si>
    <t>https://twitter.com/#!/snebbimma/status/1465237266956263429</t>
  </si>
  <si>
    <t>https://twitter.com/#!/dede_alsace_68/status/1465236336143654914</t>
  </si>
  <si>
    <t>https://twitter.com/#!/dede_alsace_68/status/1465237427447029763</t>
  </si>
  <si>
    <t>https://twitter.com/#!/nfalphabet/status/1465237629050314754</t>
  </si>
  <si>
    <t>https://twitter.com/#!/3gweyrey_boy/status/1465237697044307969</t>
  </si>
  <si>
    <t>https://twitter.com/#!/mustle_bot/status/1465237714887143425</t>
  </si>
  <si>
    <t>https://twitter.com/#!/steve_cribb/status/1465237844042166274</t>
  </si>
  <si>
    <t>https://twitter.com/#!/nathalienath19/status/1465237974791168001</t>
  </si>
  <si>
    <t>https://twitter.com/#!/shinnosu2/status/1465237981975879688</t>
  </si>
  <si>
    <t>https://twitter.com/#!/morgan99044993/status/1465238065148956675</t>
  </si>
  <si>
    <t>https://twitter.com/#!/pribarskiy/status/1465238066763870211</t>
  </si>
  <si>
    <t>https://twitter.com/#!/mma_lens/status/1465238070165336071</t>
  </si>
  <si>
    <t>https://twitter.com/#!/itsjustkadarius/status/1465238288214732800</t>
  </si>
  <si>
    <t>https://twitter.com/#!/fedricemasse/status/1465208494047510532</t>
  </si>
  <si>
    <t>https://twitter.com/#!/fedricemasse/status/1465238318208192515</t>
  </si>
  <si>
    <t>https://twitter.com/#!/thesportszone__/status/1465237230474215425</t>
  </si>
  <si>
    <t>https://twitter.com/#!/thesportszone__/status/1465237242679603202</t>
  </si>
  <si>
    <t>https://twitter.com/#!/thesportszone__/status/1465238446621011969</t>
  </si>
  <si>
    <t>https://twitter.com/#!/thesportszone__/status/1465238452656558085</t>
  </si>
  <si>
    <t>https://twitter.com/#!/thesportszone__/status/1465238461636657153</t>
  </si>
  <si>
    <t>https://twitter.com/#!/thesportszone__/status/1465238466946650113</t>
  </si>
  <si>
    <t>https://twitter.com/#!/femhealth4life/status/1465238548081266688</t>
  </si>
  <si>
    <t>https://twitter.com/#!/jackassmomo_/status/1465238639340756995</t>
  </si>
  <si>
    <t>https://twitter.com/#!/mikkysupreme/status/1465238670127124480</t>
  </si>
  <si>
    <t>https://twitter.com/#!/elianaferns/status/1465238678289227778</t>
  </si>
  <si>
    <t>https://twitter.com/#!/papaj_managment/status/1465238314617913347</t>
  </si>
  <si>
    <t>https://twitter.com/#!/papaj_managment/status/1465238773244043270</t>
  </si>
  <si>
    <t>https://twitter.com/#!/leigh1040/status/1465238808488730629</t>
  </si>
  <si>
    <t>https://twitter.com/#!/luisher84089853/status/1465238810820808706</t>
  </si>
  <si>
    <t>https://twitter.com/#!/cotymma/status/1465238923358126085</t>
  </si>
  <si>
    <t>https://twitter.com/#!/ether_8_/status/1465225948823887873</t>
  </si>
  <si>
    <t>https://twitter.com/#!/ether_8_/status/1465239019797692416</t>
  </si>
  <si>
    <t>https://twitter.com/#!/r_k_t_14/status/1465239052093833220</t>
  </si>
  <si>
    <t>https://twitter.com/#!/zpyywv6agzm42rq/status/1465239056518823940</t>
  </si>
  <si>
    <t>https://twitter.com/#!/familyfightguy/status/1465239080128626689</t>
  </si>
  <si>
    <t>https://twitter.com/#!/m6son_/status/1465239218028904452</t>
  </si>
  <si>
    <t>https://twitter.com/#!/acespacek/status/1465239352796229635</t>
  </si>
  <si>
    <t>https://twitter.com/#!/takigawa1989/status/1465239426531872769</t>
  </si>
  <si>
    <t>https://twitter.com/#!/pefra20/status/1465239445473529858</t>
  </si>
  <si>
    <t>https://twitter.com/#!/taka19750516/status/1465239237356240901</t>
  </si>
  <si>
    <t>https://twitter.com/#!/taka19750516/status/1465239498951127040</t>
  </si>
  <si>
    <t>https://twitter.com/#!/thiagomianti/status/1465239532937351168</t>
  </si>
  <si>
    <t>https://twitter.com/#!/ultimateappfan/status/1465230910928957442</t>
  </si>
  <si>
    <t>https://twitter.com/#!/ultimateappfan/status/1465230919938232321</t>
  </si>
  <si>
    <t>https://twitter.com/#!/ultimateappfan/status/1465230926040993796</t>
  </si>
  <si>
    <t>https://twitter.com/#!/ultimateappfan/status/1465230930323415042</t>
  </si>
  <si>
    <t>https://twitter.com/#!/ultimateappfan/status/1465230935708815364</t>
  </si>
  <si>
    <t>https://twitter.com/#!/ultimateappfan/status/1465230940213596162</t>
  </si>
  <si>
    <t>https://twitter.com/#!/ultimateappfan/status/1465230945829765127</t>
  </si>
  <si>
    <t>https://twitter.com/#!/ultimateappfan/status/1465230952695803907</t>
  </si>
  <si>
    <t>https://twitter.com/#!/ultimateappfan/status/1465234499428659204</t>
  </si>
  <si>
    <t>https://twitter.com/#!/ultimateappfan/status/1465234501295087621</t>
  </si>
  <si>
    <t>https://twitter.com/#!/ultimateappfan/status/1465234503442567169</t>
  </si>
  <si>
    <t>https://twitter.com/#!/ultimateappfan/status/1465234506361810946</t>
  </si>
  <si>
    <t>https://twitter.com/#!/ultimateappfan/status/1465234508383465474</t>
  </si>
  <si>
    <t>https://twitter.com/#!/ultimateappfan/status/1465234512011481089</t>
  </si>
  <si>
    <t>https://twitter.com/#!/ultimateappfan/status/1465234514754654208</t>
  </si>
  <si>
    <t>https://twitter.com/#!/ultimateappfan/status/1465234518152028160</t>
  </si>
  <si>
    <t>https://twitter.com/#!/ultimateappfan/status/1465239580819562498</t>
  </si>
  <si>
    <t>https://twitter.com/#!/ultimateappfan/status/1465239583877173251</t>
  </si>
  <si>
    <t>https://twitter.com/#!/ultimateappfan/status/1465239590252552198</t>
  </si>
  <si>
    <t>https://twitter.com/#!/ultimateappfan/status/1465239597038899202</t>
  </si>
  <si>
    <t>https://twitter.com/#!/ultimateappfan/status/1465239603984674818</t>
  </si>
  <si>
    <t>https://twitter.com/#!/ultimateappfan/status/1465239611194679301</t>
  </si>
  <si>
    <t>https://twitter.com/#!/ultimateappfan/status/1465239614499790850</t>
  </si>
  <si>
    <t>https://twitter.com/#!/ultimateappfan/status/1465239619721650179</t>
  </si>
  <si>
    <t>https://twitter.com/#!/ultimateappfan/status/1465239628382969862</t>
  </si>
  <si>
    <t>https://twitter.com/#!/anomaro426/status/1465239667419140099</t>
  </si>
  <si>
    <t>https://twitter.com/#!/minadibari/status/1465239964896137217</t>
  </si>
  <si>
    <t>https://twitter.com/#!/ufc_infojp/status/1465240135369302016</t>
  </si>
  <si>
    <t>https://twitter.com/#!/indieangles/status/1465240173457858562</t>
  </si>
  <si>
    <t>https://twitter.com/#!/crunthorpe5/status/1465240270224572426</t>
  </si>
  <si>
    <t>https://twitter.com/#!/prestonbowman12/status/1465240292068675584</t>
  </si>
  <si>
    <t>https://twitter.com/#!/jon81814650/status/1465240516757491715</t>
  </si>
  <si>
    <t>https://twitter.com/#!/batal_ibrahim1/status/1465240569412784129</t>
  </si>
  <si>
    <t>https://twitter.com/#!/teamsavage/status/1465240701344657408</t>
  </si>
  <si>
    <t>https://twitter.com/#!/teamsavage/status/1465240714170843137</t>
  </si>
  <si>
    <t>https://twitter.com/#!/hisham72354482/status/1465240757967613955</t>
  </si>
  <si>
    <t>https://twitter.com/#!/v3ganpussy/status/1465240799814295554</t>
  </si>
  <si>
    <t>https://twitter.com/#!/v3ganpussy/status/1465236468910235648</t>
  </si>
  <si>
    <t>https://twitter.com/#!/v3ganpussy/status/1465239046326829059</t>
  </si>
  <si>
    <t>https://twitter.com/#!/manutd_bitw/status/1465241089544179712</t>
  </si>
  <si>
    <t>https://twitter.com/#!/joshmas86634462/status/1465241112939880453</t>
  </si>
  <si>
    <t>https://twitter.com/#!/kamidorapad/status/1465241167608487943</t>
  </si>
  <si>
    <t>https://twitter.com/#!/ajkhan83/status/1465228724924731394</t>
  </si>
  <si>
    <t>https://twitter.com/#!/ajkhan83/status/1465241290002608134</t>
  </si>
  <si>
    <t>https://twitter.com/#!/hikonyan_nao/status/1465241322315390979</t>
  </si>
  <si>
    <t>https://twitter.com/#!/andrewc_1999/status/1465228304257097728</t>
  </si>
  <si>
    <t>https://twitter.com/#!/andrewc_1999/status/1465241369144926213</t>
  </si>
  <si>
    <t>https://twitter.com/#!/le_alloe/status/1465241391374737408</t>
  </si>
  <si>
    <t>https://twitter.com/#!/kimboss3/status/1465241727644893184</t>
  </si>
  <si>
    <t>https://twitter.com/#!/anthonyprendez_/status/1465241753422729216</t>
  </si>
  <si>
    <t>https://twitter.com/#!/mmaseat/status/1465241786637504516</t>
  </si>
  <si>
    <t>https://twitter.com/#!/mogulmma/status/1465241812843438083</t>
  </si>
  <si>
    <t>https://twitter.com/#!/tylertheapex/status/1465241812910710788</t>
  </si>
  <si>
    <t>https://twitter.com/#!/trippingmau5/status/1465241837472411658</t>
  </si>
  <si>
    <t>https://twitter.com/#!/henryviribus/status/1465239927268855808</t>
  </si>
  <si>
    <t>https://twitter.com/#!/henryviribus/status/1465241889032994817</t>
  </si>
  <si>
    <t>https://twitter.com/#!/raymundomma/status/1465241929977896968</t>
  </si>
  <si>
    <t>https://twitter.com/#!/sqarnix/status/1465241993102049286</t>
  </si>
  <si>
    <t>https://twitter.com/#!/leilasdt_of/status/1465242076837261313</t>
  </si>
  <si>
    <t>https://twitter.com/#!/sigilo_ce/status/1465242080297504775</t>
  </si>
  <si>
    <t>https://twitter.com/#!/ssassincreedo/status/1465242248463847426</t>
  </si>
  <si>
    <t>https://twitter.com/#!/wiweck/status/1465242439652884482</t>
  </si>
  <si>
    <t>https://twitter.com/#!/p7_ufc/status/1465242643127013376</t>
  </si>
  <si>
    <t>https://twitter.com/#!/the_ballas/status/1465242675049762818</t>
  </si>
  <si>
    <t>https://twitter.com/#!/connerj_vh/status/1465242678820548612</t>
  </si>
  <si>
    <t>https://twitter.com/#!/angra_letsgo/status/1465242722894508033</t>
  </si>
  <si>
    <t>https://twitter.com/#!/rzcraw/status/1465242750165524485</t>
  </si>
  <si>
    <t>https://twitter.com/#!/n_h_mma/status/1465242813755543555</t>
  </si>
  <si>
    <t>https://twitter.com/#!/items_sport/status/1465242893312933895</t>
  </si>
  <si>
    <t>https://twitter.com/#!/ahab_comoff/status/1465242916771688456</t>
  </si>
  <si>
    <t>https://twitter.com/#!/ahab_comoff/status/1465242932852625409</t>
  </si>
  <si>
    <t>https://twitter.com/#!/cbdapis/status/1465242949478850561</t>
  </si>
  <si>
    <t>https://twitter.com/#!/elijahgithugo/status/1465242952851197955</t>
  </si>
  <si>
    <t>https://twitter.com/#!/muhammedabolor4/status/1465243039107006466</t>
  </si>
  <si>
    <t>https://twitter.com/#!/chineselove555/status/1465243077480976384</t>
  </si>
  <si>
    <t>https://twitter.com/#!/don_uel/status/1465243134661738499</t>
  </si>
  <si>
    <t>https://twitter.com/#!/tianfirdauss/status/1465243183353188359</t>
  </si>
  <si>
    <t>https://twitter.com/#!/milodini88/status/1465243340757213184</t>
  </si>
  <si>
    <t>https://twitter.com/#!/cototoko/status/1465243433803534336</t>
  </si>
  <si>
    <t>https://twitter.com/#!/cicabobycorgi/status/1465220766018854916</t>
  </si>
  <si>
    <t>https://twitter.com/#!/rocketmarcii/status/1465243729132990465</t>
  </si>
  <si>
    <t>https://twitter.com/#!/izmtml/status/1465243737303314437</t>
  </si>
  <si>
    <t>https://twitter.com/#!/sarrismau/status/1465243871894454274</t>
  </si>
  <si>
    <t>https://twitter.com/#!/bernardshure/status/1465243874746580997</t>
  </si>
  <si>
    <t>https://twitter.com/#!/kinniku3320011/status/1465243890483564544</t>
  </si>
  <si>
    <t>https://twitter.com/#!/hji8ixvvr39lisc/status/1465243903972425729</t>
  </si>
  <si>
    <t>https://twitter.com/#!/mmarumorbot/status/1465243983177601027</t>
  </si>
  <si>
    <t>https://twitter.com/#!/nickfluckiger/status/1465244116338589699</t>
  </si>
  <si>
    <t>https://twitter.com/#!/crfsalvino/status/1465244118687399936</t>
  </si>
  <si>
    <t>https://twitter.com/#!/oncepa1/status/1465244162664579073</t>
  </si>
  <si>
    <t>https://twitter.com/#!/riki_kami/status/1465244265030635521</t>
  </si>
  <si>
    <t>https://twitter.com/#!/mmarockspl/status/1465215959053082630</t>
  </si>
  <si>
    <t>https://twitter.com/#!/mmarockspl/status/1465222219152375815</t>
  </si>
  <si>
    <t>https://twitter.com/#!/mmarockspl/status/1465226882413219841</t>
  </si>
  <si>
    <t>https://twitter.com/#!/mmarockspl/status/1465239127247495174</t>
  </si>
  <si>
    <t>https://twitter.com/#!/mmarockspl/status/1465244280914644996</t>
  </si>
  <si>
    <t>https://twitter.com/#!/dabbomma/status/1465244387206647812</t>
  </si>
  <si>
    <t>https://twitter.com/#!/shebing11092/status/1465244392198123522</t>
  </si>
  <si>
    <t>https://twitter.com/#!/haouoreo/status/1465244670284337154</t>
  </si>
  <si>
    <t>https://twitter.com/#!/terezowens/status/1465244716627288065</t>
  </si>
  <si>
    <t>https://twitter.com/#!/ewoodphoto/status/1465244761099489294</t>
  </si>
  <si>
    <t>https://twitter.com/#!/tellmesuuup/status/1465244929937059840</t>
  </si>
  <si>
    <t>https://twitter.com/#!/90alex011/status/1465245152340021253</t>
  </si>
  <si>
    <t>https://twitter.com/#!/ll0key/status/1465245200700248073</t>
  </si>
  <si>
    <t>https://twitter.com/#!/yeah_nuh/status/1465245461241942017</t>
  </si>
  <si>
    <t>https://twitter.com/#!/velvethundr/status/1465204136429895687</t>
  </si>
  <si>
    <t>https://twitter.com/#!/fullcontactmtwf/status/1465208593217507328</t>
  </si>
  <si>
    <t>https://twitter.com/#!/hardcorecasua10/status/1465198966702845953</t>
  </si>
  <si>
    <t>https://twitter.com/#!/ufc_obsessed/status/1465199390017015811</t>
  </si>
  <si>
    <t>https://twitter.com/#!/ufc_obsessed/status/1465209415938629635</t>
  </si>
  <si>
    <t>https://twitter.com/#!/fullcontactmtwf/status/1465208860570910724</t>
  </si>
  <si>
    <t>https://twitter.com/#!/ap03__/status/1465245827769647104</t>
  </si>
  <si>
    <t>https://twitter.com/#!/8amaken/status/1465246128237015044</t>
  </si>
  <si>
    <t>https://twitter.com/#!/criptoesir/status/1465246275058606080</t>
  </si>
  <si>
    <t>https://twitter.com/#!/calguetajr/status/1465246296575549442</t>
  </si>
  <si>
    <t>https://twitter.com/#!/battlearena1/status/1465246403664527361</t>
  </si>
  <si>
    <t>https://twitter.com/#!/nfbetofficial/status/1465242989060517892</t>
  </si>
  <si>
    <t>https://twitter.com/#!/nfbetofficial/status/1465246881756319746</t>
  </si>
  <si>
    <t>https://twitter.com/#!/gotflick/status/1465246970625282048</t>
  </si>
  <si>
    <t>https://twitter.com/#!/boxinglivetoday/status/1465216908056223746</t>
  </si>
  <si>
    <t>https://twitter.com/#!/boxinglivetoday/status/1465247103471472642</t>
  </si>
  <si>
    <t>https://twitter.com/#!/boxingtonightl1/status/1465216911143325697</t>
  </si>
  <si>
    <t>https://twitter.com/#!/boxingtonightl1/status/1465247107183480836</t>
  </si>
  <si>
    <t>https://twitter.com/#!/hiddenresonance/status/1465247132693241857</t>
  </si>
  <si>
    <t>https://twitter.com/#!/yuu_hilux/status/1465247133343178754</t>
  </si>
  <si>
    <t>https://twitter.com/#!/rawb_7/status/1465247236942712835</t>
  </si>
  <si>
    <t>https://twitter.com/#!/huemungus__/status/1465247293989261314</t>
  </si>
  <si>
    <t>https://twitter.com/#!/mr_jospinchrist/status/1465247400549888001</t>
  </si>
  <si>
    <t>https://twitter.com/#!/djomoplatta/status/1465247578191437826</t>
  </si>
  <si>
    <t>https://twitter.com/#!/komalakaiahau/status/1465247715827146758</t>
  </si>
  <si>
    <t>https://twitter.com/#!/mariso_valentin/status/1465247756168183810</t>
  </si>
  <si>
    <t>https://twitter.com/#!/kek0055/status/1465247914473754628</t>
  </si>
  <si>
    <t>https://twitter.com/#!/megaoniptv/status/1465247927564185603</t>
  </si>
  <si>
    <t>https://twitter.com/#!/steveausti23/status/1465247911244185600</t>
  </si>
  <si>
    <t>https://twitter.com/#!/steveausti23/status/1465247983180685312</t>
  </si>
  <si>
    <t>https://twitter.com/#!/kakutsuka/status/1465248129754988544</t>
  </si>
  <si>
    <t>https://twitter.com/#!/rzarehmanzade/status/1465248209652039682</t>
  </si>
  <si>
    <t>https://twitter.com/#!/gourovh/status/1465248212265091079</t>
  </si>
  <si>
    <t>https://twitter.com/#!/bibliothequesub/status/1465248372030418952</t>
  </si>
  <si>
    <t>https://twitter.com/#!/20minuteseco/status/1465248432394686473</t>
  </si>
  <si>
    <t>https://twitter.com/#!/jimmy_l_ufc/status/1465223652111228928</t>
  </si>
  <si>
    <t>https://twitter.com/#!/skiersteve23/status/1465248746384539649</t>
  </si>
  <si>
    <t>https://twitter.com/#!/jimmy_l_ufc/status/1465218872420798466</t>
  </si>
  <si>
    <t>https://twitter.com/#!/fightin87101491/status/1465248807994621953</t>
  </si>
  <si>
    <t>https://twitter.com/#!/kingkorn5/status/1465238893251469317</t>
  </si>
  <si>
    <t>https://twitter.com/#!/kingkorn5/status/1465248868413628416</t>
  </si>
  <si>
    <t>https://twitter.com/#!/paopaomanaog/status/1465248888789487621</t>
  </si>
  <si>
    <t>https://twitter.com/#!/ufc_dut/status/1465238075588677635</t>
  </si>
  <si>
    <t>https://twitter.com/#!/ufc_dut/status/1465241743415259136</t>
  </si>
  <si>
    <t>https://twitter.com/#!/haydenhunter_12/status/1465196728978530306</t>
  </si>
  <si>
    <t>https://twitter.com/#!/haydenhunter_12/status/1465228766024646660</t>
  </si>
  <si>
    <t>https://twitter.com/#!/haydenhunter_12/status/1465249184903094273</t>
  </si>
  <si>
    <t>https://twitter.com/#!/sakiya707/status/1465249302838935553</t>
  </si>
  <si>
    <t>https://twitter.com/#!/barbara48789551/status/1465249404546424838</t>
  </si>
  <si>
    <t>https://twitter.com/#!/yowesbbigwins1/status/1465249405368299523</t>
  </si>
  <si>
    <t>https://twitter.com/#!/laylaylayleah/status/1465249407155146753</t>
  </si>
  <si>
    <t>https://twitter.com/#!/_ibrashkalash/status/1465227877931261953</t>
  </si>
  <si>
    <t>https://twitter.com/#!/gari_morote/status/1465249449366720521</t>
  </si>
  <si>
    <t>https://twitter.com/#!/crist3l_cityx_/status/1465249552290570242</t>
  </si>
  <si>
    <t>https://twitter.com/#!/angelji46432911/status/1465249564592869377</t>
  </si>
  <si>
    <t>https://twitter.com/#!/heyyjeon_/status/1465249595605151747</t>
  </si>
  <si>
    <t>https://twitter.com/#!/igayoa00000565/status/1465249599002591232</t>
  </si>
  <si>
    <t>https://twitter.com/#!/jahseung/status/1465249817727172615</t>
  </si>
  <si>
    <t>https://twitter.com/#!/lgjkempson/status/1465249859410268168</t>
  </si>
  <si>
    <t>https://twitter.com/#!/ddionysus_js/status/1465249860240965632</t>
  </si>
  <si>
    <t>https://twitter.com/#!/pinksh3yb4rwin_/status/1465249874127904768</t>
  </si>
  <si>
    <t>https://twitter.com/#!/h0usewlves/status/1465250057821827077</t>
  </si>
  <si>
    <t>https://twitter.com/#!/_jima__/status/1465250063110721536</t>
  </si>
  <si>
    <t>https://twitter.com/#!/missyufe/status/1465250072703102980</t>
  </si>
  <si>
    <t>https://twitter.com/#!/zeropressure_/status/1465250144039936005</t>
  </si>
  <si>
    <t>https://twitter.com/#!/patrick_mccorry/status/1465250177246273536</t>
  </si>
  <si>
    <t>https://twitter.com/#!/mickacityxxxxxx/status/1465250205712871432</t>
  </si>
  <si>
    <t>https://twitter.com/#!/biased_mma/status/1465250334243180546</t>
  </si>
  <si>
    <t>https://twitter.com/#!/bar_resurrected/status/1465250395312345092</t>
  </si>
  <si>
    <t>https://twitter.com/#!/mryuji1112/status/1465250399007686659</t>
  </si>
  <si>
    <t>https://twitter.com/#!/ryanhadden1/status/1465250400932700166</t>
  </si>
  <si>
    <t>https://twitter.com/#!/natash_blake/status/1465250644500131840</t>
  </si>
  <si>
    <t>https://twitter.com/#!/mhd_581/status/1465250701559353344</t>
  </si>
  <si>
    <t>https://twitter.com/#!/daintyyyoon/status/1465250862725406722</t>
  </si>
  <si>
    <t>https://twitter.com/#!/xviiimma/status/1465250956543733765</t>
  </si>
  <si>
    <t>https://twitter.com/#!/warriorcode2020/status/1465251091587739651</t>
  </si>
  <si>
    <t>https://twitter.com/#!/vividxtreme/status/1465251101167558660</t>
  </si>
  <si>
    <t>https://twitter.com/#!/sugarish25/status/1465251161682808832</t>
  </si>
  <si>
    <t>https://twitter.com/#!/mvyowa/status/1465251172361641984</t>
  </si>
  <si>
    <t>https://twitter.com/#!/bibi47x_/status/1465251330671317003</t>
  </si>
  <si>
    <t>https://twitter.com/#!/bloodyflower482/status/1465251465203621888</t>
  </si>
  <si>
    <t>https://twitter.com/#!/datoukyoku1993/status/1465251692228743174</t>
  </si>
  <si>
    <t>https://twitter.com/#!/sultonsabillar/status/1465251878543892483</t>
  </si>
  <si>
    <t>https://twitter.com/#!/xcrazypollobeat/status/1465252077588791299</t>
  </si>
  <si>
    <t>https://twitter.com/#!/m01am01a/status/1465252207897444353</t>
  </si>
  <si>
    <t>https://twitter.com/#!/mma_twister/status/1465252324243292167</t>
  </si>
  <si>
    <t>https://twitter.com/#!/denistweetdudin/status/1465252447815831557</t>
  </si>
  <si>
    <t>https://twitter.com/#!/ufc_dogukan/status/1465252567013892098</t>
  </si>
  <si>
    <t>https://twitter.com/#!/senorjaycabrera/status/1465252612790358017</t>
  </si>
  <si>
    <t>https://twitter.com/#!/syou7829/status/1465252654934757381</t>
  </si>
  <si>
    <t>https://twitter.com/#!/andy_sv650s/status/1465252722815369221</t>
  </si>
  <si>
    <t>https://twitter.com/#!/bra_channie/status/1465252871155462152</t>
  </si>
  <si>
    <t>https://twitter.com/#!/gejjurahul/status/1465252914050396169</t>
  </si>
  <si>
    <t>https://twitter.com/#!/20minutes/status/1465248745591824384</t>
  </si>
  <si>
    <t>https://twitter.com/#!/liveyrlife1/status/1465252921382252552</t>
  </si>
  <si>
    <t>https://twitter.com/#!/danieltubesite/status/1465252979661959170</t>
  </si>
  <si>
    <t>https://twitter.com/#!/mmashorties/status/1465253204476801027</t>
  </si>
  <si>
    <t>https://twitter.com/#!/kingblack600/status/1465253316615622662</t>
  </si>
  <si>
    <t>https://twitter.com/#!/arod_oakland/status/1465253613949927425</t>
  </si>
  <si>
    <t>https://twitter.com/#!/ksilentdope/status/1465253709235965955</t>
  </si>
  <si>
    <t>https://twitter.com/#!/sbe94/status/1465252104705134596</t>
  </si>
  <si>
    <t>https://twitter.com/#!/brecours/status/1465253740378738692</t>
  </si>
  <si>
    <t>https://twitter.com/#!/rogerdealmeida5/status/1465254058504208386</t>
  </si>
  <si>
    <t>https://twitter.com/#!/cherrybomb2711/status/1465254090577891329</t>
  </si>
  <si>
    <t>https://twitter.com/#!/kookluvvx/status/1465254106348490757</t>
  </si>
  <si>
    <t>https://twitter.com/#!/ziiesky19__/status/1465254107464097793</t>
  </si>
  <si>
    <t>https://twitter.com/#!/imnotkish/status/1465254124610412544</t>
  </si>
  <si>
    <t>https://twitter.com/#!/jocelyndomantay/status/1465254133380771841</t>
  </si>
  <si>
    <t>https://twitter.com/#!/minyangii/status/1465254139957415936</t>
  </si>
  <si>
    <t>https://twitter.com/#!/_chaerybearyy/status/1465254141920382980</t>
  </si>
  <si>
    <t>https://twitter.com/#!/mejie_u/status/1465254143728050181</t>
  </si>
  <si>
    <t>https://twitter.com/#!/mindless_titan/status/1465254154083848200</t>
  </si>
  <si>
    <t>https://twitter.com/#!/cithabang_cityx/status/1465254167203569671</t>
  </si>
  <si>
    <t>https://twitter.com/#!/changkyuncityx/status/1465254175487369222</t>
  </si>
  <si>
    <t>https://twitter.com/#!/bhirrr/status/1465254182848372736</t>
  </si>
  <si>
    <t>https://twitter.com/#!/_asteriaxxx/status/1465254192314916864</t>
  </si>
  <si>
    <t>https://twitter.com/#!/sunoomoms/status/1465254209679282176</t>
  </si>
  <si>
    <t>https://twitter.com/#!/rappygil/status/1465254219502419969</t>
  </si>
  <si>
    <t>https://twitter.com/#!/hwaniee382/status/1465254228545343495</t>
  </si>
  <si>
    <t>https://twitter.com/#!/hardin_09/status/1465254229258366981</t>
  </si>
  <si>
    <t>https://twitter.com/#!/tiramisudaniel/status/1465254231284273154</t>
  </si>
  <si>
    <t>https://twitter.com/#!/ensanomarlou/status/1465254257620230148</t>
  </si>
  <si>
    <t>https://twitter.com/#!/drdumpu09/status/1465254274921762823</t>
  </si>
  <si>
    <t>https://twitter.com/#!/crezellsipe/status/1465254276503011331</t>
  </si>
  <si>
    <t>https://twitter.com/#!/shawtingg/status/1465254292302884864</t>
  </si>
  <si>
    <t>https://twitter.com/#!/_lalaluna_/status/1465254355490471936</t>
  </si>
  <si>
    <t>https://twitter.com/#!/ruto_n00na/status/1465254371990458370</t>
  </si>
  <si>
    <t>https://twitter.com/#!/pieckcart7/status/1465254384795672576</t>
  </si>
  <si>
    <t>https://twitter.com/#!/_daryadokht/status/1465254398280572928</t>
  </si>
  <si>
    <t>https://twitter.com/#!/nanaciay/status/1465254402361462785</t>
  </si>
  <si>
    <t>https://twitter.com/#!/ekanovi68887021/status/1465254423047802886</t>
  </si>
  <si>
    <t>https://twitter.com/#!/monikatriwahyu9/status/1465254432459800576</t>
  </si>
  <si>
    <t>https://twitter.com/#!/lamakcityx/status/1465254449614503939</t>
  </si>
  <si>
    <t>https://twitter.com/#!/xingyundaying/status/1465250580549435392</t>
  </si>
  <si>
    <t>https://twitter.com/#!/xingyundaying/status/1465254457617252352</t>
  </si>
  <si>
    <t>https://twitter.com/#!/andini_a17/status/1465254516824051713</t>
  </si>
  <si>
    <t>https://twitter.com/#!/ufc_dut/status/1465249153290838016</t>
  </si>
  <si>
    <t>https://twitter.com/#!/urbanafricaacc/status/1465254532062105611</t>
  </si>
  <si>
    <t>https://twitter.com/#!/soft_ddeonuu/status/1465254558716751874</t>
  </si>
  <si>
    <t>https://twitter.com/#!/anouar55771/status/1465254574483247113</t>
  </si>
  <si>
    <t>https://twitter.com/#!/jnghwncityx/status/1465254608880947201</t>
  </si>
  <si>
    <t>https://twitter.com/#!/triwira83/status/1465250045930795008</t>
  </si>
  <si>
    <t>https://twitter.com/#!/triwira83/status/1465254625536143360</t>
  </si>
  <si>
    <t>https://twitter.com/#!/brunopompis/status/1465254673330450438</t>
  </si>
  <si>
    <t>https://twitter.com/#!/winsachicity/status/1465254713587163138</t>
  </si>
  <si>
    <t>https://twitter.com/#!/ida1_novitasari/status/1465254722076512264</t>
  </si>
  <si>
    <t>https://twitter.com/#!/snnlvsthn/status/1465254746084630528</t>
  </si>
  <si>
    <t>https://twitter.com/#!/m4nochris/status/1465254756658692096</t>
  </si>
  <si>
    <t>https://twitter.com/#!/5starzx_/status/1465254808609198082</t>
  </si>
  <si>
    <t>https://twitter.com/#!/verxryjn/status/1465254842591371275</t>
  </si>
  <si>
    <t>https://twitter.com/#!/lechalrk/status/1465254760030908416</t>
  </si>
  <si>
    <t>https://twitter.com/#!/walter_sentsho/status/1465254860341788682</t>
  </si>
  <si>
    <t>https://twitter.com/#!/yourainnn/status/1465254902075039749</t>
  </si>
  <si>
    <t>https://twitter.com/#!/cereal_kilier/status/1465255040432574470</t>
  </si>
  <si>
    <t>https://twitter.com/#!/curtisnewtin9/status/1465255086037385220</t>
  </si>
  <si>
    <t>https://twitter.com/#!/snghnlvvs/status/1465255112335499269</t>
  </si>
  <si>
    <t>https://twitter.com/#!/kaii2475/status/1465255131562319876</t>
  </si>
  <si>
    <t>https://twitter.com/#!/maximlln_/status/1465255211245596680</t>
  </si>
  <si>
    <t>https://twitter.com/#!/rh_subagio/status/1465255241771745287</t>
  </si>
  <si>
    <t>https://twitter.com/#!/ufc_crazy/status/1465255249241726984</t>
  </si>
  <si>
    <t>https://twitter.com/#!/farida_mona2/status/1465255276643188743</t>
  </si>
  <si>
    <t>https://twitter.com/#!/ioutruenorth/status/1465255489353179137</t>
  </si>
  <si>
    <t>https://twitter.com/#!/isleii2/status/1465255502271582212</t>
  </si>
  <si>
    <t>https://twitter.com/#!/hasiyangame/status/1465255557510705153</t>
  </si>
  <si>
    <t>https://twitter.com/#!/_advxm_/status/1465255557686718466</t>
  </si>
  <si>
    <t>https://twitter.com/#!/oh_emay_/status/1465255577815187458</t>
  </si>
  <si>
    <t>https://twitter.com/#!/tonight_news/status/1465255579471990786</t>
  </si>
  <si>
    <t>https://twitter.com/#!/pivet_ufc/status/1465253710829920257</t>
  </si>
  <si>
    <t>https://twitter.com/#!/pivet_ufc/status/1465254733262819328</t>
  </si>
  <si>
    <t>https://twitter.com/#!/pivet_ufc/status/1465255596228239362</t>
  </si>
  <si>
    <t>https://twitter.com/#!/brianco15657846/status/1465255617489166340</t>
  </si>
  <si>
    <t>https://twitter.com/#!/decastroyon/status/1465255626334867464</t>
  </si>
  <si>
    <t>https://twitter.com/#!/detiksport/status/1465254774060761090</t>
  </si>
  <si>
    <t>https://twitter.com/#!/ekobr_/status/1465255701744283652</t>
  </si>
  <si>
    <t>https://twitter.com/#!/meloso_128/status/1465255708862005253</t>
  </si>
  <si>
    <t>https://twitter.com/#!/rosie_roses_bp/status/1465255780920152069</t>
  </si>
  <si>
    <t>https://twitter.com/#!/jaemwinbigcityx/status/1465255808954880004</t>
  </si>
  <si>
    <t>https://twitter.com/#!/erudamy/status/1465255805259694081</t>
  </si>
  <si>
    <t>https://twitter.com/#!/erudamy/status/1465255821357453314</t>
  </si>
  <si>
    <t>https://twitter.com/#!/horizon343/status/1465255860930629634</t>
  </si>
  <si>
    <t>https://twitter.com/#!/franzcapt/status/1465255907374223367</t>
  </si>
  <si>
    <t>https://twitter.com/#!/liaquat_mohmand/status/1465255981571522565</t>
  </si>
  <si>
    <t>https://twitter.com/#!/zeicityx/status/1465255986935992321</t>
  </si>
  <si>
    <t>https://twitter.com/#!/water_busaik/status/1465255989792296964</t>
  </si>
  <si>
    <t>https://twitter.com/#!/show24240/status/1465256305854009346</t>
  </si>
  <si>
    <t>https://twitter.com/#!/patambaylang/status/1465249622016729090</t>
  </si>
  <si>
    <t>https://twitter.com/#!/patambaylang/status/1465256349546147843</t>
  </si>
  <si>
    <t>https://twitter.com/#!/ramaxjichuu/status/1465256382609780739</t>
  </si>
  <si>
    <t>https://twitter.com/#!/rhayneastrid/status/1465256458086334469</t>
  </si>
  <si>
    <t>https://twitter.com/#!/scqub_www/status/1465256502898270212</t>
  </si>
  <si>
    <t>https://twitter.com/#!/_babacar/status/1465256542798811141</t>
  </si>
  <si>
    <t>https://twitter.com/#!/cchorier/status/1465254344396312580</t>
  </si>
  <si>
    <t>https://twitter.com/#!/cedricbaaga/status/1465256636151472130</t>
  </si>
  <si>
    <t>https://twitter.com/#!/evasomo17/status/1465256672159428608</t>
  </si>
  <si>
    <t>https://twitter.com/#!/nicolas27700629/status/1465256883397152774</t>
  </si>
  <si>
    <t>https://twitter.com/#!/rayjjonker/status/1465256906147172352</t>
  </si>
  <si>
    <t>https://twitter.com/#!/laywinscityxx/status/1465256929677103106</t>
  </si>
  <si>
    <t>https://twitter.com/#!/jj_euphoria/status/1465256960648179716</t>
  </si>
  <si>
    <t>https://twitter.com/#!/itsjustmezeynah/status/1465257014158761984</t>
  </si>
  <si>
    <t>https://twitter.com/#!/luckymekoo/status/1465257125501083651</t>
  </si>
  <si>
    <t>https://twitter.com/#!/jstnmcp/status/1465257127400849410</t>
  </si>
  <si>
    <t>https://twitter.com/#!/unorthodox_vir/status/1465257181482303488</t>
  </si>
  <si>
    <t>https://twitter.com/#!/jaemrencake/status/1465257303997759488</t>
  </si>
  <si>
    <t>https://twitter.com/#!/lucishari05/status/1465257381525430276</t>
  </si>
  <si>
    <t>https://twitter.com/#!/sugaaacubee/status/1465257447300337665</t>
  </si>
  <si>
    <t>https://twitter.com/#!/lockedfloyd/status/1465257550148997123</t>
  </si>
  <si>
    <t>https://twitter.com/#!/sheluvsrikii/status/1465257554527674370</t>
  </si>
  <si>
    <t>https://twitter.com/#!/direitoce/status/1465257565231763461</t>
  </si>
  <si>
    <t>https://twitter.com/#!/alicesyea/status/1465257647460929538</t>
  </si>
  <si>
    <t>https://twitter.com/#!/jaemcity_xyxy/status/1465257649616814088</t>
  </si>
  <si>
    <t>https://twitter.com/#!/mezosetr/status/1465257671372722177</t>
  </si>
  <si>
    <t>https://twitter.com/#!/taescakeq/status/1465257673994096641</t>
  </si>
  <si>
    <t>https://twitter.com/#!/dapphyyyy/status/1465257681493528579</t>
  </si>
  <si>
    <t>https://twitter.com/#!/zavziie/status/1465257749353099264</t>
  </si>
  <si>
    <t>https://twitter.com/#!/iryan10102014/status/1465257849831886848</t>
  </si>
  <si>
    <t>https://twitter.com/#!/aannnddrraa/status/1465257948523892741</t>
  </si>
  <si>
    <t>https://twitter.com/#!/chitawinscityx/status/1465257939174768645</t>
  </si>
  <si>
    <t>https://twitter.com/#!/chitawinscityx/status/1465257953108234244</t>
  </si>
  <si>
    <t>https://twitter.com/#!/kwonkr88/status/1465257968966930435</t>
  </si>
  <si>
    <t>https://twitter.com/#!/808mmainsight/status/1465198665824235527</t>
  </si>
  <si>
    <t>https://twitter.com/#!/808mmainsight/status/1465258021727047683</t>
  </si>
  <si>
    <t>https://twitter.com/#!/dogface4life/status/1465258023509803013</t>
  </si>
  <si>
    <t>https://twitter.com/#!/luckydrea2/status/1465258028077228034</t>
  </si>
  <si>
    <t>https://twitter.com/#!/cutiemyhoshii/status/1465258032942948352</t>
  </si>
  <si>
    <t>https://twitter.com/#!/snrfcityx/status/1465258095521632256</t>
  </si>
  <si>
    <t>https://twitter.com/#!/pakyeoooooooooo/status/1465258098482823168</t>
  </si>
  <si>
    <t>https://twitter.com/#!/xx_ream_xx/status/1465258166954774528</t>
  </si>
  <si>
    <t>https://twitter.com/#!/mehrassports/status/1465258197464215557</t>
  </si>
  <si>
    <t>https://twitter.com/#!/kunciwin/status/1465258277277601794</t>
  </si>
  <si>
    <t>https://twitter.com/#!/jel_winnie/status/1465258342100602881</t>
  </si>
  <si>
    <t>https://twitter.com/#!/kagura0212/status/1465258360329015298</t>
  </si>
  <si>
    <t>https://twitter.com/#!/ultimatesolana/status/1465253984227180546</t>
  </si>
  <si>
    <t>https://twitter.com/#!/uxujamal/status/1465258459117412355</t>
  </si>
  <si>
    <t>https://twitter.com/#!/winjcityx/status/1465258512003436544</t>
  </si>
  <si>
    <t>https://twitter.com/#!/kissy_pretz/status/1465258562930704393</t>
  </si>
  <si>
    <t>https://twitter.com/#!/kingkrasher/status/1465258589312806912</t>
  </si>
  <si>
    <t>https://twitter.com/#!/mahha_kick/status/1465258612972949504</t>
  </si>
  <si>
    <t>https://twitter.com/#!/1s44c1/status/1465258662491004928</t>
  </si>
  <si>
    <t>https://twitter.com/#!/1s44c1/status/1465254829715034114</t>
  </si>
  <si>
    <t>https://twitter.com/#!/jamaal123456782/status/1465258680790749186</t>
  </si>
  <si>
    <t>https://twitter.com/#!/sunwoo_shidae/status/1465258788718452736</t>
  </si>
  <si>
    <t>https://twitter.com/#!/macfromdurbs/status/1465258798277353474</t>
  </si>
  <si>
    <t>https://twitter.com/#!/flymerebear/status/1465258912404312067</t>
  </si>
  <si>
    <t>https://twitter.com/#!/vpenttinen/status/1465258943572230147</t>
  </si>
  <si>
    <t>https://twitter.com/#!/ryu_xenin/status/1465259038313091072</t>
  </si>
  <si>
    <t>https://twitter.com/#!/mid_summer_koba/status/1465259094793605124</t>
  </si>
  <si>
    <t>https://twitter.com/#!/jaycmma/status/1465259183352262659</t>
  </si>
  <si>
    <t>https://twitter.com/#!/chaeeyie/status/1465259216177102848</t>
  </si>
  <si>
    <t>https://twitter.com/#!/qiana0802/status/1465259219175632901</t>
  </si>
  <si>
    <t>https://twitter.com/#!/couchsidejudges/status/1465259240583479308</t>
  </si>
  <si>
    <t>https://twitter.com/#!/planetrugby/status/1465259242567483393</t>
  </si>
  <si>
    <t>https://twitter.com/#!/yyyyyamaryo/status/1465259248674226179</t>
  </si>
  <si>
    <t>https://twitter.com/#!/haebomwins/status/1465259292320096265</t>
  </si>
  <si>
    <t>https://twitter.com/#!/lakay_hopetowin/status/1465259322263310346</t>
  </si>
  <si>
    <t>https://twitter.com/#!/kumari_shruthi/status/1465258905131384838</t>
  </si>
  <si>
    <t>https://twitter.com/#!/kumari_shruthi/status/1465259427624153089</t>
  </si>
  <si>
    <t>https://twitter.com/#!/dcfirstwinwhen/status/1465259434783883271</t>
  </si>
  <si>
    <t>https://twitter.com/#!/dikasureeeeeeee/status/1465259452844875778</t>
  </si>
  <si>
    <t>https://twitter.com/#!/hamzhee/status/1465259468246044672</t>
  </si>
  <si>
    <t>https://twitter.com/#!/kamedajunior/status/1465259583467704321</t>
  </si>
  <si>
    <t>https://twitter.com/#!/channiieexx_/status/1465259737566806016</t>
  </si>
  <si>
    <t>https://twitter.com/#!/toshikungfu/status/1465259905531592704</t>
  </si>
  <si>
    <t>https://twitter.com/#!/vannyy29/status/1465259954177474561</t>
  </si>
  <si>
    <t>https://twitter.com/#!/hypengee/status/1465259970732048387</t>
  </si>
  <si>
    <t>https://twitter.com/#!/atakhelikoptar/status/1465260015116115969</t>
  </si>
  <si>
    <t>https://twitter.com/#!/montassar_anes/status/1465260016689160199</t>
  </si>
  <si>
    <t>https://twitter.com/#!/imqft/status/1465260089657409538</t>
  </si>
  <si>
    <t>https://twitter.com/#!/aeryslain/status/1465260112935673857</t>
  </si>
  <si>
    <t>https://twitter.com/#!/jaywhewell/status/1465260217537638406</t>
  </si>
  <si>
    <t>https://twitter.com/#!/bigwin_1485/status/1465260223287812096</t>
  </si>
  <si>
    <t>https://twitter.com/#!/kddmediacompany/status/1465259851324571651</t>
  </si>
  <si>
    <t>https://twitter.com/#!/kddmediacompany/status/1465260287846752256</t>
  </si>
  <si>
    <t>https://twitter.com/#!/infos_nutrition/status/1465260288001855490</t>
  </si>
  <si>
    <t>https://twitter.com/#!/goidoutarou/status/1465260351344164866</t>
  </si>
  <si>
    <t>https://twitter.com/#!/aoecoinnews/status/1465260476049203200</t>
  </si>
  <si>
    <t>https://twitter.com/#!/ep2phppewoolky1/status/1465260506030088194</t>
  </si>
  <si>
    <t>https://twitter.com/#!/songodaniel/status/1465204433193684998</t>
  </si>
  <si>
    <t>https://twitter.com/#!/pnkpapucho/status/1465260588766928896</t>
  </si>
  <si>
    <t>https://twitter.com/#!/strbryci/status/1465260724549083142</t>
  </si>
  <si>
    <t>https://twitter.com/#!/jammyleoox/status/1465260739883671559</t>
  </si>
  <si>
    <t>https://twitter.com/#!/nick202wastaken/status/1465260806518591495</t>
  </si>
  <si>
    <t>https://twitter.com/#!/enajcityxx/status/1465260907785719820</t>
  </si>
  <si>
    <t>https://twitter.com/#!/nagoyagonay/status/1465260915893293057</t>
  </si>
  <si>
    <t>https://twitter.com/#!/carpediem_oki/status/1465260922562174978</t>
  </si>
  <si>
    <t>https://twitter.com/#!/moneyrightfc/status/1465260960013176840</t>
  </si>
  <si>
    <t>https://twitter.com/#!/iqbalkoshan27/status/1465261028091043844</t>
  </si>
  <si>
    <t>https://twitter.com/#!/bigmansheenz/status/1465218189411774465</t>
  </si>
  <si>
    <t>https://twitter.com/#!/bigmansheenz/status/1465221259252273156</t>
  </si>
  <si>
    <t>https://twitter.com/#!/bigmansheenz/status/1465261072579895302</t>
  </si>
  <si>
    <t>https://twitter.com/#!/604mma/status/1465261104242647046</t>
  </si>
  <si>
    <t>https://twitter.com/#!/fiyauxiliaries_/status/1465261247524315137</t>
  </si>
  <si>
    <t>https://twitter.com/#!/toddcastpodcast/status/1465202870035357700</t>
  </si>
  <si>
    <t>https://twitter.com/#!/toddcastpodcast/status/1465203623940481027</t>
  </si>
  <si>
    <t>https://twitter.com/#!/toddcastpodcast/status/1465225016879075330</t>
  </si>
  <si>
    <t>https://twitter.com/#!/toddcastpodcast/status/1465240116541153281</t>
  </si>
  <si>
    <t>https://twitter.com/#!/researchmrx/status/1465259992055955460</t>
  </si>
  <si>
    <t>https://twitter.com/#!/retweetdc/status/1465261559719120897</t>
  </si>
  <si>
    <t>https://twitter.com/#!/stuartmoore17/status/1465261627201236998</t>
  </si>
  <si>
    <t>https://twitter.com/#!/marconi__17/status/1465261702388330505</t>
  </si>
  <si>
    <t>https://twitter.com/#!/marconi__17/status/1465260916845461508</t>
  </si>
  <si>
    <t>https://twitter.com/#!/gogglyjun/status/1465261710713901062</t>
  </si>
  <si>
    <t>https://twitter.com/#!/iplib5uu9ouxtyx/status/1465261871209271299</t>
  </si>
  <si>
    <t>https://twitter.com/#!/koo49022111/status/1465261983788240901</t>
  </si>
  <si>
    <t>https://twitter.com/#!/piolofrmspn/status/1465262358096269316</t>
  </si>
  <si>
    <t>https://twitter.com/#!/shineedust/status/1465262360432558085</t>
  </si>
  <si>
    <t>https://twitter.com/#!/jamcityxzx35156/status/1465262394146320385</t>
  </si>
  <si>
    <t>https://twitter.com/#!/keelinbyrne2020/status/1465262433652641792</t>
  </si>
  <si>
    <t>https://twitter.com/#!/nunesnation/status/1465255556822691843</t>
  </si>
  <si>
    <t>https://twitter.com/#!/nunesnation/status/1465253041934725121</t>
  </si>
  <si>
    <t>https://twitter.com/#!/nunesnation/status/1465258707164434435</t>
  </si>
  <si>
    <t>https://twitter.com/#!/nunesnation/status/1465262434977923079</t>
  </si>
  <si>
    <t>https://twitter.com/#!/ufcbettinggod1/status/1465262957449854976</t>
  </si>
  <si>
    <t>https://twitter.com/#!/svtt7teencityx/status/1465262960100528133</t>
  </si>
  <si>
    <t>https://twitter.com/#!/trauch21/status/1465263024965664772</t>
  </si>
  <si>
    <t>https://twitter.com/#!/vyyy03607013/status/1465263204930441217</t>
  </si>
  <si>
    <t>https://twitter.com/#!/lilahana20/status/1465263223733555204</t>
  </si>
  <si>
    <t>https://twitter.com/#!/eshingostozin/status/1465263225042202628</t>
  </si>
  <si>
    <t>https://twitter.com/#!/alodiasha_/status/1465263595969650692</t>
  </si>
  <si>
    <t>https://twitter.com/#!/japanprideoki13/status/1465263660280934404</t>
  </si>
  <si>
    <t>https://twitter.com/#!/casualmmaf4n/status/1465263705931726854</t>
  </si>
  <si>
    <t>https://twitter.com/#!/russell08277846/status/1465263756536074240</t>
  </si>
  <si>
    <t>https://twitter.com/#!/soleilreads_/status/1465263762131152899</t>
  </si>
  <si>
    <t>https://twitter.com/#!/naydas209/status/1465263768774975493</t>
  </si>
  <si>
    <t>https://twitter.com/#!/dongwwins/status/1465263998949945344</t>
  </si>
  <si>
    <t>https://twitter.com/#!/umashantha/status/1465264054490963969</t>
  </si>
  <si>
    <t>https://twitter.com/#!/dhananj28188748/status/1465264140872667142</t>
  </si>
  <si>
    <t>https://twitter.com/#!/hobbyconnector/status/1465264156114890756</t>
  </si>
  <si>
    <t>https://twitter.com/#!/zigev/status/1465264293918621697</t>
  </si>
  <si>
    <t>https://twitter.com/#!/2x_matt/status/1465264298658353152</t>
  </si>
  <si>
    <t>https://twitter.com/#!/bartmazniak/status/1465222890916306959</t>
  </si>
  <si>
    <t>https://twitter.com/#!/bartmazniak/status/1465264614086696967</t>
  </si>
  <si>
    <t>https://twitter.com/#!/stella0o01/status/1465264658982469634</t>
  </si>
  <si>
    <t>https://twitter.com/#!/ashley_easton14/status/1465264732504477696</t>
  </si>
  <si>
    <t>https://twitter.com/#!/fight24pl/status/1465264780558712833</t>
  </si>
  <si>
    <t>https://twitter.com/#!/newsoldsfurther/status/1465264832513720321</t>
  </si>
  <si>
    <t>https://twitter.com/#!/collectioncold/status/1465262164474675203</t>
  </si>
  <si>
    <t>https://twitter.com/#!/arthoizon/status/1465264862678773761</t>
  </si>
  <si>
    <t>https://twitter.com/#!/judicarlee_/status/1465264888117284869</t>
  </si>
  <si>
    <t>https://twitter.com/#!/itsnaph/status/1465264933646610434</t>
  </si>
  <si>
    <t>https://twitter.com/#!/sonavarghese8/status/1465264997584363522</t>
  </si>
  <si>
    <t>https://twitter.com/#!/najeongwincityx/status/1465265130531266564</t>
  </si>
  <si>
    <t>https://twitter.com/#!/immanuel_wonder/status/1465265218272079877</t>
  </si>
  <si>
    <t>https://twitter.com/#!/beautifulsoull5/status/1465265223926001664</t>
  </si>
  <si>
    <t>https://twitter.com/#!/mykjmmmr/status/1465265291596763138</t>
  </si>
  <si>
    <t>https://twitter.com/#!/bbfeed7/status/1465265311607758850</t>
  </si>
  <si>
    <t>https://twitter.com/#!/egochihuahua/status/1465265364967862272</t>
  </si>
  <si>
    <t>https://twitter.com/#!/miglioresulweb/status/1465265416205475840</t>
  </si>
  <si>
    <t>https://twitter.com/#!/pettingerjoshua/status/1465265423360962575</t>
  </si>
  <si>
    <t>https://twitter.com/#!/superpumpkin2/status/1465265545696014341</t>
  </si>
  <si>
    <t>https://twitter.com/#!/snigdha36779914/status/1465265554894192647</t>
  </si>
  <si>
    <t>https://twitter.com/#!/timiyaaaaa_/status/1465265627224887299</t>
  </si>
  <si>
    <t>https://twitter.com/#!/romarnixmma/status/1465265639992414214</t>
  </si>
  <si>
    <t>https://twitter.com/#!/chixkenztyxx/status/1465265720821174272</t>
  </si>
  <si>
    <t>https://twitter.com/#!/namjoon_alperez/status/1465265752747888644</t>
  </si>
  <si>
    <t>https://twitter.com/#!/woopy_woocityxx/status/1465265880909058049</t>
  </si>
  <si>
    <t>https://twitter.com/#!/utsav80767403/status/1465265943899086852</t>
  </si>
  <si>
    <t>https://twitter.com/#!/sunoo_bels/status/1465266090192556037</t>
  </si>
  <si>
    <t>https://twitter.com/#!/jaelyncityx/status/1465266102372802561</t>
  </si>
  <si>
    <t>https://twitter.com/#!/thesportingbase/status/1465266226498883591</t>
  </si>
  <si>
    <t>https://twitter.com/#!/bbylioncityx/status/1465266235927515143</t>
  </si>
  <si>
    <t>https://twitter.com/#!/delsoncarvalho2/status/1465266255087251457</t>
  </si>
  <si>
    <t>https://twitter.com/#!/izianita/status/1465266264700456962</t>
  </si>
  <si>
    <t>https://twitter.com/#!/showbiznotices/status/1465251419955646468</t>
  </si>
  <si>
    <t>https://twitter.com/#!/showbiznotices/status/1465266524076363776</t>
  </si>
  <si>
    <t>https://twitter.com/#!/ruffleberg/status/1465266564022759430</t>
  </si>
  <si>
    <t>https://twitter.com/#!/guicorentin/status/1465258194884829194</t>
  </si>
  <si>
    <t>https://twitter.com/#!/guicorentin/status/1465260793033801733</t>
  </si>
  <si>
    <t>https://twitter.com/#!/fatih_fight/status/1465260498824445953</t>
  </si>
  <si>
    <t>https://twitter.com/#!/fatih_fight/status/1465262001828028417</t>
  </si>
  <si>
    <t>https://twitter.com/#!/fatih_fight/status/1465266253338234880</t>
  </si>
  <si>
    <t>https://twitter.com/#!/jsuischo/status/1465265419531468802</t>
  </si>
  <si>
    <t>https://twitter.com/#!/jsuischo/status/1465266607563939841</t>
  </si>
  <si>
    <t>https://twitter.com/#!/fatih_fight/status/1465255627790471175</t>
  </si>
  <si>
    <t>https://twitter.com/#!/spicymmanerd/status/1465266644717080577</t>
  </si>
  <si>
    <t>https://twitter.com/#!/severegroupie/status/1465199819404759052</t>
  </si>
  <si>
    <t>https://twitter.com/#!/caoiltedebarra/status/1465266667114713089</t>
  </si>
  <si>
    <t>https://twitter.com/#!/actu_mma/status/1465266674131603457</t>
  </si>
  <si>
    <t>https://twitter.com/#!/actu_mma/status/1465266689239519233</t>
  </si>
  <si>
    <t>https://twitter.com/#!/kixsasa/status/1465266774929129472</t>
  </si>
  <si>
    <t>https://twitter.com/#!/vymajories/status/1465266789202415622</t>
  </si>
  <si>
    <t>https://twitter.com/#!/kawataku0210/status/1465266904806092806</t>
  </si>
  <si>
    <t>https://twitter.com/#!/___kwinlycityx_/status/1465266974598983684</t>
  </si>
  <si>
    <t>https://twitter.com/#!/jayjeezer1773/status/1465267077284048898</t>
  </si>
  <si>
    <t>https://twitter.com/#!/dftgipntdned9np/status/1465267157604831234</t>
  </si>
  <si>
    <t>https://twitter.com/#!/peytonmatherne1/status/1465267214467035146</t>
  </si>
  <si>
    <t>https://twitter.com/#!/g_sonerr/status/1465267260784787457</t>
  </si>
  <si>
    <t>https://twitter.com/#!/luckytannie_/status/1465267278052683779</t>
  </si>
  <si>
    <t>https://twitter.com/#!/dainelombardo/status/1465267307979153409</t>
  </si>
  <si>
    <t>https://twitter.com/#!/belucky_p/status/1465267424647729153</t>
  </si>
  <si>
    <t>https://twitter.com/#!/aqrbawi5/status/1465217917008715784</t>
  </si>
  <si>
    <t>https://twitter.com/#!/bwsq11/status/1465267426812215298</t>
  </si>
  <si>
    <t>https://twitter.com/#!/oxidisedpotato/status/1465267491781824514</t>
  </si>
  <si>
    <t>https://twitter.com/#!/kateleehs/status/1465267601936842755</t>
  </si>
  <si>
    <t>https://twitter.com/#!/win_cutie_cityx/status/1465267604667334657</t>
  </si>
  <si>
    <t>https://twitter.com/#!/joshialois/status/1465267621712973824</t>
  </si>
  <si>
    <t>https://twitter.com/#!/itz_draconian/status/1465267636829179904</t>
  </si>
  <si>
    <t>https://twitter.com/#!/sahiiku/status/1465267640994197507</t>
  </si>
  <si>
    <t>https://twitter.com/#!/marygracejumao2/status/1465267731893157892</t>
  </si>
  <si>
    <t>https://twitter.com/#!/iqthhxnfrpy0h8x/status/1465267772879826945</t>
  </si>
  <si>
    <t>https://twitter.com/#!/scoutelye/status/1465266407764017153</t>
  </si>
  <si>
    <t>https://twitter.com/#!/kyl0_renn/status/1465267862914973697</t>
  </si>
  <si>
    <t>https://twitter.com/#!/jaewon4lifer/status/1465267911438651397</t>
  </si>
  <si>
    <t>https://twitter.com/#!/lucky_froggy/status/1465267924885651461</t>
  </si>
  <si>
    <t>https://twitter.com/#!/sasarai8/status/1465268056548995073</t>
  </si>
  <si>
    <t>https://twitter.com/#!/jinniesnzxnsnz/status/1465268067684941826</t>
  </si>
  <si>
    <t>https://twitter.com/#!/camyyycityx/status/1465268264171282434</t>
  </si>
  <si>
    <t>https://twitter.com/#!/universe__vk/status/1465268509991215106</t>
  </si>
  <si>
    <t>https://twitter.com/#!/eyessmanga/status/1465268710722125830</t>
  </si>
  <si>
    <t>https://twitter.com/#!/k2mjj3mouk9vgpb/status/1465268795384086537</t>
  </si>
  <si>
    <t>https://twitter.com/#!/sahal13omar/status/1465268823339188228</t>
  </si>
  <si>
    <t>https://twitter.com/#!/shreyydave/status/1465268995917975553</t>
  </si>
  <si>
    <t>https://twitter.com/#!/paczmat/status/1465269020807073798</t>
  </si>
  <si>
    <t>https://twitter.com/#!/ddd_mma_ball/status/1465269089660649474</t>
  </si>
  <si>
    <t>https://twitter.com/#!/mmaworldinside/status/1465236363805085698</t>
  </si>
  <si>
    <t>https://twitter.com/#!/mmaworldinside/status/1465236368406241286</t>
  </si>
  <si>
    <t>https://twitter.com/#!/mmaworldinside/status/1465236373175250947</t>
  </si>
  <si>
    <t>https://twitter.com/#!/mmaworldinside/status/1465236376593604609</t>
  </si>
  <si>
    <t>https://twitter.com/#!/mmaworldinside/status/1465236379508559872</t>
  </si>
  <si>
    <t>https://twitter.com/#!/mmaworldinside/status/1465236384227209216</t>
  </si>
  <si>
    <t>https://twitter.com/#!/mmaworldinside/status/1465236386697650178</t>
  </si>
  <si>
    <t>https://twitter.com/#!/mmaworldinside/status/1465236390858342400</t>
  </si>
  <si>
    <t>https://twitter.com/#!/mmaworldinside/status/1465236394712965120</t>
  </si>
  <si>
    <t>https://twitter.com/#!/mmaworldinside/status/1465236397858689024</t>
  </si>
  <si>
    <t>https://twitter.com/#!/mmaworldinside/status/1465236401641992192</t>
  </si>
  <si>
    <t>https://twitter.com/#!/mmaworldinside/status/1465236404871565313</t>
  </si>
  <si>
    <t>https://twitter.com/#!/mmaworldinside/status/1465236409246171140</t>
  </si>
  <si>
    <t>https://twitter.com/#!/mmaworldinside/status/1465236412446527491</t>
  </si>
  <si>
    <t>https://twitter.com/#!/mmaworldinside/status/1465236415197945858</t>
  </si>
  <si>
    <t>https://twitter.com/#!/mmaworldinside/status/1465236416951201798</t>
  </si>
  <si>
    <t>https://twitter.com/#!/mmaworldinside/status/1465236420231061506</t>
  </si>
  <si>
    <t>https://twitter.com/#!/mmaworldinside/status/1465236426149310471</t>
  </si>
  <si>
    <t>https://twitter.com/#!/mmaworldinside/status/1465236431614672897</t>
  </si>
  <si>
    <t>https://twitter.com/#!/mmaworldinside/status/1465239128405123074</t>
  </si>
  <si>
    <t>https://twitter.com/#!/mmaworldinside/status/1465269209546506243</t>
  </si>
  <si>
    <t>https://twitter.com/#!/deckyferns/status/1465269218300116996</t>
  </si>
  <si>
    <t>https://twitter.com/#!/patureaumarie/status/1465269257453903874</t>
  </si>
  <si>
    <t>https://twitter.com/#!/sirpunchalot69/status/1465269289636831240</t>
  </si>
  <si>
    <t>https://twitter.com/#!/brennan42915808/status/1465269398608887810</t>
  </si>
  <si>
    <t>https://twitter.com/#!/cemkaj_/status/1465269402010542080</t>
  </si>
  <si>
    <t>https://twitter.com/#!/kk10980838/status/1465269478841675780</t>
  </si>
  <si>
    <t>https://twitter.com/#!/jayatogel/status/1465269563205902336</t>
  </si>
  <si>
    <t>https://twitter.com/#!/fqmma/status/1465267911111716867</t>
  </si>
  <si>
    <t>https://twitter.com/#!/31_mnc/status/1465269620395421703</t>
  </si>
  <si>
    <t>https://twitter.com/#!/tatsuyanagasaki/status/1465269648664895494</t>
  </si>
  <si>
    <t>https://twitter.com/#!/naggetrebuss/status/1465269672522104837</t>
  </si>
  <si>
    <t>https://twitter.com/#!/smassuyo/status/1465269687147642882</t>
  </si>
  <si>
    <t>https://twitter.com/#!/9_breaking_news/status/1465269694777147394</t>
  </si>
  <si>
    <t>https://twitter.com/#!/cnews/status/1465267505010724865</t>
  </si>
  <si>
    <t>https://twitter.com/#!/skirandohp/status/1465269747386306564</t>
  </si>
  <si>
    <t>https://twitter.com/#!/tristifano/status/1465269821273255936</t>
  </si>
  <si>
    <t>https://twitter.com/#!/jinsei_torisu/status/1465269856371023875</t>
  </si>
  <si>
    <t>https://twitter.com/#!/derekbrink3/status/1465208158155116547</t>
  </si>
  <si>
    <t>https://twitter.com/#!/derekbrink3/status/1465208425827213316</t>
  </si>
  <si>
    <t>https://twitter.com/#!/greggburke4444/status/1465198592243740672</t>
  </si>
  <si>
    <t>https://twitter.com/#!/greggburke4444/status/1465211523102613508</t>
  </si>
  <si>
    <t>https://twitter.com/#!/greggburke4444/status/1465267883311869955</t>
  </si>
  <si>
    <t>https://twitter.com/#!/greggburke4444/status/1465269917691875330</t>
  </si>
  <si>
    <t>https://twitter.com/#!/copirof/status/1465269995340898305</t>
  </si>
  <si>
    <t>https://twitter.com/#!/mangalpramani14/status/1465270244931514374</t>
  </si>
  <si>
    <t>https://twitter.com/#!/rezhlovescones/status/1465270308831576070</t>
  </si>
  <si>
    <t>https://twitter.com/#!/websefard/status/1465269925333897217</t>
  </si>
  <si>
    <t>https://twitter.com/#!/jpoetes/status/1465270714769027079</t>
  </si>
  <si>
    <t>https://twitter.com/#!/redwhitequeen/status/1465270812169093120</t>
  </si>
  <si>
    <t>https://twitter.com/#!/arunsha24501846/status/1465270826349989891</t>
  </si>
  <si>
    <t>https://twitter.com/#!/muntasir795/status/1465270832943570947</t>
  </si>
  <si>
    <t>https://twitter.com/#!/indigomma/status/1465270901532811273</t>
  </si>
  <si>
    <t>https://twitter.com/#!/here_ufc/status/1465258530424999938</t>
  </si>
  <si>
    <t>https://twitter.com/#!/here_ufc/status/1465261723494105092</t>
  </si>
  <si>
    <t>https://twitter.com/#!/here_ufc/status/1465270964296499202</t>
  </si>
  <si>
    <t>https://twitter.com/#!/10ji_tetsujin/status/1465270970017484805</t>
  </si>
  <si>
    <t>https://twitter.com/#!/dory_meh/status/1465270975155433475</t>
  </si>
  <si>
    <t>https://twitter.com/#!/bhaskargarg16/status/1465270991957889029</t>
  </si>
  <si>
    <t>https://twitter.com/#!/ghostsofmerthyr/status/1465271137840111618</t>
  </si>
  <si>
    <t>https://twitter.com/#!/tadanoiiyatu/status/1465271285345181702</t>
  </si>
  <si>
    <t>https://twitter.com/#!/noticiasport_/status/1465271333529563139</t>
  </si>
  <si>
    <t>https://twitter.com/#!/jmcguire320/status/1465271421781880833</t>
  </si>
  <si>
    <t>https://twitter.com/#!/ferriolferrio2/status/1465271502681489424</t>
  </si>
  <si>
    <t>https://twitter.com/#!/eurosjonesevans/status/1465271582713131014</t>
  </si>
  <si>
    <t>https://twitter.com/#!/heyitsyel_/status/1465271672705990657</t>
  </si>
  <si>
    <t>https://twitter.com/#!/ufc_obsessed/status/1465232071647895552</t>
  </si>
  <si>
    <t>https://twitter.com/#!/ufc_obsessed/status/1465237094771560450</t>
  </si>
  <si>
    <t>https://twitter.com/#!/fullcontactmtwf/status/1465233301161922561</t>
  </si>
  <si>
    <t>https://twitter.com/#!/fullcontactmtwf/status/1465245480787406858</t>
  </si>
  <si>
    <t>https://twitter.com/#!/krisjames1978/status/1465231100209360902</t>
  </si>
  <si>
    <t>https://twitter.com/#!/krisjames1978/status/1465236101417746438</t>
  </si>
  <si>
    <t>https://twitter.com/#!/krisjames1978/status/1465238066910543875</t>
  </si>
  <si>
    <t>https://twitter.com/#!/krisjames1978/status/1465271801764667397</t>
  </si>
  <si>
    <t>https://twitter.com/#!/awesoome999/status/1465271821155160064</t>
  </si>
  <si>
    <t>https://twitter.com/#!/creammma_rizin/status/1465271863068684288</t>
  </si>
  <si>
    <t>https://twitter.com/#!/sannomiyadkk/status/1465271873969655810</t>
  </si>
  <si>
    <t>https://twitter.com/#!/tanabigroup/status/1465271874489880582</t>
  </si>
  <si>
    <t>https://twitter.com/#!/93mma93ren/status/1465271938197065729</t>
  </si>
  <si>
    <t>https://twitter.com/#!/wahuuwahyu/status/1465272086218244097</t>
  </si>
  <si>
    <t>https://twitter.com/#!/omarsaidjoty/status/1465269142655803392</t>
  </si>
  <si>
    <t>https://twitter.com/#!/shiiro_jk/status/1465272177196941313</t>
  </si>
  <si>
    <t>https://twitter.com/#!/edugevinci/status/1465272185497731072</t>
  </si>
  <si>
    <t>https://twitter.com/#!/gcllx_/status/1465272375197732865</t>
  </si>
  <si>
    <t>https://twitter.com/#!/the_dcom2/status/1465268226909249539</t>
  </si>
  <si>
    <t>https://twitter.com/#!/thenotorious080/status/1465272466306220035</t>
  </si>
  <si>
    <t>https://twitter.com/#!/castillo_lolit/status/1465272472870129665</t>
  </si>
  <si>
    <t>https://twitter.com/#!/kirua_07/status/1465272522824466438</t>
  </si>
  <si>
    <t>https://twitter.com/#!/ufcarabia/status/1465268909704028163</t>
  </si>
  <si>
    <t>https://twitter.com/#!/ijonk992/status/1465272778211221508</t>
  </si>
  <si>
    <t>https://twitter.com/#!/cedrick89/status/1465272799447203840</t>
  </si>
  <si>
    <t>https://twitter.com/#!/gyeombamie_/status/1465273082516365318</t>
  </si>
  <si>
    <t>https://twitter.com/#!/kayode__xo/status/1465273091815362562</t>
  </si>
  <si>
    <t>https://twitter.com/#!/savn0nltnvpp67y/status/1465273098274414601</t>
  </si>
  <si>
    <t>https://twitter.com/#!/bamareb56/status/1465273129698271234</t>
  </si>
  <si>
    <t>https://twitter.com/#!/lasso_rfz/status/1465273190628872192</t>
  </si>
  <si>
    <t>https://twitter.com/#!/newsmond1/status/1465273234354487302</t>
  </si>
  <si>
    <t>https://twitter.com/#!/8dquh0ctsnmgvyf/status/1465273254726148101</t>
  </si>
  <si>
    <t>https://twitter.com/#!/tubatuwins/status/1465273329578016774</t>
  </si>
  <si>
    <t>https://twitter.com/#!/thatswraith_/status/1465273377275486209</t>
  </si>
  <si>
    <t>https://twitter.com/#!/lobjectif17/status/1465273501925920768</t>
  </si>
  <si>
    <t>https://twitter.com/#!/imsaamycb/status/1465273561921339396</t>
  </si>
  <si>
    <t>https://twitter.com/#!/dsjhayden/status/1465273567759814662</t>
  </si>
  <si>
    <t>https://twitter.com/#!/suissesui/status/1465273613167202304</t>
  </si>
  <si>
    <t>https://twitter.com/#!/blackpandamma/status/1465229045877014531</t>
  </si>
  <si>
    <t>https://twitter.com/#!/blackpandamma/status/1465263269497622531</t>
  </si>
  <si>
    <t>https://twitter.com/#!/blackpandamma/status/1465269271018180612</t>
  </si>
  <si>
    <t>https://twitter.com/#!/wannmma/status/1465268138669318146</t>
  </si>
  <si>
    <t>https://twitter.com/#!/wannmma/status/1465273702241619971</t>
  </si>
  <si>
    <t>https://twitter.com/#!/wannmma/status/1465206298958462979</t>
  </si>
  <si>
    <t>https://twitter.com/#!/wannmma/status/1465206883862474754</t>
  </si>
  <si>
    <t>https://twitter.com/#!/wannmma/status/1465235549669625856</t>
  </si>
  <si>
    <t>https://twitter.com/#!/iamkrizzachu/status/1465273749536575489</t>
  </si>
  <si>
    <t>https://twitter.com/#!/vesgonco/status/1465273778141814789</t>
  </si>
  <si>
    <t>https://twitter.com/#!/qtrriki/status/1465273931871383559</t>
  </si>
  <si>
    <t>https://twitter.com/#!/paraluman_26/status/1465273933603635201</t>
  </si>
  <si>
    <t>https://twitter.com/#!/luuftw/status/1465274109739163654</t>
  </si>
  <si>
    <t>https://twitter.com/#!/angelinvestorog/status/1465274192539041805</t>
  </si>
  <si>
    <t>https://twitter.com/#!/43toeknee/status/1465274220552888327</t>
  </si>
  <si>
    <t>https://twitter.com/#!/43toeknee/status/1465272707021475840</t>
  </si>
  <si>
    <t>https://twitter.com/#!/toi20479486/status/1465274280564998145</t>
  </si>
  <si>
    <t>https://twitter.com/#!/hugoawrites/status/1465274282083188736</t>
  </si>
  <si>
    <t>https://twitter.com/#!/mmateam100/status/1465274338345631747</t>
  </si>
  <si>
    <t>https://twitter.com/#!/givemesport/status/1465274341701013506</t>
  </si>
  <si>
    <t>https://twitter.com/#!/nalokimang/status/1465274557959327744</t>
  </si>
  <si>
    <t>https://twitter.com/#!/mesyedsalu/status/1465274563567128577</t>
  </si>
  <si>
    <t>https://twitter.com/#!/pucci0211/status/1465254245167423492</t>
  </si>
  <si>
    <t>https://twitter.com/#!/pucci0211/status/1465268443037503494</t>
  </si>
  <si>
    <t>https://twitter.com/#!/pucci0211/status/1465274657272221705</t>
  </si>
  <si>
    <t>https://twitter.com/#!/taexoocityx/status/1465274673784967172</t>
  </si>
  <si>
    <t>https://twitter.com/#!/cluckypls/status/1465274704478949384</t>
  </si>
  <si>
    <t>https://twitter.com/#!/bobthedoctor_/status/1465274720295788544</t>
  </si>
  <si>
    <t>https://twitter.com/#!/sidi_94470/status/1465274809751945223</t>
  </si>
  <si>
    <t>https://twitter.com/#!/bby_chanyeol/status/1465274809885986823</t>
  </si>
  <si>
    <t>https://twitter.com/#!/dinozeroo/status/1465274876814446592</t>
  </si>
  <si>
    <t>https://twitter.com/#!/sulemam42920632/status/1465274884968402949</t>
  </si>
  <si>
    <t>https://twitter.com/#!/bbbbforb/status/1465274960230764545</t>
  </si>
  <si>
    <t>https://twitter.com/#!/sujalsalekar2/status/1465275058805350404</t>
  </si>
  <si>
    <t>https://twitter.com/#!/leo072521/status/1465275119194935305</t>
  </si>
  <si>
    <t>https://twitter.com/#!/ufc_ausnz/status/1465198842316406786</t>
  </si>
  <si>
    <t>https://twitter.com/#!/dnw91melbourne/status/1465275143148630025</t>
  </si>
  <si>
    <t>https://twitter.com/#!/win_nidayu/status/1465275273104949251</t>
  </si>
  <si>
    <t>https://twitter.com/#!/uwu_city/status/1465275560439869443</t>
  </si>
  <si>
    <t>https://twitter.com/#!/blissmarieee/status/1465275772357120000</t>
  </si>
  <si>
    <t>https://twitter.com/#!/h_m_a_04/status/1465275625158193152</t>
  </si>
  <si>
    <t>https://twitter.com/#!/h_m_a_04/status/1465275694833930242</t>
  </si>
  <si>
    <t>https://twitter.com/#!/h_m_a_04/status/1465275935322685440</t>
  </si>
  <si>
    <t>https://twitter.com/#!/h_m_a_04/status/1465275973625159683</t>
  </si>
  <si>
    <t>https://twitter.com/#!/rudedj/status/1465276060128399363</t>
  </si>
  <si>
    <t>https://twitter.com/#!/poliana1895_/status/1465276155976732679</t>
  </si>
  <si>
    <t>https://twitter.com/#!/burncali/status/1465276256090349579</t>
  </si>
  <si>
    <t>https://twitter.com/#!/soyaaaaaaaaaaa_/status/1465276283441483776</t>
  </si>
  <si>
    <t>https://twitter.com/#!/martinscount/status/1465276312554254337</t>
  </si>
  <si>
    <t>https://twitter.com/#!/ufc_artois/status/1465276453751296006</t>
  </si>
  <si>
    <t>https://twitter.com/#!/ufc_artois/status/1465276308880084992</t>
  </si>
  <si>
    <t>https://twitter.com/#!/life_suchis/status/1465276475641376770</t>
  </si>
  <si>
    <t>https://twitter.com/#!/druidruimama/status/1465276489428086786</t>
  </si>
  <si>
    <t>https://twitter.com/#!/sauceepice/status/1465276550350360577</t>
  </si>
  <si>
    <t>https://twitter.com/#!/ufcrizink1/status/1465276893037424642</t>
  </si>
  <si>
    <t>https://twitter.com/#!/florentmalice/status/1465274425205481481</t>
  </si>
  <si>
    <t>https://twitter.com/#!/vxl2905/status/1465277003716866049</t>
  </si>
  <si>
    <t>https://twitter.com/#!/pratik__theboss/status/1465277099388719112</t>
  </si>
  <si>
    <t>https://twitter.com/#!/mvhdshahrom/status/1465277279160844290</t>
  </si>
  <si>
    <t>https://twitter.com/#!/elduper1/status/1465277334676819969</t>
  </si>
  <si>
    <t>https://twitter.com/#!/winluckycharm/status/1465277628609302529</t>
  </si>
  <si>
    <t>https://twitter.com/#!/sirjanakhapang/status/1465277799929761792</t>
  </si>
  <si>
    <t>https://twitter.com/#!/_angelique0_0/status/1465277864560197634</t>
  </si>
  <si>
    <t>https://twitter.com/#!/durazell/status/1465278033334607874</t>
  </si>
  <si>
    <t>https://twitter.com/#!/gamersloungedk/status/1465278038858518528</t>
  </si>
  <si>
    <t>https://twitter.com/#!/zmcmuffxn/status/1465278082336526345</t>
  </si>
  <si>
    <t>https://twitter.com/#!/heesunkicityxx/status/1465278229938278401</t>
  </si>
  <si>
    <t>https://twitter.com/#!/jenkyues/status/1465278277535219716</t>
  </si>
  <si>
    <t>https://twitter.com/#!/ningajadah/status/1465278277891735561</t>
  </si>
  <si>
    <t>https://twitter.com/#!/nmjnygi/status/1465257887215734785</t>
  </si>
  <si>
    <t>https://twitter.com/#!/nmjnygi/status/1465278294081761285</t>
  </si>
  <si>
    <t>https://twitter.com/#!/illwinthiscityx/status/1465278313480392708</t>
  </si>
  <si>
    <t>https://twitter.com/#!/lee_hsng_/status/1465278314688364547</t>
  </si>
  <si>
    <t>https://twitter.com/#!/pebriaaannn252/status/1465278320631631875</t>
  </si>
  <si>
    <t>https://twitter.com/#!/desertheart85/status/1465278320958840835</t>
  </si>
  <si>
    <t>https://twitter.com/#!/xdejunwoo/status/1465278324934991874</t>
  </si>
  <si>
    <t>https://twitter.com/#!/talgicityx/status/1465278335492132868</t>
  </si>
  <si>
    <t>https://twitter.com/#!/istyluq/status/1465278336897220611</t>
  </si>
  <si>
    <t>https://twitter.com/#!/freyselaluhokyx/status/1465278347093569542</t>
  </si>
  <si>
    <t>https://twitter.com/#!/pransesjoyxx/status/1465254181208735744</t>
  </si>
  <si>
    <t>https://twitter.com/#!/pransesjoyxx/status/1465278347525898244</t>
  </si>
  <si>
    <t>https://twitter.com/#!/luxxkim/status/1465278364374089730</t>
  </si>
  <si>
    <t>https://twitter.com/#!/dreambigtowin11/status/1465278389900644359</t>
  </si>
  <si>
    <t>https://twitter.com/#!/odettecityx/status/1465278404891078656</t>
  </si>
  <si>
    <t>https://twitter.com/#!/floofpandacat/status/1465278457072414722</t>
  </si>
  <si>
    <t>https://twitter.com/#!/leecjeno_/status/1465278457370140674</t>
  </si>
  <si>
    <t>https://twitter.com/#!/shreadercityx/status/1465278486008922116</t>
  </si>
  <si>
    <t>https://twitter.com/#!/hiraethzephyr/status/1465278491125977092</t>
  </si>
  <si>
    <t>https://twitter.com/#!/arctmonksa/status/1465278509111152643</t>
  </si>
  <si>
    <t>https://twitter.com/#!/gyuuskies/status/1465278516090396678</t>
  </si>
  <si>
    <t>https://twitter.com/#!/nettybns/status/1465278531529691142</t>
  </si>
  <si>
    <t>https://twitter.com/#!/kousukewaifu/status/1465257655115472897</t>
  </si>
  <si>
    <t>https://twitter.com/#!/kousukewaifu/status/1465278531546411010</t>
  </si>
  <si>
    <t>https://twitter.com/#!/kepincityx/status/1465278551498788871</t>
  </si>
  <si>
    <t>https://twitter.com/#!/smoothipup/status/1465278585158062081</t>
  </si>
  <si>
    <t>https://twitter.com/#!/marstarvega77/status/1465278591680212996</t>
  </si>
  <si>
    <t>https://twitter.com/#!/tresandangel/status/1465278623972134912</t>
  </si>
  <si>
    <t>https://twitter.com/#!/ph17053627/status/1465212076658348039</t>
  </si>
  <si>
    <t>https://twitter.com/#!/nikbilejn_/status/1465278626405007367</t>
  </si>
  <si>
    <t>https://twitter.com/#!/es_sportsnews/status/1465252976738537472</t>
  </si>
  <si>
    <t>https://twitter.com/#!/es_sportsnews/status/1465278636483743744</t>
  </si>
  <si>
    <t>https://twitter.com/#!/hehim6/status/1465278648676757504</t>
  </si>
  <si>
    <t>https://twitter.com/#!/jungworld99/status/1465278689189367812</t>
  </si>
  <si>
    <t>https://twitter.com/#!/go_jerem/status/1465278717857513479</t>
  </si>
  <si>
    <t>https://twitter.com/#!/bloodline_nzl/status/1465278719778451458</t>
  </si>
  <si>
    <t>https://twitter.com/#!/__fairywonnie/status/1465278738417942529</t>
  </si>
  <si>
    <t>https://twitter.com/#!/ciarafiles/status/1465278745246240769</t>
  </si>
  <si>
    <t>https://twitter.com/#!/cryptodoge146/status/1465278824388587520</t>
  </si>
  <si>
    <t>https://twitter.com/#!/binitrejo/status/1465278901538549764</t>
  </si>
  <si>
    <t>https://twitter.com/#!/sexipops1/status/1465278963601793031</t>
  </si>
  <si>
    <t>https://twitter.com/#!/inungs/status/1465278979250671616</t>
  </si>
  <si>
    <t>https://twitter.com/#!/redamancyjade/status/1465257522780991490</t>
  </si>
  <si>
    <t>https://twitter.com/#!/redamancyjade/status/1465279019251765251</t>
  </si>
  <si>
    <t>https://twitter.com/#!/missufecityy/status/1465279070002814978</t>
  </si>
  <si>
    <t>https://twitter.com/#!/rccccheon/status/1465279096179474436</t>
  </si>
  <si>
    <t>https://twitter.com/#!/nabeha_ru/status/1465268128892735488</t>
  </si>
  <si>
    <t>https://twitter.com/#!/nabeha_ru/status/1465279150894518272</t>
  </si>
  <si>
    <t>https://twitter.com/#!/akumakamen2/status/1465279166480191488</t>
  </si>
  <si>
    <t>https://twitter.com/#!/ree_nim02/status/1465279293958017029</t>
  </si>
  <si>
    <t>https://twitter.com/#!/77elodiewwe_ufc/status/1465277702966063105</t>
  </si>
  <si>
    <t>https://twitter.com/#!/77elodiewwe_ufc/status/1465277708292796418</t>
  </si>
  <si>
    <t>https://twitter.com/#!/77elodiewwe_ufc/status/1465277752211300359</t>
  </si>
  <si>
    <t>https://twitter.com/#!/77elodiewwe_ufc/status/1465279217407569921</t>
  </si>
  <si>
    <t>https://twitter.com/#!/77elodiewwe_ufc/status/1465279247128403972</t>
  </si>
  <si>
    <t>https://twitter.com/#!/77elodiewwe_ufc/status/1465279279747510274</t>
  </si>
  <si>
    <t>https://twitter.com/#!/77elodiewwe_ufc/status/1465279384634499075</t>
  </si>
  <si>
    <t>https://twitter.com/#!/scannellnathan/status/1465279503878565898</t>
  </si>
  <si>
    <t>https://twitter.com/#!/unlimitedmindb/status/1465279518160084996</t>
  </si>
  <si>
    <t>https://twitter.com/#!/24365withlisa/status/1465279524833140739</t>
  </si>
  <si>
    <t>https://twitter.com/#!/ltiufpb/status/1465279588863463431</t>
  </si>
  <si>
    <t>https://twitter.com/#!/winterr_cityxx/status/1465279636028362754</t>
  </si>
  <si>
    <t>https://twitter.com/#!/ssebongieeee17/status/1465279650762932224</t>
  </si>
  <si>
    <t>https://twitter.com/#!/pooching17/status/1465279750520246281</t>
  </si>
  <si>
    <t>https://twitter.com/#!/jakevil97/status/1465279771668094976</t>
  </si>
  <si>
    <t>https://twitter.com/#!/artic_2010/status/1465279884234686471</t>
  </si>
  <si>
    <t>https://twitter.com/#!/rennyunodeshi/status/1465279931861004294</t>
  </si>
  <si>
    <t>https://twitter.com/#!/mcnsk96/status/1465280068037476355</t>
  </si>
  <si>
    <t>https://twitter.com/#!/ruben10pt/status/1465280107422101517</t>
  </si>
  <si>
    <t>https://twitter.com/#!/jessthegemini/status/1465239270927388672</t>
  </si>
  <si>
    <t>https://twitter.com/#!/eliseothe3rd/status/1465280126640443393</t>
  </si>
  <si>
    <t>https://twitter.com/#!/snowiethunder/status/1465280307192426504</t>
  </si>
  <si>
    <t>https://twitter.com/#!/shyou412/status/1465280323768385545</t>
  </si>
  <si>
    <t>https://twitter.com/#!/sirisking/status/1465280324963819522</t>
  </si>
  <si>
    <t>https://twitter.com/#!/galaskyamazing/status/1465280363626782723</t>
  </si>
  <si>
    <t>https://twitter.com/#!/lismandeukie/status/1465280452651261953</t>
  </si>
  <si>
    <t>https://twitter.com/#!/realgbf_/status/1465280456975388674</t>
  </si>
  <si>
    <t>https://twitter.com/#!/dth_detha/status/1465280469126168576</t>
  </si>
  <si>
    <t>https://twitter.com/#!/traffictriangle/status/1465280477351186435</t>
  </si>
  <si>
    <t>https://twitter.com/#!/mhb_brasil/status/1465280547085856770</t>
  </si>
  <si>
    <t>https://twitter.com/#!/shingeki_bo/status/1465280599795826696</t>
  </si>
  <si>
    <t>https://twitter.com/#!/fitzymatts/status/1465280666451562498</t>
  </si>
  <si>
    <t>https://twitter.com/#!/jayfdiaz99/status/1465280674277965833</t>
  </si>
  <si>
    <t>https://twitter.com/#!/a_alquaymi/status/1465280674945019905</t>
  </si>
  <si>
    <t>https://twitter.com/#!/byborsa72/status/1465280692489707525</t>
  </si>
  <si>
    <t>https://twitter.com/#!/niabigwinn/status/1465280701616459781</t>
  </si>
  <si>
    <t>https://twitter.com/#!/martin79foster/status/1465280913995149315</t>
  </si>
  <si>
    <t>https://twitter.com/#!/toribasutom/status/1465280935876648965</t>
  </si>
  <si>
    <t>https://twitter.com/#!/obs_sport_biz/status/1465275543641894914</t>
  </si>
  <si>
    <t>https://twitter.com/#!/mewj79/status/1465280948338049025</t>
  </si>
  <si>
    <t>https://twitter.com/#!/leo_nxt5595/status/1465280982278311939</t>
  </si>
  <si>
    <t>https://twitter.com/#!/lvaro40614856/status/1465280996941737984</t>
  </si>
  <si>
    <t>https://twitter.com/#!/crewtaxi/status/1465281041552183305</t>
  </si>
  <si>
    <t>https://twitter.com/#!/kakarot_ufc/status/1465238964541952001</t>
  </si>
  <si>
    <t>https://twitter.com/#!/kakarot_ufc/status/1465241557225787395</t>
  </si>
  <si>
    <t>https://twitter.com/#!/thenotorious080/status/1465229265105035269</t>
  </si>
  <si>
    <t>https://twitter.com/#!/thenotorious080/status/1465229492805324801</t>
  </si>
  <si>
    <t>https://twitter.com/#!/thenotorious080/status/1465239275772039178</t>
  </si>
  <si>
    <t>https://twitter.com/#!/_jssy____/status/1465268578194755588</t>
  </si>
  <si>
    <t>https://twitter.com/#!/_mrhakka/status/1465252053731708932</t>
  </si>
  <si>
    <t>https://twitter.com/#!/_mrhakka/status/1465273867958722563</t>
  </si>
  <si>
    <t>https://twitter.com/#!/_mrhakka/status/1465276321962016773</t>
  </si>
  <si>
    <t>https://twitter.com/#!/_mrhakka/status/1465276568390062083</t>
  </si>
  <si>
    <t>https://twitter.com/#!/_mrhakka/status/1465276654050230277</t>
  </si>
  <si>
    <t>https://twitter.com/#!/_jssy____/status/1465268394933039112</t>
  </si>
  <si>
    <t>https://twitter.com/#!/_jssy____/status/1465275369360080899</t>
  </si>
  <si>
    <t>https://twitter.com/#!/_jssy____/status/1465281096170545153</t>
  </si>
  <si>
    <t>https://twitter.com/#!/yohan081113/status/1465281187912507406</t>
  </si>
  <si>
    <t>https://twitter.com/#!/chcolaate/status/1465281259517612037</t>
  </si>
  <si>
    <t>https://twitter.com/#!/hoge_tetra/status/1465281420822253573</t>
  </si>
  <si>
    <t>https://twitter.com/#!/_ownedbynam/status/1465281425658179594</t>
  </si>
  <si>
    <t>https://twitter.com/#!/greenray2012/status/1465281282548527104</t>
  </si>
  <si>
    <t>https://twitter.com/#!/greenray2012/status/1465281355802025985</t>
  </si>
  <si>
    <t>https://twitter.com/#!/greenray2012/status/1465281464942030851</t>
  </si>
  <si>
    <t>https://twitter.com/#!/aeioupro/status/1465281587210121216</t>
  </si>
  <si>
    <t>https://twitter.com/#!/dmitriy73972149/status/1465280719496912898</t>
  </si>
  <si>
    <t>https://twitter.com/#!/dmitriy73972149/status/1465281591752761348</t>
  </si>
  <si>
    <t>https://twitter.com/#!/christinatasty/status/1465281714511622150</t>
  </si>
  <si>
    <t>https://twitter.com/#!/norteyrichard62/status/1465281813514002437</t>
  </si>
  <si>
    <t>https://twitter.com/#!/trifight/status/1465259255502721028</t>
  </si>
  <si>
    <t>https://twitter.com/#!/trifight/status/1465281904714960899</t>
  </si>
  <si>
    <t>https://twitter.com/#!/fownem5/status/1465282012831440902</t>
  </si>
  <si>
    <t>https://twitter.com/#!/ovitchovitch/status/1465271921315041286</t>
  </si>
  <si>
    <t>https://twitter.com/#!/clementdiaa/status/1465272495154647046</t>
  </si>
  <si>
    <t>https://twitter.com/#!/clementdiaa/status/1465272336257630210</t>
  </si>
  <si>
    <t>https://twitter.com/#!/clementdiaa/status/1465282032997650443</t>
  </si>
  <si>
    <t>https://twitter.com/#!/amidalaa_/status/1465277351894335490</t>
  </si>
  <si>
    <t>https://twitter.com/#!/amidalaa_/status/1465282052987789318</t>
  </si>
  <si>
    <t>https://twitter.com/#!/dlove108/status/1465282155618131968</t>
  </si>
  <si>
    <t>https://twitter.com/#!/future_bro718/status/1465282244520644613</t>
  </si>
  <si>
    <t>https://twitter.com/#!/thecristhian2/status/1465282256419758085</t>
  </si>
  <si>
    <t>https://twitter.com/#!/devi_imouto/status/1465282523513065473</t>
  </si>
  <si>
    <t>https://twitter.com/#!/by360sport/status/1465282588176748545</t>
  </si>
  <si>
    <t>https://twitter.com/#!/chremirlie/status/1465282619768139785</t>
  </si>
  <si>
    <t>https://twitter.com/#!/pao8abkqljk6xjo/status/1465282622251094022</t>
  </si>
  <si>
    <t>https://twitter.com/#!/2021vista_1st/status/1465282727964332036</t>
  </si>
  <si>
    <t>https://twitter.com/#!/ryu02760276/status/1465282757626523653</t>
  </si>
  <si>
    <t>https://twitter.com/#!/iluvchan1e/status/1465282865805991942</t>
  </si>
  <si>
    <t>https://twitter.com/#!/sportskeedamma/status/1465282866565238787</t>
  </si>
  <si>
    <t>https://twitter.com/#!/l3n667xxxufc/status/1465282876551876610</t>
  </si>
  <si>
    <t>https://twitter.com/#!/aegyowincityxxx/status/1465282882474102786</t>
  </si>
  <si>
    <t>https://twitter.com/#!/kang_sol_a_/status/1465282890325913602</t>
  </si>
  <si>
    <t>https://twitter.com/#!/revivrgl/status/1465282935062335489</t>
  </si>
  <si>
    <t>https://twitter.com/#!/fightersecuador/status/1465283034178068487</t>
  </si>
  <si>
    <t>https://twitter.com/#!/box_fc/status/1465283053916332037</t>
  </si>
  <si>
    <t>https://twitter.com/#!/ras_lghul/status/1465283102985670661</t>
  </si>
  <si>
    <t>https://twitter.com/#!/kakuota_neet/status/1465283420838264835</t>
  </si>
  <si>
    <t>https://twitter.com/#!/kiyongie123/status/1465283431625940994</t>
  </si>
  <si>
    <t>https://twitter.com/#!/mikerobmma/status/1465283579437629444</t>
  </si>
  <si>
    <t>https://twitter.com/#!/ameen_qith/status/1465283642406567941</t>
  </si>
  <si>
    <t>https://twitter.com/#!/nbuskova/status/1465283657023774724</t>
  </si>
  <si>
    <t>https://twitter.com/#!/mjotamarques/status/1465283673708716034</t>
  </si>
  <si>
    <t>https://twitter.com/#!/ryuwinscityxx/status/1465283690477408258</t>
  </si>
  <si>
    <t>https://twitter.com/#!/ernas35843958/status/1465283698656378886</t>
  </si>
  <si>
    <t>https://twitter.com/#!/realabdulaliyu1/status/1465283821721563137</t>
  </si>
  <si>
    <t>https://twitter.com/#!/tropicano90/status/1465283910590476290</t>
  </si>
  <si>
    <t>https://twitter.com/#!/joscel1/status/1465283944174215174</t>
  </si>
  <si>
    <t>https://twitter.com/#!/czekata/status/1465283954366423045</t>
  </si>
  <si>
    <t>https://twitter.com/#!/bg1oilewnbkq8pe/status/1465276899312095234</t>
  </si>
  <si>
    <t>https://twitter.com/#!/bg1oilewnbkq8pe/status/1465284017691889664</t>
  </si>
  <si>
    <t>https://twitter.com/#!/kkooblog/status/1465284077779660802</t>
  </si>
  <si>
    <t>https://twitter.com/#!/inspecteurjcc/status/1465284099887841280</t>
  </si>
  <si>
    <t>https://twitter.com/#!/guerreirosasa/status/1465284171618603018</t>
  </si>
  <si>
    <t>https://twitter.com/#!/_wasssup/status/1465284251918688261</t>
  </si>
  <si>
    <t>https://twitter.com/#!/ricojugg/status/1465284319648301061</t>
  </si>
  <si>
    <t>https://twitter.com/#!/loiavnducelsjtd/status/1465284353139695616</t>
  </si>
  <si>
    <t>https://twitter.com/#!/jjarack/status/1465284392235016206</t>
  </si>
  <si>
    <t>https://twitter.com/#!/tsune_homie/status/1465284461453451271</t>
  </si>
  <si>
    <t>https://twitter.com/#!/beigerobvandam/status/1465284471343566850</t>
  </si>
  <si>
    <t>https://twitter.com/#!/akuranet/status/1465284482412744706</t>
  </si>
  <si>
    <t>https://twitter.com/#!/makakolcrf/status/1465284535818625028</t>
  </si>
  <si>
    <t>https://twitter.com/#!/haba__pero/status/1465284482278506497</t>
  </si>
  <si>
    <t>https://twitter.com/#!/ishin_is_fake/status/1465284561965772803</t>
  </si>
  <si>
    <t>https://twitter.com/#!/winnietinniex/status/1465284574624112642</t>
  </si>
  <si>
    <t>https://twitter.com/#!/toma_nwk/status/1465284583071567881</t>
  </si>
  <si>
    <t>https://twitter.com/#!/liletrafe/status/1465228510167982083</t>
  </si>
  <si>
    <t>https://twitter.com/#!/liletrafe/status/1465264230123376646</t>
  </si>
  <si>
    <t>https://twitter.com/#!/liletrafe/status/1465284636020559875</t>
  </si>
  <si>
    <t>https://twitter.com/#!/codyboucher2/status/1465284664927698950</t>
  </si>
  <si>
    <t>https://twitter.com/#!/_dml20/status/1465284700256284672</t>
  </si>
  <si>
    <t>https://twitter.com/#!/ufc_mmafrontier/status/1465214255977107457</t>
  </si>
  <si>
    <t>https://twitter.com/#!/ufc_mmafrontier/status/1465274250562965504</t>
  </si>
  <si>
    <t>https://twitter.com/#!/ufc_mmafrontier/status/1465284800668143616</t>
  </si>
  <si>
    <t>https://twitter.com/#!/mmawrestle_chat/status/1465264449091215362</t>
  </si>
  <si>
    <t>https://twitter.com/#!/mmawrestle_chat/status/1465284934193631238</t>
  </si>
  <si>
    <t>https://twitter.com/#!/neezax6/status/1465284993282891779</t>
  </si>
  <si>
    <t>https://twitter.com/#!/bonekrusher_/status/1465210818333716480</t>
  </si>
  <si>
    <t>https://twitter.com/#!/therealennardzl/status/1465285009405878272</t>
  </si>
  <si>
    <t>https://twitter.com/#!/gaeulparksh/status/1465285238137884678</t>
  </si>
  <si>
    <t>https://twitter.com/#!/penguinhxxnie/status/1465285242923610119</t>
  </si>
  <si>
    <t>https://twitter.com/#!/angelo090406/status/1465285244760702976</t>
  </si>
  <si>
    <t>https://twitter.com/#!/let_itbewinn/status/1465285246929489920</t>
  </si>
  <si>
    <t>https://twitter.com/#!/poppinclea/status/1465285251664465925</t>
  </si>
  <si>
    <t>https://twitter.com/#!/haniette_/status/1465285271826489349</t>
  </si>
  <si>
    <t>https://twitter.com/#!/gemmmsss___/status/1465285315053060097</t>
  </si>
  <si>
    <t>https://twitter.com/#!/ka_bigwin/status/1465285316709785609</t>
  </si>
  <si>
    <t>https://twitter.com/#!/kosshi0627/status/1465285405503156228</t>
  </si>
  <si>
    <t>https://twitter.com/#!/beneadth/status/1465285417993838598</t>
  </si>
  <si>
    <t>https://twitter.com/#!/boxemag_com/status/1465236106929180673</t>
  </si>
  <si>
    <t>https://twitter.com/#!/boxemag_com/status/1465285419231236104</t>
  </si>
  <si>
    <t>https://twitter.com/#!/bts_xxmochiii/status/1465285445172953093</t>
  </si>
  <si>
    <t>https://twitter.com/#!/1lyfe1chance/status/1465285480837222408</t>
  </si>
  <si>
    <t>https://twitter.com/#!/cgm_angie11/status/1465285515935358977</t>
  </si>
  <si>
    <t>https://twitter.com/#!/nizargu/status/1465285534457253892</t>
  </si>
  <si>
    <t>https://twitter.com/#!/blueberto/status/1465285559589425156</t>
  </si>
  <si>
    <t>https://twitter.com/#!/wonieewins/status/1465285572713279489</t>
  </si>
  <si>
    <t>https://twitter.com/#!/yanda041092701/status/1465285610327867396</t>
  </si>
  <si>
    <t>https://twitter.com/#!/enjane_07/status/1465285611464511490</t>
  </si>
  <si>
    <t>https://twitter.com/#!/caratrightherez/status/1465285627751321603</t>
  </si>
  <si>
    <t>https://twitter.com/#!/_chinoirzerr/status/1465285633396645894</t>
  </si>
  <si>
    <t>https://twitter.com/#!/keisyishere/status/1465285661502623748</t>
  </si>
  <si>
    <t>https://twitter.com/#!/hxerit/status/1465285680347631621</t>
  </si>
  <si>
    <t>https://twitter.com/#!/vvshyyy/status/1465285721732775943</t>
  </si>
  <si>
    <t>https://twitter.com/#!/folivares10p/status/1465285733934055427</t>
  </si>
  <si>
    <t>https://twitter.com/#!/vtaehyungsii_/status/1465285784626360325</t>
  </si>
  <si>
    <t>https://twitter.com/#!/stetheh/status/1465285845641015299</t>
  </si>
  <si>
    <t>https://twitter.com/#!/_7012citix/status/1465285908786155524</t>
  </si>
  <si>
    <t>https://twitter.com/#!/felipsn_/status/1465285914612039684</t>
  </si>
  <si>
    <t>https://twitter.com/#!/paliklol/status/1465285959851905033</t>
  </si>
  <si>
    <t>https://twitter.com/#!/pessi_suzaku/status/1465285956009742342</t>
  </si>
  <si>
    <t>https://twitter.com/#!/pessi_suzaku/status/1465286012062498822</t>
  </si>
  <si>
    <t>https://twitter.com/#!/melvvln/status/1465286144153767937</t>
  </si>
  <si>
    <t>https://twitter.com/#!/burakoz68032132/status/1465286198751121409</t>
  </si>
  <si>
    <t>https://twitter.com/#!/wf4_phd/status/1465286334449344516</t>
  </si>
  <si>
    <t>https://twitter.com/#!/macarioxmapi/status/1465286405207252996</t>
  </si>
  <si>
    <t>https://twitter.com/#!/jjaywonx/status/1465286429513183234</t>
  </si>
  <si>
    <t>https://twitter.com/#!/valenteen_rus/status/1465286459254980609</t>
  </si>
  <si>
    <t>https://twitter.com/#!/rtsportnews/status/1465286255307071494</t>
  </si>
  <si>
    <t>https://twitter.com/#!/armando91142904/status/1465286498949816321</t>
  </si>
  <si>
    <t>https://twitter.com/#!/sootanghoon08/status/1465286526384807938</t>
  </si>
  <si>
    <t>https://twitter.com/#!/enfuego101/status/1465286537621479435</t>
  </si>
  <si>
    <t>https://twitter.com/#!/bosscapone415/status/1465286611193659401</t>
  </si>
  <si>
    <t>https://twitter.com/#!/codymas40298655/status/1465286614624751618</t>
  </si>
  <si>
    <t>https://twitter.com/#!/relyamnz/status/1465286637328416772</t>
  </si>
  <si>
    <t>https://twitter.com/#!/hosierlouie/status/1465286676452986883</t>
  </si>
  <si>
    <t>https://twitter.com/#!/iyadtari1/status/1465286710359592969</t>
  </si>
  <si>
    <t>https://twitter.com/#!/apfml27/status/1465286733809868802</t>
  </si>
  <si>
    <t>https://twitter.com/#!/bigthumb_ck631/status/1465286761160982530</t>
  </si>
  <si>
    <t>https://twitter.com/#!/tkvk7_cityx/status/1465286895072464898</t>
  </si>
  <si>
    <t>https://twitter.com/#!/mirrorsportie/status/1465286920628576260</t>
  </si>
  <si>
    <t>https://twitter.com/#!/gq_mma/status/1465286922641760265</t>
  </si>
  <si>
    <t>https://twitter.com/#!/bigboybeefdip/status/1465286964349968387</t>
  </si>
  <si>
    <t>https://twitter.com/#!/amkmrmm/status/1465286969668546560</t>
  </si>
  <si>
    <t>https://twitter.com/#!/jay_moffatt/status/1465286975863369733</t>
  </si>
  <si>
    <t>https://twitter.com/#!/thirdmannn/status/1465287095400865795</t>
  </si>
  <si>
    <t>https://twitter.com/#!/turnflafly_/status/1465199704111673349</t>
  </si>
  <si>
    <t>https://twitter.com/#!/turnflafly_/status/1465274041929920519</t>
  </si>
  <si>
    <t>https://twitter.com/#!/turnflafly_/status/1465287154855079936</t>
  </si>
  <si>
    <t>https://twitter.com/#!/fayssalefra/status/1465287188212502535</t>
  </si>
  <si>
    <t>https://twitter.com/#!/saku_rizin_ufc/status/1465273069803499523</t>
  </si>
  <si>
    <t>https://twitter.com/#!/saku_rizin_ufc/status/1465281698745049097</t>
  </si>
  <si>
    <t>https://twitter.com/#!/saku_rizin_ufc/status/1465274588040810502</t>
  </si>
  <si>
    <t>https://twitter.com/#!/saku_rizin_ufc/status/1465287218306502666</t>
  </si>
  <si>
    <t>https://twitter.com/#!/saku_rizin_ufc/status/1465287119623000070</t>
  </si>
  <si>
    <t>https://twitter.com/#!/thelastdragon89/status/1465287297855893515</t>
  </si>
  <si>
    <t>https://twitter.com/#!/kayyieu/status/1465287333729607681</t>
  </si>
  <si>
    <t>https://twitter.com/#!/j_al_fa/status/1465287606778933255</t>
  </si>
  <si>
    <t>https://twitter.com/#!/sportsinsider/status/1465287651938996227</t>
  </si>
  <si>
    <t>https://twitter.com/#!/tonyselbow1/status/1465222852806946818</t>
  </si>
  <si>
    <t>https://twitter.com/#!/tonyselbow1/status/1465222878820016131</t>
  </si>
  <si>
    <t>https://twitter.com/#!/tonyselbow1/status/1465222991722201093</t>
  </si>
  <si>
    <t>https://twitter.com/#!/tonyselbow1/status/1465287685422080002</t>
  </si>
  <si>
    <t>https://twitter.com/#!/kaiseranddragon/status/1465287708448751617</t>
  </si>
  <si>
    <t>https://twitter.com/#!/savileaurus/status/1465287709228949512</t>
  </si>
  <si>
    <t>https://twitter.com/#!/rhnlyn_/status/1465287783325470724</t>
  </si>
  <si>
    <t>https://twitter.com/#!/wen96zjun/status/1465287801587437570</t>
  </si>
  <si>
    <t>https://twitter.com/#!/fristalobo/status/1465287861863804936</t>
  </si>
  <si>
    <t>https://twitter.com/#!/_jayc12/status/1465287908194144262</t>
  </si>
  <si>
    <t>https://twitter.com/#!/amu_babachenko/status/1465287934236676101</t>
  </si>
  <si>
    <t>https://twitter.com/#!/poodlewins/status/1465287953400221696</t>
  </si>
  <si>
    <t>https://twitter.com/#!/doerlangga/status/1465287996593238022</t>
  </si>
  <si>
    <t>https://twitter.com/#!/kixeann_/status/1465288067292413956</t>
  </si>
  <si>
    <t>https://twitter.com/#!/iautohost/status/1465234316741464064</t>
  </si>
  <si>
    <t>https://twitter.com/#!/iautohost/status/1465288135139643401</t>
  </si>
  <si>
    <t>https://twitter.com/#!/recitesocial/status/1465262393995542530</t>
  </si>
  <si>
    <t>https://twitter.com/#!/recitesocial/status/1465265343769763843</t>
  </si>
  <si>
    <t>https://twitter.com/#!/recitesocial/status/1465265362044346370</t>
  </si>
  <si>
    <t>https://twitter.com/#!/recitesocial/status/1465288130848829443</t>
  </si>
  <si>
    <t>https://twitter.com/#!/recitesocial/status/1465288140051169285</t>
  </si>
  <si>
    <t>https://twitter.com/#!/recitesocial/status/1465265352913391617</t>
  </si>
  <si>
    <t>https://twitter.com/#!/kentjenningsadg/status/1465288410562805772</t>
  </si>
  <si>
    <t>https://twitter.com/#!/oskareidemmma/status/1465288419031101440</t>
  </si>
  <si>
    <t>https://twitter.com/#!/johnsnobbish/status/1465284518382915586</t>
  </si>
  <si>
    <t>https://twitter.com/#!/johnsnobbish/status/1465288537897672709</t>
  </si>
  <si>
    <t>https://twitter.com/#!/kthsbebu_/status/1465288614506467328</t>
  </si>
  <si>
    <t>https://twitter.com/#!/yaskojr/status/1465288619313221634</t>
  </si>
  <si>
    <t>https://twitter.com/#!/regina_ador/status/1465288647410733064</t>
  </si>
  <si>
    <t>https://twitter.com/#!/fx12345678910/status/1465288693002821633</t>
  </si>
  <si>
    <t>https://twitter.com/#!/kwinassistance/status/1465288753744781316</t>
  </si>
  <si>
    <t>https://twitter.com/#!/thecheflayun/status/1465288778512166922</t>
  </si>
  <si>
    <t>https://twitter.com/#!/scrptddy/status/1465288830077050880</t>
  </si>
  <si>
    <t>https://twitter.com/#!/lhscityx_/status/1465288841858715653</t>
  </si>
  <si>
    <t>https://twitter.com/#!/takeuchikenji6/status/1465288863279054851</t>
  </si>
  <si>
    <t>https://twitter.com/#!/abanoubfares4/status/1465288901283794944</t>
  </si>
  <si>
    <t>https://twitter.com/#!/tarveraew/status/1465288910842613766</t>
  </si>
  <si>
    <t>https://twitter.com/#!/bonoroigor/status/1465288963829211138</t>
  </si>
  <si>
    <t>https://twitter.com/#!/kuniedasagami/status/1465289099326099461</t>
  </si>
  <si>
    <t>https://twitter.com/#!/bot_mma_fan/status/1465228707896115200</t>
  </si>
  <si>
    <t>https://twitter.com/#!/bot_mma_fan/status/1465289104401510408</t>
  </si>
  <si>
    <t>https://twitter.com/#!/theaditya49/status/1465289166992777220</t>
  </si>
  <si>
    <t>https://twitter.com/#!/cwxjgkax8btyk9l/status/1465289238996414468</t>
  </si>
  <si>
    <t>https://twitter.com/#!/akirajoycityx_/status/1465289275512356865</t>
  </si>
  <si>
    <t>https://twitter.com/#!/hannahgarcia_/status/1465289354213945344</t>
  </si>
  <si>
    <t>https://twitter.com/#!/so_picky/status/1465283162456481800</t>
  </si>
  <si>
    <t>https://twitter.com/#!/dr_manpsa/status/1465289366155108355</t>
  </si>
  <si>
    <t>https://twitter.com/#!/macenah21/status/1465289422862180353</t>
  </si>
  <si>
    <t>https://twitter.com/#!/cyminsh/status/1465289437147893765</t>
  </si>
  <si>
    <t>https://twitter.com/#!/news_ringkz/status/1465289482513666049</t>
  </si>
  <si>
    <t>https://twitter.com/#!/umbreullia/status/1465289504281956356</t>
  </si>
  <si>
    <t>https://twitter.com/#!/josecoronel117/status/1465289547990765579</t>
  </si>
  <si>
    <t>https://twitter.com/#!/kakutou_ms/status/1465289549223890946</t>
  </si>
  <si>
    <t>https://twitter.com/#!/mtk_mma/status/1465289605230567428</t>
  </si>
  <si>
    <t>https://twitter.com/#!/robert28800594/status/1465270646749999104</t>
  </si>
  <si>
    <t>https://twitter.com/#!/robert28800594/status/1465280343276232705</t>
  </si>
  <si>
    <t>https://twitter.com/#!/robert28800594/status/1465281527126888453</t>
  </si>
  <si>
    <t>https://twitter.com/#!/cantellmebot/status/1465289651946766336</t>
  </si>
  <si>
    <t>https://twitter.com/#!/djidji35derenne/status/1465289679696240640</t>
  </si>
  <si>
    <t>https://twitter.com/#!/43n20/status/1465289770536357891</t>
  </si>
  <si>
    <t>https://twitter.com/#!/piaf_acab/status/1465289772230926343</t>
  </si>
  <si>
    <t>https://twitter.com/#!/shouvrscdx/status/1465289781261135877</t>
  </si>
  <si>
    <t>https://twitter.com/#!/mve240/status/1465289809312854017</t>
  </si>
  <si>
    <t>https://twitter.com/#!/winnulaacityx/status/1465289871942041612</t>
  </si>
  <si>
    <t>https://twitter.com/#!/homelessrambo/status/1465289950765670412</t>
  </si>
  <si>
    <t>https://twitter.com/#!/jejaembigwin/status/1465290013952774146</t>
  </si>
  <si>
    <t>https://twitter.com/#!/bao92639773/status/1465290031895957508</t>
  </si>
  <si>
    <t>https://twitter.com/#!/hamgoesham/status/1465290061486993409</t>
  </si>
  <si>
    <t>https://twitter.com/#!/galoph_/status/1465290062103564292</t>
  </si>
  <si>
    <t>https://twitter.com/#!/i_belong_to_non/status/1465290096416944128</t>
  </si>
  <si>
    <t>https://twitter.com/#!/makgolli_/status/1465290161000837124</t>
  </si>
  <si>
    <t>https://twitter.com/#!/agfight/status/1465289940825108481</t>
  </si>
  <si>
    <t>https://twitter.com/#!/agfight/status/1465290192504426500</t>
  </si>
  <si>
    <t>https://twitter.com/#!/ak__kr/status/1465290220165730315</t>
  </si>
  <si>
    <t>https://twitter.com/#!/iron_fist_jnr/status/1465290222518689794</t>
  </si>
  <si>
    <t>https://twitter.com/#!/zhumagulovnews/status/1465290313220644866</t>
  </si>
  <si>
    <t>https://twitter.com/#!/mmaofarm1/status/1465290410478247944</t>
  </si>
  <si>
    <t>https://twitter.com/#!/77elodiewwe_ufc/status/1465273137298354177</t>
  </si>
  <si>
    <t>https://twitter.com/#!/77elodiewwe_ufc/status/1465277616966012931</t>
  </si>
  <si>
    <t>https://twitter.com/#!/fabrice_genevay/status/1465258423944192006</t>
  </si>
  <si>
    <t>https://twitter.com/#!/fabrice_genevay/status/1465290477029183489</t>
  </si>
  <si>
    <t>https://twitter.com/#!/boucheraelwady/status/1465290595606401028</t>
  </si>
  <si>
    <t>https://twitter.com/#!/nicosomoza06/status/1465290616170893313</t>
  </si>
  <si>
    <t>https://twitter.com/#!/chongsaengie/status/1465290704419127307</t>
  </si>
  <si>
    <t>https://twitter.com/#!/jesuschild87/status/1465290796794449921</t>
  </si>
  <si>
    <t>https://twitter.com/#!/julienskuu/status/1465290853207969795</t>
  </si>
  <si>
    <t>https://twitter.com/#!/rimshankjesus/status/1465291045130940416</t>
  </si>
  <si>
    <t>https://twitter.com/#!/geglobo/status/1465291198818504710</t>
  </si>
  <si>
    <t>https://twitter.com/#!/sajjada63772046/status/1465291401705447434</t>
  </si>
  <si>
    <t>https://twitter.com/#!/daddehdazai/status/1465291523512168448</t>
  </si>
  <si>
    <t>https://twitter.com/#!/faf_d_sh9/status/1465291640948477952</t>
  </si>
  <si>
    <t>https://twitter.com/#!/ericaaricardo/status/1465291678584127498</t>
  </si>
  <si>
    <t>https://twitter.com/#!/ericlaughsatyou/status/1465220256444686337</t>
  </si>
  <si>
    <t>https://twitter.com/#!/joeking704/status/1465291486405312513</t>
  </si>
  <si>
    <t>https://twitter.com/#!/joeking704/status/1465291742329163776</t>
  </si>
  <si>
    <t>https://twitter.com/#!/canarddeorenge/status/1465291755780120580</t>
  </si>
  <si>
    <t>https://twitter.com/#!/jaemnncityxx/status/1465291816261939200</t>
  </si>
  <si>
    <t>https://twitter.com/#!/v24e3wsxlhvnzqc/status/1465291847551504389</t>
  </si>
  <si>
    <t>https://twitter.com/#!/ksc47/status/1465291947518701573</t>
  </si>
  <si>
    <t>https://twitter.com/#!/rennoka/status/1465282296257204229</t>
  </si>
  <si>
    <t>https://twitter.com/#!/rennoka/status/1465292046000803840</t>
  </si>
  <si>
    <t>https://twitter.com/#!/marioah86/status/1465292083296673802</t>
  </si>
  <si>
    <t>https://twitter.com/#!/sepsfcsch3msjky/status/1465291952400711685</t>
  </si>
  <si>
    <t>https://twitter.com/#!/kyojimomoko1/status/1465198026218098691</t>
  </si>
  <si>
    <t>https://twitter.com/#!/0522_gon/status/1465249877122715650</t>
  </si>
  <si>
    <t>https://twitter.com/#!/sepsfcsch3msjky/status/1465292101785059331</t>
  </si>
  <si>
    <t>https://twitter.com/#!/sepsfcsch3msjky/status/1465290950817710086</t>
  </si>
  <si>
    <t>https://twitter.com/#!/minbnscart/status/1465292109238341634</t>
  </si>
  <si>
    <t>https://twitter.com/#!/lehmanaamari/status/1465292189546819587</t>
  </si>
  <si>
    <t>https://twitter.com/#!/citrompierre/status/1465238601122385921</t>
  </si>
  <si>
    <t>https://twitter.com/#!/xrumourz/status/1465292253870526464</t>
  </si>
  <si>
    <t>https://twitter.com/#!/xrumourz/status/1465197033271148544</t>
  </si>
  <si>
    <t>https://twitter.com/#!/xrumourz/status/1465224562899972096</t>
  </si>
  <si>
    <t>https://twitter.com/#!/iris_lang_muna/status/1465292417687379970</t>
  </si>
  <si>
    <t>https://twitter.com/#!/sabrinaluckss/status/1465292493059407872</t>
  </si>
  <si>
    <t>https://twitter.com/#!/romeu35956250/status/1465292541302034432</t>
  </si>
  <si>
    <t>https://twitter.com/#!/910sts777/status/1465292578018902016</t>
  </si>
  <si>
    <t>https://twitter.com/#!/aaronpriv4/status/1465292618590531588</t>
  </si>
  <si>
    <t>https://twitter.com/#!/ishinochono/status/1465292624932184064</t>
  </si>
  <si>
    <t>https://twitter.com/#!/oharuhaiiyo/status/1465292698605084673</t>
  </si>
  <si>
    <t>https://twitter.com/#!/samlafritte/status/1465292717437685767</t>
  </si>
  <si>
    <t>https://twitter.com/#!/bjpenndotcom/status/1465234600574214144</t>
  </si>
  <si>
    <t>https://twitter.com/#!/wildraisan/status/1465270515686264832</t>
  </si>
  <si>
    <t>https://twitter.com/#!/wildraisan/status/1465292736660008964</t>
  </si>
  <si>
    <t>https://twitter.com/#!/damcolog/status/1465291242259070986</t>
  </si>
  <si>
    <t>https://twitter.com/#!/damcolog/status/1465291747987234823</t>
  </si>
  <si>
    <t>https://twitter.com/#!/damcolog/status/1465292791320399876</t>
  </si>
  <si>
    <t>https://twitter.com/#!/_inuinu_n/status/1465292801843757061</t>
  </si>
  <si>
    <t>https://twitter.com/#!/cunhaism0/status/1465292837772218370</t>
  </si>
  <si>
    <t>https://twitter.com/#!/swm7ssjyjab4bxz/status/1465292899763953666</t>
  </si>
  <si>
    <t>https://twitter.com/#!/yurinaup/status/1465292919661682701</t>
  </si>
  <si>
    <t>https://twitter.com/#!/antwadley325/status/1465292922371383298</t>
  </si>
  <si>
    <t>https://twitter.com/#!/inso29328688/status/1465292946815782913</t>
  </si>
  <si>
    <t>https://twitter.com/#!/pabasbasriegoo/status/1465292965639704585</t>
  </si>
  <si>
    <t>https://twitter.com/#!/jjaemrencityx/status/1465292967871057924</t>
  </si>
  <si>
    <t>https://twitter.com/#!/theshopth/status/1465293022514462720</t>
  </si>
  <si>
    <t>https://twitter.com/#!/ruedadepperu/status/1465293120321511434</t>
  </si>
  <si>
    <t>https://twitter.com/#!/dxvidabolivia/status/1465293234712756227</t>
  </si>
  <si>
    <t>https://twitter.com/#!/din_chipmunk/status/1465272545263841289</t>
  </si>
  <si>
    <t>https://twitter.com/#!/din_chipmunk/status/1465293234737876998</t>
  </si>
  <si>
    <t>https://twitter.com/#!/zettonmen/status/1465293256250601473</t>
  </si>
  <si>
    <t>https://twitter.com/#!/el_star9/status/1465293363888881671</t>
  </si>
  <si>
    <t>https://twitter.com/#!/ardienterev/status/1465293585884975105</t>
  </si>
  <si>
    <t>https://twitter.com/#!/mizutonii/status/1465293612397309960</t>
  </si>
  <si>
    <t>https://twitter.com/#!/yasagresnipe025/status/1465293620760616963</t>
  </si>
  <si>
    <t>https://twitter.com/#!/stallmma/status/1465240974423113729</t>
  </si>
  <si>
    <t>https://twitter.com/#!/stallmma/status/1465288183978024964</t>
  </si>
  <si>
    <t>https://twitter.com/#!/stallmma/status/1465293514141544451</t>
  </si>
  <si>
    <t>https://twitter.com/#!/stallmma/status/1465293674363904001</t>
  </si>
  <si>
    <t>https://twitter.com/#!/dada_wada_dada/status/1465260110872133632</t>
  </si>
  <si>
    <t>https://twitter.com/#!/dada_wada_dada/status/1465259317376917505</t>
  </si>
  <si>
    <t>https://twitter.com/#!/dada_wada_dada/status/1465293724804472833</t>
  </si>
  <si>
    <t>https://twitter.com/#!/wrestlejamia/status/1465293726318833665</t>
  </si>
  <si>
    <t>https://twitter.com/#!/fybzjkb1rkgn4ro/status/1465293728327745536</t>
  </si>
  <si>
    <t>https://twitter.com/#!/nazmulmarketer1/status/1465293745201590279</t>
  </si>
  <si>
    <t>https://twitter.com/#!/_winscityxxxx_/status/1465293781528297475</t>
  </si>
  <si>
    <t>https://twitter.com/#!/ataeyong/status/1465293782144872456</t>
  </si>
  <si>
    <t>https://twitter.com/#!/kakutogifanmma/status/1465288608860893189</t>
  </si>
  <si>
    <t>https://twitter.com/#!/kakutogifanmma/status/1465293468968755201</t>
  </si>
  <si>
    <t>https://twitter.com/#!/kou_1987/status/1465293829280460804</t>
  </si>
  <si>
    <t>https://twitter.com/#!/michaelerossi/status/1465293888671735815</t>
  </si>
  <si>
    <t>https://twitter.com/#!/ryanspencermma/status/1465293911346266120</t>
  </si>
  <si>
    <t>https://twitter.com/#!/ryanspencermma/status/1465292947616944131</t>
  </si>
  <si>
    <t>https://twitter.com/#!/jaemcitybigwins/status/1465293927800442887</t>
  </si>
  <si>
    <t>https://twitter.com/#!/lest0rm/status/1465293944292528135</t>
  </si>
  <si>
    <t>https://twitter.com/#!/swipuchka/status/1465293974567071744</t>
  </si>
  <si>
    <t>https://twitter.com/#!/luckyhooncityx/status/1465293983920254981</t>
  </si>
  <si>
    <t>https://twitter.com/#!/sunoocityxy/status/1465294123158491139</t>
  </si>
  <si>
    <t>https://twitter.com/#!/mmajunkie/status/1465278149244198918</t>
  </si>
  <si>
    <t>https://twitter.com/#!/mgratton1988/status/1465294164309024772</t>
  </si>
  <si>
    <t>https://twitter.com/#!/mgratton1988/status/1465276867620052993</t>
  </si>
  <si>
    <t>https://twitter.com/#!/getschwifty97/status/1465294218931408899</t>
  </si>
  <si>
    <t>https://twitter.com/#!/patrickv23/status/1465294237986029573</t>
  </si>
  <si>
    <t>https://twitter.com/#!/kzboxingmmanews/status/1465198552234266626</t>
  </si>
  <si>
    <t>https://twitter.com/#!/kzboxingmmanews/status/1465202128952115205</t>
  </si>
  <si>
    <t>https://twitter.com/#!/kzboxingmmanews/status/1465204781102813188</t>
  </si>
  <si>
    <t>https://twitter.com/#!/kzboxingmmanews/status/1465207243285094402</t>
  </si>
  <si>
    <t>https://twitter.com/#!/kzboxingmmanews/status/1465212228077031425</t>
  </si>
  <si>
    <t>https://twitter.com/#!/kzboxingmmanews/status/1465214877933387776</t>
  </si>
  <si>
    <t>https://twitter.com/#!/kzboxingmmanews/status/1465233225639510016</t>
  </si>
  <si>
    <t>https://twitter.com/#!/kzboxingmmanews/status/1465239739779399681</t>
  </si>
  <si>
    <t>https://twitter.com/#!/kzboxingmmanews/status/1465243301620158468</t>
  </si>
  <si>
    <t>https://twitter.com/#!/kzboxingmmanews/status/1465245922250694662</t>
  </si>
  <si>
    <t>https://twitter.com/#!/kzboxingmmanews/status/1465245923374686213</t>
  </si>
  <si>
    <t>https://twitter.com/#!/kzboxingmmanews/status/1465253251423649794</t>
  </si>
  <si>
    <t>https://twitter.com/#!/kzboxingmmanews/status/1465261834680811524</t>
  </si>
  <si>
    <t>https://twitter.com/#!/kzboxingmmanews/status/1465264475490197504</t>
  </si>
  <si>
    <t>https://twitter.com/#!/kzboxingmmanews/status/1465285100384526340</t>
  </si>
  <si>
    <t>https://twitter.com/#!/kzboxingmmanews/status/1465289692425990144</t>
  </si>
  <si>
    <t>https://twitter.com/#!/kzboxingmmanews/status/1465294242931265540</t>
  </si>
  <si>
    <t>https://twitter.com/#!/castellanoskin3/status/1465294336787193856</t>
  </si>
  <si>
    <t>https://twitter.com/#!/fighthqtv/status/1465293514611298317</t>
  </si>
  <si>
    <t>https://twitter.com/#!/thaysoberana/status/1465294362783272966</t>
  </si>
  <si>
    <t>https://twitter.com/#!/eksuh_el/status/1465294366725992450</t>
  </si>
  <si>
    <t>https://twitter.com/#!/kourosh99913687/status/1465294385860468744</t>
  </si>
  <si>
    <t>https://twitter.com/#!/delorazepary/status/1465294483331895302</t>
  </si>
  <si>
    <t>https://twitter.com/#!/mmahwatch/status/1465294536402427907</t>
  </si>
  <si>
    <t>https://twitter.com/#!/kakarot_ufc/status/1465218213554229250</t>
  </si>
  <si>
    <t>https://twitter.com/#!/kakarot_ufc/status/1465271205716381699</t>
  </si>
  <si>
    <t>https://twitter.com/#!/flowpom/status/1465294633223667714</t>
  </si>
  <si>
    <t>https://twitter.com/#!/luberakkj/status/1465294763943510021</t>
  </si>
  <si>
    <t>https://twitter.com/#!/bigwinclaiming/status/1465294877533499392</t>
  </si>
  <si>
    <t>https://twitter.com/#!/txtdrsalman/status/1465294968445038597</t>
  </si>
  <si>
    <t>https://twitter.com/#!/alisawim/status/1465294992457535494</t>
  </si>
  <si>
    <t>https://twitter.com/#!/multixxc/status/1465295029367296006</t>
  </si>
  <si>
    <t>https://twitter.com/#!/harukisunoo/status/1465295063483764740</t>
  </si>
  <si>
    <t>https://twitter.com/#!/sochak34/status/1465295082568003586</t>
  </si>
  <si>
    <t>https://twitter.com/#!/macamac6/status/1465268011623976960</t>
  </si>
  <si>
    <t>https://twitter.com/#!/1sx8so071gcurom/status/1465295100557553664</t>
  </si>
  <si>
    <t>https://twitter.com/#!/oopvputz/status/1465295121566646273</t>
  </si>
  <si>
    <t>https://twitter.com/#!/alarchy_/status/1465295150880464898</t>
  </si>
  <si>
    <t>https://twitter.com/#!/taufiqhakimi_/status/1465295126553501697</t>
  </si>
  <si>
    <t>https://twitter.com/#!/combathubreal/status/1465275855769423879</t>
  </si>
  <si>
    <t>https://twitter.com/#!/taufiqhakimi_/status/1465295176658657285</t>
  </si>
  <si>
    <t>https://twitter.com/#!/pwinsidercom/status/1465295001252999177</t>
  </si>
  <si>
    <t>https://twitter.com/#!/olivertaylordmu/status/1465295201560403973</t>
  </si>
  <si>
    <t>https://twitter.com/#!/nanadjibril/status/1465295275405320199</t>
  </si>
  <si>
    <t>https://twitter.com/#!/chivas8_/status/1465295311379873801</t>
  </si>
  <si>
    <t>https://twitter.com/#!/dstandridge92/status/1465220222269509636</t>
  </si>
  <si>
    <t>https://twitter.com/#!/dstandridge92/status/1465295452354625536</t>
  </si>
  <si>
    <t>https://twitter.com/#!/canalcombate/status/1465295497715924996</t>
  </si>
  <si>
    <t>https://twitter.com/#!/sweetsssv/status/1465295501008392195</t>
  </si>
  <si>
    <t>https://twitter.com/#!/skach___/status/1465275608951316481</t>
  </si>
  <si>
    <t>https://twitter.com/#!/skach___/status/1465295518465249281</t>
  </si>
  <si>
    <t>https://twitter.com/#!/officialmmatime/status/1465294680824762369</t>
  </si>
  <si>
    <t>https://twitter.com/#!/jahmalbaksh/status/1465295633363963904</t>
  </si>
  <si>
    <t>https://twitter.com/#!/bananagugu/status/1465249699489730561</t>
  </si>
  <si>
    <t>https://twitter.com/#!/bananagugu/status/1465294842225852416</t>
  </si>
  <si>
    <t>https://twitter.com/#!/bananagugu/status/1465295784828571652</t>
  </si>
  <si>
    <t>https://twitter.com/#!/cathalemyr/status/1465295788901376000</t>
  </si>
  <si>
    <t>https://twitter.com/#!/devilbisspeter/status/1465295861345312777</t>
  </si>
  <si>
    <t>https://twitter.com/#!/tinlopss/status/1465295875714945033</t>
  </si>
  <si>
    <t>https://twitter.com/#!/ufc_rizin3/status/1465260522652069890</t>
  </si>
  <si>
    <t>https://twitter.com/#!/ufc_rizin3/status/1465260533947396105</t>
  </si>
  <si>
    <t>https://twitter.com/#!/ufc_rizin3/status/1465260551903191041</t>
  </si>
  <si>
    <t>https://twitter.com/#!/ufc_rizin3/status/1465260629334245376</t>
  </si>
  <si>
    <t>https://twitter.com/#!/ufc_rizin3/status/1465260643871641604</t>
  </si>
  <si>
    <t>https://twitter.com/#!/ufc_rizin3/status/1465260652918833160</t>
  </si>
  <si>
    <t>https://twitter.com/#!/ufc_rizin3/status/1465260664067215363</t>
  </si>
  <si>
    <t>https://twitter.com/#!/ufc_rizin3/status/1465260750478274562</t>
  </si>
  <si>
    <t>https://twitter.com/#!/ufc_rizin3/status/1465260807659216908</t>
  </si>
  <si>
    <t>https://twitter.com/#!/ufc_rizin3/status/1465260823257829389</t>
  </si>
  <si>
    <t>https://twitter.com/#!/ufc_rizin3/status/1465260962672377866</t>
  </si>
  <si>
    <t>https://twitter.com/#!/ufc_rizin3/status/1465260971530752002</t>
  </si>
  <si>
    <t>https://twitter.com/#!/ufc_rizin3/status/1465261081715109890</t>
  </si>
  <si>
    <t>https://twitter.com/#!/ufc_rizin3/status/1465261165496266757</t>
  </si>
  <si>
    <t>https://twitter.com/#!/ufc_rizin3/status/1465261272526589956</t>
  </si>
  <si>
    <t>https://twitter.com/#!/ufc_rizin3/status/1465261245527855111</t>
  </si>
  <si>
    <t>https://twitter.com/#!/ufc_rizin3/status/1465261328709210115</t>
  </si>
  <si>
    <t>https://twitter.com/#!/ufc_rizin3/status/1465261340826558474</t>
  </si>
  <si>
    <t>https://twitter.com/#!/ufc_rizin3/status/1465261346824486912</t>
  </si>
  <si>
    <t>https://twitter.com/#!/ufc_rizin3/status/1465261418727440385</t>
  </si>
  <si>
    <t>https://twitter.com/#!/ufc_rizin3/status/1465261440906919938</t>
  </si>
  <si>
    <t>https://twitter.com/#!/ufc_rizin3/status/1465261500881272838</t>
  </si>
  <si>
    <t>https://twitter.com/#!/ufc_rizin3/status/1465261507847933953</t>
  </si>
  <si>
    <t>https://twitter.com/#!/ufc_rizin3/status/1465261515104141320</t>
  </si>
  <si>
    <t>https://twitter.com/#!/ufc_rizin3/status/1465261523366936576</t>
  </si>
  <si>
    <t>https://twitter.com/#!/ufc_rizin3/status/1465261575875424258</t>
  </si>
  <si>
    <t>https://twitter.com/#!/ufc_rizin3/status/1465261585492967427</t>
  </si>
  <si>
    <t>https://twitter.com/#!/ufc_rizin3/status/1465279202962264064</t>
  </si>
  <si>
    <t>https://twitter.com/#!/ufc_rizin3/status/1465279210465869824</t>
  </si>
  <si>
    <t>https://twitter.com/#!/ufc_rizin3/status/1465279310302892038</t>
  </si>
  <si>
    <t>https://twitter.com/#!/ufc_rizin3/status/1465279372219207686</t>
  </si>
  <si>
    <t>https://twitter.com/#!/ufc_rizin3/status/1465279519237947392</t>
  </si>
  <si>
    <t>https://twitter.com/#!/ufc_rizin3/status/1465279674548817922</t>
  </si>
  <si>
    <t>https://twitter.com/#!/ufc_rizin3/status/1465279785471332356</t>
  </si>
  <si>
    <t>https://twitter.com/#!/ufc_rizin3/status/1465279807373996033</t>
  </si>
  <si>
    <t>https://twitter.com/#!/ufc_rizin3/status/1465279869005172736</t>
  </si>
  <si>
    <t>https://twitter.com/#!/ufc_rizin3/status/1465280317690822656</t>
  </si>
  <si>
    <t>https://twitter.com/#!/ufc_rizin3/status/1465261105995935750</t>
  </si>
  <si>
    <t>https://twitter.com/#!/ufc_rizin3/status/1465280388104736774</t>
  </si>
  <si>
    <t>https://twitter.com/#!/ufc_rizin3/status/1465280413996236803</t>
  </si>
  <si>
    <t>https://twitter.com/#!/ufc_rizin3/status/1465280451690393600</t>
  </si>
  <si>
    <t>https://twitter.com/#!/ufc_rizin3/status/1465280464202047489</t>
  </si>
  <si>
    <t>https://twitter.com/#!/ufc_rizin3/status/1465280486259843079</t>
  </si>
  <si>
    <t>https://twitter.com/#!/ufc_rizin3/status/1465280509676691456</t>
  </si>
  <si>
    <t>https://twitter.com/#!/ufc_rizin3/status/1465280519675863041</t>
  </si>
  <si>
    <t>https://twitter.com/#!/ufc_rizin3/status/1465280577477627905</t>
  </si>
  <si>
    <t>https://twitter.com/#!/ufc_rizin3/status/1465280605944356865</t>
  </si>
  <si>
    <t>https://twitter.com/#!/ufc_rizin3/status/1465280613573804036</t>
  </si>
  <si>
    <t>https://twitter.com/#!/ufc_rizin3/status/1465280620888662019</t>
  </si>
  <si>
    <t>https://twitter.com/#!/ufc_rizin3/status/1465280654887710724</t>
  </si>
  <si>
    <t>https://twitter.com/#!/ufc_rizin3/status/1465280717542223876</t>
  </si>
  <si>
    <t>https://twitter.com/#!/ufc_rizin3/status/1465280727298162693</t>
  </si>
  <si>
    <t>https://twitter.com/#!/ufc_rizin3/status/1465280734873022468</t>
  </si>
  <si>
    <t>https://twitter.com/#!/yakult_man/status/1465280745346596865</t>
  </si>
  <si>
    <t>https://twitter.com/#!/ufc_rizin3/status/1465280742032740354</t>
  </si>
  <si>
    <t>https://twitter.com/#!/ufc_rizin3/status/1465280770986024970</t>
  </si>
  <si>
    <t>https://twitter.com/#!/ufc_rizin3/status/1465280797540175872</t>
  </si>
  <si>
    <t>https://twitter.com/#!/ufc_rizin3/status/1465280816464809984</t>
  </si>
  <si>
    <t>https://twitter.com/#!/ufc_rizin3/status/1465280829353967622</t>
  </si>
  <si>
    <t>https://twitter.com/#!/ufc_rizin3/status/1465280877705842691</t>
  </si>
  <si>
    <t>https://twitter.com/#!/ufc_rizin3/status/1465280885561847813</t>
  </si>
  <si>
    <t>https://twitter.com/#!/ufc_rizin3/status/1465280892859916290</t>
  </si>
  <si>
    <t>https://twitter.com/#!/ufc_rizin3/status/1465280900434776071</t>
  </si>
  <si>
    <t>https://twitter.com/#!/ufc_rizin3/status/1465280907074363395</t>
  </si>
  <si>
    <t>https://twitter.com/#!/ufc_rizin3/status/1465229005792038915</t>
  </si>
  <si>
    <t>https://twitter.com/#!/ufc_rizin3/status/1465280917136547842</t>
  </si>
  <si>
    <t>https://twitter.com/#!/ufc_rizin3/status/1465280926670221313</t>
  </si>
  <si>
    <t>https://twitter.com/#!/ufc_rizin3/status/1465280934324760578</t>
  </si>
  <si>
    <t>https://twitter.com/#!/ufc_rizin3/status/1465294134734835721</t>
  </si>
  <si>
    <t>https://twitter.com/#!/ufc_rizin3/status/1465294160664006660</t>
  </si>
  <si>
    <t>https://twitter.com/#!/ufc_rizin3/status/1465294292214169605</t>
  </si>
  <si>
    <t>https://twitter.com/#!/ufc_rizin3/status/1465294328876601357</t>
  </si>
  <si>
    <t>https://twitter.com/#!/ufc_rizin3/status/1465294355711729664</t>
  </si>
  <si>
    <t>https://twitter.com/#!/ufc_rizin3/status/1465294370655981579</t>
  </si>
  <si>
    <t>https://twitter.com/#!/ufc_rizin3/status/1465294379136925698</t>
  </si>
  <si>
    <t>https://twitter.com/#!/ufc_rizin3/status/1465294388309880832</t>
  </si>
  <si>
    <t>https://twitter.com/#!/ufc_rizin3/status/1465294396023193600</t>
  </si>
  <si>
    <t>https://twitter.com/#!/ufc_rizin3/status/1465294403539390468</t>
  </si>
  <si>
    <t>https://twitter.com/#!/ufc_rizin3/status/1465294444131807233</t>
  </si>
  <si>
    <t>https://twitter.com/#!/ufc_rizin3/status/1465294479678599170</t>
  </si>
  <si>
    <t>https://twitter.com/#!/ufc_rizin3/status/1465294488838946819</t>
  </si>
  <si>
    <t>https://twitter.com/#!/ufc_rizin3/status/1465294495155585026</t>
  </si>
  <si>
    <t>https://twitter.com/#!/ufc_rizin3/status/1465294502411657221</t>
  </si>
  <si>
    <t>https://twitter.com/#!/ufc_rizin3/status/1465294547005542405</t>
  </si>
  <si>
    <t>https://twitter.com/#!/ufc_rizin3/status/1465294557847834624</t>
  </si>
  <si>
    <t>https://twitter.com/#!/ufc_rizin3/status/1465294583554740229</t>
  </si>
  <si>
    <t>https://twitter.com/#!/ufc_rizin3/status/1465294599597953027</t>
  </si>
  <si>
    <t>https://twitter.com/#!/ufc_rizin3/status/1465294609383260160</t>
  </si>
  <si>
    <t>https://twitter.com/#!/ufc_rizin3/status/1465294615829901315</t>
  </si>
  <si>
    <t>https://twitter.com/#!/ufc_rizin3/status/1465294644598562817</t>
  </si>
  <si>
    <t>https://twitter.com/#!/ufc_rizin3/status/1465294675640602628</t>
  </si>
  <si>
    <t>https://twitter.com/#!/ufc_rizin3/status/1465294680988348417</t>
  </si>
  <si>
    <t>https://twitter.com/#!/ufc_rizin3/status/1465294723195695105</t>
  </si>
  <si>
    <t>https://twitter.com/#!/ufc_rizin3/status/1465294753981820934</t>
  </si>
  <si>
    <t>https://twitter.com/#!/ufc_rizin3/status/1465294747078049795</t>
  </si>
  <si>
    <t>https://twitter.com/#!/ufc_rizin3/status/1465294760889884676</t>
  </si>
  <si>
    <t>https://twitter.com/#!/ufc_rizin3/status/1465294785116205058</t>
  </si>
  <si>
    <t>https://twitter.com/#!/ufc_rizin3/status/1465294793198604297</t>
  </si>
  <si>
    <t>https://twitter.com/#!/ufc_rizin3/status/1465294908957155332</t>
  </si>
  <si>
    <t>https://twitter.com/#!/ufc_rizin3/status/1465294933296701440</t>
  </si>
  <si>
    <t>https://twitter.com/#!/ufc_rizin3/status/1465294950371762177</t>
  </si>
  <si>
    <t>https://twitter.com/#!/ufc_rizin3/status/1465294970365964294</t>
  </si>
  <si>
    <t>https://twitter.com/#!/ufc_rizin3/status/1465294977357864962</t>
  </si>
  <si>
    <t>https://twitter.com/#!/ufc_rizin3/status/1465279192883347456</t>
  </si>
  <si>
    <t>https://twitter.com/#!/ufc_rizin3/status/1465294984639225862</t>
  </si>
  <si>
    <t>https://twitter.com/#!/ufc_rizin3/status/1465294991064846338</t>
  </si>
  <si>
    <t>https://twitter.com/#!/ufc_rizin3/status/1465295066168061953</t>
  </si>
  <si>
    <t>https://twitter.com/#!/ufc_rizin3/status/1465260544236011520</t>
  </si>
  <si>
    <t>https://twitter.com/#!/ufc_rizin3/status/1465260942996897797</t>
  </si>
  <si>
    <t>https://twitter.com/#!/ufc_rizin3/status/1465295139945914372</t>
  </si>
  <si>
    <t>https://twitter.com/#!/ufc_rizin3/status/1465261491699937280</t>
  </si>
  <si>
    <t>https://twitter.com/#!/ufc_rizin3/status/1465279886184964097</t>
  </si>
  <si>
    <t>https://twitter.com/#!/ufc_rizin3/status/1465295173890371595</t>
  </si>
  <si>
    <t>https://twitter.com/#!/ufc_rizin3/status/1465295375946825728</t>
  </si>
  <si>
    <t>https://twitter.com/#!/ufc_rizin3/status/1465295433530417156</t>
  </si>
  <si>
    <t>https://twitter.com/#!/ufc_rizin3/status/1465295514941886469</t>
  </si>
  <si>
    <t>https://twitter.com/#!/ufc_rizin3/status/1465295534625673226</t>
  </si>
  <si>
    <t>https://twitter.com/#!/ufc_rizin3/status/1465261023825317889</t>
  </si>
  <si>
    <t>https://twitter.com/#!/ufc_rizin3/status/1465295592351883265</t>
  </si>
  <si>
    <t>https://twitter.com/#!/ufc_rizin3/status/1465295600551821314</t>
  </si>
  <si>
    <t>https://twitter.com/#!/ufc_rizin3/status/1465295614900510720</t>
  </si>
  <si>
    <t>https://twitter.com/#!/ufc_rizin3/status/1465295656549945346</t>
  </si>
  <si>
    <t>https://twitter.com/#!/ufc_rizin3/status/1465295664489717767</t>
  </si>
  <si>
    <t>https://twitter.com/#!/ufc_rizin3/status/1465295751131504644</t>
  </si>
  <si>
    <t>https://twitter.com/#!/ufc_rizin3/status/1465260912642703363</t>
  </si>
  <si>
    <t>https://twitter.com/#!/ufc_rizin3/status/1465261264456740868</t>
  </si>
  <si>
    <t>https://twitter.com/#!/ufc_rizin3/status/1465261430463078400</t>
  </si>
  <si>
    <t>https://twitter.com/#!/ufc_rizin3/status/1465261648059375616</t>
  </si>
  <si>
    <t>https://twitter.com/#!/ufc_rizin3/status/1465280303191126017</t>
  </si>
  <si>
    <t>https://twitter.com/#!/ufc_rizin3/status/1465295744080900111</t>
  </si>
  <si>
    <t>https://twitter.com/#!/ufc_rizin3/status/1465295836296802308</t>
  </si>
  <si>
    <t>https://twitter.com/#!/ufc_rizin3/status/1465295841887805440</t>
  </si>
  <si>
    <t>https://twitter.com/#!/ufc_rizin3/status/1465295850783928320</t>
  </si>
  <si>
    <t>https://twitter.com/#!/ufc_rizin3/status/1465295880450310147</t>
  </si>
  <si>
    <t>https://twitter.com/#!/ufc_rizin3/status/1465295884090937347</t>
  </si>
  <si>
    <t>https://twitter.com/#!/ufc_rizin3/status/1465295904231936007</t>
  </si>
  <si>
    <t>https://twitter.com/#!/ufc_rizin3/status/1465295940198174724</t>
  </si>
  <si>
    <t>https://twitter.com/#!/riya74675039/status/1465296025195712514</t>
  </si>
  <si>
    <t>https://twitter.com/#!/77elodiewwe_ufc/status/1465278836862562304</t>
  </si>
  <si>
    <t>https://twitter.com/#!/77elodiewwe_ufc/status/1465278977380073475</t>
  </si>
  <si>
    <t>https://twitter.com/#!/77elodiewwe_ufc/status/1465279465836191744</t>
  </si>
  <si>
    <t>https://twitter.com/#!/ilye3s/status/1465279337897381891</t>
  </si>
  <si>
    <t>https://twitter.com/#!/ilye3s/status/1465279917671788546</t>
  </si>
  <si>
    <t>https://twitter.com/#!/toutmenmerde/status/1465293886226673673</t>
  </si>
  <si>
    <t>https://twitter.com/#!/nana2pvriiis/status/1465296093202239488</t>
  </si>
  <si>
    <t>https://twitter.com/#!/77elodiewwe_ufc/status/1465279105335799810</t>
  </si>
  <si>
    <t>https://twitter.com/#!/smkngdn/status/1465296112797958144</t>
  </si>
  <si>
    <t>https://twitter.com/#!/thomasa22879421/status/1465295945550241793</t>
  </si>
  <si>
    <t>https://twitter.com/#!/adamcrypro777/status/1465296127096504327</t>
  </si>
  <si>
    <t>https://twitter.com/#!/hermaeusmorafr/status/1465290783154659333</t>
  </si>
  <si>
    <t>https://twitter.com/#!/hermaeusmorafr/status/1465296166552322048</t>
  </si>
  <si>
    <t>https://twitter.com/#!/larryfisher_man/status/1465261851311321088</t>
  </si>
  <si>
    <t>https://twitter.com/#!/sumner06/status/1465296181983166464</t>
  </si>
  <si>
    <t>https://twitter.com/#!/nonoy9561/status/1465295934636453890</t>
  </si>
  <si>
    <t>https://twitter.com/#!/dqng8vetasasnik/status/1465296262953979906</t>
  </si>
  <si>
    <t>https://twitter.com/#!/muhammad_aldaaa/status/1465296307535298563</t>
  </si>
  <si>
    <t>https://twitter.com/#!/itsjustrome_/status/1465296318742642689</t>
  </si>
  <si>
    <t>https://twitter.com/#!/northernsky__/status/1465281611805646855</t>
  </si>
  <si>
    <t>https://twitter.com/#!/eliocinelli/status/1465296396169498636</t>
  </si>
  <si>
    <t>https://twitter.com/#!/jhg78596940/status/1465220980910227456</t>
  </si>
  <si>
    <t>https://twitter.com/#!/jhg78596940/status/1465236078915637254</t>
  </si>
  <si>
    <t>https://twitter.com/#!/jhg78596940/status/1465272778156916737</t>
  </si>
  <si>
    <t>https://twitter.com/#!/jhg78596940/status/1465281406234669057</t>
  </si>
  <si>
    <t>https://twitter.com/#!/jhg78596940/status/1465287904104955904</t>
  </si>
  <si>
    <t>https://twitter.com/#!/jhg78596940/status/1465296465597992961</t>
  </si>
  <si>
    <t>https://twitter.com/#!/honestkhabib/status/1465296503937851392</t>
  </si>
  <si>
    <t>https://twitter.com/#!/ufc_rizin3/status/1465295926231134212</t>
  </si>
  <si>
    <t>https://twitter.com/#!/maiko041736/status/1465296594983538692</t>
  </si>
  <si>
    <t>https://twitter.com/#!/phill_kallings/status/1465296608950726657</t>
  </si>
  <si>
    <t>https://twitter.com/#!/maiconfrattani/status/1465296648440066051</t>
  </si>
  <si>
    <t>https://twitter.com/#!/setsunataisho_4/status/1465296729440280581</t>
  </si>
  <si>
    <t>https://twitter.com/#!/menggayyiee/status/1465296736281194499</t>
  </si>
  <si>
    <t>https://twitter.com/#!/adam__mma__/status/1465296923670294535</t>
  </si>
  <si>
    <t>https://twitter.com/#!/freakydeakgifs/status/1465297056231215111</t>
  </si>
  <si>
    <t>https://twitter.com/#!/bitsnark/status/1465297116197228549</t>
  </si>
  <si>
    <t>https://twitter.com/#!/upscpractice/status/1465198886889345026</t>
  </si>
  <si>
    <t>https://twitter.com/#!/upscpractice/status/1465202651453345792</t>
  </si>
  <si>
    <t>https://twitter.com/#!/upscpractice/status/1465206420614307846</t>
  </si>
  <si>
    <t>https://twitter.com/#!/upscpractice/status/1465210202907623427</t>
  </si>
  <si>
    <t>https://twitter.com/#!/upscpractice/status/1465214055279431681</t>
  </si>
  <si>
    <t>https://twitter.com/#!/upscpractice/status/1465217746690613252</t>
  </si>
  <si>
    <t>https://twitter.com/#!/upscpractice/status/1465221588853346307</t>
  </si>
  <si>
    <t>https://twitter.com/#!/upscpractice/status/1465225295380856835</t>
  </si>
  <si>
    <t>https://twitter.com/#!/upscpractice/status/1465229147022708740</t>
  </si>
  <si>
    <t>https://twitter.com/#!/upscpractice/status/1465232921363689472</t>
  </si>
  <si>
    <t>https://twitter.com/#!/upscpractice/status/1465236756182278145</t>
  </si>
  <si>
    <t>https://twitter.com/#!/upscpractice/status/1465240422637314048</t>
  </si>
  <si>
    <t>https://twitter.com/#!/upscpractice/status/1465244266519797770</t>
  </si>
  <si>
    <t>https://twitter.com/#!/upscpractice/status/1465248025727676416</t>
  </si>
  <si>
    <t>https://twitter.com/#!/upscpractice/status/1465251885896683520</t>
  </si>
  <si>
    <t>https://twitter.com/#!/upscpractice/status/1465255511192973314</t>
  </si>
  <si>
    <t>https://twitter.com/#!/upscpractice/status/1465259367708737540</t>
  </si>
  <si>
    <t>https://twitter.com/#!/upscpractice/status/1465263085552287746</t>
  </si>
  <si>
    <t>https://twitter.com/#!/upscpractice/status/1465266917124493317</t>
  </si>
  <si>
    <t>https://twitter.com/#!/upscpractice/status/1465270663187423233</t>
  </si>
  <si>
    <t>https://twitter.com/#!/upscpractice/status/1465274526363979776</t>
  </si>
  <si>
    <t>https://twitter.com/#!/upscpractice/status/1465278144458461184</t>
  </si>
  <si>
    <t>https://twitter.com/#!/upscpractice/status/1465282033815638020</t>
  </si>
  <si>
    <t>https://twitter.com/#!/upscpractice/status/1465285713226878980</t>
  </si>
  <si>
    <t>https://twitter.com/#!/upscpractice/status/1465289599362740241</t>
  </si>
  <si>
    <t>https://twitter.com/#!/upscpractice/status/1465293254811865088</t>
  </si>
  <si>
    <t>https://twitter.com/#!/upscpractice/status/1465297178084220934</t>
  </si>
  <si>
    <t>https://twitter.com/#!/deadlifter93/status/1465297179896070153</t>
  </si>
  <si>
    <t>https://twitter.com/#!/tcsinterview/status/1465202655664422916</t>
  </si>
  <si>
    <t>https://twitter.com/#!/tcsinterview/status/1465206423525249026</t>
  </si>
  <si>
    <t>https://twitter.com/#!/tcsinterview/status/1465210207018049536</t>
  </si>
  <si>
    <t>https://twitter.com/#!/tcsinterview/status/1465225299587653632</t>
  </si>
  <si>
    <t>https://twitter.com/#!/tcsinterview/status/1465236761110626305</t>
  </si>
  <si>
    <t>https://twitter.com/#!/tcsinterview/status/1465251889621225473</t>
  </si>
  <si>
    <t>https://twitter.com/#!/tcsinterview/status/1465259371101769735</t>
  </si>
  <si>
    <t>https://twitter.com/#!/tcsinterview/status/1465266920970719233</t>
  </si>
  <si>
    <t>https://twitter.com/#!/tcsinterview/status/1465270671945375744</t>
  </si>
  <si>
    <t>https://twitter.com/#!/tcsinterview/status/1465274530729975815</t>
  </si>
  <si>
    <t>https://twitter.com/#!/tcsinterview/status/1465278148950568968</t>
  </si>
  <si>
    <t>https://twitter.com/#!/tcsinterview/status/1465282037233987585</t>
  </si>
  <si>
    <t>https://twitter.com/#!/tcsinterview/status/1465285716997545985</t>
  </si>
  <si>
    <t>https://twitter.com/#!/tcsinterview/status/1465297184103055366</t>
  </si>
  <si>
    <t>https://twitter.com/#!/74fbs/status/1465296887280373767</t>
  </si>
  <si>
    <t>https://twitter.com/#!/74fbs/status/1465297188410384384</t>
  </si>
  <si>
    <t>https://twitter.com/#!/hemoans_drino/status/1465297214616571905</t>
  </si>
  <si>
    <t>https://twitter.com/#!/f_lab_niigata/status/1465208589035859970</t>
  </si>
  <si>
    <t>https://twitter.com/#!/f_lab_niigata/status/1465297255422783488</t>
  </si>
  <si>
    <t>https://twitter.com/#!/cryptobetu/status/1465297278625738754</t>
  </si>
  <si>
    <t>https://twitter.com/#!/dragovich26/status/1465215328603066368</t>
  </si>
  <si>
    <t>https://twitter.com/#!/dragovich26/status/1465222125996937221</t>
  </si>
  <si>
    <t>https://twitter.com/#!/dragovich26/status/1465297282027372547</t>
  </si>
  <si>
    <t>https://twitter.com/#!/jmga1961/status/1465297324431876100</t>
  </si>
  <si>
    <t>https://twitter.com/#!/infidels888/status/1465297330496626689</t>
  </si>
  <si>
    <t>https://twitter.com/#!/parmy_singh/status/1465297347026501644</t>
  </si>
  <si>
    <t>https://twitter.com/#!/itome100028/status/1465279404225941508</t>
  </si>
  <si>
    <t>https://twitter.com/#!/cowyfit/status/1465297364722216963</t>
  </si>
  <si>
    <t>https://twitter.com/#!/kekeniea/status/1465297488273838084</t>
  </si>
  <si>
    <t>https://twitter.com/#!/im_fo9/status/1465296884457693201</t>
  </si>
  <si>
    <t>https://twitter.com/#!/presidentboxing/status/1465297512722485250</t>
  </si>
  <si>
    <t>https://twitter.com/#!/europe_mma/status/1465297537968091136</t>
  </si>
  <si>
    <t>https://twitter.com/#!/krauss_kvin/status/1465297626107154435</t>
  </si>
  <si>
    <t>https://twitter.com/#!/dewa_bcrypto/status/1465297742813560833</t>
  </si>
  <si>
    <t>https://twitter.com/#!/dewa_bcrypto/status/1465297769455779842</t>
  </si>
  <si>
    <t>https://twitter.com/#!/surfsumatra/status/1465296797346066435</t>
  </si>
  <si>
    <t>https://twitter.com/#!/dewa_bcrypto/status/1465297708327915530</t>
  </si>
  <si>
    <t>https://twitter.com/#!/ishjitsu/status/1465297772895162369</t>
  </si>
  <si>
    <t>https://twitter.com/#!/a91636/status/1465297824434765829</t>
  </si>
  <si>
    <t>https://twitter.com/#!/bowgli92/status/1465297299530207235</t>
  </si>
  <si>
    <t>https://twitter.com/#!/bowgli92/status/1465297831745540100</t>
  </si>
  <si>
    <t>https://twitter.com/#!/packm93m/status/1465297541076029443</t>
  </si>
  <si>
    <t>https://twitter.com/#!/moulayougo92/status/1465297871004213248</t>
  </si>
  <si>
    <t>https://twitter.com/#!/dunn0428/status/1465297991271870466</t>
  </si>
  <si>
    <t>https://twitter.com/#!/iewefed/status/1465298120036823045</t>
  </si>
  <si>
    <t>https://twitter.com/#!/teepkickk/status/1465211362947174404</t>
  </si>
  <si>
    <t>https://twitter.com/#!/rileyradford_/status/1465298152819347459</t>
  </si>
  <si>
    <t>https://twitter.com/#!/rileyradford_/status/1465274388454903818</t>
  </si>
  <si>
    <t>https://twitter.com/#!/scotty2long/status/1465298176269815814</t>
  </si>
  <si>
    <t>https://twitter.com/#!/zen_sekai88/status/1465298176282267650</t>
  </si>
  <si>
    <t>https://twitter.com/#!/lasueur_off/status/1465271726154166276</t>
  </si>
  <si>
    <t>https://twitter.com/#!/lasueur_off/status/1465281697755410432</t>
  </si>
  <si>
    <t>https://twitter.com/#!/cassius__92/status/1465273092578717696</t>
  </si>
  <si>
    <t>https://twitter.com/#!/cassius__92/status/1465298202635157506</t>
  </si>
  <si>
    <t>https://twitter.com/#!/polishprincemma/status/1465245353574342661</t>
  </si>
  <si>
    <t>https://twitter.com/#!/polishprincemma/status/1465245365209337860</t>
  </si>
  <si>
    <t>https://twitter.com/#!/polishprincemma/status/1465245402500849665</t>
  </si>
  <si>
    <t>https://twitter.com/#!/armenia__mma/status/1465272678445686785</t>
  </si>
  <si>
    <t>https://twitter.com/#!/polishprincemma/status/1465298264899702793</t>
  </si>
  <si>
    <t>https://twitter.com/#!/deathpunchgame/status/1465221237618130948</t>
  </si>
  <si>
    <t>https://twitter.com/#!/gerggardniller1/status/1465298308209856517</t>
  </si>
  <si>
    <t>https://twitter.com/#!/deusdaguerra___/status/1465268711410081795</t>
  </si>
  <si>
    <t>https://twitter.com/#!/deusdaguerra___/status/1465298350853570560</t>
  </si>
  <si>
    <t>https://twitter.com/#!/mmahojepodcast/status/1465298362878599169</t>
  </si>
  <si>
    <t>https://twitter.com/#!/meaggypants/status/1465298374878498822</t>
  </si>
  <si>
    <t>https://twitter.com/#!/jivites40705454/status/1465289610716594176</t>
  </si>
  <si>
    <t>https://twitter.com/#!/jivites40705454/status/1465298405819760648</t>
  </si>
  <si>
    <t>https://twitter.com/#!/tomsmetaverse/status/1465298418876755971</t>
  </si>
  <si>
    <t>https://twitter.com/#!/mmanews_com/status/1465200279301804034</t>
  </si>
  <si>
    <t>https://twitter.com/#!/harveyleonardd/status/1465298567480983566</t>
  </si>
  <si>
    <t>https://twitter.com/#!/mmajunkie/status/1465232832956182529</t>
  </si>
  <si>
    <t>https://twitter.com/#!/hana2360/status/1465296597525405698</t>
  </si>
  <si>
    <t>https://twitter.com/#!/hana2360/status/1465297277912817669</t>
  </si>
  <si>
    <t>https://twitter.com/#!/hana2360/status/1465298604705337348</t>
  </si>
  <si>
    <t>https://twitter.com/#!/fau1in/status/1465298606064295942</t>
  </si>
  <si>
    <t>https://twitter.com/#!/zuian4410/status/1465298712176246785</t>
  </si>
  <si>
    <t>https://twitter.com/#!/fau1in/status/1465297843774709760</t>
  </si>
  <si>
    <t>https://twitter.com/#!/busydreamingg/status/1465298717590925317</t>
  </si>
  <si>
    <t>https://twitter.com/#!/annasazin/status/1465298884373086208</t>
  </si>
  <si>
    <t>https://twitter.com/#!/8_yfm_ufc/status/1465240559371505668</t>
  </si>
  <si>
    <t>https://twitter.com/#!/8_yfm_ufc/status/1465240635519111178</t>
  </si>
  <si>
    <t>https://twitter.com/#!/8_yfm_ufc/status/1465273649762476035</t>
  </si>
  <si>
    <t>https://twitter.com/#!/8_yfm_ufc/status/1465289975017009152</t>
  </si>
  <si>
    <t>https://twitter.com/#!/8_yfm_ufc/status/1465290040234295300</t>
  </si>
  <si>
    <t>https://twitter.com/#!/8_yfm_ufc/status/1465292074761162752</t>
  </si>
  <si>
    <t>https://twitter.com/#!/8_yfm_ufc/status/1465298887795568645</t>
  </si>
  <si>
    <t>https://twitter.com/#!/wmtyufc4/status/1465298947694551045</t>
  </si>
  <si>
    <t>https://twitter.com/#!/wmtyufc2/status/1465298962798284808</t>
  </si>
  <si>
    <t>https://twitter.com/#!/wmtyufc1/status/1465298968032825344</t>
  </si>
  <si>
    <t>https://twitter.com/#!/wmtyufc5/status/1465298969454649350</t>
  </si>
  <si>
    <t>https://twitter.com/#!/wmtyufc3/status/1465299014409195522</t>
  </si>
  <si>
    <t>https://twitter.com/#!/lalawoodd/status/1465299050970845186</t>
  </si>
  <si>
    <t>https://twitter.com/#!/luckiestlilies/status/1465299080213504002</t>
  </si>
  <si>
    <t>https://twitter.com/#!/ufcinforma/status/1465298664583278594</t>
  </si>
  <si>
    <t>https://twitter.com/#!/herson_herbster/status/1465299102074343442</t>
  </si>
  <si>
    <t>https://twitter.com/#!/lianataylor3/status/1465299111498813443</t>
  </si>
  <si>
    <t>https://twitter.com/#!/iamretrsuleiman/status/1465299162539466756</t>
  </si>
  <si>
    <t>https://twitter.com/#!/judas_1994/status/1465263710918742020</t>
  </si>
  <si>
    <t>https://twitter.com/#!/judas_1994/status/1465263732057989120</t>
  </si>
  <si>
    <t>https://twitter.com/#!/simran20761/status/1465299182432886791</t>
  </si>
  <si>
    <t>https://twitter.com/#!/caekx/status/1465299185834639367</t>
  </si>
  <si>
    <t>https://twitter.com/#!/htsony/status/1465270395481722883</t>
  </si>
  <si>
    <t>https://twitter.com/#!/jadebigwinsxx/status/1465299222211616778</t>
  </si>
  <si>
    <t>1465196714285887491</t>
  </si>
  <si>
    <t>1465196801150132225</t>
  </si>
  <si>
    <t>1465196828878594050</t>
  </si>
  <si>
    <t>1465196874416406533</t>
  </si>
  <si>
    <t>1465197170290741248</t>
  </si>
  <si>
    <t>1465197351899856896</t>
  </si>
  <si>
    <t>1465197358535172097</t>
  </si>
  <si>
    <t>1465197367259320320</t>
  </si>
  <si>
    <t>1465197499598000128</t>
  </si>
  <si>
    <t>1465197514831785984</t>
  </si>
  <si>
    <t>1465197586340626432</t>
  </si>
  <si>
    <t>1465197687742283779</t>
  </si>
  <si>
    <t>1465197694801317889</t>
  </si>
  <si>
    <t>1465197876146024450</t>
  </si>
  <si>
    <t>1465196614184800264</t>
  </si>
  <si>
    <t>1465196852622479366</t>
  </si>
  <si>
    <t>1465197061469458433</t>
  </si>
  <si>
    <t>1465197957184061447</t>
  </si>
  <si>
    <t>1465198047646797825</t>
  </si>
  <si>
    <t>1465198094392471553</t>
  </si>
  <si>
    <t>1465197962729238528</t>
  </si>
  <si>
    <t>1465197775822684160</t>
  </si>
  <si>
    <t>1465198129855475712</t>
  </si>
  <si>
    <t>1465198147920011266</t>
  </si>
  <si>
    <t>1465198238252744708</t>
  </si>
  <si>
    <t>1465198243780857860</t>
  </si>
  <si>
    <t>1465198304535400454</t>
  </si>
  <si>
    <t>1465198350454575105</t>
  </si>
  <si>
    <t>1465198403881738246</t>
  </si>
  <si>
    <t>1465198496672190464</t>
  </si>
  <si>
    <t>1465198567887310853</t>
  </si>
  <si>
    <t>1465198653115490310</t>
  </si>
  <si>
    <t>1465198708861984775</t>
  </si>
  <si>
    <t>1465198725366784014</t>
  </si>
  <si>
    <t>1465198747030151168</t>
  </si>
  <si>
    <t>1465196634417950724</t>
  </si>
  <si>
    <t>1465198839674159104</t>
  </si>
  <si>
    <t>1465199091877613568</t>
  </si>
  <si>
    <t>1465199098429071361</t>
  </si>
  <si>
    <t>1465199106154909702</t>
  </si>
  <si>
    <t>1465199153194041344</t>
  </si>
  <si>
    <t>1465199252158967808</t>
  </si>
  <si>
    <t>1465199348107681793</t>
  </si>
  <si>
    <t>1465199361432846339</t>
  </si>
  <si>
    <t>1465199388314251265</t>
  </si>
  <si>
    <t>1465199388947529731</t>
  </si>
  <si>
    <t>1465199469935398915</t>
  </si>
  <si>
    <t>1465199504538288135</t>
  </si>
  <si>
    <t>1465198421724250117</t>
  </si>
  <si>
    <t>1465199531822358528</t>
  </si>
  <si>
    <t>1465199534695276551</t>
  </si>
  <si>
    <t>1465199554261831689</t>
  </si>
  <si>
    <t>1465199615922163715</t>
  </si>
  <si>
    <t>1465198365721780227</t>
  </si>
  <si>
    <t>1465199624927399938</t>
  </si>
  <si>
    <t>1465199637501919243</t>
  </si>
  <si>
    <t>1465199518996070408</t>
  </si>
  <si>
    <t>1465199684809465856</t>
  </si>
  <si>
    <t>1465200199484198914</t>
  </si>
  <si>
    <t>1465200289884028934</t>
  </si>
  <si>
    <t>1465200350516895749</t>
  </si>
  <si>
    <t>1465199782327115778</t>
  </si>
  <si>
    <t>1465200372977307653</t>
  </si>
  <si>
    <t>1465200761080537089</t>
  </si>
  <si>
    <t>1465200776045903873</t>
  </si>
  <si>
    <t>1465200782903492608</t>
  </si>
  <si>
    <t>1465200933126963203</t>
  </si>
  <si>
    <t>1465201088089440260</t>
  </si>
  <si>
    <t>1465201097405091840</t>
  </si>
  <si>
    <t>1465201191554453506</t>
  </si>
  <si>
    <t>1465201205370667010</t>
  </si>
  <si>
    <t>1465201341421146117</t>
  </si>
  <si>
    <t>1465201699149205506</t>
  </si>
  <si>
    <t>1465201718061264896</t>
  </si>
  <si>
    <t>1465201628131119107</t>
  </si>
  <si>
    <t>1465201733953626115</t>
  </si>
  <si>
    <t>1465201886999367684</t>
  </si>
  <si>
    <t>1465202115186360324</t>
  </si>
  <si>
    <t>1465199724944785415</t>
  </si>
  <si>
    <t>1465199888224894983</t>
  </si>
  <si>
    <t>1465201983694852096</t>
  </si>
  <si>
    <t>1465199373248352257</t>
  </si>
  <si>
    <t>1465202179795562496</t>
  </si>
  <si>
    <t>1465202224800624643</t>
  </si>
  <si>
    <t>1465202236062318592</t>
  </si>
  <si>
    <t>1465202384657952770</t>
  </si>
  <si>
    <t>1465202431956959232</t>
  </si>
  <si>
    <t>1465202531710038016</t>
  </si>
  <si>
    <t>1465202563914113029</t>
  </si>
  <si>
    <t>1465202615151521793</t>
  </si>
  <si>
    <t>1465202664870875137</t>
  </si>
  <si>
    <t>1465202672714371072</t>
  </si>
  <si>
    <t>1465202715856826374</t>
  </si>
  <si>
    <t>1465202801265582087</t>
  </si>
  <si>
    <t>1465202827626782721</t>
  </si>
  <si>
    <t>1465202843670003717</t>
  </si>
  <si>
    <t>1465202834647965700</t>
  </si>
  <si>
    <t>1465202915749076997</t>
  </si>
  <si>
    <t>1465203073433759749</t>
  </si>
  <si>
    <t>1465203104597614599</t>
  </si>
  <si>
    <t>1465203216736473093</t>
  </si>
  <si>
    <t>1465203280775200773</t>
  </si>
  <si>
    <t>1465203369988001795</t>
  </si>
  <si>
    <t>1465202829572902914</t>
  </si>
  <si>
    <t>1465203431442771975</t>
  </si>
  <si>
    <t>1465203469296365569</t>
  </si>
  <si>
    <t>1465203565140480003</t>
  </si>
  <si>
    <t>1465203849229074435</t>
  </si>
  <si>
    <t>1465198844354830338</t>
  </si>
  <si>
    <t>1465199244713750533</t>
  </si>
  <si>
    <t>1465203863854616576</t>
  </si>
  <si>
    <t>1465203919265484801</t>
  </si>
  <si>
    <t>1465204038262214668</t>
  </si>
  <si>
    <t>1465202934887501825</t>
  </si>
  <si>
    <t>1465203012209500161</t>
  </si>
  <si>
    <t>1465203075715506180</t>
  </si>
  <si>
    <t>1465203154501312512</t>
  </si>
  <si>
    <t>1465203229487079424</t>
  </si>
  <si>
    <t>1465203326174187525</t>
  </si>
  <si>
    <t>1465203619154698250</t>
  </si>
  <si>
    <t>1465203707637686277</t>
  </si>
  <si>
    <t>1465203801380376577</t>
  </si>
  <si>
    <t>1465203896473645059</t>
  </si>
  <si>
    <t>1465204010558783490</t>
  </si>
  <si>
    <t>1465204085469052932</t>
  </si>
  <si>
    <t>1465204073205014530</t>
  </si>
  <si>
    <t>1465204105312444416</t>
  </si>
  <si>
    <t>1465204125034074117</t>
  </si>
  <si>
    <t>1465204434602917889</t>
  </si>
  <si>
    <t>1465204460263669760</t>
  </si>
  <si>
    <t>1465205166999846915</t>
  </si>
  <si>
    <t>1465205301766807553</t>
  </si>
  <si>
    <t>1465205341923299328</t>
  </si>
  <si>
    <t>1465205354212462593</t>
  </si>
  <si>
    <t>1465205424722898946</t>
  </si>
  <si>
    <t>1465205759231160330</t>
  </si>
  <si>
    <t>1465205781016547330</t>
  </si>
  <si>
    <t>1465205792278126595</t>
  </si>
  <si>
    <t>1465205994829533187</t>
  </si>
  <si>
    <t>1465206002022760448</t>
  </si>
  <si>
    <t>1465206009798922249</t>
  </si>
  <si>
    <t>1465206038148403203</t>
  </si>
  <si>
    <t>1465206120570519558</t>
  </si>
  <si>
    <t>1465206181001977857</t>
  </si>
  <si>
    <t>1465206401093963783</t>
  </si>
  <si>
    <t>1465206484996792321</t>
  </si>
  <si>
    <t>1465206566001405961</t>
  </si>
  <si>
    <t>1465206668807921664</t>
  </si>
  <si>
    <t>1465206634389639169</t>
  </si>
  <si>
    <t>1465206644464312330</t>
  </si>
  <si>
    <t>1465206658070687744</t>
  </si>
  <si>
    <t>1465206694410133509</t>
  </si>
  <si>
    <t>1465206709039865857</t>
  </si>
  <si>
    <t>1465206733203197954</t>
  </si>
  <si>
    <t>1465206748210417675</t>
  </si>
  <si>
    <t>1465206785032302595</t>
  </si>
  <si>
    <t>1465206788400107522</t>
  </si>
  <si>
    <t>1465206835212795914</t>
  </si>
  <si>
    <t>1465206935255355397</t>
  </si>
  <si>
    <t>1465206949725683717</t>
  </si>
  <si>
    <t>1465207008802467857</t>
  </si>
  <si>
    <t>1465207314936442883</t>
  </si>
  <si>
    <t>1465207337866649600</t>
  </si>
  <si>
    <t>1465207373656698881</t>
  </si>
  <si>
    <t>1465207443781156864</t>
  </si>
  <si>
    <t>1465207463100268544</t>
  </si>
  <si>
    <t>1465207468917731331</t>
  </si>
  <si>
    <t>1465207641060388866</t>
  </si>
  <si>
    <t>1465207710312448003</t>
  </si>
  <si>
    <t>1465207725655158791</t>
  </si>
  <si>
    <t>1465207736811941890</t>
  </si>
  <si>
    <t>1465207737340420101</t>
  </si>
  <si>
    <t>1465207746647703553</t>
  </si>
  <si>
    <t>1465207776213274629</t>
  </si>
  <si>
    <t>1465207840600068099</t>
  </si>
  <si>
    <t>1465207934720233473</t>
  </si>
  <si>
    <t>1465207952843821056</t>
  </si>
  <si>
    <t>1465207963501555717</t>
  </si>
  <si>
    <t>1465208160398970880</t>
  </si>
  <si>
    <t>1465208346877825025</t>
  </si>
  <si>
    <t>1465208353303379970</t>
  </si>
  <si>
    <t>1465208380839055362</t>
  </si>
  <si>
    <t>1465208645076013061</t>
  </si>
  <si>
    <t>1465208692412850177</t>
  </si>
  <si>
    <t>1465208717058576385</t>
  </si>
  <si>
    <t>1465208867298676736</t>
  </si>
  <si>
    <t>1465209332224700418</t>
  </si>
  <si>
    <t>1465209520347566081</t>
  </si>
  <si>
    <t>1465209571719495681</t>
  </si>
  <si>
    <t>1465209603155660800</t>
  </si>
  <si>
    <t>1465209619773415431</t>
  </si>
  <si>
    <t>1465209690317545473</t>
  </si>
  <si>
    <t>1465199366113738766</t>
  </si>
  <si>
    <t>1465209795493908481</t>
  </si>
  <si>
    <t>1465199234928553992</t>
  </si>
  <si>
    <t>1465209817895743489</t>
  </si>
  <si>
    <t>1465209818172444675</t>
  </si>
  <si>
    <t>1465209904956952579</t>
  </si>
  <si>
    <t>1465210076172468229</t>
  </si>
  <si>
    <t>1465207816566689795</t>
  </si>
  <si>
    <t>1465209529407197189</t>
  </si>
  <si>
    <t>1465210143889494017</t>
  </si>
  <si>
    <t>1465210175506173961</t>
  </si>
  <si>
    <t>1465210301989543943</t>
  </si>
  <si>
    <t>1465210144824954882</t>
  </si>
  <si>
    <t>1465210399721144320</t>
  </si>
  <si>
    <t>1465210693519495172</t>
  </si>
  <si>
    <t>1465210728655192069</t>
  </si>
  <si>
    <t>1465210958213566467</t>
  </si>
  <si>
    <t>1465210976026996740</t>
  </si>
  <si>
    <t>1465210978111569921</t>
  </si>
  <si>
    <t>1465211038056386562</t>
  </si>
  <si>
    <t>1465211100652179461</t>
  </si>
  <si>
    <t>1465211365153394691</t>
  </si>
  <si>
    <t>1465211459311439876</t>
  </si>
  <si>
    <t>1465211714182336514</t>
  </si>
  <si>
    <t>1465211848647753735</t>
  </si>
  <si>
    <t>1465211954193211395</t>
  </si>
  <si>
    <t>1465212464904110082</t>
  </si>
  <si>
    <t>1465212562014937094</t>
  </si>
  <si>
    <t>1465212681812680705</t>
  </si>
  <si>
    <t>1465212687546294275</t>
  </si>
  <si>
    <t>1465212641022922754</t>
  </si>
  <si>
    <t>1465212826927046658</t>
  </si>
  <si>
    <t>1465213049372086273</t>
  </si>
  <si>
    <t>1465213056028454913</t>
  </si>
  <si>
    <t>1465213127235092483</t>
  </si>
  <si>
    <t>1465197303136878595</t>
  </si>
  <si>
    <t>1465212355126648838</t>
  </si>
  <si>
    <t>1465213131135729668</t>
  </si>
  <si>
    <t>1465213188467687427</t>
  </si>
  <si>
    <t>1465213422438477824</t>
  </si>
  <si>
    <t>1465213439068958730</t>
  </si>
  <si>
    <t>1465213517049511939</t>
  </si>
  <si>
    <t>1465213555897249803</t>
  </si>
  <si>
    <t>1465213732536025089</t>
  </si>
  <si>
    <t>1465213783425486855</t>
  </si>
  <si>
    <t>1465213794410323970</t>
  </si>
  <si>
    <t>1465210903931064324</t>
  </si>
  <si>
    <t>1465213897112236034</t>
  </si>
  <si>
    <t>1465213934173138946</t>
  </si>
  <si>
    <t>1465213936584773636</t>
  </si>
  <si>
    <t>1465214086895923203</t>
  </si>
  <si>
    <t>1465214149504356352</t>
  </si>
  <si>
    <t>1465214322603442177</t>
  </si>
  <si>
    <t>1465214424663281669</t>
  </si>
  <si>
    <t>1465214626040213504</t>
  </si>
  <si>
    <t>1465214639948513280</t>
  </si>
  <si>
    <t>1465214746647359488</t>
  </si>
  <si>
    <t>1465214907264102403</t>
  </si>
  <si>
    <t>1465215128182280195</t>
  </si>
  <si>
    <t>1465215188324417542</t>
  </si>
  <si>
    <t>1465215252530749441</t>
  </si>
  <si>
    <t>1465215185233362950</t>
  </si>
  <si>
    <t>1465215468348878851</t>
  </si>
  <si>
    <t>1465215655704244227</t>
  </si>
  <si>
    <t>1465215713090572290</t>
  </si>
  <si>
    <t>1465215826458386432</t>
  </si>
  <si>
    <t>1465216237185605636</t>
  </si>
  <si>
    <t>1465216712106659844</t>
  </si>
  <si>
    <t>1465216735892492293</t>
  </si>
  <si>
    <t>1465216744281108481</t>
  </si>
  <si>
    <t>1465217036519456768</t>
  </si>
  <si>
    <t>1465217157638283264</t>
  </si>
  <si>
    <t>1465217272709062662</t>
  </si>
  <si>
    <t>1465217326303772674</t>
  </si>
  <si>
    <t>1465217358017007620</t>
  </si>
  <si>
    <t>1465217473779798016</t>
  </si>
  <si>
    <t>1465217515777232896</t>
  </si>
  <si>
    <t>1465217746921267206</t>
  </si>
  <si>
    <t>1465215751044808708</t>
  </si>
  <si>
    <t>1465217772422524929</t>
  </si>
  <si>
    <t>1465217889217044486</t>
  </si>
  <si>
    <t>1465218039012634624</t>
  </si>
  <si>
    <t>1465218161045823490</t>
  </si>
  <si>
    <t>1465218230230736896</t>
  </si>
  <si>
    <t>1465218576713797635</t>
  </si>
  <si>
    <t>1465218811632578565</t>
  </si>
  <si>
    <t>1465218840456011777</t>
  </si>
  <si>
    <t>1465218873175719940</t>
  </si>
  <si>
    <t>1465218885251047426</t>
  </si>
  <si>
    <t>1465218906746810368</t>
  </si>
  <si>
    <t>1465218955539148805</t>
  </si>
  <si>
    <t>1465219361153638410</t>
  </si>
  <si>
    <t>1465219447967391748</t>
  </si>
  <si>
    <t>1465219579462963203</t>
  </si>
  <si>
    <t>1465219770538594309</t>
  </si>
  <si>
    <t>1465220158721511425</t>
  </si>
  <si>
    <t>1465220165344415744</t>
  </si>
  <si>
    <t>1465220255417044992</t>
  </si>
  <si>
    <t>1465220337914761216</t>
  </si>
  <si>
    <t>1465220417069600776</t>
  </si>
  <si>
    <t>1465220447365001216</t>
  </si>
  <si>
    <t>1465220634120798208</t>
  </si>
  <si>
    <t>1465220694900281347</t>
  </si>
  <si>
    <t>1465220856255328256</t>
  </si>
  <si>
    <t>1465221096777654272</t>
  </si>
  <si>
    <t>1465221131242295299</t>
  </si>
  <si>
    <t>1465221225886535681</t>
  </si>
  <si>
    <t>1465221294262145027</t>
  </si>
  <si>
    <t>1465210769579065352</t>
  </si>
  <si>
    <t>1465221416362594305</t>
  </si>
  <si>
    <t>1465221535065681940</t>
  </si>
  <si>
    <t>1465221732579647493</t>
  </si>
  <si>
    <t>1465221795116507137</t>
  </si>
  <si>
    <t>1465221988008476672</t>
  </si>
  <si>
    <t>1465222073920327681</t>
  </si>
  <si>
    <t>1465222150663585794</t>
  </si>
  <si>
    <t>1465216552102506501</t>
  </si>
  <si>
    <t>1465222166576779269</t>
  </si>
  <si>
    <t>1465206285851189250</t>
  </si>
  <si>
    <t>1465222194644983808</t>
  </si>
  <si>
    <t>1465222198101041154</t>
  </si>
  <si>
    <t>1465206274581168129</t>
  </si>
  <si>
    <t>1465222205868949513</t>
  </si>
  <si>
    <t>1465222220762992646</t>
  </si>
  <si>
    <t>1465222256825622530</t>
  </si>
  <si>
    <t>1465222269920178179</t>
  </si>
  <si>
    <t>1465222384839970817</t>
  </si>
  <si>
    <t>1465222406130262026</t>
  </si>
  <si>
    <t>1465222421720576006</t>
  </si>
  <si>
    <t>1465222425231036418</t>
  </si>
  <si>
    <t>1465222492658806787</t>
  </si>
  <si>
    <t>1465222575663955970</t>
  </si>
  <si>
    <t>1465222973196050434</t>
  </si>
  <si>
    <t>1465223222446723072</t>
  </si>
  <si>
    <t>1465223304965410816</t>
  </si>
  <si>
    <t>1465223431595638784</t>
  </si>
  <si>
    <t>1465223519294402564</t>
  </si>
  <si>
    <t>1465223646373314563</t>
  </si>
  <si>
    <t>1465223748433301506</t>
  </si>
  <si>
    <t>1465223926028640259</t>
  </si>
  <si>
    <t>1465224159584305154</t>
  </si>
  <si>
    <t>1465224179381424130</t>
  </si>
  <si>
    <t>1465224103720366083</t>
  </si>
  <si>
    <t>1465224459296587779</t>
  </si>
  <si>
    <t>1465224602712424448</t>
  </si>
  <si>
    <t>1465224621561577474</t>
  </si>
  <si>
    <t>1465225089729937410</t>
  </si>
  <si>
    <t>1465225152736763904</t>
  </si>
  <si>
    <t>1465225264217174017</t>
  </si>
  <si>
    <t>1465225427409006593</t>
  </si>
  <si>
    <t>1465225611035779074</t>
  </si>
  <si>
    <t>1465217892379607046</t>
  </si>
  <si>
    <t>1465225718506278917</t>
  </si>
  <si>
    <t>1465225833031749632</t>
  </si>
  <si>
    <t>1465225892859318277</t>
  </si>
  <si>
    <t>1465225968994291721</t>
  </si>
  <si>
    <t>1465225999663214599</t>
  </si>
  <si>
    <t>1465226214260592645</t>
  </si>
  <si>
    <t>1465224585230565381</t>
  </si>
  <si>
    <t>1465226329079615490</t>
  </si>
  <si>
    <t>1465226333429116931</t>
  </si>
  <si>
    <t>1465226385253879809</t>
  </si>
  <si>
    <t>1465226562844827652</t>
  </si>
  <si>
    <t>1465226982564769793</t>
  </si>
  <si>
    <t>1465227194486034434</t>
  </si>
  <si>
    <t>1465227227528794123</t>
  </si>
  <si>
    <t>1465227298706116608</t>
  </si>
  <si>
    <t>1465227405262561285</t>
  </si>
  <si>
    <t>1465227443061600259</t>
  </si>
  <si>
    <t>1465227490406723585</t>
  </si>
  <si>
    <t>1465227651371646978</t>
  </si>
  <si>
    <t>1465227758976438278</t>
  </si>
  <si>
    <t>1465225546296479746</t>
  </si>
  <si>
    <t>1465225626801954818</t>
  </si>
  <si>
    <t>1465225725699506179</t>
  </si>
  <si>
    <t>1465226611196784644</t>
  </si>
  <si>
    <t>1465226621900648451</t>
  </si>
  <si>
    <t>1465227171408986116</t>
  </si>
  <si>
    <t>1465227777313935362</t>
  </si>
  <si>
    <t>1465212127585521664</t>
  </si>
  <si>
    <t>1465227876815409152</t>
  </si>
  <si>
    <t>1465227885405376514</t>
  </si>
  <si>
    <t>1465228069837418500</t>
  </si>
  <si>
    <t>1465228418858065920</t>
  </si>
  <si>
    <t>1465228466459226118</t>
  </si>
  <si>
    <t>1465228583606050818</t>
  </si>
  <si>
    <t>1465228015319740417</t>
  </si>
  <si>
    <t>1465228602010525701</t>
  </si>
  <si>
    <t>1465228777475096588</t>
  </si>
  <si>
    <t>1465228817023176706</t>
  </si>
  <si>
    <t>1465229079368634371</t>
  </si>
  <si>
    <t>1465229298068082689</t>
  </si>
  <si>
    <t>1465229383514398722</t>
  </si>
  <si>
    <t>1465229481539481602</t>
  </si>
  <si>
    <t>1465229677606445056</t>
  </si>
  <si>
    <t>1465230039147028481</t>
  </si>
  <si>
    <t>1465230048760406017</t>
  </si>
  <si>
    <t>1465230094037831682</t>
  </si>
  <si>
    <t>1465230186966921220</t>
  </si>
  <si>
    <t>1465230215508992003</t>
  </si>
  <si>
    <t>1465230434837536775</t>
  </si>
  <si>
    <t>1465230810374877186</t>
  </si>
  <si>
    <t>1465231000024363012</t>
  </si>
  <si>
    <t>1465231094815600643</t>
  </si>
  <si>
    <t>1465231160653590535</t>
  </si>
  <si>
    <t>1465231202105933825</t>
  </si>
  <si>
    <t>1465231225501663235</t>
  </si>
  <si>
    <t>1465231255402946563</t>
  </si>
  <si>
    <t>1465231596903026700</t>
  </si>
  <si>
    <t>1465231606470356994</t>
  </si>
  <si>
    <t>1465231749634473985</t>
  </si>
  <si>
    <t>1465231799135748096</t>
  </si>
  <si>
    <t>1465229626670829570</t>
  </si>
  <si>
    <t>1465231808220467203</t>
  </si>
  <si>
    <t>1465231920409694210</t>
  </si>
  <si>
    <t>1465231938927607812</t>
  </si>
  <si>
    <t>1465231694877761536</t>
  </si>
  <si>
    <t>1465231811651387394</t>
  </si>
  <si>
    <t>1465232029432180738</t>
  </si>
  <si>
    <t>1465232332944822274</t>
  </si>
  <si>
    <t>1465232359230476288</t>
  </si>
  <si>
    <t>1465232468085116931</t>
  </si>
  <si>
    <t>1465232715578585089</t>
  </si>
  <si>
    <t>1465232860281901057</t>
  </si>
  <si>
    <t>1465232945472368643</t>
  </si>
  <si>
    <t>1465232991282778116</t>
  </si>
  <si>
    <t>1465233027303411714</t>
  </si>
  <si>
    <t>1465233078100578305</t>
  </si>
  <si>
    <t>1465233140365074439</t>
  </si>
  <si>
    <t>1465233162112581633</t>
  </si>
  <si>
    <t>1465233221663133700</t>
  </si>
  <si>
    <t>1465233222091087876</t>
  </si>
  <si>
    <t>1465228759607427079</t>
  </si>
  <si>
    <t>1465233272477257728</t>
  </si>
  <si>
    <t>1465233247030460420</t>
  </si>
  <si>
    <t>1465233267079196686</t>
  </si>
  <si>
    <t>1465233277824946178</t>
  </si>
  <si>
    <t>1465233283122442242</t>
  </si>
  <si>
    <t>1465233286171615237</t>
  </si>
  <si>
    <t>1465233377980829697</t>
  </si>
  <si>
    <t>1465233425124581376</t>
  </si>
  <si>
    <t>1465233463024308224</t>
  </si>
  <si>
    <t>1465233535040737282</t>
  </si>
  <si>
    <t>1465233687541587970</t>
  </si>
  <si>
    <t>1465233785608306692</t>
  </si>
  <si>
    <t>1465233789941071874</t>
  </si>
  <si>
    <t>1465234056887652353</t>
  </si>
  <si>
    <t>1465234199963648008</t>
  </si>
  <si>
    <t>1465234439361945603</t>
  </si>
  <si>
    <t>1465234507276029954</t>
  </si>
  <si>
    <t>1465234711031123980</t>
  </si>
  <si>
    <t>1465234751980281860</t>
  </si>
  <si>
    <t>1465234856779018240</t>
  </si>
  <si>
    <t>1465234749467893765</t>
  </si>
  <si>
    <t>1465234857009766403</t>
  </si>
  <si>
    <t>1465234959162089472</t>
  </si>
  <si>
    <t>1465235321998749697</t>
  </si>
  <si>
    <t>1465235350381490177</t>
  </si>
  <si>
    <t>1465235688975056896</t>
  </si>
  <si>
    <t>1465235745833168897</t>
  </si>
  <si>
    <t>1465235767949672450</t>
  </si>
  <si>
    <t>1465236169856360451</t>
  </si>
  <si>
    <t>1465236176986460162</t>
  </si>
  <si>
    <t>1465236297094676483</t>
  </si>
  <si>
    <t>1465236356435570693</t>
  </si>
  <si>
    <t>1465235262913585155</t>
  </si>
  <si>
    <t>1465235278730301444</t>
  </si>
  <si>
    <t>1465235479746555909</t>
  </si>
  <si>
    <t>1465235652589625344</t>
  </si>
  <si>
    <t>1465236125929385986</t>
  </si>
  <si>
    <t>1465236372898336768</t>
  </si>
  <si>
    <t>1465236488203948036</t>
  </si>
  <si>
    <t>1465236079011942401</t>
  </si>
  <si>
    <t>1465236803368144896</t>
  </si>
  <si>
    <t>1465237112647663623</t>
  </si>
  <si>
    <t>1465237158004813827</t>
  </si>
  <si>
    <t>1465237179358236672</t>
  </si>
  <si>
    <t>1465237230495096835</t>
  </si>
  <si>
    <t>1465237266956263429</t>
  </si>
  <si>
    <t>1465236336143654914</t>
  </si>
  <si>
    <t>1465237427447029763</t>
  </si>
  <si>
    <t>1465237629050314754</t>
  </si>
  <si>
    <t>1465237697044307969</t>
  </si>
  <si>
    <t>1465237714887143425</t>
  </si>
  <si>
    <t>1465237844042166274</t>
  </si>
  <si>
    <t>1465237974791168001</t>
  </si>
  <si>
    <t>1465237981975879688</t>
  </si>
  <si>
    <t>1465238065148956675</t>
  </si>
  <si>
    <t>1465238066763870211</t>
  </si>
  <si>
    <t>1465238070165336071</t>
  </si>
  <si>
    <t>1465238288214732800</t>
  </si>
  <si>
    <t>1465208494047510532</t>
  </si>
  <si>
    <t>1465238318208192515</t>
  </si>
  <si>
    <t>1465237230474215425</t>
  </si>
  <si>
    <t>1465237242679603202</t>
  </si>
  <si>
    <t>1465238446621011969</t>
  </si>
  <si>
    <t>1465238452656558085</t>
  </si>
  <si>
    <t>1465238461636657153</t>
  </si>
  <si>
    <t>1465238466946650113</t>
  </si>
  <si>
    <t>1465238548081266688</t>
  </si>
  <si>
    <t>1465238639340756995</t>
  </si>
  <si>
    <t>1465238670127124480</t>
  </si>
  <si>
    <t>1465238678289227778</t>
  </si>
  <si>
    <t>1465238314617913347</t>
  </si>
  <si>
    <t>1465238773244043270</t>
  </si>
  <si>
    <t>1465238808488730629</t>
  </si>
  <si>
    <t>1465238810820808706</t>
  </si>
  <si>
    <t>1465238923358126085</t>
  </si>
  <si>
    <t>1465225948823887873</t>
  </si>
  <si>
    <t>1465239019797692416</t>
  </si>
  <si>
    <t>1465239052093833220</t>
  </si>
  <si>
    <t>1465239056518823940</t>
  </si>
  <si>
    <t>1465239080128626689</t>
  </si>
  <si>
    <t>1465239218028904452</t>
  </si>
  <si>
    <t>1465239352796229635</t>
  </si>
  <si>
    <t>1465239426531872769</t>
  </si>
  <si>
    <t>1465239445473529858</t>
  </si>
  <si>
    <t>1465239237356240901</t>
  </si>
  <si>
    <t>1465239498951127040</t>
  </si>
  <si>
    <t>1465239532937351168</t>
  </si>
  <si>
    <t>1465230910928957442</t>
  </si>
  <si>
    <t>1465230919938232321</t>
  </si>
  <si>
    <t>1465230926040993796</t>
  </si>
  <si>
    <t>1465230930323415042</t>
  </si>
  <si>
    <t>1465230935708815364</t>
  </si>
  <si>
    <t>1465230940213596162</t>
  </si>
  <si>
    <t>1465230945829765127</t>
  </si>
  <si>
    <t>1465230952695803907</t>
  </si>
  <si>
    <t>1465234499428659204</t>
  </si>
  <si>
    <t>1465234501295087621</t>
  </si>
  <si>
    <t>1465234503442567169</t>
  </si>
  <si>
    <t>1465234506361810946</t>
  </si>
  <si>
    <t>1465234508383465474</t>
  </si>
  <si>
    <t>1465234512011481089</t>
  </si>
  <si>
    <t>1465234514754654208</t>
  </si>
  <si>
    <t>1465234518152028160</t>
  </si>
  <si>
    <t>1465239580819562498</t>
  </si>
  <si>
    <t>1465239583877173251</t>
  </si>
  <si>
    <t>1465239590252552198</t>
  </si>
  <si>
    <t>1465239597038899202</t>
  </si>
  <si>
    <t>1465239603984674818</t>
  </si>
  <si>
    <t>1465239611194679301</t>
  </si>
  <si>
    <t>1465239614499790850</t>
  </si>
  <si>
    <t>1465239619721650179</t>
  </si>
  <si>
    <t>1465239628382969862</t>
  </si>
  <si>
    <t>1465239667419140099</t>
  </si>
  <si>
    <t>1465239964896137217</t>
  </si>
  <si>
    <t>1465240135369302016</t>
  </si>
  <si>
    <t>1465240173457858562</t>
  </si>
  <si>
    <t>1465240270224572426</t>
  </si>
  <si>
    <t>1465240292068675584</t>
  </si>
  <si>
    <t>1465240516757491715</t>
  </si>
  <si>
    <t>1465240569412784129</t>
  </si>
  <si>
    <t>1465240701344657408</t>
  </si>
  <si>
    <t>1465240714170843137</t>
  </si>
  <si>
    <t>1465240757967613955</t>
  </si>
  <si>
    <t>1465240799814295554</t>
  </si>
  <si>
    <t>1465236468910235648</t>
  </si>
  <si>
    <t>1465239046326829059</t>
  </si>
  <si>
    <t>1465241089544179712</t>
  </si>
  <si>
    <t>1465241112939880453</t>
  </si>
  <si>
    <t>1465241167608487943</t>
  </si>
  <si>
    <t>1465228724924731394</t>
  </si>
  <si>
    <t>1465241290002608134</t>
  </si>
  <si>
    <t>1465241322315390979</t>
  </si>
  <si>
    <t>1465228304257097728</t>
  </si>
  <si>
    <t>1465241369144926213</t>
  </si>
  <si>
    <t>1465241391374737408</t>
  </si>
  <si>
    <t>1465241727644893184</t>
  </si>
  <si>
    <t>1465241753422729216</t>
  </si>
  <si>
    <t>1465241786637504516</t>
  </si>
  <si>
    <t>1465241812843438083</t>
  </si>
  <si>
    <t>1465241812910710788</t>
  </si>
  <si>
    <t>1465241837472411658</t>
  </si>
  <si>
    <t>1465239927268855808</t>
  </si>
  <si>
    <t>1465241889032994817</t>
  </si>
  <si>
    <t>1465241929977896968</t>
  </si>
  <si>
    <t>1465241993102049286</t>
  </si>
  <si>
    <t>1465242076837261313</t>
  </si>
  <si>
    <t>1465242080297504775</t>
  </si>
  <si>
    <t>1465242248463847426</t>
  </si>
  <si>
    <t>1465242439652884482</t>
  </si>
  <si>
    <t>1465242643127013376</t>
  </si>
  <si>
    <t>1465242675049762818</t>
  </si>
  <si>
    <t>1465242678820548612</t>
  </si>
  <si>
    <t>1465242722894508033</t>
  </si>
  <si>
    <t>1465242750165524485</t>
  </si>
  <si>
    <t>1465242813755543555</t>
  </si>
  <si>
    <t>1465242893312933895</t>
  </si>
  <si>
    <t>1465242916771688456</t>
  </si>
  <si>
    <t>1465242932852625409</t>
  </si>
  <si>
    <t>1465242949478850561</t>
  </si>
  <si>
    <t>1465242952851197955</t>
  </si>
  <si>
    <t>1465243039107006466</t>
  </si>
  <si>
    <t>1465243077480976384</t>
  </si>
  <si>
    <t>1465243134661738499</t>
  </si>
  <si>
    <t>1465243183353188359</t>
  </si>
  <si>
    <t>1465243340757213184</t>
  </si>
  <si>
    <t>1465243433803534336</t>
  </si>
  <si>
    <t>1465220766018854916</t>
  </si>
  <si>
    <t>1465243729132990465</t>
  </si>
  <si>
    <t>1465243737303314437</t>
  </si>
  <si>
    <t>1465243871894454274</t>
  </si>
  <si>
    <t>1465243874746580997</t>
  </si>
  <si>
    <t>1465243890483564544</t>
  </si>
  <si>
    <t>1465243903972425729</t>
  </si>
  <si>
    <t>1465243983177601027</t>
  </si>
  <si>
    <t>1465244116338589699</t>
  </si>
  <si>
    <t>1465244118687399936</t>
  </si>
  <si>
    <t>1465244162664579073</t>
  </si>
  <si>
    <t>1465244265030635521</t>
  </si>
  <si>
    <t>1465215959053082630</t>
  </si>
  <si>
    <t>1465222219152375815</t>
  </si>
  <si>
    <t>1465226882413219841</t>
  </si>
  <si>
    <t>1465239127247495174</t>
  </si>
  <si>
    <t>1465244280914644996</t>
  </si>
  <si>
    <t>1465244387206647812</t>
  </si>
  <si>
    <t>1465244392198123522</t>
  </si>
  <si>
    <t>1465244670284337154</t>
  </si>
  <si>
    <t>1465244716627288065</t>
  </si>
  <si>
    <t>1465244761099489294</t>
  </si>
  <si>
    <t>1465244929937059840</t>
  </si>
  <si>
    <t>1465245152340021253</t>
  </si>
  <si>
    <t>1465245200700248073</t>
  </si>
  <si>
    <t>1465245461241942017</t>
  </si>
  <si>
    <t>1465204136429895687</t>
  </si>
  <si>
    <t>1465208593217507328</t>
  </si>
  <si>
    <t>1465198966702845953</t>
  </si>
  <si>
    <t>1465199390017015811</t>
  </si>
  <si>
    <t>1465209415938629635</t>
  </si>
  <si>
    <t>1465208860570910724</t>
  </si>
  <si>
    <t>1465245827769647104</t>
  </si>
  <si>
    <t>1465246128237015044</t>
  </si>
  <si>
    <t>1465246275058606080</t>
  </si>
  <si>
    <t>1465246296575549442</t>
  </si>
  <si>
    <t>1465246403664527361</t>
  </si>
  <si>
    <t>1465242989060517892</t>
  </si>
  <si>
    <t>1465246881756319746</t>
  </si>
  <si>
    <t>1465246970625282048</t>
  </si>
  <si>
    <t>1465216908056223746</t>
  </si>
  <si>
    <t>1465247103471472642</t>
  </si>
  <si>
    <t>1465216911143325697</t>
  </si>
  <si>
    <t>1465247107183480836</t>
  </si>
  <si>
    <t>1465247132693241857</t>
  </si>
  <si>
    <t>1465247133343178754</t>
  </si>
  <si>
    <t>1465247236942712835</t>
  </si>
  <si>
    <t>1465247293989261314</t>
  </si>
  <si>
    <t>1465247400549888001</t>
  </si>
  <si>
    <t>1465247578191437826</t>
  </si>
  <si>
    <t>1465247715827146758</t>
  </si>
  <si>
    <t>1465247756168183810</t>
  </si>
  <si>
    <t>1465247914473754628</t>
  </si>
  <si>
    <t>1465247927564185603</t>
  </si>
  <si>
    <t>1465247911244185600</t>
  </si>
  <si>
    <t>1465247983180685312</t>
  </si>
  <si>
    <t>1465248129754988544</t>
  </si>
  <si>
    <t>1465248209652039682</t>
  </si>
  <si>
    <t>1465248212265091079</t>
  </si>
  <si>
    <t>1465248372030418952</t>
  </si>
  <si>
    <t>1465248432394686473</t>
  </si>
  <si>
    <t>1465223652111228928</t>
  </si>
  <si>
    <t>1465248746384539649</t>
  </si>
  <si>
    <t>1465218872420798466</t>
  </si>
  <si>
    <t>1465248807994621953</t>
  </si>
  <si>
    <t>1465238893251469317</t>
  </si>
  <si>
    <t>1465248868413628416</t>
  </si>
  <si>
    <t>1465248888789487621</t>
  </si>
  <si>
    <t>1465238075588677635</t>
  </si>
  <si>
    <t>1465241743415259136</t>
  </si>
  <si>
    <t>1465196728978530306</t>
  </si>
  <si>
    <t>1465228766024646660</t>
  </si>
  <si>
    <t>1465249184903094273</t>
  </si>
  <si>
    <t>1465249302838935553</t>
  </si>
  <si>
    <t>1465249404546424838</t>
  </si>
  <si>
    <t>1465249405368299523</t>
  </si>
  <si>
    <t>1465249407155146753</t>
  </si>
  <si>
    <t>1465227877931261953</t>
  </si>
  <si>
    <t>1465249449366720521</t>
  </si>
  <si>
    <t>1465249552290570242</t>
  </si>
  <si>
    <t>1465249564592869377</t>
  </si>
  <si>
    <t>1465249595605151747</t>
  </si>
  <si>
    <t>1465249599002591232</t>
  </si>
  <si>
    <t>1465249817727172615</t>
  </si>
  <si>
    <t>1465249859410268168</t>
  </si>
  <si>
    <t>1465249860240965632</t>
  </si>
  <si>
    <t>1465249874127904768</t>
  </si>
  <si>
    <t>1465250057821827077</t>
  </si>
  <si>
    <t>1465250063110721536</t>
  </si>
  <si>
    <t>1465250072703102980</t>
  </si>
  <si>
    <t>1465250144039936005</t>
  </si>
  <si>
    <t>1465250177246273536</t>
  </si>
  <si>
    <t>1465250205712871432</t>
  </si>
  <si>
    <t>1465250334243180546</t>
  </si>
  <si>
    <t>1465250395312345092</t>
  </si>
  <si>
    <t>1465250399007686659</t>
  </si>
  <si>
    <t>1465250400932700166</t>
  </si>
  <si>
    <t>1465250644500131840</t>
  </si>
  <si>
    <t>1465250701559353344</t>
  </si>
  <si>
    <t>1465250862725406722</t>
  </si>
  <si>
    <t>1465250956543733765</t>
  </si>
  <si>
    <t>1465251091587739651</t>
  </si>
  <si>
    <t>1465251101167558660</t>
  </si>
  <si>
    <t>1465251161682808832</t>
  </si>
  <si>
    <t>1465251172361641984</t>
  </si>
  <si>
    <t>1465251330671317003</t>
  </si>
  <si>
    <t>1465251465203621888</t>
  </si>
  <si>
    <t>1465251692228743174</t>
  </si>
  <si>
    <t>1465251878543892483</t>
  </si>
  <si>
    <t>1465252077588791299</t>
  </si>
  <si>
    <t>1465252207897444353</t>
  </si>
  <si>
    <t>1465252324243292167</t>
  </si>
  <si>
    <t>1465252447815831557</t>
  </si>
  <si>
    <t>1465252567013892098</t>
  </si>
  <si>
    <t>1465252612790358017</t>
  </si>
  <si>
    <t>1465252654934757381</t>
  </si>
  <si>
    <t>1465252722815369221</t>
  </si>
  <si>
    <t>1465252871155462152</t>
  </si>
  <si>
    <t>1465252914050396169</t>
  </si>
  <si>
    <t>1465248745591824384</t>
  </si>
  <si>
    <t>1465252921382252552</t>
  </si>
  <si>
    <t>1465252979661959170</t>
  </si>
  <si>
    <t>1465253204476801027</t>
  </si>
  <si>
    <t>1465253316615622662</t>
  </si>
  <si>
    <t>1465253613949927425</t>
  </si>
  <si>
    <t>1465253709235965955</t>
  </si>
  <si>
    <t>1465252104705134596</t>
  </si>
  <si>
    <t>1465253740378738692</t>
  </si>
  <si>
    <t>1465254058504208386</t>
  </si>
  <si>
    <t>1465254090577891329</t>
  </si>
  <si>
    <t>1465254106348490757</t>
  </si>
  <si>
    <t>1465254107464097793</t>
  </si>
  <si>
    <t>1465254124610412544</t>
  </si>
  <si>
    <t>1465254133380771841</t>
  </si>
  <si>
    <t>1465254139957415936</t>
  </si>
  <si>
    <t>1465254141920382980</t>
  </si>
  <si>
    <t>1465254143728050181</t>
  </si>
  <si>
    <t>1465254154083848200</t>
  </si>
  <si>
    <t>1465254167203569671</t>
  </si>
  <si>
    <t>1465254175487369222</t>
  </si>
  <si>
    <t>1465254182848372736</t>
  </si>
  <si>
    <t>1465254192314916864</t>
  </si>
  <si>
    <t>1465254209679282176</t>
  </si>
  <si>
    <t>1465254219502419969</t>
  </si>
  <si>
    <t>1465254228545343495</t>
  </si>
  <si>
    <t>1465254229258366981</t>
  </si>
  <si>
    <t>1465254231284273154</t>
  </si>
  <si>
    <t>1465254257620230148</t>
  </si>
  <si>
    <t>1465254274921762823</t>
  </si>
  <si>
    <t>1465254276503011331</t>
  </si>
  <si>
    <t>1465254292302884864</t>
  </si>
  <si>
    <t>1465254355490471936</t>
  </si>
  <si>
    <t>1465254371990458370</t>
  </si>
  <si>
    <t>1465254384795672576</t>
  </si>
  <si>
    <t>1465254398280572928</t>
  </si>
  <si>
    <t>1465254402361462785</t>
  </si>
  <si>
    <t>1465254423047802886</t>
  </si>
  <si>
    <t>1465254432459800576</t>
  </si>
  <si>
    <t>1465254449614503939</t>
  </si>
  <si>
    <t>1465250580549435392</t>
  </si>
  <si>
    <t>1465254457617252352</t>
  </si>
  <si>
    <t>1465254516824051713</t>
  </si>
  <si>
    <t>1465249153290838016</t>
  </si>
  <si>
    <t>1465254532062105611</t>
  </si>
  <si>
    <t>1465254558716751874</t>
  </si>
  <si>
    <t>1465254574483247113</t>
  </si>
  <si>
    <t>1465254608880947201</t>
  </si>
  <si>
    <t>1465250045930795008</t>
  </si>
  <si>
    <t>1465254625536143360</t>
  </si>
  <si>
    <t>1465254673330450438</t>
  </si>
  <si>
    <t>1465254713587163138</t>
  </si>
  <si>
    <t>1465254722076512264</t>
  </si>
  <si>
    <t>1465254746084630528</t>
  </si>
  <si>
    <t>1465254756658692096</t>
  </si>
  <si>
    <t>1465254808609198082</t>
  </si>
  <si>
    <t>1465254842591371275</t>
  </si>
  <si>
    <t>1465254760030908416</t>
  </si>
  <si>
    <t>1465254860341788682</t>
  </si>
  <si>
    <t>1465254902075039749</t>
  </si>
  <si>
    <t>1465255040432574470</t>
  </si>
  <si>
    <t>1465255086037385220</t>
  </si>
  <si>
    <t>1465255112335499269</t>
  </si>
  <si>
    <t>1465255131562319876</t>
  </si>
  <si>
    <t>1465255211245596680</t>
  </si>
  <si>
    <t>1465255241771745287</t>
  </si>
  <si>
    <t>1465255249241726984</t>
  </si>
  <si>
    <t>1465255276643188743</t>
  </si>
  <si>
    <t>1465255489353179137</t>
  </si>
  <si>
    <t>1465255502271582212</t>
  </si>
  <si>
    <t>1465255557510705153</t>
  </si>
  <si>
    <t>1465255557686718466</t>
  </si>
  <si>
    <t>1465255577815187458</t>
  </si>
  <si>
    <t>1465255579471990786</t>
  </si>
  <si>
    <t>1465253710829920257</t>
  </si>
  <si>
    <t>1465254733262819328</t>
  </si>
  <si>
    <t>1465255596228239362</t>
  </si>
  <si>
    <t>1465255617489166340</t>
  </si>
  <si>
    <t>1465255626334867464</t>
  </si>
  <si>
    <t>1465254774060761090</t>
  </si>
  <si>
    <t>1465255701744283652</t>
  </si>
  <si>
    <t>1465255708862005253</t>
  </si>
  <si>
    <t>1465255780920152069</t>
  </si>
  <si>
    <t>1465255808954880004</t>
  </si>
  <si>
    <t>1465255805259694081</t>
  </si>
  <si>
    <t>1465255821357453314</t>
  </si>
  <si>
    <t>1465255860930629634</t>
  </si>
  <si>
    <t>1465255907374223367</t>
  </si>
  <si>
    <t>1465255981571522565</t>
  </si>
  <si>
    <t>1465255986935992321</t>
  </si>
  <si>
    <t>1465255989792296964</t>
  </si>
  <si>
    <t>1465256305854009346</t>
  </si>
  <si>
    <t>1465249622016729090</t>
  </si>
  <si>
    <t>1465256349546147843</t>
  </si>
  <si>
    <t>1465256382609780739</t>
  </si>
  <si>
    <t>1465256458086334469</t>
  </si>
  <si>
    <t>1465256502898270212</t>
  </si>
  <si>
    <t>1465256542798811141</t>
  </si>
  <si>
    <t>1465254344396312580</t>
  </si>
  <si>
    <t>1465256636151472130</t>
  </si>
  <si>
    <t>1465256672159428608</t>
  </si>
  <si>
    <t>1465256883397152774</t>
  </si>
  <si>
    <t>1465256906147172352</t>
  </si>
  <si>
    <t>1465256929677103106</t>
  </si>
  <si>
    <t>1465256960648179716</t>
  </si>
  <si>
    <t>1465257014158761984</t>
  </si>
  <si>
    <t>1465257125501083651</t>
  </si>
  <si>
    <t>1465257127400849410</t>
  </si>
  <si>
    <t>1465257181482303488</t>
  </si>
  <si>
    <t>1465257303997759488</t>
  </si>
  <si>
    <t>1465257381525430276</t>
  </si>
  <si>
    <t>1465257447300337665</t>
  </si>
  <si>
    <t>1465257550148997123</t>
  </si>
  <si>
    <t>1465257554527674370</t>
  </si>
  <si>
    <t>1465257565231763461</t>
  </si>
  <si>
    <t>1465257647460929538</t>
  </si>
  <si>
    <t>1465257649616814088</t>
  </si>
  <si>
    <t>1465257671372722177</t>
  </si>
  <si>
    <t>1465257673994096641</t>
  </si>
  <si>
    <t>1465257681493528579</t>
  </si>
  <si>
    <t>1465257749353099264</t>
  </si>
  <si>
    <t>1465257849831886848</t>
  </si>
  <si>
    <t>1465257948523892741</t>
  </si>
  <si>
    <t>1465257939174768645</t>
  </si>
  <si>
    <t>1465257953108234244</t>
  </si>
  <si>
    <t>1465257968966930435</t>
  </si>
  <si>
    <t>1465198665824235527</t>
  </si>
  <si>
    <t>1465258021727047683</t>
  </si>
  <si>
    <t>1465258023509803013</t>
  </si>
  <si>
    <t>1465258028077228034</t>
  </si>
  <si>
    <t>1465258032942948352</t>
  </si>
  <si>
    <t>1465258095521632256</t>
  </si>
  <si>
    <t>1465258098482823168</t>
  </si>
  <si>
    <t>1465258166954774528</t>
  </si>
  <si>
    <t>1465258197464215557</t>
  </si>
  <si>
    <t>1465258277277601794</t>
  </si>
  <si>
    <t>1465258342100602881</t>
  </si>
  <si>
    <t>1465258360329015298</t>
  </si>
  <si>
    <t>1465253984227180546</t>
  </si>
  <si>
    <t>1465258459117412355</t>
  </si>
  <si>
    <t>1465258512003436544</t>
  </si>
  <si>
    <t>1465258562930704393</t>
  </si>
  <si>
    <t>1465258589312806912</t>
  </si>
  <si>
    <t>1465258612972949504</t>
  </si>
  <si>
    <t>1465258662491004928</t>
  </si>
  <si>
    <t>1465254829715034114</t>
  </si>
  <si>
    <t>1465258680790749186</t>
  </si>
  <si>
    <t>1465258788718452736</t>
  </si>
  <si>
    <t>1465258798277353474</t>
  </si>
  <si>
    <t>1465258912404312067</t>
  </si>
  <si>
    <t>1465258943572230147</t>
  </si>
  <si>
    <t>1465259038313091072</t>
  </si>
  <si>
    <t>1465259094793605124</t>
  </si>
  <si>
    <t>1465259183352262659</t>
  </si>
  <si>
    <t>1465259216177102848</t>
  </si>
  <si>
    <t>1465259219175632901</t>
  </si>
  <si>
    <t>1465259240583479308</t>
  </si>
  <si>
    <t>1465259242567483393</t>
  </si>
  <si>
    <t>1465259248674226179</t>
  </si>
  <si>
    <t>1465259292320096265</t>
  </si>
  <si>
    <t>1465259322263310346</t>
  </si>
  <si>
    <t>1465258905131384838</t>
  </si>
  <si>
    <t>1465259427624153089</t>
  </si>
  <si>
    <t>1465259434783883271</t>
  </si>
  <si>
    <t>1465259452844875778</t>
  </si>
  <si>
    <t>1465259468246044672</t>
  </si>
  <si>
    <t>1465259583467704321</t>
  </si>
  <si>
    <t>1465259737566806016</t>
  </si>
  <si>
    <t>1465259905531592704</t>
  </si>
  <si>
    <t>1465259954177474561</t>
  </si>
  <si>
    <t>1465259970732048387</t>
  </si>
  <si>
    <t>1465260015116115969</t>
  </si>
  <si>
    <t>1465260016689160199</t>
  </si>
  <si>
    <t>1465260089657409538</t>
  </si>
  <si>
    <t>1465260112935673857</t>
  </si>
  <si>
    <t>1465260217537638406</t>
  </si>
  <si>
    <t>1465260223287812096</t>
  </si>
  <si>
    <t>1465259851324571651</t>
  </si>
  <si>
    <t>1465260287846752256</t>
  </si>
  <si>
    <t>1465260288001855490</t>
  </si>
  <si>
    <t>1465260351344164866</t>
  </si>
  <si>
    <t>1465260476049203200</t>
  </si>
  <si>
    <t>1465260506030088194</t>
  </si>
  <si>
    <t>1465204433193684998</t>
  </si>
  <si>
    <t>1465260588766928896</t>
  </si>
  <si>
    <t>1465260724549083142</t>
  </si>
  <si>
    <t>1465260739883671559</t>
  </si>
  <si>
    <t>1465260806518591495</t>
  </si>
  <si>
    <t>1465260907785719820</t>
  </si>
  <si>
    <t>1465260915893293057</t>
  </si>
  <si>
    <t>1465260922562174978</t>
  </si>
  <si>
    <t>1465260960013176840</t>
  </si>
  <si>
    <t>1465261028091043844</t>
  </si>
  <si>
    <t>1465218189411774465</t>
  </si>
  <si>
    <t>1465221259252273156</t>
  </si>
  <si>
    <t>1465261072579895302</t>
  </si>
  <si>
    <t>1465261104242647046</t>
  </si>
  <si>
    <t>1465261247524315137</t>
  </si>
  <si>
    <t>1465202870035357700</t>
  </si>
  <si>
    <t>1465203623940481027</t>
  </si>
  <si>
    <t>1465225016879075330</t>
  </si>
  <si>
    <t>1465240116541153281</t>
  </si>
  <si>
    <t>1465259992055955460</t>
  </si>
  <si>
    <t>1465261559719120897</t>
  </si>
  <si>
    <t>1465261627201236998</t>
  </si>
  <si>
    <t>1465261702388330505</t>
  </si>
  <si>
    <t>1465260916845461508</t>
  </si>
  <si>
    <t>1465261710713901062</t>
  </si>
  <si>
    <t>1465261871209271299</t>
  </si>
  <si>
    <t>1465261983788240901</t>
  </si>
  <si>
    <t>1465262358096269316</t>
  </si>
  <si>
    <t>1465262360432558085</t>
  </si>
  <si>
    <t>1465262394146320385</t>
  </si>
  <si>
    <t>1465262433652641792</t>
  </si>
  <si>
    <t>1465255556822691843</t>
  </si>
  <si>
    <t>1465253041934725121</t>
  </si>
  <si>
    <t>1465258707164434435</t>
  </si>
  <si>
    <t>1465262434977923079</t>
  </si>
  <si>
    <t>1465262957449854976</t>
  </si>
  <si>
    <t>1465262960100528133</t>
  </si>
  <si>
    <t>1465263024965664772</t>
  </si>
  <si>
    <t>1465263204930441217</t>
  </si>
  <si>
    <t>1465263223733555204</t>
  </si>
  <si>
    <t>1465263225042202628</t>
  </si>
  <si>
    <t>1465263595969650692</t>
  </si>
  <si>
    <t>1465263660280934404</t>
  </si>
  <si>
    <t>1465263705931726854</t>
  </si>
  <si>
    <t>1465263756536074240</t>
  </si>
  <si>
    <t>1465263762131152899</t>
  </si>
  <si>
    <t>1465263768774975493</t>
  </si>
  <si>
    <t>1465263998949945344</t>
  </si>
  <si>
    <t>1465264054490963969</t>
  </si>
  <si>
    <t>1465264140872667142</t>
  </si>
  <si>
    <t>1465264156114890756</t>
  </si>
  <si>
    <t>1465264293918621697</t>
  </si>
  <si>
    <t>1465264298658353152</t>
  </si>
  <si>
    <t>1465222890916306959</t>
  </si>
  <si>
    <t>1465264614086696967</t>
  </si>
  <si>
    <t>1465264658982469634</t>
  </si>
  <si>
    <t>1465264732504477696</t>
  </si>
  <si>
    <t>1465264780558712833</t>
  </si>
  <si>
    <t>1465264832513720321</t>
  </si>
  <si>
    <t>1465262164474675203</t>
  </si>
  <si>
    <t>1465264862678773761</t>
  </si>
  <si>
    <t>1465264888117284869</t>
  </si>
  <si>
    <t>1465264933646610434</t>
  </si>
  <si>
    <t>1465264997584363522</t>
  </si>
  <si>
    <t>1465265130531266564</t>
  </si>
  <si>
    <t>1465265218272079877</t>
  </si>
  <si>
    <t>1465265223926001664</t>
  </si>
  <si>
    <t>1465265291596763138</t>
  </si>
  <si>
    <t>1465265311607758850</t>
  </si>
  <si>
    <t>1465265364967862272</t>
  </si>
  <si>
    <t>1465265416205475840</t>
  </si>
  <si>
    <t>1465265423360962575</t>
  </si>
  <si>
    <t>1465265545696014341</t>
  </si>
  <si>
    <t>1465265554894192647</t>
  </si>
  <si>
    <t>1465265627224887299</t>
  </si>
  <si>
    <t>1465265639992414214</t>
  </si>
  <si>
    <t>1465265720821174272</t>
  </si>
  <si>
    <t>1465265752747888644</t>
  </si>
  <si>
    <t>1465265880909058049</t>
  </si>
  <si>
    <t>1465265943899086852</t>
  </si>
  <si>
    <t>1465266090192556037</t>
  </si>
  <si>
    <t>1465266102372802561</t>
  </si>
  <si>
    <t>1465266226498883591</t>
  </si>
  <si>
    <t>1465266235927515143</t>
  </si>
  <si>
    <t>1465266255087251457</t>
  </si>
  <si>
    <t>1465266264700456962</t>
  </si>
  <si>
    <t>1465251419955646468</t>
  </si>
  <si>
    <t>1465266524076363776</t>
  </si>
  <si>
    <t>1465266564022759430</t>
  </si>
  <si>
    <t>1465258194884829194</t>
  </si>
  <si>
    <t>1465260793033801733</t>
  </si>
  <si>
    <t>1465260498824445953</t>
  </si>
  <si>
    <t>1465262001828028417</t>
  </si>
  <si>
    <t>1465266253338234880</t>
  </si>
  <si>
    <t>1465265419531468802</t>
  </si>
  <si>
    <t>1465266607563939841</t>
  </si>
  <si>
    <t>1465255627790471175</t>
  </si>
  <si>
    <t>1465266644717080577</t>
  </si>
  <si>
    <t>1465199819404759052</t>
  </si>
  <si>
    <t>1465266667114713089</t>
  </si>
  <si>
    <t>1465266674131603457</t>
  </si>
  <si>
    <t>1465266689239519233</t>
  </si>
  <si>
    <t>1465266774929129472</t>
  </si>
  <si>
    <t>1465266789202415622</t>
  </si>
  <si>
    <t>1465266904806092806</t>
  </si>
  <si>
    <t>1465266974598983684</t>
  </si>
  <si>
    <t>1465267077284048898</t>
  </si>
  <si>
    <t>1465267157604831234</t>
  </si>
  <si>
    <t>1465267214467035146</t>
  </si>
  <si>
    <t>1465267260784787457</t>
  </si>
  <si>
    <t>1465267278052683779</t>
  </si>
  <si>
    <t>1465267307979153409</t>
  </si>
  <si>
    <t>1465267424647729153</t>
  </si>
  <si>
    <t>1465217917008715784</t>
  </si>
  <si>
    <t>1465267426812215298</t>
  </si>
  <si>
    <t>1465267491781824514</t>
  </si>
  <si>
    <t>1465267601936842755</t>
  </si>
  <si>
    <t>1465267604667334657</t>
  </si>
  <si>
    <t>1465267621712973824</t>
  </si>
  <si>
    <t>1465267636829179904</t>
  </si>
  <si>
    <t>1465267640994197507</t>
  </si>
  <si>
    <t>1465267731893157892</t>
  </si>
  <si>
    <t>1465267772879826945</t>
  </si>
  <si>
    <t>1465266407764017153</t>
  </si>
  <si>
    <t>1465267862914973697</t>
  </si>
  <si>
    <t>1465267911438651397</t>
  </si>
  <si>
    <t>1465267924885651461</t>
  </si>
  <si>
    <t>1465268056548995073</t>
  </si>
  <si>
    <t>1465268067684941826</t>
  </si>
  <si>
    <t>1465268264171282434</t>
  </si>
  <si>
    <t>1465268509991215106</t>
  </si>
  <si>
    <t>1465268710722125830</t>
  </si>
  <si>
    <t>1465268795384086537</t>
  </si>
  <si>
    <t>1465268823339188228</t>
  </si>
  <si>
    <t>1465268995917975553</t>
  </si>
  <si>
    <t>1465269020807073798</t>
  </si>
  <si>
    <t>1465269089660649474</t>
  </si>
  <si>
    <t>1465236363805085698</t>
  </si>
  <si>
    <t>1465236368406241286</t>
  </si>
  <si>
    <t>1465236373175250947</t>
  </si>
  <si>
    <t>1465236376593604609</t>
  </si>
  <si>
    <t>1465236379508559872</t>
  </si>
  <si>
    <t>1465236384227209216</t>
  </si>
  <si>
    <t>1465236386697650178</t>
  </si>
  <si>
    <t>1465236390858342400</t>
  </si>
  <si>
    <t>1465236394712965120</t>
  </si>
  <si>
    <t>1465236397858689024</t>
  </si>
  <si>
    <t>1465236401641992192</t>
  </si>
  <si>
    <t>1465236404871565313</t>
  </si>
  <si>
    <t>1465236409246171140</t>
  </si>
  <si>
    <t>1465236412446527491</t>
  </si>
  <si>
    <t>1465236415197945858</t>
  </si>
  <si>
    <t>1465236416951201798</t>
  </si>
  <si>
    <t>1465236420231061506</t>
  </si>
  <si>
    <t>1465236426149310471</t>
  </si>
  <si>
    <t>1465236431614672897</t>
  </si>
  <si>
    <t>1465239128405123074</t>
  </si>
  <si>
    <t>1465269209546506243</t>
  </si>
  <si>
    <t>1465269218300116996</t>
  </si>
  <si>
    <t>1465269257453903874</t>
  </si>
  <si>
    <t>1465269289636831240</t>
  </si>
  <si>
    <t>1465269398608887810</t>
  </si>
  <si>
    <t>1465269402010542080</t>
  </si>
  <si>
    <t>1465269478841675780</t>
  </si>
  <si>
    <t>1465269563205902336</t>
  </si>
  <si>
    <t>1465267911111716867</t>
  </si>
  <si>
    <t>1465269620395421703</t>
  </si>
  <si>
    <t>1465269648664895494</t>
  </si>
  <si>
    <t>1465269672522104837</t>
  </si>
  <si>
    <t>1465269687147642882</t>
  </si>
  <si>
    <t>1465269694777147394</t>
  </si>
  <si>
    <t>1465267505010724865</t>
  </si>
  <si>
    <t>1465269747386306564</t>
  </si>
  <si>
    <t>1465269821273255936</t>
  </si>
  <si>
    <t>1465269856371023875</t>
  </si>
  <si>
    <t>1465208158155116547</t>
  </si>
  <si>
    <t>1465208425827213316</t>
  </si>
  <si>
    <t>1465198592243740672</t>
  </si>
  <si>
    <t>1465211523102613508</t>
  </si>
  <si>
    <t>1465267883311869955</t>
  </si>
  <si>
    <t>1465269917691875330</t>
  </si>
  <si>
    <t>1465269995340898305</t>
  </si>
  <si>
    <t>1465270244931514374</t>
  </si>
  <si>
    <t>1465270308831576070</t>
  </si>
  <si>
    <t>1465269925333897217</t>
  </si>
  <si>
    <t>1465270714769027079</t>
  </si>
  <si>
    <t>1465270812169093120</t>
  </si>
  <si>
    <t>1465270826349989891</t>
  </si>
  <si>
    <t>1465270832943570947</t>
  </si>
  <si>
    <t>1465270901532811273</t>
  </si>
  <si>
    <t>1465258530424999938</t>
  </si>
  <si>
    <t>1465261723494105092</t>
  </si>
  <si>
    <t>1465270964296499202</t>
  </si>
  <si>
    <t>1465270970017484805</t>
  </si>
  <si>
    <t>1465270975155433475</t>
  </si>
  <si>
    <t>1465270991957889029</t>
  </si>
  <si>
    <t>1465271137840111618</t>
  </si>
  <si>
    <t>1465271285345181702</t>
  </si>
  <si>
    <t>1465271333529563139</t>
  </si>
  <si>
    <t>1465271421781880833</t>
  </si>
  <si>
    <t>1465271502681489424</t>
  </si>
  <si>
    <t>1465271582713131014</t>
  </si>
  <si>
    <t>1465271672705990657</t>
  </si>
  <si>
    <t>1465232071647895552</t>
  </si>
  <si>
    <t>1465237094771560450</t>
  </si>
  <si>
    <t>1465233301161922561</t>
  </si>
  <si>
    <t>1465245480787406858</t>
  </si>
  <si>
    <t>1465231100209360902</t>
  </si>
  <si>
    <t>1465236101417746438</t>
  </si>
  <si>
    <t>1465238066910543875</t>
  </si>
  <si>
    <t>1465271801764667397</t>
  </si>
  <si>
    <t>1465271821155160064</t>
  </si>
  <si>
    <t>1465271863068684288</t>
  </si>
  <si>
    <t>1465271873969655810</t>
  </si>
  <si>
    <t>1465271874489880582</t>
  </si>
  <si>
    <t>1465271938197065729</t>
  </si>
  <si>
    <t>1465272086218244097</t>
  </si>
  <si>
    <t>1465269142655803392</t>
  </si>
  <si>
    <t>1465272177196941313</t>
  </si>
  <si>
    <t>1465272185497731072</t>
  </si>
  <si>
    <t>1465272375197732865</t>
  </si>
  <si>
    <t>1465268226909249539</t>
  </si>
  <si>
    <t>1465272466306220035</t>
  </si>
  <si>
    <t>1465272472870129665</t>
  </si>
  <si>
    <t>1465272522824466438</t>
  </si>
  <si>
    <t>1465268909704028163</t>
  </si>
  <si>
    <t>1465272778211221508</t>
  </si>
  <si>
    <t>1465272799447203840</t>
  </si>
  <si>
    <t>1465273082516365318</t>
  </si>
  <si>
    <t>1465273091815362562</t>
  </si>
  <si>
    <t>1465273098274414601</t>
  </si>
  <si>
    <t>1465273129698271234</t>
  </si>
  <si>
    <t>1465273190628872192</t>
  </si>
  <si>
    <t>1465273234354487302</t>
  </si>
  <si>
    <t>1465273254726148101</t>
  </si>
  <si>
    <t>1465273329578016774</t>
  </si>
  <si>
    <t>1465273377275486209</t>
  </si>
  <si>
    <t>1465273501925920768</t>
  </si>
  <si>
    <t>1465273561921339396</t>
  </si>
  <si>
    <t>1465273567759814662</t>
  </si>
  <si>
    <t>1465273613167202304</t>
  </si>
  <si>
    <t>1465229045877014531</t>
  </si>
  <si>
    <t>1465263269497622531</t>
  </si>
  <si>
    <t>1465269271018180612</t>
  </si>
  <si>
    <t>1465268138669318146</t>
  </si>
  <si>
    <t>1465273702241619971</t>
  </si>
  <si>
    <t>1465206298958462979</t>
  </si>
  <si>
    <t>1465206883862474754</t>
  </si>
  <si>
    <t>1465235549669625856</t>
  </si>
  <si>
    <t>1465273749536575489</t>
  </si>
  <si>
    <t>1465273778141814789</t>
  </si>
  <si>
    <t>1465273931871383559</t>
  </si>
  <si>
    <t>1465273933603635201</t>
  </si>
  <si>
    <t>1465274109739163654</t>
  </si>
  <si>
    <t>1465274192539041805</t>
  </si>
  <si>
    <t>1465274220552888327</t>
  </si>
  <si>
    <t>1465272707021475840</t>
  </si>
  <si>
    <t>1465274280564998145</t>
  </si>
  <si>
    <t>1465274282083188736</t>
  </si>
  <si>
    <t>1465274338345631747</t>
  </si>
  <si>
    <t>1465274341701013506</t>
  </si>
  <si>
    <t>1465274557959327744</t>
  </si>
  <si>
    <t>1465274563567128577</t>
  </si>
  <si>
    <t>1465254245167423492</t>
  </si>
  <si>
    <t>1465268443037503494</t>
  </si>
  <si>
    <t>1465274657272221705</t>
  </si>
  <si>
    <t>1465274673784967172</t>
  </si>
  <si>
    <t>1465274704478949384</t>
  </si>
  <si>
    <t>1465274720295788544</t>
  </si>
  <si>
    <t>1465274809751945223</t>
  </si>
  <si>
    <t>1465274809885986823</t>
  </si>
  <si>
    <t>1465274876814446592</t>
  </si>
  <si>
    <t>1465274884968402949</t>
  </si>
  <si>
    <t>1465274960230764545</t>
  </si>
  <si>
    <t>1465275058805350404</t>
  </si>
  <si>
    <t>1465275119194935305</t>
  </si>
  <si>
    <t>1465198842316406786</t>
  </si>
  <si>
    <t>1465275143148630025</t>
  </si>
  <si>
    <t>1465275273104949251</t>
  </si>
  <si>
    <t>1465275560439869443</t>
  </si>
  <si>
    <t>1465275772357120000</t>
  </si>
  <si>
    <t>1465275625158193152</t>
  </si>
  <si>
    <t>1465275694833930242</t>
  </si>
  <si>
    <t>1465275935322685440</t>
  </si>
  <si>
    <t>1465275973625159683</t>
  </si>
  <si>
    <t>1465276060128399363</t>
  </si>
  <si>
    <t>1465276155976732679</t>
  </si>
  <si>
    <t>1465276256090349579</t>
  </si>
  <si>
    <t>1465276283441483776</t>
  </si>
  <si>
    <t>1465276312554254337</t>
  </si>
  <si>
    <t>1465276453751296006</t>
  </si>
  <si>
    <t>1465276308880084992</t>
  </si>
  <si>
    <t>1465276475641376770</t>
  </si>
  <si>
    <t>1465276489428086786</t>
  </si>
  <si>
    <t>1465276550350360577</t>
  </si>
  <si>
    <t>1465276893037424642</t>
  </si>
  <si>
    <t>1465274425205481481</t>
  </si>
  <si>
    <t>1465277003716866049</t>
  </si>
  <si>
    <t>1465277099388719112</t>
  </si>
  <si>
    <t>1465277279160844290</t>
  </si>
  <si>
    <t>1465277334676819969</t>
  </si>
  <si>
    <t>1465277628609302529</t>
  </si>
  <si>
    <t>1465277799929761792</t>
  </si>
  <si>
    <t>1465277864560197634</t>
  </si>
  <si>
    <t>1465278033334607874</t>
  </si>
  <si>
    <t>1465278038858518528</t>
  </si>
  <si>
    <t>1465278082336526345</t>
  </si>
  <si>
    <t>1465278229938278401</t>
  </si>
  <si>
    <t>1465278277535219716</t>
  </si>
  <si>
    <t>1465278277891735561</t>
  </si>
  <si>
    <t>1465257887215734785</t>
  </si>
  <si>
    <t>1465278294081761285</t>
  </si>
  <si>
    <t>1465278313480392708</t>
  </si>
  <si>
    <t>1465278314688364547</t>
  </si>
  <si>
    <t>1465278320631631875</t>
  </si>
  <si>
    <t>1465278320958840835</t>
  </si>
  <si>
    <t>1465278324934991874</t>
  </si>
  <si>
    <t>1465278335492132868</t>
  </si>
  <si>
    <t>1465278336897220611</t>
  </si>
  <si>
    <t>1465278347093569542</t>
  </si>
  <si>
    <t>1465254181208735744</t>
  </si>
  <si>
    <t>1465278347525898244</t>
  </si>
  <si>
    <t>1465278364374089730</t>
  </si>
  <si>
    <t>1465278389900644359</t>
  </si>
  <si>
    <t>1465278404891078656</t>
  </si>
  <si>
    <t>1465278457072414722</t>
  </si>
  <si>
    <t>1465278457370140674</t>
  </si>
  <si>
    <t>1465278486008922116</t>
  </si>
  <si>
    <t>1465278491125977092</t>
  </si>
  <si>
    <t>1465278509111152643</t>
  </si>
  <si>
    <t>1465278516090396678</t>
  </si>
  <si>
    <t>1465278531529691142</t>
  </si>
  <si>
    <t>1465257655115472897</t>
  </si>
  <si>
    <t>1465278531546411010</t>
  </si>
  <si>
    <t>1465278551498788871</t>
  </si>
  <si>
    <t>1465278585158062081</t>
  </si>
  <si>
    <t>1465278591680212996</t>
  </si>
  <si>
    <t>1465278623972134912</t>
  </si>
  <si>
    <t>1465212076658348039</t>
  </si>
  <si>
    <t>1465278626405007367</t>
  </si>
  <si>
    <t>1465252976738537472</t>
  </si>
  <si>
    <t>1465278636483743744</t>
  </si>
  <si>
    <t>1465278648676757504</t>
  </si>
  <si>
    <t>1465278689189367812</t>
  </si>
  <si>
    <t>1465278717857513479</t>
  </si>
  <si>
    <t>1465278719778451458</t>
  </si>
  <si>
    <t>1465278738417942529</t>
  </si>
  <si>
    <t>1465278745246240769</t>
  </si>
  <si>
    <t>1465278824388587520</t>
  </si>
  <si>
    <t>1465278901538549764</t>
  </si>
  <si>
    <t>1465278963601793031</t>
  </si>
  <si>
    <t>1465278979250671616</t>
  </si>
  <si>
    <t>1465257522780991490</t>
  </si>
  <si>
    <t>1465279019251765251</t>
  </si>
  <si>
    <t>1465279070002814978</t>
  </si>
  <si>
    <t>1465279096179474436</t>
  </si>
  <si>
    <t>1465268128892735488</t>
  </si>
  <si>
    <t>1465279150894518272</t>
  </si>
  <si>
    <t>1465279166480191488</t>
  </si>
  <si>
    <t>1465279293958017029</t>
  </si>
  <si>
    <t>1465277702966063105</t>
  </si>
  <si>
    <t>1465277708292796418</t>
  </si>
  <si>
    <t>1465277752211300359</t>
  </si>
  <si>
    <t>1465279217407569921</t>
  </si>
  <si>
    <t>1465279247128403972</t>
  </si>
  <si>
    <t>1465279279747510274</t>
  </si>
  <si>
    <t>1465279384634499075</t>
  </si>
  <si>
    <t>1465279503878565898</t>
  </si>
  <si>
    <t>1465279518160084996</t>
  </si>
  <si>
    <t>1465279524833140739</t>
  </si>
  <si>
    <t>1465279588863463431</t>
  </si>
  <si>
    <t>1465279636028362754</t>
  </si>
  <si>
    <t>1465279650762932224</t>
  </si>
  <si>
    <t>1465279750520246281</t>
  </si>
  <si>
    <t>1465279771668094976</t>
  </si>
  <si>
    <t>1465279884234686471</t>
  </si>
  <si>
    <t>1465279931861004294</t>
  </si>
  <si>
    <t>1465280068037476355</t>
  </si>
  <si>
    <t>1465280107422101517</t>
  </si>
  <si>
    <t>1465239270927388672</t>
  </si>
  <si>
    <t>1465280126640443393</t>
  </si>
  <si>
    <t>1465280307192426504</t>
  </si>
  <si>
    <t>1465280323768385545</t>
  </si>
  <si>
    <t>1465280324963819522</t>
  </si>
  <si>
    <t>1465280363626782723</t>
  </si>
  <si>
    <t>1465280452651261953</t>
  </si>
  <si>
    <t>1465280456975388674</t>
  </si>
  <si>
    <t>1465280469126168576</t>
  </si>
  <si>
    <t>1465280477351186435</t>
  </si>
  <si>
    <t>1465280547085856770</t>
  </si>
  <si>
    <t>1465280599795826696</t>
  </si>
  <si>
    <t>1465280666451562498</t>
  </si>
  <si>
    <t>1465280674277965833</t>
  </si>
  <si>
    <t>1465280674945019905</t>
  </si>
  <si>
    <t>1465280692489707525</t>
  </si>
  <si>
    <t>1465280701616459781</t>
  </si>
  <si>
    <t>1465280913995149315</t>
  </si>
  <si>
    <t>1465280935876648965</t>
  </si>
  <si>
    <t>1465275543641894914</t>
  </si>
  <si>
    <t>1465280948338049025</t>
  </si>
  <si>
    <t>1465280982278311939</t>
  </si>
  <si>
    <t>1465280996941737984</t>
  </si>
  <si>
    <t>1465281041552183305</t>
  </si>
  <si>
    <t>1465238964541952001</t>
  </si>
  <si>
    <t>1465241557225787395</t>
  </si>
  <si>
    <t>1465229265105035269</t>
  </si>
  <si>
    <t>1465229492805324801</t>
  </si>
  <si>
    <t>1465239275772039178</t>
  </si>
  <si>
    <t>1465268578194755588</t>
  </si>
  <si>
    <t>1465252053731708932</t>
  </si>
  <si>
    <t>1465273867958722563</t>
  </si>
  <si>
    <t>1465276321962016773</t>
  </si>
  <si>
    <t>1465276568390062083</t>
  </si>
  <si>
    <t>1465276654050230277</t>
  </si>
  <si>
    <t>1465268394933039112</t>
  </si>
  <si>
    <t>1465275369360080899</t>
  </si>
  <si>
    <t>1465281096170545153</t>
  </si>
  <si>
    <t>1465281187912507406</t>
  </si>
  <si>
    <t>1465281259517612037</t>
  </si>
  <si>
    <t>1465281420822253573</t>
  </si>
  <si>
    <t>1465281425658179594</t>
  </si>
  <si>
    <t>1465281282548527104</t>
  </si>
  <si>
    <t>1465281355802025985</t>
  </si>
  <si>
    <t>1465281464942030851</t>
  </si>
  <si>
    <t>1465281587210121216</t>
  </si>
  <si>
    <t>1465280719496912898</t>
  </si>
  <si>
    <t>1465281591752761348</t>
  </si>
  <si>
    <t>1465281714511622150</t>
  </si>
  <si>
    <t>1465281813514002437</t>
  </si>
  <si>
    <t>1465259255502721028</t>
  </si>
  <si>
    <t>1465281904714960899</t>
  </si>
  <si>
    <t>1465282012831440902</t>
  </si>
  <si>
    <t>1465271921315041286</t>
  </si>
  <si>
    <t>1465272495154647046</t>
  </si>
  <si>
    <t>1465272336257630210</t>
  </si>
  <si>
    <t>1465282032997650443</t>
  </si>
  <si>
    <t>1465277351894335490</t>
  </si>
  <si>
    <t>1465282052987789318</t>
  </si>
  <si>
    <t>1465282155618131968</t>
  </si>
  <si>
    <t>1465282244520644613</t>
  </si>
  <si>
    <t>1465282256419758085</t>
  </si>
  <si>
    <t>1465282523513065473</t>
  </si>
  <si>
    <t>1465282588176748545</t>
  </si>
  <si>
    <t>1465282619768139785</t>
  </si>
  <si>
    <t>1465282622251094022</t>
  </si>
  <si>
    <t>1465282727964332036</t>
  </si>
  <si>
    <t>1465282757626523653</t>
  </si>
  <si>
    <t>1465282865805991942</t>
  </si>
  <si>
    <t>1465282866565238787</t>
  </si>
  <si>
    <t>1465282876551876610</t>
  </si>
  <si>
    <t>1465282882474102786</t>
  </si>
  <si>
    <t>1465282890325913602</t>
  </si>
  <si>
    <t>1465282935062335489</t>
  </si>
  <si>
    <t>1465283034178068487</t>
  </si>
  <si>
    <t>1465283053916332037</t>
  </si>
  <si>
    <t>1465283102985670661</t>
  </si>
  <si>
    <t>1465283420838264835</t>
  </si>
  <si>
    <t>1465283431625940994</t>
  </si>
  <si>
    <t>1465283579437629444</t>
  </si>
  <si>
    <t>1465283642406567941</t>
  </si>
  <si>
    <t>1465283657023774724</t>
  </si>
  <si>
    <t>1465283673708716034</t>
  </si>
  <si>
    <t>1465283690477408258</t>
  </si>
  <si>
    <t>1465283698656378886</t>
  </si>
  <si>
    <t>1465283821721563137</t>
  </si>
  <si>
    <t>1465283910590476290</t>
  </si>
  <si>
    <t>1465283944174215174</t>
  </si>
  <si>
    <t>1465283954366423045</t>
  </si>
  <si>
    <t>1465276899312095234</t>
  </si>
  <si>
    <t>1465284017691889664</t>
  </si>
  <si>
    <t>1465284077779660802</t>
  </si>
  <si>
    <t>1465284099887841280</t>
  </si>
  <si>
    <t>1465284171618603018</t>
  </si>
  <si>
    <t>1465284251918688261</t>
  </si>
  <si>
    <t>1465284319648301061</t>
  </si>
  <si>
    <t>1465284353139695616</t>
  </si>
  <si>
    <t>1465284392235016206</t>
  </si>
  <si>
    <t>1465284461453451271</t>
  </si>
  <si>
    <t>1465284471343566850</t>
  </si>
  <si>
    <t>1465284482412744706</t>
  </si>
  <si>
    <t>1465284535818625028</t>
  </si>
  <si>
    <t>1465284482278506497</t>
  </si>
  <si>
    <t>1465284561965772803</t>
  </si>
  <si>
    <t>1465284574624112642</t>
  </si>
  <si>
    <t>1465284583071567881</t>
  </si>
  <si>
    <t>1465228510167982083</t>
  </si>
  <si>
    <t>1465264230123376646</t>
  </si>
  <si>
    <t>1465284636020559875</t>
  </si>
  <si>
    <t>1465284664927698950</t>
  </si>
  <si>
    <t>1465284700256284672</t>
  </si>
  <si>
    <t>1465214255977107457</t>
  </si>
  <si>
    <t>1465274250562965504</t>
  </si>
  <si>
    <t>1465284800668143616</t>
  </si>
  <si>
    <t>1465264449091215362</t>
  </si>
  <si>
    <t>1465284934193631238</t>
  </si>
  <si>
    <t>1465284993282891779</t>
  </si>
  <si>
    <t>1465210818333716480</t>
  </si>
  <si>
    <t>1465285009405878272</t>
  </si>
  <si>
    <t>1465285238137884678</t>
  </si>
  <si>
    <t>1465285242923610119</t>
  </si>
  <si>
    <t>1465285244760702976</t>
  </si>
  <si>
    <t>1465285246929489920</t>
  </si>
  <si>
    <t>1465285251664465925</t>
  </si>
  <si>
    <t>1465285271826489349</t>
  </si>
  <si>
    <t>1465285315053060097</t>
  </si>
  <si>
    <t>1465285316709785609</t>
  </si>
  <si>
    <t>1465285405503156228</t>
  </si>
  <si>
    <t>1465285417993838598</t>
  </si>
  <si>
    <t>1465236106929180673</t>
  </si>
  <si>
    <t>1465285419231236104</t>
  </si>
  <si>
    <t>1465285445172953093</t>
  </si>
  <si>
    <t>1465285480837222408</t>
  </si>
  <si>
    <t>1465285515935358977</t>
  </si>
  <si>
    <t>1465285534457253892</t>
  </si>
  <si>
    <t>1465285559589425156</t>
  </si>
  <si>
    <t>1465285572713279489</t>
  </si>
  <si>
    <t>1465285610327867396</t>
  </si>
  <si>
    <t>1465285611464511490</t>
  </si>
  <si>
    <t>1465285627751321603</t>
  </si>
  <si>
    <t>1465285633396645894</t>
  </si>
  <si>
    <t>1465285661502623748</t>
  </si>
  <si>
    <t>1465285680347631621</t>
  </si>
  <si>
    <t>1465285721732775943</t>
  </si>
  <si>
    <t>1465285733934055427</t>
  </si>
  <si>
    <t>1465285784626360325</t>
  </si>
  <si>
    <t>1465285845641015299</t>
  </si>
  <si>
    <t>1465285908786155524</t>
  </si>
  <si>
    <t>1465285914612039684</t>
  </si>
  <si>
    <t>1465285959851905033</t>
  </si>
  <si>
    <t>1465285956009742342</t>
  </si>
  <si>
    <t>1465286012062498822</t>
  </si>
  <si>
    <t>1465286144153767937</t>
  </si>
  <si>
    <t>1465286198751121409</t>
  </si>
  <si>
    <t>1465286334449344516</t>
  </si>
  <si>
    <t>1465286405207252996</t>
  </si>
  <si>
    <t>1465286429513183234</t>
  </si>
  <si>
    <t>1465286459254980609</t>
  </si>
  <si>
    <t>1465286255307071494</t>
  </si>
  <si>
    <t>1465286498949816321</t>
  </si>
  <si>
    <t>1465286526384807938</t>
  </si>
  <si>
    <t>1465286537621479435</t>
  </si>
  <si>
    <t>1465286611193659401</t>
  </si>
  <si>
    <t>1465286614624751618</t>
  </si>
  <si>
    <t>1465286637328416772</t>
  </si>
  <si>
    <t>1465286676452986883</t>
  </si>
  <si>
    <t>1465286710359592969</t>
  </si>
  <si>
    <t>1465286733809868802</t>
  </si>
  <si>
    <t>1465286761160982530</t>
  </si>
  <si>
    <t>1465286895072464898</t>
  </si>
  <si>
    <t>1465286920628576260</t>
  </si>
  <si>
    <t>1465286922641760265</t>
  </si>
  <si>
    <t>1465286964349968387</t>
  </si>
  <si>
    <t>1465286969668546560</t>
  </si>
  <si>
    <t>1465286975863369733</t>
  </si>
  <si>
    <t>1465287095400865795</t>
  </si>
  <si>
    <t>1465199704111673349</t>
  </si>
  <si>
    <t>1465274041929920519</t>
  </si>
  <si>
    <t>1465287154855079936</t>
  </si>
  <si>
    <t>1465287188212502535</t>
  </si>
  <si>
    <t>1465273069803499523</t>
  </si>
  <si>
    <t>1465281698745049097</t>
  </si>
  <si>
    <t>1465274588040810502</t>
  </si>
  <si>
    <t>1465287218306502666</t>
  </si>
  <si>
    <t>1465287119623000070</t>
  </si>
  <si>
    <t>1465287297855893515</t>
  </si>
  <si>
    <t>1465287333729607681</t>
  </si>
  <si>
    <t>1465287606778933255</t>
  </si>
  <si>
    <t>1465287651938996227</t>
  </si>
  <si>
    <t>1465222852806946818</t>
  </si>
  <si>
    <t>1465222878820016131</t>
  </si>
  <si>
    <t>1465222991722201093</t>
  </si>
  <si>
    <t>1465287685422080002</t>
  </si>
  <si>
    <t>1465287708448751617</t>
  </si>
  <si>
    <t>1465287709228949512</t>
  </si>
  <si>
    <t>1465287783325470724</t>
  </si>
  <si>
    <t>1465287801587437570</t>
  </si>
  <si>
    <t>1465287861863804936</t>
  </si>
  <si>
    <t>1465287908194144262</t>
  </si>
  <si>
    <t>1465287934236676101</t>
  </si>
  <si>
    <t>1465287953400221696</t>
  </si>
  <si>
    <t>1465287996593238022</t>
  </si>
  <si>
    <t>1465288067292413956</t>
  </si>
  <si>
    <t>1465234316741464064</t>
  </si>
  <si>
    <t>1465288135139643401</t>
  </si>
  <si>
    <t>1465262393995542530</t>
  </si>
  <si>
    <t>1465265343769763843</t>
  </si>
  <si>
    <t>1465265362044346370</t>
  </si>
  <si>
    <t>1465288130848829443</t>
  </si>
  <si>
    <t>1465288140051169285</t>
  </si>
  <si>
    <t>1465265352913391617</t>
  </si>
  <si>
    <t>1465288410562805772</t>
  </si>
  <si>
    <t>1465288419031101440</t>
  </si>
  <si>
    <t>1465284518382915586</t>
  </si>
  <si>
    <t>1465288537897672709</t>
  </si>
  <si>
    <t>1465288614506467328</t>
  </si>
  <si>
    <t>1465288619313221634</t>
  </si>
  <si>
    <t>1465288647410733064</t>
  </si>
  <si>
    <t>1465288693002821633</t>
  </si>
  <si>
    <t>1465288753744781316</t>
  </si>
  <si>
    <t>1465288778512166922</t>
  </si>
  <si>
    <t>1465288830077050880</t>
  </si>
  <si>
    <t>1465288841858715653</t>
  </si>
  <si>
    <t>1465288863279054851</t>
  </si>
  <si>
    <t>1465288901283794944</t>
  </si>
  <si>
    <t>1465288910842613766</t>
  </si>
  <si>
    <t>1465288963829211138</t>
  </si>
  <si>
    <t>1465289099326099461</t>
  </si>
  <si>
    <t>1465228707896115200</t>
  </si>
  <si>
    <t>1465289104401510408</t>
  </si>
  <si>
    <t>1465289166992777220</t>
  </si>
  <si>
    <t>1465289238996414468</t>
  </si>
  <si>
    <t>1465289275512356865</t>
  </si>
  <si>
    <t>1465289354213945344</t>
  </si>
  <si>
    <t>1465283162456481800</t>
  </si>
  <si>
    <t>1465289366155108355</t>
  </si>
  <si>
    <t>1465289422862180353</t>
  </si>
  <si>
    <t>1465289437147893765</t>
  </si>
  <si>
    <t>1465289482513666049</t>
  </si>
  <si>
    <t>1465289504281956356</t>
  </si>
  <si>
    <t>1465289547990765579</t>
  </si>
  <si>
    <t>1465289549223890946</t>
  </si>
  <si>
    <t>1465289605230567428</t>
  </si>
  <si>
    <t>1465270646749999104</t>
  </si>
  <si>
    <t>1465280343276232705</t>
  </si>
  <si>
    <t>1465281527126888453</t>
  </si>
  <si>
    <t>1465289651946766336</t>
  </si>
  <si>
    <t>1465289679696240640</t>
  </si>
  <si>
    <t>1465289770536357891</t>
  </si>
  <si>
    <t>1465289772230926343</t>
  </si>
  <si>
    <t>1465289781261135877</t>
  </si>
  <si>
    <t>1465289809312854017</t>
  </si>
  <si>
    <t>1465289871942041612</t>
  </si>
  <si>
    <t>1465289950765670412</t>
  </si>
  <si>
    <t>1465290013952774146</t>
  </si>
  <si>
    <t>1465290031895957508</t>
  </si>
  <si>
    <t>1465290061486993409</t>
  </si>
  <si>
    <t>1465290062103564292</t>
  </si>
  <si>
    <t>1465290096416944128</t>
  </si>
  <si>
    <t>1465290161000837124</t>
  </si>
  <si>
    <t>1465289940825108481</t>
  </si>
  <si>
    <t>1465290192504426500</t>
  </si>
  <si>
    <t>1465290220165730315</t>
  </si>
  <si>
    <t>1465290222518689794</t>
  </si>
  <si>
    <t>1465290313220644866</t>
  </si>
  <si>
    <t>1465290410478247944</t>
  </si>
  <si>
    <t>1465273137298354177</t>
  </si>
  <si>
    <t>1465277616966012931</t>
  </si>
  <si>
    <t>1465258423944192006</t>
  </si>
  <si>
    <t>1465290477029183489</t>
  </si>
  <si>
    <t>1465290595606401028</t>
  </si>
  <si>
    <t>1465290616170893313</t>
  </si>
  <si>
    <t>1465290704419127307</t>
  </si>
  <si>
    <t>1465290796794449921</t>
  </si>
  <si>
    <t>1465290853207969795</t>
  </si>
  <si>
    <t>1465291045130940416</t>
  </si>
  <si>
    <t>1465291198818504710</t>
  </si>
  <si>
    <t>1465291401705447434</t>
  </si>
  <si>
    <t>1465291523512168448</t>
  </si>
  <si>
    <t>1465291640948477952</t>
  </si>
  <si>
    <t>1465291678584127498</t>
  </si>
  <si>
    <t>1465220256444686337</t>
  </si>
  <si>
    <t>1465291486405312513</t>
  </si>
  <si>
    <t>1465291742329163776</t>
  </si>
  <si>
    <t>1465291755780120580</t>
  </si>
  <si>
    <t>1465291816261939200</t>
  </si>
  <si>
    <t>1465291847551504389</t>
  </si>
  <si>
    <t>1465291947518701573</t>
  </si>
  <si>
    <t>1465282296257204229</t>
  </si>
  <si>
    <t>1465292046000803840</t>
  </si>
  <si>
    <t>1465292083296673802</t>
  </si>
  <si>
    <t>1465291952400711685</t>
  </si>
  <si>
    <t>1465198026218098691</t>
  </si>
  <si>
    <t>1465249877122715650</t>
  </si>
  <si>
    <t>1465292101785059331</t>
  </si>
  <si>
    <t>1465290950817710086</t>
  </si>
  <si>
    <t>1465292109238341634</t>
  </si>
  <si>
    <t>1465292189546819587</t>
  </si>
  <si>
    <t>1465238601122385921</t>
  </si>
  <si>
    <t>1465292253870526464</t>
  </si>
  <si>
    <t>1465197033271148544</t>
  </si>
  <si>
    <t>1465224562899972096</t>
  </si>
  <si>
    <t>1465292417687379970</t>
  </si>
  <si>
    <t>1465292493059407872</t>
  </si>
  <si>
    <t>1465292541302034432</t>
  </si>
  <si>
    <t>1465292578018902016</t>
  </si>
  <si>
    <t>1465292618590531588</t>
  </si>
  <si>
    <t>1465292624932184064</t>
  </si>
  <si>
    <t>1465292698605084673</t>
  </si>
  <si>
    <t>1465292717437685767</t>
  </si>
  <si>
    <t>1465234600574214144</t>
  </si>
  <si>
    <t>1465270515686264832</t>
  </si>
  <si>
    <t>1465292736660008964</t>
  </si>
  <si>
    <t>1465291242259070986</t>
  </si>
  <si>
    <t>1465291747987234823</t>
  </si>
  <si>
    <t>1465292791320399876</t>
  </si>
  <si>
    <t>1465292801843757061</t>
  </si>
  <si>
    <t>1465292837772218370</t>
  </si>
  <si>
    <t>1465292899763953666</t>
  </si>
  <si>
    <t>1465292919661682701</t>
  </si>
  <si>
    <t>1465292922371383298</t>
  </si>
  <si>
    <t>1465292946815782913</t>
  </si>
  <si>
    <t>1465292965639704585</t>
  </si>
  <si>
    <t>1465292967871057924</t>
  </si>
  <si>
    <t>1465293022514462720</t>
  </si>
  <si>
    <t>1465293120321511434</t>
  </si>
  <si>
    <t>1465293234712756227</t>
  </si>
  <si>
    <t>1465272545263841289</t>
  </si>
  <si>
    <t>1465293234737876998</t>
  </si>
  <si>
    <t>1465293256250601473</t>
  </si>
  <si>
    <t>1465293363888881671</t>
  </si>
  <si>
    <t>1465293585884975105</t>
  </si>
  <si>
    <t>1465293612397309960</t>
  </si>
  <si>
    <t>1465293620760616963</t>
  </si>
  <si>
    <t>1465240974423113729</t>
  </si>
  <si>
    <t>1465288183978024964</t>
  </si>
  <si>
    <t>1465293514141544451</t>
  </si>
  <si>
    <t>1465293674363904001</t>
  </si>
  <si>
    <t>1465260110872133632</t>
  </si>
  <si>
    <t>1465259317376917505</t>
  </si>
  <si>
    <t>1465293724804472833</t>
  </si>
  <si>
    <t>1465293726318833665</t>
  </si>
  <si>
    <t>1465293728327745536</t>
  </si>
  <si>
    <t>1465293745201590279</t>
  </si>
  <si>
    <t>1465293781528297475</t>
  </si>
  <si>
    <t>1465293782144872456</t>
  </si>
  <si>
    <t>1465288608860893189</t>
  </si>
  <si>
    <t>1465293468968755201</t>
  </si>
  <si>
    <t>1465293829280460804</t>
  </si>
  <si>
    <t>1465293888671735815</t>
  </si>
  <si>
    <t>1465293911346266120</t>
  </si>
  <si>
    <t>1465292947616944131</t>
  </si>
  <si>
    <t>1465293927800442887</t>
  </si>
  <si>
    <t>1465293944292528135</t>
  </si>
  <si>
    <t>1465293974567071744</t>
  </si>
  <si>
    <t>1465293983920254981</t>
  </si>
  <si>
    <t>1465294123158491139</t>
  </si>
  <si>
    <t>1465278149244198918</t>
  </si>
  <si>
    <t>1465294164309024772</t>
  </si>
  <si>
    <t>1465276867620052993</t>
  </si>
  <si>
    <t>1465294218931408899</t>
  </si>
  <si>
    <t>1465294237986029573</t>
  </si>
  <si>
    <t>1465198552234266626</t>
  </si>
  <si>
    <t>1465202128952115205</t>
  </si>
  <si>
    <t>1465204781102813188</t>
  </si>
  <si>
    <t>1465207243285094402</t>
  </si>
  <si>
    <t>1465212228077031425</t>
  </si>
  <si>
    <t>1465214877933387776</t>
  </si>
  <si>
    <t>1465233225639510016</t>
  </si>
  <si>
    <t>1465239739779399681</t>
  </si>
  <si>
    <t>1465243301620158468</t>
  </si>
  <si>
    <t>1465245922250694662</t>
  </si>
  <si>
    <t>1465245923374686213</t>
  </si>
  <si>
    <t>1465253251423649794</t>
  </si>
  <si>
    <t>1465261834680811524</t>
  </si>
  <si>
    <t>1465264475490197504</t>
  </si>
  <si>
    <t>1465285100384526340</t>
  </si>
  <si>
    <t>1465289692425990144</t>
  </si>
  <si>
    <t>1465294242931265540</t>
  </si>
  <si>
    <t>1465294336787193856</t>
  </si>
  <si>
    <t>1465293514611298317</t>
  </si>
  <si>
    <t>1465294362783272966</t>
  </si>
  <si>
    <t>1465294366725992450</t>
  </si>
  <si>
    <t>1465294385860468744</t>
  </si>
  <si>
    <t>1465294483331895302</t>
  </si>
  <si>
    <t>1465294536402427907</t>
  </si>
  <si>
    <t>1465218213554229250</t>
  </si>
  <si>
    <t>1465271205716381699</t>
  </si>
  <si>
    <t>1465294633223667714</t>
  </si>
  <si>
    <t>1465294763943510021</t>
  </si>
  <si>
    <t>1465294877533499392</t>
  </si>
  <si>
    <t>1465294968445038597</t>
  </si>
  <si>
    <t>1465294992457535494</t>
  </si>
  <si>
    <t>1465295029367296006</t>
  </si>
  <si>
    <t>1465295063483764740</t>
  </si>
  <si>
    <t>1465295082568003586</t>
  </si>
  <si>
    <t>1465268011623976960</t>
  </si>
  <si>
    <t>1465295100557553664</t>
  </si>
  <si>
    <t>1465295121566646273</t>
  </si>
  <si>
    <t>1465295150880464898</t>
  </si>
  <si>
    <t>1465295126553501697</t>
  </si>
  <si>
    <t>1465275855769423879</t>
  </si>
  <si>
    <t>1465295176658657285</t>
  </si>
  <si>
    <t>1465295001252999177</t>
  </si>
  <si>
    <t>1465295201560403973</t>
  </si>
  <si>
    <t>1465295275405320199</t>
  </si>
  <si>
    <t>1465295311379873801</t>
  </si>
  <si>
    <t>1465220222269509636</t>
  </si>
  <si>
    <t>1465295452354625536</t>
  </si>
  <si>
    <t>1465295497715924996</t>
  </si>
  <si>
    <t>1465295501008392195</t>
  </si>
  <si>
    <t>1465275608951316481</t>
  </si>
  <si>
    <t>1465295518465249281</t>
  </si>
  <si>
    <t>1465294680824762369</t>
  </si>
  <si>
    <t>1465295633363963904</t>
  </si>
  <si>
    <t>1465249699489730561</t>
  </si>
  <si>
    <t>1465294842225852416</t>
  </si>
  <si>
    <t>1465295784828571652</t>
  </si>
  <si>
    <t>1465295788901376000</t>
  </si>
  <si>
    <t>1465295861345312777</t>
  </si>
  <si>
    <t>1465295875714945033</t>
  </si>
  <si>
    <t>1465260522652069890</t>
  </si>
  <si>
    <t>1465260533947396105</t>
  </si>
  <si>
    <t>1465260551903191041</t>
  </si>
  <si>
    <t>1465260629334245376</t>
  </si>
  <si>
    <t>1465260643871641604</t>
  </si>
  <si>
    <t>1465260652918833160</t>
  </si>
  <si>
    <t>1465260664067215363</t>
  </si>
  <si>
    <t>1465260750478274562</t>
  </si>
  <si>
    <t>1465260807659216908</t>
  </si>
  <si>
    <t>1465260823257829389</t>
  </si>
  <si>
    <t>1465260962672377866</t>
  </si>
  <si>
    <t>1465260971530752002</t>
  </si>
  <si>
    <t>1465261081715109890</t>
  </si>
  <si>
    <t>1465261165496266757</t>
  </si>
  <si>
    <t>1465261272526589956</t>
  </si>
  <si>
    <t>1465261245527855111</t>
  </si>
  <si>
    <t>1465261328709210115</t>
  </si>
  <si>
    <t>1465261340826558474</t>
  </si>
  <si>
    <t>1465261346824486912</t>
  </si>
  <si>
    <t>1465261418727440385</t>
  </si>
  <si>
    <t>1465261440906919938</t>
  </si>
  <si>
    <t>1465261500881272838</t>
  </si>
  <si>
    <t>1465261507847933953</t>
  </si>
  <si>
    <t>1465261515104141320</t>
  </si>
  <si>
    <t>1465261523366936576</t>
  </si>
  <si>
    <t>1465261575875424258</t>
  </si>
  <si>
    <t>1465261585492967427</t>
  </si>
  <si>
    <t>1465279202962264064</t>
  </si>
  <si>
    <t>1465279210465869824</t>
  </si>
  <si>
    <t>1465279310302892038</t>
  </si>
  <si>
    <t>1465279372219207686</t>
  </si>
  <si>
    <t>1465279519237947392</t>
  </si>
  <si>
    <t>1465279674548817922</t>
  </si>
  <si>
    <t>1465279785471332356</t>
  </si>
  <si>
    <t>1465279807373996033</t>
  </si>
  <si>
    <t>1465279869005172736</t>
  </si>
  <si>
    <t>1465280317690822656</t>
  </si>
  <si>
    <t>1465261105995935750</t>
  </si>
  <si>
    <t>1465280388104736774</t>
  </si>
  <si>
    <t>1465280413996236803</t>
  </si>
  <si>
    <t>1465280451690393600</t>
  </si>
  <si>
    <t>1465280464202047489</t>
  </si>
  <si>
    <t>1465280486259843079</t>
  </si>
  <si>
    <t>1465280509676691456</t>
  </si>
  <si>
    <t>1465280519675863041</t>
  </si>
  <si>
    <t>1465280577477627905</t>
  </si>
  <si>
    <t>1465280605944356865</t>
  </si>
  <si>
    <t>1465280613573804036</t>
  </si>
  <si>
    <t>1465280620888662019</t>
  </si>
  <si>
    <t>1465280654887710724</t>
  </si>
  <si>
    <t>1465280717542223876</t>
  </si>
  <si>
    <t>1465280727298162693</t>
  </si>
  <si>
    <t>1465280734873022468</t>
  </si>
  <si>
    <t>1465280745346596865</t>
  </si>
  <si>
    <t>1465280742032740354</t>
  </si>
  <si>
    <t>1465280770986024970</t>
  </si>
  <si>
    <t>1465280797540175872</t>
  </si>
  <si>
    <t>1465280816464809984</t>
  </si>
  <si>
    <t>1465280829353967622</t>
  </si>
  <si>
    <t>1465280877705842691</t>
  </si>
  <si>
    <t>1465280885561847813</t>
  </si>
  <si>
    <t>1465280892859916290</t>
  </si>
  <si>
    <t>1465280900434776071</t>
  </si>
  <si>
    <t>1465280907074363395</t>
  </si>
  <si>
    <t>1465229005792038915</t>
  </si>
  <si>
    <t>1465280917136547842</t>
  </si>
  <si>
    <t>1465280926670221313</t>
  </si>
  <si>
    <t>1465280934324760578</t>
  </si>
  <si>
    <t>1465294134734835721</t>
  </si>
  <si>
    <t>1465294160664006660</t>
  </si>
  <si>
    <t>1465294292214169605</t>
  </si>
  <si>
    <t>1465294328876601357</t>
  </si>
  <si>
    <t>1465294355711729664</t>
  </si>
  <si>
    <t>1465294370655981579</t>
  </si>
  <si>
    <t>1465294379136925698</t>
  </si>
  <si>
    <t>1465294388309880832</t>
  </si>
  <si>
    <t>1465294396023193600</t>
  </si>
  <si>
    <t>1465294403539390468</t>
  </si>
  <si>
    <t>1465294444131807233</t>
  </si>
  <si>
    <t>1465294479678599170</t>
  </si>
  <si>
    <t>1465294488838946819</t>
  </si>
  <si>
    <t>1465294495155585026</t>
  </si>
  <si>
    <t>1465294502411657221</t>
  </si>
  <si>
    <t>1465294547005542405</t>
  </si>
  <si>
    <t>1465294557847834624</t>
  </si>
  <si>
    <t>1465294583554740229</t>
  </si>
  <si>
    <t>1465294599597953027</t>
  </si>
  <si>
    <t>1465294609383260160</t>
  </si>
  <si>
    <t>1465294615829901315</t>
  </si>
  <si>
    <t>1465294644598562817</t>
  </si>
  <si>
    <t>1465294675640602628</t>
  </si>
  <si>
    <t>1465294680988348417</t>
  </si>
  <si>
    <t>1465294723195695105</t>
  </si>
  <si>
    <t>1465294753981820934</t>
  </si>
  <si>
    <t>1465294747078049795</t>
  </si>
  <si>
    <t>1465294760889884676</t>
  </si>
  <si>
    <t>1465294785116205058</t>
  </si>
  <si>
    <t>1465294793198604297</t>
  </si>
  <si>
    <t>1465294908957155332</t>
  </si>
  <si>
    <t>1465294933296701440</t>
  </si>
  <si>
    <t>1465294950371762177</t>
  </si>
  <si>
    <t>1465294970365964294</t>
  </si>
  <si>
    <t>1465294977357864962</t>
  </si>
  <si>
    <t>1465279192883347456</t>
  </si>
  <si>
    <t>1465294984639225862</t>
  </si>
  <si>
    <t>1465294991064846338</t>
  </si>
  <si>
    <t>1465295066168061953</t>
  </si>
  <si>
    <t>1465260544236011520</t>
  </si>
  <si>
    <t>1465260942996897797</t>
  </si>
  <si>
    <t>1465295139945914372</t>
  </si>
  <si>
    <t>1465261491699937280</t>
  </si>
  <si>
    <t>1465279886184964097</t>
  </si>
  <si>
    <t>1465295173890371595</t>
  </si>
  <si>
    <t>1465295375946825728</t>
  </si>
  <si>
    <t>1465295433530417156</t>
  </si>
  <si>
    <t>1465295514941886469</t>
  </si>
  <si>
    <t>1465295534625673226</t>
  </si>
  <si>
    <t>1465261023825317889</t>
  </si>
  <si>
    <t>1465295592351883265</t>
  </si>
  <si>
    <t>1465295600551821314</t>
  </si>
  <si>
    <t>1465295614900510720</t>
  </si>
  <si>
    <t>1465295656549945346</t>
  </si>
  <si>
    <t>1465295664489717767</t>
  </si>
  <si>
    <t>1465295751131504644</t>
  </si>
  <si>
    <t>1465260912642703363</t>
  </si>
  <si>
    <t>1465261264456740868</t>
  </si>
  <si>
    <t>1465261430463078400</t>
  </si>
  <si>
    <t>1465261648059375616</t>
  </si>
  <si>
    <t>1465280303191126017</t>
  </si>
  <si>
    <t>1465295744080900111</t>
  </si>
  <si>
    <t>1465295836296802308</t>
  </si>
  <si>
    <t>1465295841887805440</t>
  </si>
  <si>
    <t>1465295850783928320</t>
  </si>
  <si>
    <t>1465295880450310147</t>
  </si>
  <si>
    <t>1465295884090937347</t>
  </si>
  <si>
    <t>1465295904231936007</t>
  </si>
  <si>
    <t>1465295940198174724</t>
  </si>
  <si>
    <t>1465296025195712514</t>
  </si>
  <si>
    <t>1465278836862562304</t>
  </si>
  <si>
    <t>1465278977380073475</t>
  </si>
  <si>
    <t>1465279465836191744</t>
  </si>
  <si>
    <t>1465279337897381891</t>
  </si>
  <si>
    <t>1465279917671788546</t>
  </si>
  <si>
    <t>1465293886226673673</t>
  </si>
  <si>
    <t>1465296093202239488</t>
  </si>
  <si>
    <t>1465279105335799810</t>
  </si>
  <si>
    <t>1465296112797958144</t>
  </si>
  <si>
    <t>1465295945550241793</t>
  </si>
  <si>
    <t>1465296127096504327</t>
  </si>
  <si>
    <t>1465290783154659333</t>
  </si>
  <si>
    <t>1465296166552322048</t>
  </si>
  <si>
    <t>1465261851311321088</t>
  </si>
  <si>
    <t>1465296181983166464</t>
  </si>
  <si>
    <t>1465295934636453890</t>
  </si>
  <si>
    <t>1465296262953979906</t>
  </si>
  <si>
    <t>1465296307535298563</t>
  </si>
  <si>
    <t>1465296318742642689</t>
  </si>
  <si>
    <t>1465281611805646855</t>
  </si>
  <si>
    <t>1465296396169498636</t>
  </si>
  <si>
    <t>1465220980910227456</t>
  </si>
  <si>
    <t>1465236078915637254</t>
  </si>
  <si>
    <t>1465272778156916737</t>
  </si>
  <si>
    <t>1465281406234669057</t>
  </si>
  <si>
    <t>1465287904104955904</t>
  </si>
  <si>
    <t>1465296465597992961</t>
  </si>
  <si>
    <t>1465296503937851392</t>
  </si>
  <si>
    <t>1465295926231134212</t>
  </si>
  <si>
    <t>1465296594983538692</t>
  </si>
  <si>
    <t>1465296608950726657</t>
  </si>
  <si>
    <t>1465296648440066051</t>
  </si>
  <si>
    <t>1465296729440280581</t>
  </si>
  <si>
    <t>1465296736281194499</t>
  </si>
  <si>
    <t>1465296923670294535</t>
  </si>
  <si>
    <t>1465297056231215111</t>
  </si>
  <si>
    <t>1465297116197228549</t>
  </si>
  <si>
    <t>1465198886889345026</t>
  </si>
  <si>
    <t>1465202651453345792</t>
  </si>
  <si>
    <t>1465206420614307846</t>
  </si>
  <si>
    <t>1465210202907623427</t>
  </si>
  <si>
    <t>1465214055279431681</t>
  </si>
  <si>
    <t>1465217746690613252</t>
  </si>
  <si>
    <t>1465221588853346307</t>
  </si>
  <si>
    <t>1465225295380856835</t>
  </si>
  <si>
    <t>1465229147022708740</t>
  </si>
  <si>
    <t>1465232921363689472</t>
  </si>
  <si>
    <t>1465236756182278145</t>
  </si>
  <si>
    <t>1465240422637314048</t>
  </si>
  <si>
    <t>1465244266519797770</t>
  </si>
  <si>
    <t>1465248025727676416</t>
  </si>
  <si>
    <t>1465251885896683520</t>
  </si>
  <si>
    <t>1465255511192973314</t>
  </si>
  <si>
    <t>1465259367708737540</t>
  </si>
  <si>
    <t>1465263085552287746</t>
  </si>
  <si>
    <t>1465266917124493317</t>
  </si>
  <si>
    <t>1465270663187423233</t>
  </si>
  <si>
    <t>1465274526363979776</t>
  </si>
  <si>
    <t>1465278144458461184</t>
  </si>
  <si>
    <t>1465282033815638020</t>
  </si>
  <si>
    <t>1465285713226878980</t>
  </si>
  <si>
    <t>1465289599362740241</t>
  </si>
  <si>
    <t>1465293254811865088</t>
  </si>
  <si>
    <t>1465297178084220934</t>
  </si>
  <si>
    <t>1465297179896070153</t>
  </si>
  <si>
    <t>1465202655664422916</t>
  </si>
  <si>
    <t>1465206423525249026</t>
  </si>
  <si>
    <t>1465210207018049536</t>
  </si>
  <si>
    <t>1465225299587653632</t>
  </si>
  <si>
    <t>1465236761110626305</t>
  </si>
  <si>
    <t>1465251889621225473</t>
  </si>
  <si>
    <t>1465259371101769735</t>
  </si>
  <si>
    <t>1465266920970719233</t>
  </si>
  <si>
    <t>1465270671945375744</t>
  </si>
  <si>
    <t>1465274530729975815</t>
  </si>
  <si>
    <t>1465278148950568968</t>
  </si>
  <si>
    <t>1465282037233987585</t>
  </si>
  <si>
    <t>1465285716997545985</t>
  </si>
  <si>
    <t>1465297184103055366</t>
  </si>
  <si>
    <t>1465296887280373767</t>
  </si>
  <si>
    <t>1465297188410384384</t>
  </si>
  <si>
    <t>1465297214616571905</t>
  </si>
  <si>
    <t>1465208589035859970</t>
  </si>
  <si>
    <t>1465297255422783488</t>
  </si>
  <si>
    <t>1465297278625738754</t>
  </si>
  <si>
    <t>1465215328603066368</t>
  </si>
  <si>
    <t>1465222125996937221</t>
  </si>
  <si>
    <t>1465297282027372547</t>
  </si>
  <si>
    <t>1465297324431876100</t>
  </si>
  <si>
    <t>1465297330496626689</t>
  </si>
  <si>
    <t>1465297347026501644</t>
  </si>
  <si>
    <t>1465279404225941508</t>
  </si>
  <si>
    <t>1465297364722216963</t>
  </si>
  <si>
    <t>1465297488273838084</t>
  </si>
  <si>
    <t>1465296884457693201</t>
  </si>
  <si>
    <t>1465297512722485250</t>
  </si>
  <si>
    <t>1465297537968091136</t>
  </si>
  <si>
    <t>1465297626107154435</t>
  </si>
  <si>
    <t>1465297742813560833</t>
  </si>
  <si>
    <t>1465297769455779842</t>
  </si>
  <si>
    <t>1465296797346066435</t>
  </si>
  <si>
    <t>1465297708327915530</t>
  </si>
  <si>
    <t>1465297772895162369</t>
  </si>
  <si>
    <t>1465297824434765829</t>
  </si>
  <si>
    <t>1465297299530207235</t>
  </si>
  <si>
    <t>1465297831745540100</t>
  </si>
  <si>
    <t>1465297541076029443</t>
  </si>
  <si>
    <t>1465297871004213248</t>
  </si>
  <si>
    <t>1465297991271870466</t>
  </si>
  <si>
    <t>1465298120036823045</t>
  </si>
  <si>
    <t>1465211362947174404</t>
  </si>
  <si>
    <t>1465298152819347459</t>
  </si>
  <si>
    <t>1465274388454903818</t>
  </si>
  <si>
    <t>1465298176269815814</t>
  </si>
  <si>
    <t>1465298176282267650</t>
  </si>
  <si>
    <t>1465271726154166276</t>
  </si>
  <si>
    <t>1465281697755410432</t>
  </si>
  <si>
    <t>1465273092578717696</t>
  </si>
  <si>
    <t>1465298202635157506</t>
  </si>
  <si>
    <t>1465245353574342661</t>
  </si>
  <si>
    <t>1465245365209337860</t>
  </si>
  <si>
    <t>1465245402500849665</t>
  </si>
  <si>
    <t>1465272678445686785</t>
  </si>
  <si>
    <t>1465298264899702793</t>
  </si>
  <si>
    <t>1465221237618130948</t>
  </si>
  <si>
    <t>1465298308209856517</t>
  </si>
  <si>
    <t>1465268711410081795</t>
  </si>
  <si>
    <t>1465298350853570560</t>
  </si>
  <si>
    <t>1465298362878599169</t>
  </si>
  <si>
    <t>1465298374878498822</t>
  </si>
  <si>
    <t>1465289610716594176</t>
  </si>
  <si>
    <t>1465298405819760648</t>
  </si>
  <si>
    <t>1465298418876755971</t>
  </si>
  <si>
    <t>1465200279301804034</t>
  </si>
  <si>
    <t>1465298567480983566</t>
  </si>
  <si>
    <t>1465232832956182529</t>
  </si>
  <si>
    <t>1465296597525405698</t>
  </si>
  <si>
    <t>1465297277912817669</t>
  </si>
  <si>
    <t>1465298604705337348</t>
  </si>
  <si>
    <t>1465298606064295942</t>
  </si>
  <si>
    <t>1465298712176246785</t>
  </si>
  <si>
    <t>1465297843774709760</t>
  </si>
  <si>
    <t>1465298717590925317</t>
  </si>
  <si>
    <t>1465298884373086208</t>
  </si>
  <si>
    <t>1465240559371505668</t>
  </si>
  <si>
    <t>1465240635519111178</t>
  </si>
  <si>
    <t>1465273649762476035</t>
  </si>
  <si>
    <t>1465289975017009152</t>
  </si>
  <si>
    <t>1465290040234295300</t>
  </si>
  <si>
    <t>1465292074761162752</t>
  </si>
  <si>
    <t>1465298887795568645</t>
  </si>
  <si>
    <t>1465298947694551045</t>
  </si>
  <si>
    <t>1465298962798284808</t>
  </si>
  <si>
    <t>1465298968032825344</t>
  </si>
  <si>
    <t>1465298969454649350</t>
  </si>
  <si>
    <t>1465299014409195522</t>
  </si>
  <si>
    <t>1465299050970845186</t>
  </si>
  <si>
    <t>1465299080213504002</t>
  </si>
  <si>
    <t>1465298664583278594</t>
  </si>
  <si>
    <t>1465299102074343442</t>
  </si>
  <si>
    <t>1465299111498813443</t>
  </si>
  <si>
    <t>1465299162539466756</t>
  </si>
  <si>
    <t>1465263710918742020</t>
  </si>
  <si>
    <t>1465263732057989120</t>
  </si>
  <si>
    <t>1465299182432886791</t>
  </si>
  <si>
    <t>1465299185834639367</t>
  </si>
  <si>
    <t>1465270395481722883</t>
  </si>
  <si>
    <t>1465299222211616778</t>
  </si>
  <si>
    <t>1465078206525054979</t>
  </si>
  <si>
    <t>1465190635439222791</t>
  </si>
  <si>
    <t>1465197088652685312</t>
  </si>
  <si>
    <t>1465195240654999553</t>
  </si>
  <si>
    <t>1465197918223167492</t>
  </si>
  <si>
    <t>1465197257737875456</t>
  </si>
  <si>
    <t>1465116725007904770</t>
  </si>
  <si>
    <t>1465191786234540036</t>
  </si>
  <si>
    <t>1465128523635568646</t>
  </si>
  <si>
    <t>1465087311654408196</t>
  </si>
  <si>
    <t>1459611939693162498</t>
  </si>
  <si>
    <t>1438882572784713731</t>
  </si>
  <si>
    <t>1465112424705626113</t>
  </si>
  <si>
    <t>1465073321377075203</t>
  </si>
  <si>
    <t>1465190125952929799</t>
  </si>
  <si>
    <t>1464883245133316100</t>
  </si>
  <si>
    <t>1465201697014390790</t>
  </si>
  <si>
    <t>1465137603422797825</t>
  </si>
  <si>
    <t>1465045847784239113</t>
  </si>
  <si>
    <t>1465073910504988692</t>
  </si>
  <si>
    <t>1465183866965172225</t>
  </si>
  <si>
    <t>1465038860124143625</t>
  </si>
  <si>
    <t>1465114784232321026</t>
  </si>
  <si>
    <t>1464986016373035014</t>
  </si>
  <si>
    <t>1465200924213792769</t>
  </si>
  <si>
    <t>1465008564091637762</t>
  </si>
  <si>
    <t>1465144556622655490</t>
  </si>
  <si>
    <t>1465018276522647555</t>
  </si>
  <si>
    <t>1465104746038104070</t>
  </si>
  <si>
    <t>1465119368640180228</t>
  </si>
  <si>
    <t>1465206698579316740</t>
  </si>
  <si>
    <t>1464806637647052800</t>
  </si>
  <si>
    <t>1465171416253349891</t>
  </si>
  <si>
    <t>1464972567127674886</t>
  </si>
  <si>
    <t>1354479866545139720</t>
  </si>
  <si>
    <t>1465152928528969728</t>
  </si>
  <si>
    <t>1465184625249046530</t>
  </si>
  <si>
    <t>1465199556941914112</t>
  </si>
  <si>
    <t>1465101922831056902</t>
  </si>
  <si>
    <t>1465130653201092609</t>
  </si>
  <si>
    <t>1465108721336565764</t>
  </si>
  <si>
    <t>1464994988522151936</t>
  </si>
  <si>
    <t>1465008347661225985</t>
  </si>
  <si>
    <t>1464996420969246729</t>
  </si>
  <si>
    <t>1465196921086218240</t>
  </si>
  <si>
    <t>1465195670160109569</t>
  </si>
  <si>
    <t>1465190930898640898</t>
  </si>
  <si>
    <t>1465213701976256514</t>
  </si>
  <si>
    <t>1464946692248145923</t>
  </si>
  <si>
    <t>1465178190003978240</t>
  </si>
  <si>
    <t>1465212193650229251</t>
  </si>
  <si>
    <t>1464957311601070089</t>
  </si>
  <si>
    <t>1465213089792475146</t>
  </si>
  <si>
    <t>1465214400663629828</t>
  </si>
  <si>
    <t>1464871571370409986</t>
  </si>
  <si>
    <t>1465215643641393159</t>
  </si>
  <si>
    <t>1465200782257504257</t>
  </si>
  <si>
    <t>1464935028660617223</t>
  </si>
  <si>
    <t>1465163412955148291</t>
  </si>
  <si>
    <t>1465219157759344644</t>
  </si>
  <si>
    <t>1465203049203441671</t>
  </si>
  <si>
    <t>1464456720776941572</t>
  </si>
  <si>
    <t>1464777543039467525</t>
  </si>
  <si>
    <t>1465115522429825028</t>
  </si>
  <si>
    <t>1465209565268557824</t>
  </si>
  <si>
    <t>1441934350996709380</t>
  </si>
  <si>
    <t>1462923617419677696</t>
  </si>
  <si>
    <t>1464967314659586054</t>
  </si>
  <si>
    <t>1465222070980255745</t>
  </si>
  <si>
    <t>1465066716371771394</t>
  </si>
  <si>
    <t>1463630362328932355</t>
  </si>
  <si>
    <t>1465108244402257920</t>
  </si>
  <si>
    <t>1465047850056777730</t>
  </si>
  <si>
    <t>1465222401629720579</t>
  </si>
  <si>
    <t>1464773373670543364</t>
  </si>
  <si>
    <t>1465036122656960515</t>
  </si>
  <si>
    <t>1465227414024306694</t>
  </si>
  <si>
    <t>1465228396246540291</t>
  </si>
  <si>
    <t>1465217225237876736</t>
  </si>
  <si>
    <t>1463511355441438723</t>
  </si>
  <si>
    <t>1465184227096334337</t>
  </si>
  <si>
    <t>1464685462627385344</t>
  </si>
  <si>
    <t>1465146261577814018</t>
  </si>
  <si>
    <t>1465154113084162048</t>
  </si>
  <si>
    <t>1465045370694688775</t>
  </si>
  <si>
    <t>1464944550707924998</t>
  </si>
  <si>
    <t>1464993057707859973</t>
  </si>
  <si>
    <t>1465061505708134405</t>
  </si>
  <si>
    <t>1465233783859277824</t>
  </si>
  <si>
    <t>1465187526495420419</t>
  </si>
  <si>
    <t>1465024181964267520</t>
  </si>
  <si>
    <t>1426239293253693446</t>
  </si>
  <si>
    <t>1426182706690363407</t>
  </si>
  <si>
    <t>1426281535662018562</t>
  </si>
  <si>
    <t>1426184411419140102</t>
  </si>
  <si>
    <t>1426183397899182087</t>
  </si>
  <si>
    <t>1426185026878779400</t>
  </si>
  <si>
    <t>1465073761128955905</t>
  </si>
  <si>
    <t>1464924422268018693</t>
  </si>
  <si>
    <t>1464857536226635781</t>
  </si>
  <si>
    <t>1465163063863259137</t>
  </si>
  <si>
    <t>1465237618434744322</t>
  </si>
  <si>
    <t>1464994020652945412</t>
  </si>
  <si>
    <t>1465235097842372615</t>
  </si>
  <si>
    <t>1465138446368972809</t>
  </si>
  <si>
    <t>1465222158356000768</t>
  </si>
  <si>
    <t>1465009853546573824</t>
  </si>
  <si>
    <t>1465025740810952714</t>
  </si>
  <si>
    <t>1465129597800960006</t>
  </si>
  <si>
    <t>1465037095534276613</t>
  </si>
  <si>
    <t>1465186859810574338</t>
  </si>
  <si>
    <t>1465186478250770437</t>
  </si>
  <si>
    <t>1465179747780947974</t>
  </si>
  <si>
    <t>1461901477190848518</t>
  </si>
  <si>
    <t>1465095715462471683</t>
  </si>
  <si>
    <t>1465238520415592449</t>
  </si>
  <si>
    <t>1461263698891132930</t>
  </si>
  <si>
    <t>1465245717317001217</t>
  </si>
  <si>
    <t>1458997155251703808</t>
  </si>
  <si>
    <t>1464820183432892416</t>
  </si>
  <si>
    <t>1465221730448859137</t>
  </si>
  <si>
    <t>1465111463857729543</t>
  </si>
  <si>
    <t>1465244162555473925</t>
  </si>
  <si>
    <t>1465183693991940099</t>
  </si>
  <si>
    <t>1438993529754238978</t>
  </si>
  <si>
    <t>1464725239330390020</t>
  </si>
  <si>
    <t>1465043544327045120</t>
  </si>
  <si>
    <t>1463686473065054212</t>
  </si>
  <si>
    <t>1464995272707088393</t>
  </si>
  <si>
    <t>1465032285573599240</t>
  </si>
  <si>
    <t>1465252652418220034</t>
  </si>
  <si>
    <t>1465252445953613827</t>
  </si>
  <si>
    <t>1465254423119241217</t>
  </si>
  <si>
    <t>1464214183612923905</t>
  </si>
  <si>
    <t>1463906025912758273</t>
  </si>
  <si>
    <t>1465237092380729348</t>
  </si>
  <si>
    <t>1464931028875755524</t>
  </si>
  <si>
    <t>1465257819293184000</t>
  </si>
  <si>
    <t>1464979003685670913</t>
  </si>
  <si>
    <t>1465002207976181771</t>
  </si>
  <si>
    <t>1465259180181405699</t>
  </si>
  <si>
    <t>1465254157472997380</t>
  </si>
  <si>
    <t>1465260714516369418</t>
  </si>
  <si>
    <t>1465176766390185986</t>
  </si>
  <si>
    <t>1458502967095709705</t>
  </si>
  <si>
    <t>1465232809258151939</t>
  </si>
  <si>
    <t>1465222649945247749</t>
  </si>
  <si>
    <t>1465263322513747970</t>
  </si>
  <si>
    <t>1465117464858181633</t>
  </si>
  <si>
    <t>1465169271265370113</t>
  </si>
  <si>
    <t>1464932524782759944</t>
  </si>
  <si>
    <t>1465267223157944320</t>
  </si>
  <si>
    <t>1465240002758127623</t>
  </si>
  <si>
    <t>1465268086198587394</t>
  </si>
  <si>
    <t>1464252078872690692</t>
  </si>
  <si>
    <t>1465232349021769731</t>
  </si>
  <si>
    <t>1465264670546149376</t>
  </si>
  <si>
    <t>1464999494320275464</t>
  </si>
  <si>
    <t>1465165153754759175</t>
  </si>
  <si>
    <t>1465194370773123075</t>
  </si>
  <si>
    <t>1465210488397127683</t>
  </si>
  <si>
    <t>1465266950360092685</t>
  </si>
  <si>
    <t>1465268971452592135</t>
  </si>
  <si>
    <t>1465269310344081415</t>
  </si>
  <si>
    <t>1465057479767826437</t>
  </si>
  <si>
    <t>1465091424383348744</t>
  </si>
  <si>
    <t>1465238496805736456</t>
  </si>
  <si>
    <t>1465181408859602945</t>
  </si>
  <si>
    <t>1465272964681805828</t>
  </si>
  <si>
    <t>1465272580823207937</t>
  </si>
  <si>
    <t>1465235438331850752</t>
  </si>
  <si>
    <t>1464745858142851072</t>
  </si>
  <si>
    <t>1465273188867350528</t>
  </si>
  <si>
    <t>1465244315895185409</t>
  </si>
  <si>
    <t>1465106896185171972</t>
  </si>
  <si>
    <t>1449279127761076226</t>
  </si>
  <si>
    <t>1464672026929606670</t>
  </si>
  <si>
    <t>1465281056689594369</t>
  </si>
  <si>
    <t>1465093150129623040</t>
  </si>
  <si>
    <t>1465282910701834245</t>
  </si>
  <si>
    <t>1465074729518256128</t>
  </si>
  <si>
    <t>1465283559610978307</t>
  </si>
  <si>
    <t>1465282956025638917</t>
  </si>
  <si>
    <t>1465079564716048387</t>
  </si>
  <si>
    <t>1465284896126115844</t>
  </si>
  <si>
    <t>1465110424974725133</t>
  </si>
  <si>
    <t>1465123722583543812</t>
  </si>
  <si>
    <t>1465159601356165121</t>
  </si>
  <si>
    <t>1465113485038215169</t>
  </si>
  <si>
    <t>1465283042969153536</t>
  </si>
  <si>
    <t>1429507699058872325</t>
  </si>
  <si>
    <t>1464784265816727557</t>
  </si>
  <si>
    <t>1463541370950402050</t>
  </si>
  <si>
    <t>1349231656574414851</t>
  </si>
  <si>
    <t>1277779407604609025</t>
  </si>
  <si>
    <t>1464798109242900490</t>
  </si>
  <si>
    <t>1465287512407040004</t>
  </si>
  <si>
    <t>1465280873146863617</t>
  </si>
  <si>
    <t>1465288100964356096</t>
  </si>
  <si>
    <t>1464972617178361859</t>
  </si>
  <si>
    <t>1465117626191941632</t>
  </si>
  <si>
    <t>1465132471113113601</t>
  </si>
  <si>
    <t>1465278142470406147</t>
  </si>
  <si>
    <t>1465078432107307009</t>
  </si>
  <si>
    <t>1465264473842024450</t>
  </si>
  <si>
    <t>1465078821409931273</t>
  </si>
  <si>
    <t>1465038638295797762</t>
  </si>
  <si>
    <t>1465062851731668997</t>
  </si>
  <si>
    <t>1465066985557946372</t>
  </si>
  <si>
    <t>1465292409621737473</t>
  </si>
  <si>
    <t>1465095465427423236</t>
  </si>
  <si>
    <t>1461067289957122049</t>
  </si>
  <si>
    <t>1465292636617465856</t>
  </si>
  <si>
    <t>1465022207747309575</t>
  </si>
  <si>
    <t>1465292015894159365</t>
  </si>
  <si>
    <t>1465289678018416647</t>
  </si>
  <si>
    <t>1465270243882848261</t>
  </si>
  <si>
    <t>1465251121635676163</t>
  </si>
  <si>
    <t>1465294115277459460</t>
  </si>
  <si>
    <t>1465276593488596995</t>
  </si>
  <si>
    <t>1462626614483636232</t>
  </si>
  <si>
    <t>1465164634176954370</t>
  </si>
  <si>
    <t>1465275121376055297</t>
  </si>
  <si>
    <t>1465168641255776260</t>
  </si>
  <si>
    <t>1465166905132695553</t>
  </si>
  <si>
    <t>1465237737087266825</t>
  </si>
  <si>
    <t>Followed</t>
  </si>
  <si>
    <t>Followers</t>
  </si>
  <si>
    <t>Tweets</t>
  </si>
  <si>
    <t>Favorites</t>
  </si>
  <si>
    <t>Time Zone UTC Offset (Seconds)</t>
  </si>
  <si>
    <t>Description</t>
  </si>
  <si>
    <t>Location</t>
  </si>
  <si>
    <t>Web</t>
  </si>
  <si>
    <t>Time Zone</t>
  </si>
  <si>
    <t>Joined Twitter Date (UTC)</t>
  </si>
  <si>
    <t>Custom Menu Item Text</t>
  </si>
  <si>
    <t>Custom Menu Item Action</t>
  </si>
  <si>
    <t>Tweeted Search Term?</t>
  </si>
  <si>
    <t>Devon's Public Diary</t>
  </si>
  <si>
    <t>Reporter for @MMAJunkie, host of @HablemosMMA — by way of Colombia. 📷: https://t.co/62b3uDzh7F</t>
  </si>
  <si>
    <t>2 x winner Asian TV Award. One Championship commentator b/cast to 154 countries. Best selling author. Order new book THE COMMENTATORS now</t>
  </si>
  <si>
    <t>The Mind of Rey Rey® Founder • Entrepreneur • Visual Artist • 👊🏼 Combat Sports &amp; 卄orror Addict 🔪 • If you're not spam I'll follow back</t>
  </si>
  <si>
    <t>Journalist for @MMAFighting in Brazil.</t>
  </si>
  <si>
    <t>http://t.co/TQuGGGts5T is your home for all the top mixed martial arts news, videos, articles, photos, and much more.</t>
  </si>
  <si>
    <t>Darinder Mudi is incompetent and that Gujrati football is a joke of a HM.</t>
  </si>
  <si>
    <t>Entrepreneur, Founder CEO  Editor- In- Chief JanKiBaat(@jankibaat1), Psephologist,Author, Pro People ,Pro India. I speak from the ground.</t>
  </si>
  <si>
    <t>성인 잡덕 당신의 리버스 정먕 공개계</t>
  </si>
  <si>
    <t>소설가/이세계 공돌이 계수 전설/사람의 도시/밑빠진 용병대에 돈 붓기/프로로 마왕을 하는 중이다/표류자는 이제 쉬고 싶다</t>
  </si>
  <si>
    <t>Official Twitter page of Toyo Tire U.S.A. Whatever drives you, we've got the tires to make it even better. Customer Service: 800-442-8696</t>
  </si>
  <si>
    <t>#UFCVegas44 | Font vs Aldo - Saturday Dec 4 | LIVE on ESPN+</t>
  </si>
  <si>
    <t>프로 문학소년 / 원고를 마시는 새
질문해주세요! https://t.co/Dd570iFMuw</t>
  </si>
  <si>
    <t>I write and teach martial arts. Not at the same time usually.</t>
  </si>
  <si>
    <t>Writing for MMAFighting until I’m dead or they find someone better.
First Apostle of the Church of Gaethjesus</t>
  </si>
  <si>
    <t>the other other man that Cameron Poe trusts --- MMA person @MMAFighting --- Centennial College Sports Journalism alum --- 🇨🇦</t>
  </si>
  <si>
    <t>유코P / 듀얼리스트 / 리트윗•마음 알람 끔 / 맞팔은 멘션 / 하단 메인트윗+자캐 로그 링크 / @hijiri_info 관리중 / I'm always with you and pray for you, my everlasting love, partner. @kil_for_spoon</t>
  </si>
  <si>
    <t>The Weeknd + Israel Adesanya enthusiast</t>
  </si>
  <si>
    <t>미들가이입니다. | 아이마스(본가,신데,밀리,사엠,샤니) | 리듬 게임 | 유희왕 OCG | 블루 아카이브 | 성우 | 음악 등등 | 리트윗 많음 | 마음함 열람 주의(일부🔞있음) | 한국어 · Eng · 日本語 | @hijiri_info @tsumugi_MV 계정주</t>
  </si>
  <si>
    <t>I am a huge Fan (Joy)Boy of One Piece and lover of of the anime/manga genre media</t>
  </si>
  <si>
    <t>Podcast 🎙️/📽️ dispo https://t.co/PdZI8kIiFG</t>
  </si>
  <si>
    <t>!!!!</t>
  </si>
  <si>
    <t>quit lookin at my profile</t>
  </si>
  <si>
    <t>love slaps</t>
  </si>
  <si>
    <t>Avid cricket 🇵🇰 and MMA fan. Memes, Jokes and politics, just living it.</t>
  </si>
  <si>
    <t>日川高校→TMS→TSR 所属 ⚽️品川CC横浜 📖MTL 📖プラチナアカデミー</t>
  </si>
  <si>
    <t>＃MMA    ＃高校生です    ＃大園・遠藤・新居（アキシブ）推し
堀口恭司とMichael chandlerのファン。
柔術を週2で習ってます。
MMA〜下らない私事などをツイートしています。
親友　@SAKURA13929487
本垢の方は気が向いたら動かしてます。</t>
  </si>
  <si>
    <t>The working man’s NFL player | Co-host of @BussinWTB | For the boys | 🐺</t>
  </si>
  <si>
    <t>みんな知ってたかい？カールゴッチはギミックでドイツ人を演じてた、ベルギー人なんだぜ！</t>
  </si>
  <si>
    <t>評論家。情報史学研究家。永田町で政策スタッフとして安全保障やインテリジェンス、近現代史に関する政策立案・研究に従事。「江崎塾」を運営。 https://t.co/jGvRLZsHSp 産経新聞「正論」執筆メンバー。令和元年「正論新風賞」受賞。 月刊『正論』で時評を連載中。#DIME #富民厚防</t>
  </si>
  <si>
    <t>浦安市議会議員。堀江出身、日の出小中卒業、早稲田大学高等学院、早稲田大学政経学部卒（雄弁会幹事長）。インド・ダラムサラで亡命チベット人への日本語教育に従事。道義国家日本を再建する言論誌『維新と興亜』発行人。著書『崎門学と保建大記』共著『権藤成卿の君民共治論』「天下一人を以て興る」</t>
  </si>
  <si>
    <t>The Real Robert Alconcel</t>
  </si>
  <si>
    <t>Shop official Mike Tyson apparel 👇🏾</t>
  </si>
  <si>
    <t>Family First. CEO of @Vaynermedia. 🐈‍⬛ Creator of @veefriends. Investor in Twitter, Coinbase &amp; more. Die hard @NYJets fan. @winetexts @vaynersports</t>
  </si>
  <si>
    <t>"Greed is Good" 
Crypto Ecosystem with Grammy Award Winning @COOLANDDRE  &amp; The First Crypto Music Label, GREED MUSIC. https://t.co/ckcUeLZ8Gt</t>
  </si>
  <si>
    <t>Stand up comic/mixed martial arts fanatic/psychedelic adventurer Host of The Joe Rogan Experience #FreakParty https://t.co/caBUmcvqBY</t>
  </si>
  <si>
    <t>#UFCVegas44: Font vs Aldo || Saturday December 4th || LIVE &amp; FREE on @espn</t>
  </si>
  <si>
    <t>Community member of #BNB &amp; #bitcoin
CEO @binance</t>
  </si>
  <si>
    <t>check out my NFTs at https://t.co/lKqBwd59fk some bought. some gifted to me.</t>
  </si>
  <si>
    <t>Ebay || Football || Business || Random thoughts and opinions (I'll try and play nice this time)</t>
  </si>
  <si>
    <t>Official Twitter account of the 5x Super Bowl Champion San Francisco 49ers.</t>
  </si>
  <si>
    <t>Publisher of Sports Illustrated's All49ers. Twitch: realgrantcohn. Subscribe to my YouTube channel https://t.co/LqGf2QwzzM</t>
  </si>
  <si>
    <t>( ˘ω˘)ｸｿｻﾐ
ミリタリーブログで作文はじめたよ。
サバゲー再デビューを画策する元サバゲーマー。オリジナルのエアソフトガン組み立てが完了しました。残るは精度試験。
仕事では一人の現場責任者。</t>
  </si>
  <si>
    <t>エアガン、パーツ及び装備品関係の輸出入販売、卸売を行っております。 新商品、再入荷情報などお届けします。 ※Twitterでのお返事は基本行っておりません。</t>
  </si>
  <si>
    <t>Ufc Ultimate Fans Home</t>
  </si>
  <si>
    <t>UFC FIGHTER https://t.co/0yGVXX6mvn  https://t.co/6ob9NcDbvq  https://t.co/2rBhIMIQuK https://t.co/OfrWMRKs6p Offers: dgode@inbox.ru</t>
  </si>
  <si>
    <t>🇱🇹初代BUSHIDO FCフェザー級王者2012〜現役王者🇱🇹11月より池袋、板橋徒歩圏内の場所にPOLAR  GYMスタート。
TeamSOS主催/私はUFC.戦極.ROAD FC.URCC.HEX等出場/Mixd Martial Artist/戦績75戦35勝24敗12分4NC/ 沖永良部2世</t>
  </si>
  <si>
    <t>闘う映像クリエイタープロ総合格闘家の木暮です。(修斗、PANCRASE、DEEP 等に参戦) 
瀧澤謙太セコンド。格闘技興行配信、煽りV、ドキュメンタリー作成 、情報分析。画像から撮影場所を特定する「特定班」班長。
娘を溺愛する生粋の親バカ！娘のvlogチャンネル「Hikari」を運営
よろしくお願いします！</t>
  </si>
  <si>
    <t>Rest Easy 🦢 Rest Easy Bryce 🩸Rest Easy Lizzo 💕 SC: juicy_985</t>
  </si>
  <si>
    <t>Irish MMA fanatic, UFC stat man &amp; Heineken connoisseur. Team member with Guts &amp; Glory MMA. Podcast aficionado.</t>
  </si>
  <si>
    <t>펭님/페이님/모동숲/몬헌스토리즈2 같이 해주실 분 구함</t>
  </si>
  <si>
    <t>천천히 취미 심기 🌱🐢 
티타임을 사랑합니다 
      인장: @blank_c0픽크루 
구독계는 안받아요! 
팔로 알림이 잘 안울려요 늦게 찾아가도 양해부탁드려요! 마음에 드는분 멋대로 찾아갑니다! 놀라지 말아주세요! ☺
#한날두날_뜨개날🧶 #한날_한차🍵</t>
  </si>
  <si>
    <t>Sportsfan. Gamer. Friend. Collects Denver/Colorado Sport teams. Influencer. DM for availability and inquiries. tbone978 - topshot and discord</t>
  </si>
  <si>
    <t>RaymondJosephCards 
PC: Hank Aaron, Bryan Reynolds, Yelich, Giannis, Ja, Herbert. 
#TheHobby</t>
  </si>
  <si>
    <t>I am not Conor McGregor, Fan Account</t>
  </si>
  <si>
    <t>Aston Villa and MMA #ufc #avfc                 19</t>
  </si>
  <si>
    <t>MMArts. Ciryl Gane will be Champion. Rose is, the best.</t>
  </si>
  <si>
    <t>No stooging around.</t>
  </si>
  <si>
    <t>Boxing News and Talks 🥊👑</t>
  </si>
  <si>
    <t>a menace to MMA society      🐐unorthodox</t>
  </si>
  <si>
    <t>Rugby/UFC/NFL 🏉🥊🏈</t>
  </si>
  <si>
    <t>club atletico independiente 👹</t>
  </si>
  <si>
    <t>The only Sports Betting Radio Network Listen at: SportsGrid Radio App, @iHeartRadio, @TuneIn, @SIRIUSXM Ch 159, @1090TheMightier, @SportsMapRadio</t>
  </si>
  <si>
    <t>Two division UFC World Champion. Two division Cage Warriors World Champion. Number 1 Irish Whiskey on the market. Making history EVERYDAY!! #NOTORIOUS #EIRE</t>
  </si>
  <si>
    <t>Sports news in English from https://t.co/2AiZ0jCCbe and latest breaking news from across the world.</t>
  </si>
  <si>
    <t>Fantasy Sports &amp; Sports Betting</t>
  </si>
  <si>
    <t>The Official Mixed Martial Arts Blog of the SB Nation</t>
  </si>
  <si>
    <t>수요일 재대반 목요일 냐루가면 
카스가 괴롭힌다(?)</t>
  </si>
  <si>
    <t>Male H.sapiens n=1, not very far from the sd</t>
  </si>
  <si>
    <t>프사 이스님 / FUB free / 장르는 헤더 성향은 링크된 노션  / @get_ill_JGL_LH3 레히삼계 / UGN+원신 실드 체블</t>
  </si>
  <si>
    <t>Third RT account for @Sports_Sell. Tag @Sports_Sell and this account will retweet. PLEASE FOLLOW @Sports_Sell, @SportsSell2, &amp; @SportsSell3. I FOLLOW BACK! 🤖</t>
  </si>
  <si>
    <t>Connecting people all over the #hobby! Mention @connections_sc for a retweet!  Not a Bot!</t>
  </si>
  <si>
    <t>No one cares about the truth when the lie is more entertaining.</t>
  </si>
  <si>
    <t>Bellator Bantamweight 20-5 Team Pettis Instagram:@sergiopettis  Business Inquiries: info@showtimeseg.com</t>
  </si>
  <si>
    <t>I will inform you the fastest MMA information UFC＆MMA＆柔術＆テクニックを最速で紹介します‼️🙏🏻よろしくお願い致します‼️🙇🏻‍♂️#MMA #柔術 #UFC #jiujitsu #BJJ #RIZIN #格闘技 #ボクシング #柔道 #RINGS</t>
  </si>
  <si>
    <t>You could call me an MMA fan. 
The name is Jordan. 
Train by day, anime by night, all day.</t>
  </si>
  <si>
    <t>I am not Brock Lesnar #JSA 🏴󠁧󠁢󠁷󠁬󠁳󠁿</t>
  </si>
  <si>
    <t>El Fincho</t>
  </si>
  <si>
    <t>Husband. Father. Fighter. Pursuing a dream. See you at the top.</t>
  </si>
  <si>
    <t>T-Ferg Fanboy/DP STAN. DJ=BOAT, GSP=GOAT, Twitter war=fun. Last Aljo Defender. Love Max, respect Volk. 
Taylor, Snyder, Nickal, RBY fanboi, Bisping/Sakuraba=BMF</t>
  </si>
  <si>
    <t>Follower of Christ ✝️ PC: 🔥 cards, Cal Ripken Jr.,Pat Tillman, MJ, Sean Taylor #HTTR and Tar Heels! 101st Airborne Division Veteran~Currahee</t>
  </si>
  <si>
    <t>I do math for money. Brandeis Grad. Atlanta Braves. LA Kings. Data Science. Golf. Poker. Guitar. Books. Board Games. Coffee. Travel. Twitter-folk harrisment.</t>
  </si>
  <si>
    <t>Son of God | UFC | Warrior Camp | Iridium Sports | Fastest Knockout in Lightweight UFC History</t>
  </si>
  <si>
    <t>World’s No.1 streaming service for fight fans with live UFC/MMA/BJJ/Boxing, Original Shows/Docs, plus 30k+ historical fights. Step Into Our World
support@ufc.tv</t>
  </si>
  <si>
    <t>Empresas &amp; Negocios, StDgo, Family, Kick Boxing 🥊 BSC❤️</t>
  </si>
  <si>
    <t>typing...</t>
  </si>
  <si>
    <t>3d artist - short film and animation maker
business : bringlogo@gmail.com  - YouTube Channel  https://t.co/1xBuoLOWoD</t>
  </si>
  <si>
    <t>love quinn pensiun, sekarang jd ga hunter. #BIGWINPLEASE #Cutetesty #BUNALOVE</t>
  </si>
  <si>
    <t>Real decentralized game ✊🏽
#NFTgaming #NFTGame #NFT #NFTCommunity #BSC #BinanceNFT #BlockchainGame #BlockchainGaming #DeathPunch #fightclub #PlayToEarn</t>
  </si>
  <si>
    <t>Automobile enthusiaist🚗🏎💨💨</t>
  </si>
  <si>
    <t>다들 체력이 너무 좋다...... 나는 체력이 없어서 빡치는 것밖에 못 하는데.... 빡치는 거 줄여야하는데......</t>
  </si>
  <si>
    <t>I love GOD, family, friends, pets, movies,dancing,music,guitars, reading,writing,travel,learning new skills, B.S. Psychology,Certified Vinyasa Yoga instructor</t>
  </si>
  <si>
    <t>like and subscribe.</t>
  </si>
  <si>
    <t>Fortune Favors the Brave</t>
  </si>
  <si>
    <t>YT channel:
https://t.co/ZcwFn54qwx
Business inquiries: theweaslemma@gmail.com
PROMO: https://t.co/hNU344iHn4</t>
  </si>
  <si>
    <t>MMA Fighter Pro (8-0-0).
Récord Amateur MMA (5-0-0)
Guayaquil - Ecuador 🇪🇨,
📍 Tijuana, Mexico 🇲🇽
Instagram: @aaroncanarte</t>
  </si>
  <si>
    <t>Diario Expreso de Guayaquil. Información sobre el acontecer local, nacional e internacional: ciudad, política, economía, deportes, ocio y buena vida.</t>
  </si>
  <si>
    <t>It's easy to win if you're angry as fuck.</t>
  </si>
  <si>
    <t>Carolina Boy🌐</t>
  </si>
  <si>
    <t>Live Combat Sport Schedule: https://t.co/DRMR1HqMO2</t>
  </si>
  <si>
    <t>ur wifeys in my dms</t>
  </si>
  <si>
    <t>♤ CA ♤
official page of muslim da'wah
https://t.co/vlAi7m129I
https://t.co/mUJtuEiPe5…</t>
  </si>
  <si>
    <t>24, Toronto, 🇵🇹🇨🇦🇲🇽 ( talk to me if you want lol)</t>
  </si>
  <si>
    <t>• MMA &amp; Entertainment Reporter • Writer for @cagesidepress @mymmanews @mmaisland | • Recovering Addict -</t>
  </si>
  <si>
    <t>MMA Fanatic</t>
  </si>
  <si>
    <t>Just a diehard MMA/Combat Sport fan with unashamed ANZAC bias. Law and Criminology student. Mostly sharing shit takes and taking the piss 👊👊</t>
  </si>
  <si>
    <t>プロレスが好きです。自分にとって、工藤めぐみさんは、神的存在。新日本プロレスは、オカダ・カズチカ選手、プロレスリングWAVEは、桜花由美選手、スターダムは、岩谷麻優選手を一番推しで、舞華選手を応援しています。麻優病第1号(リーダー)です。 他は、浅香 唯さんのファンです。巨人ファンです。</t>
  </si>
  <si>
    <t>格闘技中心のフリーライターです。</t>
  </si>
  <si>
    <t>R.I.P. Dennis love always❤❤❤❤
Love Mom❤❤❤❤
 LeBron, Taurasi, Sproles, Pacquiao🏀🏀🏈</t>
  </si>
  <si>
    <t>The official UFC ANZ page brings you fight photos and video from around the world!
Tap below 👇 for PPV, tickets, and more!</t>
  </si>
  <si>
    <t>UFC Middle Weight #1 contender. GracieJuijitsuSmeatonG, RivalSportsM, ReaperGear, KaplanHomes, MusashiNutrition, BethesdaANZ, Unibet,TranscendingOrganics</t>
  </si>
  <si>
    <t>탐라잡덕맨 / 관심분야 서브컬쳐, 미술품, 유물, 사회이슈, 역사 etc / FUB FREE / 그림계 @Acala_art</t>
  </si>
  <si>
    <t>Ценю ценности неизмеримые ценами.</t>
  </si>
  <si>
    <t>#mmatwitter</t>
  </si>
  <si>
    <t>Twist his dick</t>
  </si>
  <si>
    <t>if you’re here i’ve already won, i’m in your head</t>
  </si>
  <si>
    <t>Kevin Holland Stan | Vini Stan | Depressed Lakers Dodgers Steelers Man United Fan | YB The Goat</t>
  </si>
  <si>
    <t>OTO🐾🌊
Uma vez Flamengo sempre Flamengo 🎶❤️🖤
Acima de tudo rubro-negro ❤️
@Flamengo meu grande amor 🥰❤️🖤</t>
  </si>
  <si>
    <t>𝐷𝑒 𝑚𝑖𝑙 𝑐𝑎𝑚𝑝𝑒𝑜̃𝑒𝑠, 𝑜 𝑣𝑒𝑛𝑐𝑒𝑑𝑜𝑟 @flamengo</t>
  </si>
  <si>
    <t>DAE ELECTRONICS TECNONOLGY  https://t.co/tRlcDScd3G) Freelancer e-commerce  warrior of 5th genration تاجدار ختم نبوت   زندہ باد</t>
  </si>
  <si>
    <t>‏‏‏‏‏‏‏‏‏‏‏‏‏‏‏‏‏‏‏‏‏‏‏‏میں نے دنیا کے ہر ٹھکرائے انسان کو بہترین پایا  
https://t.co/dRwnGINfKi‎‎‎‎‎</t>
  </si>
  <si>
    <t>#UFCFIGHTER 
😎🦁LIGHTWEIGHT
🖕🖕🖕</t>
  </si>
  <si>
    <t>Just a guy supporting fighters from downunder🇳🇿 🇦🇺  but I like others too…I will follow everyone back</t>
  </si>
  <si>
    <t>always in spaces</t>
  </si>
  <si>
    <t>Poirier 💎Stan! Aljo🎒 Stan! Other fighters too but character limits. Van living nomad, cannabis, newb/casual friendly, US Marine Infantry Vet💜,✊🏿✊🏽✊🏻</t>
  </si>
  <si>
    <t>Sometimes I podcast and talk about MMA 🤷🏾‍♀️ GspotMMA - GFromStateFarm - GfromWhoaTV</t>
  </si>
  <si>
    <t>MMA enthusiast with ZERO credentials. Host of @PTSDPOD. Combat Vet. Mathlete and Badass MC.</t>
  </si>
  <si>
    <t>You know what that means.....
IG jwilla33</t>
  </si>
  <si>
    <t>My backup that's no longer a backup. 
RIP @ImShannonTho</t>
  </si>
  <si>
    <t>Just a load of fighting talk ⠀ Check out the fightingtalk2 podcast 🙏🏼check is out on insta-@fightingtalk2 ⠀ #MMATWITTER ⠀ #UFC⠀ #MMA #contentcreator</t>
  </si>
  <si>
    <t>She/her #Detroit born #MMA nerd #Tigers fan #WayneState grad #Gamer dork. Real life unicorn. Follow @EchoRadar YT: https://t.co/XZCKAB639e #BlackLivesMatter 🏳️‍🌈</t>
  </si>
  <si>
    <t>Trash memes and worse takes. I am not Michael Bispings son. Here for the MILFs. #1 Watson fan.</t>
  </si>
  <si>
    <t>Aspiring Actor 🎥 songwriter 🎶 Animal Enthusiast 🦍 MMA Fanatic🥋 🥊  love the great outdoors🌲 Instagram: chadallen592 and chadallen555</t>
  </si>
  <si>
    <t>마참내!
#오늘의행복사진 
#오늘의행복영상 
#좋앙용 운영 중</t>
  </si>
  <si>
    <t>real estate agent,
interior designer...</t>
  </si>
  <si>
    <t>Champions of Europe. 🏆⚽️</t>
  </si>
  <si>
    <t>Football player Chelsea FC &amp; DFB Team</t>
  </si>
  <si>
    <t>うっせえわ
note https://t.co/in6B0Gl259
読書メーター https://t.co/cgXH7yITI2…</t>
  </si>
  <si>
    <t>2016年PENICILLINメジャーデビュー20周年。2017年結成25周年。永遠の青推し。日本語のみ対応です。Japanese only</t>
  </si>
  <si>
    <t>Existencialismo. 🏯🕴
Yo existo, eso es todo, y me resulta nauseabundo.
VERUM EST ID QUOD EST. ✒</t>
  </si>
  <si>
    <t>Médico Cirujano Egresado de la U.N.A.M.  Compartiendo el conocimiento. Esta es una Cuenta Académica.
Contacto: doctorjoseefren@gmail.com</t>
  </si>
  <si>
    <t>https://t.co/EavATyaeKK is the blog of BlowoutCards. This is where we’ll showcase the stuff that has collectors buzzing -- daily news, breaks, previews/reviews &amp; more.</t>
  </si>
  <si>
    <t>Ganyu Cutie❤️</t>
  </si>
  <si>
    <t>#twitch #streamer #RT account. Will RT you if you follow &amp; @ us.
Run by @Correnzo for @legiongc, a platform to help content creators grow!
Amazon affiliate.</t>
  </si>
  <si>
    <t>Official Account for Stream Caster
#Streamcaster to re-tweet.</t>
  </si>
  <si>
    <t>Follow &amp; Tag  @StreamerRTR &amp; get promote your channel &amp; small business.we can rt when you follow us
Dm our designer team @logodesignerr1 for logo &amp; any graphic</t>
  </si>
  <si>
    <t>Want to grow your channel like never before? become a featured streamer at https://t.co/VuqlPcBRxt. 
Going live? tag us and follow us to get a retweet from us. ♥</t>
  </si>
  <si>
    <t>Twitch &amp; YouTube Streamer
Check my recent Posts For Links 
Also on TikTok and Instagram
Powered By @swiftgripsco
Check Them Out at https://t.co/Btzz2zTlEe</t>
  </si>
  <si>
    <t>Gaming division of Renegade Entertainment &amp; Media Co #REMCOGAMING, https://t.co/wq4TYDODfJ</t>
  </si>
  <si>
    <t>Just a new streamer try chill play great games I'm more then a streamer though tune in tune in we got a lot in store for you folk</t>
  </si>
  <si>
    <t>501(c)3 We oppose authoritarian ideology. Our live event #BetterDiscourse Our YouTube and Twitter  document ideologies in action: https://t.co/bfa7MsEaox</t>
  </si>
  <si>
    <t>27. Married to the most beautiful woman in the world! I also like to spend my time staying current on the injustices of our world. Shite opinions my own.</t>
  </si>
  <si>
    <t>Wednesdays #AEWDynamite LIVE at 8/7c on @tntdrama
Fridays #AEWRampage at 10/9c on TNT
#AEWDarkElevation MON 7/6c &amp; #AEWDark TUE 7/6c on YouTube</t>
  </si>
  <si>
    <t>Wrestling News and Notes from the web’s leading publisher of original and entertaining sports content. Get the free B/R app at https://t.co/xi9YRaxX2y</t>
  </si>
  <si>
    <t>❤️ https://t.co/BQa5Kzwnef ❤️ https://t.co/0rUrU1BLAa ❤️ luv y'all ❤️</t>
  </si>
  <si>
    <t>youtubeでMIX動画を投稿しています
かっこいいスポーツ選手動画が好きという方はぜひ！！チャンネル登録お願いします。
https://t.co/SLvLqKnUYn</t>
  </si>
  <si>
    <t>Big fan of the ufc, favorite fighter is Sean O’Malley,  just looking to be chill and have a lot of followers that interact with me</t>
  </si>
  <si>
    <t>Proud father,Christ believer,empath, ♌️ 🦁 🐺 👑 #AEW #Thebirdandthevillain , huge  #VampGang constantly 🎥 #AEW #GirlDAD #Mmemberville</t>
  </si>
  <si>
    <t>Faith, Family, Freedom! My wife is the Bomb! No DM’s!!! Patriot who shares a little humor, old jokes, memes, etc. Laugh a little. John 14:6 ✝️ God wins!</t>
  </si>
  <si>
    <t>Christ. Seven years of college down the drain - John 'Bluto' Blutarsky</t>
  </si>
  <si>
    <t>TU DOSIS DE FUTBOL Noticias fútbol mexicano e internacional</t>
  </si>
  <si>
    <t>Very queer, very nerdy  |  she/her 🏳️‍⚧️  |  25  |  DMs open  |  currently in a polyam relationship</t>
  </si>
  <si>
    <t>Paul Harrell respecter and M81 woodland fan. Mortar enthusiast.</t>
  </si>
  <si>
    <t>I mainly tell stupid stories and anecdotes.</t>
  </si>
  <si>
    <t>Kind, sweet, 6'6 boy. former Boxer &amp; D1 Football player, current Judo and Rugby player.  I like cute stuff and anime! DM me about fitness advise! @bageldere 💕</t>
  </si>
  <si>
    <t>🔞 Degenerate but based</t>
  </si>
  <si>
    <t>Bringing you the latest from the worlds of Sports, Style, and Culture.</t>
  </si>
  <si>
    <t>Just a Young Republican trying to share my thoughts and opinions. As well as deliver TRUE FACTUAL BREAKING NEWS! 
Faith, Family, USA! TRUMP2020! MAGA!</t>
  </si>
  <si>
    <t>ESPN, by way of Colorado State. We should be friends, probably.</t>
  </si>
  <si>
    <t>UFC lightweight fighter</t>
  </si>
  <si>
    <t>Pro MMA Fighter, employed by UFC, Brazilian jiu jitsu Black Belt under Romulo Barral,Muay thai student under Master Rafael Cordeiro. Instagram: @Beneildariush</t>
  </si>
  <si>
    <t>小松南小→市川中(中途退学)→都立日本橋高校(転校)→帝京医学部4年 来自中华人民共和国🇨🇳福建省福清市 Karate(JKA・Green Belt)/BJJ(White Belt)/Kickboxing/Grappling/MMA) 格闘技初心者</t>
  </si>
  <si>
    <t>“The Colossus of Clout”</t>
  </si>
  <si>
    <t>A dogperson. coffee and motorcycle enthusiast.</t>
  </si>
  <si>
    <t>suka ngebcd gajelas :)</t>
  </si>
  <si>
    <t>Veteran, 33. WWE, customs, art, beats, theme music, human rights. Pan/foot guy👣
Crushes: David Pereira, Jordan Klepper, Jaboukie White-Young, Shawn Mendes.</t>
  </si>
  <si>
    <t>Killed a man once in a pillow fight  
He/Him/Ma Dude #Leftisbest</t>
  </si>
  <si>
    <t>Just an average latino dude with an empty bank account. Fighting game enthusiast.</t>
  </si>
  <si>
    <t>follow up 24hrs Ent/soccer News around the Globe.political news 24/7.remember I'll flw back. our opinions matters.</t>
  </si>
  <si>
    <t>Campeão Peso Leve do UFC | UFC Lightweight Champ
Brazilian JJ black belt
Most submission victories in UFC history 
Record 31-8 1NC</t>
  </si>
  <si>
    <t>Her Ordinary Guy | KENNY</t>
  </si>
  <si>
    <t>I’m just tryna chill.</t>
  </si>
  <si>
    <t>My YouTube Page Is OfficialAustin758</t>
  </si>
  <si>
    <t>ClassifiedMMA, an MMA news Organization. Mostly UFC. Top secret news turned public😏| Sponsor @Mixtenrgy 🥳 Use code “ClassifiedMMA for 10% off your order!</t>
  </si>
  <si>
    <t>I follow back 👊 Max Stan, Whittaker Fan, btw DC is not the Daddest Man. #Blessed I ❤️ Joanna 🇵🇱 Header by @GeezFX 🔥 (🥋 🧬🌋)</t>
  </si>
  <si>
    <t>Sport news, comment and features from @Independent. Facebook: https://t.co/UL0pgATk9V Instagram: https://t.co/D2DeHSAtCj</t>
  </si>
  <si>
    <t>트잉여. 아름드리 위키 운영자. 세벌식 사용자. #Remember_0416 🌷🥖🏳️‍🌈 FUB FREE. 트윗에 *마크다운*을 씁니다. 트위터에서 “다른 사람들을 보면 내 어중간함에 신물이 나!” 역할 담당. 일본어 이름표기는 국립국어원 표기를 우선합니다(실존 인물·지명 등).</t>
  </si>
  <si>
    <t>all plays are pinned to profile</t>
  </si>
  <si>
    <t>성인/소비&amp;구독러/주는대로 다먹음/
275미쳤나봐🦌선아현 사랑하다못해 미쳐돌아가는 중/이 집 주인이 주접떠는 고영:모카라떼 (특:남의집(@ayew__kk) 고영임) /인장: @M1A3R3/헤더:올님(@nagseool)</t>
  </si>
  <si>
    <t>diary of chelle</t>
  </si>
  <si>
    <t>retired NRL CAPPER. #1 fan of @georgieparker long time Tampa bay buccaneers fan since 2020</t>
  </si>
  <si>
    <t>Bob the Bitcoin man</t>
  </si>
  <si>
    <t>#CLoading</t>
  </si>
  <si>
    <t>“I am Beyoncé always”
-Michael G. Scott</t>
  </si>
  <si>
    <t>The post-for-post leader of MMA coverage 👑 Stream exclusive content on @ESPNPlus ⤵️</t>
  </si>
  <si>
    <t>完全なる趣味垢。国内、海外ボクシング、UFC、国内、海外MMA 全般、キックボクシング大好きです！ プロスペクト全般大好物です！</t>
  </si>
  <si>
    <t>Abandoned Ninja! Farming, MMA &amp; Cigars</t>
  </si>
  <si>
    <t>MMA is a gift from God 🙏 -CSO- 🇺🇸 WW2 Vet 
SKRRRRRT</t>
  </si>
  <si>
    <t>共通良識は多数派の情緒。諸行無常。朝聞道夕死可矣。民可使由之不可使知之。倉廩實則知禮節衣食足則知榮辱。井蛙。あたしンち、新居昭乃、宮澤賢治、本田透、英霊の声、蜘蛛の糸、まどか、まほろ、Fate、みなとそふと、MATRIX、ドラえもん、ジブリ、エヴァ、マサル、アンパンマン、北斗の拳、夜勤病棟、新海誠、美術館と格闘技が👍</t>
  </si>
  <si>
    <t>プロレス格闘技メルマガDropkick運営中。麻雀の師匠は雀鬼・桜井章一です。</t>
  </si>
  <si>
    <t>je cours vite mais chuis asmathique donc ça dure pas longtemps</t>
  </si>
  <si>
    <t>Matrixé par @menacefdm 🎃 | montage de temps en temps 🧪 | @Quasski 🌊 | privée : @ShilliewV2</t>
  </si>
  <si>
    <t>Sveriges bästa och största MMA Sida som levererar nyheter, videoreportage och har Sveriges absolut mest intressanta och största webb tv-show; MMA-Panelen.</t>
  </si>
  <si>
    <t>ᴀ ʟᴏᴠᴇʀ ᴀɴᴅ ᴀ ғɪɢʜᴛᴇʀ. ғᴇᴀʀʟᴇꜱꜱ.</t>
  </si>
  <si>
    <t>it is what it is</t>
  </si>
  <si>
    <t>(make me laugh 😏!)</t>
  </si>
  <si>
    <t>성인 | 잡덕 | RT/탐라대화/일상트/욕트 多 | 최애른고정 국쩜계 : @_MSG_salt_</t>
  </si>
  <si>
    <t>Klare Bear 💜 • #ayuminati • #GnarFam</t>
  </si>
  <si>
    <t>성인/구다코른,브리튼 사제(멀검,아서프멀), 그외에 여러가지 먹음(헤테로위주,백합이랑 논컾 좋아함)/2부4장클/팔로자유,이별은 블언블</t>
  </si>
  <si>
    <t>USMC, Viet Nam Combat Veteran,_x000D_
Indiana Uni., graduated Georgia State University</t>
  </si>
  <si>
    <t>Revision of values. The moment you visit anyone someday. The road to a new world is gradually opened. The hands of the clock can't be returned.</t>
  </si>
  <si>
    <t>.</t>
  </si>
  <si>
    <t>Tam Zamanlı Trader ~ Elektronik &amp; Ekonomist Teknik Analiz Eğitmeni ~ BM Capital A.Ş. @borsa_akademi @bmcapital_ @borsaakademiapp @HisseAnalizP</t>
  </si>
  <si>
    <t>세키가하라의 재혼기원. 전국무쌍과 전국바사라 도검난무를 파고있습니다.
마비노기울프[가냘픈]길드
비덕계/정치덕 블락합니다. 이별은 블언블/블락. 전국시대물 싫으면 차단권장. 초멘나사이하지마세요. 종교로 시비걸사람도 차단할거야. 헛소리한다싶으면 그냥차단해주세요</t>
  </si>
  <si>
    <t>News For The People By The People.</t>
  </si>
  <si>
    <t>Fight nerd. Degenerate gambler. All my bets are posted at https://t.co/6nfmnJnTUU. Currently +34.51 units w/ 40% ROI (updated 11/13/21).</t>
  </si>
  <si>
    <t>自分の力に自信を持ちすぎているけど行動に自信の持てない弱さあり</t>
  </si>
  <si>
    <t>30代のTRPGプレーヤー。昔プロボクサーだった時期もあった気がするけど忘れた。
みんなD＆Dとクトゥルフしようぜ</t>
  </si>
  <si>
    <t>nice weird guy tweeting dumb shit.
I like music, MMA and to walk in the woods.</t>
  </si>
  <si>
    <t>https://t.co/bXMMfBoUyf</t>
  </si>
  <si>
    <t>☮️💟☦️”Power tends to corrupt, and absolute power corrupts absolutely” I advocate for a post-monetary, localized democracy. #FreeBritney #MMA #NHL</t>
  </si>
  <si>
    <t>Martial Artist | MMA Handicapper | Content Creator Owner of @AMAGPortRoyal &amp; @ShopDankh Sponsored by @KillerJerkyCo &amp; JMM Wellness #DankhGang</t>
  </si>
  <si>
    <t>@ufc Undisputed and undefeated champion 29:0</t>
  </si>
  <si>
    <t>28 years old with life goals you didnt know were possible. Anime Guy. Hardcore MMA Fan. Wonderboy is the 🐐. Gambler. Follow for picks and great MMA content😌</t>
  </si>
  <si>
    <t>Sports,WWE,Wrestling,Gaming PS4
#cannabiscommunity
https://t.co/LJuTrPuhi0
https://t.co/YNGLxZCITp https://t.co/F97ZowiNVm</t>
  </si>
  <si>
    <t>Fight Fan/Facts/Fame/Fun and everything in between the World of MA-MMA &amp; Boxing. And some #fútbol⚽ 
 Content 18+</t>
  </si>
  <si>
    <t>JPG Dealer 🚀 | Dog Lover 🐕‍🦺 | Father of 2 😁 | Abstract and hyperrealistic painter 🎨</t>
  </si>
  <si>
    <t>UFC . 25 years old. train at the MMA LAB and TW BJJ and MMA Follow me on Twitch. https://t.co/q4renhal8U sponsored by @sanabul. Comedian</t>
  </si>
  <si>
    <t>👾Metaverse x NFT | Neither wallet below is financial advice. Always DYOR📘| Check out my new Land Vault 👉 https://t.co/YPNiMyqIbN | 🦈</t>
  </si>
  <si>
    <t>🇩🇴 NJCAA National Qualifier 2016&amp;18 .
Oneonta '22
1st PS4 @ESFLGaming UFC 4 Champ
@EASportsUFC GameChanger.
https://t.co/ovuHDpoXfz
PSN: RomeroXVII</t>
  </si>
  <si>
    <t>GFuel • Code 'T4HZEUS' on https://t.co/6K9EchgDhZ 
✊ Thank You For supporting  and being apart of this community 🙏</t>
  </si>
  <si>
    <t>Instagram: Grapplurr Youtube: Grapplurr Discord: Grapplurr#1134 @ESFLGaming : Graphics Designer @ESFLGaming : Youtube Manager</t>
  </si>
  <si>
    <t>One Day I Won’t Be Here.</t>
  </si>
  <si>
    <t>인장 88님(@palpal_work) / 꼭 탈간호 할거야 / 혐오자 out / 로판&amp;판소 위주 잡덕 / 범성애하는 여자 / 알티 잦음 / 당연히 페미 / 보석 좋아함 / 백합 먹어요 / 로오히 살아야논다 연합 / 싸불 질색팔색 / 야숨 동숲 역재 하데스 함 / 묵향동후 만만세</t>
  </si>
  <si>
    <t>*ARMY♥️
*MOA♥️
*ENGENE♥️
#yeoniefam</t>
  </si>
  <si>
    <t>209 Tcity</t>
  </si>
  <si>
    <t>J’mets mes enfants dans ta gorge, j'm’endors dans l'Aventador</t>
  </si>
  <si>
    <t>Pro Trump Supporter🇺🇸</t>
  </si>
  <si>
    <t>MMAオタになりたい</t>
  </si>
  <si>
    <t>主に総合格闘技(MMA)について呟きます</t>
  </si>
  <si>
    <t>お化粧品好き好きアカウント アイドルの話はこっち👉@kaeri___takunai</t>
  </si>
  <si>
    <t>1️⃣1️⃣1️⃣</t>
  </si>
  <si>
    <t>Go BIG or go home Muscle cars are my thing Classic cars are my Passion Rockabilly is a life style not a fase</t>
  </si>
  <si>
    <t>Professional bare Knuckle Boxer. #PlatinumLifeStyle #Latory #Ocean #ApexChampion Hit Me Up on CAMEO</t>
  </si>
  <si>
    <t>FITE is the premier streaming network for global sports and entertainment! Link for the latest FITE events 👇</t>
  </si>
  <si>
    <t>博士号持ってません。シナリオ書いたりカブトムシ食べたり柔術と総合格闘技したりしている楢鹿島とテキセの人です。百合も好き
ツイプロ→https://t.co/LBVcAlhXCl booth→https://t.co/l9jEHM4vFq
マシュマロ→https://t.co/7A1k71wEII…</t>
  </si>
  <si>
    <t>Хьо гайна хаза хетта. Марша гІойла !</t>
  </si>
  <si>
    <t>Normal is an illusion!!! Be real and happy, be Authentik®</t>
  </si>
  <si>
    <t>Wrestling account, Syuri, Sasha Banks, Dakota Kai, Momo Watanabe, Toni Storm 😎</t>
  </si>
  <si>
    <t>https://t.co/EllYTe74gS</t>
  </si>
  <si>
    <t>Just a farang that actually gives a s*** of the political situation in Thailand. I hope I can help raising awareness about Thailand dark political situation.</t>
  </si>
  <si>
    <t>UFC Fighter, Ranger, sniper, and Special Forces Operator. Unapologetically American</t>
  </si>
  <si>
    <t>보통딜. 잡덕입니다. 아무말이나 합니다. rt많음. 팔로자유. 맞팔 원하시면 멘션. 구독계 아니고 본계입니다. 블락보단 블언블 블언블보단 언팔을 해주세요. 성인임. 저를 옥천허브로 사용하시는 것 환영합니다. 저도 그러거든요.</t>
  </si>
  <si>
    <t>New undefeated  mythical fighter Brazilian monster and future UFC champion by murder #MMATwitter #Borrachinha #PauloCosta</t>
  </si>
  <si>
    <t>Co-Owner @MMADNANL. 
Dutch Events adm. for @Tapology. 
@MMAOddsBreaker podcast with @MMAdamMartin (Monday &amp; Tuesday).
100% AFC Ajax. #Indisch #StayStrongAppie</t>
  </si>
  <si>
    <t>hello checaga</t>
  </si>
  <si>
    <t>tony's brain has irony poisoning from the computer</t>
  </si>
  <si>
    <t>Obsessed w/ @UFC (MMA) and my dog. Love Taekwondo, new to BJJ and kickboxing. Beyond these passions haven't discovered why I exist. Wander with me?</t>
  </si>
  <si>
    <t>Uma Grande Onda Na Vida Tive Que Surfar Eu Surfei..🏄🏾‍♂️🙌🏾⚽️🤐🙏🏾
te amo eternamente irmao..💔😭🏴 
20/11/2021 , nunca vou esquecer essa data..💔😭🏴</t>
  </si>
  <si>
    <t>O Sala 12 traz o melhor conteúdo do mundo do futebol pra você, com notícias, estatísticas, vídeos, memes e muito mais. Novidades em breve...</t>
  </si>
  <si>
    <t>웹툰...준비중.....ㅎ
일카 일정표📆
❤바니큐 08/08❤
💙세죠펍 10/30💙</t>
  </si>
  <si>
    <t>Owner- Combat Zone MMA,  UFC Featherweight</t>
  </si>
  <si>
    <t>📍UFC Bantamweight</t>
  </si>
  <si>
    <t>die hard Titan fan and Chase Elliott will also a gamer ps4 and I support my family in any way.</t>
  </si>
  <si>
    <t>Hello</t>
  </si>
  <si>
    <t>競馬ゲーム「ウイニングポスト(Winning Post)」シリーズ公式アカウントです。ウイポシリーズについてツイートしていきます。 製品に関するお問い合わせは下記ユーザーサポートにお願いします。
https://t.co/RrstQL0yeW</t>
  </si>
  <si>
    <t>経団連Webサイトの新着情報をご案内しています</t>
  </si>
  <si>
    <t>Data Scientist by day, geek tech gamer junky by night; Do all great games have bows, or do bows make a game great?</t>
  </si>
  <si>
    <t>🌻 28. married. Catatonic. 🦕 ... Thanks for your Support  🥳💚🍊</t>
  </si>
  <si>
    <t>Human.Father.UI/UX/Product-designer.Simpel.</t>
  </si>
  <si>
    <t>All things MMA</t>
  </si>
  <si>
    <t>Full Amphibian. Never been wrong. Differing opinion from my own = Casual. Please don't follow me if you're stupid.</t>
  </si>
  <si>
    <t>social(DIS)tance</t>
  </si>
  <si>
    <t>新宿に総合格闘技ジム「和術慧舟會HEARTS」https://t.co/yeQrhZD5qF 駒沢大学駅にフィットネスキックボクシングジム「HEARTS KIX」https://t.co/cKbKnm9YTW Let's play MMA and kickboxing!  YouTubeチャンネルもあるのでWebのURIから</t>
  </si>
  <si>
    <t>LUCKY</t>
  </si>
  <si>
    <t>プロレス専門サイト「プロレススクエア」の公式アカウントです。プロレスファンたちが運営しています。プロレスに関する最新ニュース、プロレス用語辞典、プロレス会場名鑑、レスラーが運営しているお店等を簡単に調べることができる無料のプロレス専門メディアサービスです！🤼‍♂️ #プロレス #ProWrestling</t>
  </si>
  <si>
    <t>Poet, Short Fiction, my work’s in Midwestern Gothic, the Tule Review, Kaleidoscope (Akron University), Oxford Magazine (issue 35 Fall 2015), Pentimento, others</t>
  </si>
  <si>
    <t>@ufc undisputed &amp; undefeated lightweight Champ 29:0</t>
  </si>
  <si>
    <t>𝑖𝑡𝑎𝑙𝑖𝑐</t>
  </si>
  <si>
    <t>cats first</t>
  </si>
  <si>
    <t>Heavy Or fucking Nothing.🏋️💪🏿
all my friends died in the maastrichtian.🌋🦖😓
{Msc} petroleum geology.</t>
  </si>
  <si>
    <t>Providing UFC, Bellator and other MMA news and event coverage from across the globe since 2006. Part of @USATODAYSports. https://t.co/O2IXiPDfjC</t>
  </si>
  <si>
    <t>Best MMA Podcast to Ever Do It, allegedly. Hosted by @EP10kMMA Brought to you by @10kTakes_</t>
  </si>
  <si>
    <t>FaZe Clan Co-President. #1 Ranked Pokémon Snap player in North America.</t>
  </si>
  <si>
    <t>24 | MMA fan 🥊 | Drummer 🌊</t>
  </si>
  <si>
    <t>https://t.co/X2bjr9OV1m</t>
  </si>
  <si>
    <t>AC Milan 🔴⚫️</t>
  </si>
  <si>
    <t>May the wings of liberty never lose a feather' - JB</t>
  </si>
  <si>
    <t>@UFC @NUFC @McLarenf1 @Patriots</t>
  </si>
  <si>
    <t>Cross-Platform Software Engineer 🍎🐧🪟 #Comedy 🤡 #Health 🥗🌡 💉🩸 #OEDotai 🖤💜 #Redpanda 🦊 #Stardom 💪👸 Support @k_o_n_a_m_i_ 😈 #Taoism ⚖️ #Wellness 🧠⏳</t>
  </si>
  <si>
    <t>MMA gym in Kolkata established November 2019</t>
  </si>
  <si>
    <t>owner of Gorin-Dojo (五輪道場) Kolkata, canine enthusiast, MC, producer, proprietor of THE FALLEN RECORDINGS @GorinDojoKol @efernalstudios</t>
  </si>
  <si>
    <t>butthole enthusiast, philosopher, man of the people. https://t.co/P7dgYkvmZi</t>
  </si>
  <si>
    <t>I tweet almost nothing but MMA and sometimes boxing shit oh and I probably dab more than anybody you know. also fuck the lakers #RaiderNation #SacramentoKings</t>
  </si>
  <si>
    <t>Software Engineer. Augmented/Virtual Reality Engineer.</t>
  </si>
  <si>
    <t>Quality and Latest Fashion in Nairobi</t>
  </si>
  <si>
    <t>¡Apasionado del Deporte! Mis equipos… @ClubAmerica • @Yankees • @Lakers • @ManUtd • @DallasCowboys • @GoldenKnights • @FCBarcelona. Deportes y humor 24/7.</t>
  </si>
  <si>
    <t>Army Veteran, reader &amp; sometimes reviewer of books, sports fan, anime fan, &amp; dealer of sarcasm. Frequently NSFW. Not here for a date
#FTTB #GoKingsGo #BBN #UFC</t>
  </si>
  <si>
    <t>FaithfulSince‘87
FaithfulThenAndFaithfulNow
#SF49ers  #NYYankees  #MiamiHeat  #NJDevils</t>
  </si>
  <si>
    <t>believe in honesty, fairness and respect. No BS. Air Force veteran. #🌊🌊🌊 NO TRUMPERS.</t>
  </si>
  <si>
    <t>IPTV/OTT Streaming Leaders.
Watch TV anywhere, play on anything.</t>
  </si>
  <si>
    <t>🍀 manifesting for big win before november ends 🍀</t>
  </si>
  <si>
    <t>原発事故の時は福島県浜通りにいました。ちょくちょく東電や国へ罵詈雑言を吐きます。お目こぼしよろしく。なお、このアカウントでの書き込みはあくまで個人の意見であり、私が所属する組織・団体を代表したものではありません、と書けと言われたから書いておく。そんな悪意の勘違いする奴はネットやるなよと思うけどね。</t>
  </si>
  <si>
    <t>seek after knowing Christ Jesus, in him there is peace</t>
  </si>
  <si>
    <t>5x UFC CHAMPION. Actor. Sports Analyst. Stuntman.. Follow @twooodley on Instagram.</t>
  </si>
  <si>
    <t>I fight Tommy Fury on December 18th in Tampa Bay, Florida. - Founder @mostvpromotions  - Founder @boxingbullies  - Founder @antifundvc</t>
  </si>
  <si>
    <t>ADÜ Bank.MKSP-ADÜN İşlt-HKÜ Ekon.Yük.Lis-GTO Dış Tic.Uzm-Spk Lis-Fins.Uzm-Kısa Bank-Uls.Şirk.Üst Düz.Yön-Atadan Çiftçi-Turz-Pet-Nak-Otom-Tüccar-Exclsve Chef..;)</t>
  </si>
  <si>
    <t>鉄のローを創る✌️</t>
  </si>
  <si>
    <t>kejujuran</t>
  </si>
  <si>
    <t>Wings Journalist Award 2018 | Head Media &amp; Broadcast @asiangames2018</t>
  </si>
  <si>
    <t>Im a Derek and Dereks dont run from anything. Talking #Dodgers, #Lakers, #Rams, #Sabres, #Ufc, life. Sneakerhead#</t>
  </si>
  <si>
    <t>do not follow. openly black.</t>
  </si>
  <si>
    <t>MMA Fanatic.</t>
  </si>
  <si>
    <t>FATHER</t>
  </si>
  <si>
    <t>The Notorious Bastard 33 🥞 | @bganpunks until i die | Degenerate Successful Gambler |
$RBC $ALGB $SATA $BEPRO $ENS get these bags 🎒</t>
  </si>
  <si>
    <t>Programming 🐻</t>
  </si>
  <si>
    <t>Documenting grift</t>
  </si>
  <si>
    <t>Toxic Robert Fan</t>
  </si>
  <si>
    <t>Free Syria = No #Assad
Free Ukraine  = No #Putin
#Freedom for ALL</t>
  </si>
  <si>
    <t>🇬🇧LDN/Oslo🇳🇴 ememay🥊🥋</t>
  </si>
  <si>
    <t>しれっと復活。映画漫画を暴食し稚拙なレビューを投下。ローグ系。3rdは豪鬼等をyoutubeに投稿。</t>
  </si>
  <si>
    <t>308 Negra Arroyo Lane SC: RigoSon51</t>
  </si>
  <si>
    <t>Movie Pundit. Online original. Fan of MMA/Poker/Tech. In L.A. but Canadian to the core</t>
  </si>
  <si>
    <t>MSA International President and philanthropist</t>
  </si>
  <si>
    <t>Affiliated to the combat sports community ✨#PARRAdise #ClipperNation #SmashEmSixers</t>
  </si>
  <si>
    <t>MMA FAN</t>
  </si>
  <si>
    <t>UFC Fighter 10-0-0 Representing Allstars Stockholm Sweden for any inquirements, contact: magdishammas77@gmail.com</t>
  </si>
  <si>
    <t>気になることをリツイートしてます。基本毎日ログイン</t>
  </si>
  <si>
    <t>Welcome to the Crypto Mushroom Farm!!!!! #NFT #NFTs #nftart #NFTartist #art #nftcollector #digitalart</t>
  </si>
  <si>
    <t>Hurry Up!!! #UFCVegas44 | Font vs Aldo - Saturday Dec 4   | LIVE Link Here⤵️</t>
  </si>
  <si>
    <t>FAN of the UFC. I dont fight just love to watch 💪👑</t>
  </si>
  <si>
    <t>2n살 성인 = 욕트,섹트 등 소재주의
※불건전※
잡덕: 주로 영화, 애니메이션, 웹툰
소비 • 썰 위주
탐라의 선인장 포지션인데,
무차별 맘찍을 곁들인
헤더: 박딤쿠님@jjomal117😆
 #썰써라로투스
뻐킹 코로롱 때문에 코코 덕톡회 동결중
수위,뒷계: @Lotuse_XX_Back</t>
  </si>
  <si>
    <t>just tryna be RIHANNA in a world full of keyshia coles in RIHsus name I pray slaymen. #ZazaHive #BetChuCantPullMeKentrell</t>
  </si>
  <si>
    <t>Are you in need of vending services|UA Alumni |4DAWG ΩΨΦ</t>
  </si>
  <si>
    <t>MMA fan. I dont take Twitter serious and neither should you.</t>
  </si>
  <si>
    <t>Nephew of 2-Star General Le Quang Luong, @USArmy / ARVN: Tran Trong Kha.</t>
  </si>
  <si>
    <t>Pro Fighter at American Top Team. 2x vet UFCs the Ultimate Fighter: Garbrandt vs Dillashaw &amp; American Top Team vs Blackzilians. FSU Grad. Go Noles. @MTK_MMA</t>
  </si>
  <si>
    <t>The most accurate cryptocurrency trading YouTube channel (1,73Κ subs). #Bitcoin</t>
  </si>
  <si>
    <t>성인 成人/잡덕/銀河英雄伝説/은영전-양웬리/마비노기/데메크/오펜/나리타/Q.E.D 증명종료/역재(new!)/스포주의/계정분리안함/
프사 페이님(Peng_soloQ)</t>
  </si>
  <si>
    <t>Power moves only⚡</t>
  </si>
  <si>
    <t>MUFC | 💌 uncle1chu@gmail.com</t>
  </si>
  <si>
    <t>Aseel® is a flagship brand from United Foods Company since 1976. We are the no. 1 Ghee brand in the UAE! 🤳🏻 Download the UFC Home Shop app now!</t>
  </si>
  <si>
    <t>Felder: I can smell the blood.
Anik: I LOVE IT!👹
Felder: 👀?</t>
  </si>
  <si>
    <t>You nerds need to stop following me, it's creepy. And I'm very not interesting.</t>
  </si>
  <si>
    <t>UFC Super Fan Since 2017, I love Conner McGregor #McGregor #Rousey #Lesnar #ProperTwelve |Full Mount MMA|</t>
  </si>
  <si>
    <t>Podobny do baranka w pudełku</t>
  </si>
  <si>
    <t>My soul live in freedom. 
My body live in prison.</t>
  </si>
  <si>
    <t>生きるもやし</t>
  </si>
  <si>
    <t>I LOVE THIS GAME😈
              👑</t>
  </si>
  <si>
    <t>Noise/Techno/Madness</t>
  </si>
  <si>
    <t>The fastest growing combat sport in the world 👊 BKFC Fight Night Tampa: Brown vs. Taylor | Dec 9th | Tampa, FL</t>
  </si>
  <si>
    <t>There's nothing wrong with fighting for the right reasons.</t>
  </si>
  <si>
    <t>スカイスター楽天市場店の公式アカウントです。 新商品・再入荷商品の速報をリアルタイムでお届けします。 セール情報も配信しますのでお見逃しなく！   スカイスターはエアガンを中心にミリタリーグッズを販売している楽天市場内のショップです。
DM等での問合せは承っておりませんので、ご了承お願い致します。</t>
  </si>
  <si>
    <t>Isaiah 41:10🙏🏽|Rest In Paradise My Fallen Soldiers👼🏽|@Patriots @RedSox @Celtics @NHLBruins @KentuckyMBB|</t>
  </si>
  <si>
    <t>Attachée de presse, Orange, rando, bouquins, études,  #alsace #grandest</t>
  </si>
  <si>
    <t>Bienvenue sur le compte officiel d'Orange sur le #GrandEst. Suivez notre actualité en région. Pour l’assistance, contactez @orange_conseil #FibreOrange</t>
  </si>
  <si>
    <t>Directeur Relations Collectivités Locales #Alsace #lifeatOrange
#Innovation #Collterr #TransNum #UTMB 🏃‍♂️ @engagementjeune</t>
  </si>
  <si>
    <t>オタク/精神保健福祉手帳2級/統合失調症/双極性感情障害/剣道二段/日本空手協会初段/ BJJ初心者/スキー(独学)/あまりつぶやかないかもです。</t>
  </si>
  <si>
    <t>TBSラジオリスナー</t>
  </si>
  <si>
    <t>🌴JUNGLE FREAK #936 TATTOOED! 💎💎💎JUNGLE FREAK TATTOO LEG SLEEVE IN PROGRESS!🌴</t>
  </si>
  <si>
    <t>tak emot :v</t>
  </si>
  <si>
    <t>🇧🇷 UFC flyweight fighter</t>
  </si>
  <si>
    <t>Test Subject, Let them come ne no ti Conception | https://t.co/0RoLtt1ZEG</t>
  </si>
  <si>
    <t>Nandomo…</t>
  </si>
  <si>
    <t>1차•2차 창작 1次•2次創作, 드림夢 / hl•bl•gl OK / twst•에리오스エリオス•앺라•문알文アル•카게프로カゲプロ•그 이외에도 여러가지 雑多 / Korean / FUB free(※스포일러 주의 ネタバレ注意 / 주로 RT만 함 主にRT)</t>
  </si>
  <si>
    <t>Entertainer,completely Relation &amp; affection Oriented,Cancerian,Football ⚽️🏸 Utterly Passionated,Non Political,European Lover.AAmir_AwAn</t>
  </si>
  <si>
    <t>these people ain't #worthit • fan account • ela/dela</t>
  </si>
  <si>
    <t>🛸</t>
  </si>
  <si>
    <t>🐿</t>
  </si>
  <si>
    <t>01.07.1990</t>
  </si>
  <si>
    <t>Scientist/Journalist. (he/haw). LongDays: https://t.co/LnKEwh8hjl my standup special: https://t.co/DHkp9lIxjn</t>
  </si>
  <si>
    <t>Father, Champion &amp; full time ninja!! Not afraid to take the road less traveled. Out here chasing dreams! THUGJITSU dustin@dulcedo.com #TEAMEVERLAST</t>
  </si>
  <si>
    <t>🇧🇷🏴󠁧󠁢󠁥󠁮󠁧󠁿 Bilingual - 1994🔥</t>
  </si>
  <si>
    <t>🇧🇷 UFC | MMA | ESPORTES DE COMBATE - Notícias, opiniões, vídeos, memes e curiosidades.</t>
  </si>
  <si>
    <t>Im the best MC you never heard about and thats facts my guy . Driven by music and fueled by self improvement . Musics the game and Tranquilitys the name .</t>
  </si>
  <si>
    <t>Freelance 3d Artist and Animator for Games. Currently working on portfolio, personal projects, and networking. Open to opportunities and inquiries.</t>
  </si>
  <si>
    <t>UFC, MMA For bookings please email dsz@zinkinlaw.com</t>
  </si>
  <si>
    <t>ADULTINY 🏴‍☠️ / Asian 🥂/ He,Him 🪅 New here with help from @jonghosstar posting. Goal is 1k followers // NO MINORS 🔞 \\</t>
  </si>
  <si>
    <t>🏳️‍🌈BIPOC  news junkie 
I care about...
HUMAN Rights, 
POLICE reform, 
VOTING rights, 
Media Bias &amp; Political Accountability 
#BLM  #LGBTQ</t>
  </si>
  <si>
    <t>音楽、格闘技、イラスト、お姉さんが大好き！/自由に楽しく生きる夜行性男子高校生/推しアーティストCreepy Nuts、変態紳士クラブ、BLOOM VASE、sloppy dim、PEOPLE1/推し格闘家萩原京平、五味隆典、堀口恭司、山本KID、若松佑弥、箕輪ひろば、金太郎、コナー・マクレガー、ショーン・オマリー</t>
  </si>
  <si>
    <t>obsessed with you</t>
  </si>
  <si>
    <t>Film
Cinephile
Quentin Tarantino
Venomous Snakes</t>
  </si>
  <si>
    <t>I self identify as an ultra masculine SWOLE DOGE, crush bitches(it's a female dog) all day. please respect my identity</t>
  </si>
  <si>
    <t>Pro MMA Fighter with UFC. I'm Cuban American &amp; train with the greatest camp in the world American Top Team!</t>
  </si>
  <si>
    <t>Part time podcaster lulz</t>
  </si>
  <si>
    <t>꿈은 없구요 로또나 맞고 싶습니다</t>
  </si>
  <si>
    <t>All We Do Is Work 💪 Out with the old, in with the new-</t>
  </si>
  <si>
    <t>I am a chiropractor here in Hartselle, AL. Interests are UFC, poker, and any and all sports. GO CUBS GO, NOTRE DAME and BEAR DOWN!!!</t>
  </si>
  <si>
    <t>UFC Featherweight. 26-4 (14 KO's) https://t.co/wigbyXj4VB</t>
  </si>
  <si>
    <t>“how blessed &amp; fortunate is shaam(x3)”</t>
  </si>
  <si>
    <t>🐺⚔</t>
  </si>
  <si>
    <t>楽天商品の売れ筋商品やタイムセール商品をお知らせいたします。お得に買い物をしましょう！ #楽天 #rakuten</t>
  </si>
  <si>
    <t>🏳️‍🌈</t>
  </si>
  <si>
    <t>格闘技とか野球好きです ci-en→https://t.co/8Ie1wAqqF2 ■ 制作中ゲーム ・魔法少女リカとモンスター化ダンジョン</t>
  </si>
  <si>
    <t>ダ・ヴィンチです！YouTube やってます！ レオナルド・ダ・ヴィンチ並に多彩に、色々な楽しいことを発信するチャンネルです。気軽にフォローしてください✨👍RIZIN、UFC、SHOOT BOXING ヌルマゴ推し　</t>
  </si>
  <si>
    <t>The Goat</t>
  </si>
  <si>
    <t>Journalist / @themmahour X @mmafighting / @spotify X @ringer / @btsport / @substackinc / @betmgm / Proud father of 3 / 🇨🇦 / https://t.co/115mpU1HEY</t>
  </si>
  <si>
    <t>Got to be a man of war.
Strongman competitor.
#MMATwitter is best Twitter.
Shevchenko Bingo Card.</t>
  </si>
  <si>
    <t>21 years old 
MMA enthusiast 
Amateur mixed martial artist 
Unfortunately Plays League of Legends</t>
  </si>
  <si>
    <t>ゴリゴリの右傾垢とは
別にゆったりまったり
ただただ、焼き肉を愛する
アカウントで〜〜す♥
あと、格闘技もなチュッ(´ε｀ )</t>
  </si>
  <si>
    <t>Nottingham forest fan</t>
  </si>
  <si>
    <t>The world’s biggest sports radio station 📻</t>
  </si>
  <si>
    <t>🇩🇴🗽</t>
  </si>
  <si>
    <t>Akun resmi media olahraga digital dari Kompas Gramedia. Induk dari @tribunsuperball dan Juara.
Akun pengganti sementara @BolaSportcom (suspend)</t>
  </si>
  <si>
    <t>Sports Enthusiasts 
#BTC #Bitcoin #DeFi</t>
  </si>
  <si>
    <t>Akun resmi Super Ball  dan SuperBall.id Tribun Network dan https://t.co/4hkbEPhc8h Network</t>
  </si>
  <si>
    <t>my beautiful, beautiful makkari</t>
  </si>
  <si>
    <t>https://t.co/PqVOU1YaFn</t>
  </si>
  <si>
    <t>The _G_ in my name is silent</t>
  </si>
  <si>
    <t>Now or Never</t>
  </si>
  <si>
    <t>brasil</t>
  </si>
  <si>
    <t>NDA</t>
  </si>
  <si>
    <t>Faith - Family - Crew🙏-XTA- Hometeam👣 -CSO- 🇺🇸🏆🇲🇽 @monsterenergy @dillonoptics Effort x Consistency Is Confidence 🌱</t>
  </si>
  <si>
    <t>NY 🌁🏢 I🏀 🔫 Shounen Guru 👳🔮
Music , Sports, Anime, Gaming</t>
  </si>
  <si>
    <t>Univ(20)
US Livorno(Eccellenza Toscana B/5部)/FC Saarbrucken(3. Liga/3部)/Saint Etienne(Ligue 1)/San Marino NT
他にも色々
(実はソース徹底主義)</t>
  </si>
  <si>
    <t>A podcast of a 21 year old trying to figure out life. Weekly combat sports and commentary on life episodes. Pronounced zen-duh-pendently.</t>
  </si>
  <si>
    <t>2x #UFC Champion &amp; Your Premiere #MMA #News Source</t>
  </si>
  <si>
    <t>Moyens I/O - #Conseils, #Motivation, #Développement_personnel, #Bien_être, #Succès, #Business, #Créativité, #Réseaux_sociaux, et #Style_de_vie</t>
  </si>
  <si>
    <t>Tried to mine #bitcoin in 2011 on laptop.
Mined 0 coins. AMA.
Snarky / Gaming / #FIFA22 / Shmups / ShitPost / Stoic / Libertarian / INTJ / Probably Autistic</t>
  </si>
  <si>
    <t>Can you hear the cat say...
Even cats should go to space once in a while!
#BTC #LTC Nothing else matters!</t>
  </si>
  <si>
    <t>If i throw a dog a bone, i dont wanna know if it tastes good or not!</t>
  </si>
  <si>
    <t>Crypto since 2015 • Lover of Memes • No financial advice given • If I tweet about a project, I’m likely invested • https://t.co/x2PuvAff4z •</t>
  </si>
  <si>
    <t>孤独のグルメ的に一人遠征をして試合をしています。
美味しいものを食べに行くのも好きです。
ブラジリアン柔術(紫帯)
誰かに勝ちたいとかじゃなくて、
「昨日の自分を越える」
そう思ってモチベーションにして行動している時が一番燃える人です。</t>
  </si>
  <si>
    <t>Nigerian 🇳🇬🇳🇬based MMA fights|| Matchmakers || Managers || Promoters
Bootstrapping out of the trench
Africa's Pride</t>
  </si>
  <si>
    <t>You know who I am and who I blew.
I have 56 friends on Myspace.</t>
  </si>
  <si>
    <t>Sports journalist for @NZHerald @NZHeraldSport. It's Time For Sports podcast (see link below). Mets fan</t>
  </si>
  <si>
    <t>#JF74 كلها بتاخد بروتينات وعارفه بعضها</t>
  </si>
  <si>
    <t>Drawing/sketching on free time 😐</t>
  </si>
  <si>
    <t>Twitter Downloader Bot  I'm @DownVideoBot to Get Video . Mention me in any tweet that contains a video or gif and I'll reply with link within seconds!</t>
  </si>
  <si>
    <t>Mention me in a tweet containing a video and i will help you download it(EN) | Erwähne mich in einem Tweet mit einem Video und ich würde dir helfen, es u/laden</t>
  </si>
  <si>
    <t>Video Downloader. Tag Us Under Any Post You Want To Download And In seconds We Will Respond With A Link!</t>
  </si>
  <si>
    <t>Join the #HasbullaHive *FAN PAGE* and Parody account</t>
  </si>
  <si>
    <t>I’m trying to elevate small talk to medium talk</t>
  </si>
  <si>
    <t>Gamer en Combatsports fan.i believe in honesty and respect and you can accomplish a lot by just being nice.and its free  ;)  xbox gamertag: FL trooper be</t>
  </si>
  <si>
    <t>I'm Menzi ¦
Ps: I Did This With You In Mind
Iconics (Art Collection)
Studying &amp; Practicing Degital Art
I'm a digital artist🎨
Graphic Designer👨‍💻</t>
  </si>
  <si>
    <t>OFFICIAL CBD PARTNER @UFC 🏆 Winner of 'BEST CBD BRAND UK 2020' by @beautyshortlist 🇬🇧 UK Based 🌍 Ship Worldwide</t>
  </si>
  <si>
    <t>The official @SPORF Twitter. Fuelling sport's conversation. Part of Social Chain Group.</t>
  </si>
  <si>
    <t>Спорт-твиттер №1 в Казахстане._x000D_
Живи спортом!</t>
  </si>
  <si>
    <t>,,, The dAy I stOp DreAming is The daY I stOp Believing ,,,,,,, MANCHESTER UNITED TILL I DIE ☀ ☺ ,,,,,,,,, Follow me on instagram youngdreamer897 :D.</t>
  </si>
  <si>
    <t>Life is hard. It’s harder if you’re stupid.</t>
  </si>
  <si>
    <t>hi.</t>
  </si>
  <si>
    <t>A social hub for fans of mixed martial arts. Search MMA On Point on YouTube &amp; subscribe for the latest in MMA! https://t.co/TVMQEhijpL</t>
  </si>
  <si>
    <t>Metalhead | Biker | Mixed Martial Arts |🇫🇷🇯🇵</t>
  </si>
  <si>
    <t>Cant we all just travel and get along!</t>
  </si>
  <si>
    <t>: — wins
#yeoniefam #ayuminati #teffies #Deukiess</t>
  </si>
  <si>
    <t>#Crypto &amp; #NFT Promoter.
Daily 100x #BSC #gems.💎
$BNB $ETH $BTC $VRA
 Dm for Promo/business enquiries.
NFA DYOR</t>
  </si>
  <si>
    <t>FINANCIAL #COPYWRITER &amp; #CONSULTANT “copy and content that compels, resonates and converts" #Financial #Investment #B2B #B2C #H2H #Crypto #Blockchain #FinTech</t>
  </si>
  <si>
    <t>🇺🇸🇲🇽Always be yourself.</t>
  </si>
  <si>
    <t>MMA fan</t>
  </si>
  <si>
    <t>Unbiased Conor Mcgregor enthusiast since 1963 • 🇮🇪 Proper Irish patriot ☘️ • My idol blocked me for my honesty ❌ • @thenotoriousMMA👊 @properWhiskey🥃</t>
  </si>
  <si>
    <t>(Cynthia Calvillo is my spirit animal) DooHoStealYoHo! HurricanShane!ReaperNation! OHIO made, #FireHouseCoffee #KillerCub</t>
  </si>
  <si>
    <t>Anointed by God's Grace. Researcher, Anglican Theology and Biblical Studies, Here to Grow the Church. #AnglicanCatholic</t>
  </si>
  <si>
    <t>I am not one of them 🙇🏼‍♂️</t>
  </si>
  <si>
    <t>𝗦𝗢𝗬 𝗜𝗡𝗧𝗘𝗟𝗘𝗖𝗧𝗨𝗔𝗟. 𝗠𝗨𝗬 𝗜𝗡𝗧𝗘𝗟𝗜𝗚𝗘𝗡𝗧𝗘. 𝗔𝗔𝗬 𝗤𝗨𝗘 𝗕𝗢𝗡𝗜𝗧𝗢 𝗦𝗢𝗢𝗬!! 🇮​🇬​ @_yatusabess</t>
  </si>
  <si>
    <t>東京 MMA</t>
  </si>
  <si>
    <t>Leeds United writer for @TheAthleticUK. Author of 'And It was Beautiful. Marcelo Bielsa and the Rebirth of Leeds United'. Follow link for hardback/ebook/audio.</t>
  </si>
  <si>
    <t>tweets a lot of shit about Leeds United thats about it</t>
  </si>
  <si>
    <t>Oakland Athletics</t>
  </si>
  <si>
    <t>#Bellator272 | @SergioPettis vs. @Kyoji1012 | December 3rd | Live on @Showtime #BellatorOnShowtime</t>
  </si>
  <si>
    <t>MMA Grand Slam Champ BJJ Black Belt🇧🇷 🇺🇸 @bellatormma 🏆 #bjjblackbelt @criscyborggym I❤️Jesus Isaiah6:8 📩 criscyborgmma@gmail.com #btc #nft</t>
  </si>
  <si>
    <t>格闘技、乃木坂、ハスブラ！！ 【RIZIN信行塾 塾長】RIZIN29、RIZIN30、RISE WS OSAKA.2 、RIZIN TRIGGER、RIZIN33 観戦（予定含む）</t>
  </si>
  <si>
    <t>God's gift to Aus boxing (smiles)</t>
  </si>
  <si>
    <t>いろいろなまとめのサイトの記事をご紹介しておりますので宜しくお願い致します。
動物専用にニャンキー中毒の別アカウントでしております。↓
https://t.co/zaduAwRqMs
お金が貯まったら寄付、困った動物達を飼えるようにしていきたいと思っております。</t>
  </si>
  <si>
    <t>Centennial '03 🇳🇬 #ENDSARS 🇳🇬 @TYNDALEU @TYNDALESEM @TJJACKSON #WWERAW #WWENXT #SMACKDOWN #FACEBOOK R.I.P. MICHAEL JACKSON 1958-2009🙏🏾 #nigeria</t>
  </si>
  <si>
    <t>@UFC Flyweight Champion 17 time World Champion 🏆</t>
  </si>
  <si>
    <t>Serving sports fans. Anytime. Anywhere.  ⤵️</t>
  </si>
  <si>
    <t>*Insert inspirational/witty quote*.......
Point blank I do the coolest shit and say the darndest things.
Follow me from a distance!
👻: stylebender</t>
  </si>
  <si>
    <t>👊🏿P4P                         alijudo96@yahoo.com</t>
  </si>
  <si>
    <t>white castle stan ⚬ punmaster general ⚬ bad movie livetweets ⚬ meme ratings ⚬ angery about computers ⚬ he/him</t>
  </si>
  <si>
    <t>Level 6 Laser Shaman, Chief Datamancer. definitely a raccoon in a propeller hat. Plant dad (they/them)</t>
  </si>
  <si>
    <t>Breaking News, Sports, Entertainment</t>
  </si>
  <si>
    <t>J’arrive à fond, bientôt patron</t>
  </si>
  <si>
    <t>since 2k11</t>
  </si>
  <si>
    <t>好き→クローズ、WORST、髙橋ヒロシ、湘南乃風、VAPE、ダーツ、TAK∴(坂口拓)、ミリタリー、総合格闘技、ジ･アウトサイダー、RIZIN、朝倉未来、朝倉海、女子プロレス、スターダム、マーベラス、紫雷イオ...
YouTubeで(超)不定期ゲーム配信！
相互フォロー❌。</t>
  </si>
  <si>
    <t>Writer | Law Graduate | from Hidayatulla national law university</t>
  </si>
  <si>
    <t>I’m a sad Mets and Jets fan. I also like to watch fights in mixed martial arts. Part time degenerate on Twitter.</t>
  </si>
  <si>
    <t>UFC/MMA Analyst, Bettor, &amp; NHL/NFL Degenerate Gambler
tips/donations:
PayPal: Maximusin3d@gmail 
Venmo: DieHardMMA
CA $DieHardMMA
Pod Playlist: https://t.co/eB8QgOnqku</t>
  </si>
  <si>
    <t>230-110 straight up picks in 2021. (68%) DM to tip always appreciated.</t>
  </si>
  <si>
    <t>big bovine energy , ask me about shark facts , gamer girl seaman speedrunner</t>
  </si>
  <si>
    <t>I'm medium size and make content for the internet. https://t.co/jUFFc19YfV https://t.co/y3BiAo91du. My poetry Twitter: @bigjoelpoems</t>
  </si>
  <si>
    <t>SC: eddielent77 .24</t>
  </si>
  <si>
    <t>Still strugglin , still shynin</t>
  </si>
  <si>
    <t>God I love pu$$y😫</t>
  </si>
  <si>
    <t>Daily videos of best street fights, MMA and Boxing knockouts.</t>
  </si>
  <si>
    <t>Truth and honesty are a best policy.</t>
  </si>
  <si>
    <t>Design Consultant | Digital Art | Inspired by all Facets of Design</t>
  </si>
  <si>
    <t>NFT Collector | #LoadedLions | #CronosChimp</t>
  </si>
  <si>
    <t>https://t.co/hcDm4vdJaJ - the best place to buy, sell, and pay with crypto #BTC #CRO #DeFi #FFTB</t>
  </si>
  <si>
    <t>色んな事がやりたくて仕方が無い大人です。</t>
  </si>
  <si>
    <t>Tony Ferguson is the type of guy to tweet every 10 minutes about things he may or may not do.</t>
  </si>
  <si>
    <t>妄想家です☺️趣味は食べ歩き お酒🍶🥃を呑むこと あと老若男女問わず面白い人 可愛い人 エッチな人が大好きです💕特に人様と繋がりを求めてませんのでDM頂いても返しませんので宜しくお願いします</t>
  </si>
  <si>
    <t>The boy with the black eyes
🇿🇦</t>
  </si>
  <si>
    <t>Official account of https://t.co/OSAdZTQ2Pb</t>
  </si>
  <si>
    <t>Trust God.</t>
  </si>
  <si>
    <t>When something is very important to you do it, even if the odds are not in your favor</t>
  </si>
  <si>
    <t>Be Real 💯</t>
  </si>
  <si>
    <t>格闘技愛してるぜ！『筋トレ mma バスケ』</t>
  </si>
  <si>
    <t>Gamer, Security and Privacy Blogger, author @bestvpnguru</t>
  </si>
  <si>
    <t>Content Creator | Twitch Streamer | 21 | Pro UFC 4 competitor (PrimeTime MMA) | Competitive 2K Player | Links down below</t>
  </si>
  <si>
    <t>鷲鼻柔術家！</t>
  </si>
  <si>
    <t>座右の銘は努力に裏打ちされた現実的な夢追い人であれ!
趣味は武道武術、格闘技
フルマラソン自己ベスト2時間33分
長距離を走る武術目指します！</t>
  </si>
  <si>
    <t>時間がしゅしゅしゅしゅ～と
過ぎていくな～</t>
  </si>
  <si>
    <t>satu dua tiga tutup botol, mukamu kaya kon....</t>
  </si>
  <si>
    <t>bukan siapa siapa</t>
  </si>
  <si>
    <t>🍜</t>
  </si>
  <si>
    <t>J'ai ce besoins irrépressible de détruire ce que j'aime. Mais moi, je suis heureux quand les gens me vouent de la haine.</t>
  </si>
  <si>
    <t>ﾌﾟﾛﾚｽﾌｧﾝ歴ｳﾝ十年､今はｽﾀｰﾀﾞﾑの岩谷麻優選手にうつつを抜かしてます😆⭐✨</t>
  </si>
  <si>
    <t>ADCS⚽ ||
@FCPorto ||
@ManUtd</t>
  </si>
  <si>
    <t>Pelo FC Porto e apenas pelo FC Porto. #FCPorto
Parceiro da Betclic. + informação no link da bio. ⬇️</t>
  </si>
  <si>
    <t>アマチュア・アクションズのもっちゃいろです！（@AmateurActions ）
メインは愛犬愛猫ちゃん・ボディアクション・格闘技・リアルのツイートになるので結構雑多な垢かも。プレッツェルが好き
TikTok・https://t.co/86wOYWJLj9</t>
  </si>
  <si>
    <t>bermanfaat dan berkah aja</t>
  </si>
  <si>
    <t>Bersatu, Berjuang, Kita Pasti Menang</t>
  </si>
  <si>
    <t>La Tahzan Innalloha ma ana 🧕 🙏
Wawlohu Alla Kulli Syai'in Shahid (85:9)
Dunia sementara Akhirat selamanya 🇮🇩</t>
  </si>
  <si>
    <t>@ChelseaFc. One day you're the cock of the walk, the next a feather duster.</t>
  </si>
  <si>
    <t>Motivated by the hate inspired by the love</t>
  </si>
  <si>
    <t>Combat sports analyst for @CBSSports (sometimes @Showtime). One half of @MorningKombat. I pull from the ghosts of dead greats. Ouija board flow.</t>
  </si>
  <si>
    <t>good to talk to. greater to love. hope everyone is good. Murphy space is the place to get gambling advice</t>
  </si>
  <si>
    <t>Fé em Deus!! ◆
@Flamengo ◆
Saudades da minha rainha👑🌟</t>
  </si>
  <si>
    <t>Good for Health, Bad for Education</t>
  </si>
  <si>
    <t>Twitter ain't a real place, it's just where y'all pretend to be shit that you ain't in real life. 🥱</t>
  </si>
  <si>
    <t>David mcgoldrick fan account</t>
  </si>
  <si>
    <t>boxing, boxing, boxing and art.</t>
  </si>
  <si>
    <t>Boxing Trainer to 18 World Champions, ESPN Commentator, Host of “THE FIGHT with Teddy Atlas” podcast</t>
  </si>
  <si>
    <t>Awesome lifestyle hacks to keep getting better everyday. Martial Arts, Fitness, Health, Nutrition information to helping you get to the top of life. Cya the top</t>
  </si>
  <si>
    <t>https://t.co/fGsAQIZ9rL…
^^^ link to my yt
-king_fisher_art on instagram-
-have a cute dog-
-🥋💥-
-honestley becoming more of an art page now lol-</t>
  </si>
  <si>
    <t>Ruff ruff ruff arrrrr (were from the BetUverse here to take over)
check out our daily life at Instagram too!@cicabobycorgi
be sure to check out https://t.co/L5e5y09HOp</t>
  </si>
  <si>
    <t>future me has yet to come back and tell me I messed up so I think I’m doing alright</t>
  </si>
  <si>
    <t>A Combination of Law👨🏽‍⚖️and Finance🏦| Bibliophile📚| Perseverant⚖️ | @LFC &amp; @orlandopirates ⚽️</t>
  </si>
  <si>
    <t>ライトなMMA好き大学生/五味隆典/競馬/ハスブラ/RIZIN信行塾</t>
  </si>
  <si>
    <t>#Screenwriter-in-Progress and aspiring Film Director with a BA in Interactive Entertainment (Specialisation in Games Design) #ClimateCrisis #ClimateAction #Pest</t>
  </si>
  <si>
    <t>ہر ابتدا سے پہلے ہر انتہا کے بعد
ذاتِ نبی بلند ہے خدا کی ذات کے بعد</t>
  </si>
  <si>
    <t>#TeamOm #TeamDz #GlobeTrotter A jamais les premiers...</t>
  </si>
  <si>
    <t>My main account got suspended 😔😭, follow me
#Astros #ForTheH</t>
  </si>
  <si>
    <t>"an underdog with a big fucken bite." - THE GOAT BROCK LESNAR
 NOT BROCK LESNAR Banner made by the GOAT @SryitsBilly 1-0
Big Boxing/MMA Fan</t>
  </si>
  <si>
    <t>HiT The Link 2 Order Some Merch 🤨</t>
  </si>
  <si>
    <t>柔術と旅が好きです。現在、紫帯。毎日、YouTubeにある動画のレビューを書いています。そのうちBJJFanaticsなどの有料教則のレビューとかも書く予定です。どうぞごひいきにしてください。 I'm not good at English, but I'll do my best. 中の人:@shimobjj</t>
  </si>
  <si>
    <t>Instagram:jp.Bacallan</t>
  </si>
  <si>
    <t>格闘技に関する情報をいち早くお伝えします。http://t.co/8ROe22gUfx</t>
  </si>
  <si>
    <t>MMA &amp; Combat talk show &amp; website  hosted by actor/director @parvindabas Now on @SonyLIV https://t.co/afmJ78spRR</t>
  </si>
  <si>
    <t>Americas Champion 👊🏻👑 #MAGA First Ever #UFC Champion invited to the @WhiteHouse 🇺🇸🦅🇺🇸 Colby Covington Inc.</t>
  </si>
  <si>
    <t>Leader du MMA en France aussi bien en loisir et débutant que chez les PRO avec 5 fighters en activité à l'UFC. 2 grosses sections Muay, Grapp et P.Physique.</t>
  </si>
  <si>
    <t>UFC FIGHTER (10-0-0) 🇫🇷 For requests please contact @mgmtfactory Gym : @mmafactory_fr</t>
  </si>
  <si>
    <t>Président @mmafactory_fr
Senior Manager @mgmtfactory
DTN Fédération Européenne de Krav Maga
Development Manager @ares_fighting
Vice-President CFMMA</t>
  </si>
  <si>
    <t>Brazilian MMA fighter || World champion in Jui-Jitsu, ADCC and UFC|| @PFLMMA Fighter Contact: fabricio.werdum@abille.eu</t>
  </si>
  <si>
    <t>O.O Whenever you put effort in something you open the door to failure</t>
  </si>
  <si>
    <t>30 years of strengthening leadership from the inside out, helping people become a force for good in their organizations.</t>
  </si>
  <si>
    <t>Vocalist/KRUMPdance/HIPHOP/MMA/KickBoxing</t>
  </si>
  <si>
    <t>気晴らしです。ボクシング、ufc、rizinと格闘技全般大好きです。</t>
  </si>
  <si>
    <t>MMA・UFCについてツイートしてます。バイリンガル。</t>
  </si>
  <si>
    <t>14-0 @ufc welterweight</t>
  </si>
  <si>
    <t>Guac junkie 🥑💉. Just a mellow type of fellow “The older you get the more rules they’re gonna try to get you to follow”  “I’m that one you miss”</t>
  </si>
  <si>
    <t>I’m back! They can’t handle sarcasm!I been on Twitter since 2009! #SFgiants #dubnation #gopackgo #dadvibes #letsgobrandon #realbrillshow #twitterfeed #viral</t>
  </si>
  <si>
    <t>Mother • Wife • AWAKE not Woke! // ☕️🏋🏻‍♀️🌵🪵🐈‍⬛👨‍👩‍👧‍👦🔮📚🍩🌙</t>
  </si>
  <si>
    <t>도치: 횟대목 도치과의 바닷물고기</t>
  </si>
  <si>
    <t>لا اله الا الله محمد رسول الله (صلي الله عليه و سلم) و الحمد لله رب العالمين, Egyptian MMA Fan, Big Stan of Stipe, Glover, Lawler and Whittaker, and ATT Team.</t>
  </si>
  <si>
    <t>massive UFC fan and longtime member of the #mfam</t>
  </si>
  <si>
    <t>Lover of humans passing inanimate objects around and cars going very fast.</t>
  </si>
  <si>
    <t>PhD in Education Science,MA in Psychology &amp; Behavioral Science, BA in Anthropology &amp; Social Science, Advisor in Human Rights &amp; Development,🇨🇱 Viva Chile 🇨🇱</t>
  </si>
  <si>
    <t>🥊🎮</t>
  </si>
  <si>
    <t>135 lbs is the best division.</t>
  </si>
  <si>
    <t>-REALISTIC Pittsburgh Sports fan (unlike 99% of you)
-UFC
-Music</t>
  </si>
  <si>
    <t>The Attacking Scrum Podcast. The Welsh Rugby Podcast. Listen now...https://t.co/SEAUzmbqjq</t>
  </si>
  <si>
    <t>It's not all egg-chasing, you know. (It bloody is).</t>
  </si>
  <si>
    <t>Director @Chestertons global. Rugby fanatic and Co-host 🎤 of the @attackingscrum 🏉 podcast. London living, Cardiff born, Cowbridge bred. Views own.</t>
  </si>
  <si>
    <t>Cryptographer</t>
  </si>
  <si>
    <t>PUSSY P♡WER!</t>
  </si>
  <si>
    <t>Agricultural and bio resources Engr.|Humanitarian|•Marketing/creative director for @faiz__alvaro Founder:@sole4hope...There’s beauty in humility</t>
  </si>
  <si>
    <t>Тоос шороо тоосонцор болон МОЯА нараас харшилтай</t>
  </si>
  <si>
    <t>▫️20
▫️MMA</t>
  </si>
  <si>
    <t>Droite Sarkozyste🇫🇷🇷🇺🇮🇹🕊#30MillionsAmis #TigresseMévyParis25/11/2017💔 #BanDogCatMeatTradeAsia Pacifiste✝️ 🐾#STOPMacron📛</t>
  </si>
  <si>
    <t>Président de la République française.</t>
  </si>
  <si>
    <t>Ce compte n'est pas destiné à résoudre des litiges. Contactez l'association locale la plus proche de chez vous. https://t.co/rGlypUCnFX</t>
  </si>
  <si>
    <t>NFBet Developer.
Play Fantasy Sports on Solana now at https://t.co/bAoQcXEE4T</t>
  </si>
  <si>
    <t>FUCK YOU</t>
  </si>
  <si>
    <t>Orange County’s premier entertainment and sports venue. Proud home to the @anaheimducks.</t>
  </si>
  <si>
    <t>UFC Heavyweight Champion of the world 🏆 #🇨🇲🇫🇷 http://www.francisngannoufoundation.orgEIZUi</t>
  </si>
  <si>
    <t>あなたを奮い立たせるボディビルダー・格闘家の名言集です。
フォローすると、毎日の活力が湧きます。</t>
  </si>
  <si>
    <t>@NathalieI -- Parler
@Nathalienath19 -- solidaritia
@Nathalienath19 -tme</t>
  </si>
  <si>
    <t>ウマ娘とグラブル https://t.co/FH2P0jf91V</t>
  </si>
  <si>
    <t>Ranked 8 UFC Fighter, Multiple times K1 &amp; Karate World Champion, Founder of Charity fund Knock Out Cancer</t>
  </si>
  <si>
    <t>Время новых начинаний...</t>
  </si>
  <si>
    <t>Interests : MMA</t>
  </si>
  <si>
    <t>The Combat Hub - News, articles and updates from the MMA &amp; Boxing worlds.</t>
  </si>
  <si>
    <t>Tweets all Sports Fans can relate to!</t>
  </si>
  <si>
    <t>Essential Tips for Leading Your Healthiest Life.
Want to lose weight without counting calories?
Click here 👉👉👉 https://t.co/v0JkmtdSZE</t>
  </si>
  <si>
    <t>Artur Smarzyński 
Manager MMA, trener i promotor sztuk walki. 
#MMA #K1 #BOKS #BAREKNUCKLE</t>
  </si>
  <si>
    <t>Trop lâche pour se donner la mort</t>
  </si>
  <si>
    <t>Daddy’s favourite sauce 🍒</t>
  </si>
  <si>
    <t>15-3 Professional MMA Fighter
Signed to the UFC
#MetroFightClub #RockSteady #TeamYanez</t>
  </si>
  <si>
    <t>Hey there I’m Tyson 🐻💪🏻</t>
  </si>
  <si>
    <t>#Football #UFC #Boxing</t>
  </si>
  <si>
    <t>Haciendo Las Cosas Bien Día a Día . Barcelonista Dsd la Cuna Hasta La Tumba</t>
  </si>
  <si>
    <t>MMA Podcast/Discussion Page 
#mma #ufc #podcast</t>
  </si>
  <si>
    <t>22-8 Here to share our UFC picks each week in hopes of helping people make some money.</t>
  </si>
  <si>
    <t>JJ guy. semi green.</t>
  </si>
  <si>
    <t>野洲高→四国学院→？</t>
  </si>
  <si>
    <t>日本人かな？　格闘技好きです
ハスブラ軍団の新入りであります。#PFLChampionship</t>
  </si>
  <si>
    <t>You put 2 half naked guys (or girls) into a cage or a somehow square circle, and tell them to go at it, I'll be watching. #MMA #BOXING #GLORY</t>
  </si>
  <si>
    <t>UFC 170lbs Champ</t>
  </si>
  <si>
    <t>Greeting 2 all ... I am a musician ,singer songwriter'n' bass-player  etc.  my 1st music studio up 'n' runnin' !!   my E-Mail  KISSMUNNY@GMAIL.COM 
  Thank u !</t>
  </si>
  <si>
    <t>アニメや漫画や小説や映画や競馬やプロレスや格闘技、 その他日々の雑感をつぶやくだけのﾌﾜﾁｬﾝ。なるべくなまけないようにがんばる。ネギトロください。</t>
  </si>
  <si>
    <t>Financement participatif en cours pour la création d'une nouvelle marque 100% dédiée aux amateurs et pratiquants Français de MMA</t>
  </si>
  <si>
    <t>Favorite things…  Boxing MMA Japanese Special effect films(Masked rider etc.) Movie  Music (rock music) Jeans(Japan Denim) Ramen.</t>
  </si>
  <si>
    <t>人生楽しまなきゃ損！継続は力なり！気分屋時々天邪鬼 昨日と今日で言ってる事が変わる事よくあります</t>
  </si>
  <si>
    <t>Falando apenas a verdade desta geração perdida.</t>
  </si>
  <si>
    <t>Informando tudo sobre os bastidores do mundo do futebol. | Publicidade/parceria: contato.planetadofutebol@gmail.com ou DM. 📩</t>
  </si>
  <si>
    <t>conta pra falar 95% de Flamengo!</t>
  </si>
  <si>
    <t>Ultimate fighting News &amp; Updates</t>
  </si>
  <si>
    <t>ツイートしたり描いたり。長ったらしく騒がしいです。三人称さん、2BRO.さんが好きです。漫画の告知などは@Iisakaaoi</t>
  </si>
  <si>
    <t>#IMDB #actress #advocate #mother</t>
  </si>
  <si>
    <t>A forum of thoughts and perspectives designed to ignite conversations and actions leading to growth, and occasional self promotion. #NeverGiveUp #RiseAboveHate</t>
  </si>
  <si>
    <t>It’s Karen. From Finance.</t>
  </si>
  <si>
    <t>BUILDING A SMOLVERSE WITH FREE MINTS AND GOOD VIBES
https://t.co/mZ3XWR409N</t>
  </si>
  <si>
    <t>We amplify the voices of indie hackers ✌️ Double your organic reach on all channels with https://t.co/aE3vTLqIDt 🤯</t>
  </si>
  <si>
    <t>🇨🇦 Dad. Husband. Son. Brother. Friend. Nerd. #BCIT instructor. CFOX Afternoons ('02-‘14). #TCPC https://t.co/44dkdUYP4h</t>
  </si>
  <si>
    <t>living in our small world and keeping an eye on the big picture.</t>
  </si>
  <si>
    <t>I enjoy eating pineapple pizza while listening to Nickelback. So what? Fight me! #MMA #80smovies #retrogaming #oldschoolwrestling DMs welcome but must be dirty!</t>
  </si>
  <si>
    <t>Brasil,work A &amp; R in music industry,artist management,ocean/travel enthusiast,surf/hike,cuban food,❤️Latin America,deep thinker,observer,big dreamer. give love.</t>
  </si>
  <si>
    <t>𝙰𝑙𝑙𝑎ℎ 𝑦𝑜𝑢 𝑎𝑟𝑒 𝑚𝑜𝑠𝑡 𝑓𝑜𝑟 𝑔𝑖𝑣𝑖𝑛𝑔𝑎𝑛𝑑 𝑦𝑜𝑢 𝑙𝑜𝑣𝑒 𝑓𝑜𝑟 𝑡ℎ𝑒 𝑔𝑖𝑣𝑒𝑛𝑒𝑠𝑠 𝑠𝑜 𝑓𝑜𝑟 𝑔𝑖𝑣𝑒 𝑚𝑒 𝑏𝑜𝑑𝑦 𝑏𝑢𝑖𝑙𝑑𝑖𝑛𝑔🏋🦅</t>
  </si>
  <si>
    <t>Team Savage HQ is responsible for producing world class mma fighters such as UFC star Mark 'the hand of' Godbeer and Alex 'the boy'Owen 23-1</t>
  </si>
  <si>
    <t>student</t>
  </si>
  <si>
    <t>MMA is life, Tony is the GOAT, Anderson Silva absolutely sucks.</t>
  </si>
  <si>
    <t>VERY PROUD FORTNITE PLAYER</t>
  </si>
  <si>
    <t>Man Utd and England fan, former #WWE podcast co-host - @bestofthewrest</t>
  </si>
  <si>
    <t>Wrestling Enthusiast, Youtuber &amp; Anime ( Wrestling is ❤ + Naruto &amp; One Piece are my favorite)
PLS... SUBSCRIBE TO MY YOUTUBE CHANNEL ⏬</t>
  </si>
  <si>
    <t>Valley On
N$</t>
  </si>
  <si>
    <t>Have you heard of Jimmy FKN Crute? UFC🇦🇺 12-2. 5KO 4SUB 3DEC</t>
  </si>
  <si>
    <t>RIZIN(萩原京平/扇久保博正/トフィック･ムサエフ/朝倉海)UFC(コナー･マクレガー/イズラエル･アデサニヤ/ホルヘ･マスヴィダル/ショーン･オマリー/ジャスティン･ゲイジー )Bellator(堀口恭司/マイケル･ヴェノム･ペイジ)現地観戦 RIZIN26.RIZIN28.RIZIN30</t>
  </si>
  <si>
    <t>Liverpool FC, UFC, Gaslight Anthem, Seinfeld re-runs. Vegetarian &amp; tree hugger 🌱✊🏼. Atheist. All views are my own, unless massively drunk 🍻🍻. LLaP xx.</t>
  </si>
  <si>
    <t>NikonD5/D850/Df/J5/Z7II/Zfc/二郎系/東京麺珍亭/N2W/GLEAT/HNF&amp;YDB(NPB)/侍ジャパン/Ohtani(LAA)/アルバルク(B1)/打首/オメでた/赤い公園/チアキ/SPYAIR/雨プラ/ツッコミくま/ちいかわ/下手クソなので写真UPなし</t>
  </si>
  <si>
    <t>22 | @CorkCityFC 💚🟢 | @FAIreland 💚🇮🇪 | @LFC ❤️🔴 | Big Darts Fan @OfficialPDC, @SkySportsDarts 🎯❤️ | Massive UFC Fan @UFC 🥊❤️</t>
  </si>
  <si>
    <t>https://t.co/ewPAkb75nU || https://t.co/JgdvePsctH || https://t.co/SA5gI2K1fc</t>
  </si>
  <si>
    <t>오덕오덕(…) 트위터입니다. 간혹 컨셉에 안 맞는 트윗이 올라올 수도 있습니다.</t>
  </si>
  <si>
    <t>Burner</t>
  </si>
  <si>
    <t>UFC bantamweight champion from Siberia, Russia. Represented by Ruby Sports &amp; Entertainment</t>
  </si>
  <si>
    <t>I’m a hardcore MMA fan. Unfortunately I’m not always gracious when tweeting.</t>
  </si>
  <si>
    <t>✟</t>
  </si>
  <si>
    <t>Future HipHop Legend | From nothing, to something, to everything 👑 Chase a check. Never chase a bitch | TGF | Never Too Different</t>
  </si>
  <si>
    <t>Hero Xpulse 200|music maker|psychedelic follower|mountains/beaches|spreading melodic tunes|insta - trippingmau5|Poona</t>
  </si>
  <si>
    <t>Music Producer, Holistic Health, Crypto Investor (XRP, VET, STARL)  FOR FREE BEATS/SONGS  https://t.co/KboJqHRTX6 
CONTACT ME hendogwestcoast@gmail.com #Freebeats #Music</t>
  </si>
  <si>
    <t>Raymundo, 22, Aspiring Mixed Martial Artist, MMA, Cannabis, Video Games And Music Are My Interests 👊🏻Conor Stan 🇮🇪☘️Usman P4P🐐 Brandon Moreno Stan💪🇲🇽</t>
  </si>
  <si>
    <t>이것저것 넓고 얕게 파는 잡덕. 성인. 본진이 자주 바뀝니다. 팔로하셔도 볼게..없어요.. 알티만 드럽게 많이함니다.. * FUBM free</t>
  </si>
  <si>
    <t>fille gentille de 19 ans mais au comportement enfantin, regarde ma localisation 🏔 je fais des photos pour payer mes études... 👻leilasdt_of2</t>
  </si>
  <si>
    <t>Em busca de putaria nas entoca</t>
  </si>
  <si>
    <t>ねむい(っω･｀)①格闘技（MMA、K-1等）②歴史全般③ゲーム、アイマス④動物⑤その他諸々... ブログ作りましたhttps://t.co/VNKZWU90Uw</t>
  </si>
  <si>
    <t>A #Sustainability practitioner. RTs are not endorsements.</t>
  </si>
  <si>
    <t>The Urban Futures Centre at the Durban University of Technology is an interdisciplinary laboratory interested in the future of urban spaces locally and globally</t>
  </si>
  <si>
    <t>‏‏‏‏مهتم بالسيرة النبوية والتاريخ  والتراث الاجتماعي بالحجاز</t>
  </si>
  <si>
    <t>深夜ラジオのノリ</t>
  </si>
  <si>
    <t>@</t>
  </si>
  <si>
    <t>アングラ～は、アンダーグラウンドな情報を配信するサイトです。もしよろしかったら相互フォローお願いします。#相互フォロー100% #mutualfollow100%</t>
  </si>
  <si>
    <t>Books | Manga | $BETU</t>
  </si>
  <si>
    <t>El payaso de las MMA, Neizo the Klown.
Chimpancé Alpha de @MMAdictos.</t>
  </si>
  <si>
    <t>Autographed Items, Original Sport. Selected Items. Deals. Product Information. Daily Updated. (eBay Links)</t>
  </si>
  <si>
    <t>취미로 RPG를 하는 사람/겁스는 재미있습니다/사서/성인 남성/가끔 교회랑 야훼 욕/정치 이야기 쓸데없이 자주 하는 편/ #허브독서 / #TRPG_독서모임</t>
  </si>
  <si>
    <t>国内有数の高品質自社CBD.APIS TOKYO/Instagramがメインですが、どうぞ宜しくお願い致します。https://t.co/irianj09An</t>
  </si>
  <si>
    <t>Bsc. Applied Physics 🚀🔭 &amp; Computer Science 💻
IT Consultant
Music, Memes, UFC, Naruto, Particle physics and Astrophysics</t>
  </si>
  <si>
    <t>Marketing Consultant || Blockchain Enthusiast</t>
  </si>
  <si>
    <t>#旅行 #旅  #拡散RT #協力 #拡散 #シェア https://t.co/eUAemcLk0c</t>
  </si>
  <si>
    <t>Be yourself</t>
  </si>
  <si>
    <t>The Official SPORTbible. A Way Of Life.</t>
  </si>
  <si>
    <t>God saved, hot drink loving, driven individual, comical need I say more...</t>
  </si>
  <si>
    <t>総合格闘技観戦、ハンドメイドが好きです。女です。</t>
  </si>
  <si>
    <t>Cryptocurrencies to make you a millionaire</t>
  </si>
  <si>
    <t>인장 길벗체
아발론의 로-드(한번정한닉네임)
제발 터프는 블락하고 꺼져
🤏</t>
  </si>
  <si>
    <t>Chelsea fan. Carefree. Sarrismo “A style so unique it’s known simply as ‘Sarriball’ has arrived at Stamford Bridge” “Sarriball is like an orchestra”</t>
  </si>
  <si>
    <t>photographer📸|business developer|entrepreneur|owner SHURE media|chelsea fan💙</t>
  </si>
  <si>
    <t>筋トレ歴3年ですがよろしくお願いしますm(_ _)m BP:70kg SQ:120kg DL:150kg</t>
  </si>
  <si>
    <t>90年代のカルチャー(ファッションと映画)が好きなだけです</t>
  </si>
  <si>
    <t>mostly fake mma rumors ran by a bot! just for fun</t>
  </si>
  <si>
    <t>I love this great country 🇺🇸. TRUMP 2020 🇺🇸</t>
  </si>
  <si>
    <t>💍@flamengo ate morrer|
888🦋</t>
  </si>
  <si>
    <t>FC chômage ...</t>
  </si>
  <si>
    <t>基本昭和の（プロレス・アニメ・アイドル）/スターダム/女子アナ/仏像/スピリチュアル/信州伊那/政治的ツイート有り/個人的な備忘録のツイート。うざいのでミュート推奨（笑）</t>
  </si>
  <si>
    <t>MMA Fan | Jiu-Jitsu White belt | South West 🇬🇧
https://t.co/lkdBX3tCIS</t>
  </si>
  <si>
    <t>楽天のおすすめコスメ商品を紹介しています🐼「これほしー！」って思ったものをつぶやきます！気軽にRTやフォローもらえると喜びます💕
#楽天 #rakuten #コスメ #美容 #相互フォロー</t>
  </si>
  <si>
    <t>The World's Most Famous Sports Gossip Blogger -- Real Sports, Real Dirt..</t>
  </si>
  <si>
    <t>Ex:Very Proud Irish Soldier and Son of a Jadoville Hero, IT Tech, Pro Photographer and now taking it easy driving a taxi...life is for living your life.</t>
  </si>
  <si>
    <t>Freelance sportsjourno person. Stats, analytics, general nerdery. Lots of rugby. And barbecue. And #ClimateEmergency. Enjoy hosting podcasts.</t>
  </si>
  <si>
    <t>Trying to run as far as I can. MMA,🍄🍁. I follow back people who interact with me👊 🏋️🏴󠁧󠁢󠁳󠁣󠁴󠁿</t>
  </si>
  <si>
    <t>activo y listo para lo que salga 🇻🇪</t>
  </si>
  <si>
    <t>Twitter oficial de la revista de #MMA líder ahora en Español. Contenidos exclusivos de #UFC #InvictaFC #Bellator #Boxeo y mucho más.</t>
  </si>
  <si>
    <t>Former: Wrestling Promoter/ Owner, Manager, Agent, Booker, Analyser, Talent Scout, sports medicine trainer/ therapist &amp; so much more. #TeamSilvaOG</t>
  </si>
  <si>
    <t>Father of five,ex-husband,Frenchman,stack Sats,💎 🙌, dumpster legend Hearthstone player,MMA aficionado, wannabe voice actor and Colorado Avalanche fan 4 life!</t>
  </si>
  <si>
    <t>Not Paulo “Borrachinha” Costa</t>
  </si>
  <si>
    <t>Fan of combat sports in all forms. Boxing was my first love, then a lifetime of mma obsession. No bad vibes. No drama. Just appreciation and positivity.</t>
  </si>
  <si>
    <t>🤜🏽🤛🏽</t>
  </si>
  <si>
    <t>格闘技屋・飯田橋、成増、板橋駅ジムTri.H studioやってます・https://t.co/8VdlNNbAIT・https://t.co/stIrcYSALU・ツイッターはおなら</t>
  </si>
  <si>
    <t>格闘技の裏方やってます。チャーリーと言われる事もあります。Working behind anything English related for RIZIN FF.</t>
  </si>
  <si>
    <t>I’m here for Nancy Pelosi‘s husband</t>
  </si>
  <si>
    <t>https://t.co/mUjd2NHsGM</t>
  </si>
  <si>
    <t>Born and raised Cubs fan 🇺🇸 🇵🇷 #notfinancialadvice #Apesnotleaving #AMC #GME💎 🙌</t>
  </si>
  <si>
    <t>the world's no.1 mma show for amateur fighters _x000D_
running shows in the UK and Europe follow us to see when we could be bringing the boom to a city near you</t>
  </si>
  <si>
    <t>The future of fantasy sports, crypto games &amp; sports betting. DEFI powers the house. NFT prizes &amp; ticketing @Solana #Solana $NFB https://t.co/xR3cjfQfsF</t>
  </si>
  <si>
    <t>$BTC $ETH $SOL $FTM  @MonkeDao @thugDAO proud member
WAGMI  NFA &amp; DYOR</t>
  </si>
  <si>
    <t>The original Crypto Kid™ -  on chain since 2013 working with all things #crypto #blockchain #defi #nfts and more.</t>
  </si>
  <si>
    <t>If you see me tweeting about anything illegal or hoes, it’s song lyrics.</t>
  </si>
  <si>
    <t>boxing news feed updated every 10 minutes</t>
  </si>
  <si>
    <t>As above, so below</t>
  </si>
  <si>
    <t>rawbmusic1@gmail.com ™️ #Girldad♥️</t>
  </si>
  <si>
    <t>My dick, put you in coffin. All night sceamin and tossin.
 https://t.co/5J5QbgEbIy</t>
  </si>
  <si>
    <t>Dev Web | Growth Hacker</t>
  </si>
  <si>
    <t>DJ/トラックメイカー。 鯨屋トラベルト(MC)、マロン(Bass)との東京アンダーグラウンドヒップホップトリオ、Rooodimentsとしても活動中。</t>
  </si>
  <si>
    <t>Tena Kotou Katoa🤙🏽
No Mai haere Mai to the shit posts
 from Aotearoa 🇳🇿
°
°
°
°
°
°
°
°
°
Getfukd</t>
  </si>
  <si>
    <t>Look aat my new movie aat the link  below</t>
  </si>
  <si>
    <t>西川大和 総合格闘家 修斗世界ライト級チャンピオン 史上最年少チャンピオン MMAのマイクタイソン #修斗 #VTJ #MARRIONAPPAREL #マリアパ</t>
  </si>
  <si>
    <t>Lista de Canais+Filmes+Series+Novelas por R$30 mensal.</t>
  </si>
  <si>
    <t>instagram-@steveaustiBSR</t>
  </si>
  <si>
    <t>Instagram-@steveaustinBSR
https://t.co/ZMA3ERY3ov</t>
  </si>
  <si>
    <t>ニワカですがたまに甘口。好きな事書いてますがよろしくお願いします。おぎちゃん、斎藤裕、ストラッサー起一、パラエストラ。</t>
  </si>
  <si>
    <t>⚡</t>
  </si>
  <si>
    <t>トフィック・ムサエフ 🇦🇿Official twitter account of Tofiq Musayev. For seminars and all other inquiries: MUSAYEVPARTNERSHIP@GMAIL.COM</t>
  </si>
  <si>
    <t>Bienvenue sur le compte twitter des bibliothèques de l'université de Bourgogne !</t>
  </si>
  <si>
    <t>La rubrique économie de «20 Minutes»</t>
  </si>
  <si>
    <t>Follows LUFC, enjoys skiing, walking the dog, drinking beer &amp; working on my allotment</t>
  </si>
  <si>
    <t>頑張る</t>
  </si>
  <si>
    <t>عن فنون القتالية المختلطه في الفيس بوك https://t.co/96cZqa4bbv</t>
  </si>
  <si>
    <t>♠️</t>
  </si>
  <si>
    <t>Follow us to get updates on Mukuru as a Special Planning Area. It has been a home of many recognized artists, sports personality actors and other talents.</t>
  </si>
  <si>
    <t>Kenyan federation of 'slum' residents &amp; urban poor people. Slum upgrading is possible, but only where communities are at the centre of their development.</t>
  </si>
  <si>
    <t>Women transforming the slums of our cities. Global network of urban poor in 30+ countries worldwide.</t>
  </si>
  <si>
    <t>Generating new insights and approaches to tackle complex problems in Africa’s rapidly changing cities.
» collaboration » evidence » innovation » progress</t>
  </si>
  <si>
    <t>Women in Informal Employment: Globalizing &amp; Organizing is a global 🌎 network focused on empowering workers in the informal economy &amp; securing their livelihoods</t>
  </si>
  <si>
    <t>🇦🇺 Huge Sports Fan | 🏆Fantasy Sports Fanatic | Retweet heavy 🤷🏽‍♂️| Proud member #SankoArmy🪖 Positivity = Power | 🧠💭 Mindset is Everything |🌻💗</t>
  </si>
  <si>
    <t>好き→自衛隊 HK45 MP5 HKのナイフ サバゲー 空手 柔術 パルクール ソロキャンプ 三菱のJ53 川崎のKLX250 MotoGP モンスターエナジー ヨーグルト Coleman ジョジョ #ぼくなつ #のんびよ #真・女神転生 #ペルソナ 神社 日本神話 TWICEのツウイ 白猫 白豆柴 🌕🐇裏垢</t>
  </si>
  <si>
    <t>I love my life</t>
  </si>
  <si>
    <t>free tag+free nyerett, BEBAS💖 || otw #jihantesti</t>
  </si>
  <si>
    <t>CEO Of @CryptosorSniper |||  #DEXİOPROTOCOL TG @Cryptosuperape #DYOR #BscGems</t>
  </si>
  <si>
    <t>张艺兴 🐑🍯엑소-엘 ❤️We Are One EXO 💕#VJFAM 💙#OttoSquad #CleiCakes #CryptoPres ¯\_(ツ)_/¯ 🌟#SUPERFAMILY</t>
  </si>
  <si>
    <t>🦍🥋
Bla bla bla...</t>
  </si>
  <si>
    <t>아미</t>
  </si>
  <si>
    <t>BIG WINS CUTIE🤞</t>
  </si>
  <si>
    <t>swerte cutieeeeeeeeeeee</t>
  </si>
  <si>
    <t>無言フォローで大変申し訳ございません。
サバゲー歴もうすぐ30年のおっさん（40代）です。
宜しくお願い致します。
千葉のBEAMに偶に出没しています。
ミリタリ－（陸海空）、洋楽、邦楽、アニメも好きです。</t>
  </si>
  <si>
    <t>#xhandies #ayuminati #berribesties #guinnies</t>
  </si>
  <si>
    <t>He/Him</t>
  </si>
  <si>
    <t>100x GEM FINDER
#Shill_me_your_CRYPTO💎 NFT
#ETH #BNB #BTT #BTC 🚀DM FOR PROMO ➖ social media CRYPTO promoter and trader🚀</t>
  </si>
  <si>
    <t>Need funds for everything 🍀☘️ | My life won't be the same without Dogs</t>
  </si>
  <si>
    <t>a fan-bot that randomly generates a brand new Real Housewives drama every hour
(by @uncle_june)</t>
  </si>
  <si>
    <t>楽しんだものが勝ち
基本的に、サバゲ！サッカー！格闘技！プロレス！
で構成されてます、ゴースト、ビッグボス
バルサ、フロンターレ
最近は縄活動嗜んでおります。</t>
  </si>
  <si>
    <t>一児の父。
格闘技、トレーニング、元SE。</t>
  </si>
  <si>
    <t>good vibes, good energy ♧ cobs 1OO4 #UFO $UFO #UFOARMY</t>
  </si>
  <si>
    <t>(زیرو پریشر)
copied, tempered, edited, fun, ... , ... .</t>
  </si>
  <si>
    <t>A Successful Man Have A Lot  Unsuccessful Years</t>
  </si>
  <si>
    <t>🇮🇪/🇺🇸 YouTube Sports Show Host/ Wes Welker and Mac Jones Enthusiast! Soccer/MMA/Football! Liverpool and The Patriots! Tesco’s own Pitbull #BigMacVictory🍔</t>
  </si>
  <si>
    <t>I stan what I stan ✨Lucky Onion🧅Joining account 💰 THE GRATITUDE BANK OF THE UNIVERSE
#6️⃣5️⃣🎹 #KingFamily $MBF</t>
  </si>
  <si>
    <t>The most biased takes you will see...
Brandon Moreno, Brian Ortega and Paulo Costa fan 🔥</t>
  </si>
  <si>
    <t>Matt from Boston.</t>
  </si>
  <si>
    <t>🇦🇱
Backup: @Escobarmma_</t>
  </si>
  <si>
    <t>#daig honest giga chikadze fan</t>
  </si>
  <si>
    <t>豊富→明海 格闘技オタク RIZINにどっぷりハマった21歳</t>
  </si>
  <si>
    <t>More liberal beliefs than not, but I accept facts regardless of any political affiliation. Evidence or a lack thereof influence my beliefs and opinions.</t>
  </si>
  <si>
    <t>Don’t hurt people, be a good person and get on with it.</t>
  </si>
  <si>
    <t>my new hot videos are waiting for  their viewers</t>
  </si>
  <si>
    <t>Official Twitter account of the WWE Universe, worldwide fans of World Wrestling Entertainment (@WWE), featuring WWE event coverage, RTs, memes, Q&amp;A and more!</t>
  </si>
  <si>
    <t>Former @WWE Champion, 3x WWE Universal Champion and former UFC World Heavyweight Champion.</t>
  </si>
  <si>
    <t>Tis the season to be Saved by the Bell! 📞 Call 1-772-PEACOCK to hear tips from the cast on how to get through Thanksgiving.</t>
  </si>
  <si>
    <t>Xavier Woods is our King. Zelina is our Queen.</t>
  </si>
  <si>
    <t>The home of @WWE, @WWENXT and @NXTUK on BT Sport.</t>
  </si>
  <si>
    <t>2x @WWE Universal Champion. 3x WWE Champion. 5x WrestleMania Main Event.</t>
  </si>
  <si>
    <t>The Revolution Will Be HustleTweeted! 
#SpecialCounsel / #Advocate / #Wiseman
IG: https://t.co/rnIJb9QbrQ</t>
  </si>
  <si>
    <t>Bienvenue en eaux troubles</t>
  </si>
  <si>
    <t>hi. 24. average joe.</t>
  </si>
  <si>
    <t>#Seafairys #dlwlrmaFamzie #cXzFamy #Deukiess #fambun #HeeLuvs #supREMIcy #potatobies #Beanies #JakieBesties #faminie #tinnysfam #JakieBesties #guinnies</t>
  </si>
  <si>
    <t>Chris Barnett Enjoyer</t>
  </si>
  <si>
    <t>Student, Filmmaker, Entrepreneur Real Estate Junkie MMA Expert</t>
  </si>
  <si>
    <t>Colby &amp; Mcgregor fan. don’t ever disrespect WB. Tito tapped. alistair clearly felt a tap. Darren is an elite striker.</t>
  </si>
  <si>
    <t>Connecting Martial Arts Worldwide
🥊 Livestreams of fights
👨‍💻 A worldwide community of martial artists
🗣 Fight news
✍️ Sign up https://t.co/qKvWmgg340</t>
  </si>
  <si>
    <t>#LoadedLionsNFT</t>
  </si>
  <si>
    <t>The business of sports.</t>
  </si>
  <si>
    <t>James Corden, r u ok???
RM's biceps🙌🤧</t>
  </si>
  <si>
    <t>I constantly amuse myself. I do usually go on operations for @altrnatvng</t>
  </si>
  <si>
    <t>"Fortune Favours The Brave"              #CRO #BTC #FFTB “Scared Money Don't Make Money" #LoadedLions #ManeNet #Crypto</t>
  </si>
  <si>
    <t>다양한장르 게임 즐겨합니다
파판 누적 1000시간 돌파!</t>
  </si>
  <si>
    <t>格闘技2ちゃんねるまとめサイトです。格闘技を愛する方の暇つぶしになれば幸いです。 管理人はグラップラー</t>
  </si>
  <si>
    <t>I am noob and let's rock!</t>
  </si>
  <si>
    <t>Premium Stretching Equipment for Athletes, specifically designed to be effective as well as easy and comfortable to use. Stay in the know at :</t>
  </si>
  <si>
    <t>I make music videos and other media you can find me on YouTube and Twitch as xcrazypollo. I love watching #penguinz0 and #xQc .I play FIFA and Clone Hero</t>
  </si>
  <si>
    <t>Get the free B/R App</t>
  </si>
  <si>
    <t>Professional Bull Rider. Amateur Beer Drinker. Lover of The West. Lone Ranger.</t>
  </si>
  <si>
    <t>공산주의자가 되고 싶은 얼치기. 다 망해서 소속 없음.</t>
  </si>
  <si>
    <t>https://t.co/VTNSemrOLS MMA news in Italian, UFC, Bellator, Conor punching dudes in pubs, Marvin Vettori eating pasta and so much more. No BS, only hard facts</t>
  </si>
  <si>
    <t>I likely too strange for you.</t>
  </si>
  <si>
    <t>Aptalca hayaller peşinde koşmayan bir kalp gösterin bende size mutlu bir insan gösteriyim...</t>
  </si>
  <si>
    <t>2014'ten beri varolan Fener Medya facebook grubunun twitter eklentisidir. "Belki en iyisi değiliz ama en kalitelisiyiz." Fazlasıyla ironi bulunur.</t>
  </si>
  <si>
    <t>Mostly MMA content....</t>
  </si>
  <si>
    <t>Sup, Bubba?</t>
  </si>
  <si>
    <t>Twitter戻ってくるうれしみᕙ( ˙꒳​˙  )ᕗ</t>
  </si>
  <si>
    <t>SUZUKI SV650Sに乗るオッサン。
好物…ビール、黒糖焼酎、マグロ、シャケ、バフンウニ、イクラ、明太子、毛蟹、岩牡蠣、ジンギスカン、トンカツ、鶏団子、せせり、東京醤油ラーメン、函館塩ラーメン、演劇、映画、音楽、バイク、マンガ、小説、戯曲…</t>
  </si>
  <si>
    <t>militant teddybear
all smiles.</t>
  </si>
  <si>
    <t>blessing of baapu 333*🖤.                            MAA never lost faith in me ❤️ 🇮🇳 = stance ( orthodox)</t>
  </si>
  <si>
    <t>Information en continu. Actualités, Politique, Sport, People, High Tech / Sur Facebook : http://t.co/39vntgKz</t>
  </si>
  <si>
    <t>le cœur qui brûle, sentiments glacés</t>
  </si>
  <si>
    <t>BeKind.</t>
  </si>
  <si>
    <t>Nejobsáhlejší informační servis ze světa MMA. https://t.co/nHFkNiraEh</t>
  </si>
  <si>
    <t>Combat Sports•Girls•&amp; Entertainment</t>
  </si>
  <si>
    <t>卑猥な画像はDMまで 渡る世間エロばかり</t>
  </si>
  <si>
    <t>Pauvre fils de pauvre. 
J'érige la pauvreté en art de vivre.
Les riches ne sont pas mes ennemis.
Né le jour de la mort du mal.</t>
  </si>
  <si>
    <t>Député de la Seine-Saint-Denis - Montreuil et Bagnolet. Porte-parole de @jlmelenchon, Président du Groupe d'amitié France-Chili à l'Assemblée Nationale</t>
  </si>
  <si>
    <t>Association banques-infos-recours.</t>
  </si>
  <si>
    <t>Député @FranceInsoumise, candidat de l'#UnionPopulaire pour 2022. JLM ne tweete pas en personne. Rejoignez-nous sur https://t.co/L4S5X5uVLZ et @Melenchon_2022.</t>
  </si>
  <si>
    <t>Cadre du secteur bancaire, 
conseillère municipale #Goussainville #PG95,
animatrice livret Banques #FI,
syndicaliste UGICT-#CGT banques-assurances</t>
  </si>
  <si>
    <t>International best-selling FAKE NEWS PRESIDENT book &amp; now the new hard copy of 'Fatima' Vatican failed Russian consecration, JFK 1960 debate did,  No DMs please</t>
  </si>
  <si>
    <t>#EXOis9Baby #CHANYEOL #Phixo #senaryfam #yeoniefam #Deukiess #Seafairys #emzymesfam #Ekafam #nicsies #cXzFamy #callistars #dlwlrmaFamzie #hallyufan from 🇵🇭</t>
  </si>
  <si>
    <t>bu: @staycgirlscityx</t>
  </si>
  <si>
    <t>🌼 Bismillah.. keep Positive Thinking || Pasti bisa BIGWIN || #arabnft #bullbnb 🌼</t>
  </si>
  <si>
    <t>sad po ako, send lilac album🥺
#famirise #ForU #ayuminati #calixfam #sarawatlism #marurupok #6️⃣5️⃣🎹 #eunfam #potatobies #ThankiesZari</t>
  </si>
  <si>
    <t>ChrmnDlsRys 🌈💕</t>
  </si>
  <si>
    <t>hdhh ini acc hunter yhh smoga dpt dh hdh</t>
  </si>
  <si>
    <t>#AYUMINATI #sarawatlism #Alifam #marurupok #krisshalings
#AndreaFam #clarities #astriafam #XaeniessFam #minielizfam #haileyfam #seaselle #LiliesFam #fujofam</t>
  </si>
  <si>
    <t>god bless u always good hooman!😻🌹</t>
  </si>
  <si>
    <t>my diary and shits
#Deukiess</t>
  </si>
  <si>
    <t>Bismilahh.. Big win
Semoga berlanjut :
1. #CGAAproofs</t>
  </si>
  <si>
    <t>manifesting: wins 🍀 — #AreumDaweum #calixfam #cleicake #famirise #gemfamily #kaiayarn #luckymies #NiceHwan #supREMIcy ✴︎</t>
  </si>
  <si>
    <t>big win who? || #luckymies #Gemeut • #Jayecane #Gemwinners #Kyliegives #MaximWins #nabasbasan #Juswagives #axelegit #thxdio #JayGifts || #6️⃣5️⃣🎹</t>
  </si>
  <si>
    <t>paranas masurprise</t>
  </si>
  <si>
    <t>hujan duit</t>
  </si>
  <si>
    <t>$ELON</t>
  </si>
  <si>
    <t>| BLACKPINK &amp; TREASURE | #sarawatlism · #ayuminati · #marurupok · #CJnotigang · #Deukiess · #supREMIcy</t>
  </si>
  <si>
    <t>Just a little bit || #Minielizfam || 🐱 
#FamiRheejj</t>
  </si>
  <si>
    <t>Servant of God ☪️ 🇹🇹🇮🇪. Ain’t no time to be cooning.</t>
  </si>
  <si>
    <t>MOA wins Cutieeeeee talgaa</t>
  </si>
  <si>
    <t>💙
#Cutetesty #AYUMINATI  #deukiess #marurupok #JungFam #HeeLuvs #sarawatlism  #YskaelaFam #TenksJo #BUNALOVE  #kyutiwat  #callistars #lalaloves</t>
  </si>
  <si>
    <t>🍀✨big wins and surprise dm cutie✨🍀</t>
  </si>
  <si>
    <t>•#goldenshoppers•nakalimit lunacakes nyo•#ashnotigang•#AyaFam•#yeoniefam•#mintgreenbabies•#SdaysieHere•#CleiCakes•#Siopaomily•🌟• #MesiNoti</t>
  </si>
  <si>
    <t>Multifandom 🧚🏻‍♀️
Giveaway Hunter 🌞
#arabnft #bull_bnb</t>
  </si>
  <si>
    <t>Joining account | #Ayuminati • #NiceHwan</t>
  </si>
  <si>
    <t>‏‏‏‏‏‏‏‏‏‏‏‏‏‏‏‏‏‏مثل شوق رها کردن یک بادبادک.....🪁</t>
  </si>
  <si>
    <t>‏‏‏‏‏‏‏‏‏‏‏‏‏‏‏‏‏‏‏‏‏‏‏‏‏‏‏‏میدونم قراره به ارزوهام برسم🙂😍
عرزشی🚫😒
https://t.co/Xrifsue5M2</t>
  </si>
  <si>
    <t>زین پیش نبودیم و نبود هیچ خلل
زین پس چو نباشیم همان خواهد بود</t>
  </si>
  <si>
    <t>winner🚀</t>
  </si>
  <si>
    <t>#nftsharksociety</t>
  </si>
  <si>
    <t>🍀🌷BIG WINS COME TO MEEE🌷🍀
 #squishiesfam #Pammiesfam #sarawatlism #ayuminati #calixfam #cleicakes</t>
  </si>
  <si>
    <t>Semoga slalu ada rezeki</t>
  </si>
  <si>
    <t>ACC is a leading knowledge hub conducting meaningful research on how to understand, recast &amp; address pressing urban crises particularly on the African continent</t>
  </si>
  <si>
    <t>#calixfam #ayuminati #clarities #seaselles #AutumnFam #emzymesfam #CleiCakes #YnahAnak #ruliesfam #AreumDaweum #eunfam #LexieFam  #gunnies</t>
  </si>
  <si>
    <t>Anouar</t>
  </si>
  <si>
    <t>Nusr_et #Saltbae Türkiye🔪Dubai Abu Dhabi🔪Miami🔪New York🔪Doha🔪 very soon all around the world🌎</t>
  </si>
  <si>
    <t>joining gaws, feel free to mute or unfollow ~ ♡ #squishiesfam #YnahAnak #CleiCakes #VerdeMinded #LexieFam #fambun 🍀</t>
  </si>
  <si>
    <t>🍀 wins cutie 🍀</t>
  </si>
  <si>
    <t>Alhamdulillah, semoga lelah ku menjadi berkah 🙏</t>
  </si>
  <si>
    <t>safe place en-</t>
  </si>
  <si>
    <t>@Flamengo</t>
  </si>
  <si>
    <t>🏟️ ASSISTA ao Brasileirão e a Champions no @hbomaxbr e na @tntbr
⚽ Isso e muito mais clicando aqui 👇</t>
  </si>
  <si>
    <t>@Atletico</t>
  </si>
  <si>
    <t>Eu tô chegando!!</t>
  </si>
  <si>
    <t>Papai da Yohannah apaixonado pelo Clube Atlético Mineiro</t>
  </si>
  <si>
    <t>Smplgrl</t>
  </si>
  <si>
    <t>ー VER CUPCAKEs🥛 #𝐃𝐎𝐘𝐎𝐔𝐍𝐆 &amp;&amp; #𝐉𝐄𝐍𝐎 🖇`6TEEN! business account @terleyot 💸 나도 걸그룹 팬임!</t>
  </si>
  <si>
    <t>Husband and father❤️❤</t>
  </si>
  <si>
    <t>I’m too good for this life thing</t>
  </si>
  <si>
    <t>Free Tag^^ || #jihantesti #cutetesty #testinyafina #BUNALOVE                                                                              all i need is bigwin~~</t>
  </si>
  <si>
    <t>One day, I’m gonna make the onions cry.</t>
  </si>
  <si>
    <t>✨THE BEST EVER IF YOU AIN'T FIRST YOU LAST amosc thebestever47 🤪</t>
  </si>
  <si>
    <t>– safest place –</t>
  </si>
  <si>
    <t>kai nijūichi | @realmadrid • @OL‼️ #DubNation</t>
  </si>
  <si>
    <t>Open trade crypto to idr  ||  rate 14k no fee ||  testi cv #subacev  ||  backup @subacev_trades  ||  WA 👉 https://t.co/Xp4Unz8Oxm</t>
  </si>
  <si>
    <t>MMA大好き！UFC最高！
映画🎬アニメ📺BABYMETAL🎧動物🐶 ウマ娘
ブログで対戦カード更新中！</t>
  </si>
  <si>
    <t>Biasa biasa aja lah</t>
  </si>
  <si>
    <t>@bts_twt #marurupok #faminics  #Ayuminati #crybrokies #nanafam  #renafam #famria #kirstals #IsawFami #famysa #YnahAnak #supREMIcy #squishiesfam #dengbbs</t>
  </si>
  <si>
    <t>youtubeでゲームの動画をUPしています。
高評価&amp;チャンネル登録よろしくお願いします。</t>
  </si>
  <si>
    <t>Views are of my own ✍🏽</t>
  </si>
  <si>
    <t>Oh_emay originally.. FREEDOM OF SPEECH.</t>
  </si>
  <si>
    <t>Nachrichten aus aller Welt – lustig, ernst und unterhaltsam.
https://t.co/1j776KashR</t>
  </si>
  <si>
    <t>`Ainda que a minha mente e o meu corpo enfraqueçam, Deus é a minha força, ele é tudo o que sempre preciso'. Salmos 73:26🤲😇🕊️❤️</t>
  </si>
  <si>
    <t>Esse e meu maior combustível da aonde eu tiro forças pra continuar caminhado nessa luta , papai ama muito ❤💘💖 THÉO 👶 Sdds unis 💔 2G 😭</t>
  </si>
  <si>
    <t>perfil de humor e tudo sobre o neymar. parcerias/publicidade via dm.</t>
  </si>
  <si>
    <t>🇮🇪
All about that MMATwitter</t>
  </si>
  <si>
    <t>$DOCA is the next generation Meme + GameFI project on #BSC 🔥
Telegram: https://t.co/6AlH5lCCgU 📨
#CZ 👀</t>
  </si>
  <si>
    <t>Akun resmi situs berita olahraga 
Contact: redaksi@detiksport.com | info@detiksport.com | promosi@detik.com</t>
  </si>
  <si>
    <t>Nunc autem venit super tempore</t>
  </si>
  <si>
    <t>지금 누가 생각나 👉 #SUNGHOON #성훈</t>
  </si>
  <si>
    <t>i like to provoke people.</t>
  </si>
  <si>
    <t>어차피 인생은 한바탕 꿈</t>
  </si>
  <si>
    <t>ゲームと格闘技すこ。好きなドラマはアナザヘヴン。好きな漫画は逆境ナイン、エアマスター。好きなゲームはバーチャファイター3tbだょ。</t>
  </si>
  <si>
    <t>Liaquat Mohmand Alhamdulillah GAMMA asian silver middlist</t>
  </si>
  <si>
    <t>Kentucky Straight Bourbon Whiskey blended with natural banana flavor 🥃 Official Flavored Whiskey of the @ufc &amp; @danawhite 21+ to follow</t>
  </si>
  <si>
    <t>                </t>
  </si>
  <si>
    <t>嫌いな言葉：マタニティー。嫌いな格闘家:朝倉未来 呆れてる格闘家:皇治 牛久 平本蓮 砂辺 アーセン キザエモン 四種神器【#学歴、#整形、#格闘技、#ディズニー】 #RIZIN #BELLATOR 【人生英雄】❤️ジンギスカン、坂口章、スプラッシュ桑田、安藤ちゃんねる、ハイビスタス #フォロバ100 雑談、情報歓迎</t>
  </si>
  <si>
    <t>格闘技の情報まとめサイトです。フォローよろしくお願いします。</t>
  </si>
  <si>
    <t>Rugby🏉 R6SPADsingleplayer S11〜12💎 PESplayer⚽️ ratemax1516 MMA評論家🥊@ZqRo_ .@Mqd_eye.@leqra_m.@xAxcell_.@otamablaster 😜@Nqrlll 👸@pixmii #R6S #PES #FR2 🐇🐇🔥</t>
  </si>
  <si>
    <t>michaeng habang buhay || #Bastamahalkokayonglahat ~ia bz~</t>
  </si>
  <si>
    <t>WINS CUTIE(^^)🖤</t>
  </si>
  <si>
    <t>車 スマホ 格闘技観戦 が大好き。ペン回しも  nova5t/愛㌿6/novalite2    AK100ⅱ 歌者  FK8前期 #憂流迦  高学歴なリア友@y2m3n フォロバします ペプシ教</t>
  </si>
  <si>
    <t>Entrepreneur | Interior Architect CEO &amp; founder of @IDesign_agency |@Enter_TheCircle |@Exclusiventwrk Media | Co-Founder of @caMatchFootball • Terangasun 🔽</t>
  </si>
  <si>
    <t>👉 Le seul endroit où vous pouvez dépasser les limites ! / Actus F1, Résultats, Déclas &amp; plus. Suivez toute l'actualité du sport auto... même hors piste !</t>
  </si>
  <si>
    <t>Ma vie
#1 Mercedes mon écuries
fan de Lewis Hamilton 🇬🇧( déteste max Verstappen)
#2 Barça mon club
fan de Lionel messi🇦🇷( admire Foden et Fati)</t>
  </si>
  <si>
    <t>Proudly sponsored by world brand leader @everlast_ 🥊</t>
  </si>
  <si>
    <t>Online Boxing Editor for https://t.co/7wJqutkC5y. Round up all major boxing news and tweet in one place. Latest updates on Anthony Joshua &amp; Tyson Fury.</t>
  </si>
  <si>
    <t>RT’s and shares on social media does not mean endorsements or represent my views or opinions....Arsenal FC 🇿🇦🇳🇱🇬🇧🇺🇸</t>
  </si>
  <si>
    <t>Manifesting  Wins 🍀🤍
@weareoneEXO |#faMerry #emzymesfam #supREMIcy #Klarebears #GeriMazing #Cjnotigang #ayuminati #picknavapickme #funsizedw1n #VJFam 💙</t>
  </si>
  <si>
    <t>💜|☘️🍀💜l buying &amp; GA joining acc🤸</t>
  </si>
  <si>
    <t>@iamzeynah’s back up acc • LAGI KASI AKONG REPORTED NA SPAM YAWA • pang gaws talaga to kaya ko to ginawa • album cutie • gcash cutie • crypto cutie</t>
  </si>
  <si>
    <t>fan account</t>
  </si>
  <si>
    <t>@almaziry</t>
  </si>
  <si>
    <t>An expert overthinker.</t>
  </si>
  <si>
    <t>hunter account : #jihantesti #testinyafina #testidoyifting #bunalove #saagiveaways #christagifts 𖤐</t>
  </si>
  <si>
    <t>lucishari0505</t>
  </si>
  <si>
    <t>Multi fan ll #Habibi ll #Rysee
#hoonsyfam ll #jaybigla ll #PammiesFam ll #noizzy ll #XaeniessFam ll #dions ll #cleicakes ll #nishifam ll #famirise ll #sysigs</t>
  </si>
  <si>
    <t>Eu não sou fruta mas me poupe // Hiddlesbatch stan 🖤 OT5</t>
  </si>
  <si>
    <t>#Sarawatlism #cjnotigang #Ayuminati #mababies #eunfam #SDaysieHere #Xylies #guinnies #axelites #Deukiess #emzymesfam #marurupok #AreumDaweum #Geumawo #NiceHwan</t>
  </si>
  <si>
    <t>Portal de noticias e informações jurídicas e legislativas do Estado do Ceará, Brasil._x000D_
http://t.co/U4M5tCGD</t>
  </si>
  <si>
    <t>joiner ga acc #Deukiess #hoonieteens #callistars #yeoniefam</t>
  </si>
  <si>
    <t>✨MANIFESTING NOVEMBER WIN✨#Ayuminati #Gemeut</t>
  </si>
  <si>
    <t>main: @mygilicious 🥑 ҂ GA acc, voting &amp; bu ~ #Deukiess #LuvDaisyy #viannies #SdaysieHere #gnarfam #hannies #yeoniefam #guccitaefam #BChéries 🍒</t>
  </si>
  <si>
    <t>이달의소녀, 아이즈원, 트와이스, 프로미스나인, 마마무, 위클리, 에스파, 레드벨벳, 여자친구, 여자아이들, 우주소녀, 오마이걸, 스트레이키즈, 갓세븐, 데이식스, 비투비♡
Kep1er♡
#MesiNoti   #BUNALOVE</t>
  </si>
  <si>
    <t>🍀🍀BIGWIN🍀🍀 #jihantesti #christagifts #cutetesti #testibunaR #Gemwinners #BUNALOVE</t>
  </si>
  <si>
    <t>TEUMEZEN 💙💚</t>
  </si>
  <si>
    <t>An MMA/Combat Sports Fanatic from Hawaii, who wants to see the best matchups possible on the local &amp; world stage!</t>
  </si>
  <si>
    <t>🍀🧧</t>
  </si>
  <si>
    <t>i love u both @treasuremembers &amp; @pledis_17 my home, my happy pill, my safe place ♡♡♡ || carateume</t>
  </si>
  <si>
    <t>acc for ga lang hehe (papadokyeom user)
caratonce/engene</t>
  </si>
  <si>
    <t>Teume💎 #Geumawo #supREMIcy #NiceHwan #plushies #noizzy #Cessbomb #CJnotigang #sarawatlism #LexieFam #ayuminati</t>
  </si>
  <si>
    <t>운동 좀 하냐?</t>
  </si>
  <si>
    <t>나랑 별 보러 가자</t>
  </si>
  <si>
    <t>다음 생은 안 태어날래요</t>
  </si>
  <si>
    <t>❛ ֊ ❛</t>
  </si>
  <si>
    <t>Mehras Sports is a manufacturing &amp; exporting company🇵🇰.Boxing equipment🥊Martial arts wears🥋Sports wears🎽
DM for inquiries📩Worldwide Shipping📦🌍Shop Now⬇️</t>
  </si>
  <si>
    <t>congrats u win $1000 #kunciwinproof #BUNALOVE $ELON #testinyafina #jihantesti #taefairy</t>
  </si>
  <si>
    <t>sampalin nyo ko ng pera't album</t>
  </si>
  <si>
    <t>プロレスヲタクで～す☆イチオシはハードヒット 、大日本プロレス、全日本プロレスも(*´∀`)♪
中之上靖文選手、佐藤光留選手、和田京平レフェリーとぐでたまが好き💕</t>
  </si>
  <si>
    <t>Beat Them All Play2Earn on solana Play with your own fighter from our 8,888 fighters randomly generated   Discord : https://t.co/J3QRhELjKe
#Solananft</t>
  </si>
  <si>
    <t>🍀manifesting big wins cutie
#UFO $UFO #UFOARMY</t>
  </si>
  <si>
    <t>どんな時もNo.1
✨✨TAJIRI選手✨✨</t>
  </si>
  <si>
    <t>#NewProfilePic #arabnft #bull_bnb
🍀☘️Random Sparks Of Anything🍀🍀</t>
  </si>
  <si>
    <t>発達障害者（ADHD）に負けないリア充。同じ境遇の人に｢教える｣職に就きたい。戦争が起きても生き延びられるように自分の武を磨く。めざせ武士（ぶさー）！黒田勇樹ﾆｰｻﾝに「マッキー」と命名される。日本空手協会弍段小石川支部！極真初段（少年部）。🌸桜子先生第4期満開部🌸保育士！</t>
  </si>
  <si>
    <t>🇫🇷 ♂️ 37 yo. Ecologist ex-city dweller. 🐔🌱🍃
Lawyer &amp; geek.
Pro animal welfare.
Capitalism and ecology must be unified !
#swgoh #NintendoSwitch</t>
  </si>
  <si>
    <t>i like boyz especially:
@weareoneEXO 
 @treasuremembers 
@WE_THE_BOYZ
want you to come ... feel my breath on your neck - ☁️
winz winz 🍀</t>
  </si>
  <si>
    <t>answer only to God</t>
  </si>
  <si>
    <t>#UFO $UFO #UFOARMY #BALegit #CutieBabers #ShezzPaid #ILYAngeLQueeN #LEOSARMY #cjnotigang #yadazai #supREMIcy #MissyAngels #cherrybombsquad</t>
  </si>
  <si>
    <t>Only facts.
mes que un club.
Lionel Messi is the Goat.
Hip hop fan.
Mma fan. RC Strasbourg and Wolfsburg fan.</t>
  </si>
  <si>
    <t>#ayuminati #famelisha #LGFAM #arimazing #Calixfam #JailexFam #faMerry #JailexFam #SolHids #Ekafam #Notigang #CleiCakes #nanafam #minebebe #nftsharksociety</t>
  </si>
  <si>
    <t>夏ですね</t>
  </si>
  <si>
    <t>Huge MMA/Football fan.
Draft Kings player.
DJ.
Movie buff.</t>
  </si>
  <si>
    <t>have a nice day</t>
  </si>
  <si>
    <t>Menyukai anime</t>
  </si>
  <si>
    <t>Hosts @Scott_Fontana &amp; @DanUrbanMMA discuss judging after each UFC event and aim to educate and entertain. Read MMA judging the criteria at https://t.co/55ueLmERfS.</t>
  </si>
  <si>
    <t>Keeping you onside with the latest rugby union news and engaging feature content from around the world.</t>
  </si>
  <si>
    <t>えむむむむ えむむむむむむ えむむむむ</t>
  </si>
  <si>
    <t>🍀💜🤎💛BIG WINS COME TO ME💛🤎💜🍀 11:11</t>
  </si>
  <si>
    <t>win to win
 #UFO $UFO #UFOARMY</t>
  </si>
  <si>
    <t>BA (Hons), Bhopal University
MA Pol. Sc., Devi Ahilya University
The butterfly counts not months but moments, and has time enough. ~Rabindranath Tagore</t>
  </si>
  <si>
    <t>18 | she/her</t>
  </si>
  <si>
    <t>life goes on,blessed not lucky🍊$10,100,200,250 win cutiee bby manifesting #picknava😡</t>
  </si>
  <si>
    <t>#6️⃣5️⃣🎹 ||
$EVCoin NFT Marketplace is launching soon, I’m in! Check out https://t.co/mg8Nzqy1vL || #FurrFam</t>
  </si>
  <si>
    <t>2018年9月〜日本株・米国株、不動産投資。ディアス兄弟、マスビダル、朝倉兄弟、萩原京平、DJ PREMIER、バカはブロックします</t>
  </si>
  <si>
    <t>🙏🏻🍀Moneyfesting Wins Every Month🙏🏻🍀</t>
  </si>
  <si>
    <t>joining account | manifesting wins!</t>
  </si>
  <si>
    <t>this shit/that shit</t>
  </si>
  <si>
    <t>🇹🇳 🇸🇦 9 𝙏𝙞𝙢𝙚 𝙏𝙪𝙣𝙞𝙨𝙞𝙚𝙣 𝙘𝙝𝙖𝙢𝙥𝙞𝙤𝙣 (𝙨𝙖𝙣𝙙𝙖/𝙨𝙖𝙢𝙗𝙤 ) 𝘼𝙛𝙧𝙞𝙘𝙖𝙣 𝙘𝙝𝙖𝙢𝙥𝙞𝙤𝙣 MMA Trainer 𝘗𝘦𝘳𝘴𝘰𝘯𝘢𝘭 𝘛𝘳𝘢𝘪𝘯𝘦𝘳</t>
  </si>
  <si>
    <t>The saddest aspect of life right now is that science gathers knowledge faster than society gathers wisdom. Main Account: @WisdomFighters #Quotes</t>
  </si>
  <si>
    <t>#ayuminati #LutangFamNiRhia #RhissesxRhia  #mikachu #KYHOPIA #KingFamily #CleiCakes #TigerClan
Army-Blinks-Exo-L-Ikonic-Stay-Atiny-MOA✨ 
ATIN' 
🇵🇭🇰🇷</t>
  </si>
  <si>
    <t>@Everton, @UKLabour
Professional Tory Basher and all round grumpy bastard</t>
  </si>
  <si>
    <t>Azzurri,Schwarzenegger,Stallone,Farscape,Firefly,Red Dwarf,Game of Thrones &amp; Masters of the Universe nWo4 life</t>
  </si>
  <si>
    <t>The home of shithousery in football. DM requests. ⚽️🤫</t>
  </si>
  <si>
    <t>hoping and claiming wins!! pick me picknava // was bigwins_1485</t>
  </si>
  <si>
    <t>Ending the stigma around addiction &amp; mental health. Celebrities, experts &amp; everyday people. Listen on your favorite podcast platform or YouTube.</t>
  </si>
  <si>
    <t>Toutes l'actualité de la nutrition</t>
  </si>
  <si>
    <t>#春から北大 #春から北海道大学 #北海道大学新一年生 北海道大学　映画が好き サイクリング好き 格闘技観るのが好き</t>
  </si>
  <si>
    <t>News From The World’s #1 Breakthrough CleanEnergy Innovator. The most BANNED Startup Founder in Human History. All Facts, all Scientific, all Truth. 4,428 techs</t>
  </si>
  <si>
    <t>マグロが好きです
ミリオタではないです</t>
  </si>
  <si>
    <t>Apasionado a la tecnología, gaming y películas Sci-fi. Popcorn monster!!! Colaborador en medios de comunicación. OBS, Adobe Premiere y Photoshop freak!!! #Azul⚽</t>
  </si>
  <si>
    <t>Nacimos para ser felices ,no para ser perfectos .    por eso q siga el pedo awebo</t>
  </si>
  <si>
    <t>BIGWIN IS COMING🍀🍀 | free tag💚
#nftsharksociety</t>
  </si>
  <si>
    <t>Hard Working 💪
#Crypto #BTC #TRX #SOL #nftsharksociety</t>
  </si>
  <si>
    <t>Yoel 1 2 5</t>
  </si>
  <si>
    <t>this is sucks | 🐻🔪</t>
  </si>
  <si>
    <t>砂辺チャンネルの黒マスクです</t>
  </si>
  <si>
    <t>Me and other sharps were just discussing..</t>
  </si>
  <si>
    <t>Architect, KickBoxer, son and practicing Islam</t>
  </si>
  <si>
    <t>I am a real human and like to do human activities such as walking and breathing air.</t>
  </si>
  <si>
    <t>ALL THINGS MMA! | MMA WORLD NEWS | DISCUSSIONS | MEDIA CONTENT — Aspiring Martial Artist 👊🏽</t>
  </si>
  <si>
    <t>hi! Ꮚ˘ ꈊ ˘ Ꮚ #jihantesti #cutetesty #AP8testi #ShillCrewLegit #SobatGarangan #iwonhanabi #minetesti
⑅sec acc @ivyth1stleberry⑅</t>
  </si>
  <si>
    <t>Fine-tuning our vision, products, and services for a plant-based economy. #medicalmarijuana #wellness #plantbased #cannabis</t>
  </si>
  <si>
    <t>This bot RTs tweets with # s related to #DCComics.Check pinned tweet for current hashtags. Help to maintain bot server⬇️
https://t.co/C7kclwtKwN</t>
  </si>
  <si>
    <t>MMA
Lucie 🍋</t>
  </si>
  <si>
    <t>ig : Marconi.17</t>
  </si>
  <si>
    <t>JOINING GA ACCOUNT^&amp;^                                               🇵🇭/i only hv gcash and tw</t>
  </si>
  <si>
    <t>♥유미♥조건만남♥섹트♥_x000D_
ㄹr 인-ㅋr톡 :ss22278</t>
  </si>
  <si>
    <t>はじめまして  よろしくお願いします。 　　女子プロレス団体スターダム大好き　　   岩谷麻優さん推しです　　　　　　　　　　岩谷𝓦𝓸𝓻𝓵𝓭炸裂❗</t>
  </si>
  <si>
    <t>pure $oul</t>
  </si>
  <si>
    <t>🍀🍀🍀🍀🍀 • #calixfam #ayuminati #CleiCakes #haileyfam #eunfam #sarawatlism #emzymeosfam #goldenshoppers #WutTheFoxy #marurupok #CJnotigang</t>
  </si>
  <si>
    <t>#WutTheFoxy #marurupok #bunniefieds #MissyAngels
#Geumawo #Honnieteens #plushies  #Jayfam #Jakebestie
#LexieFam 
need d:d 
B I G W I N S 4 M E</t>
  </si>
  <si>
    <t>I'm white</t>
  </si>
  <si>
    <t>fan of MMA but mostly UFC</t>
  </si>
  <si>
    <t>Ufc Fighter - Mma Factory 📍Paris - Dagestan / France 🇫🇷</t>
  </si>
  <si>
    <t>Live Events, Original Shows and 1000's of hours of action on @UFCFightPass ⤵️</t>
  </si>
  <si>
    <t>MMA betting expert with proven winning record. Follow for bets on UFC, Bellator, PFL and more.</t>
  </si>
  <si>
    <t>manifesting wins 🙏</t>
  </si>
  <si>
    <t>@TalkJetsRadio co host. Mental Health advocate.       NCMMA</t>
  </si>
  <si>
    <t>UFC bantamweight</t>
  </si>
  <si>
    <t>God 1st Psalm 141:1       US ARMY.              Coach/ pizza guy        Bills mafia</t>
  </si>
  <si>
    <t>mwheheeh</t>
  </si>
  <si>
    <t>#UFO $UFO #UFOARMY</t>
  </si>
  <si>
    <t>🇧🇷😎</t>
  </si>
  <si>
    <t>#UFO $UFO #UFOARMY #BUNALOVE</t>
  </si>
  <si>
    <t>🇦🇺</t>
  </si>
  <si>
    <t>Amateur fighter | boxing casual and MMA nerd</t>
  </si>
  <si>
    <t>im a nice man im into video games music and having fun im a true gentleman</t>
  </si>
  <si>
    <t>manners maketh man | #booktwt |</t>
  </si>
  <si>
    <t>A girl full of dreams!!! Daughter, Lover, Actor. Long way to go!!!!</t>
  </si>
  <si>
    <t>Dancer, Performer, Actress, Model, Politician.
Rakhi Sawant Official Twitter Account.
Instagram : https://t.co/sYjkA9hlLf</t>
  </si>
  <si>
    <t>Well an actor by profession,Love to Sing &amp; enjoy travelling….Dancing is my childhood love &amp; Faith in God is my mantra to keep myself happy &amp; positive.</t>
  </si>
  <si>
    <t>Currently locked in #BiggBoss15 house |                     Account managed by @PrernaSehajpal</t>
  </si>
  <si>
    <t>Watch the masaledaar action on Weekend Ka Vaar Before TV on Voot Select</t>
  </si>
  <si>
    <t>Aham Brahmashmi (I am Divine)</t>
  </si>
  <si>
    <t>Hobby Connector #Marketplace! 👌 We help you SELL! Tag @HobbyConnector w/ Photo &amp; Price for RTs + get listed in the marketplace 🤙 Manage &amp; Post w/ @ReplinApp</t>
  </si>
  <si>
    <t>A group of sports card breakers always looking to hit you a #Jackpot Ebay Store: https://t.co/bpL0GTqkgU</t>
  </si>
  <si>
    <t>living a wonderful life with aespa, kep1er, caibing, and yurina. 🍀</t>
  </si>
  <si>
    <t>Mid tier competitive  EA SPORTS UFC  player, ESFL matchmaker. Moderator for /r/EASportsUFC</t>
  </si>
  <si>
    <t>Wielka poezja, będąc wielką i będąc poezją, nie może nie zachwycać nas, a więc zachwyca.
@mancity @pogonszczecin @MiamiHEAT @redbullracing</t>
  </si>
  <si>
    <t>Oficjalne konto ELEVEN SPORTS.
Użyte zdjęcia pochodzą z banku zdjęć Getty Images oraz od partnerów ELEVEN SPORTS.</t>
  </si>
  <si>
    <t>Koszulki piłkarskie👕
Współtwórca @polishkitleague
Działalność charytatywna #FutboholikCup
Prywatnie kibic Śląska Wrocław 🇮🇹
kontakt futboholik@gmail.com</t>
  </si>
  <si>
    <t>o</t>
  </si>
  <si>
    <t>11. Nie bądź obojętny 🙏🏻</t>
  </si>
  <si>
    <t>admin of @4dynastyrich
carpe diem
#supREMIcy #dengbbs #yangvanies #ayuminati #angelscutie #deukiess #senaryfam</t>
  </si>
  <si>
    <t>UFC fan channel https://t.co/mXPWcm93x1
we put you the fans first come join our fan base subscribe ^^^^^^</t>
  </si>
  <si>
    <t>➡️ https://t.co/9eGq9QUOn2 - One of the biggest and best site about MMA and K-1 in Poland 🇵🇱 👊 #fight24pl #f24pl</t>
  </si>
  <si>
    <t>ニュースオールズはお役立ち情報配信サイトです。
#相互フォロー100% #mutualfollow100％ #フォロバ100%
フォローバック、相互フォロー100％です。</t>
  </si>
  <si>
    <t>Official Account of NFT collection - Cold Man Collection. Available on Opensea , limited 99 figures. Create by anonymous AS, Opensea account Coldman_AS.</t>
  </si>
  <si>
    <t>Contact @CryptoGirl_Rose for NFT Sales enquiries and Get Awesome Premium Crypto Insiders News and Signals
Team CryptoCarina</t>
  </si>
  <si>
    <t>Amateur boxer, fan, film maker. I shadowbox and talk about manga a lot</t>
  </si>
  <si>
    <t>failed trap lord</t>
  </si>
  <si>
    <t>x2 Twitter convict 👾 The Rumble Family</t>
  </si>
  <si>
    <t>Christian. Husband. Dad. Veteran AF. Blossoming Libertarian. Ex-Hitter. Anime Enthusiasts. Casual Gamer. Hands and mouth have the same energy...</t>
  </si>
  <si>
    <t>Movie addict | Shoe Lover | I love cars I can't afford | Post Hoc Ergo Propter Hoc</t>
  </si>
  <si>
    <t>ARMY 💜
PratikFam ❤️</t>
  </si>
  <si>
    <t>joining acc || feel free to tag! 🍀</t>
  </si>
  <si>
    <t>Full Born Indigene …………………………………………………………………………………The Greats knew they were Great before anyone else. Hausa .. Igbo &amp; Yoruba in a body... 🦧🦧🦧</t>
  </si>
  <si>
    <t>バイク免許取るか迷い中 格闘技にハマり中 フェミニストと転売屋みんな○ね、アンチKONAMI、ラスアス2はクソゲー</t>
  </si>
  <si>
    <t>Bigg boss shit 👇
pranish❤
pratikfam❤</t>
  </si>
  <si>
    <t>Para la gente que hace historia</t>
  </si>
  <si>
    <t>Il canale dedicato alle offerte! 
In qualità di Affiliato, ricevo un guadagno per ciascun acquisto idoneo
Disclaimer prezzi : https://t.co/P9lxkuUvS3</t>
  </si>
  <si>
    <t>#GSBout. times person of the year 2006</t>
  </si>
  <si>
    <t>Gamer | Fighter | Winner.  He/He/Him/Him</t>
  </si>
  <si>
    <t>rickyyyyyy</t>
  </si>
  <si>
    <t>大阪都構想の敗者。フォロバ不要。ツイート多過のため、フォローは内容見てからヨロ。 映画・洋ドラマ好き。トニー・スコット監督信者。底辺ＳＥ。ストレングスファインダー（分析思考・回復思考・着想・慎重さ・内省）。</t>
  </si>
  <si>
    <t>#LegitCutieBabeGem #ILYAngeL</t>
  </si>
  <si>
    <t>回復中</t>
  </si>
  <si>
    <t>#ayuminati #YumiBesties
palaging hopia😧👍🏻
BL FAN 🤝 KPOP FAN 🤝 A'TIN</t>
  </si>
  <si>
    <t>💜I LOVE BTS💜</t>
  </si>
  <si>
    <t>#supREMIcy #LexiFam #JoFam #GeriMazing #AYUMINATI #emzymesfam #Deukiess</t>
  </si>
  <si>
    <t>MMA TWITTER</t>
  </si>
  <si>
    <t>Right amount will come, don't give up</t>
  </si>
  <si>
    <t>☁️ *.✧ #ayuminati #gabbies #marurupok #callistars #DobiProofs #HwannieProofs #NiceHwan #Gemwinners ✧.* ☁️</t>
  </si>
  <si>
    <t>(Official) Our writers &amp; analysts will bring you news &amp; everything you need to bet on horse racing, motorsport, NBA, NFL, EPL, NRL &amp; more</t>
  </si>
  <si>
    <t>kata junkyu menyerah itu juga penting
#jihantesti #allfromangel #cutetesti #testinyafina
free tag</t>
  </si>
  <si>
    <t>@Flamengo &amp; @gabigol &amp; @vinijr &amp;
#ForaBolsonaro</t>
  </si>
  <si>
    <t>I love Allah SWT
#aningives #MRMProofs</t>
  </si>
  <si>
    <t>Entertainment.</t>
  </si>
  <si>
    <t>0.3% Mongolian.</t>
  </si>
  <si>
    <t>Amateur MMA &amp; Muay Thaï fighter</t>
  </si>
  <si>
    <t>🦁🔥</t>
  </si>
  <si>
    <t>down at the legion puffin darts</t>
  </si>
  <si>
    <t>The best striker in the world.</t>
  </si>
  <si>
    <t>Be kind to each other 🔶
 https://t.co/JiZlcEvl1B
#MyWifeIsMyLife 
Caposa Stan
Attenborough is God
love is love
🇮🇪 🏳️‍🌈 ♻️</t>
  </si>
  <si>
    <t>Play-by-play announcer for @CageWarriors on @UFCFightPass</t>
  </si>
  <si>
    <t>@UL Business graduate🎓. @Tapology Editor for Ireland. Contributor for @IMMAFed, @SevereMMA &amp; @MMAViking✍️. Views are my own 🇮🇪</t>
  </si>
  <si>
    <t>News et débats autour de l’actualité du MMA en France et dans le monde 🥊</t>
  </si>
  <si>
    <t>孤底</t>
  </si>
  <si>
    <t>スポーツ(主にラグビー 総合格闘)イリー ジョーンズ アデサニヤ
生物(主にハエトリ 蛾)ぼちぼち投稿</t>
  </si>
  <si>
    <t>Coffee, deadlifts, death metal, elbows</t>
  </si>
  <si>
    <t>$ELON ur old jaemcityxnovwin #HOS | dc:jaemcityxwins | tg: Jane/ jaemcityxwins | ig: binibini.styl | fb: Binibini Styl | yt: Erika Smith | tiktok: jaemcityxwins</t>
  </si>
  <si>
    <t>UFC4 and ESBC Content creator• Mental health advocate• MMA and boxing• Baseball •Positive vibes only•Subscribe to the YouTube channel</t>
  </si>
  <si>
    <t>Prelim UFC 4 Player and Entertainer. ESBC Content Creator. Professional Finesser.  Sponsored By @KillerJerkyCo</t>
  </si>
  <si>
    <t>🙏🏻☀️Positive Fighter Vibez ☀️🙏🏻 ⚜️LOUISIANIMAL😈| 🐅AMBUSH🐅| Jacksonwink MMA❤️🖤</t>
  </si>
  <si>
    <t>Hesabım @G_Soner askıya alındı buradan devam
#GALATASARAY
#İSTANBUL
#ATATÜRK</t>
  </si>
  <si>
    <t>Galatasaray ve scouting.</t>
  </si>
  <si>
    <t>🍀🍀🍀
#HwannieProofs #StarProofs #bunniefied #ThankieShelly #BAlegit</t>
  </si>
  <si>
    <t>Hey my friends help me to Reach 2،000
follower before end of the year 
@WWE
@BeckyLynchWWE
@itsBayleyWWE 
@RheaRipley_WWE
 @YaOnlyLivvOnce
 https://t.co/zMO7gxf</t>
  </si>
  <si>
    <t>#ʳᵒᵐᵃᶰʳᵉᶤᵍᶰˢ | #ʳᵒᶰᵈᵃʳᵒᵘˢᵉʸ | #ᶜᵐᵖᵘᶰᵏ | #ᶜʰᵃʳˡᵒᵗᵗᵉᶠˡᵃᶤʳ | #ˢᵒᶰʸᵃᵈᵉᵛᶤˡˡᵉ | #ʳʰᵉᵃʳᶤᵖˡᵉʸ | #ˡᶤᵛᵐᵒʳᵍᵃᶰ | #ʲᵒʰᶰᶜᵉᶰᵃ | #ʲᵃᵐᶤᵉʰᵃʸᵗᵉʳ |#ᵍᶤᵍᶤᵈᵒˡᶤᶰ |
ᵐʸ ᵇᵃᶜᵏᵘᵖ ᵃ @Bwxs10</t>
  </si>
  <si>
    <t>Supporting Pratik Sehajpal this season #Pratikgiri</t>
  </si>
  <si>
    <t>#paborite
#yeyepromotes
#viannies 🌼
#pengWins
#GuinGives
#tinnysfam
#cXzFamy
#dlwlrmaFamzie
꧁ʕ•ᴥ•ʔ꧂</t>
  </si>
  <si>
    <t>THE RIGHT TIME 🌹
menunggu waktu yang tepat 🌹
#UFO $UFO #UFOARMY</t>
  </si>
  <si>
    <t>தமிழன் | தளபதி | MSD | VK | Seth Rollins | Balor | Political Analyst | A Paradigm 😎</t>
  </si>
  <si>
    <t>CIX and TREASURE 花田朝日 $ELON #kribestie #SintinkFamily🔥 #BUNALOVE #PickNavaLegit #UFO $UFO #UFOARMY</t>
  </si>
  <si>
    <t>bakın benim parolam sevgidir, ama ben şiddeti de yerine göre bir enstrüman olarak kullanırım. “licensed” psychologist® since 2020</t>
  </si>
  <si>
    <t>stan jae 'one'
••|leo|•• ♌
#eivananas
 #squishiesfam #Liagerms
pick me bless mee wooooh 🙏🤞☘️
#nobafam #AreumGives #AreumDaweum  #berriwins #berribesties♥︎</t>
  </si>
  <si>
    <t>forever grateful / was @/baka_renejae and @/juneya_oki</t>
  </si>
  <si>
    <t>サブ垢　基本好きな事しか呟きません！SEVENTEEN SVT ホチディノち推し てか皆好き。パフォチ愛してる単独Live待ってる。クパン、ソクハニ好き。ディノ強化ペンウォヌすこ ミンギュ顔面世界一かっこいいと思う。あの顔面嗅ぎたい 格闘技RIZIN朝倉未来・朝倉海</t>
  </si>
  <si>
    <t>MMA Fighter /TEAM ALLIANCE /Record:11wins-3losees https://t.co/cV5jFS9Dwg YouTubeチャンネル→ https://t.co/c2EF087lvq</t>
  </si>
  <si>
    <t>She/Her
kkln
#OhanaStitchh
#astriafam
#rinasfam
#FamiRheejj
#rubies</t>
  </si>
  <si>
    <t>#Klarebears #ayuminati  #cXzFamy</t>
  </si>
  <si>
    <t>Want to be in my own world. 
I will express what I feel. ❤
Hatters fuck off🖕</t>
  </si>
  <si>
    <t>J'dessine ✌🏾
Dessinateur de SLIFE🧬 &amp;
MUTED 🔇</t>
  </si>
  <si>
    <t>@Gunfriend_• Un jour je t'ai épousé • Soit t'es Freezer soit t'es Krilin dans DBZ• Road to Inoue • Ace mort méritée •YTA• MUTED 🔇• 🇰🇲</t>
  </si>
  <si>
    <t>ウマーベラっスウマーベラっス</t>
  </si>
  <si>
    <t>self made</t>
  </si>
  <si>
    <t>~All the things I know, I still been silent though</t>
  </si>
  <si>
    <t>Wcześniej UFC Poland, od 2016 roku https://t.co/7IS4upNPiA /Od zawsze fan Manchesteru United.
Niektórzy myślą, że jestem botem i automatycznie wrzucam linki, ale to złudne.</t>
  </si>
  <si>
    <t>格闘技、プロ野球、サウナ好き フォロバしましょ〜</t>
  </si>
  <si>
    <t>朝倉兄弟(推しは海くん)応援してます。無言フォローすみません。</t>
  </si>
  <si>
    <t>We got your news here</t>
  </si>
  <si>
    <t>#SPF</t>
  </si>
  <si>
    <t>Le compte sport de @CNEWS : #20hFoot #IntegraleSport</t>
  </si>
  <si>
    <t>check my header</t>
  </si>
  <si>
    <t>#MMA #UFC #BOXING Reports on all fight news for combat sports👍Just a 16 year old kid that knows more about the fight game than you😉Jk. Randy Costa is the 🐐</t>
  </si>
  <si>
    <t>UFC, Hockey that’s it in life and the occasional troll here and there! We are here for a good time not a long time so love every moment like it’s ur last.</t>
  </si>
  <si>
    <t>☝🏽</t>
  </si>
  <si>
    <t>Why So serious 🃏
👻
Kind words are like honey, sweet to the soul and healthy for the body 🙏😎</t>
  </si>
  <si>
    <t>\\ Selalu Memberi Yang Terbaik //
Terhubung Bersama Kami di link berikut : https://t.co/NAxnr9NPiC</t>
  </si>
  <si>
    <t>Bienvenue sur LA fréquence des Arts Martiaux Mixtes (UFC &amp; Co).🎙- Podcast sur Itunes / Spotify / Deezer etc. TIPEE : https://t.co/wJGFzHSgc2</t>
  </si>
  <si>
    <t>Rappeur 31 Toulouse - Supporter Virage BT #BFS - #ForzaTFC - Gardien de parking au @CapitoleFC</t>
  </si>
  <si>
    <t>建築家／アトリエハレトケ（代表）／https://t.co/A5pCmTMtrQ／田園都市建築家の会（理事）／https://t.co/jAwo7XjSMO／東京理科大学（非常勤講師）／https://t.co/32iw6nfIN3</t>
  </si>
  <si>
    <t>don espek tu mach
https://t.co/5GS0NBRnp8</t>
  </si>
  <si>
    <t>yang patah tumbuh, yang hilang otak kau.</t>
  </si>
  <si>
    <t>TT兄弟 &amp; 朝倉兄弟のファンです #神童那須川天心 #KZ</t>
  </si>
  <si>
    <t>Breaking News And Latest Headlines</t>
  </si>
  <si>
    <t>Une chaîne TV d’information en continu, un quotidien gratuit, un site internet et une appli mobile pour suivre toute l’actualité en France et dans le monde...</t>
  </si>
  <si>
    <t>Instructeur fédéral neige et avalanches
Personne pertinente (d'après Twitter)</t>
  </si>
  <si>
    <t>大阪千日前レジャービル味園２Fなんば白鯨/なんば紅鶴https://t.co/oJzKaIzFKP アメコミ情報番組/アメキャスhttps://t.co/JtjjYH4Ml9</t>
  </si>
  <si>
    <t>👻 bh.viv</t>
  </si>
  <si>
    <t>Just a guy with an opinion</t>
  </si>
  <si>
    <t>Twitter is Where People Come to Prove They Do Not Know How to Read.</t>
  </si>
  <si>
    <t>イラスト(主に格闘家)描く人。今までの絵はnoteに。リク頂ければ無料で描きます(子供の世話で後回しになりますが)→https://t.co/1hGqsB0VbQ
シュメトフファンクラブ→@JDNyPQiK3egoA5U
動画→https://t.co/LHlqLTvSvh</t>
  </si>
  <si>
    <t>@Tem♥SID♥ Rubina ♥pratik♥</t>
  </si>
  <si>
    <t>Musicien et #anticon !
La folie est de toujours se comporter de la même manière et de s'attendre à un résultat différent (Albert Einstein)</t>
  </si>
  <si>
    <t>Secrétaire médicale hospitalière</t>
  </si>
  <si>
    <t>No comment.</t>
  </si>
  <si>
    <t>Освещаем мир спорта блистательно, эксклюзивно и смешно</t>
  </si>
  <si>
    <t>Who</t>
  </si>
  <si>
    <t>🇸🇩🇶🇦</t>
  </si>
  <si>
    <t>#UFC 🥊 #Inter 💙🖤 #Lakers 💜💛</t>
  </si>
  <si>
    <t>beatnik,
Writer/Lyricist,
Psychologist,
Combat Sports Enthusiast,
Cinephile,
MMA management aspirant UFC/Bellator (creative/Marketing/PR),
Richard Ayoade bot.</t>
  </si>
  <si>
    <t>#cowboysnation, #ufc, el cucey fan</t>
  </si>
  <si>
    <t>not a thought behind anything i tweet snapchat:hunnyduckiehoe 18+</t>
  </si>
  <si>
    <t>✭ Dallas Cowboys Writer/Content Creator ✭ Host of the Cowboys Fans Only Show</t>
  </si>
  <si>
    <t>Dallas Cowboys fan. TV junkie.  Traveling,  Wants to see the world 🌎</t>
  </si>
  <si>
    <t>妻が1人、こどもが3人。MMAボンヤリ層。 マット界のアイドルは武藤敬司（新日時代）、UWF系全般。MMAはRIZINしか見ていません。</t>
  </si>
  <si>
    <t>happy life! 😉</t>
  </si>
  <si>
    <t>#sidheart</t>
  </si>
  <si>
    <t>Boy from Merthyr Tydfil who got stuck in England.</t>
  </si>
  <si>
    <t>格闘技と音楽が大好きです 朝倉兄弟／堀口恭司／浜崎朱加／寺山日葵／鈴木千裕／／RENA／渡部修斗／萩原京平／鈴木真彦／武尊／ドミネーター／白川陸斗／MIO／百花／大島沙緒里etc....... フォロバします！ 質問箱https://t.co/teo4SPp21g</t>
  </si>
  <si>
    <t>Eventos deportivos y Noticias de Actualidad.</t>
  </si>
  <si>
    <t>Spurs supporter and huge boxing fan who likes a bit of banter who also just happens to be a White Tower Warden at her Majesty's @TowerofLondon</t>
  </si>
  <si>
    <t>Send money</t>
  </si>
  <si>
    <t>Founder/CEO @TanabiGroup @WalesFilmFest | Producer (PGA) | Cymro</t>
  </si>
  <si>
    <t>manifesting small and big wins🍀🤞
#jeonalism #jaylabs #FamiZee #Deukiess #KimFami #Famiella #Chimmies #jennisis #yeyebabes #Seafairys #FamiRheejj #senaryfam</t>
  </si>
  <si>
    <t>You Am I Am You</t>
  </si>
  <si>
    <t>超ニワカだけど、UFCとRIZIN、WWEが好きです。AEWとNXTはその内追っかけたい。唯一やっているゲームのポケモンGOを基本無課金でまったりやっております。のんびり勢です。
基本的に、格闘技やWWE、ポケモンGO関連について主につぶやきますが、自分が気になることや流行っていることも色々つぶやきます。</t>
  </si>
  <si>
    <t>Youtubeで選手のトレーニング、まとめ動画を投稿しています！
Twitterではトレーニング、格闘技用品、試合の事など投稿していきます。</t>
  </si>
  <si>
    <t>プロレスファン→柔道部→船木信者、そして現在は柔道とブラジリアン柔術を少々。いろんな格闘技、格闘家が好きです。</t>
  </si>
  <si>
    <t>We create meaningful experiences through innovation in storytelling, technology, entertainment and products. / Crew profiadau trwy dechnoleg ac adloniant.</t>
  </si>
  <si>
    <t>The Official Twitter Page of Georges St-Pierre (GSP) - Official partner of @Bet99Sportsbook | Partenaire officiel de Bet99PariSportif</t>
  </si>
  <si>
    <t>フェザーは平本 ライトはムサエフが最強  フライ級は神龍…</t>
  </si>
  <si>
    <t>pices</t>
  </si>
  <si>
    <t>🎙⚽️@halfayardtv ✍🏾 @OTHeroicsMMA</t>
  </si>
  <si>
    <t>Professional MMA Fighter (11-2)   CFFC Featherweight World Champion  BJJ Black Belt  Pan American Gold Medalist</t>
  </si>
  <si>
    <t>24 | London | Chilled streamer | Business email : shiiro_jk@outlook.com</t>
  </si>
  <si>
    <t>бүх уран сэтгэмж нь үнэний ортой.</t>
  </si>
  <si>
    <t>☘ : #6️⃣5️⃣🎹 #xhandies #sarawatlism #SisiwNiMaya #squishiesfam #guinnies #isawFami #ayuminati #CORNiques #sysigs #marurupok #viafamii #CJNotigang #noizzy</t>
  </si>
  <si>
    <t>#MMA #TeamOM ⚪Ⓜ️</t>
  </si>
  <si>
    <t>18-0 BJJ Brown Belt                                Kinésithérapie</t>
  </si>
  <si>
    <t>Download the #UFCArabia app to watch #UFC fights LIVE exclusively &amp; get access to the latest news, fighters profile &amp; much more in both English &amp; Arabic!</t>
  </si>
  <si>
    <t>UFC fans. I come from a small island in Indonesia, Madura</t>
  </si>
  <si>
    <t>Fine artist living and working. In pretoria</t>
  </si>
  <si>
    <t>#fujofam♥️#mochinesfam 🤍 #AreumDaweum 💙 #Ayuminati 💖 #klarebears 💜 #WutTheFoxy 🤎  #callistars 💛#calixfam 💝</t>
  </si>
  <si>
    <t>Software engineer. The Weeknd's biggest fan. Basketball🏀. #MUFC. I rarely tweet.</t>
  </si>
  <si>
    <t>ピットブル兄弟大好き。 Blessed/Durinho/Killashaw in  UFC   令和の修斗伝承者/DEEPのファンタジスタ/ 柔術界の鬼神/ マサカリ殺法　in RIZIN</t>
  </si>
  <si>
    <t>Retired disabled Cop, 5 yrs SWAT, 2 sons USMC, 1 son Army. Czechoslovakian 🩸, Married 33 yrs to 1 woman. God, 40 acres, guns, bible, 4X4, Wolf-Hybrid, NRA.</t>
  </si>
  <si>
    <t>The Holy Bible is the literal Word of God &amp; the #USConstitution is the best secular representation of it in this world. #MAGA #SaveAmerica #Patriot #Trump2020</t>
  </si>
  <si>
    <t>Trending News. Shocking News.
Latest Job Vacancies.
Just be informed with the right information.</t>
  </si>
  <si>
    <t>千代の富士選手白鵬翔ハビブヌルマゴメドフ選手‼️21歳です‼️ダリオンコールドウェル選手ライアンベイダー選手トニーファーガソン選手ケインヴェラスケス選手ダニエルコーミェ選手ジョゼアルド選手イスラムマカチェフ選手</t>
  </si>
  <si>
    <t>joining acc</t>
  </si>
  <si>
    <t>||𝙱𝚞𝚎𝚗𝚘𝚜 𝚊𝚟𝚎 🇪🇸🇺🇲🇳🇬
||17.12🔥🌊❄🌙
||𝙾𝚞𝚝𝚜𝚒𝚍𝚎𝚛🦍</t>
  </si>
  <si>
    <t>LLJW 🕊@UFC @realmadrid @laliga</t>
  </si>
  <si>
    <t>📝@talkSPORT’s U.S. Editor 📻 co-host of talkWRESTLING podcast. @WresDaily. Your man in the UK for wrestling. Also covers boxing &amp; MMA. Father of two delights.</t>
  </si>
  <si>
    <t>Actualité  monde, politique, société, santé - Nouvelles indépendante de la Suisse - Confédération Suisse</t>
  </si>
  <si>
    <t>WE LOVE MMA♥️</t>
  </si>
  <si>
    <t>PRIDE残党のイギー | 週末によく吠えます #UFC #Bellator #RIZIN #PRIDE</t>
  </si>
  <si>
    <t>big winner! 
 trusted giveaway host and givers: #jaygives #ryseclaims</t>
  </si>
  <si>
    <t>xtinto fan account</t>
  </si>
  <si>
    <t>#faminiie #seaselles🐚 #JakieBesties #Siopaomily #babybananas #berriebesties #sysigs #LuvDaisyy #AutumnFam #ashfam #mochinesfam #ajabunjingbunjing #Deukiess</t>
  </si>
  <si>
    <t>Carmina Official 🍑</t>
  </si>
  <si>
    <t>Supporting Pratik Sehajpal BB15 🏆 Biggest Fangirl 👑</t>
  </si>
  <si>
    <t>Supporting Great People Doing Great things #bestrongbeamazingbeyou. 💯Angel Investor and 💯OG for Life. 💯💕❤️💝💯✊✊💯😎😎</t>
  </si>
  <si>
    <t>I'm a Husband, Father, Grandfather! Davie Boy OG , Canes Fan 🙌🏻, MMA Fanatic and Overall sports fan! God Bless America 🇺🇸</t>
  </si>
  <si>
    <t>Screenwriting. Films. Cartoons. MMA.</t>
  </si>
  <si>
    <t>MMA Team es un sitio dedicado a los deportes de contacto, en el cual entregamos información, fotos y videos, además de otorgar un espacio de discusión.</t>
  </si>
  <si>
    <t>GiveMeSport brings you the sporting moments that matter, from hard-hitting stories and breaking news to the funnier side of sport</t>
  </si>
  <si>
    <t>cool girl yeah...be happy</t>
  </si>
  <si>
    <t>BOXING 🥊, UFC 👊, MMA 💪💪</t>
  </si>
  <si>
    <t>Do you believe in gravity ?</t>
  </si>
  <si>
    <t>fight me bro i train ufc</t>
  </si>
  <si>
    <t>BIG WINS💰</t>
  </si>
  <si>
    <t>- admin |#ayuminati|#faminics|#sarawatlism|#FurrFam|#noizzy|#KingFamily|#iamcryptonning|#Zfam|#tigergang|#6️⃣5️⃣🎹|#DragFam|#FurrFam| $LEON | $MBF</t>
  </si>
  <si>
    <t>Medical student 🩺 Taekwondo Black belt 🥋 MMA fan 👊</t>
  </si>
  <si>
    <t>#calixfam #ayuminati #CleiCakes #sahilism #laygitfam #onlayfam #PamilyaTalong #Leagives #sarawatlism #Alifam #goldenshoppers #jennisis #isawFami #Gabbies</t>
  </si>
  <si>
    <t>🍀</t>
  </si>
  <si>
    <t>if i could wake up in a different place, at a different time, could i wake up as a different person?</t>
  </si>
  <si>
    <t>1997🇯🇵</t>
  </si>
  <si>
    <t>𝖑𝖆 𝖍𝖆𝖎𝖓𝖊 𝖆𝖙𝖙𝖎𝖗𝖊 𝖑𝖆 𝖍𝖆𝖎𝖓𝖊
Football, language, history, news and politics 🇦🇺
le foot, le langage, l'histoire, les actus et la politique 🇫🇷</t>
  </si>
  <si>
    <t>-Bismillahirrahmanirrahim-</t>
  </si>
  <si>
    <t>#SUPERFAMILY #WIN
#Manifesting #GA #JIMIN
#BTS #Picknava #Gemwinner
#nftsharksociety</t>
  </si>
  <si>
    <t>#dengbbs
#YskaelaGifs
#BNB
#SoulsniNixsi</t>
  </si>
  <si>
    <t></t>
  </si>
  <si>
    <t>#Dad1st- DJ/Broadcaster/Content producer/ #Jamsessions #Sundaysfrom 4 on https://t.co/kfHpHGIhKh. - subscribe to https://t.co/nzmLLAgEzL</t>
  </si>
  <si>
    <t>“It's not what you look at that matters, it's what you see.” –Thoreau</t>
  </si>
  <si>
    <t>Insta: @polly1895_
Ofertas imperdíveis. Conheça a minha loja virtual Avon em: https://t.co/t3T8c7YatV</t>
  </si>
  <si>
    <t>I make shit</t>
  </si>
  <si>
    <t>ENGENE | BLINK</t>
  </si>
  <si>
    <t>ölümlü dünya ölümsüz fener</t>
  </si>
  <si>
    <t>Bu profil ; ersundan, ersunculardan, aykuttan, aykutçulardan, aliden, alicilerden, obradan ve obracılardan nefret etmektedir</t>
  </si>
  <si>
    <t>Association locale de l'Artois. Nos bénévoles sont à votre service pour vous conseiller et traiter vos litiges dans tous les secteurs de la consommation.</t>
  </si>
  <si>
    <t>no such thing as a life that’s better than yours</t>
  </si>
  <si>
    <t>qui boeuf un vol, oeuf un vol</t>
  </si>
  <si>
    <t>Real madrid, Arsenal, Nets, Russell &amp; Hamilton fan account 🇬🇳</t>
  </si>
  <si>
    <t>格闘技が好きです👊</t>
  </si>
  <si>
    <t>Rédacteur en chef Walfoot / suit le @rscanderlecht et les @BelRedDevils / Rédacteur à @HornsupFR / Suiveur assidu de l'UFC et du MMA en général / 🏌️⛳</t>
  </si>
  <si>
    <t>Supporting the only king and boss of BB15....PRATIK SEHAJPAL💜💜</t>
  </si>
  <si>
    <t>i've sold tickets to my downfall 🎸💽 💅🏻</t>
  </si>
  <si>
    <t>optimism!</t>
  </si>
  <si>
    <t>hey it's me</t>
  </si>
  <si>
    <t>I earning my living as Senior Procurement Manager in Danske Bank. I'm not making a living as Editor-in-Chief on GamersLounge. Thx for stopping by ^_^</t>
  </si>
  <si>
    <t>GamersLounge.dk leverer nyheder, anmeldelser, previews og artikler om spil, film , gadgets og gear.</t>
  </si>
  <si>
    <t>| 20 | @subliners | Duo: @zMcGriddle_ | #MadDogs4L | CAR 5-6 CHA 12-8 |</t>
  </si>
  <si>
    <t>ga hunter ♡ #Geumawo #NiceHwan #sarawatlism #cjnotigang #ayuminati #supREMIcy #marurupok #MissyAngels #fambun #Deukiess #Klarebears</t>
  </si>
  <si>
    <t>#jeonalism #senaryfam #Allinians #supREMIcy #Deukiess</t>
  </si>
  <si>
    <t>#lovideets. check website for proofs; legit maker of prems! pass sa rush/ghoster/rude buyers. PRICES PINNED. since may 2020. https://t.co/9QN5H8b5bn</t>
  </si>
  <si>
    <t>akun ini sudah terblokir @ciwekwae</t>
  </si>
  <si>
    <t>army.atiny.carat.swith                                                                    (for GA's and budols)
#aviannabbs #FamiRhejj #teffies #dlwlrmaFamzie</t>
  </si>
  <si>
    <t>#nanafam #Deukiess #Siopaomily  #VIKtims</t>
  </si>
  <si>
    <t>films and tv shows! #6️⃣5️⃣🎹 6️⃣5️⃣🎹</t>
  </si>
  <si>
    <t>formerly @_Jnwnwooyah</t>
  </si>
  <si>
    <t>picknava and friends, mention aku dong #BUNALOVE</t>
  </si>
  <si>
    <t>stan #soulsninixsi
#eunfam #rinasfam #Deukiess #yeyebabes</t>
  </si>
  <si>
    <t>pencari berlian di GA</t>
  </si>
  <si>
    <t>BIG WIN🍀 • GA HUNTER •MAIN :@pransesuuu
                 📌please don't reroll, I'm not a bot / multi acc</t>
  </si>
  <si>
    <t>don't worry, be happy</t>
  </si>
  <si>
    <t>Believe in yourself 💕</t>
  </si>
  <si>
    <t>ⓘ This user BIGWIN #Testinyafina #BUNALOVE #jihantesti #Cutetesty 🍀🏆</t>
  </si>
  <si>
    <t>Akun spam hesteg. Akun buat ikut ga</t>
  </si>
  <si>
    <t>sleeping
#BUNALOVE #testinyafina #saagiveaways mau ikutan🤚</t>
  </si>
  <si>
    <t>akun hunting GA</t>
  </si>
  <si>
    <t>roᥲstᧉd by tℎᧉ sᥙᥒ ꩜
bᥣᥲstᧉd by tℎᧉ wιᥒd</t>
  </si>
  <si>
    <t>free tag besties! // team #BUNALOVE being me big winner!!</t>
  </si>
  <si>
    <t>ga na medyo fan acc siguro
#kiwipie</t>
  </si>
  <si>
    <t>ph-based bns acc | mc_cart.ph on shopee | manifesting big wins 🤞💜 #Deukiess</t>
  </si>
  <si>
    <t>🧲Big wins🧲</t>
  </si>
  <si>
    <t>16tahun masih kecil imut lucu menggemaskan awowkwok saya juga eneg ko ngetiknya</t>
  </si>
  <si>
    <t>マリナナと申します。ひたすら雑多。
T34/HK/TAXI/お勧めされたらかなり何でも/ロシアバレエ/たまーに絵も描く▷▷▷@MaR_inana77_(ブロさんとシノさん界隈専用アカ)</t>
  </si>
  <si>
    <t>#babybananas #JakieBesties
#SUPERFAMILY #Gemhostfamily #jesgetitfam #emzymesfam #marurupok
#callistars #Deukiess  #mochinesfam #NiceHwan #minielizfam</t>
  </si>
  <si>
    <t>Wife : @missjanedoehere 💍
NFT MONSTER
@CyberZombiesNFT Cyber Admin  
@DeezNutzNFT Nut Moderator
@mutantpunks Moderator</t>
  </si>
  <si>
    <t>EssentiallySports is a sports media house that publishes latest news on UFC, NBA, NFL, NASCAR, eSports, Tennis, F1, Boxing, WWE &amp; Golf to 20M+ Readers</t>
  </si>
  <si>
    <t>Luckiest woman in the world</t>
  </si>
  <si>
    <t>The Happy Warrior. Contestant on The Ultimate Fighter Seasons 18 &amp; 26. Fighter out of Syndicate MMA gym. English teacher. Grammar police. BJJ teacher. 日本語OK</t>
  </si>
  <si>
    <t>♡#aviannabbs #LuvDaisyy #Deukiess #faminiie #yangbears #shailuvs_ #heeloves #FamiRheejj #JakeBesties #ZuliesFam #Chimmies #luckymies #ajabunjingbunjing #cXzFam♡</t>
  </si>
  <si>
    <t>Vive la Martinique (Raphael Varane n’est plus le président)</t>
  </si>
  <si>
    <t>👁‍🗨 Informations, 📈 datas &amp; 💬 analyses du #Sportbusiness
                  📺 https://t.co/441fivWQpH     🖌 https://t.co/p5RMcum4cG</t>
  </si>
  <si>
    <t>When words fail, music speaks. Dead account, RIP in peace. 💔
🇬🇷🇳🇿</t>
  </si>
  <si>
    <t>🤍</t>
  </si>
  <si>
    <t>Mamanya mbak wawa, mbak ajid dan dik andra</t>
  </si>
  <si>
    <t>🌻
#Deukiess</t>
  </si>
  <si>
    <t>Harapan Mendapatkan Sesuatu...#cutetesty</t>
  </si>
  <si>
    <t>I'm in love with u hoseokie</t>
  </si>
  <si>
    <t>🍣🍣🍣🍣🍣🍣🍣🍣🍣🍣🍣🍣🍣🍣</t>
  </si>
  <si>
    <t>格闘技が好きなおっさん。PRIDE大好きだった。現在はRIZIN、UFC、Bellator、ONE、その他国内MMA見てます。ボクシングとキックは疎い。プロレスもたまに。好きな選手はケンドー・カシン。選手の名前覚えられないけど競技のルールは知ってる。格オタと言える程ではないです。</t>
  </si>
  <si>
    <t>I'm not the best but I'm better than you | ♀ | 22 | #TPMP | #Stoner | #Childfree | #Metal |  ANTISPÉCISTE🐤 •  aegosexual 🖤🤍💜ʕ•ᴥ•ʔ</t>
  </si>
  <si>
    <t>Fait plaisir pour pas chere avec le swiss flake comme cadeau 🎁🎄
👉 https://t.co/YmPVA1bP7q</t>
  </si>
  <si>
    <t>📽 Vidéaste heureux #HighTech, #Travel &amp; #Unboxing
➡️ + de 1 million de #Geek sur #Youtube ❤️
➡️ Pro : adricontactpro@gmail.com</t>
  </si>
  <si>
    <t>Outil gratuit, respectueux de la vie privée et 🇫🇷 pour se protéger contre le dropshipping abusif.
Appli Android open-source.
Recommandé par UFC-Que Choisir.</t>
  </si>
  <si>
    <t>Paris 📍</t>
  </si>
  <si>
    <t>adresse en dm si y'a raja</t>
  </si>
  <si>
    <t>La vie c'est les moyens 👌</t>
  </si>
  <si>
    <t>twittos ici pour te divertir un peu tous les jours 👨‍💻 • tu aimes voyager ? 👉 @butdanslavie 🌍 • 💌 alextrxm@gmail.com</t>
  </si>
  <si>
    <t>Tweeting about Hashtag Actor Hashtag Marvel Hashtag Cinema Hashtag History Hashtag TV</t>
  </si>
  <si>
    <t>Art &amp; Essai, mon prochain album crowdfundable : https://t.co/L6FSiIgQ2H
Team @exemplaire_ed</t>
  </si>
  <si>
    <t>Family man.. 
Businessman..
FIGHTGAME is my obsession..
I flow with all God's</t>
  </si>
  <si>
    <t>#lisa deserves better</t>
  </si>
  <si>
    <t>Laboratório de Tecnologias Intelectuais - LTi
Facebook: @LTIUFPB
Instagram: @lti.ufpb</t>
  </si>
  <si>
    <t>#Deukeiss</t>
  </si>
  <si>
    <t>#plushies #ayuminati #MesiNoti #jennisis #SolsterIDOLaunchpad #LexieFam #supREMI #squishiesfam #KingFamily #ZFam #Hustlergang #nanafam #ap8testi</t>
  </si>
  <si>
    <t>cling. Joining giveaway account .🍀🍀🍀🍀🍀🍀🍀 Manifesting small and big wins 🍀🍀🍀🍀🍀🍀🍀🧧🧧🧧🧧 .☺️ @picknava</t>
  </si>
  <si>
    <t>Toimittaja, opiskelija ja budoseura Jigotain puheenjohtaja. Sekalaisia uudelleentviittauksia, kamppailulaji-intoilua ja viisastelua.</t>
  </si>
  <si>
    <t>GA | Ingin hidup cukup bahagia sedikit menderita | #BUNALOVE #jihantesti</t>
  </si>
  <si>
    <t>矢沢永吉&amp;ロックンロールとアイドル(AKB他)にデコトラ等改造軍(プラモ&amp;実車)好きです</t>
  </si>
  <si>
    <t>変態ですみません。
「高速有鉛デラックス」という自動車雑誌で「糸目姐さんのリアル失血日記」を連載させて頂いています。
原稿描きやオチゴトしてる時は、ＲＣＣ中国放送をメインに全国のラジオを聴かせて頂いています♪
そして気が向いたら東洋工業(マツダ)のオート三輪で、広島県内をウロウロしていま～す♪</t>
  </si>
  <si>
    <t>三菱ふそう 96MC abc1008 ※無断転載禁止</t>
  </si>
  <si>
    <t>it takes two to mango | ☼ gemini | ☾ sag | ↑ virgo | https://t.co/adiuFz0jUG</t>
  </si>
  <si>
    <t>Might be spotted somewhere around Dallas wearing👌🏽stripes. Cowboys, Chelsea, Mavs, and Horned Frogs Nation!</t>
  </si>
  <si>
    <t>Rise and shine | Bigwin!</t>
  </si>
  <si>
    <t>温泉県♨️石仏の郷　86年式　　乗り物好き(特にはたらく車)🚚🚒🚑🚓🚌　</t>
  </si>
  <si>
    <t>Light comedy, comics, Sci-fi, foodie, 80’s hip hop head, serial killers, mma, health. travel, random facts,Organized crime chatter , and animal videos</t>
  </si>
  <si>
    <t>Entrepreneur • Investor • Musician • Podcast Producer • Co-Host of @slipthejabpod • Love Tech &amp; Philosophy • Fan of my Family &amp; MMA • RIP @GattiTheBulldog ❤️</t>
  </si>
  <si>
    <t>you shine all over the world</t>
  </si>
  <si>
    <t>| multi | semi ia bcos of uni |</t>
  </si>
  <si>
    <t>ig: dth_detha</t>
  </si>
  <si>
    <t>#NYSL • #ClipperNation  • #McGregor🇮🇪 • #Yan🇷🇺</t>
  </si>
  <si>
    <t>周道如砥、其直如矢/原神･アズレンやってます
Toyota･Grand_hiace/Corolla_Rumion
Yamaha･TW200/Honda･CRM80/SuperCub50/Giorno/路線バス
質問箱 ： https://t.co/TkFKXNeWiT</t>
  </si>
  <si>
    <t>➡️Nugglife e tudo que isso implica.
#MileHighBasketball
🦴Opinião, análise e estatística🦴</t>
  </si>
  <si>
    <t>【事前登録受付中！】「進撃の巨人」スマートフォンゲーム最新作『進撃の巨人Brave Order』【ブレオダ】の運営Twitterアカウントです。ゲームに関する情報を今後お届けしていきます。フォローよろしくお願いします。#ブレオダ　#進撃の巨人　#shingeki</t>
  </si>
  <si>
    <t>懸賞大好き🍀😌🍀
RT多め。
コスメ💄食べること大好き💓♥️❤️
当選報告しっかりします🎵
皆さんに良いことがありますように☘️
#ちょろ当選報告</t>
  </si>
  <si>
    <t>XXI</t>
  </si>
  <si>
    <t>Burda yer alan bilgiler kendi şahsi görüşümdür.Yatırım tavsiyesi değildir
https://t.co/KesaqQ9zAv…
https://t.co/dAeKwduduD</t>
  </si>
  <si>
    <t>Bilgi</t>
  </si>
  <si>
    <t>hunter acc | pengen ngerasain bigwin😢</t>
  </si>
  <si>
    <t>19 • Season Ticket Holder since 2012 • Feel Free To Cry in My Mentions</t>
  </si>
  <si>
    <t>Parody Account. 🏠 | DM Requests</t>
  </si>
  <si>
    <t>バスを中心に紹介しています。ﾒｲﾝはFC2ですが、こちらに転送しています。旧国、ローカル線も。古バスが好きです。最近は野鳥探索や野菜つくりも・・・。</t>
  </si>
  <si>
    <t>Journaliste, je fais le grand écart entre livres pour enfants et #FOOT / #ASMonaco / @LiveTeamASM / @sudradio Ex-FranceSoir</t>
  </si>
  <si>
    <t>元路線バスドライバー 🚌現在は郵政省ドライバー🚚大型一種、二種免許保有及びフォークリフト運転技能講習修了 四輪、二輪大好き（もちろん女子も）三菱自&amp;ふそう&amp;コマツフォーク推し 👏👏👏二輪&amp;四輪M/T海苔（A/T歓迎）KITAQ大好き 😊只今花嫁募集中 😘❤️❤️❤️（勇気のある方はお気軽に…😅😅😅）</t>
  </si>
  <si>
    <t>We are the first media community dedicated to the Armenian MMA</t>
  </si>
  <si>
    <t>修歴なんて きにしないわ
過走行だって だって だって
おきにいり
ポンコツ ガラクタ だいすき
タクあげ プロパン だいすき</t>
  </si>
  <si>
    <t>Less is more</t>
  </si>
  <si>
    <t>☬ ♛ ♕﹍﹎ { Software Enginer } ﹍﹎ ♕ ♛ ☬ ☫#StreetMindset☫ ♕ SixNueve ♕</t>
  </si>
  <si>
    <t>#OM</t>
  </si>
  <si>
    <t>Bismillah big win tahun ini 🙏✨</t>
  </si>
  <si>
    <t>DeFi enthusiast // $HOGE // $EGOH https://t.co/OiGZTmQBHk https://t.co/JpfhNQLGWL</t>
  </si>
  <si>
    <t>✝️God’s disciple - 🥊UFC - 📚Asst. Teacher - 🇯🇲 Jamaican Born -📍Milwaukee WI,💲€rypto - 🦍Gorilla Diamond Ambassador - 🚒 First Responders Board of Directors</t>
  </si>
  <si>
    <t>#eunfam  #marurupok #AutumNako  #thxwat #Calixfam #CleiCakes #CLgives #ayuminati #Deukiess #minielizfam</t>
  </si>
  <si>
    <t>しがないサラリーマン</t>
  </si>
  <si>
    <t>gaws joining acc. lets be mutual and tag me in any gaws. manifesting wins🍀</t>
  </si>
  <si>
    <t>fan mma/UFC/BKFC</t>
  </si>
  <si>
    <t>Get the latest updates on Mixed Martial Arts betting lines from the top online betting sites</t>
  </si>
  <si>
    <t>US national static breathhold record holder. Founder of @MovNat &amp; @NaturalMovement. Breathwork &amp; breathholding expert. Husband &amp; father of 3. Opinions my own.</t>
  </si>
  <si>
    <t>Smokes Brisket, Expands Boobs | A veteran of the war for Breast Sliders. The fight continues. | Avatar by @Tsuchihara_k</t>
  </si>
  <si>
    <t>BLUE IS THE COLOUR FOOTBALL IS THE GAME</t>
  </si>
  <si>
    <t>VENUMなどファイトウェア、エクササイズ＆フィットネスブランド。ファイトショーツ、ボクシンググローブ、ラッシュガードなど最新の格闘技グッズ用品。UFC、RIZIN、BellatorのMMA総合格闘技でコナー・マクレガーなどトップファイター着用モデル。#VENUM の品揃え日本一。オフィシャルリセラーのため全商品正規品</t>
  </si>
  <si>
    <t>la candela #MMATwitter
yoel romero chins your favourite fighter</t>
  </si>
  <si>
    <t>JJB 🥋 MU 🔴⚪️⚫️</t>
  </si>
  <si>
    <t>augmente la pression</t>
  </si>
  <si>
    <t>Unity</t>
  </si>
  <si>
    <t>#朝倉未来 #朝倉海 #那須川天心</t>
  </si>
  <si>
    <t>¡Toda la información del #MotoGP está en ESPN!</t>
  </si>
  <si>
    <t>Click link in bellow
https://t.co/73cWSEh1YE</t>
  </si>
  <si>
    <t>L'actualité sportive</t>
  </si>
  <si>
    <t>かつて街の心電図の波形だったもの。</t>
  </si>
  <si>
    <t>流行り物を押し付けるなってハマっちまうだろ！→ウマ娘
車関連はこちら→@1NZ_3rdPower</t>
  </si>
  <si>
    <t>群馬/栃木/16アリスト/野球/競馬/原神ランク55/格闘技/k-1.RIZE.RIZIN.普通のサラリーマン</t>
  </si>
  <si>
    <t>yuk bisa yuk</t>
  </si>
  <si>
    <t>Sportskeeda MMA News, Interviews and Opinions from the web’s leading publisher of original and entertaining sports content!</t>
  </si>
  <si>
    <t>je suis epistemophile à mes temps perdus</t>
  </si>
  <si>
    <t>Fightingggggggg!!
MANIFESTING BIG WIN!✨😭🙏🍀💵</t>
  </si>
  <si>
    <t>ga acc</t>
  </si>
  <si>
    <t>tyL ❤️</t>
  </si>
  <si>
    <t>Equipo para todo tipo de artes marciales mixtas:
📌MMA
📌KICKBOXING
📌MUAYTHAI
📌JIU JITSU
📌KARATE
📌TAEKWONDO
📌POINTFIGHTING
https://t.co/3LpHOYCH0U</t>
  </si>
  <si>
    <t>MMA/Boxing | ARZ Cardinals | STL Blues | TOR Jays..... Pitched 3 no hitters in MLB The Show this year 💨</t>
  </si>
  <si>
    <t>OH SHIT HERE WE GO AGAIN</t>
  </si>
  <si>
    <t>格オタ界隈に潜む無職の偏見をDMで募集します。</t>
  </si>
  <si>
    <t>#ayuminati |#isawFami |#Liagerms |#CJnotigang |#supREMIcy |#plushies |#cleicakes |#sarawatlism |#MissyAngels |#eunfam |#marururpok #calixfam $ELON #TigerClan</t>
  </si>
  <si>
    <t>“YES YOU CAN” Pre-order my new fitness book THE FURIOUS METHOD: https://t.co/P23ZPR4Zj9…</t>
  </si>
  <si>
    <t>Boxeador profesional</t>
  </si>
  <si>
    <t>I write detailed articles with my actual opinions in. The tweets are to make you laugh you miserable bastard.</t>
  </si>
  <si>
    <t>starting from scratch - founder of @thebackstageapp - decentralizing the good economy &amp; learning about web3</t>
  </si>
  <si>
    <t>Prodejkyně nových vozů VW, lehce cynická, trpím komplexem vícecennosti.</t>
  </si>
  <si>
    <t>#teamSak #Buzkovanahrad 
VΣПDIƧƧ</t>
  </si>
  <si>
    <t>-ˋˏ ga acc : puyat dahil kay #Deukiess • #teffies • #klarebears • #dions • #orenjis • #potatobies • #berribesties • #clarities ˎˊ-</t>
  </si>
  <si>
    <t>judo</t>
  </si>
  <si>
    <t>indigéniste, gauchiste, woke , ennemi de la république ?  je ne sais pas . je te laisse choisir ce que tu veux .</t>
  </si>
  <si>
    <t>eu e o jungkook escutando pink floyd</t>
  </si>
  <si>
    <t>🇷🇴 | Grappling</t>
  </si>
  <si>
    <t>カポエィラ23年目の先生、新宿で生徒募集https://t.co/vZU1GquzRM｜昼はゲームクリエイター(企画)バンダiナmコスタジオ｜鉄拳7エディの中の人｜漫画バトゥーキ技術協力｜矢地祐介・坂口拓コラボ｜総合格闘技MMA練習中｜IQ186｜ブログhttps://t.co/Bqr3OlSv6o</t>
  </si>
  <si>
    <t>I ain't got time for bitches 🇧🇯</t>
  </si>
  <si>
    <t>Don’t take me serious on this app I’m bored. I use this app to think out loud.</t>
  </si>
  <si>
    <t>will accept PlayStation gift cards as Reparations</t>
  </si>
  <si>
    <t>Senior Staff Writer at Vice. Before: Jezebel, Village Voice, Dallas Observer. Author of REPUBLIC OF LIES. Tips: anna.merlan@vice.com. DM for Signal.</t>
  </si>
  <si>
    <t>身長208 リーチ221</t>
  </si>
  <si>
    <t>格闘技とプロレス、海外とニッポン、スポーツとエンターテインメント、勝者と敗者の際を究めて極めたい、プロレス・格闘技を愛するライター・翻訳者・編集者。</t>
  </si>
  <si>
    <t>楽天市場のランキングをつぶやいています。 毎日使うものですので、人気の高い高品質なものを安心して使いたいですよねっ！ 100%#相互フォロー をお約束します。</t>
  </si>
  <si>
    <t>@Flamengo • @AFCAjax • um mlk apaixonado pelo Flamengo</t>
  </si>
  <si>
    <t>柔道、柔術、銃刀法違反</t>
  </si>
  <si>
    <t>マシュマロ
https://t.co/QcmAogFCWR?…</t>
  </si>
  <si>
    <t>masih proses mewujudkan mimpi</t>
  </si>
  <si>
    <t>ufc PSG okc Westbrook ,tuchel fc depuis toujours..</t>
  </si>
  <si>
    <t>#LeafsNation #WeTheNorth #ForTheShoe</t>
  </si>
  <si>
    <t>21 - UFC and Man United Fan - Stay high💨😶‍🌫️</t>
  </si>
  <si>
    <t>♉︎𝙍𝙖𝙛𝙖♉︎张伟丽我的冠军♉︎🦅➾➊#FreeUyghurs
'The only truth in this world is that, the strong will always conquer the weak'</t>
  </si>
  <si>
    <t>UFC fighter from Kyrgyzstan. Former police officer. Tiger Muay Thai Kickboxing coach. Represented by Ruby Sports &amp; Entertainment</t>
  </si>
  <si>
    <t>MMA enthusiast</t>
  </si>
  <si>
    <t>Aspiring journalist 👍MMA &amp; combat sport 🤼‍♂️ #UFC #Bellator #MMA #ONE #KSW #Cagewarriors #Loadsmore 💪</t>
  </si>
  <si>
    <t>@PSG_inside❤️💙</t>
  </si>
  <si>
    <t>Fan of all things FNAF,Wrestling,Video games and #RIPBrodieLee backup:@DaRealEnnardZL1</t>
  </si>
  <si>
    <t>#poppingstar
#minielizfam
#Deukiess</t>
  </si>
  <si>
    <t>Multistan</t>
  </si>
  <si>
    <t>LF SPONSORS
#adminof
@colspromote</t>
  </si>
  <si>
    <t>#UFO $UFO #UFOARMY 🙏🏻</t>
  </si>
  <si>
    <t>#aviannabbs #growing_xuseokfam #Vivid #NiceHwan #Amorafam #yoonieluv #jaylabs #Allinians #tinnysfam #lilifamrish #yeoniefam #Deukiess #dengbbs #dlwlrmaFamzie</t>
  </si>
  <si>
    <t>J🦅//MANIFESTING SURPRISE ALBUM✨
#marurupok #dengbbs #guccitaefam #chanities #hoonsyfam #eunfam #emzymesfam #minielizfam #KimFami</t>
  </si>
  <si>
    <t>Who knows?</t>
  </si>
  <si>
    <t>Bigwin🌠 
Kalau menang mau beli bakso🦖</t>
  </si>
  <si>
    <t>朝倉兄弟、ストラッサー起一、レッツ豪太、京口紘人、堀口恭司、斎藤裕、那須川天心、金原正徳、朴光哲、川名TENCHO、鈴木博昭、ゴンナパー、選手が好きです。</t>
  </si>
  <si>
    <t>ᨦദ BUSINESS &amp; GA Hunter ⋮ I am very sad, please send me your e-wallet.</t>
  </si>
  <si>
    <t>Actus ✍️ / Vidéos 🎬 - https://t.co/U8oCZVFfiD
#TeamBOXEMAG🥊</t>
  </si>
  <si>
    <t>BTS x Army ENYPEN x Engene   #viannies #poppingstar #FamiRheejj</t>
  </si>
  <si>
    <t>Husband, Father, Cooking enthusiast, Investor, and rely on Faith! #ELONONE</t>
  </si>
  <si>
    <t>Creator of Nexus VR a new vr system focused on complete immersion _______contract👇🏻_________ BNB-Pancakeswap 0xeea963ba214a37e7b824241600d5cee226737e82</t>
  </si>
  <si>
    <t>💜</t>
  </si>
  <si>
    <t>#BIOCHEMISTRY 🧬 STUDENT AT #KAU 👨🏽‍🔬 Advance #Diver🤿 THE BLUE DIVEL 😈💙 #VIRGO #Chelsea #AúpaAtleti Amateur MMA 🤼 and Muay Thai 🥊 fighter</t>
  </si>
  <si>
    <t>ley y orden</t>
  </si>
  <si>
    <t>Este Twitter es grosero e irreal. Debido a su contenido le recomendamos que no lo lean.
💥Si la cuenta está suspendida, ve a ➡️ @libertad_surja.</t>
  </si>
  <si>
    <t>Fan de Koba y ex-Youtuber paleolibertario. Defensor de la vida, la libertad y de la propiedad.</t>
  </si>
  <si>
    <t>Buenas Twitter, soy una persona de a pie como todos, y pues nada, aquí estoy como todos jajaja</t>
  </si>
  <si>
    <t>Soy Mryinyang
Contra el socialismo y el comunismo siempre.</t>
  </si>
  <si>
    <t>#CrysCross</t>
  </si>
  <si>
    <t>#LuvDaisyy #SdaysieHere #AutumNaKo #KSFPHfamily #marurupok #emzymesfam #fujofam #SoulsniNixsi #FamilyNiArra
#Arrasluvie #gwylovies #natcuties #izumies</t>
  </si>
  <si>
    <t>Isla/Ayla; multi, “네가 있다는 것만으로도 나는 울지 않아도 돼” https://t.co/soqvojwUua</t>
  </si>
  <si>
    <t>im a loner till the end</t>
  </si>
  <si>
    <t>that is TJ in my pfp not me.</t>
  </si>
  <si>
    <t>𝐿𝑢𝑞𝑢𝑒 𝐸𝑛𝑡ℎ𝑢𝑠𝑖𝑎𝑠𝑡 | 3-2 𝑊𝑒𝑖𝑙𝑖</t>
  </si>
  <si>
    <t>hi</t>
  </si>
  <si>
    <t>SEND 💸 GCASH- 09159712968
#tatianas #Deukiess</t>
  </si>
  <si>
    <t>thrilled to know where this sadness can lead me to</t>
  </si>
  <si>
    <t>Blue Belt 10Th Planet Jiu Jitsu / OCreative Studio - Branding y Diseño Gráfico</t>
  </si>
  <si>
    <t>#ayuminati #marurupok #kayeeties #eunfam #clarities #Kookiesfami #squishiesfam #AreumDaweum  #Ekafam #calixfam  #Keifamm #sleofam #ashzies</t>
  </si>
  <si>
    <t>EFC,MMA,Boxing,Gaming,ComicCons,Movies.https://t.co/R9BUjnN0qf. instagram stetheh. my own views. STH Upper Gwladys GS2 Row A. #AutismAwareness</t>
  </si>
  <si>
    <t>Human not a bot. 
BANGTAN 💜  ARMY
#PicknavaLegit
#BANGTANiPurpleU</t>
  </si>
  <si>
    <t>☁️ - SB19: aking pahinga | #Familkies | #OhanaStitchh | #berribesties | #famirise | #CleiCakes | #calixfam | #AreumDaweum | #Nabifam 𓆩♡𓆪</t>
  </si>
  <si>
    <t>mandado pela minha mulher, abençoado por Deus e Raffa Moreira 𝕲. 𝕽. 𝕰. 𝕾. 𝕷𝖊𝖔̃𝖊𝖘 𝖉𝖆 𝕿 𝖀 𝕱</t>
  </si>
  <si>
    <t>mono vlad</t>
  </si>
  <si>
    <t>こちらはプロレス関係用アカウント。
朱里選手を応援してます！
中の人はただの豚野郎です🐷
別アカ @gypsophila_19</t>
  </si>
  <si>
    <t>I don’t think you have the facilities for that, big man.</t>
  </si>
  <si>
    <t>Do Good Deeds &amp; Get Good Karma.
Ecclesiastes 1:9</t>
  </si>
  <si>
    <t>OLFéminin🦁 WomensFootball🔥 Algerian 🇩🇿❤
The Queen Of The World: Ada Hegerberg 🧡</t>
  </si>
  <si>
    <t>#CrysCross #Deukiess</t>
  </si>
  <si>
    <t>格闘技 / 煽りV使用曲・入場曲まとめブログ➡チームヒョードル.com / 日常ツイート1割</t>
  </si>
  <si>
    <t>We are RT Sport!</t>
  </si>
  <si>
    <t>Art! Art!Art!🤖😺🤓🦾🌻🌈🎵🎶🎤🎧👾</t>
  </si>
  <si>
    <t>Le monde ou rien 🌍🇬🇦 || Camp Nou || 1600 elo Lichess || △ ⁶₆⁷</t>
  </si>
  <si>
    <t>Displaced Samoan/Artificial New Zealander</t>
  </si>
  <si>
    <t>ビッグサム中期＆シャロちゃん＆桜先輩＆モンロー先輩が主成分な人。元地学部員である事をきっかけに恋アス激推し中。
旧垢→@ud_bigthumb</t>
  </si>
  <si>
    <t>#cjnotigang #AYUminati #calixfam #LiaGerms #berribesties #squishiesfam #supREMIcy #marurupok #LexieFam #WonieeFam #Potatobies🥔 #lalaloves #eunfam #mochinesfam</t>
  </si>
  <si>
    <t>Official home of Irish Daily Mirror Sport on Twitter. Find us on Facebook at https://t.co/erhjxrMiIx</t>
  </si>
  <si>
    <t>Combat sports enthusiast, MMA fanatic, Muay Thai practitioner ☝🏽</t>
  </si>
  <si>
    <t>😎😎😎</t>
  </si>
  <si>
    <t>on offense</t>
  </si>
  <si>
    <t>Ex Royal navy chef, Proud father of two, loving husband, owner of a bull terrier called Sausage and massive MMA fan.</t>
  </si>
  <si>
    <t>レトロ化</t>
  </si>
  <si>
    <t>bucin mas haikal-h #haechan bear pudu | be happy all day 💗</t>
  </si>
  <si>
    <t>Yo</t>
  </si>
  <si>
    <t>電気、ガス、水道、RIZIN！！！😆 もはやRIZINはLIFE STYLEの欠かせない1つに…😌旗揚げから全大会RIZIN行ってます！〜RIZIN32＆TRIGGER迄現在継続中！✊#RIZIN全大会会場生観戦皆勤賞生き証人絶賛継続中⚡1500円コール🙋‍♀️・格闘技と音楽も好きです🤘🌸</t>
  </si>
  <si>
    <t>UFC🌏タイトルを🎌人史上一番初めに戦った元Uインターの山本喧一です。現在は札幌で後進の育成中☆目指すは全団体全階級制覇とUFC世界チャンプを育てる事。練習生募集中
☆質問箱⇒https://t.co/YuplsHcRlv
☆LINE⇒https://t.co/PTQK38ee38</t>
  </si>
  <si>
    <t>格闘技イベント RIZIN 公式アカウント。https://t.co/1Y35dTIALY</t>
  </si>
  <si>
    <t>Real recognize Real.👈🏾</t>
  </si>
  <si>
    <t>#eunfam #marurupok #ayuminati #minebebe #familyves  #nabifam #lalaloves #deLULUs #OhanaStitchh #Potatobies #emzymesfam #Familun #berribesties #TigerClan</t>
  </si>
  <si>
    <t>Non binaire 🏳️‍🌈, genderfluid, vegan🧆 et naturiste🍀🌳
📚 Master en étude du genre (il/elle/iel)
Ma bio m'immunise contre vos accusations.</t>
  </si>
  <si>
    <t>What you want to know about sports. A section of @thisisinsider. Follow us on Facebook, Instagram, and YouTube. Visit our homepage for the day's top stories.</t>
  </si>
  <si>
    <t>pancake on the kitchen floor 🕳🪙</t>
  </si>
  <si>
    <t>#1 gaethje stan • #GOHABSGO</t>
  </si>
  <si>
    <t>Host @HindfightMMA Ex-lead MMA @Sportsjoedotie
As seen on @RTE_PrimeTime @SkySports @RTENews
Metal fan (both the good kind and the Nu kind)</t>
  </si>
  <si>
    <t>真の左翼とは何か？弱い人の立場に立つ人が左翼だと思っているので、誇りを持って左翼を自認しています。　　　　　北京オリンピックボイコット</t>
  </si>
  <si>
    <t>#방탄소년단 #세븐틴 #엔하이픈 || follow all the things you love~~^^ 
kay heeseung lang marupok🤫  MANIFESTING $100+ WINS🍀🍀</t>
  </si>
  <si>
    <t>https://t.co/c721mIDFhP</t>
  </si>
  <si>
    <t>🏈 Coach : Aix-Marseille University + Aix Argonautes. College champion 2019 🇫🇷 S&amp;C and T&amp;F enthousiast. @altis certification. Main account : @footballophilie</t>
  </si>
  <si>
    <t>stick to ur own principles ✨💫</t>
  </si>
  <si>
    <t>outcast, underclass</t>
  </si>
  <si>
    <t>send hitman</t>
  </si>
  <si>
    <t>중원 loml.</t>
  </si>
  <si>
    <t>https://t.co/unzfxYRETb
Hosting random streamers on twitch and promoting them on twitter 24/7.
❤ Thank you ALL for the support ❤</t>
  </si>
  <si>
    <t>I was a bot that let you know when your tweets were quoted by major news websites. Unfortunately Twitter has suspended me from automatically posting :(</t>
  </si>
  <si>
    <t>🥊 35 years of boxing on @SHOWTIME.
🆘 Contact @SHO_Help for support.</t>
  </si>
  <si>
    <t>Writer. Lawyer. Blogger. Triathlete. #MMA #JiuJitsu #PurpleReign #SeaKraken #GoHawks Owner of Dilletaunt, Inc. and @mmapayout Licensed to Ill</t>
  </si>
  <si>
    <t>CEO of Dominance MMA Management alijudo96@yahoo.com Nar-Wifey💍❤️🇦🇫</t>
  </si>
  <si>
    <t>Hip-Hop and MMA</t>
  </si>
  <si>
    <t>Art</t>
  </si>
  <si>
    <t>Viva La Stool - Download the Barstool Sports app https://t.co/SVgOsNpqsk</t>
  </si>
  <si>
    <t>6x UFC Champion, Movie Actor and TV Personality - for bookings email Val@xtremecouturemma.com</t>
  </si>
  <si>
    <t>Host Doug Gottlieb Show on Fox Sports Radio/Iheart App - Bball Analyst Stadium/Compass/WW1 NCAA Studio Analyst</t>
  </si>
  <si>
    <t>Breaking News, Entertainment &amp; Interviews on IG:https://t.co/GLsoSqclCI YT:https://t.co/dkX2FL0LRU FB:https://t.co/WFCn9rRtFs</t>
  </si>
  <si>
    <t>🥺</t>
  </si>
  <si>
    <t>Confiance qu’en Dieu ! Foot Us 🏈 MMA 🥋 @PSG_inside @mmafactory_fr</t>
  </si>
  <si>
    <t>Be yourself... no one does it better than you!
#TigerClan
#VJFAM 💙</t>
  </si>
  <si>
    <t>完全に見る専です
好きな選手  堀口 朝倉未来 萩原 金太郎 平本 ムサエフ、
海外の格闘技勉強中です</t>
  </si>
  <si>
    <t>ga account☘️☘️☘️☘️☘️</t>
  </si>
  <si>
    <t>I make food for $ and obsessed with anime, hoes, ramen and tats not in that order tho 🤓</t>
  </si>
  <si>
    <t>embarrassingly parallel</t>
  </si>
  <si>
    <t>ENHYPEN: my lifeline || #ayuminati #marurupok</t>
  </si>
  <si>
    <t>MMA Fighter &amp; Endurance Athlete : TeamFaresBrothers</t>
  </si>
  <si>
    <t>🇵🇪 Peruano
🔴 Acá solo hablamos de #AEW
⚠️ ADVERTENCIA: No me tomes tan en serio. Las redes sociales son una joda
🖥 Suscríbete a mi canal. 👇</t>
  </si>
  <si>
    <t>Enamorado❤, Wrestling🤼,MMA, Boquita 💙💛💙
Derecho⚖️
                                                                    -Hacer arder boludos es mi pasión-</t>
  </si>
  <si>
    <t>Vacina pra quem quer. 
Liberdade para todos, menos para corrupto e bandidos em geral. para esses cana dura.
#fechadoComBolsonaro</t>
  </si>
  <si>
    <t>Meu Twitter, minhas regras. Católica, Direita, Anti-esquerda, Armamentista.#Bolsonaro2022🇧🇷</t>
  </si>
  <si>
    <t>普通のサラリーマンをしながら、スポーツチャンバラというスポーツの広報活動と指導員をしております。 十三履正道場→https://t.co/Be3DG3NFeb 小太刀護身道八尾道場HP→https://t.co/HPhiGMvLW5</t>
  </si>
  <si>
    <t>MMA  / 격투기</t>
  </si>
  <si>
    <t>#BE_REAL</t>
  </si>
  <si>
    <t>#CleiCakes #CalixFam #Patatobies #berribesties #mababies #dengbbs #winkloos #Jeenies #yeoniefam #arigatokio #eunfam #PammiesFam #minielizfam #Famomo #cXzFamy</t>
  </si>
  <si>
    <t>The way we spend our time defines who we are</t>
  </si>
  <si>
    <t>오늘도 꺾었다. 술잔을, 인생을.</t>
  </si>
  <si>
    <t>ouverture de box et présentation de figurines de l'univers dragon ball . venez découvrir et partager !!!!!☺😊😀</t>
  </si>
  <si>
    <t>xiumin, sehun, chanyeol • s¡her • 🇵🇭
21 | BSBA | ej's 🖤</t>
  </si>
  <si>
    <t>kpopers, animvers, ga hunter acc 🫐</t>
  </si>
  <si>
    <t>trying.. 
I take photos sometimes.</t>
  </si>
  <si>
    <t>格闘技好きです！武尊 堀口恭司 朝倉未来</t>
  </si>
  <si>
    <t>👊Professional Fighter Management | 🎟️MMA Fights &amp; Events | 🏋️‍♂️MMA Gyms
For enquiries 💻 admin@mtkmma.com</t>
  </si>
  <si>
    <t>🥊UFC fighter |
🏆SBC MW Champion |
🥋BJJ &amp; TKD black belt |
IG @todorovic_ufc</t>
  </si>
  <si>
    <t>Some dude on twitter. if you don't want to see me talk about my views there is no point following me. If you do follow me I'll follow back. I don't block people</t>
  </si>
  <si>
    <t>Russian bot funded by dark money subtly undermining democracy.
Only tweets during Moscow office hours and never on a Russian bank holiday.</t>
  </si>
  <si>
    <t>InshAllah</t>
  </si>
  <si>
    <t>d-_-b Continuingly Increase your comfort in worst case scenarios, so that one day, worst case scenarios cease to exist  - Gracie</t>
  </si>
  <si>
    <t>大阪 #HarleyDavidson #VRSCDX #NightRodSpecial #SneakerBitch #Kickboxing #MMA #Fishing</t>
  </si>
  <si>
    <t>abis ganti akun, harus wangiiii 🍀🍀
dan pake semua testii 🍀🍒</t>
  </si>
  <si>
    <t>Bigwin pake #picnavalegit #testinyafina #jihantesti #cutetesty 🔥</t>
  </si>
  <si>
    <t>https://t.co/f1WUQMxIE9…
#CSGO</t>
  </si>
  <si>
    <t>Army Vet • MMA enthusiast</t>
  </si>
  <si>
    <t>Deus é bom! #Smithvive 😇 @Flamengo Instagram:https://t.co/8QuxojAXxz</t>
  </si>
  <si>
    <t>Contador, Carioca e acima de tudo Rubro Negro.</t>
  </si>
  <si>
    <t>★ my homies #TWICE #BTS » what's your gift for me? ~</t>
  </si>
  <si>
    <t>#angelscutie / #SdaysieHere / #poppingstar / #SoulsniNixsi / #dengbbs / #FamilyNiArra / #heeloves / #yeyebabes
NCT UNIVERSE CUTIE</t>
  </si>
  <si>
    <t>Agência de notícias voltada para o mundo das lutas.
Facebook: https://t.co/zQTA8iMdQG
Instagram: https://t.co/XnDjhzigWQ
Youtube: https://t.co/bkX9jHBNQa</t>
  </si>
  <si>
    <t>なりたい者になれるのは、なろうと努力し続けた者だけ
格闘技最高！！！！</t>
  </si>
  <si>
    <t>狭く浅く。70年代〜80年代の国鉄が好き。模型も写真も永遠の初心者。</t>
  </si>
  <si>
    <t>Главные новости о Жалгасе Жумагулове на https://t.co/YKEReIXV19</t>
  </si>
  <si>
    <t>🇦🇲</t>
  </si>
  <si>
    <t>Whether you're hiking the Andes or exploring the streets of Rome, we have the best travel bags and accessories for any adventure. Always searching for adventure</t>
  </si>
  <si>
    <t>Il est beaucoup plus intéressant de trouver son équilibre plutôt que de chercher ses limites.</t>
  </si>
  <si>
    <t>Fatale Picarde,
bloque comme elle respire ...</t>
  </si>
  <si>
    <t>Kombat sports</t>
  </si>
  <si>
    <t>God's Plan • Future Vet🤞•SWU 🐍</t>
  </si>
  <si>
    <t>𝚋𝚞𝚢𝚒𝚗𝚐 𝚊𝚌𝚌 𝚏𝚘𝚛 𝚎𝚗𝚑𝚊+...</t>
  </si>
  <si>
    <t>A Child of The Most High God.</t>
  </si>
  <si>
    <t>mma 🥊                                           ig:klemanjulien1 🔥</t>
  </si>
  <si>
    <t>Sorry</t>
  </si>
  <si>
    <t>É esporte sempre!
Perfil oficial do https://t.co/m4AdNoKpTB no Twitter</t>
  </si>
  <si>
    <t>Team Pratik Sehajpal</t>
  </si>
  <si>
    <t>#UFO $UFO #UFOARMY
#ayuminati #Duekiess #angelscutie</t>
  </si>
  <si>
    <t>エイラ・イルマタル・ユーティライネン大好き中尉、ハッピーハンズ</t>
  </si>
  <si>
    <t>You Have To See It 👀 For help 👉 @TikTokSupport 👈</t>
  </si>
  <si>
    <t>não sei como eu vim parar aqui</t>
  </si>
  <si>
    <t>I live in peace. I seek out chaos. What did you do today?</t>
  </si>
  <si>
    <t>Just an average Joe</t>
  </si>
  <si>
    <t>K-1、ボクシング、UFC、RIZIN、ムエタイなどいろいろ観戦してます</t>
  </si>
  <si>
    <t>keep enjoying life ; 🍀 manifesting big wins 🍀</t>
  </si>
  <si>
    <t>Loves Tennessee Titans, animal rescue, collecting crystals</t>
  </si>
  <si>
    <t>☆総合格闘技が大好きです☆ＰＲＩＤＥの魂をに心に宿し、拳に夢を乗せ、戦う生き様を見せてくれる世のファイターを愛す。総合格闘技が全ての日々を生きる魔女です☆</t>
  </si>
  <si>
    <t>Content creator for #FantasyFootball and #DraftKings #DFS. Writer for @YardsPer and @starboyznetwork. #DallasCowboys https://t.co/iSTZPEEXhZ</t>
  </si>
  <si>
    <t>#Podcast : Sports Talk with Adam Hulse | #Villanova Alumni | Writer : @SKProFootball @Baseball_OTH  @ProFootballMan1 @BorderFuelHQ | ★ Host: @RaveOnSports | IFB</t>
  </si>
  <si>
    <t>シュートボクシングMMAなど格闘技家応援しておりますおじさんですが気軽に交流してください、趣味は音楽と魚釣りです、フォローしてくださる皆さまありがとうございます、まだツィーター初心者ご理解ください、いつもいいねやRTしてくださり感謝しております主に夜しか浮上できないのですみません🙇</t>
  </si>
  <si>
    <t>#徐明浩, my lucky charm 🍀 | will probably collect btsvt 97z &amp; junhui, enha hee &amp; skz chan 🛒</t>
  </si>
  <si>
    <t>its a joke</t>
  </si>
  <si>
    <t>host of @WeDidntDoIt true crime/comedy podcast | future true crime legend | audio engineer | comedian | retired mma fighter | bjj purple belt | #ReMeMber</t>
  </si>
  <si>
    <t>one day someone's going to choose you and stays.</t>
  </si>
  <si>
    <t>PangPang❤️ EarthMix✨TayNew💙 MewGulf🌻BKPP🐧 Kurodachi🍒 Mii2💚</t>
  </si>
  <si>
    <t>ENTP
@paopangs &amp; @ianpangilinan_ stan for life. 💯</t>
  </si>
  <si>
    <t>Sexbombs of PangPang Unofficial Fans Club |
Sumayaw, Sumunod sa Sexbombs! Ibomba mo, ibomba mo! 🌼💮🌹💣🏵️🌻🌺💮</t>
  </si>
  <si>
    <t>| she/her | #letlenilead2022 | pagod at antok | awkward person |</t>
  </si>
  <si>
    <t>🌑🌒🌓🌔🌕🌖🌗🌘🌑</t>
  </si>
  <si>
    <t>Seja sua melhor versão...@flamengo🔴⚫</t>
  </si>
  <si>
    <t>Notícias diárias sobre o Flamengo, comentários de jogos ao vivo e diversões. Parceria com a @Flacomunica</t>
  </si>
  <si>
    <t>北海道千歳  
2019年５月６日ぱぱになる 
澪音大好きmen👶</t>
  </si>
  <si>
    <t>Feb 14 2013からバンクーバーにワーキングホリデーで行っていました！大日本プロレス・FREEDOMS、スターダム・アイスリボン…とにかくデスマッチやプロレスが大好きです💪</t>
  </si>
  <si>
    <t>大学生。キック、総合等。当分総合格闘技アマチュア参戦予定はない😑タメ語でいいので気軽に絡んでくださいね😎眠い時はよく誤字る</t>
  </si>
  <si>
    <t>Celui qui tombe plus vite que son ombre | Wakatsuki fan account | The Monster of Manila</t>
  </si>
  <si>
    <t>🥼🕶🐰🐇</t>
  </si>
  <si>
    <t>猫を愛でながら晩酌、堀口恭司選手やUFCファイターに思いを巡らせ一日が終わるライフスタイル✨ハッキリ言って生き甲斐です‼️2021年も宜しくお願い致します🙇
Instagram:kyojiawesome1012</t>
  </si>
  <si>
    <t>Doing me ting</t>
  </si>
  <si>
    <t>IBF, WBO, WBA, WBC Franchise &amp; Ring Magazine Undisputed World Champion 🌏 Undefeated 20-0 10KO 🥊 CEO of Ferocious Promotions 🇬🇷🇦🇺</t>
  </si>
  <si>
    <t>bi 🏳️‍🌈| realist, non-cappin, fax spittin redneck in San Andreas. Pilot ✈️ Gas Drinker. Tracy 🥰🤤 Trevor Philips Industries 🇨🇦+ DON’T CARE SADLY</t>
  </si>
  <si>
    <t>29👫30｜チワワ3y🐶｜初マタ #2022feb_baby｜おとこのこ🎏予定｜関西｜フルタイム会社員→2021/12末から産育休｜美容好きな物欲おばけ👻｜よく食べてよく喋ります𓂃 𓇠 𓂅 𓈒𓏸𓐍 𓇢 𓆸 𓍯 ☄︎</t>
  </si>
  <si>
    <t>Sí, tú eres un cunhado. No te escondas.</t>
  </si>
  <si>
    <t>格闘技が好きというか、格闘技以外興味のない悲しい男。
MMAとキックボクシングがストライクゾーンです
自分自身キックボクシングを10年くらいやってるよ</t>
  </si>
  <si>
    <t>☘️ big wins and surprise dm cutie ☘️</t>
  </si>
  <si>
    <t>Believe. Think. Plan. Do.</t>
  </si>
  <si>
    <t>Liever #Complotgekkie dan #Covidzombie.</t>
  </si>
  <si>
    <t>Realist en recht door zee. Houdt van dieren en is vooral kritisch denker. Verafschuwt de dictatoriale EU maar houdt van Europa.</t>
  </si>
  <si>
    <t>$EVCoin NFT Marketplace is launching soon, I’m in! Check out https://t.co/coyM0eos8r</t>
  </si>
  <si>
    <t>free tag; bigwin🔜 #testinyafina #BUNALOVE</t>
  </si>
  <si>
    <t>Programa Deportivo donde el debate y la pasión por el fútbol y los deportes tienen un lugar para conversar.</t>
  </si>
  <si>
    <t>Agencia de noticias deportivas nacional e internacional. Programa y Magazine Deportivo de Radio y Televisión.</t>
  </si>
  <si>
    <t>programa deportivo que refleja el accionar de los deportistas bolivianos e internacionales</t>
  </si>
  <si>
    <t>papanaluhin nyo namn ako,parang awa nyona</t>
  </si>
  <si>
    <t>no hablar mexico/opération fenix
Le fameux chauve d'hosen</t>
  </si>
  <si>
    <t>Mentionne moi sous une vidéo Enregistre n'importe quelle vidéo de Twitter instantanément (sauf +🔞 et p*rno = ban).
https://t.co/utVRPqrgRw</t>
  </si>
  <si>
    <t>attract 🍀✨ #Deukiess #chimmies</t>
  </si>
  <si>
    <t>hello im new</t>
  </si>
  <si>
    <t>ｵｯｽ♪
ｵｲﾗ､たかちー(*´∀`)/
お絵かき作品は､
#お絵かきのたかちー
愛亀(ｸｻｶﾞﾒ19歳♂)の日常は､
#ﾉｹﾞｲﾗ通称ﾉｹﾞさん
ﾌﾟﾛﾚｽや格闘技､時事にﾎﾞｹ&amp;ﾂｯｺﾐ､下ﾈﾀ､GIF動画で返信､無言ﾌｫﾛｰ等々…
そんな感じ♪</t>
  </si>
  <si>
    <t>Dream it. Achieve It.</t>
  </si>
  <si>
    <t>格オタは、俺以外全員キモい！！(格闘技じゃない @WADA_DADA_WADA)</t>
  </si>
  <si>
    <t>korean zombie enjoyer</t>
  </si>
  <si>
    <t>KTM🤡ケツメイシ✨競馬🐴スロパチファンです✨色々なツイートしますが宜しくお願いします🙇‍♂️</t>
  </si>
  <si>
    <t>K-1 JAPAN GROUP×STARDOMのH.O（ハイブリッド・オタ）</t>
  </si>
  <si>
    <t>I am a Freelancer as WordPress developer and a professional email marketer.</t>
  </si>
  <si>
    <t>moneyfesting to win please 💜                          
#winscutieeplss</t>
  </si>
  <si>
    <t>line 03. (he/him)</t>
  </si>
  <si>
    <t>格闘技好きな人です。CHEMA→チェマと読みます チャンドラー信者です。SAMURAIランキング2位 ヤマニハ選手全力応援@BFC1CHEMAkunyou ← こちら大会垢</t>
  </si>
  <si>
    <t>南国（笑）に移住したギリ昭和生まれなITワーク（笑）をするくまさん。日本語忘れないため呟くよ(言い訳) 趣味中心でゆるーくやってます(*￣∇￣)ノ柔道黒帯でムエタイやってますが、可愛い物も好きです。格闘技(最近格アカ化して草)、映画等々呟きたいです。下らないこと9割でぶっ飛んでますが許して下さい〜。</t>
  </si>
  <si>
    <t>🙏🏻🚀🥳 $ELON</t>
  </si>
  <si>
    <t>Free Elizabeth Holmes</t>
  </si>
  <si>
    <t>The first fan influence &amp; rewards app. Fan Token partner of the world's biggest sports &amp; esports organizations. Get the app on iOS &amp; Android. ⚡ $CHZ</t>
  </si>
  <si>
    <t>$ELON #fambun || never give up besty ;)</t>
  </si>
  <si>
    <t>manifesting wins ^v^</t>
  </si>
  <si>
    <t>FAMILY MAN HUSBAND AND FATHER.
CREATOR &amp; CHAMPION OF OUTDOORSMEN COMPETITION. ALSO LIKE. UFC. FISHING. MORTAL KOMBAT.</t>
  </si>
  <si>
    <t>dubai</t>
  </si>
  <si>
    <t>Главные новости казахстанских бокса и ММА на https://t.co/YKEReIXV19</t>
  </si>
  <si>
    <t>Celta-Delta teacher. Linguist. Poet. Loving life :) God Bless! Hobbies include: MMA, 100% fitness ⚽🏀🎾🔥</t>
  </si>
  <si>
    <t>Top-notch interviews, news, and original content from the world of combat sports
MMA I Boxing I Kickboxing I Grappling
Powered by @realvideoblogg</t>
  </si>
  <si>
    <t>cowgirl sem cow</t>
  </si>
  <si>
    <t>EXO-EXO L
MONEYFESTING</t>
  </si>
  <si>
    <t>Director at @LTCfoundation⚡#Litecoin</t>
  </si>
  <si>
    <t>Staff Engineer at Google by day, Dogecoin Core developer by night.
If you need investment advice, you'd be better with a magic 8-ball.</t>
  </si>
  <si>
    <t>First Ever Decentralized Fundraising Platform
Telegram: https://t.co/F8x0T5uM3v
FUND Contract: 0xd3e77c3794789c0766734b597649e074bbddbc60</t>
  </si>
  <si>
    <t>🇮🇹 Genoa CFC supporter |
📷 Professional Photographer |
✍️ Into writing |
🇵🇸 #FreePalestine</t>
  </si>
  <si>
    <t>Keeping you in the MMA stream! Come get some!</t>
  </si>
  <si>
    <t>Energie eau environnement santé recherche de vérité anticonformisme et provoc</t>
  </si>
  <si>
    <t>???</t>
  </si>
  <si>
    <t>#ap8testi
#katgives
#NatGang
$ELON
6️⃣5️⃣🎹 
#BitShiba
#SHIBA
🍀🍀🍀
Up 100x $UFO #UFO #UFOARMY</t>
  </si>
  <si>
    <t>suka ngoding.
#GGMU</t>
  </si>
  <si>
    <t>Akun Sampah Akun Laknat 🤙 (LINE @mjv1039o) For Business DM 💌</t>
  </si>
  <si>
    <t>You Can Always Depend on a Lion 🦁 #CRO #FFTB #CROFAM #LoaderEditions #75 #4560 #4454#5557 #7372 #6389 #8643 #9452 #NFT</t>
  </si>
  <si>
    <t>ㅡ ♡𖥻 multi stan 彡 i am open and ready to receive an infinite flow of abundance ✨</t>
  </si>
  <si>
    <t>☝️🥊🤼‍♂️🥋</t>
  </si>
  <si>
    <t>#TFSTeam 🐙  https://t.co/UYNTDXvfUe 🎁</t>
  </si>
  <si>
    <t>em uma terra de deuses e monstros eu era um anjo querendo ser fodido com força</t>
  </si>
  <si>
    <t>never mind 👊🖕格闘技とスニーカー、洋服大好きです。 ほとんどお金は服に消えます。 🔥平本蓮・堀口恭司・井上直樹🔥</t>
  </si>
  <si>
    <t>MMATwitter</t>
  </si>
  <si>
    <t>We are the top pro wrestling news site on the web. @davescherer and @mikepwinsider</t>
  </si>
  <si>
    <t>NCTJ accredited journalist. Writer for @PWInsidercom. University of Gloucestershire postgraduate student. All views expressed are solely my own.</t>
  </si>
  <si>
    <t>caliente c’est ma fabrique | @chelseafc</t>
  </si>
  <si>
    <t>Chickasaw Indian. USC undergraduate &amp; Georgetown Masters Alumni. Future sports agent. Pilot and writer. MMA head 👊🏼</t>
  </si>
  <si>
    <t>Só no Combate você acompanha o melhor do mundo das artes marciais! 🥋🥊 O primeiro canal com programação 24h por dia dedicada aos esportes de luta! 👊</t>
  </si>
  <si>
    <t>#marurupok #eunfam #AutumNaKo
#JakieBesties #keifamm #azians #Familun #rinasfam #dengbbs #Alifam #boxyfamm #Ayuminati #RiameteFam #angelscutie #NotiVan</t>
  </si>
  <si>
    <t>🇮🇷🦍 • ig : samkch._ • Fight Industrie Evry 💪🏼👊🏽</t>
  </si>
  <si>
    <t>Official MMA Time Community 🥋
All things Fight Related!
https://t.co/DEWNTMqXGz
Disclaimer* This account is for College coursework purposes.</t>
  </si>
  <si>
    <t>instagram: jambaksh ARSENAL 🔴⚽️</t>
  </si>
  <si>
    <t>Multifandom|
Cat Lover😻😻😻|
If you follow me I'll follow you back 💕 | #mochinesfam|
#enzymesfam|
#yeoniefam|
#nftsharksocie</t>
  </si>
  <si>
    <t>Arsenal &amp; Munster 🌍☄️</t>
  </si>
  <si>
    <t>Extremely passionate about not starving to death, The Earth’s rotation really makes my day</t>
  </si>
  <si>
    <t>Manic Minus The Depression - Combat Sports, Music, Comedy, Comics, Literature, Horror, Art , Sci-Fi, DONKEYS - I retweet A LOT! #TeamMMA4LIFE #TMT #AnbuBlackOps</t>
  </si>
  <si>
    <t>Random thoughts, rants, and beautiful things✨🌈 |♉️☀️| ♎️🌙| ♊️⬆️|</t>
  </si>
  <si>
    <t>【インフルエンサー✖️企業】プレゼント企画を通しフォロワーの皆様にプレゼントや防災.身を守るの術をおくります👍 コラボはDMから宜しくお願い致します👍✨@eiking_new 本垢10万人 @eiki_1105ng 救命戦士ver 通知ONで当選確率UPします！</t>
  </si>
  <si>
    <t>皆を喜ばせる為に企画してます。個人MG⇒@JK_koMG/« 専属絵師⇒@den__222 »今月の実績は #皆喜会の復活／@Jokamach0</t>
  </si>
  <si>
    <t>【響】代表🏆 112 個人SP様@rikopin_11111 🚗@pucye_Ri🚒 個マネ@KaRa__126🦔@Niku11Yuka🎥専属デザイナー@r1_s42 【好】 @_ho05／ #くろくろの配布実績</t>
  </si>
  <si>
    <t>懸賞🎯旅行✈️料理🍳Baker🥨美容💄💅長風呂🛀🏻🧼U.S🇺🇸💕🙃mom👨‍👩‍👦 #まいでー飯🦍ྀི #Mydayの当選報告🐰ྀི #Mydayのお福分け🍈#Mydayのありがとう記録🐌 ﾘﾌﾟ優先ﾌｫﾛﾊﾞ🖤 💙🐬 🚫副業🙅‍♀️🆖Line登録誘導🥦🚫</t>
  </si>
  <si>
    <t>買って失敗するのが嫌ならサブスクやレンタルを利用しよう🌟おすすめのサブスク／レンタル情報をツイートします(詳しくはブログにて)。プレゼント🎁企画もしています。サービスを利用してみた感想受付中👍【企画以外のツイートをRTで当選確率🆙】フォロー/フォロバは気まぐれ😺</t>
  </si>
  <si>
    <t>オンラインRPG「ラグナロクオンライン」公式広報係のイケてるポリン！文字は音声入力さ♪ そしてボクは食べ物じゃないよー♪ 実は一つ上の兄にポ次郎がいるんだよ。フォローは挨拶抜きで全然OKさ！ ちなみにROの実装関連や修正関連の質問にはボクは答えられないからねー♪ 誕生日：2011/5/11</t>
  </si>
  <si>
    <t>🔱声優・アーティスト参加記念キャンペーン開催中🔱
現在事前登録中の新作RPG「メメントモリ」公式Twitterアカウント
豪華キャンペーン情報や最新情報をお届け！
こちらのアカウントフォローで事前登録完了！
公式YouTube：https://t.co/dOBpNLa6US</t>
  </si>
  <si>
    <t>日本最大級 中古カー用品＆バイクパーツチェーンのアップガレージです。アップガレージに関係する色々な情報をお届けします♪ さらに公式ツイッターではお得なキャンペーンも開催！！今すぐフォロー♪ #車・バイク好きと繋がりたい YouTubeはじめました！https://t.co/zcmKCisyLE</t>
  </si>
  <si>
    <t>実績は🎁 #さとみんの幸せ便 🗽MG⇒@chainon358
@S_o_r_a_1391 @_8n9_ari_anime画像担当⇒@naaadesu
相棒🤝@atareaano あぁの</t>
  </si>
  <si>
    <t>シンガポール在住の経営者/投資家。31歳。取引手数料0%の仮想通貨取引所bitcastle（@bit_castle）に出資中。 東京理科大中退→WEBマーケ会社創業→年商10億超え→仮想通貨投資で爆益。年収16億,総資産18億突破。#NEM 7円→70円,10倍的中 #solana 6.8ドル→150ドル,22倍的中</t>
  </si>
  <si>
    <t>毎日このアカウントフォローRTのみ条件の単独企画を開催しています🎀当選実績はこちら✨#スタ美高額企画 【大型メイン垢@hadeko41 】拡散依頼はDMまで💌【コラボ垢@sutastmi】</t>
  </si>
  <si>
    <t>元月間3000万PVのWebサイト管理人🎀現在は毎日大型プレゼントを開催しています✨※コラボ・拡散のご依頼その他お仕事・ご要望はDM()までお願い致します。過去の当選者様実績【#スタ美高額企画】単独プレゼント企画垢【@stastami】ギフト企画【@sutastmi】</t>
  </si>
  <si>
    <t>メインは教授ですが、スカウトとしては神の領域でございます👀(歴は長いです。)</t>
  </si>
  <si>
    <t>幸せを届ける貴公子👑#Aroeの実績🎁⚠️コラボ依頼・仕事依頼は僕のDMまで💌【信用のある方のみ可能】通知ONの皆様は定期的にフォロバ致します✨#荒野の光👑#Amazonギフト券 #PayPay🎉</t>
  </si>
  <si>
    <t>19歳 🐱ྀི@rukapitapioca サブ垢@xxx_aa15 総実績350↑#ありゅくんの実績</t>
  </si>
  <si>
    <t>サブ垢@tanasobi競輪垢@tan194720 当選発表@tantousen🌙個マネ@mi_cha01🎁#たんのプレゼント お仕事、案件のご依頼は個マネDMまで📩 毎日通知オンさんに配布してます🎁</t>
  </si>
  <si>
    <t>福岡県出身/永遠の40歳/O型/ 現在は名古屋にて｢スカウト｣｢風俗コンサルタント｣などを行っています！面談のお問い合わせは随時DMにて宜しくお願い致します🙇#アマギフ配りおじさん #風俗 #出稼ぎ #デリ #ソープ #エステ #スカウト #コロナに負けるな #永遠の40歳 配布実績いいねから確認できます🙇‍♂️</t>
  </si>
  <si>
    <t>在庫処分品や訳あり品、お得商品など食品関連をメインに発信中💡 /企業様の販促はお任せ下さい!!/プレゼント企画は固定ツイートから参加できます✨</t>
  </si>
  <si>
    <t>お仕事依頼DMまで ￤配布実績→#yuh実績</t>
  </si>
  <si>
    <t>ショコラ、永遠の3才（＋♡か月）です！ファン獲得のために毎日 #プレゼントキャンペーン をしてるの♪当選実績は【イイネ欄】へ🎀ファンネームは『#しょこらー』♡今日も #体入ショコラ でわんつーいやほいっ♪DMは運営さん管理です✨</t>
  </si>
  <si>
    <t>みんなの「夜遊び」を応援する情報サイト #夜遊びタウン の広報部です！【毎日当たる】 #懸賞 #プレゼント企画 を実施中！さらに#アマギフ が当たるコラボ #キャンペーン #ジョブ男 選手権🎊開催中👍🏻詳細はリンクから👇今日のお前はいい波乗ってんねー🌊✨</t>
  </si>
  <si>
    <t>『今よりも』『誰よりも』高収入を目指すなら #ジョブショコラ🕴🏻#ナイトワーク #キャバクラボーイ の情報サイト #ジョブショコラ の広報部です😎全国の働くイケメンが集う #ジョブ男 イケメン選手権開催中🏆写真にいいねでアマギフGET👍🏻ご参加はリンクから🏃🏻‍♂️</t>
  </si>
  <si>
    <t>👑REX LUXURY SALON👑 池袋秋葉原高級メンズエステ🎩美女セラピスト集団を束ねる🦍店長👮‍♂️店舗公式アカウント@REX_LUXURY1130 毎日アマギフ配布イベント開催中🚔🚨 店長との秘密のお電話はこちらまで▶️08040238655💕(ただの予約用) 容姿、施術に自信のある美女のみ🌺</t>
  </si>
  <si>
    <t>👑日本最高峰の美女集団👑 #池袋 #秋葉原 厳選されたセラピストが集う高級 #メンズエステ 🎀お客様に最高の癒しをお約束致します❣️【TEL】080-4023-8655 ソ警部店長▶️@rex_sokeibu 🔥フォロワー様限定お得情報配信中🔥 毎日が #イベント</t>
  </si>
  <si>
    <t>実績👉#しょんしょん実績￤コラボ依頼DMまで💌💭</t>
  </si>
  <si>
    <t>《 🥀@aichan_712💜ྀི 》¦ ︎♡(@v1olu ) ｜ 身(@sirocha_2) ｜ 個SP様 ♛ (@Kounano15) ｜ #はのん実績</t>
  </si>
  <si>
    <t>『🐼@88sh0n 』『🐖@mee0831_ 』『👻@Daacan_ 』『🐣@Qraly__ 』『🍐@1risaa』『🐷@kage_co』『🐤 @L1sapi_ 』『🕊@u3b_a 』👹#おにみー実績👹</t>
  </si>
  <si>
    <t>🎁毎日フォロワーさんにプレゼント企画・支援行ってます🎁 コラボ依頼はDMにて受け付けてます‼️お気軽にDMまでお越しください‼️配布垢👉「@meni_sub」</t>
  </si>
  <si>
    <t>💍𓈒𓂂𓏸@mmm___pypy2 #おじいちゃんからのぱいぱい</t>
  </si>
  <si>
    <t>定期コラボ企画🎁17LIVE準認証ライバー✨スタエフpodcast👉恋愛＆思考整理が上手くなるRadio🍓 Wacha週3✨写真家ライター✖️共感覚アート👩🏻‍🎨Quora4ヶ月300万閲覧数突破🎉インスタ1.2万🌻 #スタエフ拡散部 RT＆企画垢🔜@Aoirenard🦊🔻more info🔻</t>
  </si>
  <si>
    <t>コラボ・宣伝・拡散の依頼はDMにお願い致します✨過去の当選者様→#さわ丸企画 /@sawada46493/ @sawa46493/ のの→企画画像/@nonoc46493</t>
  </si>
  <si>
    <t>人生、焦ったら負け。オンラインカジノのお勧め一覧サイト運営→『https://t.co/WECbBLwj65』#投資 #麻雀 #パチスロ #オンラインカジノ #仮想通貨 #btc</t>
  </si>
  <si>
    <t>SP先👑@YA_31020/⚜️@07cafe1220 /🎬@roranya0626/⚔️@yoza5151/運営マネ🌵@kai_guren🧞@TaNx2_voi🌺@siN_0369 🐝@Mrn_033 #雅の癒し実績</t>
  </si>
  <si>
    <t>💍@LTppS1 💍@AzBCheKe7💍@kyonnn0622💍@23_Aya_ 💍@75__na 💍@ms_081💍@61kn____  💍@Emu_23_ #トラの宅配</t>
  </si>
  <si>
    <t>本垢【@Nyairin_518】サブ垢【@Nyai_sab18】サブ垢に紐付いていて本物です。企画垢つくりました！1分・5分企画時々開催❤️‍🔥通知ONにしてくれている人 当選率UP🍒 #にゃいりん実績 🐾</t>
  </si>
  <si>
    <t>元登録者10万人越えのYouTuber🥦現在コラボ実績No1の企画者✨プレゼント企画のコラボ依頼は気軽にDMください♪ 拡散依頼も可能です‼️当選者記録 #さわ丸企画 ギフト券企画@sawa46493</t>
  </si>
  <si>
    <t>『仕事は遊びだぁ〜』楽しく仕事やYouTubeやってます🤣お店→『真面目風俗宣言』『働いて良かったNo1』目指してます💖 在籍600名アットホームな会社で一緒に働こう‼️スタッフ募集💌（18禁)🎁実績 #萌えギフ #箱ヘル #ホテヘル #デリヘル #名古屋風俗 🎊NewOpen情報➡️@moerinko758</t>
  </si>
  <si>
    <t>インフルエンサージャパン/ 命を守ります@shell_brave11 ←SNS版シェルブレイブ 14万人/ @eiki_present ←大型企画用16万人 @eiking_new ←実業家用アカウント10万人/ プレゼント企画を通して命を守る術を広げます！依頼はDMから受け付けております！</t>
  </si>
  <si>
    <t>プレゼント企画中！東海地方中古車販売店 #CARと言えばGO のカーゴーです #CARGO春日井店 ＃39price春日井店 #CARGO稲沢店 #CARGOみえ川越店 ＃CARGO津店 #CARGO瑞穂店 6店舗展開中！新中古車リース、車検、#CARGO板金 中古車在庫400台🚗在庫情報⏬#パイプ椅子さんありがとう</t>
  </si>
  <si>
    <t>【サラリーマン起業1stステップ専門家】小4のパパ｜経営3年｜元雇われ店長→家族に楽をさせたくて副業を開始｜6ヶ月で収入50万円超えて脱サラ→初月で利益120万円→現在年商1億&amp;家族も増えた🐶 ゼロから"脱サラ"までの"定石"を発信中｜普通の会社員の月収100万円達成と資産構築のプロ👍時々浪費家の甘々パパに…🤣</t>
  </si>
  <si>
    <t>ただ投資が好きな人。 Better a witty fool than a foolish wit.「我が道に幾多に険しき山あれど踏みてぞ超えん押忍の精神」Patience.【#株 #Bitcoin #ポーカー #オンカジ #花形グルメ 】資本主義社会を生き抜くSuccess story</t>
  </si>
  <si>
    <t>✧mg：@mou366 🦔 ◀︎コラボご依頼先はこちら‼️ ✧企画専用垢：@migan_777 ✧画像師：@Nec0617｜毎月業界紙に掲載される人｜全国CARiNO店オーナー｜4社経営｜毎日ギフトをお届けしています🎁^_^ #ミゲルのプレゼント企画</t>
  </si>
  <si>
    <t>【QUOカードPay 公式Twitter】  クオとペイがマイペースに、クオ・カード ペイ の最新情報をお届けします！
キャンペーン応募規約はこちらhttps://t.co/mHipz6bWwj
ご質問・お問合せはこちら https://t.co/akOZIfFyvf</t>
  </si>
  <si>
    <t>♡6歳1歳♂♂のママ    #あみtrBD  #あみtrの当選報告　  #あみtrの感謝報告   🎁#あみｺｯｼｮﾘ   teamEST👸🏽  さぶ @am1taronsss</t>
  </si>
  <si>
    <t>通知ON推奨(* .ˬ.)"🥞実績タグ🍮 #ドーナツ配達便 🍩専属配達員(🌟🐿)➡️➡️🌻@Reochin2525🌻受け取りツイート完了後ツイ消し</t>
  </si>
  <si>
    <t>毎週水・日曜にプレゼント企画実施！！すってんてんですがプレゼントしちゃいます。 依頼費無料でコラボ受付中✨当選発表は次郎垢から@sutten_present2 🎁実績 #すってん企画 通知オン推奨✨</t>
  </si>
  <si>
    <t>ダロワイヨジャポンの公式ツイッターです✨ フランス王家が愛した美食のブランド🇫🇷 美味しい、嬉しい、楽しい情報を配信してまいります♬ DMなどにお返事しきれないこともあると思いますがご理解ください。</t>
  </si>
  <si>
    <t>元メガバンク銀行員。現在は投資やアフィリエイトで生活してます。配布実績はこちらで確認 💁‍♂️→ #まぷしゃちょーは本物 ブログ①→ https://t.co/f96aKZyc81 ブログ②→ https://t.co/MECYIdnVqM 質問箱→ https://t.co/RNCkNnEtVR</t>
  </si>
  <si>
    <t>スミフル公式アカウント！プレミアムバナナの王様「甘熟王ゴールドプレミアム」とバナナの王様「甘熟王」が、美味しさと品質にこだわったバナナ🍌やパイン🍍、アボカド🥑、旬の国産フル－ツなど様々な情報をお届けするのじゃ♪   #甘熟王バナナブラザーズ</t>
  </si>
  <si>
    <t>企画ツイート＆受け渡し専用アカウント💭メイン垢@kamiya0casinoサブ垢@kamiyaxcasino</t>
  </si>
  <si>
    <t>あ、はい僕です。</t>
  </si>
  <si>
    <t>ヤクルトオリジナルキャラクターの「ヤクルトマン」です。楽しくゆるーくつぶやくから、みんな応援してね！　◆商品に関するお問い合わせは、ヤクルトお客さま相談センターhttps://t.co/HPkJlc0iMAにお願いします。</t>
  </si>
  <si>
    <t>難関資格合格のオンライン講座の予備校「資格スクエア」のアカウント
弁護士（司法試験予備試験）、行政書士、弁理士など法律系資格の情報を呟きます
YouTubeで動画配信中→https://t.co/oP4pwGvGId
LINEで情報配信中→https://t.co/dDPYDSm3Sd</t>
  </si>
  <si>
    <t>色々なプレゼントをしていきます‼️ プレゼントと共に広告を貼らせて頂きますので企業からの広告依頼もお待ちしています🙇‍♂️ プレゼント×告知＝プレ告.com を宜しくお願いいたします。お仕事の依頼は→present.kokuchi7@gmail.com</t>
  </si>
  <si>
    <t>NTTコミュニケーションズ公式アカウントです。サービスやキャンペーン、取り組みなどをご紹介しています。
※公式アカウントでのご意見に対する個別回答などは控えさせていただきます。
公式ページは https://t.co/nxGys3821Y  で、工事・故障、各種サポート情報は https://t.co/DX29CUUG7u でご覧ください。</t>
  </si>
  <si>
    <t>期間限定復活ですよ🙌 #とも企画 MG➭@sa33skr 受け渡し・発表はマネがしてます✨受け渡し後ツイ消ししてます🙇‍♂️</t>
  </si>
  <si>
    <t>趣味で毎日プレゼントをする人です。昔は身を削ったお金が原資だったのですが、最近はそうでもなくなり名前だけが残されました。抽選ツール使用、ID付発表でDMもするので寝てて大丈夫。ツール関係上鍵アカ参加不可。当選タグ #ミケ贈 ご依頼等はDMまで📩「らく懸なぞルゥ♻️」運用中→@rakuken_nazoru</t>
  </si>
  <si>
    <t>養老乃瀧公式アカウント。昭和31年（1956年）に横浜で第1号店が誕生。 「 笑顔が集う場所へ」 をモットーに頑張ります。公式オンラインショップ始めました。ご来店お待ちしております。
https://t.co/05bQqH4GfY</t>
  </si>
  <si>
    <t>「海物語」「大工の源さん」でおなじみ🐳 パチンコメーカーSANYO公式アカウントです❣️ 新機種やキャラクター情報などをいち早くお届けしていきます💌 YouTubeもぜひご登録ください ➡️ https://t.co/Wx1KhnNLJH</t>
  </si>
  <si>
    <t>藤商事公式アカウントなり。パチンコとかスロット作ってる会社だよ～！新機種情報などほぼ毎日つぶやきます。時々中の人がフォロー＆リプしまっす♪(’ω’ｄ) 📺YouTube公式CH
https://t.co/4pWtfDmCk9✉お問合せは公式HPまで</t>
  </si>
  <si>
    <t>学生向けに役立つ情報をつぶやいています！
弊社は各種取り組みを通じ、ICTの発展に貢献してまいります✨
 ※原則リプライなどは行いません
【採用HP】 https://t.co/8VWV1fEM8A
インスタグラムも日々更新中！ぜひご覧ください📷</t>
  </si>
  <si>
    <t>【公式@Napoleon_PAPAs】【統括MG🍋@SAR1NA_】【荒野😘@poodle2525】【推しMG☺️@Mrn_033 】【専属画像師😊@pipi_coco_pipi】【企画垢@wattasan66】【サブ垢@PAPA_Wataru】⚜️Napoleon杯主催者⚜️#PAPAのプレゼント企画</t>
  </si>
  <si>
    <t>皆様に沢山プレゼント🎁🎀していけたらと思ってます プレゼント実績 #ラースの実 コラボの依頼受付けてます 依頼はマネのみわさんのDMまで@miwakororin  エンジョイアカ@curryandrice325</t>
  </si>
  <si>
    <t>クラン→不思議の森、🌳 軍団→丸隊師団🙆‍♂️🐴ID.3146727959🐴🎁@umagon775511 企画の実績です！🎁ほぼリプ返用垢⇒@nitijouumagon 当選報告されDMが来ないと言う方はお手数ですがDMお願いします🙇‍♂️</t>
  </si>
  <si>
    <t>はじめまして！100円ショップ「ダイソー」で販売しているパズル雑誌『懸賞ナンプレマガジン』『懸賞まちがいさがしマガジン』『懸賞クロスワードミラクル』のツイッターです。パズル雑誌にまつわるさまざまなことをつぶやいております。是非、フォローしてくださいね！</t>
  </si>
  <si>
    <t>レイトショー再開！ 「#イオンシネマ岡崎」の公式アカウントです。上映作品やイベント情報など、気軽につぶやきます。ぜひフォローしてくださいね。なお、ツイッター上でのお問い合わせには返答いたしかねますのでご了承下さい。#岡崎市 #映画館</t>
  </si>
  <si>
    <t>2021年3月開業の映画館「シアタス心斎橋」公式アカウント 🌟全座席間にパーテーション設置 ☛ https://t.co/yS63ZHWTsR (動画) 🌟寝そべり＆リクライニング ☛ https://t.co/vhU2mkkwY2 🌟9席のみの最上級グランシアター ☛ https://t.co/wri7RQ57Z0</t>
  </si>
  <si>
    <t>15万人以上の大学院生が選んだ就活サイト「アカリク」公式✨
■研究を評価する企業からスカウトが届く
■院生就活のプロに相談できる
■内定直結の少人数イベントに参加できる
🚩https://t.co/DWEpLoG997 （企業の方は▶https://t.co/FGmtFNB9rs)
#23卒 #24卒  #修士 #博士 #理系
＊院卒の転職は【アカリクキャリア】</t>
  </si>
  <si>
    <t>AnimeFestaオリジナルTLの最新情報をお届け！
#アニメ僧侶 #スカケダ #おみつよ #にごじょ #看守 #終カプ #ゆびねつ #XL上司 #おれゆび #オオカミさん #おと恋 #王子の本命は悪役令嬢
💙MENSジャンル▶@af_originalMENS 
💚 BLジャンル▶@af_originalBL</t>
  </si>
  <si>
    <t>20年以上青山でヘルシースイーツを作り続けてきたノウハウにより完成した、お洒落すぎる【低糖質スイーツ】／#プレゼント企画 ／ pop up store 情報 など／お客様窓口 0120-972-614 （月〜金10:00~17:00土日は除く ）／オンラインショップは↓</t>
  </si>
  <si>
    <t>～宮崎県・西都の地で🐄牛飼い一筋60年余～
宮崎県産黒毛和牛を、「大地に薬はゼロを目指す」の信念のもと、牛にも、エサにも、水にも薬を使わず、丹精込めて育て上げた🐄「有田牛」
牛の生産・肥育から加工、販売まで一貫して行い、安全・安心な牛肉を牧場からお届けいたします。
【お問い合わせ】🆓0120-505-831</t>
  </si>
  <si>
    <t>『Art meets Life』とは「暮らしに、もっとクリエーティブを。」をテーマに「全館アートプロジェクト」を始動した西武渋谷店のコンセプト。▽営業時間はこちら https://t.co/Dlu3RVi5wp ▽アカウントポリシーはこちら https://t.co/KMyfboSG3p</t>
  </si>
  <si>
    <t>2021年7月スタート「アサルトリリィ ふるーつ」／
TVアニメ「アサルトリリィ BOUQUET」Amazonプライム独占配信 https://t.co/ddwDHhM8uq／「アサルトリリィ Last Bullet(#ラスバレ)」配信中⇄ @assaultlily_lb／#アサルトリリィ PJ公式アカウント🍀</t>
  </si>
  <si>
    <t>江東区・中央区のケーブルテレビ局「東京ベイネットワーク」地デジ10chで放送中📺
正午～（毎日）/午後6時～（土・日）
移住ファン！から10/1リニューアル！！
YouTubeでも視聴可能！
https://t.co/1FUGci5eFe…</t>
  </si>
  <si>
    <t>よっす。とまとLOVEと申します。note始めました。→https://t.co/Jh4CuxBKqx</t>
  </si>
  <si>
    <t>🉐キャンペーンやプレゼント情報を発信！在庫や価格、その他問い合わせに関しては、下記フォームよりお問い合わせ下さい。ビックカメラを騙ったなりすましアカウントにご注意ください。ブルーの認証済みバッジ表示のあるアカウントが本物です。</t>
  </si>
  <si>
    <t>#ライブ配信 ＆中毒性のある #動画! 「あなたの”見たい”がここにある」短時間でサクッと見れちゃう！１人で公共の場で観る時は噴出さないよう注意！無料の動画アプリ #BuzzVideo！2000万人ダウンロード突破！BuzzVideo #ライバー募集中！連絡はこちらから contact_jp@buzzvideo.com</t>
  </si>
  <si>
    <t>鳥取県境港市にございます「千代むすび酒造」の公式アカウントです。日本酒、焼酎、リキュール、甘酒などの製造を行っております。 代表銘柄「千代むすび」「強力」「スパークリングsorah 」「こなき純米」「猫又焼酎」「浜の芋太」「星空舞甘酒」など。オンラインストア取扱増強中！</t>
  </si>
  <si>
    <t>日活(株)運営の映画・チャンネルNECO公式アカウント。視聴方法・リクエストは公式HP、カスタマーTEL 0570-083-222（10:00〜20:00年中無休）へ●公式FB https://t.co/UGF4oErMZY ●綾小路きみまろTV公式HP https://t.co/VZVuQBYmuf</t>
  </si>
  <si>
    <t>10月18日～新HP＆新プランスタートじゃ!!海外でもそのまま使えるクラウドWiFiが縛りなしで20GB/50GB/100GB最安2,580円(税込)～。
海外向けWiFiメディア「WiFiPman」公開中→https://t.co/qKeE3by77x　Twitterでは都内各地でスピードテスト実施しているぞい。</t>
  </si>
  <si>
    <t>女の子たちの日常に、可愛いとは一線を画するエモい(心揺さぶられる)情報を届けるイケメンモデル満載のWebマガジン！💜 【Instagram】https://t.co/jOLpfNPOoD 【Esnap】https://t.co/XKKffvqnrV</t>
  </si>
  <si>
    <t>毎月第2・第4火曜日に発売している講談社の漫画誌「イブニング」の公式Twitterです。マンガに関係することを中心に、編集長以下部員も日々のよしなしことを呟いていきます。気軽にフォローしてください🤩</t>
  </si>
  <si>
    <t>＼ B.LEAGUE B2所属のプロバスケットチーム🏀 ／ファイティングイーグルス名古屋公式アカウント🦅 2021-22シーズン FE名古屋のチームスローガンは『REBORN』💪🔥#FE名古屋 #Bリーグ #REBORN #名古屋</t>
  </si>
  <si>
    <t>第3土曜日24:00-25:00 DJ:遠藤恭子
FM京都α-STATIONでO.A.中の番組「JAZZ &amp; BAR KYOKO」のオフィシャルTwitterです。</t>
  </si>
  <si>
    <t>週末の心落ち着いた時間に、日本と世界を紡いできた文化の交流をひもときながら、世界の国々や人々との心の距離を近づける番組。
＜OA＞
FMヨコハマ：毎週日曜日 19:00-19:30
FM COCOLO：毎週土曜日 23:00-23:30
＜DJ＞
本村由紀子
#ウィークエンドジャーニー</t>
  </si>
  <si>
    <t>株式会社桃山ホールディングス メンズスタイルケア ブランドDiNOMEN公式アカウント。男性化粧品で身だしなみをサポート。弊社はプロサッカーチームのサポートをしています。twitterキャラ「でぃのるくん」がゆるくツイート。 #企業公式中の人Ｊサポ部 #愛知Twitter会 ※ツイートには個人的見解を含みます</t>
  </si>
  <si>
    <t>全国に12店舗＋期間限定お台場店☆集英社オフィシャルショップ「JUMP SHOP」の公式Twitter。お問い合わせ等は各店舗へお願いします。※こちらではお答えしかねます。
よくある質問→https://t.co/5FyXPeQOXE
★☆「期間限定JUMP SHOPオンライン」https://t.co/HkEZV63YX6☆★</t>
  </si>
  <si>
    <t>LINE NEWS (LINEニュース)の公式アカウントです。最新ニュースから、エンタメ情報まで、見逃せないニュースをいち早くお届けします。</t>
  </si>
  <si>
    <t>ニトリ公式アカウントです。※ご質問・ご意見への回答は致しかねますので下記URLをご確認ください。※一部店舗で取扱いのない商品があります。※一部の商品の価格は変動する可能性があります。※弊社の偽アカウントにご注意ください。URLのクリック等されませんようお願いします。</t>
  </si>
  <si>
    <t>ハッピーツリー公式アカウントです🌲 ✨ 冷凍自販機事業やSNSマーケティング事業を行っている東京千代田区にある会社です💻 普段は広報の担当者が事業に関するツイートや、キャンペーン等を行ってまいります👩</t>
  </si>
  <si>
    <t>『オフィスでやさい』の公式中の人です。よろしくおねがいしナス🍆！日本中のつくり手とつかい手を豊かにするをモットーにサービスを展開しております！！オフィhttps://t.co/sTY5Cgz4rO おうhttps://t.co/4Osz4PSK5I</t>
  </si>
  <si>
    <t>オロナミンＣ公式アカウントです。オロナミンＣはビタミンCをはじめとする各種ビタミンが入った炭酸栄養ドリンクです。120mlの適量なサイズで、ノドごしスッキリ。飲むたびに爽快感がひろがります。　Facebookページもチェック！⇒http://t.co/EUKAzIuWto</t>
  </si>
  <si>
    <t>境界を破り、今こそ冒険のたびへ。パニリヤ・ザ・リバイバル公式アカウントです。
11/11より正式リリース開始！
お問い合わせ：panilla.sup@gmail.com　またはDMにて
#パニリヤ
#パニリヤ・ザ・リバイバル</t>
  </si>
  <si>
    <t>日々の暮らしを豊かにするアイテムや、今だけのおトク情報をいち早くお届け⏰
よかったお買い物を #PayPayモール をつけて教えてください◎
サービスに関してお困りの際は、ヘルプページよりお問い合わせください。( https://t.co/73JCLu7bpC )</t>
  </si>
  <si>
    <t>【公式】#派遣会社 #アクロスソリューション ☆北海道～沖縄まで #全国に営業所 ☆#飲食事業 参入！アクロテーブル @acrotable ☆沖縄居酒屋 @umancyukumoji も必見！ #22卒 #派遣 #求人 #不動産 #保険 #Web制作 冷凍ピザ通販 https://t.co/0VuCpnr9NC</t>
  </si>
  <si>
    <t>【 🦛@_shiro556 🦛】 【相棒👹@Mi0619_ 👹】【個マネ🐨@shoooko810 🐨】 【🐤@L1sapi_ 🐤】【😈@ifuifu__xoxo 😈】【推🐽@mee0831_🐽 】#kageのプレゼント企画【本垢🐷@kage_co🐷】</t>
  </si>
  <si>
    <t>🥑5月13日木曜日より界隈にやってきた(アボカド)🥑💰企画者トップ目指して頑張る💰全員ついてこい‼️実績ドンドン増やして信用100%の企画者なる宣言‼️当選しなくても諦めるなよ‼️絶対チャンスくるぞ‼️🥑配布実績 #アボカド配布実績 にする🥑@ZZX_GTO___ ￤@zzx_gto__🐰@Aku__12</t>
  </si>
  <si>
    <t>どこかの高校生〜毎日企画してます🎁当選してDMで喜んでもらえると嬉しいです❗️3日以降の企画ツイート消してますので #SiAの企画実績 から実績ご確認ください🙇‍♂️ コラボ依頼はDMまで〜</t>
  </si>
  <si>
    <t>コラボ依頼は@gm_k60t のDMまで❣️姉🧸☁@kumac_84 ￤🎀🧁@m_miLkh ￤🍆 @Nasu77Seitsi ￤@Yuruyu_2 ￤個スポ先⇒@siro_cha__ |専属フライヤー@tekopoko25|実績⇒ #こうの企画実績</t>
  </si>
  <si>
    <t>配布実績➛🚬#銀さむ実績🚬 #銀さむの贈り物 🚬《🚬@Ginsamu_078》《🗝@Ginsamu_0315》《💍@straw_mii🍓🍮》《💍@Ryu23529🐟》◻️コラボ依頼はDMまで◻️</t>
  </si>
  <si>
    <t>毎日幸せを届けるお魚さん / 実績 #みみの実績 ｜ コラボ依頼/お仕事のご連絡はDMまで✉️ ｜▫️企画垢@mikakuaka ◼️趣味で毎日プレゼント企画してます</t>
  </si>
  <si>
    <t>10月23日土曜日から動かし始めた 勉強が忙しい中プレゼント企画していくよ❣️企画者ではない❣️当選しなくても諦めるな‼️諦めたらそこで試合終了❗️配布実績『#ユキからの贈り物』 当選発表垢☞@Yuki_subDa 絵師様☞@nya2nya2a 何回でも当選します❣️</t>
  </si>
  <si>
    <t>🪑配布実績👉 #イスくんの実績🪑コラボお仕事等は DMまで🙇‍♀️🙇‍♂️🪑10分以下企画垢👉@Isukun_tuution 🪑毎日企画してます🪑みんなに幸せを届けます‼️🪑毎日企画やってます‼️🪑スポンサー様👉@Fuma_7777 @KHimituno 🪑通知オン＝配布👈これ重要⚠️🪑</t>
  </si>
  <si>
    <t>懸賞＆主催垢【@Baburun555】￤ミルダム＆ももPLAY配信中🎙♥️実績最新で♻️4桁実績 #バブル実績 3桁実績 #ばぶるの気持ち 幸せPresentお届け中🧼❤️‍🔥当選発表垢→【@Baburun666】懸賞界隈が盛り上がるように⛩https://t.co/COO1pWT9Yp</t>
  </si>
  <si>
    <t>#きら配布 【 コラボ.お仕事のご連絡は私のDMまで 】個人SP／@mochi_mochi_yy</t>
  </si>
  <si>
    <t>海外数十カ国渡航歴あり。✈️✨会社、事業は、部下を社長にしセミリタイア済み。都会の片隅で猫とのんびり暮らしてます。基本、疲れる事はもうしないからSNSでもツイートは一切しません。🌃🐱✨⚠️ 知り合い以外でお金出してとしつこい企画者、お金を貸して下さいとしつこい人、礼儀知らずな人間はDMきたらブロックします。⚠️</t>
  </si>
  <si>
    <t>【企画垢】プレゼント企画実施中🐾 実績⇢#はるのAshiato コラボ依頼・拡散依頼 ⇢@natsu_xx_8 のDMまで✉️ その他依頼は私のDMまで✉️ SP様⇢@kirara_style 💄サブ垢⇢@Har__ko / @Haru_yu7</t>
  </si>
  <si>
    <t>身削り愛をあなたへ💙 実績はいいね覧にあります。 #45chan愛の実績 #45chan大きな愛 有料抽選ったー使用 発表・受け渡しは @45chan_2 にて一斉に行います。 こちらも是非フォローしてね💁🏼‍♀️ 依頼費無料あり🎁 コラボ依頼は ＠x45chanx のDMまで 300円からコラボ出来ます👌</t>
  </si>
  <si>
    <t>どこかのサブ垢の企画者❤️‍🔥</t>
  </si>
  <si>
    <t>コラボ依頼・案件DM✉️➡️【@ALOmaru12 】個𝑀𝐺【@omaru_20】🦋【@shinobu98667205 】⚜️#あらんの配布実績⚜サブ垢@ALako251 🧁【@Yuruyu_2 】🌙@HiiNaaDaayo</t>
  </si>
  <si>
    <t>座右の銘は「男だからこそ美意識高く生きていく。」紅茶が大好物のcosplayer ｜アフタヌーンティーや『可愛い』を発信するスイーツ男子です✨｜お仕事ご依頼やご連絡はDMでお願いします🌼</t>
  </si>
  <si>
    <t>さわ丸のメインです♪ コラボ依頼は@sawa_0307 のDMにお願いします。当選者への配布は48時間以内に行います。48時間以内に返信が来なければ必ず催促してください！配布は一斉に行います。大型企画@sawada46493 当選者記録 #さわ丸企画</t>
  </si>
  <si>
    <t>Twitterは恩返しの場🙏感謝を込めてプレゼントをお配りしてます🎁 InstagramとTikTokもフォローお願いします🤲 通知オンも💡💡</t>
  </si>
  <si>
    <t>Twitterはプレゼントと幸せ配ってます😏🔥Instagram &amp; TikTok のフォローもお願いします‼︎ ‼︎※通知on登録お願いします🤲</t>
  </si>
  <si>
    <t>保湿ティッシュの生みの親「河野製紙」のオフィシャルアカウントです。_x000D_
河野製紙のボス、営業などの仲間達が日常を気ままにつぶやきます。_x000D_
新商品発売やセールなど、お得な情報もいち早くお知らせいたします。</t>
  </si>
  <si>
    <t>福井県敦賀市の蟹のお店です🦀
通販部よりゆるーくお送り🎵 日本海さかな街・敦賀赤レンガ倉庫・焼津さかなセンター・築地場外市場に出店中🐟 
タグ付け感謝😆💕 #甲羅組 #生け簀の甲羅 #甲羅亭 #鮮宴丼ひろし #豪快鉄板焼き海坊主 #甲羅組たべた #公式かに部 #公式いくら部 #ふくいブランド大使</t>
  </si>
  <si>
    <t>【無添くら寿司公式Twitter】 新商品やキャンペーンなどの情報を、 小さなお侍のむてん丸がみんなにお届け！
お問合せ等はくら寿司HP内「お問い合わせ」よりお願い致します。Twitterページ上ではお答え致しかねますのでご了承ください。</t>
  </si>
  <si>
    <t>高知県観光キャンペーン「リョーマの休日」実施中😆🏞🏯 Twitterでは、第1弾フォロー＆RTキャンペーンを開催中🎉ボディシェアリングロボット【NIN_NIN】であなただけの高知観光を楽しめる『ニンスタライブ』『NIN_NIN観光』体験者は下のサイトからご応募ください✨⚠️偽アカウントにご注意ください⚠️</t>
  </si>
  <si>
    <t>Voltaの大会垢 : 🐶@arca_mare:🐱@ren_mare:🦍@rennyuichigo15</t>
  </si>
  <si>
    <t>Fille*実績🥇1 / ⚜️Divaメインマネ/ 社畜の成り果て🧟‍♀️ 🩸/ 🎀@_3_ii ┊ 🐋@Lutu_429┊</t>
  </si>
  <si>
    <t>💍@MinRamuu【Volta/Ellora】――――――――――――――――――――――――🐳@e_k_e__🍓@rennyuichigo15🦅@2580Volta実績100↑</t>
  </si>
  <si>
    <t>fashion designer ✂️ https://t.co/U39xYCOcPh</t>
  </si>
  <si>
    <t>Les vrais amis ce font rare 🥱</t>
  </si>
  <si>
    <t>De Gwada, descendant d'un esclave originaire du Kenya (recherche génétique effectuée)
Prénom Hervé 
Naissance 12 octobre</t>
  </si>
  <si>
    <t>#JakieBesties #arimazing #squishiesfam #guinnies #famelisha</t>
  </si>
  <si>
    <t>https://t.co/RjffyymU4f</t>
  </si>
  <si>
    <t>Loaded Lion #9295 🦁🥽🤖 RARE 1% MetaLion 📈 imma crypro</t>
  </si>
  <si>
    <t>Prince du savoir 📖/ 🇫🇷 🇪🇸 / CEO of UFC in WMMA5 🥊</t>
  </si>
  <si>
    <t>new account. follow me. rip mac. most dope.  Snapchat: BlueMoonGoon  IG: kyled_88</t>
  </si>
  <si>
    <t>고현 | Senior MMA Correspondent at @TheAllStarSport @TheAllStarMMA @fanaticsmma • Reporter for @SCMPNews @scmpmma | 📧 jhkmma@gmail.com</t>
  </si>
  <si>
    <t>book available worldwide at https://t.co/E7tJJgir1A Media enquiries Lynn Hunter @hunterprdublin</t>
  </si>
  <si>
    <t>コロナで氏にかけましたが無事生還できました。MMAと釣りと大喜利だけやっていきたいんですがたまに政治垢みたいな発言もします。バンタムGPは海を応援してますが優勝予想は井上直樹でしたが最近はおぎちゃん優勝があるんちゃうかな？と思ってます。</t>
  </si>
  <si>
    <t>格闘技ニワカ 堀口選手が好きです！ RIZIN、UFCナンバー大会、たまにベラトール、あとAbemaでやってる無料の格闘技みてます。アデサニヤ サッカーも好き</t>
  </si>
  <si>
    <t>jangan bersama ku, aku jauh lebih gagal.
https://t.co/E6SeWIQxU8</t>
  </si>
  <si>
    <t>penulis buku #BincangAkhlak dan #SobatSakit▪️business: 081222147512 - Barlie.ve@gmail.com ▪️punya @umkmdotco</t>
  </si>
  <si>
    <t>BJJ is life 🥋 MMA fanatic 🇲🇽🇵🇷</t>
  </si>
  <si>
    <t>j’ai une bannière d’animé pour faire saliver les Ines</t>
  </si>
  <si>
    <t>비타민 B5는 일명</t>
  </si>
  <si>
    <t>McGregor owns my Inbred daddy 🥱🇮🇪☘️🥃. My Idol hug legs for a living 🤣👎🏾. My God shit his pants on the bus 🐇💩 0-29 in my humble opinion sadly 😢🤡</t>
  </si>
  <si>
    <t>💛ruanbb2021公式アカウント💚 下記の情報を提供いたします： 無料試供品キャンペーン Amazonギフト💌 プレゼント企画🍭🍬🍫 回答時間：10時～19時（土日休み🌘🌑🌒) #拡散希望 #10000フォロワー目指し #ruan当選報告 コラボ可能！</t>
  </si>
  <si>
    <t>年長、小5の双子、中1、高1の5人の子供がいるママです。   懸賞系大好き❤100円でも当たるとめっちゃ喜びますw</t>
  </si>
  <si>
    <t>If it’s good enough for you it’s good enough for me #Libra #Blackjew @blackspiceng</t>
  </si>
  <si>
    <t>Médico: Pediatria &amp; Clínica Médica / Medicina do Trabalho / Ultrassonografia Geral / Gestão Pública &amp; Hospitalar / Atenção Básica em Saúde.</t>
  </si>
  <si>
    <t>Thank you 🍀🙂
#Bunnified
#Yadazai
#KamsaShine
#kitskat
#TestiBunaR
#Thankoo</t>
  </si>
  <si>
    <t>While there’s life, there’s hope. 
#marurupok</t>
  </si>
  <si>
    <t>Semi Retired. Western Guy. Nothing in common with people here.  https://t.co/p6OVkRKlFc</t>
  </si>
  <si>
    <t>Managing Editor @PSUdotcom, freelance games journo, words in @greenmangaming @BDigusting @GameTripperUK @GameWatcher - Grab me at - Bitsnark@gmail.com</t>
  </si>
  <si>
    <t>A result-driven initiative to optimize #UPSC learning. An independent UPSC Prelims venture. Get the UPSC Prelims Mobile App from Google https://t.co/qKTgcsp8sQ</t>
  </si>
  <si>
    <t>The bloatlord</t>
  </si>
  <si>
    <t>Prepare to be a part of the fascinating Tata Consultancy Services with our expert guidance. An independent TCS guidance venture. Not affiliated to TCS.</t>
  </si>
  <si>
    <t>aug. 2nd | LNHS ALUMN | RIP Jordan 💜0️⃣5️⃣| Add me on SC: young.drino 🙃 | All niggas welcome, including DL 🤝🤫🤐 | Not a "freak page" but I share freak shit.</t>
  </si>
  <si>
    <t>💯 The best fights! 🥊All kinds of fights mma, street, school, and more 📲 Dm for credit, removal or submissions 💀</t>
  </si>
  <si>
    <t>【お陰様で格闘技業界店舗数No.1】新潟駅南口徒歩5分☆月会費8,800円(税込) でいつでもどこでも通い放題☆格闘技の食べ放題☆</t>
  </si>
  <si>
    <t>#betu #cyrpto Try not to become a man of success, but rather try to become a man of value. #bitcoin #crypto</t>
  </si>
  <si>
    <t>Четыре - пять - один - генерал-лейтенант
MMA .</t>
  </si>
  <si>
    <t>Akun baru       |       akun @InfidelsJerome  👉 SUDAH GAK AKTIF 
×FREETHINKER× opposed ALL bigotry religion especially Hardliner Islamist Jihadist</t>
  </si>
  <si>
    <t>Saya NKRI | Save Indonesia | Kampret nongol &amp; Bokep otomatis saya BLOCK | NO KHILAFAH, PKS &amp; HTI apalagi DEMOKRAT</t>
  </si>
  <si>
    <t>Sports management graduate. Born in Amsterdam converted to a YamYam. Sikh.</t>
  </si>
  <si>
    <t>青春は、RCCラジオ(中国放送)で過去に放送してた、秘密の音園。音園リスナー、園リス(ぞのりす)で、園ネームに、もじ君が入ってたので、今の名前にしてます。</t>
  </si>
  <si>
    <t>#mma | #boxing | #movies | #series</t>
  </si>
  <si>
    <t>مطور لعبة Black Bat 🦇 ملاكم وزن الريشة,,  🥊 FeatherWeight Boxer @BoxingWorlds الثريدات في المفضلة,,</t>
  </si>
  <si>
    <t>@Tapology Editor for Romania, Serbia, Bulgaria, Hungary, Slovakia, Slovenia, Ukraine, Lithuania, Lativa and Estonia
Sub to MMA Casuals on YouTube @MMACasualsYT</t>
  </si>
  <si>
    <t>#bitcoin #crypto $BETU</t>
  </si>
  <si>
    <t>THIS WEEKEND ONLY lock in 50% off on NBA League Pass. 🏀⤵️</t>
  </si>
  <si>
    <t>The official Twitter account of the Premier League 📱 @OfficialFPL | 🇮🇳 @PLforIndia | 🇺🇸 @PLinUSA Join us on YouTube https://t.co/qj67qjcMYx</t>
  </si>
  <si>
    <t>bukan siapa-siapa hanya orang biasa</t>
  </si>
  <si>
    <t>HUGE MMA and wrestling fan</t>
  </si>
  <si>
    <t>Piotr Michalak fan account</t>
  </si>
  <si>
    <t>Insupportable comme le c*****d qui finit ses phrases par 'à méditer'. K</t>
  </si>
  <si>
    <t>пока ты не пошел переводить, немного злобный🏴🇷🇺🇩🇿 🤼‍♂️🥇@UFC_France @NFLFrance</t>
  </si>
  <si>
    <t>Grand Titulaire
@CtrlSec
#OPISIS</t>
  </si>
  <si>
    <t>YouTubeで生放送させて頂いています。 日常のゲームプレイを独り言を垂れ流しながらやっているので良かったら観て行って下さい。    ジャンルは問わず色々なゲームしてますのでコメント＆チャンネル登録頂けると励みになります。</t>
  </si>
  <si>
    <t>iecs efed also has a boxing side dm this account #efed #wrestling #combatsports 🇯🇵 🇨🇦</t>
  </si>
  <si>
    <t>"UFC" fighter, NCAA D1 All-American for The University of Northern Colorado, 2x AZ State Champion</t>
  </si>
  <si>
    <t>🇵🇱 @UFC Strawweight / Flyweight 6 x World Muay Thai Champion @monsterenergy #ATTnation</t>
  </si>
  <si>
    <t>Greatest Heavyweight of All Time https://t.co/knr1sBJwpH</t>
  </si>
  <si>
    <t>Track Fan &amp; Fight Fan | Australia 🇦🇺 |  Xbox Series X</t>
  </si>
  <si>
    <t>Head kicks, Helbows &amp; Suplex's//
All combat sports //
198cm // I can spin serious donks on the wheels of steel🎧</t>
  </si>
  <si>
    <t>神サイ LiL King 格闘技 音楽</t>
  </si>
  <si>
    <t>C'est dans le silence qu'on fait les choses 👨🏾‍🦯🥷🏾...</t>
  </si>
  <si>
    <t>Fav fighters next fights
Bellator
K. Horiguchi
UFC Vegas 44
R. Font
J. Hill
A. Menifield
UFC 269
G. Neal
D. Poirier
UFC Vegas 45
M. Gamrot
UFC Vegas46
Razak</t>
  </si>
  <si>
    <t>• Podcast com convidados • Resumo das lutas &amp; Notícias segunda as 22:00hs • “A Hora do Jiu Jitsu” terça as 22:00hs • “Clube da Insônia” ao vivo - Sexta 22:00hs</t>
  </si>
  <si>
    <t>IT’S TIMEEEEEE 👊🏻🤛🏻</t>
  </si>
  <si>
    <t>black Larry David  I still just want to be important to mma twitter</t>
  </si>
  <si>
    <t>pladimir vutin</t>
  </si>
  <si>
    <t>CryptoInvestor, MetaverseFuture, 
always looking for honest real crypto future projects
@warpfinance @ZEROerc @Uniqly_io @DoontBuy @orica_io</t>
  </si>
  <si>
    <t>Since 2002</t>
  </si>
  <si>
    <t>MMA Journalist 🥊🥋 @sportskeeda &amp; @MMANews_com ✍️</t>
  </si>
  <si>
    <t>Information Arbitrageur. Opinions only, no advice. Any re-tweets represent the original poster’s views, not necessarily my own. MMA / Motorcycles / Bitcoin</t>
  </si>
  <si>
    <t>私は、幻想郷を愛する妖怪なのだ！ お前達みたいな破壊者ではない！</t>
  </si>
  <si>
    <t>OK</t>
  </si>
  <si>
    <t>Combat sports fan. WMMA stan. Animal lover. I follow back.
Not a personal account #OnlyBusiness</t>
  </si>
  <si>
    <t>Manchester United / @ManUtd / 12-13〜/ 横浜F・マリノス / 他サポ大歓迎 / フォロバ100</t>
  </si>
  <si>
    <t>ブンデスリーガ公式サイトの日本語版チャンネル。l https://t.co/Pd2g5kDPWO l 
ドイツ語：@bundesliga_de l 
英語：@bundesliga_EN</t>
  </si>
  <si>
    <t>Here we go! ©</t>
  </si>
  <si>
    <t>The home of Manchester United. Take advantage of our amazing #BlackFriday offers 🛍⬇</t>
  </si>
  <si>
    <t>赛前运动员针对来临比赛的策略训练</t>
  </si>
  <si>
    <t>介绍UFC新闻。</t>
  </si>
  <si>
    <t>向你展示UFC选手的日常训练</t>
  </si>
  <si>
    <t>分享运动员如何布局下一场的比赛</t>
  </si>
  <si>
    <t>解析综合格斗运动员的每场比赛及格斗技巧</t>
  </si>
  <si>
    <t>As a generation we took the Most of this Planet||
Some vids |Premier league |mma</t>
  </si>
  <si>
    <t>Videographer. Writer. Photography. Sports I like: MMA, Boxing, Hockey #LeafsForever, and Football #RavensFlock. Humboldt State alumni.</t>
  </si>
  <si>
    <t>🍀 manifesting november big wins🍀
#dreamerssssssssss #goldenshoppers #angelscutie #dengbbs #lalaloves #marurupok #HottieBabers #SoulsniNixsi #SUPERFAMILY</t>
  </si>
  <si>
    <t>Coordenadoria de Comunicação e Marketing (UFC Informa)</t>
  </si>
  <si>
    <t>Um futuro Antropólogo! ;) -
Cearense -
Umbanda/Candomblé -
Doutorando em Antropologia -</t>
  </si>
  <si>
    <t>I just wanted to tweet, not tweet, tweet.</t>
  </si>
  <si>
    <t>just here for MMA</t>
  </si>
  <si>
    <t>23 • UK • Gooner🔴⚪️ XRP Enthusiast - $20 ?</t>
  </si>
  <si>
    <t>#aviannabbs #ajummacares #Deukiess #chixnamapagbig #alyyproofs #yeoniefam #Sashapays #faminiie #deLULUs #ravivouches #guccitaefam #samieclaus #Seafairys</t>
  </si>
  <si>
    <t>Canada</t>
  </si>
  <si>
    <t>Miami, FL</t>
  </si>
  <si>
    <t>Melbourne, Australia</t>
  </si>
  <si>
    <t>Fort Lauderdale, FL</t>
  </si>
  <si>
    <t>Rio de Janeiro</t>
  </si>
  <si>
    <t>Send me location.</t>
  </si>
  <si>
    <t>New Delhi, India</t>
  </si>
  <si>
    <t>icloud</t>
  </si>
  <si>
    <t>USA</t>
  </si>
  <si>
    <t>Worldwide</t>
  </si>
  <si>
    <t>Hồ Chí Minh, Việt Nam</t>
  </si>
  <si>
    <t>Georgia, USA</t>
  </si>
  <si>
    <t>승산 따윈 없어도 상관 없잖아 가고 싶은 길이 있으니까</t>
  </si>
  <si>
    <t>idk</t>
  </si>
  <si>
    <t>🌎</t>
  </si>
  <si>
    <t>P&amp;P Street</t>
  </si>
  <si>
    <t>California, USA</t>
  </si>
  <si>
    <t>俯瞰</t>
  </si>
  <si>
    <t>Дудинка</t>
  </si>
  <si>
    <t>Nashville, TN</t>
  </si>
  <si>
    <t>勤務先・東京都</t>
  </si>
  <si>
    <t>千葉県浦安市</t>
  </si>
  <si>
    <t>NYC</t>
  </si>
  <si>
    <t>Miami</t>
  </si>
  <si>
    <t>Las Vegas, NV</t>
  </si>
  <si>
    <t>United States</t>
  </si>
  <si>
    <t>Oakland</t>
  </si>
  <si>
    <t>修羅の国 愛知</t>
  </si>
  <si>
    <t>大阪府</t>
  </si>
  <si>
    <t>Moscow</t>
  </si>
  <si>
    <t>和泊町 沖永良部2世</t>
  </si>
  <si>
    <t>Dirty Dell</t>
  </si>
  <si>
    <t>South Tipperary, Ireland</t>
  </si>
  <si>
    <t>모든 책방사진관</t>
  </si>
  <si>
    <t>Broomfield, CO</t>
  </si>
  <si>
    <t>Eau Claire, WI</t>
  </si>
  <si>
    <t>Worcester, England</t>
  </si>
  <si>
    <t>Stooging</t>
  </si>
  <si>
    <t>Uranus</t>
  </si>
  <si>
    <t>Dublin, Ireland</t>
  </si>
  <si>
    <t>Madrid, Spain</t>
  </si>
  <si>
    <t>New York City</t>
  </si>
  <si>
    <t>36.3721589,127.3603823</t>
  </si>
  <si>
    <t>rlaskzk.tumblr.com/</t>
  </si>
  <si>
    <t>NYC, NJ</t>
  </si>
  <si>
    <t>Milwaukee Wisconsin</t>
  </si>
  <si>
    <t>日本 愛知</t>
  </si>
  <si>
    <t>Tampa, FL</t>
  </si>
  <si>
    <t>Nick Diaz Army</t>
  </si>
  <si>
    <t>Nashville, Tennessee</t>
  </si>
  <si>
    <t>At war with Conor/Khabib STANS</t>
  </si>
  <si>
    <t>Norf Kerrulinuh</t>
  </si>
  <si>
    <t>Los Angeles, CA</t>
  </si>
  <si>
    <t>Ecuador</t>
  </si>
  <si>
    <t>Costa Mesa, CA</t>
  </si>
  <si>
    <t>Amman</t>
  </si>
  <si>
    <t>Standby Recalculating.</t>
  </si>
  <si>
    <t>San Bruno, CA</t>
  </si>
  <si>
    <t>World Citizen</t>
  </si>
  <si>
    <t>Guayaquil, Ecuador</t>
  </si>
  <si>
    <t>Guayaquil</t>
  </si>
  <si>
    <t>Pennsylvania, USA</t>
  </si>
  <si>
    <t>In ya mama</t>
  </si>
  <si>
    <t>Manchester, England</t>
  </si>
  <si>
    <t>Wilmington, NC</t>
  </si>
  <si>
    <t>LI, NY</t>
  </si>
  <si>
    <t>Toronto, Ontario</t>
  </si>
  <si>
    <t>any pronounce</t>
  </si>
  <si>
    <t>Oxnard, CA  🏝</t>
  </si>
  <si>
    <t>Brisbane, Queensland</t>
  </si>
  <si>
    <t>足立区、新木場、後楽園、新大久保、京成小岩</t>
  </si>
  <si>
    <t>IG @romeboi89</t>
  </si>
  <si>
    <t>Australia, New Zealand</t>
  </si>
  <si>
    <t>Sydney, Australia</t>
  </si>
  <si>
    <t>Кыргызстан, Бишкек.</t>
  </si>
  <si>
    <t>Anthony Smiths house</t>
  </si>
  <si>
    <t>Wellington City, New Zealand</t>
  </si>
  <si>
    <t xml:space="preserve">mundo dos livros 📚 </t>
  </si>
  <si>
    <t>Campos dos Goytacazes, Brasil</t>
  </si>
  <si>
    <t>lalamusa punjab gujrat</t>
  </si>
  <si>
    <t>Punjab, Pakistan</t>
  </si>
  <si>
    <t>doin ur mom</t>
  </si>
  <si>
    <t>Brooklyn, NY</t>
  </si>
  <si>
    <t>Rosemead, CA</t>
  </si>
  <si>
    <t>Elk Grove, CA</t>
  </si>
  <si>
    <t>London, England</t>
  </si>
  <si>
    <t>Detroit, MI</t>
  </si>
  <si>
    <t>United Kingdom</t>
  </si>
  <si>
    <t xml:space="preserve">Canada 🇨🇦 </t>
  </si>
  <si>
    <t>B/w Panic and Procrastination</t>
  </si>
  <si>
    <t>Lagos, Nigeria</t>
  </si>
  <si>
    <t>東京</t>
  </si>
  <si>
    <t>さいたま～ ・南の島･国境無き猫もふ団所属</t>
  </si>
  <si>
    <t xml:space="preserve">Hospital de Tercer Nivel </t>
  </si>
  <si>
    <t>Sterling, VA</t>
  </si>
  <si>
    <t>Hololive House</t>
  </si>
  <si>
    <t xml:space="preserve">IP address minus the lady </t>
  </si>
  <si>
    <t>Milwaukee, WI</t>
  </si>
  <si>
    <t>Jacksonville, Florida</t>
  </si>
  <si>
    <t>San Francisco, Calif.</t>
  </si>
  <si>
    <t xml:space="preserve">All over </t>
  </si>
  <si>
    <t>House gray 🏠</t>
  </si>
  <si>
    <t>These days wishing Florida</t>
  </si>
  <si>
    <t>Chengdu, China</t>
  </si>
  <si>
    <t>México</t>
  </si>
  <si>
    <t>Midwest US</t>
  </si>
  <si>
    <t>Ram Ranch</t>
  </si>
  <si>
    <t>Parts Unknown</t>
  </si>
  <si>
    <t>Las Vegas</t>
  </si>
  <si>
    <t>新小岩</t>
  </si>
  <si>
    <t>Bandung</t>
  </si>
  <si>
    <t>di hatimu</t>
  </si>
  <si>
    <t>Tacoma, WA</t>
  </si>
  <si>
    <t>Graceland</t>
  </si>
  <si>
    <t>Guarujá - São Paulo - Brasil</t>
  </si>
  <si>
    <t>Sekitaran Pluto</t>
  </si>
  <si>
    <t>El Paso, TX</t>
  </si>
  <si>
    <t>Vystar Veterans Memorial Arena</t>
  </si>
  <si>
    <t>Colby’s Speech Class</t>
  </si>
  <si>
    <t>대한민국 경기도</t>
  </si>
  <si>
    <t>18.01.14 이에리한테 부탁할 소원 킵해둠</t>
  </si>
  <si>
    <t xml:space="preserve">Texas </t>
  </si>
  <si>
    <t>Port Macquarie, New South Wales</t>
  </si>
  <si>
    <t>Somewhere shooting hoops</t>
  </si>
  <si>
    <t>Alaska, USA</t>
  </si>
  <si>
    <t>Texas, USA</t>
  </si>
  <si>
    <t>恋と選挙とチョコレートの舞台</t>
  </si>
  <si>
    <t>Shin-sekaï ?</t>
  </si>
  <si>
    <t>⁉️</t>
  </si>
  <si>
    <t>Sweden</t>
  </si>
  <si>
    <t>Jancok City, City of Heroes</t>
  </si>
  <si>
    <t>멀리서 보면 희극 가까이서 보면 비극인 덕질 중</t>
  </si>
  <si>
    <t>칼데아</t>
  </si>
  <si>
    <t>Haifa, Israel</t>
  </si>
  <si>
    <t>東京都江東区or江戸川区</t>
  </si>
  <si>
    <t>İzmit, Kocaeli</t>
  </si>
  <si>
    <t>에린</t>
  </si>
  <si>
    <t>UK</t>
  </si>
  <si>
    <t>福島</t>
  </si>
  <si>
    <t>新橋</t>
  </si>
  <si>
    <t>Rainbow Unicornland</t>
  </si>
  <si>
    <t>Earth</t>
  </si>
  <si>
    <t>Killa City, MO</t>
  </si>
  <si>
    <t>New York, USA</t>
  </si>
  <si>
    <t>Michigan, USA</t>
  </si>
  <si>
    <t>Everywhere You Are!</t>
  </si>
  <si>
    <t>AZ</t>
  </si>
  <si>
    <t>Deep Ocean</t>
  </si>
  <si>
    <t>https://youtube.com/c/T4HZeus</t>
  </si>
  <si>
    <t>England, United Kingdom</t>
  </si>
  <si>
    <t>send me location</t>
  </si>
  <si>
    <t>左足は刀</t>
  </si>
  <si>
    <t>Japan</t>
  </si>
  <si>
    <t>California</t>
  </si>
  <si>
    <t>iherb コード: NNQ306</t>
  </si>
  <si>
    <t>New Haven, CT</t>
  </si>
  <si>
    <t>Reno Nevada</t>
  </si>
  <si>
    <t>New York</t>
  </si>
  <si>
    <t>楢鹿島</t>
  </si>
  <si>
    <t>Nigeria</t>
  </si>
  <si>
    <t>Ciudad Autónoma de Buenos Aire</t>
  </si>
  <si>
    <t>Regina, Saskatchewan</t>
  </si>
  <si>
    <t>Austin, TX</t>
  </si>
  <si>
    <t>브릿G 아세요?</t>
  </si>
  <si>
    <t>Azerbaijan</t>
  </si>
  <si>
    <t>Legendary City of Maastricht</t>
  </si>
  <si>
    <t xml:space="preserve">Long Island, NY </t>
  </si>
  <si>
    <t>Vancouver</t>
  </si>
  <si>
    <t>apaixonado por futebol..⚽️💑</t>
  </si>
  <si>
    <t>Brasil</t>
  </si>
  <si>
    <t>Paris, France</t>
  </si>
  <si>
    <t>東京 墨田区</t>
  </si>
  <si>
    <t>東京・大手町</t>
  </si>
  <si>
    <t>24666…</t>
  </si>
  <si>
    <t>Tokyo Shinjuku or komazawa</t>
  </si>
  <si>
    <t>Chiyoda-ku, Tokyo</t>
  </si>
  <si>
    <t>Ohio, USA</t>
  </si>
  <si>
    <t>vahallah.</t>
  </si>
  <si>
    <t>DKI Jakarta, Indonesia</t>
  </si>
  <si>
    <t>Minnesota, USA</t>
  </si>
  <si>
    <t>Venice, CA</t>
  </si>
  <si>
    <t>🍊🇺🇲</t>
  </si>
  <si>
    <t>Kolkata, India</t>
  </si>
  <si>
    <t>Virginia, USA</t>
  </si>
  <si>
    <t>South Sacramento , CA</t>
  </si>
  <si>
    <t>Boston, MA</t>
  </si>
  <si>
    <t>Nairobi, Kenya</t>
  </si>
  <si>
    <t>On an imaginary beach</t>
  </si>
  <si>
    <t xml:space="preserve">Plainfield, New Jersey </t>
  </si>
  <si>
    <t>San Antonio, TX</t>
  </si>
  <si>
    <t>United States of America</t>
  </si>
  <si>
    <t>Port</t>
  </si>
  <si>
    <t>Jakarta Selatan</t>
  </si>
  <si>
    <t>Shithole USA</t>
  </si>
  <si>
    <t>Atlanta, GA</t>
  </si>
  <si>
    <t>driving backwards through rome</t>
  </si>
  <si>
    <t>New Zealand</t>
  </si>
  <si>
    <t>Australia</t>
  </si>
  <si>
    <t>Oslo, Norway</t>
  </si>
  <si>
    <t>兵庫県宝塚市</t>
  </si>
  <si>
    <t>$100 is chasing me</t>
  </si>
  <si>
    <t>Los Angeles</t>
  </si>
  <si>
    <t>Tora Bora Cave Complex</t>
  </si>
  <si>
    <t>Sydney, New South Wales</t>
  </si>
  <si>
    <t>Tamil Nadu, India</t>
  </si>
  <si>
    <t>Stockholm, Sweden</t>
  </si>
  <si>
    <t>Korea</t>
  </si>
  <si>
    <t>지옥불 한가운데</t>
  </si>
  <si>
    <t>the left side of an island</t>
  </si>
  <si>
    <t>Atlanta</t>
  </si>
  <si>
    <t>WA</t>
  </si>
  <si>
    <t>Metaverse</t>
  </si>
  <si>
    <t>Fort Lauderdale</t>
  </si>
  <si>
    <t>토토칸타</t>
  </si>
  <si>
    <t>Dubai, United Arab Emirates</t>
  </si>
  <si>
    <t>7th Circle of Hell</t>
  </si>
  <si>
    <t>Eureka, CA</t>
  </si>
  <si>
    <t>Dublin City, Ireland</t>
  </si>
  <si>
    <t>Philadelphia, PA</t>
  </si>
  <si>
    <t>Orange County</t>
  </si>
  <si>
    <t>Osaka 大阪</t>
  </si>
  <si>
    <t>France, Alsace &amp; Lorraine</t>
  </si>
  <si>
    <t>Brooklyn</t>
  </si>
  <si>
    <t>Grand Est</t>
  </si>
  <si>
    <t>Alsace - France</t>
  </si>
  <si>
    <t>Tokyo-to, Japan</t>
  </si>
  <si>
    <t>Malang, Jawa Timur</t>
  </si>
  <si>
    <t>Kurac</t>
  </si>
  <si>
    <t>Toulouse, France</t>
  </si>
  <si>
    <t>Karachi, Pakistan</t>
  </si>
  <si>
    <t>The Capital, Kuwait</t>
  </si>
  <si>
    <t>Scotland, United Kingdom</t>
  </si>
  <si>
    <t>Portugal</t>
  </si>
  <si>
    <t>Melbourne, Victoria</t>
  </si>
  <si>
    <t xml:space="preserve">New York </t>
  </si>
  <si>
    <t xml:space="preserve">Lafayette, LA - South Florida </t>
  </si>
  <si>
    <t xml:space="preserve">In a 24 acres peace of land </t>
  </si>
  <si>
    <t>Rio Grande do Sul, Brasil</t>
  </si>
  <si>
    <t>Kent, UK</t>
  </si>
  <si>
    <t>Manhattan, NY</t>
  </si>
  <si>
    <t>👀</t>
  </si>
  <si>
    <t>Film World</t>
  </si>
  <si>
    <t>Miami - 305 DADE</t>
  </si>
  <si>
    <t>대한민국</t>
  </si>
  <si>
    <t>Hartselle. AL</t>
  </si>
  <si>
    <t xml:space="preserve">send me location </t>
  </si>
  <si>
    <t xml:space="preserve">Winterfell </t>
  </si>
  <si>
    <t>マーシャル諸島</t>
  </si>
  <si>
    <t>Born in Montréal, QC, Canada</t>
  </si>
  <si>
    <t>The Asphalt Jungle</t>
  </si>
  <si>
    <t>埼玉 八潮市</t>
  </si>
  <si>
    <t>JAKARTA</t>
  </si>
  <si>
    <t>South Africa</t>
  </si>
  <si>
    <t>Greensboro, NC</t>
  </si>
  <si>
    <t xml:space="preserve">Sergipe </t>
  </si>
  <si>
    <t>Stocktown 💯</t>
  </si>
  <si>
    <t>On A Boat</t>
  </si>
  <si>
    <t xml:space="preserve">East Blue </t>
  </si>
  <si>
    <t>Hilo,Hawaii</t>
  </si>
  <si>
    <t>France</t>
  </si>
  <si>
    <t>South Carolina</t>
  </si>
  <si>
    <t>On The Cat Chain!</t>
  </si>
  <si>
    <t>Middle Earth</t>
  </si>
  <si>
    <t>Tehran</t>
  </si>
  <si>
    <t>山口県</t>
  </si>
  <si>
    <t>Where the river be</t>
  </si>
  <si>
    <t>Heart of Africa</t>
  </si>
  <si>
    <t>Auckland, New Zealand</t>
  </si>
  <si>
    <t>Cairo, Egypt</t>
  </si>
  <si>
    <t>Germany</t>
  </si>
  <si>
    <t>🇷🇺</t>
  </si>
  <si>
    <t>belgium</t>
  </si>
  <si>
    <t>London</t>
  </si>
  <si>
    <t>Казахстан</t>
  </si>
  <si>
    <t xml:space="preserve">Feltham </t>
  </si>
  <si>
    <t>In my room suffering alone(:</t>
  </si>
  <si>
    <t>Fargo - Spirit Lake Nation</t>
  </si>
  <si>
    <t>Perth, Western Australia</t>
  </si>
  <si>
    <t>#BinanceSmartChain</t>
  </si>
  <si>
    <t>Mcafee Country</t>
  </si>
  <si>
    <t>Concord NC</t>
  </si>
  <si>
    <t>http://jordansmind.tumblr.com</t>
  </si>
  <si>
    <t>Buenos Aires, Argentina</t>
  </si>
  <si>
    <t>東京都</t>
  </si>
  <si>
    <t>Leeds</t>
  </si>
  <si>
    <t>leeds</t>
  </si>
  <si>
    <t xml:space="preserve">Clairo </t>
  </si>
  <si>
    <t xml:space="preserve"> criscyborgmma@gmail.com</t>
  </si>
  <si>
    <t>日本</t>
  </si>
  <si>
    <t>マハチカラ＝ダゲスタン</t>
  </si>
  <si>
    <t>australia</t>
  </si>
  <si>
    <t>大阪市</t>
  </si>
  <si>
    <t>Abuja, Nigeria</t>
  </si>
  <si>
    <t xml:space="preserve">Las Vegas </t>
  </si>
  <si>
    <t>Milan, Italy</t>
  </si>
  <si>
    <t>Auckland New Zealand</t>
  </si>
  <si>
    <t>Kuching, Sarawak</t>
  </si>
  <si>
    <t>Oakland, CA</t>
  </si>
  <si>
    <t>Chez Maman</t>
  </si>
  <si>
    <t>Your Head Rent Free</t>
  </si>
  <si>
    <t>Bhopal, India</t>
  </si>
  <si>
    <t>Where D'Money Resides</t>
  </si>
  <si>
    <t>El Cucuy Parody Account</t>
  </si>
  <si>
    <t>Memphis, TN</t>
  </si>
  <si>
    <t>PROUD TO BE AN INDIAN 🇮🇳🇮🇳</t>
  </si>
  <si>
    <t>Little Italy</t>
  </si>
  <si>
    <t>Singapore</t>
  </si>
  <si>
    <t>Florida</t>
  </si>
  <si>
    <t>Lille, France</t>
  </si>
  <si>
    <t>Yuei, Karasuno</t>
  </si>
  <si>
    <t>ｺｷｭｰﾄｽ</t>
  </si>
  <si>
    <t>Estádio do Dragão</t>
  </si>
  <si>
    <t>Ciledug, Indonesia</t>
  </si>
  <si>
    <t>Mabes TNI, Cilangkap</t>
  </si>
  <si>
    <t>Indonesia</t>
  </si>
  <si>
    <t>Valhalla</t>
  </si>
  <si>
    <t>NY</t>
  </si>
  <si>
    <t>Washington, DC</t>
  </si>
  <si>
    <t>Rio de Janeiro, Brasil</t>
  </si>
  <si>
    <t>Kerman, CA</t>
  </si>
  <si>
    <t>onde Judas perdeu as botas</t>
  </si>
  <si>
    <t>Staten Island, NY</t>
  </si>
  <si>
    <t>Everywhere</t>
  </si>
  <si>
    <t>behind you</t>
  </si>
  <si>
    <t xml:space="preserve">Florida Atlantic Univeristy </t>
  </si>
  <si>
    <t>ヒョードルの胸毛</t>
  </si>
  <si>
    <t>I'm back where i belong</t>
  </si>
  <si>
    <t>Suplex City BITCH</t>
  </si>
  <si>
    <t>Dallas, TX</t>
  </si>
  <si>
    <t>MNL</t>
  </si>
  <si>
    <t>India</t>
  </si>
  <si>
    <t>Made in Oregon</t>
  </si>
  <si>
    <t>91 blvd Poniatowski 75012 Par.</t>
  </si>
  <si>
    <t>Israel</t>
  </si>
  <si>
    <t>宮城 仙台市 太白区</t>
  </si>
  <si>
    <t>Beringen, België</t>
  </si>
  <si>
    <t>philadelphia</t>
  </si>
  <si>
    <t xml:space="preserve">Deep Souff Texas </t>
  </si>
  <si>
    <t>Northern Ireland</t>
  </si>
  <si>
    <t>Alexandria, Egypt 🇪🇬</t>
  </si>
  <si>
    <t>🇨🇱</t>
  </si>
  <si>
    <t xml:space="preserve">Sverige </t>
  </si>
  <si>
    <t>Wales, United Kingdom</t>
  </si>
  <si>
    <t>Cardiff</t>
  </si>
  <si>
    <t>Richmond, London</t>
  </si>
  <si>
    <t>이게진짜사랑인듯해요</t>
  </si>
  <si>
    <t>Where Allah wants me to be</t>
  </si>
  <si>
    <t>Paris</t>
  </si>
  <si>
    <t>At peace ✌🏾</t>
  </si>
  <si>
    <t>Anaheim, CA</t>
  </si>
  <si>
    <t>en quête de vérité</t>
  </si>
  <si>
    <t>福岡県北九州市</t>
  </si>
  <si>
    <t>Huntington Beach, CA</t>
  </si>
  <si>
    <t>Прибарское Царство</t>
  </si>
  <si>
    <t>Flint, MI</t>
  </si>
  <si>
    <t>Pomorskie, Polska</t>
  </si>
  <si>
    <t>Phoenix, AZ</t>
  </si>
  <si>
    <t>学園都市</t>
  </si>
  <si>
    <t>Quahog, Rhode Island</t>
  </si>
  <si>
    <t>NORTH ,CAROLINA</t>
  </si>
  <si>
    <t>Canada,Toronto</t>
  </si>
  <si>
    <t>paris</t>
  </si>
  <si>
    <t>筋肉の二世帯住宅</t>
  </si>
  <si>
    <t>Louveira, Brasil</t>
  </si>
  <si>
    <t>Sarandi RS</t>
  </si>
  <si>
    <t>Waterloo, Ontario</t>
  </si>
  <si>
    <t>West Newbury, MA</t>
  </si>
  <si>
    <t>Constant State Of Arousal</t>
  </si>
  <si>
    <t>Vancouver, BC, Canada</t>
  </si>
  <si>
    <t>The 306</t>
  </si>
  <si>
    <t>Philly/LA/Brasil</t>
  </si>
  <si>
    <t>🥇IRAQ 🇮🇶  KURDISTAN 🇹🇯️🥇</t>
  </si>
  <si>
    <t>Weston Super Mare UK</t>
  </si>
  <si>
    <t>Brazil</t>
  </si>
  <si>
    <t>Chandigarh, India</t>
  </si>
  <si>
    <t>Aus</t>
  </si>
  <si>
    <t>ダサい玉県  UC0096</t>
  </si>
  <si>
    <t>wish y'all the best of luck</t>
  </si>
  <si>
    <t>Cryptopia</t>
  </si>
  <si>
    <t>Cozy</t>
  </si>
  <si>
    <t>Lewiston, ME</t>
  </si>
  <si>
    <t xml:space="preserve">California </t>
  </si>
  <si>
    <t>Massachusetts, USA</t>
  </si>
  <si>
    <t>📍VIENS DM</t>
  </si>
  <si>
    <t>Cascavel, Brasil</t>
  </si>
  <si>
    <t>真実はなく、許されぬことなどない</t>
  </si>
  <si>
    <t>National Capital Region</t>
  </si>
  <si>
    <t>Durban, South Africa</t>
  </si>
  <si>
    <t>جدة</t>
  </si>
  <si>
    <t>Makati City</t>
  </si>
  <si>
    <t>Laughter7</t>
  </si>
  <si>
    <t>대한민국 부산</t>
  </si>
  <si>
    <t>Earth-616</t>
  </si>
  <si>
    <t>新加坡</t>
  </si>
  <si>
    <t>Sekondi Takoradi, Ghana</t>
  </si>
  <si>
    <t>contact@sportbible.com</t>
  </si>
  <si>
    <t>South London</t>
  </si>
  <si>
    <t>Europe</t>
  </si>
  <si>
    <t>아발론</t>
  </si>
  <si>
    <t>Maitama, Abuja</t>
  </si>
  <si>
    <t>埼玉 川口市</t>
  </si>
  <si>
    <t>The Octagon</t>
  </si>
  <si>
    <t>Wisconsin, USA</t>
  </si>
  <si>
    <t>South West, England</t>
  </si>
  <si>
    <t xml:space="preserve">Los Angeles </t>
  </si>
  <si>
    <t>Athlone Westmeath Ireland</t>
  </si>
  <si>
    <t>Dublin</t>
  </si>
  <si>
    <t xml:space="preserve">Carabobo Valencia </t>
  </si>
  <si>
    <t>Latinoamérica</t>
  </si>
  <si>
    <t>North Bay, Ontario</t>
  </si>
  <si>
    <t>東京都豊島区</t>
  </si>
  <si>
    <t>Sacramento,California</t>
  </si>
  <si>
    <t>Florida, USA</t>
  </si>
  <si>
    <t>UK &amp; Europe</t>
  </si>
  <si>
    <t>Solana Blockchain</t>
  </si>
  <si>
    <t>Perth</t>
  </si>
  <si>
    <t>神戸</t>
  </si>
  <si>
    <t>Creating Something Iconic</t>
  </si>
  <si>
    <t>東京都三鷹市</t>
  </si>
  <si>
    <t>北海道 札幌市</t>
  </si>
  <si>
    <t>Colorado, USA</t>
  </si>
  <si>
    <t>São Paulo, Brasil</t>
  </si>
  <si>
    <t xml:space="preserve">Broken Skull IPA. </t>
  </si>
  <si>
    <t>Broken Skull IPA. Best IPA in America. Beer me.</t>
  </si>
  <si>
    <t>Baku, Azerbaijan</t>
  </si>
  <si>
    <t>Dijon, Bourgogne</t>
  </si>
  <si>
    <t>Leeds, England</t>
  </si>
  <si>
    <t>abudhabi</t>
  </si>
  <si>
    <t>Mukuru, Nairobi</t>
  </si>
  <si>
    <t>33 countries, 3 continents</t>
  </si>
  <si>
    <t>Everywhere!</t>
  </si>
  <si>
    <t>South Coast, NSW</t>
  </si>
  <si>
    <t>和歌山市 ふじと台 蟹座 O型</t>
  </si>
  <si>
    <t>Houston, TX</t>
  </si>
  <si>
    <t>Laguna, Philippines</t>
  </si>
  <si>
    <t>Philippines</t>
  </si>
  <si>
    <t>philippines</t>
  </si>
  <si>
    <t>she</t>
  </si>
  <si>
    <t>Wakefield, England</t>
  </si>
  <si>
    <t>she/her.</t>
  </si>
  <si>
    <t>千葉県船橋市</t>
  </si>
  <si>
    <t>پَنجاب, پَاکستان</t>
  </si>
  <si>
    <t>گوجرانولہ 🖤</t>
  </si>
  <si>
    <t>Nakatomi Plaza</t>
  </si>
  <si>
    <t xml:space="preserve">Bar </t>
  </si>
  <si>
    <t>Owning Frauds</t>
  </si>
  <si>
    <t>nachi</t>
  </si>
  <si>
    <t>Vancouver, WA</t>
  </si>
  <si>
    <t>Stamford, CT</t>
  </si>
  <si>
    <t>Minneapolis, Minn.</t>
  </si>
  <si>
    <t xml:space="preserve">WWE Universe </t>
  </si>
  <si>
    <t>BT Sport Studio 🇬🇧</t>
  </si>
  <si>
    <t>Pensacola, FL (850)</t>
  </si>
  <si>
    <t>Scarsdale, New York</t>
  </si>
  <si>
    <t>Garrison Lane</t>
  </si>
  <si>
    <t>prolly on my toilet</t>
  </si>
  <si>
    <t>—bangtan and enha</t>
  </si>
  <si>
    <t>Mars</t>
  </si>
  <si>
    <t>Plainfield,USA</t>
  </si>
  <si>
    <t>MANE Net</t>
  </si>
  <si>
    <t>Inboxes Everywhere</t>
  </si>
  <si>
    <t>Republic of the Philippines</t>
  </si>
  <si>
    <t>Mane Net</t>
  </si>
  <si>
    <t>Chula Vista, CA</t>
  </si>
  <si>
    <t>Denver, CO</t>
  </si>
  <si>
    <t>서울</t>
  </si>
  <si>
    <t>Alanya, Türkiye</t>
  </si>
  <si>
    <t>Kadıköy</t>
  </si>
  <si>
    <t>東京某所</t>
  </si>
  <si>
    <t>down a rabbit hole prolly</t>
  </si>
  <si>
    <t>Haryana India 🇮🇳</t>
  </si>
  <si>
    <t>Ile-de-France, France</t>
  </si>
  <si>
    <t>Johore, Malaysia</t>
  </si>
  <si>
    <t>Česká republika</t>
  </si>
  <si>
    <t>nulle part, un peu partout</t>
  </si>
  <si>
    <t>Val-d'Oise, Ile-de-France</t>
  </si>
  <si>
    <t>— bangtan sebongs. ‹𝟥</t>
  </si>
  <si>
    <t>fruity</t>
  </si>
  <si>
    <t>joining gaws acc</t>
  </si>
  <si>
    <t>SHE/HER</t>
  </si>
  <si>
    <t>Manila</t>
  </si>
  <si>
    <t>🇵🇭</t>
  </si>
  <si>
    <t>her/she l pocketz</t>
  </si>
  <si>
    <t>South West London</t>
  </si>
  <si>
    <t>bts•txt•svt•enha</t>
  </si>
  <si>
    <t>تو قلب اونایی که دوسشون دارم</t>
  </si>
  <si>
    <t>Jakarta Barat, DKI Jakarta</t>
  </si>
  <si>
    <t>Cape Town, South Africa</t>
  </si>
  <si>
    <t>she/her 🇵🇭</t>
  </si>
  <si>
    <t>🇵🇭 | she/her</t>
  </si>
  <si>
    <t>Belo Horizonte, Brazil</t>
  </si>
  <si>
    <t>Ribeirão das Neves, Brasil</t>
  </si>
  <si>
    <t>「SHE%HER🧃FAN ACCOUNT」</t>
  </si>
  <si>
    <t>Gaborone</t>
  </si>
  <si>
    <t>East Java, Indonesia</t>
  </si>
  <si>
    <t>Devil Bats</t>
  </si>
  <si>
    <t>République des Philippines</t>
  </si>
  <si>
    <t xml:space="preserve"> 🇮🇩</t>
  </si>
  <si>
    <t>Sa imong heart♡</t>
  </si>
  <si>
    <t>City of London, London</t>
  </si>
  <si>
    <t>Düsseldorf, Germany</t>
  </si>
  <si>
    <t>Ficap City🚩🏴󠁧󠁢󠁳󠁣󠁴󠁿</t>
  </si>
  <si>
    <t>São Francisco do Sul, Brasil</t>
  </si>
  <si>
    <t>Wexford, Ireland</t>
  </si>
  <si>
    <t>CZ's Headquarters</t>
  </si>
  <si>
    <t>Jakarta</t>
  </si>
  <si>
    <t>데굴데굴</t>
  </si>
  <si>
    <t>▫️◽◻️</t>
  </si>
  <si>
    <t>무한한 우주 어딘가</t>
  </si>
  <si>
    <t>権坤眼</t>
  </si>
  <si>
    <t>(+63) ※ joining acc 🧚‍♀️ ۫ ۪۪۪۫  she!them</t>
  </si>
  <si>
    <t xml:space="preserve">probably platinum II </t>
  </si>
  <si>
    <t>🐧</t>
  </si>
  <si>
    <t>大都会</t>
  </si>
  <si>
    <t>London &amp; Essex</t>
  </si>
  <si>
    <t>Pretoria, South Africa</t>
  </si>
  <si>
    <t>she/her</t>
  </si>
  <si>
    <t>turn off rt pls | idn</t>
  </si>
  <si>
    <t>s.h:🇵🇭</t>
  </si>
  <si>
    <t>Just another brick in the wall</t>
  </si>
  <si>
    <t>ALWAYS TRY AND TRY || she/her</t>
  </si>
  <si>
    <t>Fortaleza Ceará Brasil</t>
  </si>
  <si>
    <t>she!her</t>
  </si>
  <si>
    <t>Honolulu, HI</t>
  </si>
  <si>
    <t>she/ her ⋆ˊˎ-</t>
  </si>
  <si>
    <t xml:space="preserve">𓂺𓂺𓂺 </t>
  </si>
  <si>
    <t>Sialkot, Pakistan</t>
  </si>
  <si>
    <t>Vouch 👉</t>
  </si>
  <si>
    <t>神奈川　月５以上水道橋、新木場に通ってます。</t>
  </si>
  <si>
    <t>16 yrs old | he/him</t>
  </si>
  <si>
    <t>PH</t>
  </si>
  <si>
    <t>日本 東京</t>
  </si>
  <si>
    <t>17, France</t>
  </si>
  <si>
    <t>she/her 03liner</t>
  </si>
  <si>
    <t>joining account</t>
  </si>
  <si>
    <t>Cidade de São Paulo</t>
  </si>
  <si>
    <t>North Jersey</t>
  </si>
  <si>
    <t xml:space="preserve">Wonderland </t>
  </si>
  <si>
    <t>Central Luzon, Republic of the</t>
  </si>
  <si>
    <t>ph</t>
  </si>
  <si>
    <t>Apke dil mein</t>
  </si>
  <si>
    <t>Riyadh, Kingdom of Saudi Arabia</t>
  </si>
  <si>
    <t>Liverpool, England</t>
  </si>
  <si>
    <t>Liverpool</t>
  </si>
  <si>
    <t>Liverpool, Merseyside</t>
  </si>
  <si>
    <t>엑소-엘</t>
  </si>
  <si>
    <t>Progreso de Obregón, Hidalgo</t>
  </si>
  <si>
    <t>🍀AKUN SUPER WANGI🍀</t>
  </si>
  <si>
    <t>Quezon, Calabarzon</t>
  </si>
  <si>
    <t>Dulag, Leyte</t>
  </si>
  <si>
    <t>ATL, GA</t>
  </si>
  <si>
    <t>Afghanistan</t>
  </si>
  <si>
    <t>she/they</t>
  </si>
  <si>
    <t>Gotham City</t>
  </si>
  <si>
    <t>Glasgow, Scotland</t>
  </si>
  <si>
    <t>Crib</t>
  </si>
  <si>
    <t>대한민국 양주시</t>
  </si>
  <si>
    <t xml:space="preserve">shinee world x key's land. </t>
  </si>
  <si>
    <t>Los Angeles, Los Angeles</t>
  </si>
  <si>
    <t>Brick, NJ</t>
  </si>
  <si>
    <t>Republic of Dagestan, Russia</t>
  </si>
  <si>
    <t>Japão</t>
  </si>
  <si>
    <t>日本 沖縄</t>
  </si>
  <si>
    <t>Robert Whittaker Champ 2022</t>
  </si>
  <si>
    <t>Alabama, USA</t>
  </si>
  <si>
    <t>📚</t>
  </si>
  <si>
    <t>Mumbai, India</t>
  </si>
  <si>
    <t>Dehradun, India</t>
  </si>
  <si>
    <t>agra,india</t>
  </si>
  <si>
    <t>utopia</t>
  </si>
  <si>
    <t>Śląskie, Polska</t>
  </si>
  <si>
    <t>Szczecin/Gryfino</t>
  </si>
  <si>
    <t>Wrocław, Polska</t>
  </si>
  <si>
    <t>Płock</t>
  </si>
  <si>
    <t>Whiteslope, VA</t>
  </si>
  <si>
    <t>Poland🇵🇱</t>
  </si>
  <si>
    <t xml:space="preserve">Singapore </t>
  </si>
  <si>
    <t>US</t>
  </si>
  <si>
    <t>Twitter Heaven</t>
  </si>
  <si>
    <t xml:space="preserve">Here and there... </t>
  </si>
  <si>
    <t>Wetin Concern You.</t>
  </si>
  <si>
    <t>信頼と実績のポンプ小屋</t>
  </si>
  <si>
    <t>Chihuahua, Chih., México</t>
  </si>
  <si>
    <t>italia</t>
  </si>
  <si>
    <t>🏴󠁧󠁢󠁥󠁮󠁧󠁿🇭🇺</t>
  </si>
  <si>
    <t>Natori-shi, Miyagi-ken</t>
  </si>
  <si>
    <t>— where she belong?</t>
  </si>
  <si>
    <t>*.✧ big wins ✧.*</t>
  </si>
  <si>
    <t>☆—giveaway hunter</t>
  </si>
  <si>
    <t>rj/zn</t>
  </si>
  <si>
    <t>Jawa Barat, Indonesia</t>
  </si>
  <si>
    <t>Bordeaux, France</t>
  </si>
  <si>
    <t>Rhône-Alpes, France</t>
  </si>
  <si>
    <t xml:space="preserve">Your moms house </t>
  </si>
  <si>
    <t>Coconut Creek, FL</t>
  </si>
  <si>
    <t>Offaly, Ireland</t>
  </si>
  <si>
    <t>Ireland</t>
  </si>
  <si>
    <t>神奈川</t>
  </si>
  <si>
    <t>Ohio</t>
  </si>
  <si>
    <t>Chicago, IL</t>
  </si>
  <si>
    <t>Creating My Own Oppurtunities</t>
  </si>
  <si>
    <t>14wins🍀</t>
  </si>
  <si>
    <t>🇸🇦</t>
  </si>
  <si>
    <t>silverboys</t>
  </si>
  <si>
    <t>deathstar</t>
  </si>
  <si>
    <t xml:space="preserve">ph </t>
  </si>
  <si>
    <t>秋葉原</t>
  </si>
  <si>
    <t>Polska/Inowrocław</t>
  </si>
  <si>
    <t>Balloch, Scotland</t>
  </si>
  <si>
    <t>Pays de la Loire, France</t>
  </si>
  <si>
    <t>South East, England</t>
  </si>
  <si>
    <t>Hendrickstan</t>
  </si>
  <si>
    <t>Oregon</t>
  </si>
  <si>
    <t xml:space="preserve">Himachli 🗻  </t>
  </si>
  <si>
    <t>Vancouver - Paris</t>
  </si>
  <si>
    <t>Toulouse</t>
  </si>
  <si>
    <t>東京都大田区</t>
  </si>
  <si>
    <t>Kendal, Jawa Tengah, Indonesia</t>
  </si>
  <si>
    <t>matahari</t>
  </si>
  <si>
    <t xml:space="preserve">united states </t>
  </si>
  <si>
    <t>難波</t>
  </si>
  <si>
    <t>Edmonton, Alberta</t>
  </si>
  <si>
    <t>関東地方</t>
  </si>
  <si>
    <t>Hauts de France</t>
  </si>
  <si>
    <t>Moscow, Russia</t>
  </si>
  <si>
    <t>BRLab</t>
  </si>
  <si>
    <t>Qatar</t>
  </si>
  <si>
    <t>Irvine, CA</t>
  </si>
  <si>
    <t>الرياض, المملكة العربية السعودية</t>
  </si>
  <si>
    <t>message on OF to chat</t>
  </si>
  <si>
    <t>Smallville, Ks</t>
  </si>
  <si>
    <t xml:space="preserve">Great state of TEXAS!!! </t>
  </si>
  <si>
    <t>daregaiuka</t>
  </si>
  <si>
    <t>london uk</t>
  </si>
  <si>
    <t>Wales 🏴󠁧󠁢󠁷󠁬󠁳󠁿</t>
  </si>
  <si>
    <t>お仕事、案件はDMまで。リクエストなどお待ちしてます</t>
  </si>
  <si>
    <t>UK / US</t>
  </si>
  <si>
    <t>Bristol, PA</t>
  </si>
  <si>
    <t>open for sponsors 🌷</t>
  </si>
  <si>
    <t>Romans-sur-Isère, France</t>
  </si>
  <si>
    <t>United Arab Emirates</t>
  </si>
  <si>
    <t>Pretoria,south africa</t>
  </si>
  <si>
    <t>63+ she/her</t>
  </si>
  <si>
    <t xml:space="preserve">Dig bick avenue </t>
  </si>
  <si>
    <t xml:space="preserve">Gunters Mountain, Alabama </t>
  </si>
  <si>
    <t>Republic of Texas</t>
  </si>
  <si>
    <t>Online</t>
  </si>
  <si>
    <t>徳島　板野町</t>
  </si>
  <si>
    <t>𝚞𝚗𝚜𝚙𝚎𝚌𝚒𝚏𝚒𝚎𝚍</t>
  </si>
  <si>
    <t>IG: AlexM_talkSPORT</t>
  </si>
  <si>
    <t>Suisse</t>
  </si>
  <si>
    <t>カイロの砂漠</t>
  </si>
  <si>
    <t>biri</t>
  </si>
  <si>
    <t>I FB ^^</t>
  </si>
  <si>
    <t>Kohima, India</t>
  </si>
  <si>
    <t>Hutchinson, MN</t>
  </si>
  <si>
    <t>Isle of Man</t>
  </si>
  <si>
    <t>🇵🇭 (LF SPONSORS) she'her</t>
  </si>
  <si>
    <t>Sao Paulo, Brazil</t>
  </si>
  <si>
    <t>Boissy-Saint-Léger, France</t>
  </si>
  <si>
    <t>#kayeeties #marurupoks</t>
  </si>
  <si>
    <t>Narrm - Melbourne, Wathaurong</t>
  </si>
  <si>
    <t>Subang</t>
  </si>
  <si>
    <t>facevinestagramtwit/rudedj</t>
  </si>
  <si>
    <t>squirtle park</t>
  </si>
  <si>
    <t>Ankara, Türkiye</t>
  </si>
  <si>
    <t>Arras, Nord-Pas-de-Calais</t>
  </si>
  <si>
    <t>Belgique</t>
  </si>
  <si>
    <t>Downfalls High</t>
  </si>
  <si>
    <t>Denmark</t>
  </si>
  <si>
    <t>地獄</t>
  </si>
  <si>
    <t xml:space="preserve">she/her </t>
  </si>
  <si>
    <t>lovi x sol | follow for notifs</t>
  </si>
  <si>
    <t>ga account</t>
  </si>
  <si>
    <t>jakarta</t>
  </si>
  <si>
    <t xml:space="preserve">Manila City, National Capital </t>
  </si>
  <si>
    <t>How lucky I am.</t>
  </si>
  <si>
    <t>sijeuni</t>
  </si>
  <si>
    <t>multiverse</t>
  </si>
  <si>
    <t>still loving kalil!♡</t>
  </si>
  <si>
    <t>big wins cutie</t>
  </si>
  <si>
    <t>chingu</t>
  </si>
  <si>
    <t>Underthesea</t>
  </si>
  <si>
    <t>Gotham, England</t>
  </si>
  <si>
    <t>Alaska Grown! Happy Houstonian</t>
  </si>
  <si>
    <t>yjw..lmk</t>
  </si>
  <si>
    <t>jyp</t>
  </si>
  <si>
    <t xml:space="preserve">for giveaways </t>
  </si>
  <si>
    <t>Antipolo City, Calabarzon</t>
  </si>
  <si>
    <t>Tokyo</t>
  </si>
  <si>
    <t>横浜市だけど田舎者</t>
  </si>
  <si>
    <t>Fraηce ✈</t>
  </si>
  <si>
    <t>French Guiana</t>
  </si>
  <si>
    <t xml:space="preserve">Paris - Martinique </t>
  </si>
  <si>
    <t>Lyon</t>
  </si>
  <si>
    <t>ppuchins</t>
  </si>
  <si>
    <t xml:space="preserve">if u rt my rt, i will block u </t>
  </si>
  <si>
    <t>Karawang</t>
  </si>
  <si>
    <t>広島県福山市</t>
  </si>
  <si>
    <t>bay area</t>
  </si>
  <si>
    <t>Garland,TX</t>
  </si>
  <si>
    <t>温泉県　石仏の郷</t>
  </si>
  <si>
    <t xml:space="preserve">Pluto </t>
  </si>
  <si>
    <t>Pittsburgh, PA</t>
  </si>
  <si>
    <t>turn off my retweet please</t>
  </si>
  <si>
    <t>Bali, Indonesia</t>
  </si>
  <si>
    <t>Follow While You're Here 🤝</t>
  </si>
  <si>
    <t>運転席</t>
  </si>
  <si>
    <t>Tamaulipas, México</t>
  </si>
  <si>
    <t>Kingdom of Saudi Arabia</t>
  </si>
  <si>
    <t>Batman, Türkiye</t>
  </si>
  <si>
    <t>Paris, née à Saumur</t>
  </si>
  <si>
    <t>FUKUOKA   KITAQ</t>
  </si>
  <si>
    <t>Armenia</t>
  </si>
  <si>
    <t>北海道 札幌近郊</t>
  </si>
  <si>
    <t>🇩🇿 Algier harbor 🏴‍☠️</t>
  </si>
  <si>
    <t xml:space="preserve">#KNJ </t>
  </si>
  <si>
    <t>Athens, GA</t>
  </si>
  <si>
    <t>New Mexico Mountains, USA</t>
  </si>
  <si>
    <t>Accra, Ghana</t>
  </si>
  <si>
    <t>Bandung, Jawa Barat</t>
  </si>
  <si>
    <t>lol</t>
  </si>
  <si>
    <t>Cuenca, Ecuador</t>
  </si>
  <si>
    <t>Your Head</t>
  </si>
  <si>
    <t>Elgin, SC</t>
  </si>
  <si>
    <t>Jesus loves us all.</t>
  </si>
  <si>
    <t>Mexico</t>
  </si>
  <si>
    <t>England</t>
  </si>
  <si>
    <t>Hlavní město Praha</t>
  </si>
  <si>
    <t>Beroun, Česká republika</t>
  </si>
  <si>
    <t xml:space="preserve">🇵🇭 | she/her </t>
  </si>
  <si>
    <t>Salem, OR</t>
  </si>
  <si>
    <t>ele/ela</t>
  </si>
  <si>
    <t>新宿区</t>
  </si>
  <si>
    <t>LONDON DUNGEON.</t>
  </si>
  <si>
    <t>ATT</t>
  </si>
  <si>
    <t>52.479761, 62.185661</t>
  </si>
  <si>
    <t>Goiás</t>
  </si>
  <si>
    <t>川の向こう</t>
  </si>
  <si>
    <t>Burnley, England</t>
  </si>
  <si>
    <t>Home</t>
  </si>
  <si>
    <t>Medellín, Colombia</t>
  </si>
  <si>
    <t>🖕🏿</t>
  </si>
  <si>
    <t>She/Her</t>
  </si>
  <si>
    <t>Future RC</t>
  </si>
  <si>
    <t xml:space="preserve">Seattle Washington </t>
  </si>
  <si>
    <t xml:space="preserve">EVERYWHERE </t>
  </si>
  <si>
    <t>En el centro de mi universo</t>
  </si>
  <si>
    <t>Barcelona, Ancapia</t>
  </si>
  <si>
    <t>Logroño.</t>
  </si>
  <si>
    <t>L'Hospitalet de Llobregat, Esp</t>
  </si>
  <si>
    <t>Benito Soliven, Isabela</t>
  </si>
  <si>
    <t>세븐틴의 마음</t>
  </si>
  <si>
    <t>badvibesforever</t>
  </si>
  <si>
    <t>Stockton, CA</t>
  </si>
  <si>
    <t>onlyfans.com/niggabutthole</t>
  </si>
  <si>
    <t>Guayaquil - Ecuador</t>
  </si>
  <si>
    <t>bts pogi period.</t>
  </si>
  <si>
    <t xml:space="preserve">School of Science </t>
  </si>
  <si>
    <t>Bangtan's Heart</t>
  </si>
  <si>
    <t>s/her. disisais.</t>
  </si>
  <si>
    <t>@maribuzmk 💙🌊</t>
  </si>
  <si>
    <t>Englewood, NJ</t>
  </si>
  <si>
    <t>Montpellier, France</t>
  </si>
  <si>
    <t>Tāmaki Makaurau, NZ</t>
  </si>
  <si>
    <t>ビッグサム中期(カスタム)のベッドスペース</t>
  </si>
  <si>
    <t xml:space="preserve"> #sarawatlism #kayeeties </t>
  </si>
  <si>
    <t>Queens, NY</t>
  </si>
  <si>
    <t>Connecticut, USA</t>
  </si>
  <si>
    <t>Sheffield, England</t>
  </si>
  <si>
    <t>kwangya</t>
  </si>
  <si>
    <t>Molenbeek-Saint-Jean, Belgique</t>
  </si>
  <si>
    <t>STAY METAL！🤘</t>
  </si>
  <si>
    <t>北海道札幌市</t>
  </si>
  <si>
    <t>Atlantic City, NJ</t>
  </si>
  <si>
    <t>Philippines 🇵🇭</t>
  </si>
  <si>
    <t>Gaethje•Yan•Volk•izzy•Luque</t>
  </si>
  <si>
    <t>Sheffield</t>
  </si>
  <si>
    <t>she/her - 18</t>
  </si>
  <si>
    <t>Twitch Town</t>
  </si>
  <si>
    <t>New York, NY</t>
  </si>
  <si>
    <t>Seattle, WA</t>
  </si>
  <si>
    <t>America</t>
  </si>
  <si>
    <t xml:space="preserve">Orange County,CA </t>
  </si>
  <si>
    <t>National/iHeartRadio</t>
  </si>
  <si>
    <t>kth’s bebu</t>
  </si>
  <si>
    <t>MMA FACTORY</t>
  </si>
  <si>
    <t>Leyte, Eastern Visayas</t>
  </si>
  <si>
    <t>Portland, OR</t>
  </si>
  <si>
    <t>enhypen</t>
  </si>
  <si>
    <t>Perú</t>
  </si>
  <si>
    <t>Corrientes, Argentina</t>
  </si>
  <si>
    <t>Nova Iorque, USA</t>
  </si>
  <si>
    <t>十三履正道場スポチャンクラブ</t>
  </si>
  <si>
    <t>South Korea</t>
  </si>
  <si>
    <t>활자들 사이 어딘가</t>
  </si>
  <si>
    <t xml:space="preserve">France </t>
  </si>
  <si>
    <t>Спортивный портал Казахстана</t>
  </si>
  <si>
    <t>Belgrade, Republic of Serbia</t>
  </si>
  <si>
    <t>We are a Family of Sharks</t>
  </si>
  <si>
    <t>闘う電気工事士⚡️</t>
  </si>
  <si>
    <t>West Java, Indonesia</t>
  </si>
  <si>
    <t>Việt Nam</t>
  </si>
  <si>
    <t>Parque Xerém, Duque de Caxias</t>
  </si>
  <si>
    <t>89’, 90+2’</t>
  </si>
  <si>
    <t>in my house</t>
  </si>
  <si>
    <t>São Paulo - SP, Brasil</t>
  </si>
  <si>
    <t>Annoisin-Chatelans, France</t>
  </si>
  <si>
    <t>Picardie, Terre de légendes</t>
  </si>
  <si>
    <t>34 La Kaylabot Street</t>
  </si>
  <si>
    <t xml:space="preserve">earth ♡ </t>
  </si>
  <si>
    <t>Mesa, AZ</t>
  </si>
  <si>
    <t>Makhachkala, Russie</t>
  </si>
  <si>
    <t>she|🇵🇭</t>
  </si>
  <si>
    <t>Global</t>
  </si>
  <si>
    <t>SW Colorado</t>
  </si>
  <si>
    <t>大阪</t>
  </si>
  <si>
    <t>bigwins</t>
  </si>
  <si>
    <t>格闘技界</t>
  </si>
  <si>
    <t>Alice, TX</t>
  </si>
  <si>
    <t>New Jersey</t>
  </si>
  <si>
    <t>東北地方</t>
  </si>
  <si>
    <t>hybe</t>
  </si>
  <si>
    <t>Suomi</t>
  </si>
  <si>
    <t>Between Heaven &amp; Hell</t>
  </si>
  <si>
    <t>SB</t>
  </si>
  <si>
    <t>#いい日は幾らでもある。手に入れるのが難しいのはいい人生だ。</t>
  </si>
  <si>
    <t>Sandy Shores</t>
  </si>
  <si>
    <t>Georgia</t>
  </si>
  <si>
    <t>Lima</t>
  </si>
  <si>
    <t>Lima, Perú</t>
  </si>
  <si>
    <t>Bolivia</t>
  </si>
  <si>
    <t xml:space="preserve">hosen highschool </t>
  </si>
  <si>
    <t>LocalHost</t>
  </si>
  <si>
    <t>さて何処かな( ☆∀☆)</t>
  </si>
  <si>
    <t>éire</t>
  </si>
  <si>
    <t>ケツメイシ</t>
  </si>
  <si>
    <t>Bangladesh</t>
  </si>
  <si>
    <t>UFC4</t>
  </si>
  <si>
    <t>台湾の二子玉川</t>
  </si>
  <si>
    <t>Wollongong, New South Wales</t>
  </si>
  <si>
    <t>Minatozaki Sana</t>
  </si>
  <si>
    <t>Philadelphia</t>
  </si>
  <si>
    <t>Malta</t>
  </si>
  <si>
    <t>CANADA ONTARIO OTTAWA.</t>
  </si>
  <si>
    <t xml:space="preserve">San Borja, Lima  / NJ </t>
  </si>
  <si>
    <t>└A</t>
  </si>
  <si>
    <t>Genova, Liguria</t>
  </si>
  <si>
    <t>UNDIP, Semarang | Yogyakarta</t>
  </si>
  <si>
    <t>she / ph ㅡ pls turn off rts 🔕</t>
  </si>
  <si>
    <t>Metz, France</t>
  </si>
  <si>
    <t>Versailles, France</t>
  </si>
  <si>
    <t>ｼﾝﾔｴｲｵｷ  ｷﾖｼﾞﾎｲｸﾞﾁ</t>
  </si>
  <si>
    <t>The United States</t>
  </si>
  <si>
    <t>Genève, Suisse</t>
  </si>
  <si>
    <t>@timaltropchaud</t>
  </si>
  <si>
    <t>Oklahoma City, OK</t>
  </si>
  <si>
    <t>she/her - Quezon City</t>
  </si>
  <si>
    <t>Essonne 91</t>
  </si>
  <si>
    <t>Kerry, Ireland</t>
  </si>
  <si>
    <t>Marikina, Philippines</t>
  </si>
  <si>
    <t>短時間企画者【気まぐれ】</t>
  </si>
  <si>
    <t>➡️当選報告は心を込めて🤞</t>
  </si>
  <si>
    <t>横浜市青葉区榎が丘7-22</t>
  </si>
  <si>
    <t>沖縄</t>
  </si>
  <si>
    <t>取引手数料0%の仮想通貨取引所→</t>
  </si>
  <si>
    <t>フォロー上限にお悩みの方は是非✨</t>
  </si>
  <si>
    <t>抽選方法は抽選った―を使用(課金済)</t>
  </si>
  <si>
    <t>ハーバード大学</t>
  </si>
  <si>
    <t>神配信🎁　</t>
  </si>
  <si>
    <t>僕を推しにしてみませんか？💤</t>
  </si>
  <si>
    <t>日本の真ん中</t>
  </si>
  <si>
    <t>企業様のPRはDMまで</t>
  </si>
  <si>
    <t>※抽選時に【フォローとRT】の確認をするのでそのままでね！</t>
  </si>
  <si>
    <t>東京 渋谷区</t>
  </si>
  <si>
    <t>池袋</t>
  </si>
  <si>
    <t>配布次第企画Tweetは消してます！実績はいいね🐼🐾</t>
  </si>
  <si>
    <t>💕👹毎日企画者👹💕</t>
  </si>
  <si>
    <t>コラボ依頼は「1500円〜」</t>
  </si>
  <si>
    <t>▽公認配信者 ※コラボ依頼募集中</t>
  </si>
  <si>
    <t>公式LINE→</t>
  </si>
  <si>
    <t>元【Core】SP  現【たいちん5】</t>
  </si>
  <si>
    <t xml:space="preserve">プレゼント企画/拡散/コラボ依頼はDMにて📩 </t>
  </si>
  <si>
    <t>▽Mildomの公認配信者　※コラボ依頼募集中</t>
  </si>
  <si>
    <t>インフルエンサー</t>
  </si>
  <si>
    <t>愛知県春日井市.稲沢市.三重県津市.川越町.岐阜県瑞穂市</t>
  </si>
  <si>
    <t>↓サラリーマン起業の1stステップはコチラ↓</t>
  </si>
  <si>
    <t>Japan,Tokyo×Silicon Valley</t>
  </si>
  <si>
    <t>🍩の真ん中</t>
  </si>
  <si>
    <t>コラボ企画は終わり次第ツイートを消しております。</t>
  </si>
  <si>
    <t>甘熟王国</t>
  </si>
  <si>
    <t>実績はメイン垢のいいねからご覧下さい</t>
  </si>
  <si>
    <t>日本　東京</t>
  </si>
  <si>
    <t>司法試験合格を目指す場所</t>
  </si>
  <si>
    <t>Amazonギフト券はAmazon公式で買いましょう</t>
  </si>
  <si>
    <t>大阪、東京</t>
  </si>
  <si>
    <t>【 元 DDD† 】   PAPAの個マネ→🍋SAR1NA</t>
  </si>
  <si>
    <t>流行値2700↑</t>
  </si>
  <si>
    <t>愛知県岡崎市戸崎町字大道西20番　イオンモール岡崎内3Ｆ</t>
  </si>
  <si>
    <t>大阪府大阪市中央区心斎橋筋一丁目8-3　心斎橋パルコ12階</t>
  </si>
  <si>
    <t>東京都渋谷区</t>
  </si>
  <si>
    <t>アニメ化企画進行中➡3秒後、野獣。</t>
  </si>
  <si>
    <t>明大前</t>
  </si>
  <si>
    <t>宮崎県西都市</t>
  </si>
  <si>
    <t>東京都江東区</t>
  </si>
  <si>
    <t>匿名質問箱→</t>
  </si>
  <si>
    <t>鳥取県境港市大正町１３１</t>
  </si>
  <si>
    <t>東京都文京区本郷</t>
  </si>
  <si>
    <t>講談社</t>
  </si>
  <si>
    <t>愛知 名古屋市</t>
  </si>
  <si>
    <t>京都市下京区</t>
  </si>
  <si>
    <t>愛知県春日井市3-89-1</t>
  </si>
  <si>
    <t>https://bit.ly/30gO5Uh</t>
  </si>
  <si>
    <t>東京都千代田区九段南</t>
  </si>
  <si>
    <t>パニリヤ大陸</t>
  </si>
  <si>
    <t>東京都千代田区飯田橋4-7-1　ロックビレイビル3階</t>
  </si>
  <si>
    <t>kageのプレゼント垢🐷</t>
  </si>
  <si>
    <t>終了した企画はツイ消しします‼️凍結防止‼️</t>
  </si>
  <si>
    <t>コラボ依頼はDMまで❣️</t>
  </si>
  <si>
    <t>🐟♡🚬</t>
  </si>
  <si>
    <t>※有料抽選ったー使用</t>
  </si>
  <si>
    <t>有料抽選たー使用</t>
  </si>
  <si>
    <t>▪️コラボ依頼はDMください✨</t>
  </si>
  <si>
    <t>【 コラボ依頼・拡散依頼 】受付中✨ ￥1,300〜</t>
  </si>
  <si>
    <t>フォロワーさんと仲良しの村</t>
  </si>
  <si>
    <t>ポムフィオーレ寮🍎</t>
  </si>
  <si>
    <t xml:space="preserve">企画は何度でも当選します✨※コラボ依頼募集中 </t>
  </si>
  <si>
    <t>福井県敦賀市</t>
  </si>
  <si>
    <t>無添くら寿司</t>
  </si>
  <si>
    <t>日本 高知</t>
  </si>
  <si>
    <t>貯金しか勝たん！！！！！貯金命🪐</t>
  </si>
  <si>
    <t xml:space="preserve"> #零のゲリラ実績/ #零のゲリラ主催実績</t>
  </si>
  <si>
    <t>pvris</t>
  </si>
  <si>
    <t>Apocrypha, Oblivion</t>
  </si>
  <si>
    <t>Cincinnati, OH</t>
  </si>
  <si>
    <t>Asia</t>
  </si>
  <si>
    <t>セブ</t>
  </si>
  <si>
    <t>indonesia</t>
  </si>
  <si>
    <t>Bronx, NY</t>
  </si>
  <si>
    <t>Lasgidi</t>
  </si>
  <si>
    <t>Nova Friburgo, Brasil</t>
  </si>
  <si>
    <t xml:space="preserve">  🇵🇭</t>
  </si>
  <si>
    <t>Grèce</t>
  </si>
  <si>
    <t>Indianapolis, IN</t>
  </si>
  <si>
    <t>Nueva York, USA</t>
  </si>
  <si>
    <t>新潟市中央区南笹口1-1-13 グランコンフォート笹出 １Ｆ</t>
  </si>
  <si>
    <t xml:space="preserve">Верданск </t>
  </si>
  <si>
    <t>Ada dimana-mana</t>
  </si>
  <si>
    <t>Banyuwangi, Jatim, Indonesia</t>
  </si>
  <si>
    <t>Wednesbury lad a i</t>
  </si>
  <si>
    <t>Glasgow</t>
  </si>
  <si>
    <t xml:space="preserve">jakarta </t>
  </si>
  <si>
    <t>kattegat</t>
  </si>
  <si>
    <t xml:space="preserve">Sevran </t>
  </si>
  <si>
    <t>Tennessee, USA</t>
  </si>
  <si>
    <t>Colorado</t>
  </si>
  <si>
    <t>Olsztyn, Poland</t>
  </si>
  <si>
    <t>Cleveland, Ohio</t>
  </si>
  <si>
    <t xml:space="preserve">Westhoughton // Dumfries </t>
  </si>
  <si>
    <t>Good question 🤔</t>
  </si>
  <si>
    <t>Poznań, Poland</t>
  </si>
  <si>
    <t>Isle of Wight, England</t>
  </si>
  <si>
    <t>ガンガンいく僧侶</t>
  </si>
  <si>
    <t>East Coast</t>
  </si>
  <si>
    <t>Frankfurt, Germany</t>
  </si>
  <si>
    <t>Milano, Italia</t>
  </si>
  <si>
    <t>Old Trafford, Manchester</t>
  </si>
  <si>
    <t>迪拜</t>
  </si>
  <si>
    <t>memeland</t>
  </si>
  <si>
    <t>San Luis Obispo, CA</t>
  </si>
  <si>
    <t>she/her --- multifandom</t>
  </si>
  <si>
    <t>Ceará, Brasil</t>
  </si>
  <si>
    <t>Niterói, Brasil</t>
  </si>
  <si>
    <t>Melbourne, Australia.</t>
  </si>
  <si>
    <t>https://t.co/iG6BdTKX7r</t>
  </si>
  <si>
    <t>https://t.co/5K0BwldxB0</t>
  </si>
  <si>
    <t>https://t.co/mclw2TIWUT</t>
  </si>
  <si>
    <t>https://t.co/44yLA3AJQq</t>
  </si>
  <si>
    <t>http://t.co/UYppKncgmk</t>
  </si>
  <si>
    <t>https://t.co/SNBRmJ5gRo</t>
  </si>
  <si>
    <t>https://t.co/mxHxDO6Qbc</t>
  </si>
  <si>
    <t>https://t.co/L5wtLRkqEH</t>
  </si>
  <si>
    <t>https://t.co/b17DjvbspU</t>
  </si>
  <si>
    <t>https://t.co/qTdsinagmm</t>
  </si>
  <si>
    <t>https://t.co/TQuGGGts5T</t>
  </si>
  <si>
    <t>https://t.co/ZO2ZtgLqMC</t>
  </si>
  <si>
    <t>https://t.co/0RPBTV2OVl</t>
  </si>
  <si>
    <t>https://t.co/30oORhKPug</t>
  </si>
  <si>
    <t>https://t.co/w2Nh7df9fb</t>
  </si>
  <si>
    <t>https://t.co/541XrN6WN9</t>
  </si>
  <si>
    <t>https://t.co/ybycW7KGIr</t>
  </si>
  <si>
    <t>https://t.co/3RUeSBteY2</t>
  </si>
  <si>
    <t>https://t.co/fSX86ch2Qs</t>
  </si>
  <si>
    <t>https://t.co/EdE6wuq1X2</t>
  </si>
  <si>
    <t>https://t.co/3BuAcL8gK2</t>
  </si>
  <si>
    <t>https://t.co/OTbz47K6mC</t>
  </si>
  <si>
    <t>https://t.co/UoPqZeUr22</t>
  </si>
  <si>
    <t>https://t.co/eaExeW8QAj</t>
  </si>
  <si>
    <t>https://t.co/zlvCSBqwss</t>
  </si>
  <si>
    <t>https://t.co/rd3XNIKlPc</t>
  </si>
  <si>
    <t>https://t.co/unYN9FQTuO</t>
  </si>
  <si>
    <t>https://t.co/QwmVRyXANJ</t>
  </si>
  <si>
    <t>https://t.co/geTjbINz19</t>
  </si>
  <si>
    <t>https://t.co/kPphkjjrb7</t>
  </si>
  <si>
    <t>https://t.co/BsBM7kUyjb</t>
  </si>
  <si>
    <t>https://t.co/Qy3bFTAUZv</t>
  </si>
  <si>
    <t>https://t.co/Yxj7UMTrMk</t>
  </si>
  <si>
    <t>https://t.co/SzK9skUuCt</t>
  </si>
  <si>
    <t>https://t.co/7IYwVQmi4G</t>
  </si>
  <si>
    <t>https://t.co/icy84kUlHs</t>
  </si>
  <si>
    <t>https://t.co/hIydTulduK</t>
  </si>
  <si>
    <t>http://t.co/nesqs8SLP1</t>
  </si>
  <si>
    <t>https://t.co/7KaqthiU3w</t>
  </si>
  <si>
    <t>https://t.co/obpq5krhrQ</t>
  </si>
  <si>
    <t>https://t.co/qTxFxwQ19E</t>
  </si>
  <si>
    <t>https://t.co/qWp27PgSzC</t>
  </si>
  <si>
    <t>https://t.co/bEwJkSUKJ2</t>
  </si>
  <si>
    <t>https://t.co/ltr920XA55</t>
  </si>
  <si>
    <t>https://t.co/O2OOS6R6Eg</t>
  </si>
  <si>
    <t>https://t.co/QjYMKhe2mY</t>
  </si>
  <si>
    <t>https://t.co/p6MDnZMf9n</t>
  </si>
  <si>
    <t>https://t.co/b0uvZgrwZB</t>
  </si>
  <si>
    <t>https://t.co/4mL8J8KHgE</t>
  </si>
  <si>
    <t>https://t.co/wUkdmD4XHo</t>
  </si>
  <si>
    <t>https://t.co/oFS7FTpHnm</t>
  </si>
  <si>
    <t>https://t.co/vlAi7m129I</t>
  </si>
  <si>
    <t>https://t.co/sm3ZbZXHO5</t>
  </si>
  <si>
    <t>https://t.co/QqRj2IvVCu</t>
  </si>
  <si>
    <t>https://t.co/7u2gIcZt6H</t>
  </si>
  <si>
    <t>https://t.co/KbAQlUHNQX</t>
  </si>
  <si>
    <t>https://t.co/tMZqBi4Czd</t>
  </si>
  <si>
    <t>https://t.co/dYDuQI31n3</t>
  </si>
  <si>
    <t>https://t.co/fngS7Yyu31</t>
  </si>
  <si>
    <t>https://t.co/5IJfadyZrr</t>
  </si>
  <si>
    <t>https://t.co/puZWvBxcMd</t>
  </si>
  <si>
    <t>https://t.co/sfHCwksWKF</t>
  </si>
  <si>
    <t>https://t.co/u7ZQvJdgMe</t>
  </si>
  <si>
    <t>https://t.co/Mlh0sdAwYE</t>
  </si>
  <si>
    <t>https://t.co/i8fPJ1ppXd</t>
  </si>
  <si>
    <t>https://t.co/EGcCxgDrpt</t>
  </si>
  <si>
    <t>https://t.co/2nNUqAS8t0</t>
  </si>
  <si>
    <t>https://t.co/VNRxgZtYc5</t>
  </si>
  <si>
    <t>https://t.co/WaXsMuRinb</t>
  </si>
  <si>
    <t>https://t.co/nVbAVV8tMo</t>
  </si>
  <si>
    <t>https://t.co/dFtcsFgLss</t>
  </si>
  <si>
    <t>https://t.co/V6EHcFCh3D</t>
  </si>
  <si>
    <t>https://t.co/KXhdvz3bE3</t>
  </si>
  <si>
    <t>https://t.co/31dRPmVitp</t>
  </si>
  <si>
    <t>https://t.co/jrTaPZ04ST</t>
  </si>
  <si>
    <t>https://t.co/z16xsa8xDY</t>
  </si>
  <si>
    <t>https://t.co/FrCyjB78bQ</t>
  </si>
  <si>
    <t>https://t.co/dgw5WuH5Ar</t>
  </si>
  <si>
    <t>https://t.co/SLvLqKnUYn</t>
  </si>
  <si>
    <t>https://t.co/EfIePpMPvQ</t>
  </si>
  <si>
    <t>https://t.co/hyj7BvFAC2</t>
  </si>
  <si>
    <t>https://t.co/TmDvHWK2Ae</t>
  </si>
  <si>
    <t>https://t.co/DFD9wUqKGu</t>
  </si>
  <si>
    <t>https://t.co/k3KVWZwZDC</t>
  </si>
  <si>
    <t>https://t.co/ldg8Wg1QS2</t>
  </si>
  <si>
    <t>https://t.co/2SDdqrdVyA</t>
  </si>
  <si>
    <t>https://t.co/MCliiLGZOe</t>
  </si>
  <si>
    <t>https://t.co/bnVel6ils4</t>
  </si>
  <si>
    <t>https://t.co/mOD96VyJaa</t>
  </si>
  <si>
    <t>https://t.co/m1QKzgQXqT</t>
  </si>
  <si>
    <t>https://t.co/xHj5iu2yzI</t>
  </si>
  <si>
    <t>https://t.co/Uw6ysU4xUt</t>
  </si>
  <si>
    <t>https://t.co/zYjx5t2qcv</t>
  </si>
  <si>
    <t>https://t.co/H3cLwKXezO</t>
  </si>
  <si>
    <t>https://t.co/oRWZikyJmM</t>
  </si>
  <si>
    <t>http://t.co/rw8fCbRaTe</t>
  </si>
  <si>
    <t>https://t.co/OiXDpDwJ9h</t>
  </si>
  <si>
    <t>https://t.co/STRCJcvpqA</t>
  </si>
  <si>
    <t>https://t.co/HHsMajABT0</t>
  </si>
  <si>
    <t>https://t.co/jFQVpv0qjU</t>
  </si>
  <si>
    <t>https://t.co/AhXydcV2i6</t>
  </si>
  <si>
    <t>https://t.co/7JovxMROLW</t>
  </si>
  <si>
    <t>https://t.co/Ns5HIhmmTl</t>
  </si>
  <si>
    <t>https://t.co/C0tWoHVp4h</t>
  </si>
  <si>
    <t>https://t.co/Do6u9UBmcv</t>
  </si>
  <si>
    <t>https://t.co/K4uYavBdgw</t>
  </si>
  <si>
    <t>https://t.co/W2TaqAKEMN</t>
  </si>
  <si>
    <t>https://t.co/TmMMoVnp6f</t>
  </si>
  <si>
    <t>https://t.co/OqZLUgXYhO</t>
  </si>
  <si>
    <t>https://t.co/LjBEqzOvjE</t>
  </si>
  <si>
    <t>https://t.co/uRXYbO2TjF</t>
  </si>
  <si>
    <t>https://t.co/4jXzdXmxGm</t>
  </si>
  <si>
    <t>https://t.co/X1le43fXZX</t>
  </si>
  <si>
    <t>https://t.co/fNQfAw1nFx</t>
  </si>
  <si>
    <t>https://t.co/Tog5lhcR9M</t>
  </si>
  <si>
    <t>https://t.co/u4S3iTnjPD</t>
  </si>
  <si>
    <t>https://t.co/0z6KUVExBx</t>
  </si>
  <si>
    <t>https://t.co/Wla9vqdgdM</t>
  </si>
  <si>
    <t>https://t.co/WtUaYjP55M</t>
  </si>
  <si>
    <t>https://t.co/4ZSpyI3AA1</t>
  </si>
  <si>
    <t>https://t.co/kmhjlGPTQK</t>
  </si>
  <si>
    <t>https://t.co/3sI1phRcnz</t>
  </si>
  <si>
    <t>https://t.co/BzFuo4tLq8</t>
  </si>
  <si>
    <t>https://t.co/5ZaCwgOKBx</t>
  </si>
  <si>
    <t>https://t.co/R915qIzuOg</t>
  </si>
  <si>
    <t>https://t.co/hP4flfwvgZ</t>
  </si>
  <si>
    <t>https://t.co/dzSPuzsu73</t>
  </si>
  <si>
    <t>https://t.co/UX3fbIvlxX</t>
  </si>
  <si>
    <t>https://t.co/AIWNaPaC9Q</t>
  </si>
  <si>
    <t>https://t.co/mLv7g66hqg</t>
  </si>
  <si>
    <t>https://t.co/6ic3u94TyY</t>
  </si>
  <si>
    <t>https://t.co/jwKCL91rVU</t>
  </si>
  <si>
    <t>https://t.co/4aOzN1TdAr</t>
  </si>
  <si>
    <t>https://t.co/u3n9ut1amQ</t>
  </si>
  <si>
    <t>https://t.co/KHYAZtihEt</t>
  </si>
  <si>
    <t>https://t.co/l6256FAMBt</t>
  </si>
  <si>
    <t>https://t.co/q1pOmcyf2l</t>
  </si>
  <si>
    <t>https://t.co/uFCnSoRIb0</t>
  </si>
  <si>
    <t>https://t.co/ugpBu2u3Yb</t>
  </si>
  <si>
    <t>https://t.co/L6Hq5AuoCY</t>
  </si>
  <si>
    <t>https://t.co/P7dgYkvmZi</t>
  </si>
  <si>
    <t>https://t.co/gf39Z5Cuzh</t>
  </si>
  <si>
    <t>https://t.co/MD0T4PXQFb</t>
  </si>
  <si>
    <t>https://t.co/mAfDJirtAM</t>
  </si>
  <si>
    <t>https://t.co/LCzst0GJdw</t>
  </si>
  <si>
    <t>https://t.co/uWIAkd2H6h</t>
  </si>
  <si>
    <t>https://t.co/11tnDyvidx</t>
  </si>
  <si>
    <t>https://t.co/ySnOgEjwVM</t>
  </si>
  <si>
    <t>https://t.co/67S9Ap62ed</t>
  </si>
  <si>
    <t>https://t.co/wRblEeal2H</t>
  </si>
  <si>
    <t>https://t.co/MTBcUpGwNE</t>
  </si>
  <si>
    <t>https://t.co/khugYkVkJR</t>
  </si>
  <si>
    <t>https://t.co/FN4JpOjx1f</t>
  </si>
  <si>
    <t>https://t.co/P8SK8BRoVL</t>
  </si>
  <si>
    <t>https://t.co/Ua7X2ksfUI</t>
  </si>
  <si>
    <t>https://t.co/7k5AkwihgE</t>
  </si>
  <si>
    <t>https://t.co/Cdlneg8gnV</t>
  </si>
  <si>
    <t>https://t.co/XSGjudMbcw</t>
  </si>
  <si>
    <t>https://t.co/HhUtmNn1o0</t>
  </si>
  <si>
    <t>https://t.co/WuP1Klchq3</t>
  </si>
  <si>
    <t>https://t.co/BXQ7NJ1stu</t>
  </si>
  <si>
    <t>https://t.co/zvxzP8eNb1</t>
  </si>
  <si>
    <t>https://t.co/fIhibFhOrD</t>
  </si>
  <si>
    <t>https://t.co/K5uO36UOZT</t>
  </si>
  <si>
    <t>https://t.co/aGpW060Lhi</t>
  </si>
  <si>
    <t>https://t.co/RcjIttA8o9</t>
  </si>
  <si>
    <t>https://t.co/HLU36fi7C8</t>
  </si>
  <si>
    <t>https://t.co/ob7Wekw3Pd</t>
  </si>
  <si>
    <t>https://t.co/novnwg52Nl</t>
  </si>
  <si>
    <t>https://t.co/ZLloCHjCkS</t>
  </si>
  <si>
    <t>https://t.co/kgS4WdfetM</t>
  </si>
  <si>
    <t>https://t.co/kJJaoFk17a</t>
  </si>
  <si>
    <t>https://t.co/XNTtDrWTrz</t>
  </si>
  <si>
    <t>https://t.co/gW9nwHGqub</t>
  </si>
  <si>
    <t>https://t.co/tP9UpMNjZa</t>
  </si>
  <si>
    <t>https://t.co/eKujsT8JTu</t>
  </si>
  <si>
    <t>https://t.co/AAuX3fsk2A</t>
  </si>
  <si>
    <t>https://t.co/T43dhM4YJn</t>
  </si>
  <si>
    <t>https://t.co/Ie3kSwlC1F</t>
  </si>
  <si>
    <t>https://t.co/wRch6VyLyD</t>
  </si>
  <si>
    <t>https://t.co/KRGz8u5HBA</t>
  </si>
  <si>
    <t>https://t.co/FCqjlwAKZN</t>
  </si>
  <si>
    <t>https://t.co/T9DG8T7I6W</t>
  </si>
  <si>
    <t>https://t.co/y9cYcHwCN4</t>
  </si>
  <si>
    <t>https://t.co/6ZrvwN03e8</t>
  </si>
  <si>
    <t>https://t.co/W4MPEAUMFr</t>
  </si>
  <si>
    <t>https://t.co/7EjZDjpY2G</t>
  </si>
  <si>
    <t>https://t.co/9WsbT099eU</t>
  </si>
  <si>
    <t>https://t.co/rrn5SCaA22</t>
  </si>
  <si>
    <t>https://t.co/BSG2TTwgx2</t>
  </si>
  <si>
    <t>https://t.co/pL1PtlMKBT</t>
  </si>
  <si>
    <t>https://t.co/L7MtlNggZc</t>
  </si>
  <si>
    <t>https://t.co/TNaL7yYWyF</t>
  </si>
  <si>
    <t>https://t.co/1YhWb2OT4Q</t>
  </si>
  <si>
    <t>https://t.co/cIEktEYrgL</t>
  </si>
  <si>
    <t>https://t.co/d2wzQMD1Gh</t>
  </si>
  <si>
    <t>https://t.co/LUX6w8V7N4</t>
  </si>
  <si>
    <t>https://t.co/WZGcppVCpN</t>
  </si>
  <si>
    <t>https://t.co/v6nE5ZZpal</t>
  </si>
  <si>
    <t>https://t.co/nu4PyyNlzQ</t>
  </si>
  <si>
    <t>http://t.co/MYkZihbEEy</t>
  </si>
  <si>
    <t>https://t.co/4AgdF5tjOl</t>
  </si>
  <si>
    <t>https://t.co/eqJyF2T74p</t>
  </si>
  <si>
    <t>https://t.co/GyCCnoYb56</t>
  </si>
  <si>
    <t>https://t.co/asKLRwDsHk</t>
  </si>
  <si>
    <t>https://t.co/usBW7DKApE</t>
  </si>
  <si>
    <t>https://t.co/N8UsavPzpF</t>
  </si>
  <si>
    <t>https://t.co/SabnIxdQ7w</t>
  </si>
  <si>
    <t>https://t.co/T4WS1OZmKf</t>
  </si>
  <si>
    <t>https://t.co/QvwGiwphxb</t>
  </si>
  <si>
    <t>https://t.co/ha3lsc1Ljb</t>
  </si>
  <si>
    <t>https://t.co/Mzl7YusIGP</t>
  </si>
  <si>
    <t>https://t.co/ciRHekHbrq</t>
  </si>
  <si>
    <t>https://t.co/zbrOWxp6Oa</t>
  </si>
  <si>
    <t>https://t.co/u7WLSEJz5U</t>
  </si>
  <si>
    <t>https://t.co/dzRNfUIUlO</t>
  </si>
  <si>
    <t>https://t.co/GpJWYVWJcM</t>
  </si>
  <si>
    <t>https://t.co/ANnlPSFxL4</t>
  </si>
  <si>
    <t>https://t.co/MosJzVtoKk</t>
  </si>
  <si>
    <t>https://t.co/hcDm4vdJaJ</t>
  </si>
  <si>
    <t>https://t.co/8LBCdidIbU</t>
  </si>
  <si>
    <t>https://t.co/SY81g7kesI</t>
  </si>
  <si>
    <t>https://t.co/NcilTDUgFh</t>
  </si>
  <si>
    <t>https://t.co/w4Hsv8oSQY</t>
  </si>
  <si>
    <t>https://t.co/Sy7rkgGDWT</t>
  </si>
  <si>
    <t>https://t.co/svxJVkqzTo</t>
  </si>
  <si>
    <t>https://t.co/xJGzGeT851</t>
  </si>
  <si>
    <t>https://t.co/NRzMJhvPrj</t>
  </si>
  <si>
    <t>https://t.co/SOWdJkvSOe</t>
  </si>
  <si>
    <t>https://t.co/2x1hI2zau5</t>
  </si>
  <si>
    <t>https://t.co/hSwPHwwQyl</t>
  </si>
  <si>
    <t>https://t.co/ncAqe8KyTi</t>
  </si>
  <si>
    <t>https://t.co/stvThnlyTW</t>
  </si>
  <si>
    <t>http://t.co/WUfky77mXz</t>
  </si>
  <si>
    <t>https://t.co/ldBncRsRVw</t>
  </si>
  <si>
    <t>https://t.co/sqTH7MybJY</t>
  </si>
  <si>
    <t>https://t.co/nRfU0wAqYT</t>
  </si>
  <si>
    <t>https://t.co/O7miejYADL</t>
  </si>
  <si>
    <t>https://t.co/WRg2TCxpSm</t>
  </si>
  <si>
    <t>https://t.co/eQdOVlX0Me</t>
  </si>
  <si>
    <t>https://t.co/RgVcEvIcDu</t>
  </si>
  <si>
    <t>http://t.co/8ROe22gUfx</t>
  </si>
  <si>
    <t>https://t.co/8VZux5LJgh</t>
  </si>
  <si>
    <t>https://t.co/azHxUs2K7w</t>
  </si>
  <si>
    <t>https://t.co/g5thuSAhIM</t>
  </si>
  <si>
    <t>https://t.co/Av2t57f3cZ</t>
  </si>
  <si>
    <t>https://t.co/T9VybyZyYp</t>
  </si>
  <si>
    <t>https://t.co/NRlzRZblx1</t>
  </si>
  <si>
    <t>https://t.co/gz4mepNnoY</t>
  </si>
  <si>
    <t>https://t.co/jR4oGKOQgG</t>
  </si>
  <si>
    <t>https://t.co/kZ0zeobRHP</t>
  </si>
  <si>
    <t>https://t.co/LHyiW49W5R</t>
  </si>
  <si>
    <t>https://t.co/K3xF0p2NLp</t>
  </si>
  <si>
    <t>https://t.co/tXWVLyHyWM</t>
  </si>
  <si>
    <t>https://t.co/v7BfXNWmRR</t>
  </si>
  <si>
    <t>https://t.co/GPtm9U8kzc</t>
  </si>
  <si>
    <t>https://t.co/P5PGXxZcMO</t>
  </si>
  <si>
    <t>https://t.co/WNZJPi04lH</t>
  </si>
  <si>
    <t>https://t.co/tPSENMw6Te</t>
  </si>
  <si>
    <t>https://t.co/wRvwpb1RAi</t>
  </si>
  <si>
    <t>https://t.co/OWM4ETMYmH</t>
  </si>
  <si>
    <t>https://t.co/6u3Zrq2uY4</t>
  </si>
  <si>
    <t>https://t.co/Mlx7UXGrZt</t>
  </si>
  <si>
    <t>https://t.co/gdGbokuXM6</t>
  </si>
  <si>
    <t>https://t.co/WiwpIwt9y3</t>
  </si>
  <si>
    <t>https://t.co/NRatyGseN9</t>
  </si>
  <si>
    <t>https://t.co/KzmOBlF8EQ</t>
  </si>
  <si>
    <t>https://t.co/PIVPdXhK9E</t>
  </si>
  <si>
    <t>https://t.co/5JvPEYEzPV</t>
  </si>
  <si>
    <t>https://t.co/X2frQoZ7qL</t>
  </si>
  <si>
    <t>https://t.co/4GG32vB1Pr</t>
  </si>
  <si>
    <t>https://t.co/riRSdrCVEA</t>
  </si>
  <si>
    <t>https://t.co/v0bkPLaydK</t>
  </si>
  <si>
    <t>https://t.co/KLiAZl4otA</t>
  </si>
  <si>
    <t>https://t.co/pAFxevnZWr</t>
  </si>
  <si>
    <t>https://t.co/ATWDjKG8F3</t>
  </si>
  <si>
    <t>https://t.co/vQ5NDf55Tx</t>
  </si>
  <si>
    <t>https://t.co/hBc1lmD9pd</t>
  </si>
  <si>
    <t>https://t.co/BrNKtgCkMF</t>
  </si>
  <si>
    <t>https://t.co/BLBeOx1aSe</t>
  </si>
  <si>
    <t>https://t.co/GSCE20I7SB</t>
  </si>
  <si>
    <t>https://t.co/qKurr4AWyq</t>
  </si>
  <si>
    <t>https://t.co/MVTgOl2N8w</t>
  </si>
  <si>
    <t>https://t.co/9K66BBGsMc</t>
  </si>
  <si>
    <t>https://t.co/L11inejBNE</t>
  </si>
  <si>
    <t>https://t.co/s92tpGi0HR</t>
  </si>
  <si>
    <t>https://t.co/FYdKXev5jJ</t>
  </si>
  <si>
    <t>https://t.co/xZS1kEdhPn</t>
  </si>
  <si>
    <t>https://t.co/h1nETYYRzf</t>
  </si>
  <si>
    <t>https://t.co/3KAKH7Dzl9</t>
  </si>
  <si>
    <t>http://t.co/rhbtT5tHmQ</t>
  </si>
  <si>
    <t>http://t.co/HIZhnKjGOY</t>
  </si>
  <si>
    <t>https://t.co/okP5bh2JJr</t>
  </si>
  <si>
    <t>https://t.co/HiPZ5grl9P</t>
  </si>
  <si>
    <t>https://t.co/EbLzDIuSy2</t>
  </si>
  <si>
    <t>https://t.co/6zvltmP9yV</t>
  </si>
  <si>
    <t>https://t.co/BBnQseZUUF</t>
  </si>
  <si>
    <t>https://t.co/l1Gfsioqut</t>
  </si>
  <si>
    <t>https://t.co/SLXVtPax8e</t>
  </si>
  <si>
    <t>https://t.co/VQKm4XIWDH</t>
  </si>
  <si>
    <t>https://t.co/MyrLwbLVYd</t>
  </si>
  <si>
    <t>https://t.co/gCs67jLhaE</t>
  </si>
  <si>
    <t>http://t.co/WO29CDW8Bu</t>
  </si>
  <si>
    <t>https://t.co/GscWttxrjP</t>
  </si>
  <si>
    <t>https://t.co/TExEjwKmZs</t>
  </si>
  <si>
    <t>https://t.co/zr5rAaZrk2</t>
  </si>
  <si>
    <t>https://t.co/aYsBzsv5Kf</t>
  </si>
  <si>
    <t>https://t.co/MIAz1iylii</t>
  </si>
  <si>
    <t>https://t.co/pYAgK1v0Qb</t>
  </si>
  <si>
    <t>http://t.co/JmOQQAc9JV</t>
  </si>
  <si>
    <t>https://t.co/T6IuFbR7Pz</t>
  </si>
  <si>
    <t>https://t.co/TSlH7bTfMq</t>
  </si>
  <si>
    <t>https://t.co/NrR19SC2Jq</t>
  </si>
  <si>
    <t>https://t.co/1iWZHU1mo4</t>
  </si>
  <si>
    <t>https://t.co/1GTCr3FB2T</t>
  </si>
  <si>
    <t>https://t.co/npa2cco8jQ</t>
  </si>
  <si>
    <t>https://t.co/byVg8zSthx</t>
  </si>
  <si>
    <t>https://t.co/JJ1P3RmVuH</t>
  </si>
  <si>
    <t>https://t.co/frUYACrUmy</t>
  </si>
  <si>
    <t>https://t.co/v92gN1fT56</t>
  </si>
  <si>
    <t>https://t.co/kETgIiH5kn</t>
  </si>
  <si>
    <t>http://t.co/EfFqIG6n0S</t>
  </si>
  <si>
    <t>https://t.co/dGr1PoXwUO</t>
  </si>
  <si>
    <t>https://t.co/LfY3NSgWae</t>
  </si>
  <si>
    <t>https://t.co/DiwQomhJSC</t>
  </si>
  <si>
    <t>https://t.co/qyNVxB7Rvl</t>
  </si>
  <si>
    <t>https://t.co/gCJuvGyTpc</t>
  </si>
  <si>
    <t>https://t.co/e8pq2Jhe49</t>
  </si>
  <si>
    <t>https://t.co/8oEY2HxQLM</t>
  </si>
  <si>
    <t>https://t.co/ty1VKgHjF2</t>
  </si>
  <si>
    <t>https://t.co/BOYqeFByRs</t>
  </si>
  <si>
    <t>https://t.co/M2jI2TKDBy</t>
  </si>
  <si>
    <t>https://t.co/Qi2mfoZViY</t>
  </si>
  <si>
    <t>https://t.co/3MYKcONiE8</t>
  </si>
  <si>
    <t>https://t.co/GRVM0pLrPa</t>
  </si>
  <si>
    <t>https://t.co/dMA1jefOJ8</t>
  </si>
  <si>
    <t>https://t.co/jp3kZ0A1Z9</t>
  </si>
  <si>
    <t>https://t.co/5zRwtZmDwo</t>
  </si>
  <si>
    <t>http://t.co/L4UTqAUSMc</t>
  </si>
  <si>
    <t>https://t.co/LBjYjCimL3</t>
  </si>
  <si>
    <t>https://t.co/OjfYT1nUhK</t>
  </si>
  <si>
    <t>https://t.co/w7d5eXhN0K</t>
  </si>
  <si>
    <t>https://t.co/68XVHIg4hC</t>
  </si>
  <si>
    <t>https://t.co/UVjNDMrIh1</t>
  </si>
  <si>
    <t>https://t.co/fGlJDsixzF</t>
  </si>
  <si>
    <t>https://t.co/mjrERaC3iV</t>
  </si>
  <si>
    <t>https://t.co/mYghQiltZB</t>
  </si>
  <si>
    <t>https://t.co/zDfDcodY1H</t>
  </si>
  <si>
    <t>https://t.co/HNhQV2GFjQ</t>
  </si>
  <si>
    <t>https://t.co/QvBT8c17oB</t>
  </si>
  <si>
    <t>https://t.co/FC9w7RyW8m</t>
  </si>
  <si>
    <t>https://t.co/SgFoD2YTkf</t>
  </si>
  <si>
    <t>https://t.co/3vuWhXTu2n</t>
  </si>
  <si>
    <t>https://t.co/aBAlwjvcBR</t>
  </si>
  <si>
    <t>https://t.co/iq3af6bVpG</t>
  </si>
  <si>
    <t>https://t.co/HIERvpgR0A</t>
  </si>
  <si>
    <t>https://t.co/KL6hELNW9y</t>
  </si>
  <si>
    <t>https://t.co/YZquxc25Pp</t>
  </si>
  <si>
    <t>https://t.co/MKwtMKqrnK</t>
  </si>
  <si>
    <t>https://t.co/oN3i2nOVEG</t>
  </si>
  <si>
    <t>https://t.co/AAtJr9ccG5</t>
  </si>
  <si>
    <t>https://t.co/8rgbejyfrf</t>
  </si>
  <si>
    <t>https://t.co/9Y8Srj9iJe</t>
  </si>
  <si>
    <t>https://t.co/Ykjqh58ZhQ</t>
  </si>
  <si>
    <t>https://t.co/e7GWKxJUF3</t>
  </si>
  <si>
    <t>https://t.co/aSwrRCMA0s</t>
  </si>
  <si>
    <t>https://t.co/Ma6fcHBT2n</t>
  </si>
  <si>
    <t>https://t.co/JnsCvDDejB</t>
  </si>
  <si>
    <t>https://t.co/3ECg5vZhvy</t>
  </si>
  <si>
    <t>https://t.co/kUaJcN26Xs</t>
  </si>
  <si>
    <t>https://t.co/vuvggwJ3WJ</t>
  </si>
  <si>
    <t>https://t.co/JgrQcjQtpi</t>
  </si>
  <si>
    <t>http://t.co/B0QPLfYJSr</t>
  </si>
  <si>
    <t>https://t.co/oeb7mv4cAB</t>
  </si>
  <si>
    <t>https://t.co/ZnOkPzhwvW</t>
  </si>
  <si>
    <t>https://t.co/LGcHvHMzAz</t>
  </si>
  <si>
    <t>https://t.co/a9huVzvlpu</t>
  </si>
  <si>
    <t>https://t.co/O5Lv245WaR</t>
  </si>
  <si>
    <t>https://t.co/ZyaLVmLvDZ</t>
  </si>
  <si>
    <t>https://t.co/TMt3jGVMFY</t>
  </si>
  <si>
    <t>https://t.co/rngSW8wugQ</t>
  </si>
  <si>
    <t>https://t.co/0J0uSGA6oh</t>
  </si>
  <si>
    <t>https://t.co/QmEtdKDscY</t>
  </si>
  <si>
    <t>https://t.co/anMEd84iUA</t>
  </si>
  <si>
    <t>https://t.co/7UXD8l6ZjN</t>
  </si>
  <si>
    <t>https://t.co/0FBVK1lPBf</t>
  </si>
  <si>
    <t>https://t.co/DR7VxTpqVb</t>
  </si>
  <si>
    <t>https://t.co/HRFyEyUhIA</t>
  </si>
  <si>
    <t>https://t.co/oJihmmXt5Y</t>
  </si>
  <si>
    <t>https://t.co/w6CFEjiwxn</t>
  </si>
  <si>
    <t>https://t.co/xFbpwerdPU</t>
  </si>
  <si>
    <t>https://t.co/SWfsD8eUXH</t>
  </si>
  <si>
    <t>https://t.co/YvIwxawQ3Z</t>
  </si>
  <si>
    <t>https://t.co/o9xv7MMkXH</t>
  </si>
  <si>
    <t>https://t.co/Hvmm5l6VYk</t>
  </si>
  <si>
    <t>https://t.co/CoSW75sBtS</t>
  </si>
  <si>
    <t>https://t.co/fFTFGhDEEW</t>
  </si>
  <si>
    <t>https://t.co/xpDxG9DLT8</t>
  </si>
  <si>
    <t>https://t.co/3cwp0VAK5O</t>
  </si>
  <si>
    <t>https://t.co/k5uUTx3oj4</t>
  </si>
  <si>
    <t>https://t.co/1ZE9dfmJfL</t>
  </si>
  <si>
    <t>https://t.co/90ddYqcmHv</t>
  </si>
  <si>
    <t>https://t.co/Q1pgOj6Yvx</t>
  </si>
  <si>
    <t>https://t.co/ZO1Pk1QPFL</t>
  </si>
  <si>
    <t>https://t.co/69SAlle9NR</t>
  </si>
  <si>
    <t>https://t.co/zWtpXjG6rU</t>
  </si>
  <si>
    <t>https://t.co/A3tjHyvTnU</t>
  </si>
  <si>
    <t>https://t.co/xSLLuTsCZw</t>
  </si>
  <si>
    <t>https://t.co/5LiACMA7JH</t>
  </si>
  <si>
    <t>https://t.co/72mH9UMSW6</t>
  </si>
  <si>
    <t>https://t.co/oALoe82NPo</t>
  </si>
  <si>
    <t>https://t.co/2FQSOK7Yw2</t>
  </si>
  <si>
    <t>https://t.co/NgYE0GzPPF</t>
  </si>
  <si>
    <t>https://t.co/V5e9a9xClF</t>
  </si>
  <si>
    <t>https://t.co/iu0UMEUGJD</t>
  </si>
  <si>
    <t>https://t.co/0QcINIGSLh</t>
  </si>
  <si>
    <t>https://t.co/kHnuQ4tDX5</t>
  </si>
  <si>
    <t>https://t.co/wKgBxWXJtb</t>
  </si>
  <si>
    <t>https://t.co/6kIlIx3EKR</t>
  </si>
  <si>
    <t>https://t.co/LawNCxpdgW</t>
  </si>
  <si>
    <t>https://t.co/cfCxMFkIVf</t>
  </si>
  <si>
    <t>https://t.co/sNezf89YBE</t>
  </si>
  <si>
    <t>https://t.co/GbygOSUbfM</t>
  </si>
  <si>
    <t>https://t.co/zQR6WPtoZA</t>
  </si>
  <si>
    <t>https://t.co/2jK52ps9H3</t>
  </si>
  <si>
    <t>https://t.co/JDhv7SCQlZ</t>
  </si>
  <si>
    <t>https://t.co/xlSOZf4Q2T</t>
  </si>
  <si>
    <t>https://t.co/XC78V1xz8y</t>
  </si>
  <si>
    <t>https://t.co/WptCz1OMmS</t>
  </si>
  <si>
    <t>https://t.co/pVgNQsy0VX</t>
  </si>
  <si>
    <t>https://t.co/4PB5A5V6uT</t>
  </si>
  <si>
    <t>https://t.co/oJzKaIzFKP</t>
  </si>
  <si>
    <t>https://t.co/9YG6yS6L35</t>
  </si>
  <si>
    <t>https://t.co/R0YcZkRYDt</t>
  </si>
  <si>
    <t>https://t.co/6Yfp8wbaFf</t>
  </si>
  <si>
    <t>https://t.co/NkjmnVKh68</t>
  </si>
  <si>
    <t>https://t.co/wIPtTxptZa</t>
  </si>
  <si>
    <t>https://t.co/mPDkuyAhRX</t>
  </si>
  <si>
    <t>https://t.co/ma6kqqo7te</t>
  </si>
  <si>
    <t>https://t.co/6dzx2LCETo</t>
  </si>
  <si>
    <t>https://t.co/tLh8KCEVNY</t>
  </si>
  <si>
    <t>https://t.co/2fzgKujAzM</t>
  </si>
  <si>
    <t>https://t.co/L34TzQj95U</t>
  </si>
  <si>
    <t>https://t.co/3m5ql6I7xo</t>
  </si>
  <si>
    <t>https://t.co/wMqUcM3Tci</t>
  </si>
  <si>
    <t>https://t.co/ZlEW2IG5XC</t>
  </si>
  <si>
    <t>https://t.co/PeJV9HuCUc</t>
  </si>
  <si>
    <t>https://t.co/pod7yUku3l</t>
  </si>
  <si>
    <t>https://t.co/s1XxktkmO4</t>
  </si>
  <si>
    <t>https://t.co/hzKm9Omwng</t>
  </si>
  <si>
    <t>https://t.co/6rrfyCWPKH</t>
  </si>
  <si>
    <t>https://t.co/8uEkpQrS8p</t>
  </si>
  <si>
    <t>https://t.co/tkjjKsKttc</t>
  </si>
  <si>
    <t>https://t.co/bbPz6ovn41</t>
  </si>
  <si>
    <t>https://t.co/GppL1dn04e</t>
  </si>
  <si>
    <t>https://t.co/NOpFgnAzA7</t>
  </si>
  <si>
    <t>https://t.co/j0D9UC5Vd5</t>
  </si>
  <si>
    <t>https://t.co/tOLqG5XLlO</t>
  </si>
  <si>
    <t>https://t.co/Ghi2Bs9yqW</t>
  </si>
  <si>
    <t>http://t.co/KspzEtSv</t>
  </si>
  <si>
    <t>https://t.co/54nKtZMCiP</t>
  </si>
  <si>
    <t>https://t.co/4CYz9TSB3E</t>
  </si>
  <si>
    <t>https://t.co/2tO0UB7mZ5</t>
  </si>
  <si>
    <t>https://t.co/azar7ln4Kt</t>
  </si>
  <si>
    <t>https://t.co/OPV1B1CZj2</t>
  </si>
  <si>
    <t>https://t.co/COudoEjYNU</t>
  </si>
  <si>
    <t>https://t.co/3CsB5bivqQ</t>
  </si>
  <si>
    <t>https://t.co/ahuPwiQ7kU</t>
  </si>
  <si>
    <t>https://t.co/rTC41gsG3G</t>
  </si>
  <si>
    <t>https://t.co/M8sSJ4er41</t>
  </si>
  <si>
    <t>https://t.co/YmPVA1bP7q</t>
  </si>
  <si>
    <t>https://t.co/5khyrH2Jk7</t>
  </si>
  <si>
    <t>https://t.co/jwsVwbr7Sm</t>
  </si>
  <si>
    <t>https://t.co/Up9IRY0I9A</t>
  </si>
  <si>
    <t>https://t.co/laTbYrPk8d</t>
  </si>
  <si>
    <t>https://t.co/rcmoxAgyTw</t>
  </si>
  <si>
    <t>https://t.co/z4mM7naxwd</t>
  </si>
  <si>
    <t>https://t.co/bGrOkBZxgl</t>
  </si>
  <si>
    <t>https://t.co/zPEoEEY11G</t>
  </si>
  <si>
    <t>https://t.co/ahr7wR6PbT</t>
  </si>
  <si>
    <t>https://t.co/b7FXX3bWdH</t>
  </si>
  <si>
    <t>https://t.co/r1ChmWQKDa</t>
  </si>
  <si>
    <t>https://t.co/Sgs8CGxpCS</t>
  </si>
  <si>
    <t>https://t.co/jr50iicQYa</t>
  </si>
  <si>
    <t>https://t.co/7ZWnVrftsW</t>
  </si>
  <si>
    <t>https://t.co/ajO6QW3yKs</t>
  </si>
  <si>
    <t>https://t.co/MXfHsok61c</t>
  </si>
  <si>
    <t>https://t.co/omcwTdJiMj</t>
  </si>
  <si>
    <t>https://t.co/2sN5awojo1</t>
  </si>
  <si>
    <t>https://t.co/wYEGcIRM5y</t>
  </si>
  <si>
    <t>https://t.co/2J9qDgKLLj</t>
  </si>
  <si>
    <t>http://t.co/t1a4owtKnl</t>
  </si>
  <si>
    <t>https://t.co/m7loB47EX6</t>
  </si>
  <si>
    <t>https://t.co/ijlxfGwI4K</t>
  </si>
  <si>
    <t>https://t.co/yrYY6AusQL</t>
  </si>
  <si>
    <t>https://t.co/POXqLKazWl</t>
  </si>
  <si>
    <t>https://t.co/3U9wUIO5Gt</t>
  </si>
  <si>
    <t>https://t.co/U4jaMG7zqW</t>
  </si>
  <si>
    <t>https://t.co/tGtvX5VMth</t>
  </si>
  <si>
    <t>https://t.co/dIQnqMoGty</t>
  </si>
  <si>
    <t>https://t.co/QNvVd2bzVF</t>
  </si>
  <si>
    <t>https://t.co/SSdOEKP6bp</t>
  </si>
  <si>
    <t>https://t.co/v5hS9IcJSG</t>
  </si>
  <si>
    <t>https://t.co/JBJFZF5g8i</t>
  </si>
  <si>
    <t>https://t.co/ZtegvvuwlT</t>
  </si>
  <si>
    <t>https://t.co/TnkOsIz2AK</t>
  </si>
  <si>
    <t>https://t.co/EGbxpVpvKP</t>
  </si>
  <si>
    <t>https://t.co/ILvAAJhiQe</t>
  </si>
  <si>
    <t>https://t.co/pXs94Ly9CX</t>
  </si>
  <si>
    <t>https://t.co/oLk4XEKAWA</t>
  </si>
  <si>
    <t>https://t.co/KjG2xWh1yM</t>
  </si>
  <si>
    <t>https://t.co/yz8HOoQ5t1</t>
  </si>
  <si>
    <t>https://t.co/PbMCFtVpQE</t>
  </si>
  <si>
    <t>https://t.co/eaOf1tXTAq</t>
  </si>
  <si>
    <t>https://t.co/a2MHwLs8kF</t>
  </si>
  <si>
    <t>https://t.co/LsHJM5LyZP</t>
  </si>
  <si>
    <t>https://t.co/FLhBmPEzYY</t>
  </si>
  <si>
    <t>https://t.co/FV0vgiKO5U</t>
  </si>
  <si>
    <t>https://t.co/MaGUt9XCnj</t>
  </si>
  <si>
    <t>https://t.co/flSAOwoPWw</t>
  </si>
  <si>
    <t>https://t.co/XlK5jNjUR9</t>
  </si>
  <si>
    <t>https://t.co/AjiB4AUucs</t>
  </si>
  <si>
    <t>https://t.co/RqFXvXiHIU</t>
  </si>
  <si>
    <t>https://t.co/MEbhrnLzlm</t>
  </si>
  <si>
    <t>https://t.co/6q3DJcvOJB</t>
  </si>
  <si>
    <t>https://t.co/AVJYqjjksp</t>
  </si>
  <si>
    <t>https://t.co/X3eq6zzeaL</t>
  </si>
  <si>
    <t>https://t.co/2WCTHSwBGT</t>
  </si>
  <si>
    <t>https://t.co/JCyJE9Akj4</t>
  </si>
  <si>
    <t>https://t.co/KmNh3bf0ZD</t>
  </si>
  <si>
    <t>https://t.co/lZIMBJQVcp</t>
  </si>
  <si>
    <t>https://t.co/NfGW8u1YvL</t>
  </si>
  <si>
    <t>https://t.co/6bP30eiPkF</t>
  </si>
  <si>
    <t>https://t.co/Oz8bEBlQQI</t>
  </si>
  <si>
    <t>https://t.co/rd2y58G0Ln</t>
  </si>
  <si>
    <t>https://t.co/YbjGpmkb9i</t>
  </si>
  <si>
    <t>http://t.co/6iTbDZxEZb</t>
  </si>
  <si>
    <t>https://t.co/NdKnnSNCaP</t>
  </si>
  <si>
    <t>https://t.co/BtWU3hIjPb</t>
  </si>
  <si>
    <t>https://t.co/0LEXAvkSH3</t>
  </si>
  <si>
    <t>https://t.co/TznjDjdNvf</t>
  </si>
  <si>
    <t>https://t.co/Be3DG3NFeb</t>
  </si>
  <si>
    <t>https://t.co/v8guL0B0IF</t>
  </si>
  <si>
    <t>https://t.co/vgpCCmwuOM</t>
  </si>
  <si>
    <t>http://t.co/kz35Jd1Xxe</t>
  </si>
  <si>
    <t>https://t.co/fq2cYINL1U</t>
  </si>
  <si>
    <t>https://t.co/m40e6mwaAw</t>
  </si>
  <si>
    <t>https://t.co/FTaSXHnh6x</t>
  </si>
  <si>
    <t>https://t.co/oDUuM61c5e</t>
  </si>
  <si>
    <t>https://t.co/ocQcichQ6Z</t>
  </si>
  <si>
    <t>https://t.co/M6D7ggz6bs</t>
  </si>
  <si>
    <t>https://t.co/sAEgvJ3QU7</t>
  </si>
  <si>
    <t>https://t.co/4bKX8IB6xt</t>
  </si>
  <si>
    <t>https://t.co/lzGbow2Ffq</t>
  </si>
  <si>
    <t>https://t.co/0V4MxYO9Se</t>
  </si>
  <si>
    <t>https://t.co/kKjGoPsLdY</t>
  </si>
  <si>
    <t>https://t.co/nKJFIKyL83</t>
  </si>
  <si>
    <t>https://t.co/PPk2aPfLge</t>
  </si>
  <si>
    <t>https://t.co/BnnCms4Gtg</t>
  </si>
  <si>
    <t>http://t.co/fqcjb5AsYx</t>
  </si>
  <si>
    <t>https://t.co/BDWhibqokZ</t>
  </si>
  <si>
    <t>https://t.co/uFuvcwANTf</t>
  </si>
  <si>
    <t>https://t.co/WrvmU2gM57</t>
  </si>
  <si>
    <t>https://t.co/23XYcWS1r4</t>
  </si>
  <si>
    <t>https://t.co/xQ1jjyPcpq</t>
  </si>
  <si>
    <t>https://t.co/bgLSTPzpJQ</t>
  </si>
  <si>
    <t>https://t.co/6hnfWzYs2u</t>
  </si>
  <si>
    <t>https://t.co/3RUIxXg2WB</t>
  </si>
  <si>
    <t>https://t.co/pPoJtp6b7g</t>
  </si>
  <si>
    <t>https://t.co/UZBRqWkJNo</t>
  </si>
  <si>
    <t>https://t.co/TcQi6CYNNI</t>
  </si>
  <si>
    <t>https://t.co/LSFhlVDiCr</t>
  </si>
  <si>
    <t>https://t.co/ivEwxkWxYA</t>
  </si>
  <si>
    <t>https://t.co/4MPYcZFIrd</t>
  </si>
  <si>
    <t>https://t.co/Xr6euNUfc8</t>
  </si>
  <si>
    <t>https://t.co/k6GT7Eb17W</t>
  </si>
  <si>
    <t>https://t.co/Mn6nQlnvGz</t>
  </si>
  <si>
    <t>https://t.co/7Gu3nmu9P3</t>
  </si>
  <si>
    <t>https://t.co/qrhzPqqV85</t>
  </si>
  <si>
    <t>https://t.co/n7mr5togor</t>
  </si>
  <si>
    <t>https://t.co/9t48GFpd06</t>
  </si>
  <si>
    <t>https://t.co/G2M9vhfJsL</t>
  </si>
  <si>
    <t>https://t.co/fBKj3rGaDk</t>
  </si>
  <si>
    <t>http://t.co/XAOObnmBvF</t>
  </si>
  <si>
    <t>https://t.co/7UPKt7HLVz</t>
  </si>
  <si>
    <t>https://t.co/UDOOB4rjVE</t>
  </si>
  <si>
    <t>https://t.co/72xtqLI39q</t>
  </si>
  <si>
    <t>https://t.co/EBd0FQEXGJ</t>
  </si>
  <si>
    <t>https://t.co/ib5LZqB8Qv</t>
  </si>
  <si>
    <t>https://t.co/4Ez40fDTGp</t>
  </si>
  <si>
    <t>https://t.co/uvtBXgBYJf</t>
  </si>
  <si>
    <t>https://t.co/3Pm21hInWf</t>
  </si>
  <si>
    <t>https://t.co/lktozZu69t</t>
  </si>
  <si>
    <t>https://t.co/IquOCcPFmC</t>
  </si>
  <si>
    <t>https://t.co/dG9jN2kQDL</t>
  </si>
  <si>
    <t>https://t.co/oL4a1JMvH4</t>
  </si>
  <si>
    <t>https://t.co/7NQ4iIasZA</t>
  </si>
  <si>
    <t>https://t.co/nJtrcUTpVI</t>
  </si>
  <si>
    <t>https://t.co/HKwfugQI5A</t>
  </si>
  <si>
    <t>https://t.co/LasjBtAD7M</t>
  </si>
  <si>
    <t>https://t.co/6eYa6rFsaY</t>
  </si>
  <si>
    <t>https://t.co/5qc67KBXRB</t>
  </si>
  <si>
    <t>https://t.co/NxJDDIZrb8</t>
  </si>
  <si>
    <t>https://t.co/BLrWQKZqgZ</t>
  </si>
  <si>
    <t>https://t.co/0ovDAAvipP</t>
  </si>
  <si>
    <t>https://t.co/30RhSyjw4O</t>
  </si>
  <si>
    <t>https://t.co/hp9QsKuDwc</t>
  </si>
  <si>
    <t>https://t.co/VhTfx8LLdL</t>
  </si>
  <si>
    <t>https://t.co/x3fadsMYje</t>
  </si>
  <si>
    <t>https://t.co/jjKG41fzBc</t>
  </si>
  <si>
    <t>https://t.co/rXNN763A4r</t>
  </si>
  <si>
    <t>https://t.co/faiHfDsMmH</t>
  </si>
  <si>
    <t>https://t.co/XDMIKnoAx7</t>
  </si>
  <si>
    <t>https://t.co/cxK6X5ErSi</t>
  </si>
  <si>
    <t>https://t.co/1aBuJrso0V</t>
  </si>
  <si>
    <t>https://t.co/InEtjst7S9</t>
  </si>
  <si>
    <t>https://t.co/QyTdOFL6WG</t>
  </si>
  <si>
    <t>https://t.co/urw93Gjfz1</t>
  </si>
  <si>
    <t>https://t.co/x2g9q7WeRx</t>
  </si>
  <si>
    <t>https://t.co/6ohTiVKBJE</t>
  </si>
  <si>
    <t>https://t.co/wpZ9XFkNJj</t>
  </si>
  <si>
    <t>https://t.co/67ANSHJQiW</t>
  </si>
  <si>
    <t>https://t.co/d1u6rx58xD</t>
  </si>
  <si>
    <t>https://t.co/CHyU1Gg5Pc</t>
  </si>
  <si>
    <t>https://t.co/oipMcn0CrR</t>
  </si>
  <si>
    <t>https://t.co/Zg7MF9zk6W</t>
  </si>
  <si>
    <t>https://t.co/2unlDffyHt</t>
  </si>
  <si>
    <t>https://t.co/0p8yWlZVf0</t>
  </si>
  <si>
    <t>https://t.co/y851F3EogI</t>
  </si>
  <si>
    <t>https://t.co/LzWTm1MwVE</t>
  </si>
  <si>
    <t>https://t.co/CT8HLnH5Y4</t>
  </si>
  <si>
    <t>http://t.co/gx5qYAa21x</t>
  </si>
  <si>
    <t>https://t.co/QddBvyKLnc</t>
  </si>
  <si>
    <t>https://t.co/MsXBb1JYmZ</t>
  </si>
  <si>
    <t>https://t.co/OkKE7Y7C3y</t>
  </si>
  <si>
    <t>https://t.co/qgcsDJoIoz</t>
  </si>
  <si>
    <t>https://t.co/bRqF3T62of</t>
  </si>
  <si>
    <t>https://t.co/WoCpIkZaLN</t>
  </si>
  <si>
    <t>https://t.co/nkrsGmRy5c</t>
  </si>
  <si>
    <t>https://t.co/BNl823P8NB</t>
  </si>
  <si>
    <t>https://t.co/WcsEq504pC</t>
  </si>
  <si>
    <t>https://t.co/cREKGCH8uy</t>
  </si>
  <si>
    <t>https://t.co/V5VdopBYks</t>
  </si>
  <si>
    <t>https://t.co/ikQzXSkexa</t>
  </si>
  <si>
    <t>https://t.co/l0JR0fHd0s</t>
  </si>
  <si>
    <t>https://t.co/vr3STi1TjJ</t>
  </si>
  <si>
    <t>https://t.co/ifb0g42qcz</t>
  </si>
  <si>
    <t>https://t.co/7WxMpupW83</t>
  </si>
  <si>
    <t>https://t.co/3d7bQJtclo</t>
  </si>
  <si>
    <t>https://t.co/EYL5j70jRG</t>
  </si>
  <si>
    <t>https://t.co/YnjoK4d436</t>
  </si>
  <si>
    <t>https://t.co/ioOmHDW0HX</t>
  </si>
  <si>
    <t>https://t.co/dVFgN8lzJ4</t>
  </si>
  <si>
    <t>https://t.co/BlcuuIMrAj</t>
  </si>
  <si>
    <t>https://t.co/9jMVfYhsZE</t>
  </si>
  <si>
    <t>https://t.co/WNWT1u6uPW</t>
  </si>
  <si>
    <t>https://t.co/mSDrM3wvaZ</t>
  </si>
  <si>
    <t>https://t.co/4qI8O6l8Rs</t>
  </si>
  <si>
    <t>http://t.co/31EJkZOpLl</t>
  </si>
  <si>
    <t>https://t.co/5KjmM71WRg</t>
  </si>
  <si>
    <t>https://t.co/hbWhr3S3lX</t>
  </si>
  <si>
    <t>https://t.co/SpRQ2w1425</t>
  </si>
  <si>
    <t>https://t.co/hb6huuH2hQ</t>
  </si>
  <si>
    <t>https://t.co/MYyAGIyW8W</t>
  </si>
  <si>
    <t>https://t.co/EAPH0XDMXd</t>
  </si>
  <si>
    <t>https://t.co/ilBbnrGcqA</t>
  </si>
  <si>
    <t>https://t.co/Elhor3tBnz</t>
  </si>
  <si>
    <t>https://t.co/DamzWSu56h</t>
  </si>
  <si>
    <t>http://t.co/6TZkWBuR1T</t>
  </si>
  <si>
    <t>https://t.co/2l4CEXELEM</t>
  </si>
  <si>
    <t>https://t.co/eS4FKNoe4E</t>
  </si>
  <si>
    <t>https://t.co/zfdUDaNeW2</t>
  </si>
  <si>
    <t>https://t.co/zJU4Y9wdmV</t>
  </si>
  <si>
    <t>https://t.co/kMMb0YOVSS</t>
  </si>
  <si>
    <t>https://t.co/Oe5hdOLybV</t>
  </si>
  <si>
    <t>https://t.co/KsT8l4DbHE</t>
  </si>
  <si>
    <t>https://t.co/t1SsOyP6Yx</t>
  </si>
  <si>
    <t>https://t.co/FqzyAkGdFq</t>
  </si>
  <si>
    <t>https://t.co/us2MXI6igJ</t>
  </si>
  <si>
    <t>https://t.co/t0IBtfBFRw</t>
  </si>
  <si>
    <t>https://t.co/BlXzqdcomL</t>
  </si>
  <si>
    <t>https://t.co/dZOZGYpD4A</t>
  </si>
  <si>
    <t>https://t.co/Vt8bYirxNK</t>
  </si>
  <si>
    <t>https://t.co/ddMD1v0nxo</t>
  </si>
  <si>
    <t>https://t.co/DjWn2JHg4q</t>
  </si>
  <si>
    <t>https://t.co/89PVlWTklZ</t>
  </si>
  <si>
    <t>https://t.co/0EboCAx43t</t>
  </si>
  <si>
    <t>https://t.co/TZXqZLQOMB</t>
  </si>
  <si>
    <t>https://t.co/IrIWLeGaB1</t>
  </si>
  <si>
    <t>https://t.co/3vAyOBoofm</t>
  </si>
  <si>
    <t>https://t.co/zCGuUD7BDm</t>
  </si>
  <si>
    <t>https://t.co/M5FJqTf3wd</t>
  </si>
  <si>
    <t>https://t.co/WP6dXv0UZM</t>
  </si>
  <si>
    <t>https://t.co/Matx23diiB</t>
  </si>
  <si>
    <t>https://t.co/n5q9RT2Axw</t>
  </si>
  <si>
    <t>https://t.co/fZ92ROZv90</t>
  </si>
  <si>
    <t>http://t.co/X7ECD1Use2</t>
  </si>
  <si>
    <t>https://t.co/mr8MmX5RdM</t>
  </si>
  <si>
    <t>https://t.co/4Mh4uzQwEF</t>
  </si>
  <si>
    <t>https://t.co/af9WMvVVLz</t>
  </si>
  <si>
    <t>https://t.co/bTOwaC4saK</t>
  </si>
  <si>
    <t>http://pbs.twimg.com/profile_images/922580758883074049/3Xv1FYS7_normal.jpg</t>
  </si>
  <si>
    <t>http://pbs.twimg.com/profile_images/1137001690840862720/jpfjdF4B_normal.jpg</t>
  </si>
  <si>
    <t>http://pbs.twimg.com/profile_images/1421771882278252548/Z-tTTFZO_normal.jpg</t>
  </si>
  <si>
    <t>http://pbs.twimg.com/profile_images/1356474650981781505/EW3RHfg3_normal.jpg</t>
  </si>
  <si>
    <t>http://pbs.twimg.com/profile_images/1232458993567707137/WsphRYZk_normal.jpg</t>
  </si>
  <si>
    <t>http://pbs.twimg.com/profile_images/1410259163985289222/2h5S_JaR_normal.jpg</t>
  </si>
  <si>
    <t>http://pbs.twimg.com/profile_images/1442026455114739712/1hDtiX0__normal.jpg</t>
  </si>
  <si>
    <t>http://pbs.twimg.com/profile_images/1294484819531845632/UIHLmOgb_normal.jpg</t>
  </si>
  <si>
    <t>http://pbs.twimg.com/profile_images/1237232474167455744/gzYJu9Hd_normal.jpg</t>
  </si>
  <si>
    <t>http://pbs.twimg.com/profile_images/1378673067153530881/GKWlxXCi_normal.jpg</t>
  </si>
  <si>
    <t>http://pbs.twimg.com/profile_images/1453143221144522752/4mWRg2eD_normal.jpg</t>
  </si>
  <si>
    <t>http://pbs.twimg.com/profile_images/788799609585807360/lMshYjM7_normal.jpg</t>
  </si>
  <si>
    <t>http://pbs.twimg.com/profile_images/1454564034439643138/g6a81op2_normal.jpg</t>
  </si>
  <si>
    <t>http://pbs.twimg.com/profile_images/1297918382843469830/oho9pWgm_normal.jpg</t>
  </si>
  <si>
    <t>http://pbs.twimg.com/profile_images/1358307454270902276/qk7K5Qkt_normal.jpg</t>
  </si>
  <si>
    <t>http://pbs.twimg.com/profile_images/1247575225337872385/rnTedKB4_normal.jpg</t>
  </si>
  <si>
    <t>http://pbs.twimg.com/profile_images/1367485868026560535/qkm1qMxm_normal.jpg</t>
  </si>
  <si>
    <t>http://pbs.twimg.com/profile_images/1454528278652657664/F7GQXxFw_normal.jpg</t>
  </si>
  <si>
    <t>http://abs.twimg.com/sticky/default_profile_images/default_profile_normal.png</t>
  </si>
  <si>
    <t>http://pbs.twimg.com/profile_images/1461503073860284416/2DSZyiK2_normal.jpg</t>
  </si>
  <si>
    <t>http://pbs.twimg.com/profile_images/1435483683754938369/BmkuDPaQ_normal.jpg</t>
  </si>
  <si>
    <t>http://pbs.twimg.com/profile_images/1453438791029600256/ncWKX5wE_normal.jpg</t>
  </si>
  <si>
    <t>http://pbs.twimg.com/profile_images/1394596247370149891/Tj33tPTQ_normal.jpg</t>
  </si>
  <si>
    <t>http://pbs.twimg.com/profile_images/1303709173390159872/KW6PeNWh_normal.jpg</t>
  </si>
  <si>
    <t>http://pbs.twimg.com/profile_images/1243952499951722496/avmozXvx_normal.jpg</t>
  </si>
  <si>
    <t>http://pbs.twimg.com/profile_images/1284279218109636608/o2rqB7Vg_normal.jpg</t>
  </si>
  <si>
    <t>http://pbs.twimg.com/profile_images/1277830775317180416/xKJwqQUb_normal.jpg</t>
  </si>
  <si>
    <t>http://pbs.twimg.com/profile_images/1451759818943844358/jAxrZ9zW_normal.jpg</t>
  </si>
  <si>
    <t>http://pbs.twimg.com/profile_images/1465064293406289920/k6eCoYRR_normal.jpg</t>
  </si>
  <si>
    <t>http://pbs.twimg.com/profile_images/1406098865594404867/VM-gd0ul_normal.jpg</t>
  </si>
  <si>
    <t>http://pbs.twimg.com/profile_images/1463657767793991680/GWmq6t1c_normal.jpg</t>
  </si>
  <si>
    <t>http://pbs.twimg.com/profile_images/1357806802843414529/q6szVTm0_normal.jpg</t>
  </si>
  <si>
    <t>http://pbs.twimg.com/profile_images/1351707221332160512/SmRlsjq9_normal.jpg</t>
  </si>
  <si>
    <t>http://pbs.twimg.com/profile_images/1191720383696687110/a6tQeBti_normal.jpg</t>
  </si>
  <si>
    <t>http://pbs.twimg.com/profile_images/1370968549737426953/P2JZr4Cy_normal.jpg</t>
  </si>
  <si>
    <t>http://pbs.twimg.com/profile_images/661812732849557504/1231YPis_normal.jpg</t>
  </si>
  <si>
    <t>http://pbs.twimg.com/profile_images/1453045695024353281/rmDSUOo4_normal.jpg</t>
  </si>
  <si>
    <t>http://pbs.twimg.com/profile_images/1268176490979561472/aorwOh3s_normal.jpg</t>
  </si>
  <si>
    <t>http://pbs.twimg.com/profile_images/1433412323734065161/n9aKp-V4_normal.jpg</t>
  </si>
  <si>
    <t>http://pbs.twimg.com/profile_images/552307347851210752/vrXDcTFC_normal.jpeg</t>
  </si>
  <si>
    <t>http://pbs.twimg.com/profile_images/3592316706/186f22e8e63863281d35771c59879659_normal.jpeg</t>
  </si>
  <si>
    <t>http://pbs.twimg.com/profile_images/1364121255264198661/ui7bhUAy_normal.jpg</t>
  </si>
  <si>
    <t>http://pbs.twimg.com/profile_images/1422637130/mccigartrophy_normal.jpg</t>
  </si>
  <si>
    <t>http://pbs.twimg.com/profile_images/1255735235079106560/lyRA3U2P_normal.jpg</t>
  </si>
  <si>
    <t>http://pbs.twimg.com/profile_images/1424402517325090816/jEXWGsF5_normal.jpg</t>
  </si>
  <si>
    <t>http://pbs.twimg.com/profile_images/1277056747509657601/1wabaO7b_normal.jpg</t>
  </si>
  <si>
    <t>http://pbs.twimg.com/profile_images/1449646645595893763/HPr58j7H_normal.jpg</t>
  </si>
  <si>
    <t>http://pbs.twimg.com/profile_images/844441939256717318/kCay3Ow8_normal.jpg</t>
  </si>
  <si>
    <t>http://pbs.twimg.com/profile_images/1461021255105191939/5bvhjQjQ_normal.jpg</t>
  </si>
  <si>
    <t>http://pbs.twimg.com/profile_images/666532575515660288/n42fyPBx_normal.jpg</t>
  </si>
  <si>
    <t>http://pbs.twimg.com/profile_images/1395496682201120770/NbsjETVo_normal.jpg</t>
  </si>
  <si>
    <t>http://pbs.twimg.com/profile_images/1053956998826356736/eEVZs1tz_normal.jpg</t>
  </si>
  <si>
    <t>http://pbs.twimg.com/profile_images/1465200341151006722/G3hAfwbb_normal.jpg</t>
  </si>
  <si>
    <t>http://pbs.twimg.com/profile_images/1193932432896081926/U6e-t0UQ_normal.jpg</t>
  </si>
  <si>
    <t>http://pbs.twimg.com/profile_images/1461543327833427970/RrJhlM23_normal.jpg</t>
  </si>
  <si>
    <t>http://pbs.twimg.com/profile_images/1457701921817763840/Bx55mLUm_normal.jpg</t>
  </si>
  <si>
    <t>http://pbs.twimg.com/profile_images/1461575797924192258/XHlAkbnz_normal.jpg</t>
  </si>
  <si>
    <t>http://pbs.twimg.com/profile_images/1449928739677216768/uJMUGbhI_normal.jpg</t>
  </si>
  <si>
    <t>http://pbs.twimg.com/profile_images/1460345771467972617/Pue2IY6B_normal.jpg</t>
  </si>
  <si>
    <t>http://pbs.twimg.com/profile_images/1293555880814874625/6-hHdsYK_normal.jpg</t>
  </si>
  <si>
    <t>http://pbs.twimg.com/profile_images/1426349662085210112/iUpgVPMS_normal.jpg</t>
  </si>
  <si>
    <t>http://pbs.twimg.com/profile_images/1375622082210447361/7N4Yy6I-_normal.jpg</t>
  </si>
  <si>
    <t>http://pbs.twimg.com/profile_images/1461848678625267720/WcLtK0kB_normal.jpg</t>
  </si>
  <si>
    <t>http://pbs.twimg.com/profile_images/1454241645076099073/AIQz8qXi_normal.jpg</t>
  </si>
  <si>
    <t>http://pbs.twimg.com/profile_images/1424146690169262080/oJIxK8XN_normal.jpg</t>
  </si>
  <si>
    <t>http://pbs.twimg.com/profile_images/1426015959781888000/qwclctk8_normal.jpg</t>
  </si>
  <si>
    <t>http://pbs.twimg.com/profile_images/1370089426911686657/uqvhdFU7_normal.png</t>
  </si>
  <si>
    <t>http://pbs.twimg.com/profile_images/1251334013899493378/Qam8lnDz_normal.jpg</t>
  </si>
  <si>
    <t>http://pbs.twimg.com/profile_images/1400907881290027011/pl9CSxBL_normal.jpg</t>
  </si>
  <si>
    <t>http://pbs.twimg.com/profile_images/1417787613470240770/wyckRSWw_normal.jpg</t>
  </si>
  <si>
    <t>http://pbs.twimg.com/profile_images/817481605803544576/HLuMQbnw_normal.jpg</t>
  </si>
  <si>
    <t>http://pbs.twimg.com/profile_images/859024102199148544/NO8rr1_Z_normal.jpg</t>
  </si>
  <si>
    <t>http://pbs.twimg.com/profile_images/1190479809991892993/XB9JHVYi_normal.jpg</t>
  </si>
  <si>
    <t>http://pbs.twimg.com/profile_images/1268036788439756800/lfX4Agc3_normal.jpg</t>
  </si>
  <si>
    <t>http://pbs.twimg.com/profile_images/1137006092095873024/iYZdrEm1_normal.jpg</t>
  </si>
  <si>
    <t>http://pbs.twimg.com/profile_images/1463189767625928706/XzMQoeA5_normal.jpg</t>
  </si>
  <si>
    <t>http://pbs.twimg.com/profile_images/1442947277501329410/4sFjhlpd_normal.jpg</t>
  </si>
  <si>
    <t>http://pbs.twimg.com/profile_images/897167919729311745/kdKbtdI5_normal.jpg</t>
  </si>
  <si>
    <t>http://pbs.twimg.com/profile_images/1377486351004618754/GESqN24Y_normal.jpg</t>
  </si>
  <si>
    <t>http://pbs.twimg.com/profile_images/1340508571650334723/QSZnAHZ2_normal.jpg</t>
  </si>
  <si>
    <t>http://pbs.twimg.com/profile_images/1014625878435860480/S3TTwb1l_normal.jpg</t>
  </si>
  <si>
    <t>http://pbs.twimg.com/profile_images/1463973562461659140/E_JSGd7Q_normal.jpg</t>
  </si>
  <si>
    <t>http://pbs.twimg.com/profile_images/1461527983605391361/bU6RpEiK_normal.jpg</t>
  </si>
  <si>
    <t>http://pbs.twimg.com/profile_images/1046225577450131456/icJgE486_normal.jpg</t>
  </si>
  <si>
    <t>http://pbs.twimg.com/profile_images/1459727093395189761/gsE5WfWe_normal.jpg</t>
  </si>
  <si>
    <t>http://pbs.twimg.com/profile_images/1463753340836364289/9TGrT-9g_normal.jpg</t>
  </si>
  <si>
    <t>http://pbs.twimg.com/profile_images/1431614953463574531/7GNDyxBx_normal.jpg</t>
  </si>
  <si>
    <t>http://pbs.twimg.com/profile_images/1406055106710147074/BMycburX_normal.jpg</t>
  </si>
  <si>
    <t>http://pbs.twimg.com/profile_images/947973003727589376/u2nA1vEL_normal.jpg</t>
  </si>
  <si>
    <t>http://pbs.twimg.com/profile_images/626557560666095616/XaueCX62_normal.jpg</t>
  </si>
  <si>
    <t>http://pbs.twimg.com/profile_images/1401145483322703876/oXR2lfjl_normal.jpg</t>
  </si>
  <si>
    <t>http://pbs.twimg.com/profile_images/1379460826885578752/---taXaj_normal.jpg</t>
  </si>
  <si>
    <t>http://pbs.twimg.com/profile_images/800480699409121285/YQmp3JJv_normal.jpg</t>
  </si>
  <si>
    <t>http://pbs.twimg.com/profile_images/1464631307795767298/s7cXUDhz_normal.jpg</t>
  </si>
  <si>
    <t>http://pbs.twimg.com/profile_images/1440651090798673936/5SVxVJIP_normal.jpg</t>
  </si>
  <si>
    <t>http://pbs.twimg.com/profile_images/1391265365540311047/vX3U--Nc_normal.jpg</t>
  </si>
  <si>
    <t>http://pbs.twimg.com/profile_images/1131199088588779520/rP_PT9tS_normal.jpg</t>
  </si>
  <si>
    <t>http://pbs.twimg.com/profile_images/914285132156153856/sIqRIOee_normal.jpg</t>
  </si>
  <si>
    <t>http://pbs.twimg.com/profile_images/1427292844612595720/RC1YSvuT_normal.jpg</t>
  </si>
  <si>
    <t>http://pbs.twimg.com/profile_images/823452820418404352/jktAzhF8_normal.jpg</t>
  </si>
  <si>
    <t>http://pbs.twimg.com/profile_images/1397614116727054338/B7bnn0oT_normal.jpg</t>
  </si>
  <si>
    <t>http://pbs.twimg.com/profile_images/1293643502631489536/e9mp0OaF_normal.jpg</t>
  </si>
  <si>
    <t>http://pbs.twimg.com/profile_images/1369273546959110147/HFfboXKP_normal.jpg</t>
  </si>
  <si>
    <t>http://pbs.twimg.com/profile_images/1437456202716303366/sfPWiAyJ_normal.jpg</t>
  </si>
  <si>
    <t>http://pbs.twimg.com/profile_images/1449275079443943431/-_9VjHO9_normal.jpg</t>
  </si>
  <si>
    <t>http://pbs.twimg.com/profile_images/1392125617764814853/1e1SBVrz_normal.jpg</t>
  </si>
  <si>
    <t>http://pbs.twimg.com/profile_images/1301297102799228928/9ttLc9GD_normal.jpg</t>
  </si>
  <si>
    <t>http://pbs.twimg.com/profile_images/1451330521800318979/aoJc4EcO_normal.jpg</t>
  </si>
  <si>
    <t>http://pbs.twimg.com/profile_images/896598297888014336/F0qz34ru_normal.jpg</t>
  </si>
  <si>
    <t>http://pbs.twimg.com/profile_images/1447057097288474628/MUNeRBG0_normal.jpg</t>
  </si>
  <si>
    <t>http://pbs.twimg.com/profile_images/1418687583584849920/Rc6UNQWT_normal.jpg</t>
  </si>
  <si>
    <t>http://pbs.twimg.com/profile_images/1460867538435424258/FsrJS55q_normal.jpg</t>
  </si>
  <si>
    <t>http://pbs.twimg.com/profile_images/1373608601906913285/KykiHGVF_normal.jpg</t>
  </si>
  <si>
    <t>http://pbs.twimg.com/profile_images/877523044826087424/k_8ZUGSx_normal.jpg</t>
  </si>
  <si>
    <t>http://pbs.twimg.com/profile_images/1104168890/icon1_normal.jpg</t>
  </si>
  <si>
    <t>http://pbs.twimg.com/profile_images/1395336765448364032/W8B5UWBN_normal.jpg</t>
  </si>
  <si>
    <t>http://pbs.twimg.com/profile_images/1142529119831261185/0o6M7VI6_normal.png</t>
  </si>
  <si>
    <t>http://pbs.twimg.com/profile_images/1436887568499425282/-nPz4yQu_normal.jpg</t>
  </si>
  <si>
    <t>http://pbs.twimg.com/profile_images/1377879615310426117/-TAgaDp5_normal.jpg</t>
  </si>
  <si>
    <t>http://pbs.twimg.com/profile_images/1305870769596100614/BFdjTWSa_normal.jpg</t>
  </si>
  <si>
    <t>http://pbs.twimg.com/profile_images/1454199185712955396/mDfbTMeo_normal.jpg</t>
  </si>
  <si>
    <t>http://pbs.twimg.com/profile_images/1458635907527897093/C5BazIN0_normal.jpg</t>
  </si>
  <si>
    <t>http://pbs.twimg.com/profile_images/1462551124200726531/YeuvPCHs_normal.jpg</t>
  </si>
  <si>
    <t>http://pbs.twimg.com/profile_images/1465085913638203395/WvFQq-EF_normal.jpg</t>
  </si>
  <si>
    <t>http://pbs.twimg.com/profile_images/1464603245393989633/qI96IdUB_normal.jpg</t>
  </si>
  <si>
    <t>http://pbs.twimg.com/profile_images/1464726432576376837/0_tny-_h_normal.jpg</t>
  </si>
  <si>
    <t>http://pbs.twimg.com/profile_images/1439149426753347584/gcfbCjyH_normal.jpg</t>
  </si>
  <si>
    <t>http://pbs.twimg.com/profile_images/1454093433623220231/gfpuTXk2_normal.jpg</t>
  </si>
  <si>
    <t>http://pbs.twimg.com/profile_images/1394545165755248641/4lg2Y6d6_normal.jpg</t>
  </si>
  <si>
    <t>http://pbs.twimg.com/profile_images/1464503699921797121/397Q07Wo_normal.jpg</t>
  </si>
  <si>
    <t>http://pbs.twimg.com/profile_images/1449918369973551115/zDg-NGF-_normal.jpg</t>
  </si>
  <si>
    <t>http://pbs.twimg.com/profile_images/1460386584168214529/kT3YlSet_normal.jpg</t>
  </si>
  <si>
    <t>http://pbs.twimg.com/profile_images/1401253435261997061/LyBIWz5-_normal.jpg</t>
  </si>
  <si>
    <t>http://pbs.twimg.com/profile_images/1448146774573477891/NuCx5-am_normal.jpg</t>
  </si>
  <si>
    <t>http://pbs.twimg.com/profile_images/1385764845480386562/JhJPAPnJ_normal.jpg</t>
  </si>
  <si>
    <t>http://pbs.twimg.com/profile_images/1384390620924583936/pl2FAQ4q_normal.jpg</t>
  </si>
  <si>
    <t>http://pbs.twimg.com/profile_images/1352380595897249797/5gxdjL3I_normal.jpg</t>
  </si>
  <si>
    <t>http://pbs.twimg.com/profile_images/1373400561748430855/DLbVMop0_normal.jpg</t>
  </si>
  <si>
    <t>http://pbs.twimg.com/profile_images/1404614769554952196/MHmfa110_normal.jpg</t>
  </si>
  <si>
    <t>http://pbs.twimg.com/profile_images/1412256212024975363/PLB0j3to_normal.jpg</t>
  </si>
  <si>
    <t>http://pbs.twimg.com/profile_images/1460859038603030528/s1fl3XO8_normal.jpg</t>
  </si>
  <si>
    <t>http://pbs.twimg.com/profile_images/1413390424614445056/M1eh0o82_normal.jpg</t>
  </si>
  <si>
    <t>http://pbs.twimg.com/profile_images/1464900391439634439/6h3DAhSQ_normal.jpg</t>
  </si>
  <si>
    <t>http://pbs.twimg.com/profile_images/1399015812250406912/jjWBZJJ9_normal.jpg</t>
  </si>
  <si>
    <t>http://pbs.twimg.com/profile_images/1143293041/sumire_normal.jpg</t>
  </si>
  <si>
    <t>http://pbs.twimg.com/profile_images/378800000165757218/9e3393dc2297b569cd7a8eadab7ce8bd_normal.png</t>
  </si>
  <si>
    <t>http://pbs.twimg.com/profile_images/1439830571161735170/yg9bDjhL_normal.jpg</t>
  </si>
  <si>
    <t>http://pbs.twimg.com/profile_images/1429880111797506051/mYF19cp9_normal.jpg</t>
  </si>
  <si>
    <t>http://pbs.twimg.com/profile_images/1024092322315882497/4_PMfqjL_normal.jpg</t>
  </si>
  <si>
    <t>http://pbs.twimg.com/profile_images/1464441435726368768/dl_hor30_normal.jpg</t>
  </si>
  <si>
    <t>http://pbs.twimg.com/profile_images/1128879217620541441/FhOrFHpg_normal.png</t>
  </si>
  <si>
    <t>http://pbs.twimg.com/profile_images/1416976827629936642/d6K1pBrs_normal.jpg</t>
  </si>
  <si>
    <t>http://pbs.twimg.com/profile_images/1229137782951620608/jdFjcGjP_normal.png</t>
  </si>
  <si>
    <t>http://pbs.twimg.com/profile_images/1414661223111532562/uYtYO7Ut_normal.jpg</t>
  </si>
  <si>
    <t>http://pbs.twimg.com/profile_images/1354916773892599810/1yPU9Mr5_normal.jpg</t>
  </si>
  <si>
    <t>http://pbs.twimg.com/profile_images/1420446587151650816/a5_TpMf2_normal.jpg</t>
  </si>
  <si>
    <t>http://pbs.twimg.com/profile_images/1440389524836675588/Ej9lMH03_normal.jpg</t>
  </si>
  <si>
    <t>http://pbs.twimg.com/profile_images/1452412078757715969/qUC84LAo_normal.jpg</t>
  </si>
  <si>
    <t>http://pbs.twimg.com/profile_images/1402642791331684361/VOcFFB-p_normal.png</t>
  </si>
  <si>
    <t>http://pbs.twimg.com/profile_images/1414974873114451976/VWtByenz_normal.jpg</t>
  </si>
  <si>
    <t>http://pbs.twimg.com/profile_images/1427485696546201601/jL6ZZSAz_normal.png</t>
  </si>
  <si>
    <t>http://pbs.twimg.com/profile_images/1315351834366750727/pmVghdct_normal.jpg</t>
  </si>
  <si>
    <t>http://pbs.twimg.com/profile_images/1266056588458065920/CKC9p1GF_normal.jpg</t>
  </si>
  <si>
    <t>http://pbs.twimg.com/profile_images/1276806406520348674/Ww15dTqt_normal.jpg</t>
  </si>
  <si>
    <t>http://pbs.twimg.com/profile_images/1006592619709779968/IJihmRGz_normal.jpg</t>
  </si>
  <si>
    <t>http://pbs.twimg.com/profile_images/1458287231681056768/KCc8HtpL_normal.jpg</t>
  </si>
  <si>
    <t>http://pbs.twimg.com/profile_images/1437475293787271171/yjRAIk4f_normal.jpg</t>
  </si>
  <si>
    <t>http://pbs.twimg.com/profile_images/1388246925107994627/D7Qpy91R_normal.jpg</t>
  </si>
  <si>
    <t>http://pbs.twimg.com/profile_images/1390608948399513609/B4Gu6NPd_normal.jpg</t>
  </si>
  <si>
    <t>http://pbs.twimg.com/profile_images/1464733478021484545/tsqn8XHt_normal.jpg</t>
  </si>
  <si>
    <t>http://pbs.twimg.com/profile_images/1458131743421222916/lYQmvRfX_normal.jpg</t>
  </si>
  <si>
    <t>http://pbs.twimg.com/profile_images/1441704385902489601/Iu0NrQlA_normal.jpg</t>
  </si>
  <si>
    <t>http://pbs.twimg.com/profile_images/1137896454314442753/hZTyqaD__normal.jpg</t>
  </si>
  <si>
    <t>http://pbs.twimg.com/profile_images/1444418788741451776/PlnyXAEE_normal.jpg</t>
  </si>
  <si>
    <t>http://pbs.twimg.com/profile_images/1448849269817950211/L8BJhpLN_normal.jpg</t>
  </si>
  <si>
    <t>http://pbs.twimg.com/profile_images/1460801885565120517/v293W7Ox_normal.jpg</t>
  </si>
  <si>
    <t>http://pbs.twimg.com/profile_images/1144315629614358528/br9KnaXy_normal.jpg</t>
  </si>
  <si>
    <t>http://pbs.twimg.com/profile_images/1308616494474027010/R2p5Vyf__normal.jpg</t>
  </si>
  <si>
    <t>http://pbs.twimg.com/profile_images/1051291941814456321/ax7P2pU4_normal.jpg</t>
  </si>
  <si>
    <t>http://pbs.twimg.com/profile_images/604067209531506688/d50ZEdCV_normal.jpg</t>
  </si>
  <si>
    <t>http://pbs.twimg.com/profile_images/585723259750055937/5o9pocvt_normal.jpg</t>
  </si>
  <si>
    <t>http://pbs.twimg.com/profile_images/1462437291553861632/dSUMyeT5_normal.jpg</t>
  </si>
  <si>
    <t>http://pbs.twimg.com/profile_images/1434639185227534336/P9WJ0oH2_normal.jpg</t>
  </si>
  <si>
    <t>http://pbs.twimg.com/profile_images/1313030384653754368/mwmrrAZ9_normal.jpg</t>
  </si>
  <si>
    <t>http://pbs.twimg.com/profile_images/1431074861615501313/H49Z0RBQ_normal.jpg</t>
  </si>
  <si>
    <t>http://pbs.twimg.com/profile_images/1444143314823901192/-CvyVxUg_normal.jpg</t>
  </si>
  <si>
    <t>http://pbs.twimg.com/profile_images/1355698851680837636/W0FDw4IW_normal.jpg</t>
  </si>
  <si>
    <t>http://pbs.twimg.com/profile_images/1335415178872184832/W5Z09bWR_normal.jpg</t>
  </si>
  <si>
    <t>http://pbs.twimg.com/profile_images/794421558236344320/LGkYMKta_normal.jpg</t>
  </si>
  <si>
    <t>http://pbs.twimg.com/profile_images/1442316737907548171/lcJ1Zbn1_normal.jpg</t>
  </si>
  <si>
    <t>http://pbs.twimg.com/profile_images/1461249313510543361/-9lLX5v9_normal.jpg</t>
  </si>
  <si>
    <t>http://pbs.twimg.com/profile_images/1454658855208620033/MIbmkpZy_normal.jpg</t>
  </si>
  <si>
    <t>http://pbs.twimg.com/profile_images/1041186106476097536/5koCByCy_normal.jpg</t>
  </si>
  <si>
    <t>http://pbs.twimg.com/profile_images/1429270022900301826/kX8cJzXh_normal.jpg</t>
  </si>
  <si>
    <t>http://pbs.twimg.com/profile_images/1459825127303135233/eIghF-Sz_normal.jpg</t>
  </si>
  <si>
    <t>http://pbs.twimg.com/profile_images/1195311711676436481/QWP2xNYT_normal.jpg</t>
  </si>
  <si>
    <t>http://pbs.twimg.com/profile_images/1383519238321676296/M76K4oib_normal.jpg</t>
  </si>
  <si>
    <t>http://pbs.twimg.com/profile_images/1379489488322265093/VDqCWndW_normal.png</t>
  </si>
  <si>
    <t>http://pbs.twimg.com/profile_images/1329116428654551042/3DHnyY4h_normal.jpg</t>
  </si>
  <si>
    <t>http://pbs.twimg.com/profile_images/1179088063995056128/xG1PmkzI_normal.jpg</t>
  </si>
  <si>
    <t>http://pbs.twimg.com/profile_images/1464460537882943496/tcIuZJ56_normal.jpg</t>
  </si>
  <si>
    <t>http://pbs.twimg.com/profile_images/1463075081798643714/wltYxnuO_normal.jpg</t>
  </si>
  <si>
    <t>http://pbs.twimg.com/profile_images/1464022520592539653/Bkh7N0GL_normal.jpg</t>
  </si>
  <si>
    <t>http://pbs.twimg.com/profile_images/832084126794731520/HttECwHJ_normal.jpg</t>
  </si>
  <si>
    <t>http://pbs.twimg.com/profile_images/1293664200623964160/7I86ax7c_normal.jpg</t>
  </si>
  <si>
    <t>http://pbs.twimg.com/profile_images/1079781681089994753/DMwkBkPC_normal.jpg</t>
  </si>
  <si>
    <t>http://pbs.twimg.com/profile_images/1317812112782094336/bzcv2XRO_normal.jpg</t>
  </si>
  <si>
    <t>http://pbs.twimg.com/profile_images/1353348281452158976/zfjtIRFY_normal.jpg</t>
  </si>
  <si>
    <t>http://pbs.twimg.com/profile_images/1456150036438528001/ntz2wD7c_normal.jpg</t>
  </si>
  <si>
    <t>http://pbs.twimg.com/profile_images/682635540869595136/S1M1TrUq_normal.jpg</t>
  </si>
  <si>
    <t>http://pbs.twimg.com/profile_images/1400446191242924033/F3bf0iid_normal.jpg</t>
  </si>
  <si>
    <t>http://pbs.twimg.com/profile_images/1451985918563393536/j1yT2wyv_normal.jpg</t>
  </si>
  <si>
    <t>http://pbs.twimg.com/profile_images/1455565850900111365/o4Kblhkq_normal.jpg</t>
  </si>
  <si>
    <t>http://pbs.twimg.com/profile_images/1028757861093072896/fTAa7SIr_normal.jpg</t>
  </si>
  <si>
    <t>http://pbs.twimg.com/profile_images/1455704344200765447/6hDfsjX6_normal.jpg</t>
  </si>
  <si>
    <t>http://pbs.twimg.com/profile_images/1410071515463290880/QLuxrNHk_normal.jpg</t>
  </si>
  <si>
    <t>http://pbs.twimg.com/profile_images/1415119832689778688/LBae6dHx_normal.jpg</t>
  </si>
  <si>
    <t>http://pbs.twimg.com/profile_images/1459813557806465025/WYSoUQKc_normal.jpg</t>
  </si>
  <si>
    <t>http://pbs.twimg.com/profile_images/1459000426284843008/luTSplIG_normal.jpg</t>
  </si>
  <si>
    <t>http://pbs.twimg.com/profile_images/1463817064595210242/NOZoUIzL_normal.png</t>
  </si>
  <si>
    <t>http://pbs.twimg.com/profile_images/1458995699580764161/sImBKrYU_normal.jpg</t>
  </si>
  <si>
    <t>http://pbs.twimg.com/profile_images/1252521606984990720/81CYmSwX_normal.jpg</t>
  </si>
  <si>
    <t>http://pbs.twimg.com/profile_images/699571749/prof_surou_normal.JPG</t>
  </si>
  <si>
    <t>http://pbs.twimg.com/profile_images/1396325472389173249/0eE0AmRk_normal.jpg</t>
  </si>
  <si>
    <t>http://pbs.twimg.com/profile_images/1453714008142458887/jOTQAvE1_normal.jpg</t>
  </si>
  <si>
    <t>http://pbs.twimg.com/profile_images/1440321560410083333/3yV5i8e2_normal.jpg</t>
  </si>
  <si>
    <t>http://pbs.twimg.com/profile_images/1406572956160040966/r8YcJKwY_normal.png</t>
  </si>
  <si>
    <t>http://pbs.twimg.com/profile_images/1449567788406751232/vRzxKzkW_normal.jpg</t>
  </si>
  <si>
    <t>http://pbs.twimg.com/profile_images/1394177425974587393/MxJ76cNP_normal.jpg</t>
  </si>
  <si>
    <t>http://pbs.twimg.com/profile_images/1064816232795262976/GTKOt2Jr_normal.jpg</t>
  </si>
  <si>
    <t>http://pbs.twimg.com/profile_images/1380978294347153409/wHkY6ys6_normal.jpg</t>
  </si>
  <si>
    <t>http://pbs.twimg.com/profile_images/1414710257226498050/OvZV7_CH_normal.jpg</t>
  </si>
  <si>
    <t>http://pbs.twimg.com/profile_images/530264311181373440/1HdWSV_u_normal.jpeg</t>
  </si>
  <si>
    <t>http://pbs.twimg.com/profile_images/1391944242965139460/VOGSTGW3_normal.jpg</t>
  </si>
  <si>
    <t>http://pbs.twimg.com/profile_images/1460499083030720512/RAQ2ZpGs_normal.jpg</t>
  </si>
  <si>
    <t>http://pbs.twimg.com/profile_images/1422388809635811330/7BR3Y9bD_normal.jpg</t>
  </si>
  <si>
    <t>http://pbs.twimg.com/profile_images/1459938112977747977/MZcTN3RW_normal.jpg</t>
  </si>
  <si>
    <t>http://pbs.twimg.com/profile_images/1266196506039791616/z4Ve1uL9_normal.jpg</t>
  </si>
  <si>
    <t>http://pbs.twimg.com/profile_images/1202174826955366401/Q6ogDLsa_normal.jpg</t>
  </si>
  <si>
    <t>http://pbs.twimg.com/profile_images/1459090381237370882/R8Q7lRNC_normal.jpg</t>
  </si>
  <si>
    <t>http://pbs.twimg.com/profile_images/1450195786533257220/K13gj8kl_normal.jpg</t>
  </si>
  <si>
    <t>http://pbs.twimg.com/profile_images/1462542827628470275/H7ZvUqNq_normal.jpg</t>
  </si>
  <si>
    <t>http://pbs.twimg.com/profile_images/1348092529057607680/wjFKOZh9_normal.jpg</t>
  </si>
  <si>
    <t>http://pbs.twimg.com/profile_images/1437340839664041987/e-ov7adJ_normal.jpg</t>
  </si>
  <si>
    <t>http://pbs.twimg.com/profile_images/1430253293662572551/OIdo2sdg_normal.jpg</t>
  </si>
  <si>
    <t>http://pbs.twimg.com/profile_images/1464215609722478617/F7nOCmUF_normal.jpg</t>
  </si>
  <si>
    <t>http://pbs.twimg.com/profile_images/1190788079226888192/8_EDrS42_normal.jpg</t>
  </si>
  <si>
    <t>http://pbs.twimg.com/profile_images/1444517349432840194/KnMEDRXr_normal.jpg</t>
  </si>
  <si>
    <t>http://pbs.twimg.com/profile_images/1458092948520849436/llkE48Pc_normal.jpg</t>
  </si>
  <si>
    <t>http://pbs.twimg.com/profile_images/1400201998113312770/mOCdCsAQ_normal.jpg</t>
  </si>
  <si>
    <t>http://pbs.twimg.com/profile_images/1033746809863061504/i98XU1li_normal.jpg</t>
  </si>
  <si>
    <t>http://pbs.twimg.com/profile_images/826787806911426560/5gzxZSDu_normal.jpg</t>
  </si>
  <si>
    <t>http://pbs.twimg.com/profile_images/1463094349106135040/b0QHuPFZ_normal.jpg</t>
  </si>
  <si>
    <t>http://pbs.twimg.com/profile_images/1104895037895139329/neNL8Nir_normal.jpg</t>
  </si>
  <si>
    <t>http://pbs.twimg.com/profile_images/949756964162101248/oPhWRXHT_normal.jpg</t>
  </si>
  <si>
    <t>http://pbs.twimg.com/profile_images/1448623726405177345/7VLnSEYS_normal.jpg</t>
  </si>
  <si>
    <t>http://pbs.twimg.com/profile_images/1456496140522819585/D8gcjtbM_normal.jpg</t>
  </si>
  <si>
    <t>http://pbs.twimg.com/profile_images/1053680138678788096/07tFlf_0_normal.jpg</t>
  </si>
  <si>
    <t>http://pbs.twimg.com/profile_images/1232809079443279877/iTVkQIgA_normal.jpg</t>
  </si>
  <si>
    <t>http://pbs.twimg.com/profile_images/1301307909482205184/N-bPkN9F_normal.jpg</t>
  </si>
  <si>
    <t>http://pbs.twimg.com/profile_images/1461384348758945797/adYIb1pS_normal.jpg</t>
  </si>
  <si>
    <t>http://pbs.twimg.com/profile_images/694187780675637248/cnH3HXA4_normal.png</t>
  </si>
  <si>
    <t>http://pbs.twimg.com/profile_images/1304700580405731328/IZmDZlql_normal.jpg</t>
  </si>
  <si>
    <t>http://pbs.twimg.com/profile_images/1464626606572376069/U1fOCJP4_normal.jpg</t>
  </si>
  <si>
    <t>http://pbs.twimg.com/profile_images/1431873518984179712/J8SS1PVd_normal.jpg</t>
  </si>
  <si>
    <t>http://pbs.twimg.com/profile_images/1456870700518559748/66eD3h-g_normal.jpg</t>
  </si>
  <si>
    <t>http://pbs.twimg.com/profile_images/1436747739761717248/Q0m8fjyo_normal.jpg</t>
  </si>
  <si>
    <t>http://pbs.twimg.com/profile_images/1272219388511268865/Kf-ar0Y3_normal.jpg</t>
  </si>
  <si>
    <t>http://pbs.twimg.com/profile_images/1320255005220220928/P9m-KPfk_normal.jpg</t>
  </si>
  <si>
    <t>http://pbs.twimg.com/profile_images/840746282431971328/-rFssD_O_normal.jpg</t>
  </si>
  <si>
    <t>http://pbs.twimg.com/profile_images/1087046117211000836/63cZlNo9_normal.jpg</t>
  </si>
  <si>
    <t>http://pbs.twimg.com/profile_images/1462250235502407680/OVZnX3sb_normal.png</t>
  </si>
  <si>
    <t>http://pbs.twimg.com/profile_images/1465209797138079744/1TOQw6q9_normal.jpg</t>
  </si>
  <si>
    <t>http://pbs.twimg.com/profile_images/1309393281202163713/oKc-fDU5_normal.jpg</t>
  </si>
  <si>
    <t>http://pbs.twimg.com/profile_images/1107829909672677376/0_O6OV59_normal.png</t>
  </si>
  <si>
    <t>http://pbs.twimg.com/profile_images/1456848764212240389/WfVa6mjW_normal.jpg</t>
  </si>
  <si>
    <t>http://pbs.twimg.com/profile_images/911637241579098112/rYsz-w1u_normal.jpg</t>
  </si>
  <si>
    <t>http://pbs.twimg.com/profile_images/1432180914352623618/xChc76j4_normal.jpg</t>
  </si>
  <si>
    <t>http://pbs.twimg.com/profile_images/1461944392504197123/ASAvmAiv_normal.jpg</t>
  </si>
  <si>
    <t>http://pbs.twimg.com/profile_images/1420199736141811713/gLTAfkNL_normal.jpg</t>
  </si>
  <si>
    <t>http://pbs.twimg.com/profile_images/1432150524996947969/46DHXYpK_normal.jpg</t>
  </si>
  <si>
    <t>http://pbs.twimg.com/profile_images/1107389135088693249/LJm1BRdy_normal.jpg</t>
  </si>
  <si>
    <t>http://pbs.twimg.com/profile_images/1131913675885993986/E55_H_u__normal.jpg</t>
  </si>
  <si>
    <t>http://pbs.twimg.com/profile_images/1085608129738559490/YBvVuSSb_normal.jpg</t>
  </si>
  <si>
    <t>http://pbs.twimg.com/profile_images/1462670390849769485/35cZN2nZ_normal.jpg</t>
  </si>
  <si>
    <t>http://pbs.twimg.com/profile_images/1443432928126537729/-GUACDXl_normal.jpg</t>
  </si>
  <si>
    <t>http://pbs.twimg.com/profile_images/875522762135134208/_XT1Fjfq_normal.jpg</t>
  </si>
  <si>
    <t>http://pbs.twimg.com/profile_images/265015416/____normal.jpg</t>
  </si>
  <si>
    <t>http://pbs.twimg.com/profile_images/1302170997328621568/kxZYcsFI_normal.jpg</t>
  </si>
  <si>
    <t>http://pbs.twimg.com/profile_images/786646751247675392/Cy3a21lW_normal.jpg</t>
  </si>
  <si>
    <t>http://pbs.twimg.com/profile_images/1428610008518991878/toBF3vG5_normal.jpg</t>
  </si>
  <si>
    <t>http://pbs.twimg.com/profile_images/1393538497621942278/rJR74UGz_normal.jpg</t>
  </si>
  <si>
    <t>http://pbs.twimg.com/profile_images/1395840518102388742/TNY6vyEL_normal.jpg</t>
  </si>
  <si>
    <t>http://pbs.twimg.com/profile_images/1322891120364396544/RUFd11T0_normal.jpg</t>
  </si>
  <si>
    <t>http://pbs.twimg.com/profile_images/1372021502640459782/rEhD9-fy_normal.jpg</t>
  </si>
  <si>
    <t>http://pbs.twimg.com/profile_images/1464916221762351104/mAdrid-r_normal.jpg</t>
  </si>
  <si>
    <t>http://pbs.twimg.com/profile_images/378800000110443615/757b535b721c97934cae3668f4a7f0bb_normal.jpeg</t>
  </si>
  <si>
    <t>http://pbs.twimg.com/profile_images/1413828630703075331/_DU0vHZD_normal.jpg</t>
  </si>
  <si>
    <t>http://pbs.twimg.com/profile_images/1120518678464823296/1obLi04K_normal.png</t>
  </si>
  <si>
    <t>http://pbs.twimg.com/profile_images/626457944763162624/2-igo3bB_normal.jpg</t>
  </si>
  <si>
    <t>http://pbs.twimg.com/profile_images/1322781586513895425/G_stL2vh_normal.jpg</t>
  </si>
  <si>
    <t>http://pbs.twimg.com/profile_images/1374003053276188672/24cyKSlA_normal.jpg</t>
  </si>
  <si>
    <t>http://pbs.twimg.com/profile_images/1463928833321541639/WxIpcDEN_normal.jpg</t>
  </si>
  <si>
    <t>http://pbs.twimg.com/profile_images/1411583684126199809/ofi0EqIO_normal.jpg</t>
  </si>
  <si>
    <t>http://pbs.twimg.com/profile_images/1457642961433468937/GHyqL2Tp_normal.jpg</t>
  </si>
  <si>
    <t>http://pbs.twimg.com/profile_images/378800000727440831/97c2b19d95fcf45fa2a70e42cb66e113_normal.jpeg</t>
  </si>
  <si>
    <t>http://pbs.twimg.com/profile_images/1450788735612702731/T7MTyTrN_normal.jpg</t>
  </si>
  <si>
    <t>http://pbs.twimg.com/profile_images/1396613966776971268/w1-MhrC8_normal.jpg</t>
  </si>
  <si>
    <t>http://pbs.twimg.com/profile_images/1458960472913371137/gpoeMeGS_normal.jpg</t>
  </si>
  <si>
    <t>http://pbs.twimg.com/profile_images/1372043659407884289/DDKZpI5O_normal.jpg</t>
  </si>
  <si>
    <t>http://pbs.twimg.com/profile_images/1371666261688512513/UsWrelwP_normal.jpg</t>
  </si>
  <si>
    <t>http://pbs.twimg.com/profile_images/1145085465478828032/IfGMcEXX_normal.jpg</t>
  </si>
  <si>
    <t>http://pbs.twimg.com/profile_images/1456065614141960195/1x6W27kj_normal.jpg</t>
  </si>
  <si>
    <t>http://pbs.twimg.com/profile_images/1465087494106587141/hrnyHSK8_normal.jpg</t>
  </si>
  <si>
    <t>http://pbs.twimg.com/profile_images/1440923165128118273/fR2Vv5qt_normal.jpg</t>
  </si>
  <si>
    <t>http://pbs.twimg.com/profile_images/1463821225243947013/8aKmvv3x_normal.jpg</t>
  </si>
  <si>
    <t>http://pbs.twimg.com/profile_images/1463487126209581056/AHHQHMOl_normal.jpg</t>
  </si>
  <si>
    <t>http://pbs.twimg.com/profile_images/1464075619960979460/YdvOvbLZ_normal.jpg</t>
  </si>
  <si>
    <t>http://pbs.twimg.com/profile_images/1293069407997108224/-HTOxFT__normal.jpg</t>
  </si>
  <si>
    <t>http://pbs.twimg.com/profile_images/1463599224637964288/DT3h_x1O_normal.jpg</t>
  </si>
  <si>
    <t>http://pbs.twimg.com/profile_images/1283877431481217024/_eKCDJHG_normal.jpg</t>
  </si>
  <si>
    <t>http://pbs.twimg.com/profile_images/1422221469040488450/d-TK-HoX_normal.jpg</t>
  </si>
  <si>
    <t>http://pbs.twimg.com/profile_images/1379140162551177220/6qoJZik8_normal.jpg</t>
  </si>
  <si>
    <t>http://pbs.twimg.com/profile_images/1420864868933046279/jmlvB6mD_normal.jpg</t>
  </si>
  <si>
    <t>http://pbs.twimg.com/profile_images/1459392485365456897/d59CqQc2_normal.jpg</t>
  </si>
  <si>
    <t>http://pbs.twimg.com/profile_images/1426601853874229248/bv384Mom_normal.jpg</t>
  </si>
  <si>
    <t>http://pbs.twimg.com/profile_images/1295523305026392065/FZjr_FkB_normal.jpg</t>
  </si>
  <si>
    <t>http://pbs.twimg.com/profile_images/1402288598800556033/0aL88YM0_normal.jpg</t>
  </si>
  <si>
    <t>http://pbs.twimg.com/profile_images/1464955775621955584/UQIXIqAa_normal.jpg</t>
  </si>
  <si>
    <t>http://pbs.twimg.com/profile_images/1277410295925760000/3Nv65-oT_normal.jpg</t>
  </si>
  <si>
    <t>http://pbs.twimg.com/profile_images/1434903336226934787/qOkzkoOR_normal.jpg</t>
  </si>
  <si>
    <t>http://pbs.twimg.com/profile_images/1390517092504440834/G3EMIe13_normal.jpg</t>
  </si>
  <si>
    <t>http://pbs.twimg.com/profile_images/1459728843531509763/f1S6_nQp_normal.jpg</t>
  </si>
  <si>
    <t>http://pbs.twimg.com/profile_images/1330248898787553280/pzRHeXnP_normal.jpg</t>
  </si>
  <si>
    <t>http://pbs.twimg.com/profile_images/1220568017240641538/GX1z6k93_normal.jpg</t>
  </si>
  <si>
    <t>http://pbs.twimg.com/profile_images/1441647712143765509/Sbs0ai8o_normal.jpg</t>
  </si>
  <si>
    <t>http://pbs.twimg.com/profile_images/1459995319337308160/h_I4ErU7_normal.jpg</t>
  </si>
  <si>
    <t>http://pbs.twimg.com/profile_images/1031628321010995200/H3mhajFh_normal.jpg</t>
  </si>
  <si>
    <t>http://pbs.twimg.com/profile_images/1308914096977448961/yT_qNd-j_normal.jpg</t>
  </si>
  <si>
    <t>http://pbs.twimg.com/profile_images/1408678210234093570/EoSXl7oS_normal.jpg</t>
  </si>
  <si>
    <t>http://pbs.twimg.com/profile_images/994582141693497344/X823_isX_normal.jpg</t>
  </si>
  <si>
    <t>http://pbs.twimg.com/profile_images/1442336265504841729/41POzN1Z_normal.jpg</t>
  </si>
  <si>
    <t>http://pbs.twimg.com/profile_images/1282020927/magatar_normal.jpg</t>
  </si>
  <si>
    <t>http://pbs.twimg.com/profile_images/1349092816362872835/RDl1CtS9_normal.jpg</t>
  </si>
  <si>
    <t>http://pbs.twimg.com/profile_images/1463955525972873219/tuXJ00DL_normal.jpg</t>
  </si>
  <si>
    <t>http://pbs.twimg.com/profile_images/1463687083847872513/OOd1DbV1_normal.jpg</t>
  </si>
  <si>
    <t>http://pbs.twimg.com/profile_images/947126283149996032/-pwj26rR_normal.jpg</t>
  </si>
  <si>
    <t>http://pbs.twimg.com/profile_images/1458068966526619654/C8LIE-rT_normal.jpg</t>
  </si>
  <si>
    <t>http://pbs.twimg.com/profile_images/1374351173864415232/Mat88Ael_normal.jpg</t>
  </si>
  <si>
    <t>http://pbs.twimg.com/profile_images/1464122006732144640/BGWQOWgA_normal.jpg</t>
  </si>
  <si>
    <t>http://pbs.twimg.com/profile_images/1255349144367087617/buGS8L8z_normal.jpg</t>
  </si>
  <si>
    <t>http://pbs.twimg.com/profile_images/1011115180162334720/llnRPdD3_normal.jpg</t>
  </si>
  <si>
    <t>http://pbs.twimg.com/profile_images/1454879748765540361/49XvSiGu_normal.jpg</t>
  </si>
  <si>
    <t>http://pbs.twimg.com/profile_images/1464078269330821122/pN1SW2Ov_normal.jpg</t>
  </si>
  <si>
    <t>http://pbs.twimg.com/profile_images/1427157891929165829/SNfMvVoU_normal.jpg</t>
  </si>
  <si>
    <t>http://pbs.twimg.com/profile_images/1397894638644649985/E-W-i-_f_normal.jpg</t>
  </si>
  <si>
    <t>http://pbs.twimg.com/profile_images/805347307130470400/TqE1HE2D_normal.jpg</t>
  </si>
  <si>
    <t>http://pbs.twimg.com/profile_images/1465214682550390786/OwgtRHMQ_normal.png</t>
  </si>
  <si>
    <t>http://pbs.twimg.com/profile_images/1281284117519233030/GMKgjQVH_normal.jpg</t>
  </si>
  <si>
    <t>http://pbs.twimg.com/profile_images/1459441496789291010/D4f2JDx6_normal.jpg</t>
  </si>
  <si>
    <t>http://pbs.twimg.com/profile_images/1303076946998300672/6geopv_u_normal.jpg</t>
  </si>
  <si>
    <t>http://pbs.twimg.com/profile_images/1379134611712712706/z37YRoYq_normal.jpg</t>
  </si>
  <si>
    <t>http://pbs.twimg.com/profile_images/1454236616118185986/9Pc65Zq5_normal.jpg</t>
  </si>
  <si>
    <t>http://pbs.twimg.com/profile_images/1379951521736101894/5nTNidDr_normal.jpg</t>
  </si>
  <si>
    <t>http://pbs.twimg.com/profile_images/1459794282961727491/qJm6APDa_normal.jpg</t>
  </si>
  <si>
    <t>http://pbs.twimg.com/profile_images/1465201769177247746/TNkc0XZ1_normal.jpg</t>
  </si>
  <si>
    <t>http://pbs.twimg.com/profile_images/572300895593840640/NkD3Peqj_normal.jpeg</t>
  </si>
  <si>
    <t>http://pbs.twimg.com/profile_images/1394720010287947779/kW9ri37o_normal.jpg</t>
  </si>
  <si>
    <t>http://pbs.twimg.com/profile_images/1368435743673049090/YK69M4_y_normal.jpg</t>
  </si>
  <si>
    <t>http://pbs.twimg.com/profile_images/1244629244027830275/ICTcKYGd_normal.jpg</t>
  </si>
  <si>
    <t>http://pbs.twimg.com/profile_images/1459275355504717834/ujw0RCRV_normal.jpg</t>
  </si>
  <si>
    <t>http://pbs.twimg.com/profile_images/1323905806044069891/u1U-Wskn_normal.jpg</t>
  </si>
  <si>
    <t>http://pbs.twimg.com/profile_images/1447036315502002178/hEPXZTlw_normal.jpg</t>
  </si>
  <si>
    <t>http://pbs.twimg.com/profile_images/670104798193143808/evvuitsG_normal.jpg</t>
  </si>
  <si>
    <t>http://pbs.twimg.com/profile_images/1299911744001843200/F4mFn2t__normal.jpg</t>
  </si>
  <si>
    <t>http://pbs.twimg.com/profile_images/1444482061285400580/DKbZZ2al_normal.jpg</t>
  </si>
  <si>
    <t>http://pbs.twimg.com/profile_images/1437131378135556103/iPnEs8bm_normal.jpg</t>
  </si>
  <si>
    <t>http://pbs.twimg.com/profile_images/1011340503172960262/8JNubB9A_normal.jpg</t>
  </si>
  <si>
    <t>http://pbs.twimg.com/profile_images/1268738160550387713/l8VPGe_b_normal.jpg</t>
  </si>
  <si>
    <t>http://pbs.twimg.com/profile_images/1414183943872520192/HJXHnvBO_normal.jpg</t>
  </si>
  <si>
    <t>http://pbs.twimg.com/profile_images/1454951557594759169/HCmTetWz_normal.jpg</t>
  </si>
  <si>
    <t>http://pbs.twimg.com/profile_images/1431339136581976066/jfhj0MCc_normal.jpg</t>
  </si>
  <si>
    <t>http://pbs.twimg.com/profile_images/1293670393690173446/SytXqOwr_normal.jpg</t>
  </si>
  <si>
    <t>http://pbs.twimg.com/profile_images/424416434903449602/xOcUOeOA_normal.jpeg</t>
  </si>
  <si>
    <t>http://pbs.twimg.com/profile_images/1399892665706061824/oQE_9xGs_normal.jpg</t>
  </si>
  <si>
    <t>http://pbs.twimg.com/profile_images/1095874360932352000/odMYh5hd_normal.jpg</t>
  </si>
  <si>
    <t>http://pbs.twimg.com/profile_images/1429943261754449927/azatxGsI_normal.jpg</t>
  </si>
  <si>
    <t>http://pbs.twimg.com/profile_images/1395624070/10-10-06-282StrasbourgFleuristeL_normal.jpg</t>
  </si>
  <si>
    <t>http://pbs.twimg.com/profile_images/1408409915857723396/LO_QWNMe_normal.jpg</t>
  </si>
  <si>
    <t>http://pbs.twimg.com/profile_images/1131870790738169856/-wRBV3Gk_normal.png</t>
  </si>
  <si>
    <t>http://pbs.twimg.com/profile_images/1175114075443027970/CMu2Vj3x_normal.jpg</t>
  </si>
  <si>
    <t>http://pbs.twimg.com/profile_images/1404069605400735747/g34swtYb_normal.jpg</t>
  </si>
  <si>
    <t>http://pbs.twimg.com/profile_images/1008009924670963712/Yi1rakpI_normal.jpg</t>
  </si>
  <si>
    <t>http://pbs.twimg.com/profile_images/1462441448645742605/ErSAw15j_normal.jpg</t>
  </si>
  <si>
    <t>http://pbs.twimg.com/profile_images/1408513446576939009/grTpznhc_normal.jpg</t>
  </si>
  <si>
    <t>http://pbs.twimg.com/profile_images/1423128337438978050/xPScFcI5_normal.jpg</t>
  </si>
  <si>
    <t>http://pbs.twimg.com/profile_images/1421980960560762882/5uvzhzKS_normal.jpg</t>
  </si>
  <si>
    <t>http://pbs.twimg.com/profile_images/1460068244925173760/djT3brBw_normal.jpg</t>
  </si>
  <si>
    <t>http://pbs.twimg.com/profile_images/1419620432618033153/m_SINsFu_normal.png</t>
  </si>
  <si>
    <t>http://pbs.twimg.com/profile_images/1372205664995532806/OWwA-LV1_normal.jpg</t>
  </si>
  <si>
    <t>http://pbs.twimg.com/profile_images/1464301944772648966/l71qRxu5_normal.jpg</t>
  </si>
  <si>
    <t>http://pbs.twimg.com/profile_images/1460475535147114502/MhKHEcyi_normal.jpg</t>
  </si>
  <si>
    <t>http://pbs.twimg.com/profile_images/1463700942675755014/Klw2uXuy_normal.jpg</t>
  </si>
  <si>
    <t>http://pbs.twimg.com/profile_images/1457163429928656896/A63b8-Qm_normal.jpg</t>
  </si>
  <si>
    <t>http://pbs.twimg.com/profile_images/1144756580052680706/pRmPkZ4M_normal.jpg</t>
  </si>
  <si>
    <t>http://pbs.twimg.com/profile_images/1459428505557639168/7lxRR8Um_normal.jpg</t>
  </si>
  <si>
    <t>http://pbs.twimg.com/profile_images/1092919449781321728/qD-uthNd_normal.jpg</t>
  </si>
  <si>
    <t>http://pbs.twimg.com/profile_images/945751803890749440/J3LDuiKf_normal.jpg</t>
  </si>
  <si>
    <t>http://pbs.twimg.com/profile_images/1464615226649858057/59w_SeRV_normal.jpg</t>
  </si>
  <si>
    <t>http://pbs.twimg.com/profile_images/1452877899346874368/C-Zv-exU_normal.jpg</t>
  </si>
  <si>
    <t>http://pbs.twimg.com/profile_images/1284415378412785665/DKdIR2Rl_normal.jpg</t>
  </si>
  <si>
    <t>http://pbs.twimg.com/profile_images/1345810238662995971/NglyjMox_normal.jpg</t>
  </si>
  <si>
    <t>http://pbs.twimg.com/profile_images/1459447446430380034/aTq14Fkz_normal.jpg</t>
  </si>
  <si>
    <t>http://pbs.twimg.com/profile_images/1456255694915571728/osYSp-Bd_normal.jpg</t>
  </si>
  <si>
    <t>http://pbs.twimg.com/profile_images/1390005487211401216/3-c5NnLm_normal.jpg</t>
  </si>
  <si>
    <t>http://pbs.twimg.com/profile_images/1461315803283083270/atHA0JGa_normal.jpg</t>
  </si>
  <si>
    <t>http://pbs.twimg.com/profile_images/1201558928397602816/KV2ofcIv_normal.jpg</t>
  </si>
  <si>
    <t>http://pbs.twimg.com/profile_images/1464487117854150659/8OLyQWYP_normal.jpg</t>
  </si>
  <si>
    <t>http://pbs.twimg.com/profile_images/1465266310724689922/Iyxa-PX5_normal.jpg</t>
  </si>
  <si>
    <t>http://pbs.twimg.com/profile_images/1426457279885320194/9IvKC4tb_normal.jpg</t>
  </si>
  <si>
    <t>http://pbs.twimg.com/profile_images/1462377250440032256/qXQ-kkLF_normal.jpg</t>
  </si>
  <si>
    <t>http://pbs.twimg.com/profile_images/1461393962619576326/rFKBWzeB_normal.jpg</t>
  </si>
  <si>
    <t>http://pbs.twimg.com/profile_images/1169993368136540160/zAAzDDCH_normal.jpg</t>
  </si>
  <si>
    <t>http://pbs.twimg.com/profile_images/1419349408039178249/mA_qjRYI_normal.jpg</t>
  </si>
  <si>
    <t>http://pbs.twimg.com/profile_images/1169409559770759169/Mb-jofxY_normal.jpg</t>
  </si>
  <si>
    <t>http://pbs.twimg.com/profile_images/1418398123991265284/1H35VpuU_normal.jpg</t>
  </si>
  <si>
    <t>http://pbs.twimg.com/profile_images/2449185613/image_normal.jpg</t>
  </si>
  <si>
    <t>http://pbs.twimg.com/profile_images/1438713548901859328/ETrgaRrQ_normal.jpg</t>
  </si>
  <si>
    <t>http://pbs.twimg.com/profile_images/1012387624315736064/Tg9Ixjqy_normal.jpg</t>
  </si>
  <si>
    <t>http://pbs.twimg.com/profile_images/1374059109021069317/i-wY0nDA_normal.jpg</t>
  </si>
  <si>
    <t>http://pbs.twimg.com/profile_images/1465281935836651524/w_54IaPx_normal.jpg</t>
  </si>
  <si>
    <t>http://pbs.twimg.com/profile_images/1091961978157858816/p7_gAgKB_normal.jpg</t>
  </si>
  <si>
    <t>http://pbs.twimg.com/profile_images/1290394036260556809/M2W7x4_l_normal.jpg</t>
  </si>
  <si>
    <t>http://pbs.twimg.com/profile_images/1376492237597462529/HMHlXh2m_normal.jpg</t>
  </si>
  <si>
    <t>http://pbs.twimg.com/profile_images/1097682851842031616/uls0WKTD_normal.jpg</t>
  </si>
  <si>
    <t>http://pbs.twimg.com/profile_images/1435511126419193856/Nr9GNeMT_normal.jpg</t>
  </si>
  <si>
    <t>http://pbs.twimg.com/profile_images/1727586445/n507915524_2010510_8306_normal.jpg</t>
  </si>
  <si>
    <t>http://pbs.twimg.com/profile_images/1384530670123429888/_IqAitp__normal.jpg</t>
  </si>
  <si>
    <t>http://pbs.twimg.com/profile_images/1428261415840792576/h-cbfBDa_normal.jpg</t>
  </si>
  <si>
    <t>http://pbs.twimg.com/profile_images/1413124930523201537/bLzjHr_c_normal.jpg</t>
  </si>
  <si>
    <t>http://pbs.twimg.com/profile_images/1432830125603708929/O-paI4Mv_normal.jpg</t>
  </si>
  <si>
    <t>http://pbs.twimg.com/profile_images/1464204769434783750/qNydhxMc_normal.jpg</t>
  </si>
  <si>
    <t>http://pbs.twimg.com/profile_images/1377314053182394371/wovVnBjW_normal.jpg</t>
  </si>
  <si>
    <t>http://pbs.twimg.com/profile_images/1237604832552222722/8DTIlMht_normal.jpg</t>
  </si>
  <si>
    <t>http://pbs.twimg.com/profile_images/1036074883132796928/b96UwJwT_normal.jpg</t>
  </si>
  <si>
    <t>http://pbs.twimg.com/profile_images/1112626652314370049/ioHrgTFo_normal.png</t>
  </si>
  <si>
    <t>http://pbs.twimg.com/profile_images/1464500504340406274/dndjdXHW_normal.jpg</t>
  </si>
  <si>
    <t>http://pbs.twimg.com/profile_images/1308525962859098114/SFa770Jq_normal.jpg</t>
  </si>
  <si>
    <t>http://pbs.twimg.com/profile_images/1435803526001741826/PtxNvKjw_normal.jpg</t>
  </si>
  <si>
    <t>http://pbs.twimg.com/profile_images/1067374966264422400/Iel1s9LZ_normal.jpg</t>
  </si>
  <si>
    <t>http://pbs.twimg.com/profile_images/1174725717847871488/dwrmKYmP_normal.jpg</t>
  </si>
  <si>
    <t>http://pbs.twimg.com/profile_images/1463283080127557632/9CBoNs-3_normal.jpg</t>
  </si>
  <si>
    <t>http://pbs.twimg.com/profile_images/1382269338774736898/FdgSr9ph_normal.jpg</t>
  </si>
  <si>
    <t>http://pbs.twimg.com/profile_images/1115152161963298817/vY5_fSiS_normal.jpg</t>
  </si>
  <si>
    <t>http://pbs.twimg.com/profile_images/1462389492313206788/VjcIyhJ6_normal.jpg</t>
  </si>
  <si>
    <t>http://pbs.twimg.com/profile_images/1464363045119950849/CAEFROQk_normal.jpg</t>
  </si>
  <si>
    <t>http://pbs.twimg.com/profile_images/1433164113098723329/zvIAfK7N_normal.jpg</t>
  </si>
  <si>
    <t>http://pbs.twimg.com/profile_images/1451333782460461066/q_73F9GM_normal.jpg</t>
  </si>
  <si>
    <t>http://pbs.twimg.com/profile_images/1373642270180847616/hQtm3bMj_normal.jpg</t>
  </si>
  <si>
    <t>http://pbs.twimg.com/profile_images/1356672042641276933/ik0ZbrQK_normal.jpg</t>
  </si>
  <si>
    <t>http://pbs.twimg.com/profile_images/814534504693972992/w-zM2Vl9_normal.jpg</t>
  </si>
  <si>
    <t>http://pbs.twimg.com/profile_images/1229842676545130496/fE-Gjhqg_normal.jpg</t>
  </si>
  <si>
    <t>http://pbs.twimg.com/profile_images/1364745071543787521/gz0EdNM9_normal.jpg</t>
  </si>
  <si>
    <t>http://pbs.twimg.com/profile_images/1411355400574836736/J3y_0AIg_normal.jpg</t>
  </si>
  <si>
    <t>http://pbs.twimg.com/profile_images/1333806446799179785/nUXH6pV-_normal.jpg</t>
  </si>
  <si>
    <t>http://pbs.twimg.com/profile_images/1461999059284250628/e90ZfrlD_normal.jpg</t>
  </si>
  <si>
    <t>http://pbs.twimg.com/profile_images/1437374723227205638/GEDWnwX-_normal.jpg</t>
  </si>
  <si>
    <t>http://pbs.twimg.com/profile_images/1229659508625965056/XOyDONv7_normal.jpg</t>
  </si>
  <si>
    <t>http://pbs.twimg.com/profile_images/1458223634397413380/MWm38ycA_normal.jpg</t>
  </si>
  <si>
    <t>http://pbs.twimg.com/profile_images/1404034229013450752/T9dhtAp7_normal.jpg</t>
  </si>
  <si>
    <t>http://pbs.twimg.com/profile_images/1437145891857584128/W_TIJH8v_normal.jpg</t>
  </si>
  <si>
    <t>http://pbs.twimg.com/profile_images/1465210171794333701/i1zY4lmC_normal.jpg</t>
  </si>
  <si>
    <t>http://pbs.twimg.com/profile_images/1438706505688264709/BmpTVlQh_normal.jpg</t>
  </si>
  <si>
    <t>http://pbs.twimg.com/profile_images/1412774901128310787/KC_lp0Z5_normal.jpg</t>
  </si>
  <si>
    <t>http://pbs.twimg.com/profile_images/1103028221157797889/pgvDq041_normal.png</t>
  </si>
  <si>
    <t>http://pbs.twimg.com/profile_images/1209000226801016832/9qs5Equr_normal.jpg</t>
  </si>
  <si>
    <t>http://pbs.twimg.com/profile_images/1459805901662011397/Tei1b3ga_normal.jpg</t>
  </si>
  <si>
    <t>http://pbs.twimg.com/profile_images/905002258370318336/H65yze2-_normal.jpg</t>
  </si>
  <si>
    <t>http://pbs.twimg.com/profile_images/1545630533/29085_429066960398_73368125398_5872429_7417203_n_normal.jpg</t>
  </si>
  <si>
    <t>http://pbs.twimg.com/profile_images/1456979667777359872/fknBDcWG_normal.jpg</t>
  </si>
  <si>
    <t>http://pbs.twimg.com/profile_images/566159235634184192/tv3kyyil_normal.jpeg</t>
  </si>
  <si>
    <t>http://pbs.twimg.com/profile_images/1421806084248018945/UKHSsmFr_normal.jpg</t>
  </si>
  <si>
    <t>http://pbs.twimg.com/profile_images/1416033701281021953/ZkPPRYOR_normal.jpg</t>
  </si>
  <si>
    <t>http://pbs.twimg.com/profile_images/440371922023378944/MA9VwXQs_normal.jpeg</t>
  </si>
  <si>
    <t>http://pbs.twimg.com/profile_images/822624632058605570/fYGEC9rS_normal.jpg</t>
  </si>
  <si>
    <t>http://pbs.twimg.com/profile_images/1075271279417032705/LKl3bTLX_normal.jpg</t>
  </si>
  <si>
    <t>http://pbs.twimg.com/profile_images/1443978338523967493/WNwrB_nk_normal.jpg</t>
  </si>
  <si>
    <t>http://pbs.twimg.com/profile_images/1460287016390873089/d5Hev3cD_normal.jpg</t>
  </si>
  <si>
    <t>http://pbs.twimg.com/profile_images/1372544109907374081/uvaFtrE1_normal.jpg</t>
  </si>
  <si>
    <t>http://pbs.twimg.com/profile_images/1344716702257455107/dW0wdDiW_normal.jpg</t>
  </si>
  <si>
    <t>http://pbs.twimg.com/profile_images/1367695859480100865/PSfISZjh_normal.jpg</t>
  </si>
  <si>
    <t>http://pbs.twimg.com/profile_images/1455791223805857792/wpJlF0gP_normal.jpg</t>
  </si>
  <si>
    <t>http://pbs.twimg.com/profile_images/1463456295747723264/0SFA8lS1_normal.jpg</t>
  </si>
  <si>
    <t>http://pbs.twimg.com/profile_images/1454806464292442113/asAX1z8Q_normal.jpg</t>
  </si>
  <si>
    <t>http://pbs.twimg.com/profile_images/697901377079664640/fGcgHcTF_normal.jpg</t>
  </si>
  <si>
    <t>http://pbs.twimg.com/profile_images/1460540367963623430/FMUQafa4_normal.jpg</t>
  </si>
  <si>
    <t>http://pbs.twimg.com/profile_images/1445457278564384769/pu4rH6YT_normal.jpg</t>
  </si>
  <si>
    <t>http://pbs.twimg.com/profile_images/1429212245347782667/XQp5q8C5_normal.jpg</t>
  </si>
  <si>
    <t>http://pbs.twimg.com/profile_images/1465161240972566533/DJAu_8QT_normal.jpg</t>
  </si>
  <si>
    <t>http://pbs.twimg.com/profile_images/1453153715129573377/MToDpmLP_normal.jpg</t>
  </si>
  <si>
    <t>http://pbs.twimg.com/profile_images/1448919877528424449/qG4RDKYq_normal.jpg</t>
  </si>
  <si>
    <t>http://pbs.twimg.com/profile_images/1296465450772070400/MDCvjt7E_normal.jpg</t>
  </si>
  <si>
    <t>http://pbs.twimg.com/profile_images/1464048395660759044/V76_-sok_normal.jpg</t>
  </si>
  <si>
    <t>http://pbs.twimg.com/profile_images/1151227440028499968/B_H61Ve8_normal.jpg</t>
  </si>
  <si>
    <t>http://pbs.twimg.com/profile_images/1457389139528146949/IvUGg6M7_normal.jpg</t>
  </si>
  <si>
    <t>http://pbs.twimg.com/profile_images/1594755891/image_normal.jpg</t>
  </si>
  <si>
    <t>http://pbs.twimg.com/profile_images/1357368526504419329/wqnD0UMN_normal.jpg</t>
  </si>
  <si>
    <t>http://pbs.twimg.com/profile_images/1423731285315489794/eJ6SeOMQ_normal.jpg</t>
  </si>
  <si>
    <t>http://pbs.twimg.com/profile_images/1192157269082796032/7UQIr5Fc_normal.jpg</t>
  </si>
  <si>
    <t>http://pbs.twimg.com/profile_images/1458696704237187079/NpjsG2HE_normal.jpg</t>
  </si>
  <si>
    <t>http://pbs.twimg.com/profile_images/1441013302985777162/F0meiJxv_normal.jpg</t>
  </si>
  <si>
    <t>http://pbs.twimg.com/profile_images/1464946038113210368/qD95Z_Pe_normal.jpg</t>
  </si>
  <si>
    <t>http://pbs.twimg.com/profile_images/1344488010365034497/atsT3qlP_normal.jpg</t>
  </si>
  <si>
    <t>http://pbs.twimg.com/profile_images/722382939380559873/PzjzgkVR_normal.jpg</t>
  </si>
  <si>
    <t>http://pbs.twimg.com/profile_images/1330403875766104066/yY5BrUfq_normal.jpg</t>
  </si>
  <si>
    <t>http://pbs.twimg.com/profile_images/1424520708848185347/GmMNvwXo_normal.jpg</t>
  </si>
  <si>
    <t>http://pbs.twimg.com/profile_images/717040015893798915/j0kzSa9P_normal.jpg</t>
  </si>
  <si>
    <t>http://pbs.twimg.com/profile_images/1170690523201527808/FriNRiir_normal.png</t>
  </si>
  <si>
    <t>http://pbs.twimg.com/profile_images/1321017388368683009/6-75Sp7z_normal.jpg</t>
  </si>
  <si>
    <t>http://pbs.twimg.com/profile_images/760132638451433474/-fDlQoCW_normal.jpg</t>
  </si>
  <si>
    <t>http://pbs.twimg.com/profile_images/1431232219670925314/YMfzFzUD_normal.jpg</t>
  </si>
  <si>
    <t>http://pbs.twimg.com/profile_images/1455426419731795970/wTya1dc8_normal.jpg</t>
  </si>
  <si>
    <t>http://pbs.twimg.com/profile_images/1400310878671540228/db7vsDae_normal.jpg</t>
  </si>
  <si>
    <t>http://pbs.twimg.com/profile_images/1009413564828971008/PpLol6Fc_normal.jpg</t>
  </si>
  <si>
    <t>http://pbs.twimg.com/profile_images/1371576002313347078/wR-CHRau_normal.jpg</t>
  </si>
  <si>
    <t>http://pbs.twimg.com/profile_images/1465230304503869442/tfmy1B-O_normal.jpg</t>
  </si>
  <si>
    <t>http://pbs.twimg.com/profile_images/1450489920825479171/cFjLeTx9_normal.jpg</t>
  </si>
  <si>
    <t>http://pbs.twimg.com/profile_images/1068794834532487168/P_-TXjnm_normal.jpg</t>
  </si>
  <si>
    <t>http://pbs.twimg.com/profile_images/1236293634011435009/ljkhc0-K_normal.jpg</t>
  </si>
  <si>
    <t>http://pbs.twimg.com/profile_images/1426603361260871682/fJcNWiiX_normal.jpg</t>
  </si>
  <si>
    <t>http://pbs.twimg.com/profile_images/1433103376745578500/AHZBfC0J_normal.jpg</t>
  </si>
  <si>
    <t>http://pbs.twimg.com/profile_images/1366404644457615368/2Jr3AXuX_normal.jpg</t>
  </si>
  <si>
    <t>http://pbs.twimg.com/profile_images/1461603656122388482/GN8K3yR4_normal.jpg</t>
  </si>
  <si>
    <t>http://pbs.twimg.com/profile_images/1287125125817462785/LMTntq_k_normal.jpg</t>
  </si>
  <si>
    <t>http://pbs.twimg.com/profile_images/1274169258285633542/DKlUQD_B_normal.jpg</t>
  </si>
  <si>
    <t>http://pbs.twimg.com/profile_images/1250659464082075648/MquCh6Bm_normal.jpg</t>
  </si>
  <si>
    <t>http://pbs.twimg.com/profile_images/1347804971320958976/TzsmRl7g_normal.jpg</t>
  </si>
  <si>
    <t>http://pbs.twimg.com/profile_images/1450666745044340739/zkgAfweB_normal.jpg</t>
  </si>
  <si>
    <t>http://pbs.twimg.com/profile_images/1461858213171707911/gtHI8bVR_normal.jpg</t>
  </si>
  <si>
    <t>http://pbs.twimg.com/profile_images/1432498190834671617/L62fyHnz_normal.jpg</t>
  </si>
  <si>
    <t>http://pbs.twimg.com/profile_images/1203958619340988416/apmiOUSM_normal.jpg</t>
  </si>
  <si>
    <t>http://pbs.twimg.com/profile_images/1365291502809849860/Y0D_v0Q-_normal.jpg</t>
  </si>
  <si>
    <t>http://pbs.twimg.com/profile_images/1320826186134622209/L8dYLGMe_normal.jpg</t>
  </si>
  <si>
    <t>http://pbs.twimg.com/profile_images/1464571954363617283/O0gNqVeK_normal.jpg</t>
  </si>
  <si>
    <t>http://pbs.twimg.com/profile_images/920233201301254144/oCw2s3GI_normal.jpg</t>
  </si>
  <si>
    <t>http://pbs.twimg.com/profile_images/771343472208994308/TrjRs1yn_normal.jpg</t>
  </si>
  <si>
    <t>http://pbs.twimg.com/profile_images/1368107589318418432/xb2YVLcU_normal.jpg</t>
  </si>
  <si>
    <t>http://pbs.twimg.com/profile_images/1444331821773123590/shaRgXAc_normal.jpg</t>
  </si>
  <si>
    <t>http://pbs.twimg.com/profile_images/1262726821386366986/8A5DxhPt_normal.jpg</t>
  </si>
  <si>
    <t>http://pbs.twimg.com/profile_images/1077093316762763264/EIjBa2t2_normal.jpg</t>
  </si>
  <si>
    <t>http://pbs.twimg.com/profile_images/877488235378864132/Oppndz_9_normal.jpg</t>
  </si>
  <si>
    <t>http://pbs.twimg.com/profile_images/1455587783318310929/EPnujCQi_normal.jpg</t>
  </si>
  <si>
    <t>http://pbs.twimg.com/profile_images/1453932050004824065/iknoQGfd_normal.jpg</t>
  </si>
  <si>
    <t>http://pbs.twimg.com/profile_images/1434795193681670145/BWbhsSti_normal.jpg</t>
  </si>
  <si>
    <t>http://pbs.twimg.com/profile_images/1462905788855472131/_pp64hKo_normal.jpg</t>
  </si>
  <si>
    <t>http://pbs.twimg.com/profile_images/1418266370916061184/gJHtckTS_normal.jpg</t>
  </si>
  <si>
    <t>http://pbs.twimg.com/profile_images/378800000770600659/0a0b623490fe9a33e5e017ac2d0f80f1_normal.jpeg</t>
  </si>
  <si>
    <t>http://pbs.twimg.com/profile_images/1037370831893147649/fsx9cFMr_normal.jpg</t>
  </si>
  <si>
    <t>http://pbs.twimg.com/profile_images/1457119239786176518/YmXc286Q_normal.jpg</t>
  </si>
  <si>
    <t>http://pbs.twimg.com/profile_images/3190193919/2f35adc1f29b7b0c499b0effd1411fb4_normal.jpeg</t>
  </si>
  <si>
    <t>http://pbs.twimg.com/profile_images/1006902688523546624/qTz_hAAZ_normal.jpg</t>
  </si>
  <si>
    <t>http://pbs.twimg.com/profile_images/1464541835842691072/YLL_AcCh_normal.jpg</t>
  </si>
  <si>
    <t>http://pbs.twimg.com/profile_images/1121431560010510337/zlVOD63w_normal.png</t>
  </si>
  <si>
    <t>http://pbs.twimg.com/profile_images/1439528643160461316/p6UMZu2f_normal.jpg</t>
  </si>
  <si>
    <t>http://pbs.twimg.com/profile_images/1401511370554626048/e5ajLK1l_normal.jpg</t>
  </si>
  <si>
    <t>http://pbs.twimg.com/profile_images/1464932453769007106/izMlCTiW_normal.jpg</t>
  </si>
  <si>
    <t>http://pbs.twimg.com/profile_images/1463980555113046018/e0s-LuEq_normal.jpg</t>
  </si>
  <si>
    <t>http://pbs.twimg.com/profile_images/1227210116979556357/G-vHMiRB_normal.jpg</t>
  </si>
  <si>
    <t>http://pbs.twimg.com/profile_images/1463110745982443522/WfZ1lVj4_normal.jpg</t>
  </si>
  <si>
    <t>http://pbs.twimg.com/profile_images/1410904758609711105/IKHc11pn_normal.jpg</t>
  </si>
  <si>
    <t>http://pbs.twimg.com/profile_images/1400297773501616128/uC-gio3K_normal.jpg</t>
  </si>
  <si>
    <t>http://pbs.twimg.com/profile_images/830979748289400832/1fXP1HND_normal.jpg</t>
  </si>
  <si>
    <t>http://pbs.twimg.com/profile_images/749294413809983488/E_Ash1Ef_normal.jpg</t>
  </si>
  <si>
    <t>http://pbs.twimg.com/profile_images/1464425964004278273/wifG3wLj_normal.jpg</t>
  </si>
  <si>
    <t>http://pbs.twimg.com/profile_images/1170345732341153793/D5NivH-2_normal.jpg</t>
  </si>
  <si>
    <t>http://pbs.twimg.com/profile_images/1465237887608307716/TjSsy7lO_normal.jpg</t>
  </si>
  <si>
    <t>http://pbs.twimg.com/profile_images/861213568028618752/a6t3OH3X_normal.jpg</t>
  </si>
  <si>
    <t>http://pbs.twimg.com/profile_images/1461866819749355525/R7H65CtN_normal.jpg</t>
  </si>
  <si>
    <t>http://pbs.twimg.com/profile_images/1459625922403909634/TCNycL7x_normal.jpg</t>
  </si>
  <si>
    <t>http://pbs.twimg.com/profile_images/1396205173995888647/XcKK8SUg_normal.jpg</t>
  </si>
  <si>
    <t>http://pbs.twimg.com/profile_images/1460054649847762945/WGGgkbFu_normal.jpg</t>
  </si>
  <si>
    <t>http://pbs.twimg.com/profile_images/1463964844839817217/ZyLGd6q3_normal.jpg</t>
  </si>
  <si>
    <t>http://pbs.twimg.com/profile_images/1460128918124568577/v2z1W_S5_normal.jpg</t>
  </si>
  <si>
    <t>http://pbs.twimg.com/profile_images/1464920275783401473/emSXvp1d_normal.jpg</t>
  </si>
  <si>
    <t>http://pbs.twimg.com/profile_images/1427242992356806657/Vl1-zP9I_normal.jpg</t>
  </si>
  <si>
    <t>http://pbs.twimg.com/profile_images/1390612929293213700/RMIdXXbu_normal.jpg</t>
  </si>
  <si>
    <t>http://pbs.twimg.com/profile_images/1039887086088843264/nx4VoiIL_normal.jpg</t>
  </si>
  <si>
    <t>http://pbs.twimg.com/profile_images/617508131434725376/TpRmi-Sz_normal.png</t>
  </si>
  <si>
    <t>http://pbs.twimg.com/profile_images/1390685354177581057/M57FazGY_normal.jpg</t>
  </si>
  <si>
    <t>http://pbs.twimg.com/profile_images/968828496448339968/gnz4yP_4_normal.jpg</t>
  </si>
  <si>
    <t>http://pbs.twimg.com/profile_images/1463774069292105732/lJdMyZy9_normal.jpg</t>
  </si>
  <si>
    <t>http://pbs.twimg.com/profile_images/876099526783840256/bFi1UCKY_normal.jpg</t>
  </si>
  <si>
    <t>http://pbs.twimg.com/profile_images/1440380244964229127/bY_dzueV_normal.jpg</t>
  </si>
  <si>
    <t>http://pbs.twimg.com/profile_images/1430100694317506562/LVfoEA5L_normal.jpg</t>
  </si>
  <si>
    <t>http://pbs.twimg.com/profile_images/1424641150514724865/Ugw_hzSU_normal.png</t>
  </si>
  <si>
    <t>http://pbs.twimg.com/profile_images/1448193706629246980/D8UfFXel_normal.jpg</t>
  </si>
  <si>
    <t>http://pbs.twimg.com/profile_images/1424355509642145795/_ZOCmk0X_normal.jpg</t>
  </si>
  <si>
    <t>http://pbs.twimg.com/profile_images/1437411061142102021/Z4C46TJ5_normal.jpg</t>
  </si>
  <si>
    <t>http://pbs.twimg.com/profile_images/1452429299605295104/Xmc0QPZo_normal.jpg</t>
  </si>
  <si>
    <t>http://pbs.twimg.com/profile_images/1450876030760235016/HcIJI26g_normal.jpg</t>
  </si>
  <si>
    <t>http://pbs.twimg.com/profile_images/1448271047929655307/tZVymUD7_normal.jpg</t>
  </si>
  <si>
    <t>http://pbs.twimg.com/profile_images/1376138314021957633/FZSakYdq_normal.jpg</t>
  </si>
  <si>
    <t>http://pbs.twimg.com/profile_images/378800000305787508/d2ee42a69ff83e8fb8d66e50cc90b63a_normal.jpeg</t>
  </si>
  <si>
    <t>http://pbs.twimg.com/profile_images/1244486842272985088/ctwsDERO_normal.jpg</t>
  </si>
  <si>
    <t>http://pbs.twimg.com/profile_images/1025479497615859714/25Rsnk1-_normal.jpg</t>
  </si>
  <si>
    <t>http://pbs.twimg.com/profile_images/726397280153116672/X0a7rkeh_normal.jpg</t>
  </si>
  <si>
    <t>http://pbs.twimg.com/profile_images/1425150207440924682/aAvOIH7v_normal.jpg</t>
  </si>
  <si>
    <t>http://pbs.twimg.com/profile_images/1224371470186446848/k2Z0ZZqT_normal.jpg</t>
  </si>
  <si>
    <t>http://pbs.twimg.com/profile_images/1076097414581403648/PPYVuA8j_normal.jpg</t>
  </si>
  <si>
    <t>http://pbs.twimg.com/profile_images/1461850125802905607/dmtiFmQf_normal.jpg</t>
  </si>
  <si>
    <t>http://pbs.twimg.com/profile_images/983591276372164608/fJOP4-Ys_normal.jpg</t>
  </si>
  <si>
    <t>http://pbs.twimg.com/profile_images/1178184607952359424/m8iPYcH__normal.jpg</t>
  </si>
  <si>
    <t>http://pbs.twimg.com/profile_images/1142575540466929664/loINRLXm_normal.jpg</t>
  </si>
  <si>
    <t>http://pbs.twimg.com/profile_images/1427272241880834050/bKEs_gDV_normal.jpg</t>
  </si>
  <si>
    <t>http://pbs.twimg.com/profile_images/1448644842750283778/zpca2DgN_normal.jpg</t>
  </si>
  <si>
    <t>http://pbs.twimg.com/profile_images/1462215642891837446/Fp4bWcej_normal.jpg</t>
  </si>
  <si>
    <t>http://pbs.twimg.com/profile_images/1376199180394373122/PyqDgR_D_normal.jpg</t>
  </si>
  <si>
    <t>http://pbs.twimg.com/profile_images/1464831631760543747/kkTGv1qt_normal.jpg</t>
  </si>
  <si>
    <t>http://pbs.twimg.com/profile_images/1458484209161441283/6jR1iq6g_normal.jpg</t>
  </si>
  <si>
    <t>http://pbs.twimg.com/profile_images/1402571515263127554/WQ8sMQQf_normal.jpg</t>
  </si>
  <si>
    <t>http://pbs.twimg.com/profile_images/1459530149091815426/8bCB56V__normal.jpg</t>
  </si>
  <si>
    <t>http://pbs.twimg.com/profile_images/1451079822592016386/BEFbSO0G_normal.jpg</t>
  </si>
  <si>
    <t>http://pbs.twimg.com/profile_images/1456635574320779274/Y7FoCYjG_normal.jpg</t>
  </si>
  <si>
    <t>http://pbs.twimg.com/profile_images/1381297557645619201/lnUmIubU_normal.jpg</t>
  </si>
  <si>
    <t>http://pbs.twimg.com/profile_images/1369005442999943168/7nd-6t40_normal.jpg</t>
  </si>
  <si>
    <t>http://pbs.twimg.com/profile_images/976844816750465026/Ant_zqVh_normal.jpg</t>
  </si>
  <si>
    <t>http://pbs.twimg.com/profile_images/1348212339657625602/DTWSMRBS_normal.jpg</t>
  </si>
  <si>
    <t>http://pbs.twimg.com/profile_images/1464823603824898054/EU-JAle-_normal.jpg</t>
  </si>
  <si>
    <t>http://pbs.twimg.com/profile_images/1463912883520212993/-ek2UKdE_normal.jpg</t>
  </si>
  <si>
    <t>http://pbs.twimg.com/profile_images/1455169043145580555/M5ChoDxD_normal.jpg</t>
  </si>
  <si>
    <t>http://pbs.twimg.com/profile_images/1143626610647736326/ix-wTCS2_normal.png</t>
  </si>
  <si>
    <t>http://pbs.twimg.com/profile_images/892529431797002240/6nxDYvBJ_normal.jpg</t>
  </si>
  <si>
    <t>http://pbs.twimg.com/profile_images/625038295127465985/jLL1Ei46_normal.jpg</t>
  </si>
  <si>
    <t>http://pbs.twimg.com/profile_images/1449544766220234758/cs9zNu5x_normal.jpg</t>
  </si>
  <si>
    <t>http://pbs.twimg.com/profile_images/1462090349636046856/EQLX00z6_normal.jpg</t>
  </si>
  <si>
    <t>http://pbs.twimg.com/profile_images/1247767142289657865/OeR3FVm2_normal.jpg</t>
  </si>
  <si>
    <t>http://pbs.twimg.com/profile_images/1387623202583580672/EK8vW_lZ_normal.jpg</t>
  </si>
  <si>
    <t>http://pbs.twimg.com/profile_images/1448814176764403716/6ec-CWJl_normal.jpg</t>
  </si>
  <si>
    <t>http://pbs.twimg.com/profile_images/1346688765453021184/tL4q-YeN_normal.jpg</t>
  </si>
  <si>
    <t>http://pbs.twimg.com/profile_images/1308812357502668812/jSVlszOa_normal.jpg</t>
  </si>
  <si>
    <t>http://pbs.twimg.com/profile_images/914770787764260865/PioYDllJ_normal.jpg</t>
  </si>
  <si>
    <t>http://pbs.twimg.com/profile_images/1464839201342443523/hbf-KJ6i_normal.jpg</t>
  </si>
  <si>
    <t>http://pbs.twimg.com/profile_images/1455282895858307073/M93GO5hH_normal.jpg</t>
  </si>
  <si>
    <t>http://pbs.twimg.com/profile_images/1453413313384050694/bq84YAmz_normal.jpg</t>
  </si>
  <si>
    <t>http://pbs.twimg.com/profile_images/1263012868523298816/eABQRzJA_normal.jpg</t>
  </si>
  <si>
    <t>http://pbs.twimg.com/profile_images/1180768216731152384/ClkO8Sdl_normal.jpg</t>
  </si>
  <si>
    <t>http://pbs.twimg.com/profile_images/1036508999959687168/UAJUXLjK_normal.jpg</t>
  </si>
  <si>
    <t>http://pbs.twimg.com/profile_images/1401457018624425986/CG0lCgud_normal.jpg</t>
  </si>
  <si>
    <t>http://pbs.twimg.com/profile_images/1443800308736413709/EPRXsq9p_normal.jpg</t>
  </si>
  <si>
    <t>http://pbs.twimg.com/profile_images/1414552373217742854/iq_0iEj8_normal.jpg</t>
  </si>
  <si>
    <t>http://pbs.twimg.com/profile_images/1214318131121774592/356sllme_normal.jpg</t>
  </si>
  <si>
    <t>http://pbs.twimg.com/profile_images/1174932055198584832/bIDHEKB8_normal.jpg</t>
  </si>
  <si>
    <t>http://pbs.twimg.com/profile_images/1412194266403667969/J7CVwD5u_normal.jpg</t>
  </si>
  <si>
    <t>http://pbs.twimg.com/profile_images/1457846093274828800/bpBCUyJq_normal.jpg</t>
  </si>
  <si>
    <t>http://pbs.twimg.com/profile_images/1423215328566386689/kW6P9n0e_normal.jpg</t>
  </si>
  <si>
    <t>http://pbs.twimg.com/profile_images/938398962221854721/dYWRdXwT_normal.jpg</t>
  </si>
  <si>
    <t>http://pbs.twimg.com/profile_images/1203414676165578752/cjWBmig3_normal.jpg</t>
  </si>
  <si>
    <t>http://pbs.twimg.com/profile_images/1447274777870323718/EIM16-HF_normal.jpg</t>
  </si>
  <si>
    <t>http://pbs.twimg.com/profile_images/1437506928729477121/r_NoyFj7_normal.jpg</t>
  </si>
  <si>
    <t>http://pbs.twimg.com/profile_images/1418544339215659014/xeAGfl6K_normal.jpg</t>
  </si>
  <si>
    <t>http://pbs.twimg.com/profile_images/1391489550447353856/cdoUJwac_normal.jpg</t>
  </si>
  <si>
    <t>http://pbs.twimg.com/profile_images/1323411677543452672/NMf_qMQY_normal.jpg</t>
  </si>
  <si>
    <t>http://pbs.twimg.com/profile_images/949411174650667010/DbPZZGb-_normal.jpg</t>
  </si>
  <si>
    <t>http://pbs.twimg.com/profile_images/1226253951541972992/QfPRE18j_normal.jpg</t>
  </si>
  <si>
    <t>http://pbs.twimg.com/profile_images/1247432791920386053/Q1KPkxMY_normal.jpg</t>
  </si>
  <si>
    <t>http://pbs.twimg.com/profile_images/1463566866174160905/GXvEDvFE_normal.jpg</t>
  </si>
  <si>
    <t>http://pbs.twimg.com/profile_images/1453865513193381888/UNVhlG_U_normal.jpg</t>
  </si>
  <si>
    <t>http://pbs.twimg.com/profile_images/1432420432989368325/uBGEKwr-_normal.jpg</t>
  </si>
  <si>
    <t>http://pbs.twimg.com/profile_images/1461270223667953665/DHHxEVuW_normal.jpg</t>
  </si>
  <si>
    <t>http://pbs.twimg.com/profile_images/1243186997239242757/xEax73w4_normal.jpg</t>
  </si>
  <si>
    <t>http://pbs.twimg.com/profile_images/1450753216199593984/RfHnYmzA_normal.jpg</t>
  </si>
  <si>
    <t>http://pbs.twimg.com/profile_images/1400893332457463809/AjyxIBob_normal.jpg</t>
  </si>
  <si>
    <t>http://pbs.twimg.com/profile_images/1452067161610936322/UNPatFK9_normal.jpg</t>
  </si>
  <si>
    <t>http://pbs.twimg.com/profile_images/2395466001/xxhg6sjw9er64e0o50w0_normal.jpeg</t>
  </si>
  <si>
    <t>http://pbs.twimg.com/profile_images/1443419165738496002/_PDLkIsi_normal.jpg</t>
  </si>
  <si>
    <t>http://pbs.twimg.com/profile_images/1442153349759922181/2z8uFoXn_normal.jpg</t>
  </si>
  <si>
    <t>http://pbs.twimg.com/profile_images/1362615718898884610/SvChIdZP_normal.jpg</t>
  </si>
  <si>
    <t>http://pbs.twimg.com/profile_images/1342712814402560001/gW0xD8DV_normal.jpg</t>
  </si>
  <si>
    <t>http://pbs.twimg.com/profile_images/1426128890376949761/s_MkdEQI_normal.jpg</t>
  </si>
  <si>
    <t>http://pbs.twimg.com/profile_images/1439005488256069636/ZL6D5DXy_normal.jpg</t>
  </si>
  <si>
    <t>http://pbs.twimg.com/profile_images/1178303262602203137/NMkYClHg_normal.jpg</t>
  </si>
  <si>
    <t>http://pbs.twimg.com/profile_images/515179675325177856/WxbryqlV_normal.png</t>
  </si>
  <si>
    <t>http://pbs.twimg.com/profile_images/1245395427043631104/Coqq-dW1_normal.jpg</t>
  </si>
  <si>
    <t>http://pbs.twimg.com/profile_images/1293587285087334400/-oFKhD4o_normal.jpg</t>
  </si>
  <si>
    <t>http://pbs.twimg.com/profile_images/1350834733844979713/U2MJfZ9C_normal.jpg</t>
  </si>
  <si>
    <t>http://pbs.twimg.com/profile_images/1322520550154014720/u8R36VUf_normal.jpg</t>
  </si>
  <si>
    <t>http://pbs.twimg.com/profile_images/1458017474298150913/GDlwt2dl_normal.jpg</t>
  </si>
  <si>
    <t>http://pbs.twimg.com/profile_images/1448455737676648449/ojg6oY6V_normal.png</t>
  </si>
  <si>
    <t>http://pbs.twimg.com/profile_images/1446076194294751236/t7wnuOYk_normal.jpg</t>
  </si>
  <si>
    <t>http://pbs.twimg.com/profile_images/955538458965032962/mlR0Mr3D_normal.jpg</t>
  </si>
  <si>
    <t>http://pbs.twimg.com/profile_images/1341638612169834496/VwriB8VR_normal.jpg</t>
  </si>
  <si>
    <t>http://pbs.twimg.com/profile_images/1349077169969000449/WNDB_CIK_normal.jpg</t>
  </si>
  <si>
    <t>http://pbs.twimg.com/profile_images/984102184726888448/oatauBAf_normal.jpg</t>
  </si>
  <si>
    <t>http://pbs.twimg.com/profile_images/1459018837903486987/nNG7GjNy_normal.jpg</t>
  </si>
  <si>
    <t>http://pbs.twimg.com/profile_images/1465006316661915653/k9ZC2YPq_normal.jpg</t>
  </si>
  <si>
    <t>http://pbs.twimg.com/profile_images/929484789098393600/8JZgtpsI_normal.jpg</t>
  </si>
  <si>
    <t>http://pbs.twimg.com/profile_images/1457351180321841156/rFQE3uqd_normal.jpg</t>
  </si>
  <si>
    <t>http://pbs.twimg.com/profile_images/1459579365101129729/zOftU2p__normal.jpg</t>
  </si>
  <si>
    <t>http://pbs.twimg.com/profile_images/1463995583757234176/9Z3r0_G9_normal.jpg</t>
  </si>
  <si>
    <t>http://pbs.twimg.com/profile_images/835819978033139713/RKXGLNyG_normal.jpg</t>
  </si>
  <si>
    <t>http://pbs.twimg.com/profile_images/1432749051997351944/-vaeDjxV_normal.jpg</t>
  </si>
  <si>
    <t>http://pbs.twimg.com/profile_images/1458248091983745024/eSY3aVKD_normal.jpg</t>
  </si>
  <si>
    <t>http://pbs.twimg.com/profile_images/1354457318700662784/M53e8oWt_normal.jpg</t>
  </si>
  <si>
    <t>http://pbs.twimg.com/profile_images/1166959644406759429/XZcgvps5_normal.jpg</t>
  </si>
  <si>
    <t>http://pbs.twimg.com/profile_images/1445618863446450179/PRoxzOrq_normal.jpg</t>
  </si>
  <si>
    <t>http://pbs.twimg.com/profile_images/1043645138814291968/u0cEM0u-_normal.jpg</t>
  </si>
  <si>
    <t>http://pbs.twimg.com/profile_images/1310205073771827206/jh6hIHCa_normal.jpg</t>
  </si>
  <si>
    <t>http://pbs.twimg.com/profile_images/1408513675292557341/m8E6BDLj_normal.jpg</t>
  </si>
  <si>
    <t>http://pbs.twimg.com/profile_images/1458033882104795136/l96sPysM_normal.jpg</t>
  </si>
  <si>
    <t>http://pbs.twimg.com/profile_images/1459731097030381569/bS_AOaw0_normal.jpg</t>
  </si>
  <si>
    <t>http://pbs.twimg.com/profile_images/1607693423/image_normal.jpg</t>
  </si>
  <si>
    <t>http://pbs.twimg.com/profile_images/1464799731456954382/yT-PWg35_normal.jpg</t>
  </si>
  <si>
    <t>http://pbs.twimg.com/profile_images/1445259091908206593/YjulBgmx_normal.jpg</t>
  </si>
  <si>
    <t>http://pbs.twimg.com/profile_images/1141610920004788224/78wk-6kl_normal.jpg</t>
  </si>
  <si>
    <t>http://pbs.twimg.com/profile_images/1350530277098074119/R97MTJIV_normal.jpg</t>
  </si>
  <si>
    <t>http://pbs.twimg.com/profile_images/1460799203823783936/PQiF18aJ_normal.jpg</t>
  </si>
  <si>
    <t>http://pbs.twimg.com/profile_images/1455633889129533446/3NBE4aPY_normal.jpg</t>
  </si>
  <si>
    <t>http://pbs.twimg.com/profile_images/1429313640755122182/4yOmpqKl_normal.jpg</t>
  </si>
  <si>
    <t>http://pbs.twimg.com/profile_images/1324134724084797440/ccZHVp2e_normal.jpg</t>
  </si>
  <si>
    <t>http://pbs.twimg.com/profile_images/1349342857711202304/2eLoZuG3_normal.jpg</t>
  </si>
  <si>
    <t>http://pbs.twimg.com/profile_images/1254062327759900679/eq8S8VEK_normal.jpg</t>
  </si>
  <si>
    <t>http://pbs.twimg.com/profile_images/1272346009000083458/ArRefdmQ_normal.jpg</t>
  </si>
  <si>
    <t>http://pbs.twimg.com/profile_images/1131510072482250752/2v9WRmvc_normal.png</t>
  </si>
  <si>
    <t>http://pbs.twimg.com/profile_images/1260077025995317248/Bn94IZLx_normal.jpg</t>
  </si>
  <si>
    <t>http://pbs.twimg.com/profile_images/971675092278218752/nlXPpnS4_normal.jpg</t>
  </si>
  <si>
    <t>http://pbs.twimg.com/profile_images/965327101716058115/mD24OdoS_normal.jpg</t>
  </si>
  <si>
    <t>http://pbs.twimg.com/profile_images/1464017578486300673/CRWz8oE9_normal.jpg</t>
  </si>
  <si>
    <t>http://pbs.twimg.com/profile_images/1086914537071235072/J-luIZil_normal.jpg</t>
  </si>
  <si>
    <t>http://pbs.twimg.com/profile_images/1394025399688994818/VUN3JfPa_normal.jpg</t>
  </si>
  <si>
    <t>http://pbs.twimg.com/profile_images/1463886307143614464/pmL9vULc_normal.jpg</t>
  </si>
  <si>
    <t>http://pbs.twimg.com/profile_images/1442531351253733377/YNt31z76_normal.jpg</t>
  </si>
  <si>
    <t>http://pbs.twimg.com/profile_images/1368306656933670912/_3t-HUxn_normal.jpg</t>
  </si>
  <si>
    <t>http://pbs.twimg.com/profile_images/877865729793548289/85DHDwJj_normal.jpg</t>
  </si>
  <si>
    <t>http://pbs.twimg.com/profile_images/1363771010344869894/m8Nuibz__normal.jpg</t>
  </si>
  <si>
    <t>http://pbs.twimg.com/profile_images/1344893554842284032/CYGkiNXC_normal.jpg</t>
  </si>
  <si>
    <t>http://pbs.twimg.com/profile_images/1435524272777089025/up_FcXq4_normal.jpg</t>
  </si>
  <si>
    <t>http://pbs.twimg.com/profile_images/1210321949043220483/_Bb-tGdA_normal.jpg</t>
  </si>
  <si>
    <t>http://pbs.twimg.com/profile_images/1108525540363898881/AbaHJoHd_normal.jpg</t>
  </si>
  <si>
    <t>http://pbs.twimg.com/profile_images/1247889793255538688/NqA3Fe7q_normal.jpg</t>
  </si>
  <si>
    <t>http://pbs.twimg.com/profile_images/1182531689223835648/mVKvtQwn_normal.jpg</t>
  </si>
  <si>
    <t>http://pbs.twimg.com/profile_images/1227113269078495233/xZiX7Aoh_normal.jpg</t>
  </si>
  <si>
    <t>http://pbs.twimg.com/profile_images/1246017159169331200/ZtpYiEq8_normal.jpg</t>
  </si>
  <si>
    <t>http://pbs.twimg.com/profile_images/1456129846099202050/eU4aFAzb_normal.jpg</t>
  </si>
  <si>
    <t>http://pbs.twimg.com/profile_images/1453192234237530112/dsYFMl-C_normal.jpg</t>
  </si>
  <si>
    <t>http://pbs.twimg.com/profile_images/1134193035045212162/_opsyHT8_normal.jpg</t>
  </si>
  <si>
    <t>http://pbs.twimg.com/profile_images/1339110887773310979/Vh9nD0RC_normal.jpg</t>
  </si>
  <si>
    <t>http://pbs.twimg.com/profile_images/1308317758287835137/CjKV6Muf_normal.jpg</t>
  </si>
  <si>
    <t>http://pbs.twimg.com/profile_images/1198215165113561088/5BpmJ4Iq_normal.jpg</t>
  </si>
  <si>
    <t>http://pbs.twimg.com/profile_images/1420889841328394253/7BXTCjcm_normal.jpg</t>
  </si>
  <si>
    <t>http://pbs.twimg.com/profile_images/1326956844082995202/hGQZG1WV_normal.jpg</t>
  </si>
  <si>
    <t>http://pbs.twimg.com/profile_images/1464723324261515267/8ANgeEjN_normal.jpg</t>
  </si>
  <si>
    <t>http://pbs.twimg.com/profile_images/1301534541694238722/xrBbFNA__normal.jpg</t>
  </si>
  <si>
    <t>http://pbs.twimg.com/profile_images/1210002141529530368/ptD5R0pR_normal.jpg</t>
  </si>
  <si>
    <t>http://pbs.twimg.com/profile_images/1311641754538475520/EcCNjAM6_normal.jpg</t>
  </si>
  <si>
    <t>http://pbs.twimg.com/profile_images/1421871344220835845/8OThfbAB_normal.jpg</t>
  </si>
  <si>
    <t>http://pbs.twimg.com/profile_images/1388002203592368128/ZvrPCQET_normal.jpg</t>
  </si>
  <si>
    <t>http://pbs.twimg.com/profile_images/1419289695645622276/f2ztu0dw_normal.jpg</t>
  </si>
  <si>
    <t>http://pbs.twimg.com/profile_images/840237026012094464/kQJVWNWL_normal.jpg</t>
  </si>
  <si>
    <t>http://pbs.twimg.com/profile_images/1416139214656245760/DwUDZVzN_normal.jpg</t>
  </si>
  <si>
    <t>http://pbs.twimg.com/profile_images/1227687633767276546/FFjh1bv9_normal.jpg</t>
  </si>
  <si>
    <t>http://pbs.twimg.com/profile_images/1204065470229430273/MmNjzTsl_normal.jpg</t>
  </si>
  <si>
    <t>http://pbs.twimg.com/profile_images/1447406834629894146/UR8Dg2Z__normal.jpg</t>
  </si>
  <si>
    <t>http://pbs.twimg.com/profile_images/767504459572183040/FTaiM40a_normal.jpg</t>
  </si>
  <si>
    <t>http://pbs.twimg.com/profile_images/1447484456680312834/90ZwV6cn_normal.jpg</t>
  </si>
  <si>
    <t>http://pbs.twimg.com/profile_images/1200208446382960640/XpTQ2Pb1_normal.jpg</t>
  </si>
  <si>
    <t>http://pbs.twimg.com/profile_images/1436812492680929281/J-VjCU2v_normal.jpg</t>
  </si>
  <si>
    <t>http://pbs.twimg.com/profile_images/1077702971658461184/zj3WSeqV_normal.jpg</t>
  </si>
  <si>
    <t>http://pbs.twimg.com/profile_images/1310687837474430977/Esa6_mOC_normal.jpg</t>
  </si>
  <si>
    <t>http://pbs.twimg.com/profile_images/1465294260324892676/GWicRgdS_normal.jpg</t>
  </si>
  <si>
    <t>http://pbs.twimg.com/profile_images/1041111223285108736/IF7_1qxK_normal.jpg</t>
  </si>
  <si>
    <t>http://pbs.twimg.com/profile_images/1298527575912800262/2ayGVq6y_normal.jpg</t>
  </si>
  <si>
    <t>http://pbs.twimg.com/profile_images/1453835936786436096/iK5M4WRk_normal.jpg</t>
  </si>
  <si>
    <t>http://pbs.twimg.com/profile_images/816081545651814401/ajIcltPG_normal.jpg</t>
  </si>
  <si>
    <t>http://pbs.twimg.com/profile_images/1350825059611521024/QncS4lcL_normal.jpg</t>
  </si>
  <si>
    <t>http://pbs.twimg.com/profile_images/2286363506/BATTLE-ARENA_rgb_normal.jpg</t>
  </si>
  <si>
    <t>http://pbs.twimg.com/profile_images/1447435913781415939/gbvvhejl_normal.png</t>
  </si>
  <si>
    <t>http://pbs.twimg.com/profile_images/1454020213519826945/gIvKSd2N_normal.png</t>
  </si>
  <si>
    <t>http://pbs.twimg.com/profile_images/1418481077761445888/rw4IIkgt_normal.jpg</t>
  </si>
  <si>
    <t>http://pbs.twimg.com/profile_images/1345464286710288391/VgwDVaZr_normal.jpg</t>
  </si>
  <si>
    <t>http://pbs.twimg.com/profile_images/1432310818272694274/XXmHzvf5_normal.jpg</t>
  </si>
  <si>
    <t>http://pbs.twimg.com/profile_images/1432309445363736580/gzKR6_5b_normal.jpg</t>
  </si>
  <si>
    <t>http://pbs.twimg.com/profile_images/979320515054546946/_MMtxDd1_normal.jpg</t>
  </si>
  <si>
    <t>http://pbs.twimg.com/profile_images/1357196695281434625/p7Vjml2i_normal.jpg</t>
  </si>
  <si>
    <t>http://pbs.twimg.com/profile_images/1367694404933152772/H3Qz2L2I_normal.jpg</t>
  </si>
  <si>
    <t>http://pbs.twimg.com/profile_images/1457579105029804032/PB6dgagC_normal.jpg</t>
  </si>
  <si>
    <t>http://pbs.twimg.com/profile_images/1368797044748455936/JCPcXz6S_normal.jpg</t>
  </si>
  <si>
    <t>http://pbs.twimg.com/profile_images/1441939123460354048/Xv8_oskK_normal.jpg</t>
  </si>
  <si>
    <t>http://pbs.twimg.com/profile_images/378800000058072834/94ea65083312934803dc06501ce589af_normal.jpeg</t>
  </si>
  <si>
    <t>http://pbs.twimg.com/profile_images/1363722313477148673/6Y-ngh-X_normal.jpg</t>
  </si>
  <si>
    <t>http://pbs.twimg.com/profile_images/1460075289787215873/SaNU6zlJ_normal.jpg</t>
  </si>
  <si>
    <t>http://pbs.twimg.com/profile_images/1457725138406088704/u-mDWF4V_normal.jpg</t>
  </si>
  <si>
    <t>http://pbs.twimg.com/profile_images/673230601542115332/MWAzXGJy_normal.jpg</t>
  </si>
  <si>
    <t>http://pbs.twimg.com/profile_images/1451856580325089280/aAbG95tA_normal.jpg</t>
  </si>
  <si>
    <t>http://pbs.twimg.com/profile_images/1465240986754457604/HX1IG8ss_normal.jpg</t>
  </si>
  <si>
    <t>http://pbs.twimg.com/profile_images/849851127541542913/AHuQCv6c_normal.jpg</t>
  </si>
  <si>
    <t>http://pbs.twimg.com/profile_images/1457087577388105728/q46kRDlE_normal.jpg</t>
  </si>
  <si>
    <t>http://pbs.twimg.com/profile_images/1458914552989589512/3c-WRlrh_normal.jpg</t>
  </si>
  <si>
    <t>http://pbs.twimg.com/profile_images/1414315517339373571/1gK7zAuf_normal.jpg</t>
  </si>
  <si>
    <t>http://pbs.twimg.com/profile_images/1405205611617259523/73mKkrdq_normal.jpg</t>
  </si>
  <si>
    <t>http://pbs.twimg.com/profile_images/756481492193316864/YeO9l2Sg_normal.jpg</t>
  </si>
  <si>
    <t>http://pbs.twimg.com/profile_images/2218088624/20minutestech_reasonably_small_normal.jpg</t>
  </si>
  <si>
    <t>http://pbs.twimg.com/profile_images/843045708685086720/q07P7gky_normal.jpg</t>
  </si>
  <si>
    <t>http://pbs.twimg.com/profile_images/1105579247886721024/VHFd1YZe_normal.jpg</t>
  </si>
  <si>
    <t>http://pbs.twimg.com/profile_images/1296992506165551106/1dzkjnL__normal.jpg</t>
  </si>
  <si>
    <t>http://pbs.twimg.com/profile_images/1463678035732099072/nmAz6lTF_normal.jpg</t>
  </si>
  <si>
    <t>http://pbs.twimg.com/profile_images/1064051756143915008/Gq9Ddkq__normal.jpg</t>
  </si>
  <si>
    <t>http://pbs.twimg.com/profile_images/1252610179868262403/gsLYSLaw_normal.jpg</t>
  </si>
  <si>
    <t>http://pbs.twimg.com/profile_images/877165133482668032/39a-WgSe_normal.jpg</t>
  </si>
  <si>
    <t>http://pbs.twimg.com/profile_images/1384408806554230784/X39AFSdb_normal.jpg</t>
  </si>
  <si>
    <t>http://pbs.twimg.com/profile_images/1177285439146930183/cvjCmReG_normal.jpg</t>
  </si>
  <si>
    <t>http://pbs.twimg.com/profile_images/1443778375814844452/uEAbGu0A_normal.jpg</t>
  </si>
  <si>
    <t>http://pbs.twimg.com/profile_images/1177892614172901376/CkSC5RnR_normal.jpg</t>
  </si>
  <si>
    <t>http://pbs.twimg.com/profile_images/1461214636775202817/y4hV1jxd_normal.jpg</t>
  </si>
  <si>
    <t>http://pbs.twimg.com/profile_images/1465289228883939331/Fwsn06bh_normal.jpg</t>
  </si>
  <si>
    <t>http://pbs.twimg.com/profile_images/1460662530544652294/cUENcgWZ_normal.jpg</t>
  </si>
  <si>
    <t>http://pbs.twimg.com/profile_images/1080077053787926530/g01Yj_ia_normal.jpg</t>
  </si>
  <si>
    <t>http://pbs.twimg.com/profile_images/1456339817571160069/dBI0kcXQ_normal.jpg</t>
  </si>
  <si>
    <t>http://pbs.twimg.com/profile_images/1464909200002514945/pe19nIRY_normal.jpg</t>
  </si>
  <si>
    <t>http://pbs.twimg.com/profile_images/1464275412310126598/MXBTZ6aE_normal.jpg</t>
  </si>
  <si>
    <t>http://pbs.twimg.com/profile_images/1457184865296986113/qRxmoYMo_normal.jpg</t>
  </si>
  <si>
    <t>http://pbs.twimg.com/profile_images/1194945314475495425/7QXAsUMz_normal.jpg</t>
  </si>
  <si>
    <t>http://pbs.twimg.com/profile_images/1457216777717694464/v19nPh62_normal.jpg</t>
  </si>
  <si>
    <t>http://pbs.twimg.com/profile_images/1457299475895132166/GVtiovBE_normal.jpg</t>
  </si>
  <si>
    <t>http://pbs.twimg.com/profile_images/1459471279590117376/mslAggao_normal.jpg</t>
  </si>
  <si>
    <t>http://pbs.twimg.com/profile_images/1429724971207585792/geCjzqZn_normal.jpg</t>
  </si>
  <si>
    <t>http://pbs.twimg.com/profile_images/1433734499318132745/sn9hOe8d_normal.jpg</t>
  </si>
  <si>
    <t>http://pbs.twimg.com/profile_images/1456671724481781761/_zb7bBUP_normal.jpg</t>
  </si>
  <si>
    <t>http://pbs.twimg.com/profile_images/1459815849498660871/zmjgrCgM_normal.jpg</t>
  </si>
  <si>
    <t>http://pbs.twimg.com/profile_images/1554684742/____2_normal.JPG</t>
  </si>
  <si>
    <t>http://pbs.twimg.com/profile_images/1463746050187939840/JOvttP8O_normal.jpg</t>
  </si>
  <si>
    <t>http://pbs.twimg.com/profile_images/1397412330757971969/pvh1JWmF_normal.jpg</t>
  </si>
  <si>
    <t>http://pbs.twimg.com/profile_images/1464866083685425153/sqBiilqS_normal.jpg</t>
  </si>
  <si>
    <t>http://pbs.twimg.com/profile_images/1464377836266045448/HDJQSudk_normal.jpg</t>
  </si>
  <si>
    <t>http://pbs.twimg.com/profile_images/1462580327038451715/quz8d9Sm_normal.jpg</t>
  </si>
  <si>
    <t>http://pbs.twimg.com/profile_images/1455667140518977537/bGo6ZT4v_normal.jpg</t>
  </si>
  <si>
    <t>http://pbs.twimg.com/profile_images/1411853564293623810/IkmgzOLB_normal.jpg</t>
  </si>
  <si>
    <t>http://pbs.twimg.com/profile_images/1464250772678393883/PC8261SA_normal.jpg</t>
  </si>
  <si>
    <t>http://pbs.twimg.com/profile_images/1464663298000015364/RGHGPwLF_normal.jpg</t>
  </si>
  <si>
    <t>http://pbs.twimg.com/profile_images/1220608480739917824/gOaAayTc_normal.jpg</t>
  </si>
  <si>
    <t>http://pbs.twimg.com/profile_images/1456672046432272389/mXVuuWDe_normal.jpg</t>
  </si>
  <si>
    <t>http://pbs.twimg.com/profile_images/1434248744472662022/3V7tjZgB_normal.jpg</t>
  </si>
  <si>
    <t>http://pbs.twimg.com/profile_images/1448553799736463367/EesEfuVm_normal.jpg</t>
  </si>
  <si>
    <t>http://pbs.twimg.com/profile_images/1459155906063708166/AECdqNOn_normal.jpg</t>
  </si>
  <si>
    <t>http://pbs.twimg.com/profile_images/1138598344228560897/lDIKyGEu_normal.png</t>
  </si>
  <si>
    <t>http://pbs.twimg.com/profile_images/3311600229/6b1c93f421932cf49290e26d485b55b9_normal.jpeg</t>
  </si>
  <si>
    <t>http://pbs.twimg.com/profile_images/1455202548730646530/l58vdh9W_normal.jpg</t>
  </si>
  <si>
    <t>http://pbs.twimg.com/profile_images/1381457852825546756/o1l1gcSJ_normal.jpg</t>
  </si>
  <si>
    <t>http://pbs.twimg.com/profile_images/1330833399003672576/1RGLrxup_normal.jpg</t>
  </si>
  <si>
    <t>http://pbs.twimg.com/profile_images/1332760781717467136/SdLMgNkM_normal.jpg</t>
  </si>
  <si>
    <t>http://pbs.twimg.com/profile_images/1078710227711586304/g2_sqOrs_normal.jpg</t>
  </si>
  <si>
    <t>http://pbs.twimg.com/profile_images/1458458574682722304/O-W1Glu7_normal.jpg</t>
  </si>
  <si>
    <t>http://pbs.twimg.com/profile_images/1459920602844774403/xrmWbilP_normal.jpg</t>
  </si>
  <si>
    <t>http://pbs.twimg.com/profile_images/1458971672221220865/MjHgcksZ_normal.jpg</t>
  </si>
  <si>
    <t>http://pbs.twimg.com/profile_images/1464618066709520399/qTuAMqrP_normal.jpg</t>
  </si>
  <si>
    <t>http://pbs.twimg.com/profile_images/1225506534223941633/FfAbBo_R_normal.jpg</t>
  </si>
  <si>
    <t>http://pbs.twimg.com/profile_images/1354895335211065347/Eax91_Yb_normal.jpg</t>
  </si>
  <si>
    <t>http://pbs.twimg.com/profile_images/1456573608290131972/mlQIxaIc_normal.jpg</t>
  </si>
  <si>
    <t>http://pbs.twimg.com/profile_images/1465254765068234758/_j4Lzx0U_normal.jpg</t>
  </si>
  <si>
    <t>http://pbs.twimg.com/profile_images/1291441139908841483/DimlZQ_Q_normal.jpg</t>
  </si>
  <si>
    <t>http://pbs.twimg.com/profile_images/1465207385761660930/p68LrsMg_normal.jpg</t>
  </si>
  <si>
    <t>http://pbs.twimg.com/profile_images/1461269964351025155/MoNMmADF_normal.jpg</t>
  </si>
  <si>
    <t>http://pbs.twimg.com/profile_images/1463438505304997892/0l5e3_sP_normal.jpg</t>
  </si>
  <si>
    <t>http://pbs.twimg.com/profile_images/771622534982754304/H-tGZmSc_normal.jpg</t>
  </si>
  <si>
    <t>http://pbs.twimg.com/profile_images/982295614103764992/5BedWcG6_normal.jpg</t>
  </si>
  <si>
    <t>http://pbs.twimg.com/profile_images/1443877569560866825/N6UzP5CW_normal.jpg</t>
  </si>
  <si>
    <t>http://pbs.twimg.com/profile_images/1454987135438651394/bv80RFWT_normal.jpg</t>
  </si>
  <si>
    <t>http://pbs.twimg.com/profile_images/1463446836258041859/jhsXTILY_normal.jpg</t>
  </si>
  <si>
    <t>http://pbs.twimg.com/profile_images/1266052551989919745/4D5slyzm_normal.jpg</t>
  </si>
  <si>
    <t>http://pbs.twimg.com/profile_images/1179176436063703040/w5wzKijm_normal.jpg</t>
  </si>
  <si>
    <t>http://pbs.twimg.com/profile_images/1388495227162284032/0SqQ6S3m_normal.jpg</t>
  </si>
  <si>
    <t>http://pbs.twimg.com/profile_images/1369690924884889608/Lvdbj9gP_normal.jpg</t>
  </si>
  <si>
    <t>http://pbs.twimg.com/profile_images/1254386738539225089/9Jk0VPc3_normal.jpg</t>
  </si>
  <si>
    <t>http://pbs.twimg.com/profile_images/1360738100897529858/s1m8_Z7b_normal.jpg</t>
  </si>
  <si>
    <t>http://pbs.twimg.com/profile_images/1377334061233016841/_NuGtLVe_normal.jpg</t>
  </si>
  <si>
    <t>http://pbs.twimg.com/profile_images/1343473132204486656/lbOf6tIw_normal.jpg</t>
  </si>
  <si>
    <t>http://pbs.twimg.com/profile_images/1463158561459089424/xLMlzw_6_normal.jpg</t>
  </si>
  <si>
    <t>http://pbs.twimg.com/profile_images/1458922618489225269/xF2rRb3a_normal.jpg</t>
  </si>
  <si>
    <t>http://pbs.twimg.com/profile_images/1359833030299250688/QV4IW7u8_normal.jpg</t>
  </si>
  <si>
    <t>http://pbs.twimg.com/profile_images/967657785075773442/7M2tWfa__normal.jpg</t>
  </si>
  <si>
    <t>http://pbs.twimg.com/profile_images/1423346564546932740/lzkq6wIV_normal.jpg</t>
  </si>
  <si>
    <t>http://pbs.twimg.com/profile_images/1453404996024684545/cCqX2f-Q_normal.jpg</t>
  </si>
  <si>
    <t>http://pbs.twimg.com/profile_images/1404804769588383746/P1W7hSfK_normal.jpg</t>
  </si>
  <si>
    <t>http://pbs.twimg.com/profile_images/1416855273000611847/jbwu5fr__normal.jpg</t>
  </si>
  <si>
    <t>http://pbs.twimg.com/profile_images/1327632777638936576/dmDOpOGo_normal.jpg</t>
  </si>
  <si>
    <t>http://pbs.twimg.com/profile_images/1155565108002787328/G9bVJmkY_normal.jpg</t>
  </si>
  <si>
    <t>http://pbs.twimg.com/profile_images/1329887886754328576/m37LC60X_normal.jpg</t>
  </si>
  <si>
    <t>http://pbs.twimg.com/profile_images/953720429155422208/cjhv_g1H_normal.jpg</t>
  </si>
  <si>
    <t>http://pbs.twimg.com/profile_images/1390254272269340674/WFUiJDUG_normal.jpg</t>
  </si>
  <si>
    <t>http://pbs.twimg.com/profile_images/2961286005/e9d84445ed853a1c5a50c8f23661c3eb_normal.jpeg</t>
  </si>
  <si>
    <t>http://pbs.twimg.com/profile_images/1391692877739266049/lLymGmJu_normal.jpg</t>
  </si>
  <si>
    <t>http://pbs.twimg.com/profile_images/1011877640310087681/JwhcYL_5_normal.jpg</t>
  </si>
  <si>
    <t>http://pbs.twimg.com/profile_images/1410524303226028036/2xeMlqqy_normal.jpg</t>
  </si>
  <si>
    <t>http://pbs.twimg.com/profile_images/579535731636498433/thOfbUwO_normal.jpg</t>
  </si>
  <si>
    <t>http://pbs.twimg.com/profile_images/1422263000510181378/a2xgiZFX_normal.jpg</t>
  </si>
  <si>
    <t>http://pbs.twimg.com/profile_images/1437123266867601421/j53sUiQT_normal.jpg</t>
  </si>
  <si>
    <t>http://pbs.twimg.com/profile_images/1464766793755807744/yr8tWK_0_normal.jpg</t>
  </si>
  <si>
    <t>http://pbs.twimg.com/profile_images/1432767523137601543/KiRwU8rt_normal.jpg</t>
  </si>
  <si>
    <t>http://pbs.twimg.com/profile_images/1465284511818653696/Q1liLQ6h_normal.jpg</t>
  </si>
  <si>
    <t>http://pbs.twimg.com/profile_images/1446744008550617089/FTr42JBm_normal.jpg</t>
  </si>
  <si>
    <t>http://pbs.twimg.com/profile_images/1281257045342121985/Ehu0h-Iy_normal.jpg</t>
  </si>
  <si>
    <t>http://pbs.twimg.com/profile_images/1458675615507226631/ebyROUKz_normal.jpg</t>
  </si>
  <si>
    <t>http://pbs.twimg.com/profile_images/1443252421501677568/4JlZDKwn_normal.jpg</t>
  </si>
  <si>
    <t>http://pbs.twimg.com/profile_images/1464153294235136000/EYYDNB1q_normal.jpg</t>
  </si>
  <si>
    <t>http://pbs.twimg.com/profile_images/1464569399327989762/_ERAANKZ_normal.jpg</t>
  </si>
  <si>
    <t>http://pbs.twimg.com/profile_images/1463136794241732608/9XOYnfVM_normal.jpg</t>
  </si>
  <si>
    <t>http://pbs.twimg.com/profile_images/1460672565224275970/VA7ZJknb_normal.jpg</t>
  </si>
  <si>
    <t>http://pbs.twimg.com/profile_images/1464404026418622470/VmKYxs_s_normal.jpg</t>
  </si>
  <si>
    <t>http://pbs.twimg.com/profile_images/1463375750313410562/ngD2Mmo-_normal.jpg</t>
  </si>
  <si>
    <t>http://pbs.twimg.com/profile_images/1465275828019732484/_xGcMkhc_normal.jpg</t>
  </si>
  <si>
    <t>http://pbs.twimg.com/profile_images/1458429338697682949/z4kcWwqB_normal.jpg</t>
  </si>
  <si>
    <t>http://pbs.twimg.com/profile_images/1449655940978905092/LWwj2YQv_normal.jpg</t>
  </si>
  <si>
    <t>http://pbs.twimg.com/profile_images/1464866412879822848/yg1suEoR_normal.jpg</t>
  </si>
  <si>
    <t>http://pbs.twimg.com/profile_images/1460278980003651586/91meTqmg_normal.jpg</t>
  </si>
  <si>
    <t>http://pbs.twimg.com/profile_images/1451340780447035396/N0rVz6BC_normal.jpg</t>
  </si>
  <si>
    <t>http://pbs.twimg.com/profile_images/1464608654297268226/ZqBhC9z2_normal.jpg</t>
  </si>
  <si>
    <t>http://pbs.twimg.com/profile_images/1464962284585820160/Wunp9lDZ_normal.jpg</t>
  </si>
  <si>
    <t>http://pbs.twimg.com/profile_images/1462650376784838656/qEJUgoaX_normal.jpg</t>
  </si>
  <si>
    <t>http://pbs.twimg.com/profile_images/1465292171817283589/_sPwclzF_normal.jpg</t>
  </si>
  <si>
    <t>http://pbs.twimg.com/profile_images/1465238388026400776/VX9OWHbR_normal.jpg</t>
  </si>
  <si>
    <t>http://pbs.twimg.com/profile_images/1463803547724615685/T9XV0V3I_normal.jpg</t>
  </si>
  <si>
    <t>http://pbs.twimg.com/profile_images/1451712269671411722/87-NiCYh_normal.jpg</t>
  </si>
  <si>
    <t>http://pbs.twimg.com/profile_images/1434797317526224902/Qi3JtmfG_normal.jpg</t>
  </si>
  <si>
    <t>http://pbs.twimg.com/profile_images/1456274246993276930/z3kRF1xa_normal.jpg</t>
  </si>
  <si>
    <t>http://pbs.twimg.com/profile_images/1412656328493867009/8ggSz78F_normal.jpg</t>
  </si>
  <si>
    <t>http://pbs.twimg.com/profile_images/1455167932212736006/cNOrq3mn_normal.jpg</t>
  </si>
  <si>
    <t>http://pbs.twimg.com/profile_images/1459731366971465733/A0JZ1KhX_normal.jpg</t>
  </si>
  <si>
    <t>http://pbs.twimg.com/profile_images/1460907707158843397/RCT-nYCm_normal.jpg</t>
  </si>
  <si>
    <t>http://pbs.twimg.com/profile_images/1464875317697609728/Kifk2ssi_normal.jpg</t>
  </si>
  <si>
    <t>http://pbs.twimg.com/profile_images/1460176370709893126/1p4pqG7s_normal.jpg</t>
  </si>
  <si>
    <t>http://pbs.twimg.com/profile_images/1063348502447734786/FzMXjZHj_normal.jpg</t>
  </si>
  <si>
    <t>http://pbs.twimg.com/profile_images/1464010680382951425/OdX_edbY_normal.jpg</t>
  </si>
  <si>
    <t>http://pbs.twimg.com/profile_images/1228717825713430530/5ZQoQetc_normal.jpg</t>
  </si>
  <si>
    <t>http://pbs.twimg.com/profile_images/854651907020914689/14fVNZhx_normal.jpg</t>
  </si>
  <si>
    <t>http://pbs.twimg.com/profile_images/1463375028553064449/C_Q5_NGA_normal.jpg</t>
  </si>
  <si>
    <t>http://pbs.twimg.com/profile_images/1456247270496555010/qzhBV9MX_normal.jpg</t>
  </si>
  <si>
    <t>http://pbs.twimg.com/profile_images/873911386/Tian_Tan_Buddha__2_8_x_10_normal.jpg</t>
  </si>
  <si>
    <t>http://pbs.twimg.com/profile_images/1464952677138198528/vQbcP6tv_normal.jpg</t>
  </si>
  <si>
    <t>http://pbs.twimg.com/profile_images/1463772736241635329/Lgom1zgG_normal.jpg</t>
  </si>
  <si>
    <t>http://pbs.twimg.com/profile_images/1462440711690010624/3p-UdkvF_normal.jpg</t>
  </si>
  <si>
    <t>http://pbs.twimg.com/profile_images/1451685629214052352/m2CsoGpO_normal.jpg</t>
  </si>
  <si>
    <t>http://pbs.twimg.com/profile_images/1424394820164980739/jq4pn49f_normal.jpg</t>
  </si>
  <si>
    <t>http://pbs.twimg.com/profile_images/1437208896423223303/bAkY-qQl_normal.jpg</t>
  </si>
  <si>
    <t>http://pbs.twimg.com/profile_images/1461760836595331084/B2zJhmLv_normal.jpg</t>
  </si>
  <si>
    <t>http://pbs.twimg.com/profile_images/1456790972843630593/uUWf5TJ7_normal.jpg</t>
  </si>
  <si>
    <t>http://pbs.twimg.com/profile_images/1435437444665462788/6_XIuYFQ_normal.jpg</t>
  </si>
  <si>
    <t>http://pbs.twimg.com/profile_images/1461500030792003588/U-7t3x8d_normal.png</t>
  </si>
  <si>
    <t>http://pbs.twimg.com/profile_images/1355121121046237184/PLdUH8xB_normal.jpg</t>
  </si>
  <si>
    <t>http://pbs.twimg.com/profile_images/1462917389880856584/JbRSO6eK_normal.jpg</t>
  </si>
  <si>
    <t>http://pbs.twimg.com/profile_images/1461761148240363525/KsPsmQ3N_normal.jpg</t>
  </si>
  <si>
    <t>http://pbs.twimg.com/profile_images/1410181817504722952/ohUsI4fl_normal.jpg</t>
  </si>
  <si>
    <t>http://pbs.twimg.com/profile_images/1447046393470853122/2cIEAjg__normal.jpg</t>
  </si>
  <si>
    <t>http://pbs.twimg.com/profile_images/1463400813389557760/lgIIKIe2_normal.jpg</t>
  </si>
  <si>
    <t>http://pbs.twimg.com/profile_images/1449137760619704325/WBH2QS0x_normal.jpg</t>
  </si>
  <si>
    <t>http://pbs.twimg.com/profile_images/1465090088866656263/kTAx_Ktu_normal.jpg</t>
  </si>
  <si>
    <t>http://pbs.twimg.com/profile_images/1464244726572654592/YoQua-JU_normal.jpg</t>
  </si>
  <si>
    <t>http://pbs.twimg.com/profile_images/1458733408394178569/IgkKlmT__normal.jpg</t>
  </si>
  <si>
    <t>http://pbs.twimg.com/profile_images/1065196605828096001/77eR16t2_normal.jpg</t>
  </si>
  <si>
    <t>http://pbs.twimg.com/profile_images/1463023487417602051/Oz7ILLkn_normal.jpg</t>
  </si>
  <si>
    <t>http://pbs.twimg.com/profile_images/1459069342709174273/PJDakWtC_normal.jpg</t>
  </si>
  <si>
    <t>http://pbs.twimg.com/profile_images/1465258301198077953/LTnH-Lmj_normal.jpg</t>
  </si>
  <si>
    <t>http://pbs.twimg.com/profile_images/1205524991128637441/NSOHQcVW_normal.png</t>
  </si>
  <si>
    <t>http://pbs.twimg.com/profile_images/1464384146059497473/sXUrAP3O_normal.jpg</t>
  </si>
  <si>
    <t>http://pbs.twimg.com/profile_images/1330835913316782080/BdJHmxKL_normal.jpg</t>
  </si>
  <si>
    <t>http://pbs.twimg.com/profile_images/1144512400751767553/roh3asJs_normal.png</t>
  </si>
  <si>
    <t>http://pbs.twimg.com/profile_images/1451735528274075651/EoRxUBC3_normal.jpg</t>
  </si>
  <si>
    <t>http://pbs.twimg.com/profile_images/1446137422870364162/bFPzxm-P_normal.jpg</t>
  </si>
  <si>
    <t>http://pbs.twimg.com/profile_images/1097618233421688832/JF6DrPMf_normal.png</t>
  </si>
  <si>
    <t>http://pbs.twimg.com/profile_images/1458992343361757187/SzbtQ2fC_normal.jpg</t>
  </si>
  <si>
    <t>http://pbs.twimg.com/profile_images/1369219149642235906/jymzVr01_normal.jpg</t>
  </si>
  <si>
    <t>http://pbs.twimg.com/profile_images/1460899718498701315/zYsiDg6H_normal.png</t>
  </si>
  <si>
    <t>http://pbs.twimg.com/profile_images/1460728873059069954/su8pJ_mm_normal.jpg</t>
  </si>
  <si>
    <t>http://pbs.twimg.com/profile_images/1358972313656430593/xpeaVeAu_normal.jpg</t>
  </si>
  <si>
    <t>http://pbs.twimg.com/profile_images/1399028899623825413/kPcblZg4_normal.jpg</t>
  </si>
  <si>
    <t>http://pbs.twimg.com/profile_images/1457602090595864577/7ZzgkzI5_normal.jpg</t>
  </si>
  <si>
    <t>http://pbs.twimg.com/profile_images/1463383536480964608/8MZRcIQP_normal.jpg</t>
  </si>
  <si>
    <t>http://pbs.twimg.com/profile_images/1457213924282335233/wVq_9pOr_normal.jpg</t>
  </si>
  <si>
    <t>http://pbs.twimg.com/profile_images/1207076326118547456/lFa391tV_normal.jpg</t>
  </si>
  <si>
    <t>http://pbs.twimg.com/profile_images/1463678324161789952/dZkWJ0I2_normal.jpg</t>
  </si>
  <si>
    <t>http://pbs.twimg.com/profile_images/1465268929497296899/4rvgW5uO_normal.jpg</t>
  </si>
  <si>
    <t>http://pbs.twimg.com/profile_images/1456495290027024384/MTouoIFv_normal.jpg</t>
  </si>
  <si>
    <t>http://pbs.twimg.com/profile_images/1229915133868007424/0X6PKWty_normal.jpg</t>
  </si>
  <si>
    <t>http://pbs.twimg.com/profile_images/1464444385945284613/nlgSu5Fq_normal.jpg</t>
  </si>
  <si>
    <t>http://pbs.twimg.com/profile_images/1465295002758967297/RbIlrZpc_normal.jpg</t>
  </si>
  <si>
    <t>http://pbs.twimg.com/profile_images/1459614621510553600/femygq0k_normal.jpg</t>
  </si>
  <si>
    <t>http://pbs.twimg.com/profile_images/1374354452149272588/Q99scvDY_normal.jpg</t>
  </si>
  <si>
    <t>http://pbs.twimg.com/profile_images/1462770455467610114/TlyZihJu_normal.jpg</t>
  </si>
  <si>
    <t>http://pbs.twimg.com/profile_images/1452958924705976323/2GRp4TJj_normal.jpg</t>
  </si>
  <si>
    <t>http://pbs.twimg.com/profile_images/1461282229175283713/XH8OmnmI_normal.jpg</t>
  </si>
  <si>
    <t>http://pbs.twimg.com/profile_images/1459683735755169792/KrSJX4Uj_normal.jpg</t>
  </si>
  <si>
    <t>http://pbs.twimg.com/profile_images/1390572277209698308/N7-UihMM_normal.jpg</t>
  </si>
  <si>
    <t>http://pbs.twimg.com/profile_images/1281315555958493184/a5R-yIYv_normal.jpg</t>
  </si>
  <si>
    <t>http://pbs.twimg.com/profile_images/1423425907218391046/dsf4-L2g_normal.jpg</t>
  </si>
  <si>
    <t>http://pbs.twimg.com/profile_images/1456601732390309889/UI4tMZ_t_normal.jpg</t>
  </si>
  <si>
    <t>http://pbs.twimg.com/profile_images/1448406080623501315/2K5Z4Mfn_normal.jpg</t>
  </si>
  <si>
    <t>http://pbs.twimg.com/profile_images/1430700610630922246/zsPbXB1E_normal.png</t>
  </si>
  <si>
    <t>http://pbs.twimg.com/profile_images/1435162271248945153/a-Keo2_s_normal.jpg</t>
  </si>
  <si>
    <t>http://pbs.twimg.com/profile_images/870692437437497344/Tuc-tyPH_normal.jpg</t>
  </si>
  <si>
    <t>http://pbs.twimg.com/profile_images/1391835996526989313/MO0qhQAQ_normal.jpg</t>
  </si>
  <si>
    <t>http://pbs.twimg.com/profile_images/1465245918966747137/bEf51HBc_normal.jpg</t>
  </si>
  <si>
    <t>http://pbs.twimg.com/profile_images/1459649878875783171/dsTP2QdV_normal.jpg</t>
  </si>
  <si>
    <t>http://pbs.twimg.com/profile_images/1464891050905202692/xIa95E84_normal.jpg</t>
  </si>
  <si>
    <t>http://pbs.twimg.com/profile_images/1465093781943099393/axDyOIiH_normal.jpg</t>
  </si>
  <si>
    <t>http://pbs.twimg.com/profile_images/1233127584575217668/UbXL7G3m_normal.jpg</t>
  </si>
  <si>
    <t>http://pbs.twimg.com/profile_images/1464997310610526218/pKRMRyer_normal.jpg</t>
  </si>
  <si>
    <t>http://pbs.twimg.com/profile_images/1465291952165818369/FTd5vI4K_normal.jpg</t>
  </si>
  <si>
    <t>http://pbs.twimg.com/profile_images/1414956837191958531/F7huAJHs_normal.jpg</t>
  </si>
  <si>
    <t>http://pbs.twimg.com/profile_images/1454794753611300864/I67mOYKE_normal.jpg</t>
  </si>
  <si>
    <t>http://pbs.twimg.com/profile_images/1464605622100537366/0BFgd7lZ_normal.jpg</t>
  </si>
  <si>
    <t>http://pbs.twimg.com/profile_images/1454324279747973120/2dHAxZY6_normal.jpg</t>
  </si>
  <si>
    <t>http://pbs.twimg.com/profile_images/1750787399/direitoce_3_4_normal.png</t>
  </si>
  <si>
    <t>http://pbs.twimg.com/profile_images/1461655795817672704/nilgDetD_normal.jpg</t>
  </si>
  <si>
    <t>http://pbs.twimg.com/profile_images/1455074400165064704/0fHcHNTy_normal.jpg</t>
  </si>
  <si>
    <t>http://pbs.twimg.com/profile_images/1443443950736617474/8Gp2DLOj_normal.jpg</t>
  </si>
  <si>
    <t>http://pbs.twimg.com/profile_images/1454415793970872321/Uki28zan_normal.jpg</t>
  </si>
  <si>
    <t>http://pbs.twimg.com/profile_images/1459609444619530241/-m2j44r3_normal.jpg</t>
  </si>
  <si>
    <t>http://pbs.twimg.com/profile_images/1463063216075034624/dHYN3vJB_normal.jpg</t>
  </si>
  <si>
    <t>http://pbs.twimg.com/profile_images/1463869210879168512/iTaVH5yR_normal.jpg</t>
  </si>
  <si>
    <t>http://pbs.twimg.com/profile_images/1451170610030137348/ti0EEbxA_normal.jpg</t>
  </si>
  <si>
    <t>http://pbs.twimg.com/profile_images/1451893148691558403/xvslNvP1_normal.jpg</t>
  </si>
  <si>
    <t>http://pbs.twimg.com/profile_images/1463518990970462209/v1aYjvr-_normal.jpg</t>
  </si>
  <si>
    <t>http://pbs.twimg.com/profile_images/1387638117587296259/U9u7HQy1_normal.jpg</t>
  </si>
  <si>
    <t>http://pbs.twimg.com/profile_images/990007091078119431/Jf1Q0PIW_normal.jpg</t>
  </si>
  <si>
    <t>http://pbs.twimg.com/profile_images/1461471035304206348/bPPJNmQg_normal.jpg</t>
  </si>
  <si>
    <t>http://pbs.twimg.com/profile_images/1458982769217146880/D0Xa0krj_normal.jpg</t>
  </si>
  <si>
    <t>http://pbs.twimg.com/profile_images/1456669772574117888/0scmC4DC_normal.jpg</t>
  </si>
  <si>
    <t>http://pbs.twimg.com/profile_images/1463361636954427392/E2RjwohS_normal.jpg</t>
  </si>
  <si>
    <t>http://pbs.twimg.com/profile_images/1463779252764295168/sZxGeP9X_normal.jpg</t>
  </si>
  <si>
    <t>http://pbs.twimg.com/profile_images/1456572472409858050/waRDu2Uq_normal.jpg</t>
  </si>
  <si>
    <t>http://pbs.twimg.com/profile_images/1460109698481664001/TCvF5dud_normal.jpg</t>
  </si>
  <si>
    <t>http://pbs.twimg.com/profile_images/1444378476744626178/THVYLg8g_normal.jpg</t>
  </si>
  <si>
    <t>http://pbs.twimg.com/profile_images/1423322257351340033/uWErnhaK_normal.jpg</t>
  </si>
  <si>
    <t>http://pbs.twimg.com/profile_images/1460629460810563586/6achbyx0_normal.jpg</t>
  </si>
  <si>
    <t>http://pbs.twimg.com/profile_images/1462163248669593604/htbFiN6A_normal.jpg</t>
  </si>
  <si>
    <t>http://pbs.twimg.com/profile_images/1326533431501545472/tOoJ5ugo_normal.jpg</t>
  </si>
  <si>
    <t>http://pbs.twimg.com/profile_images/1455202836371939337/5S20nFtx_normal.jpg</t>
  </si>
  <si>
    <t>http://pbs.twimg.com/profile_images/1450002580629639170/EXOeBnz-_normal.jpg</t>
  </si>
  <si>
    <t>http://pbs.twimg.com/profile_images/1464904029667217409/ojn4Z0Q3_normal.jpg</t>
  </si>
  <si>
    <t>http://pbs.twimg.com/profile_images/1410856065629970433/ChSmZRDZ_normal.jpg</t>
  </si>
  <si>
    <t>http://pbs.twimg.com/profile_images/1464629554819985412/vPlH9H82_normal.jpg</t>
  </si>
  <si>
    <t>http://pbs.twimg.com/profile_images/836552468360118272/ZYTDUuAt_normal.jpg</t>
  </si>
  <si>
    <t>http://pbs.twimg.com/profile_images/1463141049942085638/8gHNMTPa_normal.jpg</t>
  </si>
  <si>
    <t>http://pbs.twimg.com/profile_images/794314106358681605/uQ6uDs3L_normal.jpg</t>
  </si>
  <si>
    <t>http://pbs.twimg.com/profile_images/1458262040955715584/jlwXwj_e_normal.jpg</t>
  </si>
  <si>
    <t>http://pbs.twimg.com/profile_images/1394181443358797824/lDfXjvDj_normal.jpg</t>
  </si>
  <si>
    <t>http://pbs.twimg.com/profile_images/1464978377958653952/8GudNFQ2_normal.jpg</t>
  </si>
  <si>
    <t>http://pbs.twimg.com/profile_images/1381928250990063618/p8hecB7z_normal.jpg</t>
  </si>
  <si>
    <t>http://pbs.twimg.com/profile_images/1435433039769661440/yquS2LP0_normal.jpg</t>
  </si>
  <si>
    <t>http://pbs.twimg.com/profile_images/1455168342214717440/kIMMuora_normal.jpg</t>
  </si>
  <si>
    <t>http://pbs.twimg.com/profile_images/1380826199870562313/35FtdjP-_normal.jpg</t>
  </si>
  <si>
    <t>http://pbs.twimg.com/profile_images/1465286467354509312/JaII2cLP_normal.jpg</t>
  </si>
  <si>
    <t>http://pbs.twimg.com/profile_images/1457338771750281217/Daabjkgj_normal.jpg</t>
  </si>
  <si>
    <t>http://pbs.twimg.com/profile_images/1227446444036165632/rpfMGTVD_normal.jpg</t>
  </si>
  <si>
    <t>http://pbs.twimg.com/profile_images/1389354213700952075/Ysga8CNN_normal.jpg</t>
  </si>
  <si>
    <t>http://pbs.twimg.com/profile_images/1336841290365902850/KBz7STq-_normal.jpg</t>
  </si>
  <si>
    <t>http://pbs.twimg.com/profile_images/1465273388675776514/5oh8UUoe_normal.jpg</t>
  </si>
  <si>
    <t>http://pbs.twimg.com/profile_images/1463792927428079624/5S89M7kF_normal.png</t>
  </si>
  <si>
    <t>http://pbs.twimg.com/profile_images/1445066718909382661/_6EUMCi5_normal.jpg</t>
  </si>
  <si>
    <t>http://pbs.twimg.com/profile_images/1417800361998356483/8D3suKH7_normal.jpg</t>
  </si>
  <si>
    <t>http://pbs.twimg.com/profile_images/1465222114546368512/n3KS7kSD_normal.jpg</t>
  </si>
  <si>
    <t>http://pbs.twimg.com/profile_images/1451837027968716801/1a4UGIMv_normal.jpg</t>
  </si>
  <si>
    <t>http://pbs.twimg.com/profile_images/1441331414822109190/s_yWm9CM_normal.jpg</t>
  </si>
  <si>
    <t>http://pbs.twimg.com/profile_images/1056046559085903878/dDpPQk_v_normal.jpg</t>
  </si>
  <si>
    <t>http://pbs.twimg.com/profile_images/1459844599183462400/R55duHCI_normal.jpg</t>
  </si>
  <si>
    <t>http://pbs.twimg.com/profile_images/1464151885900746756/18aNfyAS_normal.jpg</t>
  </si>
  <si>
    <t>http://pbs.twimg.com/profile_images/1463976346477121542/4OSrA-FD_normal.jpg</t>
  </si>
  <si>
    <t>http://pbs.twimg.com/profile_images/1465258709328740354/SSVkkmNg_normal.jpg</t>
  </si>
  <si>
    <t>http://pbs.twimg.com/profile_images/891964653437280256/sUcwKzU-_normal.jpg</t>
  </si>
  <si>
    <t>http://pbs.twimg.com/profile_images/1457970898141876224/2kKxNgCN_normal.jpg</t>
  </si>
  <si>
    <t>http://pbs.twimg.com/profile_images/634839277592018945/rDejb9AM_normal.jpg</t>
  </si>
  <si>
    <t>http://pbs.twimg.com/profile_images/885624634678415366/u6RUJ29S_normal.jpg</t>
  </si>
  <si>
    <t>http://pbs.twimg.com/profile_images/1443197064389840896/1RE_57pU_normal.jpg</t>
  </si>
  <si>
    <t>http://pbs.twimg.com/profile_images/1352049971693023240/nmXd3BmN_normal.jpg</t>
  </si>
  <si>
    <t>http://pbs.twimg.com/profile_images/502737987252523008/1k3pXzXx_normal.jpeg</t>
  </si>
  <si>
    <t>http://pbs.twimg.com/profile_images/1464123304349138944/ue2N-OPf_normal.jpg</t>
  </si>
  <si>
    <t>http://pbs.twimg.com/profile_images/1313197180581076992/1nU9ow-B_normal.jpg</t>
  </si>
  <si>
    <t>http://pbs.twimg.com/profile_images/793876212200378369/qkbBuFPP_normal.jpg</t>
  </si>
  <si>
    <t>http://pbs.twimg.com/profile_images/1380179949366038528/jGA4JUx2_normal.jpg</t>
  </si>
  <si>
    <t>http://pbs.twimg.com/profile_images/1460577689698390021/k7eorLxa_normal.jpg</t>
  </si>
  <si>
    <t>http://pbs.twimg.com/profile_images/1414200679866929152/PNhDuyX5_normal.jpg</t>
  </si>
  <si>
    <t>http://pbs.twimg.com/profile_images/1321309729252139009/cU2ZlbwX_normal.jpg</t>
  </si>
  <si>
    <t>http://pbs.twimg.com/profile_images/1242868025507885056/HW-1_0u6_normal.jpg</t>
  </si>
  <si>
    <t>http://pbs.twimg.com/profile_images/1465196233195098120/a7FIMxtL_normal.jpg</t>
  </si>
  <si>
    <t>http://pbs.twimg.com/profile_images/1464137665738342400/4U4kSuxs_normal.jpg</t>
  </si>
  <si>
    <t>http://pbs.twimg.com/profile_images/1316421932200402947/Bt8-z-Zf_normal.jpg</t>
  </si>
  <si>
    <t>http://pbs.twimg.com/profile_images/1457632841190232065/4LjWdGhA_normal.jpg</t>
  </si>
  <si>
    <t>http://pbs.twimg.com/profile_images/1455340892869431298/mlWHM4ze_normal.jpg</t>
  </si>
  <si>
    <t>http://pbs.twimg.com/profile_images/1463866691876577283/GmJGtuc4_normal.jpg</t>
  </si>
  <si>
    <t>http://pbs.twimg.com/profile_images/1401486300797042690/ctVSgoxQ_normal.jpg</t>
  </si>
  <si>
    <t>http://pbs.twimg.com/profile_images/1311074983708299265/5HZXAA3x_normal.jpg</t>
  </si>
  <si>
    <t>http://pbs.twimg.com/profile_images/1229614566042218496/bPK8SWRw_normal.jpg</t>
  </si>
  <si>
    <t>http://pbs.twimg.com/profile_images/1462080991170813957/NxAKEcHJ_normal.jpg</t>
  </si>
  <si>
    <t>http://pbs.twimg.com/profile_images/900844256658681856/YiN6AYkF_normal.jpg</t>
  </si>
  <si>
    <t>http://pbs.twimg.com/profile_images/908576878700634113/zs23be5n_normal.jpg</t>
  </si>
  <si>
    <t>http://pbs.twimg.com/profile_images/1269413860601036802/GxnsOYv9_normal.jpg</t>
  </si>
  <si>
    <t>http://pbs.twimg.com/profile_images/1452123856919941122/BbWawWPI_normal.jpg</t>
  </si>
  <si>
    <t>http://pbs.twimg.com/profile_images/1082501359629287424/wxvBLPtH_normal.jpg</t>
  </si>
  <si>
    <t>http://pbs.twimg.com/profile_images/1263391038044950528/S9lmamXU_normal.jpg</t>
  </si>
  <si>
    <t>http://pbs.twimg.com/profile_images/1373578523059879939/uIpspa-t_normal.jpg</t>
  </si>
  <si>
    <t>http://pbs.twimg.com/profile_images/1424462584040894472/hfAi2K7j_normal.jpg</t>
  </si>
  <si>
    <t>http://pbs.twimg.com/profile_images/1434085957221838854/K7NYFxfM_normal.jpg</t>
  </si>
  <si>
    <t>http://pbs.twimg.com/profile_images/1465180878263709696/k7-1KhEq_normal.jpg</t>
  </si>
  <si>
    <t>http://pbs.twimg.com/profile_images/1442809743769096194/Gq7SpNzP_normal.jpg</t>
  </si>
  <si>
    <t>http://pbs.twimg.com/profile_images/1464066430086057984/4uTzeBCW_normal.jpg</t>
  </si>
  <si>
    <t>http://pbs.twimg.com/profile_images/1446605675606380548/XBvFdZZE_normal.jpg</t>
  </si>
  <si>
    <t>http://pbs.twimg.com/profile_images/1458850601404563456/0661xRvJ_normal.jpg</t>
  </si>
  <si>
    <t>http://pbs.twimg.com/profile_images/1457842213971431438/oGRDCBs9_normal.jpg</t>
  </si>
  <si>
    <t>http://pbs.twimg.com/profile_images/1431863776626692100/jZIXBV36_normal.jpg</t>
  </si>
  <si>
    <t>http://pbs.twimg.com/profile_images/1459325217982103560/rmt4usX0_normal.jpg</t>
  </si>
  <si>
    <t>http://pbs.twimg.com/profile_images/1368855217048072192/JBO8QwTa_normal.jpg</t>
  </si>
  <si>
    <t>http://pbs.twimg.com/profile_images/1439992056227803137/uv4vVv4g_normal.jpg</t>
  </si>
  <si>
    <t>http://pbs.twimg.com/profile_images/1380183931551629314/Z9Jk10wq_normal.jpg</t>
  </si>
  <si>
    <t>http://pbs.twimg.com/profile_images/1290433895758884864/fUC34Z9W_normal.jpg</t>
  </si>
  <si>
    <t>http://pbs.twimg.com/profile_images/1457569064340033542/ORp-Bnid_normal.jpg</t>
  </si>
  <si>
    <t>http://pbs.twimg.com/profile_images/618993511262777344/_ZvG82Fx_normal.jpg</t>
  </si>
  <si>
    <t>http://pbs.twimg.com/profile_images/1461951895623241739/GvUnuQ0g_normal.jpg</t>
  </si>
  <si>
    <t>http://pbs.twimg.com/profile_images/1463749551286673411/mjBHQJtl_normal.jpg</t>
  </si>
  <si>
    <t>http://pbs.twimg.com/profile_images/1451588878586953732/rWsAizst_normal.jpg</t>
  </si>
  <si>
    <t>http://pbs.twimg.com/profile_images/1464974480250269702/f80dQoB2_normal.jpg</t>
  </si>
  <si>
    <t>http://pbs.twimg.com/profile_images/1447104098889732097/cPsETB4J_normal.jpg</t>
  </si>
  <si>
    <t>http://pbs.twimg.com/profile_images/1439861170026926085/3jvgxdmE_normal.jpg</t>
  </si>
  <si>
    <t>http://pbs.twimg.com/profile_images/1465208952342253571/NsPBkhnX_normal.jpg</t>
  </si>
  <si>
    <t>http://pbs.twimg.com/profile_images/1451872449482657793/qFvNB-eC_normal.jpg</t>
  </si>
  <si>
    <t>http://pbs.twimg.com/profile_images/1453659441476243458/b1QVaRjS_normal.jpg</t>
  </si>
  <si>
    <t>http://pbs.twimg.com/profile_images/1455605675854233601/7tbu4T34_normal.jpg</t>
  </si>
  <si>
    <t>http://pbs.twimg.com/profile_images/1459012523630669824/k7HanFae_normal.jpg</t>
  </si>
  <si>
    <t>http://pbs.twimg.com/profile_images/1439654827114450945/dERtfsbA_normal.png</t>
  </si>
  <si>
    <t>http://pbs.twimg.com/profile_images/1457761371911766017/CqQhZfHx_normal.jpg</t>
  </si>
  <si>
    <t>http://pbs.twimg.com/profile_images/1048168815916437504/9c_ijJjo_normal.jpg</t>
  </si>
  <si>
    <t>http://pbs.twimg.com/profile_images/1423148364535795719/tDexu12Y_normal.jpg</t>
  </si>
  <si>
    <t>http://pbs.twimg.com/profile_images/1440599545658806279/4PZ_AH_N_normal.jpg</t>
  </si>
  <si>
    <t>http://pbs.twimg.com/profile_images/1219575518221090816/l2hy-fKm_normal.jpg</t>
  </si>
  <si>
    <t>http://pbs.twimg.com/profile_images/1428531875165794307/h8Euhs7B_normal.jpg</t>
  </si>
  <si>
    <t>http://pbs.twimg.com/profile_images/1457560324589047812/_qOvePJu_normal.jpg</t>
  </si>
  <si>
    <t>http://pbs.twimg.com/profile_images/1172204295011389440/AN4y114M_normal.jpg</t>
  </si>
  <si>
    <t>http://pbs.twimg.com/profile_images/1389776394020868100/4ipBi31S_normal.jpg</t>
  </si>
  <si>
    <t>http://pbs.twimg.com/profile_images/1465294481339551746/Sf7Yx-X3_normal.jpg</t>
  </si>
  <si>
    <t>http://pbs.twimg.com/profile_images/1032524359179689984/7wEGGEMP_normal.jpg</t>
  </si>
  <si>
    <t>http://pbs.twimg.com/profile_images/826187591418515456/tG9HRxf6_normal.jpg</t>
  </si>
  <si>
    <t>http://pbs.twimg.com/profile_images/1315577297202708485/-DtBSrmu_normal.jpg</t>
  </si>
  <si>
    <t>http://pbs.twimg.com/profile_images/1013722580182863872/iazLEZLR_normal.jpg</t>
  </si>
  <si>
    <t>http://pbs.twimg.com/profile_images/1445511183310540801/Zdzh95fW_normal.jpg</t>
  </si>
  <si>
    <t>http://pbs.twimg.com/profile_images/1435706919252017155/0h98DvJD_normal.jpg</t>
  </si>
  <si>
    <t>http://pbs.twimg.com/profile_images/1373984374564253700/KBc6DBUx_normal.jpg</t>
  </si>
  <si>
    <t>http://pbs.twimg.com/profile_images/741648907206307840/76aAJOp9_normal.jpg</t>
  </si>
  <si>
    <t>http://pbs.twimg.com/profile_images/1465002375597342727/zqGS-e6l_normal.jpg</t>
  </si>
  <si>
    <t>http://pbs.twimg.com/profile_images/1406979711868280832/EQYzDs58_normal.jpg</t>
  </si>
  <si>
    <t>http://pbs.twimg.com/profile_images/459359180998991872/HujeOYO4_normal.jpeg</t>
  </si>
  <si>
    <t>http://pbs.twimg.com/profile_images/900430067964063744/UxsdROib_normal.jpg</t>
  </si>
  <si>
    <t>http://pbs.twimg.com/profile_images/1465248825019301889/lKAGebsk_normal.jpg</t>
  </si>
  <si>
    <t>http://pbs.twimg.com/profile_images/1465259305976750085/t4EI6dqw_normal.jpg</t>
  </si>
  <si>
    <t>http://pbs.twimg.com/profile_images/1457010235533500423/jW9h_R5d_normal.jpg</t>
  </si>
  <si>
    <t>http://pbs.twimg.com/profile_images/1457528439842304001/mlOf3zwh_normal.jpg</t>
  </si>
  <si>
    <t>http://pbs.twimg.com/profile_images/1341474572546306048/E47FrirO_normal.jpg</t>
  </si>
  <si>
    <t>http://pbs.twimg.com/profile_images/1456568241661353988/E6_OBdOl_normal.jpg</t>
  </si>
  <si>
    <t>http://pbs.twimg.com/profile_images/1317148634430013440/Tk1nu9Jh_normal.jpg</t>
  </si>
  <si>
    <t>http://pbs.twimg.com/profile_images/1459450241921347590/5LMaNQvO_normal.jpg</t>
  </si>
  <si>
    <t>http://pbs.twimg.com/profile_images/1452248660310433800/a_o4p0I-_normal.jpg</t>
  </si>
  <si>
    <t>http://pbs.twimg.com/profile_images/1268448687962947584/4VvrDomY_normal.jpg</t>
  </si>
  <si>
    <t>http://pbs.twimg.com/profile_images/1250406166817013761/VZF-bPO3_normal.jpg</t>
  </si>
  <si>
    <t>http://pbs.twimg.com/profile_images/977235490263855104/dbk7krbQ_normal.jpg</t>
  </si>
  <si>
    <t>http://pbs.twimg.com/profile_images/1448002815360602114/zy9vQUsO_normal.png</t>
  </si>
  <si>
    <t>http://pbs.twimg.com/profile_images/1455912001398624257/-GBNgtms_normal.jpg</t>
  </si>
  <si>
    <t>http://pbs.twimg.com/profile_images/1428881352238288897/r3n3ggTa_normal.jpg</t>
  </si>
  <si>
    <t>http://pbs.twimg.com/profile_images/1211073412585730053/2GKDI-2u_normal.jpg</t>
  </si>
  <si>
    <t>http://pbs.twimg.com/profile_images/468817107677745155/dkxFkYaP_normal.jpeg</t>
  </si>
  <si>
    <t>http://pbs.twimg.com/profile_images/1459999901123764233/j05cQCXh_normal.jpg</t>
  </si>
  <si>
    <t>http://pbs.twimg.com/profile_images/992070013077999616/00zossdv_normal.jpg</t>
  </si>
  <si>
    <t>http://pbs.twimg.com/profile_images/1379431629114908691/8Cs_Mlnf_normal.jpg</t>
  </si>
  <si>
    <t>http://pbs.twimg.com/profile_images/1356527091718660100/HIxM1vYu_normal.jpg</t>
  </si>
  <si>
    <t>http://pbs.twimg.com/profile_images/1464032814005850112/3_Xs5f8o_normal.jpg</t>
  </si>
  <si>
    <t>http://pbs.twimg.com/profile_images/1465149801096351746/mtfLvAi2_normal.jpg</t>
  </si>
  <si>
    <t>http://pbs.twimg.com/profile_images/1461973436826144769/X6yVP4X__normal.jpg</t>
  </si>
  <si>
    <t>http://pbs.twimg.com/profile_images/1464784026661650434/wxO3G9IV_normal.jpg</t>
  </si>
  <si>
    <t>http://pbs.twimg.com/profile_images/1465285970094276611/0aMec7H3_normal.jpg</t>
  </si>
  <si>
    <t>http://pbs.twimg.com/profile_images/1461286851210518538/vAH67ALA_normal.jpg</t>
  </si>
  <si>
    <t>http://pbs.twimg.com/profile_images/1346704871156695041/EvBjtOdB_normal.jpg</t>
  </si>
  <si>
    <t>http://pbs.twimg.com/profile_images/1435243181986091020/fKUyYYKk_normal.jpg</t>
  </si>
  <si>
    <t>http://pbs.twimg.com/profile_images/1461637363780796422/o9uCYsVl_normal.jpg</t>
  </si>
  <si>
    <t>http://pbs.twimg.com/profile_images/1441229711426789383/kOzEhiSa_normal.jpg</t>
  </si>
  <si>
    <t>http://pbs.twimg.com/profile_images/1465210465189986308/q20LEcfG_normal.jpg</t>
  </si>
  <si>
    <t>http://pbs.twimg.com/profile_images/1412168566208671751/0v2eSWTj_normal.jpg</t>
  </si>
  <si>
    <t>http://pbs.twimg.com/profile_images/1419235293748600833/kKaeWANW_normal.jpg</t>
  </si>
  <si>
    <t>http://pbs.twimg.com/profile_images/1253037458012418049/jS_Tlz-a_normal.jpg</t>
  </si>
  <si>
    <t>http://pbs.twimg.com/profile_images/1464342821750689792/91IpW_I5_normal.jpg</t>
  </si>
  <si>
    <t>http://pbs.twimg.com/profile_images/1379852561805639693/avNI-437_normal.jpg</t>
  </si>
  <si>
    <t>http://pbs.twimg.com/profile_images/1453727931386122243/JqfcBzVA_normal.jpg</t>
  </si>
  <si>
    <t>http://pbs.twimg.com/profile_images/1428520151654219781/tiBzzn3A_normal.jpg</t>
  </si>
  <si>
    <t>http://pbs.twimg.com/profile_images/1450851906725810176/npUsWiuy_normal.jpg</t>
  </si>
  <si>
    <t>http://pbs.twimg.com/profile_images/1332105128879517703/bVcchfPo_normal.jpg</t>
  </si>
  <si>
    <t>http://pbs.twimg.com/profile_images/1144058847767728128/QjUbXaJY_normal.jpg</t>
  </si>
  <si>
    <t>http://pbs.twimg.com/profile_images/812231123061325824/Z1oCxDTG_normal.jpg</t>
  </si>
  <si>
    <t>http://pbs.twimg.com/profile_images/1403771300900851713/s0eDRkji_normal.jpg</t>
  </si>
  <si>
    <t>http://pbs.twimg.com/profile_images/1362117172026302469/UAjhL0Hc_normal.jpg</t>
  </si>
  <si>
    <t>http://pbs.twimg.com/profile_images/1401189876909805571/hcdhL9Ix_normal.jpg</t>
  </si>
  <si>
    <t>http://pbs.twimg.com/profile_images/932069878231588864/P-Rfp0TP_normal.jpg</t>
  </si>
  <si>
    <t>http://pbs.twimg.com/profile_images/1462615855120879619/yE-JIlin_normal.jpg</t>
  </si>
  <si>
    <t>http://pbs.twimg.com/profile_images/1404025734084059136/M1GHEcy6_normal.jpg</t>
  </si>
  <si>
    <t>http://pbs.twimg.com/profile_images/1417975244103593989/6wVMNKk__normal.jpg</t>
  </si>
  <si>
    <t>http://pbs.twimg.com/profile_images/1433787074079985665/gJ2bvPpq_normal.jpg</t>
  </si>
  <si>
    <t>http://pbs.twimg.com/profile_images/1448073808087339013/zko5zsaL_normal.jpg</t>
  </si>
  <si>
    <t>http://pbs.twimg.com/profile_images/1453378951083134976/WGzmIAqa_normal.jpg</t>
  </si>
  <si>
    <t>http://pbs.twimg.com/profile_images/1419602921835175940/A9iPwb01_normal.jpg</t>
  </si>
  <si>
    <t>http://pbs.twimg.com/profile_images/1439066551701819393/_FaqwPdY_normal.jpg</t>
  </si>
  <si>
    <t>http://pbs.twimg.com/profile_images/1453128745057988613/ac5VIFYO_normal.jpg</t>
  </si>
  <si>
    <t>http://pbs.twimg.com/profile_images/1414969718293762051/k_OrXg3S_normal.jpg</t>
  </si>
  <si>
    <t>http://pbs.twimg.com/profile_images/1465212027450929161/Y_DwY_v9_normal.jpg</t>
  </si>
  <si>
    <t>http://pbs.twimg.com/profile_images/1465277214770057220/B10XFRFU_normal.jpg</t>
  </si>
  <si>
    <t>http://pbs.twimg.com/profile_images/1460991711648305160/cSXD5Jsv_normal.jpg</t>
  </si>
  <si>
    <t>http://pbs.twimg.com/profile_images/1464841048447160321/pIZp0b6f_normal.jpg</t>
  </si>
  <si>
    <t>http://pbs.twimg.com/profile_images/1465068926812196864/6jw8N_wJ_normal.jpg</t>
  </si>
  <si>
    <t>http://pbs.twimg.com/profile_images/1463488551723876352/Xmk8Ua3-_normal.jpg</t>
  </si>
  <si>
    <t>http://pbs.twimg.com/profile_images/1043130602495475713/rNYLnUiL_normal.jpg</t>
  </si>
  <si>
    <t>http://pbs.twimg.com/profile_images/1463833453565079560/uR70kOSA_normal.jpg</t>
  </si>
  <si>
    <t>http://pbs.twimg.com/profile_images/1461719923269402627/ygPlaKSL_normal.jpg</t>
  </si>
  <si>
    <t>http://pbs.twimg.com/profile_images/1452254238046752769/76LXxt8K_normal.jpg</t>
  </si>
  <si>
    <t>http://pbs.twimg.com/profile_images/1338521419085299712/TCqCMMiV_normal.jpg</t>
  </si>
  <si>
    <t>http://pbs.twimg.com/profile_images/1464893849986289666/2HDEFb8F_normal.jpg</t>
  </si>
  <si>
    <t>http://pbs.twimg.com/profile_images/1442497611479457792/KbUhC03V_normal.jpg</t>
  </si>
  <si>
    <t>http://pbs.twimg.com/profile_images/1465215997259190274/xfT67Eom_normal.jpg</t>
  </si>
  <si>
    <t>http://pbs.twimg.com/profile_images/1404794058602594317/gW_FeLmW_normal.jpg</t>
  </si>
  <si>
    <t>http://pbs.twimg.com/profile_images/1157451308544036864/esTQpJbb_normal.jpg</t>
  </si>
  <si>
    <t>http://pbs.twimg.com/profile_images/1452258535702614020/IpsfueSL_normal.jpg</t>
  </si>
  <si>
    <t>http://pbs.twimg.com/profile_images/1464751946682699779/MNS6QUr4_normal.jpg</t>
  </si>
  <si>
    <t>http://pbs.twimg.com/profile_images/1458773406183309314/rYyUA_As_normal.jpg</t>
  </si>
  <si>
    <t>http://pbs.twimg.com/profile_images/1280502676728565763/uuwwY7Nr_normal.jpg</t>
  </si>
  <si>
    <t>http://pbs.twimg.com/profile_images/1414713738360508426/H_V4TZ4t_normal.jpg</t>
  </si>
  <si>
    <t>http://pbs.twimg.com/profile_images/1464876109934501893/j3scxgzb_normal.jpg</t>
  </si>
  <si>
    <t>http://pbs.twimg.com/profile_images/1459017512633446407/cY_2VHzZ_normal.png</t>
  </si>
  <si>
    <t>http://pbs.twimg.com/profile_images/1464348977449426949/0K6gfSAa_normal.jpg</t>
  </si>
  <si>
    <t>http://pbs.twimg.com/profile_images/625985773511266304/Jt8b6WRz_normal.jpg</t>
  </si>
  <si>
    <t>http://pbs.twimg.com/profile_images/1434073919493869568/3AXBqFaB_normal.jpg</t>
  </si>
  <si>
    <t>http://pbs.twimg.com/profile_images/1347151580936724480/bdX_cKXq_normal.jpg</t>
  </si>
  <si>
    <t>http://pbs.twimg.com/profile_images/1397969019429289987/abZ1nXqh_normal.jpg</t>
  </si>
  <si>
    <t>http://pbs.twimg.com/profile_images/1437540794810916865/c70_6mfG_normal.jpg</t>
  </si>
  <si>
    <t>http://pbs.twimg.com/profile_images/610376164377501696/vfckwAkt_normal.jpg</t>
  </si>
  <si>
    <t>http://pbs.twimg.com/profile_images/855785426614923264/A5z0f5YD_normal.jpg</t>
  </si>
  <si>
    <t>http://pbs.twimg.com/profile_images/1452621247351861254/ijt0cpOJ_normal.jpg</t>
  </si>
  <si>
    <t>http://pbs.twimg.com/profile_images/1464610774396059652/E-QQTj1E_normal.jpg</t>
  </si>
  <si>
    <t>http://pbs.twimg.com/profile_images/1234258347265671168/wbmVCfZ0_normal.jpg</t>
  </si>
  <si>
    <t>http://pbs.twimg.com/profile_images/1303914927808081921/xuxi2UZQ_normal.jpg</t>
  </si>
  <si>
    <t>http://pbs.twimg.com/profile_images/1465231996708343812/_mq4LWKT_normal.jpg</t>
  </si>
  <si>
    <t>http://pbs.twimg.com/profile_images/1460231607411900417/aDV5bjhi_normal.jpg</t>
  </si>
  <si>
    <t>http://pbs.twimg.com/profile_images/1429894350998163462/XGPm9JwD_normal.png</t>
  </si>
  <si>
    <t>http://pbs.twimg.com/profile_images/1097811499798515713/HnvaI7fq_normal.jpg</t>
  </si>
  <si>
    <t>http://pbs.twimg.com/profile_images/421715567356043264/47A6kKUC_normal.jpeg</t>
  </si>
  <si>
    <t>http://pbs.twimg.com/profile_images/1275672266/_____-37_trm_normal.jpg</t>
  </si>
  <si>
    <t>http://pbs.twimg.com/profile_images/1463123493680082951/7OS_OfXx_normal.jpg</t>
  </si>
  <si>
    <t>http://pbs.twimg.com/profile_images/1424382361144152066/ddHx9z1B_normal.jpg</t>
  </si>
  <si>
    <t>http://pbs.twimg.com/profile_images/1462383179403526145/3OjwQjpO_normal.jpg</t>
  </si>
  <si>
    <t>http://pbs.twimg.com/profile_images/1224184761079304193/3Tqx1CFr_normal.jpg</t>
  </si>
  <si>
    <t>http://pbs.twimg.com/profile_images/1376551706289393667/FDuw3L5D_normal.jpg</t>
  </si>
  <si>
    <t>http://pbs.twimg.com/profile_images/687572992549875712/JwzQ4XA3_normal.png</t>
  </si>
  <si>
    <t>http://pbs.twimg.com/profile_images/1166031464741462016/7ljk0xoM_normal.jpg</t>
  </si>
  <si>
    <t>http://pbs.twimg.com/profile_images/569463108213563392/T606HRtx_normal.jpeg</t>
  </si>
  <si>
    <t>http://pbs.twimg.com/profile_images/1404606353885351937/9X_LQ7h5_normal.jpg</t>
  </si>
  <si>
    <t>http://pbs.twimg.com/profile_images/1439024952817094656/p0aFt-UG_normal.png</t>
  </si>
  <si>
    <t>http://pbs.twimg.com/profile_images/798996296887570432/5I5NpPNH_normal.jpg</t>
  </si>
  <si>
    <t>http://pbs.twimg.com/profile_images/1329169960397139968/_7G-IHoI_normal.jpg</t>
  </si>
  <si>
    <t>http://pbs.twimg.com/profile_images/1463115355866677251/G83d5eC5_normal.jpg</t>
  </si>
  <si>
    <t>http://pbs.twimg.com/profile_images/1455881475317186560/WDXxGxVJ_normal.jpg</t>
  </si>
  <si>
    <t>http://pbs.twimg.com/profile_images/1460917558127706116/kVy4Uxi0_normal.jpg</t>
  </si>
  <si>
    <t>http://pbs.twimg.com/profile_images/1425734594930819075/31xTmckc_normal.jpg</t>
  </si>
  <si>
    <t>http://pbs.twimg.com/profile_images/1420038526003859461/FQaGnhMs_normal.jpg</t>
  </si>
  <si>
    <t>http://pbs.twimg.com/profile_images/2831216167/83a66850636b17bf6660d5962887a009_normal.jpeg</t>
  </si>
  <si>
    <t>http://pbs.twimg.com/profile_images/1351553653128261632/yw4_D3IS_normal.jpg</t>
  </si>
  <si>
    <t>http://pbs.twimg.com/profile_images/1465218057777807363/vT3onZuu_normal.jpg</t>
  </si>
  <si>
    <t>http://pbs.twimg.com/profile_images/1460645529768144898/z4RukaRG_normal.jpg</t>
  </si>
  <si>
    <t>http://pbs.twimg.com/profile_images/1287627328755990528/VcFt6rbG_normal.jpg</t>
  </si>
  <si>
    <t>http://pbs.twimg.com/profile_images/1428830352752132104/ZMKO6lPi_normal.jpg</t>
  </si>
  <si>
    <t>http://pbs.twimg.com/profile_images/1442125115412516864/EdHsbAtL_normal.jpg</t>
  </si>
  <si>
    <t>http://pbs.twimg.com/profile_images/1424489132454256640/aK9wvT_Z_normal.jpg</t>
  </si>
  <si>
    <t>http://pbs.twimg.com/profile_images/1451046698168561671/i2i7hz_3_normal.jpg</t>
  </si>
  <si>
    <t>http://pbs.twimg.com/profile_images/1376257204978786307/opNaHqNQ_normal.jpg</t>
  </si>
  <si>
    <t>http://pbs.twimg.com/profile_images/1324944926711418880/bk3y1O_R_normal.jpg</t>
  </si>
  <si>
    <t>http://pbs.twimg.com/profile_images/1741187961/image_normal.jpg</t>
  </si>
  <si>
    <t>http://pbs.twimg.com/profile_images/1459347252237914115/IBoC7Di5_normal.jpg</t>
  </si>
  <si>
    <t>http://pbs.twimg.com/profile_images/1392746226970361859/VmQq3D2G_normal.jpg</t>
  </si>
  <si>
    <t>http://pbs.twimg.com/profile_images/1375375442044145667/OB05CD7c_normal.jpg</t>
  </si>
  <si>
    <t>http://pbs.twimg.com/profile_images/1458770745384108032/tkxOJmI4_normal.jpg</t>
  </si>
  <si>
    <t>http://pbs.twimg.com/profile_images/1129744472693202944/xW9bx-oS_normal.png</t>
  </si>
  <si>
    <t>http://pbs.twimg.com/profile_images/1353167772277231617/8B2GXttd_normal.jpg</t>
  </si>
  <si>
    <t>http://pbs.twimg.com/profile_images/1464177082423181312/qKKBI0lS_normal.jpg</t>
  </si>
  <si>
    <t>http://pbs.twimg.com/profile_images/1449384935043837955/2O9vd3rx_normal.jpg</t>
  </si>
  <si>
    <t>http://pbs.twimg.com/profile_images/1460958524058775554/T7-xv5KG_normal.jpg</t>
  </si>
  <si>
    <t>http://pbs.twimg.com/profile_images/1086538049029234688/saxiDN6w_normal.jpg</t>
  </si>
  <si>
    <t>http://pbs.twimg.com/profile_images/1374719172563898373/glu3f5S2_normal.jpg</t>
  </si>
  <si>
    <t>http://pbs.twimg.com/profile_images/1300618465305268224/2rkXnLwC_normal.jpg</t>
  </si>
  <si>
    <t>http://pbs.twimg.com/profile_images/2229046473/______normal.jpg</t>
  </si>
  <si>
    <t>http://pbs.twimg.com/profile_images/1188939856795373568/xXdtw3qy_normal.jpg</t>
  </si>
  <si>
    <t>http://pbs.twimg.com/profile_images/473832573999665152/SDitVBwb_normal.jpeg</t>
  </si>
  <si>
    <t>http://pbs.twimg.com/profile_images/1453041618957656064/oazphvB0_normal.jpg</t>
  </si>
  <si>
    <t>http://pbs.twimg.com/profile_images/1464768261619261442/G63SJGQt_normal.jpg</t>
  </si>
  <si>
    <t>http://pbs.twimg.com/profile_images/1342850769268178944/tZK0ygGv_normal.jpg</t>
  </si>
  <si>
    <t>http://pbs.twimg.com/profile_images/1214987107783061512/GauFQSI5_normal.jpg</t>
  </si>
  <si>
    <t>http://pbs.twimg.com/profile_images/1462646260838678533/UFNWZsAW_normal.jpg</t>
  </si>
  <si>
    <t>http://pbs.twimg.com/profile_images/1464611788490625038/9L5EXKxy_normal.jpg</t>
  </si>
  <si>
    <t>http://pbs.twimg.com/profile_images/1460505495060770816/td_kvo3O_normal.jpg</t>
  </si>
  <si>
    <t>http://pbs.twimg.com/profile_images/1434987530571718659/GSPfi5Fe_normal.jpg</t>
  </si>
  <si>
    <t>http://pbs.twimg.com/profile_images/1388928944250949637/JGzNVGjF_normal.jpg</t>
  </si>
  <si>
    <t>http://pbs.twimg.com/profile_images/1462303371361398784/UAw88wKc_normal.jpg</t>
  </si>
  <si>
    <t>http://pbs.twimg.com/profile_images/1463108317698531333/cfR-4tom_normal.jpg</t>
  </si>
  <si>
    <t>http://pbs.twimg.com/profile_images/1124957176513142784/6aDcl0Jg_normal.png</t>
  </si>
  <si>
    <t>http://pbs.twimg.com/profile_images/1352887142968512514/olhK22wK_normal.jpg</t>
  </si>
  <si>
    <t>http://pbs.twimg.com/profile_images/1379727637640282113/JYiG4QrL_normal.jpg</t>
  </si>
  <si>
    <t>http://pbs.twimg.com/profile_images/1442464225327136774/AKBBFYDm_normal.jpg</t>
  </si>
  <si>
    <t>http://pbs.twimg.com/profile_images/1437917370295721985/UHHg9-CU_normal.jpg</t>
  </si>
  <si>
    <t>http://pbs.twimg.com/profile_images/1404430167863222278/Y2GakUjh_normal.jpg</t>
  </si>
  <si>
    <t>http://pbs.twimg.com/profile_images/815653261051043840/MimmZ-zC_normal.jpg</t>
  </si>
  <si>
    <t>http://pbs.twimg.com/profile_images/1449128089750016005/kSqHJFfy_normal.jpg</t>
  </si>
  <si>
    <t>http://pbs.twimg.com/profile_images/1465273528207433739/uhFiVdVh_normal.jpg</t>
  </si>
  <si>
    <t>http://pbs.twimg.com/profile_images/1383118645870624773/Yulr1-CA_normal.jpg</t>
  </si>
  <si>
    <t>http://pbs.twimg.com/profile_images/1459808377572585472/dhXBz25T_normal.jpg</t>
  </si>
  <si>
    <t>http://pbs.twimg.com/profile_images/1464963961086828544/ewx0WKZv_normal.jpg</t>
  </si>
  <si>
    <t>http://pbs.twimg.com/profile_images/1388973407346298883/0xt-BRKE_normal.jpg</t>
  </si>
  <si>
    <t>http://pbs.twimg.com/profile_images/1336960541521272838/eN7yIskI_normal.jpg</t>
  </si>
  <si>
    <t>http://pbs.twimg.com/profile_images/695871706741624837/fPLbZgfk_normal.jpg</t>
  </si>
  <si>
    <t>http://pbs.twimg.com/profile_images/1463496363543572484/WYv2Cf5a_normal.jpg</t>
  </si>
  <si>
    <t>http://pbs.twimg.com/profile_images/1400560513789181954/E2J8WrMu_normal.jpg</t>
  </si>
  <si>
    <t>http://pbs.twimg.com/profile_images/1095333176489066496/pD96wN9W_normal.jpg</t>
  </si>
  <si>
    <t>http://pbs.twimg.com/profile_images/608235886149554176/ob5Q0fcz_normal.jpg</t>
  </si>
  <si>
    <t>http://pbs.twimg.com/profile_images/1451371551916380160/pVwREwMr_normal.jpg</t>
  </si>
  <si>
    <t>http://pbs.twimg.com/profile_images/1461344909068468225/XbIBlBOC_normal.jpg</t>
  </si>
  <si>
    <t>http://pbs.twimg.com/profile_images/1455876034566365189/MI-d0lNT_normal.jpg</t>
  </si>
  <si>
    <t>http://pbs.twimg.com/profile_images/1462957409786343424/NYtHspyU_normal.jpg</t>
  </si>
  <si>
    <t>http://pbs.twimg.com/profile_images/1465261210702852096/lNy7GSxK_normal.jpg</t>
  </si>
  <si>
    <t>http://pbs.twimg.com/profile_images/1462949522473029633/mrUWN3UZ_normal.jpg</t>
  </si>
  <si>
    <t>http://pbs.twimg.com/profile_images/1460618459432165380/7MvLMBjv_normal.jpg</t>
  </si>
  <si>
    <t>http://pbs.twimg.com/profile_images/1387571879884505088/7psZG4Un_normal.jpg</t>
  </si>
  <si>
    <t>http://pbs.twimg.com/profile_images/1327587439578378246/v-xDyQhG_normal.jpg</t>
  </si>
  <si>
    <t>http://pbs.twimg.com/profile_images/1422227646658891782/YAzfBNFX_normal.jpg</t>
  </si>
  <si>
    <t>http://pbs.twimg.com/profile_images/1452940837046743044/8jEhKGJ-_normal.jpg</t>
  </si>
  <si>
    <t>http://pbs.twimg.com/profile_images/1253151714947092480/b5EXAOSG_normal.jpg</t>
  </si>
  <si>
    <t>http://pbs.twimg.com/profile_images/1199269906723885056/iCpZmOvP_normal.jpg</t>
  </si>
  <si>
    <t>http://pbs.twimg.com/profile_images/1463953907088904194/6ZR_q62Y_normal.jpg</t>
  </si>
  <si>
    <t>http://pbs.twimg.com/profile_images/1464953215812734978/O1jPBBS1_normal.jpg</t>
  </si>
  <si>
    <t>http://pbs.twimg.com/profile_images/1364326737543364608/SwAVmOFy_normal.jpg</t>
  </si>
  <si>
    <t>http://pbs.twimg.com/profile_images/1448908871351914497/uQ3vfwy-_normal.jpg</t>
  </si>
  <si>
    <t>http://pbs.twimg.com/profile_images/1451350797409685529/O6KYJfLu_normal.jpg</t>
  </si>
  <si>
    <t>http://pbs.twimg.com/profile_images/1464460986623356929/iTFGUy5__normal.jpg</t>
  </si>
  <si>
    <t>http://pbs.twimg.com/profile_images/1456389162156843010/obJuoBaN_normal.jpg</t>
  </si>
  <si>
    <t>http://pbs.twimg.com/profile_images/1356517873343168512/3RPPH_Tl_normal.jpg</t>
  </si>
  <si>
    <t>http://pbs.twimg.com/profile_images/1432324918901817353/7UFuas_l_normal.jpg</t>
  </si>
  <si>
    <t>http://pbs.twimg.com/profile_images/1464332660302823424/hPph7Qs__normal.jpg</t>
  </si>
  <si>
    <t>http://pbs.twimg.com/profile_images/1434147664560488449/vkqySukZ_normal.jpg</t>
  </si>
  <si>
    <t>http://pbs.twimg.com/profile_images/1463408069488955394/UFyp4zGq_normal.jpg</t>
  </si>
  <si>
    <t>http://pbs.twimg.com/profile_images/1458706109750194177/kjwFgWLC_normal.jpg</t>
  </si>
  <si>
    <t>http://pbs.twimg.com/profile_images/1307339196420354049/Z44nS2n9_normal.jpg</t>
  </si>
  <si>
    <t>http://pbs.twimg.com/profile_images/1423442112654184448/WaoqFRkv_normal.jpg</t>
  </si>
  <si>
    <t>http://pbs.twimg.com/profile_images/1463773970642391043/cV4NBrNR_normal.jpg</t>
  </si>
  <si>
    <t>http://pbs.twimg.com/profile_images/1461573480340623360/Q3jiObIV_normal.jpg</t>
  </si>
  <si>
    <t>http://pbs.twimg.com/profile_images/559251754127085568/nY_VHjVw_normal.jpeg</t>
  </si>
  <si>
    <t>http://pbs.twimg.com/profile_images/1180588532387082240/njAG0tD4_normal.jpg</t>
  </si>
  <si>
    <t>http://pbs.twimg.com/profile_images/1365096545813737472/MdE9uaXz_normal.jpg</t>
  </si>
  <si>
    <t>http://pbs.twimg.com/profile_images/1422637093717676033/bwWBnIwy_normal.jpg</t>
  </si>
  <si>
    <t>http://pbs.twimg.com/profile_images/1320274167242121217/XDWv8Eak_normal.jpg</t>
  </si>
  <si>
    <t>http://pbs.twimg.com/profile_images/1463796747646369792/DC9sz1bC_normal.jpg</t>
  </si>
  <si>
    <t>http://pbs.twimg.com/profile_images/1193173752772734977/o20RXU6K_normal.jpg</t>
  </si>
  <si>
    <t>http://pbs.twimg.com/profile_images/1364310651980705793/cwHWE-o2_normal.jpg</t>
  </si>
  <si>
    <t>http://pbs.twimg.com/profile_images/674154387456065536/V1Zp88KA_normal.jpg</t>
  </si>
  <si>
    <t>http://pbs.twimg.com/profile_images/1335438479367528448/xx5wohh6_normal.jpg</t>
  </si>
  <si>
    <t>http://pbs.twimg.com/profile_images/1360698371284025344/NTEdad41_normal.jpg</t>
  </si>
  <si>
    <t>http://pbs.twimg.com/profile_images/1432789809559445505/yORFz-Et_normal.jpg</t>
  </si>
  <si>
    <t>http://pbs.twimg.com/profile_images/1404803381823258636/VB4baUFo_normal.jpg</t>
  </si>
  <si>
    <t>http://pbs.twimg.com/profile_images/941376090236506112/tD6cFVHB_normal.jpg</t>
  </si>
  <si>
    <t>http://pbs.twimg.com/profile_images/1383614157149261834/xqmo8fmo_normal.jpg</t>
  </si>
  <si>
    <t>http://pbs.twimg.com/profile_images/1460931671390179328/e-3A0Zrn_normal.jpg</t>
  </si>
  <si>
    <t>http://pbs.twimg.com/profile_images/1455504402270228488/TUidaBIP_normal.jpg</t>
  </si>
  <si>
    <t>http://pbs.twimg.com/profile_images/1225423093260222464/NrKvVh9P_normal.jpg</t>
  </si>
  <si>
    <t>http://pbs.twimg.com/profile_images/1400042916387512321/VkPzKG4v_normal.jpg</t>
  </si>
  <si>
    <t>http://pbs.twimg.com/profile_images/1464243844967723010/dD1ZbN4-_normal.jpg</t>
  </si>
  <si>
    <t>http://pbs.twimg.com/profile_images/1463755663537242115/s32Ni3Jm_normal.jpg</t>
  </si>
  <si>
    <t>http://pbs.twimg.com/profile_images/1245985977593556997/4fSQGOZ7_normal.jpg</t>
  </si>
  <si>
    <t>http://pbs.twimg.com/profile_images/702852503889698816/FOpZMnKV_normal.png</t>
  </si>
  <si>
    <t>http://pbs.twimg.com/profile_images/1463298756644794369/pDg6VPuF_normal.jpg</t>
  </si>
  <si>
    <t>http://pbs.twimg.com/profile_images/1463070617755058176/f0CG22Gz_normal.jpg</t>
  </si>
  <si>
    <t>http://pbs.twimg.com/profile_images/1464589549448097792/fKdtZDu8_normal.jpg</t>
  </si>
  <si>
    <t>http://pbs.twimg.com/profile_images/1456808591034548224/WAsuZD9S_normal.jpg</t>
  </si>
  <si>
    <t>http://pbs.twimg.com/profile_images/1465178420824793096/3zmmxZC8_normal.jpg</t>
  </si>
  <si>
    <t>http://pbs.twimg.com/profile_images/1463897187432435715/O9-UlrL1_normal.jpg</t>
  </si>
  <si>
    <t>http://pbs.twimg.com/profile_images/1463449859282059264/RX7-yds2_normal.jpg</t>
  </si>
  <si>
    <t>http://pbs.twimg.com/profile_images/1464599651634774016/mzrVLCq__normal.jpg</t>
  </si>
  <si>
    <t>http://pbs.twimg.com/profile_images/1167674908266119168/MsVVKhgw_normal.jpg</t>
  </si>
  <si>
    <t>http://pbs.twimg.com/profile_images/1431971141405405190/dQ2XiNg2_normal.jpg</t>
  </si>
  <si>
    <t>http://pbs.twimg.com/profile_images/1464744195399483394/8DbD6Yma_normal.jpg</t>
  </si>
  <si>
    <t>http://pbs.twimg.com/profile_images/1464998906668851211/3g_Ko0SE_normal.jpg</t>
  </si>
  <si>
    <t>http://pbs.twimg.com/profile_images/1463135874913562626/qu7NS-FK_normal.jpg</t>
  </si>
  <si>
    <t>http://pbs.twimg.com/profile_images/1455249474234695680/-xX5IqEv_normal.jpg</t>
  </si>
  <si>
    <t>http://pbs.twimg.com/profile_images/1461470450660556800/j7CCYX8e_normal.jpg</t>
  </si>
  <si>
    <t>http://pbs.twimg.com/profile_images/1459478898530422784/0r0DHXKK_normal.jpg</t>
  </si>
  <si>
    <t>http://pbs.twimg.com/profile_images/1463163634352275485/T1oyBOYW_normal.jpg</t>
  </si>
  <si>
    <t>http://pbs.twimg.com/profile_images/1465215672292499456/yhvDfVpX_normal.jpg</t>
  </si>
  <si>
    <t>http://pbs.twimg.com/profile_images/1465156237578813441/WZSNYgOa_normal.jpg</t>
  </si>
  <si>
    <t>http://pbs.twimg.com/profile_images/1430078698036727814/QVIY4rWS_normal.jpg</t>
  </si>
  <si>
    <t>http://pbs.twimg.com/profile_images/1459753120653660162/g0W97-Vv_normal.jpg</t>
  </si>
  <si>
    <t>http://pbs.twimg.com/profile_images/1465286007503216642/1maU_irU_normal.jpg</t>
  </si>
  <si>
    <t>http://pbs.twimg.com/profile_images/1352172605730537473/ySuGow5S_normal.jpg</t>
  </si>
  <si>
    <t>http://pbs.twimg.com/profile_images/1462649757210652672/l0hU406Z_normal.jpg</t>
  </si>
  <si>
    <t>http://pbs.twimg.com/profile_images/1428307174464233481/Rpq9zz59_normal.jpg</t>
  </si>
  <si>
    <t>http://pbs.twimg.com/profile_images/1271696905743904768/scny896l_normal.jpg</t>
  </si>
  <si>
    <t>http://pbs.twimg.com/profile_images/1465287996748361735/WAdc5XAt_normal.jpg</t>
  </si>
  <si>
    <t>http://pbs.twimg.com/profile_images/1461154899920523268/3_mgxqmG_normal.jpg</t>
  </si>
  <si>
    <t>http://pbs.twimg.com/profile_images/1337150212876324864/BdISuKlq_normal.jpg</t>
  </si>
  <si>
    <t>http://pbs.twimg.com/profile_images/1465298652126400518/tqx8ifBg_normal.jpg</t>
  </si>
  <si>
    <t>http://pbs.twimg.com/profile_images/1463632299782721550/e8OKpFGU_normal.jpg</t>
  </si>
  <si>
    <t>http://pbs.twimg.com/profile_images/1413587254430343174/ZFO36TIi_normal.jpg</t>
  </si>
  <si>
    <t>http://pbs.twimg.com/profile_images/1288248447250894850/aljWug0U_normal.jpg</t>
  </si>
  <si>
    <t>http://pbs.twimg.com/profile_images/1235590536410599425/FDf8J4m5_normal.jpg</t>
  </si>
  <si>
    <t>http://pbs.twimg.com/profile_images/942631022797008896/WPaa4dyO_normal.jpg</t>
  </si>
  <si>
    <t>http://pbs.twimg.com/profile_images/1456842485159034880/RUbws0K4_normal.jpg</t>
  </si>
  <si>
    <t>http://pbs.twimg.com/profile_images/1401622995274285060/_p9d8rjJ_normal.jpg</t>
  </si>
  <si>
    <t>http://pbs.twimg.com/profile_images/1346014758177304577/ZexRWeUu_normal.jpg</t>
  </si>
  <si>
    <t>http://pbs.twimg.com/profile_images/1464458535622701061/tUjBpuui_normal.jpg</t>
  </si>
  <si>
    <t>http://pbs.twimg.com/profile_images/1463147048123858947/ybnZf8tL_normal.jpg</t>
  </si>
  <si>
    <t>http://pbs.twimg.com/profile_images/1450608550481317890/9jjpgQSZ_normal.jpg</t>
  </si>
  <si>
    <t>http://pbs.twimg.com/profile_images/1460917570991628289/xwoqP18c_normal.jpg</t>
  </si>
  <si>
    <t>http://pbs.twimg.com/profile_images/1465273155925151747/iZlhtEvP_normal.jpg</t>
  </si>
  <si>
    <t>http://pbs.twimg.com/profile_images/1379464788523241473/Odayd6hM_normal.jpg</t>
  </si>
  <si>
    <t>http://pbs.twimg.com/profile_images/1433047869045444611/0U7X3wI3_normal.jpg</t>
  </si>
  <si>
    <t>http://pbs.twimg.com/profile_images/1464192718926917632/hhw-tgHv_normal.jpg</t>
  </si>
  <si>
    <t>http://pbs.twimg.com/profile_images/1448991838379986951/_gSHcJ1X_normal.jpg</t>
  </si>
  <si>
    <t>http://pbs.twimg.com/profile_images/1464439198581080065/V6jA84fF_normal.jpg</t>
  </si>
  <si>
    <t>http://pbs.twimg.com/profile_images/841669396317667328/pyjcEDb0_normal.jpg</t>
  </si>
  <si>
    <t>http://pbs.twimg.com/profile_images/1464971181543796741/Rsl8YlRK_normal.jpg</t>
  </si>
  <si>
    <t>http://pbs.twimg.com/profile_images/1465234657960599563/EFK29ADx_normal.jpg</t>
  </si>
  <si>
    <t>http://pbs.twimg.com/profile_images/1464269937954983940/MIPSOQwr_normal.jpg</t>
  </si>
  <si>
    <t>http://pbs.twimg.com/profile_images/1462842260706541568/D8xQQfDw_normal.jpg</t>
  </si>
  <si>
    <t>http://pbs.twimg.com/profile_images/1350144171827466240/q5X9patc_normal.jpg</t>
  </si>
  <si>
    <t>http://pbs.twimg.com/profile_images/1457760496053010439/IOQ6j2tP_normal.jpg</t>
  </si>
  <si>
    <t>http://pbs.twimg.com/profile_images/1457822048479293443/2MGboNeh_normal.jpg</t>
  </si>
  <si>
    <t>http://pbs.twimg.com/profile_images/1174247086780551168/eNcJGgbp_normal.jpg</t>
  </si>
  <si>
    <t>http://pbs.twimg.com/profile_images/1420716142918766593/N4K6ptjq_normal.jpg</t>
  </si>
  <si>
    <t>http://pbs.twimg.com/profile_images/1333821868919435266/VfgdeiZ0_normal.jpg</t>
  </si>
  <si>
    <t>http://pbs.twimg.com/profile_images/1460744838991822857/lm7IOnwx_normal.jpg</t>
  </si>
  <si>
    <t>http://pbs.twimg.com/profile_images/1458057133988122631/8wKVC1sn_normal.jpg</t>
  </si>
  <si>
    <t>http://pbs.twimg.com/profile_images/1413821413396463618/HP-OpQI2_normal.jpg</t>
  </si>
  <si>
    <t>http://pbs.twimg.com/profile_images/1428247100949680133/6MUWsQzd_normal.jpg</t>
  </si>
  <si>
    <t>http://pbs.twimg.com/profile_images/1464868253147463680/87ShNnPs_normal.jpg</t>
  </si>
  <si>
    <t>http://pbs.twimg.com/profile_images/1115415608118652929/kUkSMooP_normal.png</t>
  </si>
  <si>
    <t>http://pbs.twimg.com/profile_images/1462430272860098561/8K79Dwon_normal.jpg</t>
  </si>
  <si>
    <t>http://pbs.twimg.com/profile_images/1459403343433199618/S4CoEiid_normal.jpg</t>
  </si>
  <si>
    <t>http://pbs.twimg.com/profile_images/1464401304282103808/LcEv0s8g_normal.jpg</t>
  </si>
  <si>
    <t>http://pbs.twimg.com/profile_images/1446828423503138816/URlBb8ba_normal.jpg</t>
  </si>
  <si>
    <t>http://pbs.twimg.com/profile_images/1458648017997758467/sE8BqesP_normal.jpg</t>
  </si>
  <si>
    <t>http://pbs.twimg.com/profile_images/1465234171568467970/MX4dfipl_normal.jpg</t>
  </si>
  <si>
    <t>http://pbs.twimg.com/profile_images/697783815121424384/OFuaLQ0j_normal.jpg</t>
  </si>
  <si>
    <t>http://pbs.twimg.com/profile_images/1459856516413288448/avK1ARJN_normal.jpg</t>
  </si>
  <si>
    <t>http://pbs.twimg.com/profile_images/1387430747364020232/IDrgETuD_normal.jpg</t>
  </si>
  <si>
    <t>http://pbs.twimg.com/profile_images/1462711444554715139/t8Zty2YC_normal.jpg</t>
  </si>
  <si>
    <t>http://pbs.twimg.com/profile_images/1277616714784673794/8-d4dgqU_normal.jpg</t>
  </si>
  <si>
    <t>http://pbs.twimg.com/profile_images/1462351405172232196/FrEXMOag_normal.jpg</t>
  </si>
  <si>
    <t>http://pbs.twimg.com/profile_images/1140108154430091264/uA__KcXE_normal.jpg</t>
  </si>
  <si>
    <t>http://pbs.twimg.com/profile_images/1432007822754123791/-vErIupe_normal.jpg</t>
  </si>
  <si>
    <t>http://pbs.twimg.com/profile_images/1228145472289869824/CEjS8c7B_normal.jpg</t>
  </si>
  <si>
    <t>http://pbs.twimg.com/profile_images/1461539609846763520/w9KE5-P__normal.jpg</t>
  </si>
  <si>
    <t>http://pbs.twimg.com/profile_images/1464949808859209728/jk5IuVMW_normal.jpg</t>
  </si>
  <si>
    <t>http://pbs.twimg.com/profile_images/1418864732207996938/_pJt4TYw_normal.jpg</t>
  </si>
  <si>
    <t>http://pbs.twimg.com/profile_images/1290852350018465792/f9OED15N_normal.jpg</t>
  </si>
  <si>
    <t>http://pbs.twimg.com/profile_images/1457462335753240578/8qGTepaP_normal.jpg</t>
  </si>
  <si>
    <t>http://pbs.twimg.com/profile_images/1258125960022384640/e798KqxN_normal.jpg</t>
  </si>
  <si>
    <t>http://pbs.twimg.com/profile_images/1461083761253224457/G03aEjBg_normal.jpg</t>
  </si>
  <si>
    <t>http://pbs.twimg.com/profile_images/1435764256121651204/DdTw_ZOF_normal.jpg</t>
  </si>
  <si>
    <t>http://pbs.twimg.com/profile_images/1444546820399534080/PGljXlja_normal.jpg</t>
  </si>
  <si>
    <t>http://pbs.twimg.com/profile_images/1354837087896399875/jK-yeYwy_normal.jpg</t>
  </si>
  <si>
    <t>http://pbs.twimg.com/profile_images/1406798866624696321/YpMBBzG7_normal.jpg</t>
  </si>
  <si>
    <t>http://pbs.twimg.com/profile_images/723625926228094977/uJ6QhIEU_normal.jpg</t>
  </si>
  <si>
    <t>http://pbs.twimg.com/profile_images/1444786367909748738/7BVGFHEY_normal.jpg</t>
  </si>
  <si>
    <t>http://pbs.twimg.com/profile_images/1446717922978766851/49gicBsc_normal.jpg</t>
  </si>
  <si>
    <t>http://pbs.twimg.com/profile_images/1446104140149452803/soaTvzdI_normal.jpg</t>
  </si>
  <si>
    <t>http://pbs.twimg.com/profile_images/419577167354540032/Hd-g6wRw_normal.jpeg</t>
  </si>
  <si>
    <t>http://pbs.twimg.com/profile_images/1455279228312858626/nm5JAkik_normal.jpg</t>
  </si>
  <si>
    <t>http://pbs.twimg.com/profile_images/1387485261458780167/fj-y97-S_normal.jpg</t>
  </si>
  <si>
    <t>http://pbs.twimg.com/profile_images/1154959339657916417/GLpjunbx_normal.jpg</t>
  </si>
  <si>
    <t>http://pbs.twimg.com/profile_images/905176082734866432/cW1xHDJS_normal.jpg</t>
  </si>
  <si>
    <t>http://pbs.twimg.com/profile_images/1097816297268666368/NXN-3toL_normal.jpg</t>
  </si>
  <si>
    <t>http://pbs.twimg.com/profile_images/1380580874295590919/AgXgRE5J_normal.jpg</t>
  </si>
  <si>
    <t>http://pbs.twimg.com/profile_images/1267057886414454793/GoX-uXOD_normal.jpg</t>
  </si>
  <si>
    <t>http://pbs.twimg.com/profile_images/1297673623876931584/TMbjfSHa_normal.jpg</t>
  </si>
  <si>
    <t>http://pbs.twimg.com/profile_images/1460335568454361089/PoUwxU6H_normal.jpg</t>
  </si>
  <si>
    <t>http://pbs.twimg.com/profile_images/1398293543878287363/mFSYOZGS_normal.jpg</t>
  </si>
  <si>
    <t>http://pbs.twimg.com/profile_images/1103608840464023552/M92_3MZC_normal.jpg</t>
  </si>
  <si>
    <t>http://pbs.twimg.com/profile_images/1462269871404634114/ZaX8fc7C_normal.jpg</t>
  </si>
  <si>
    <t>http://pbs.twimg.com/profile_images/1395332635384233985/vBiVhEfc_normal.jpg</t>
  </si>
  <si>
    <t>http://pbs.twimg.com/profile_images/1410623307729281028/oWsSzVyL_normal.jpg</t>
  </si>
  <si>
    <t>http://pbs.twimg.com/profile_images/1456990523492028417/kRnBk24__normal.jpg</t>
  </si>
  <si>
    <t>http://pbs.twimg.com/profile_images/1456238544452997120/6KiyUZ9D_normal.jpg</t>
  </si>
  <si>
    <t>http://pbs.twimg.com/profile_images/1313806496149372928/x2TEfq43_normal.jpg</t>
  </si>
  <si>
    <t>http://pbs.twimg.com/profile_images/1447173819202932738/SFc3CPK4_normal.jpg</t>
  </si>
  <si>
    <t>http://pbs.twimg.com/profile_images/541691409938399234/XOP5q1Al_normal.jpeg</t>
  </si>
  <si>
    <t>http://pbs.twimg.com/profile_images/1263175247752302598/tqeE8ntB_normal.jpg</t>
  </si>
  <si>
    <t>http://pbs.twimg.com/profile_images/1455566593375752195/hn6Yiryd_normal.jpg</t>
  </si>
  <si>
    <t>http://pbs.twimg.com/profile_images/1453841216274333696/qrUmRcu6_normal.jpg</t>
  </si>
  <si>
    <t>http://pbs.twimg.com/profile_images/888224883263520769/3vwzCOC4_normal.jpg</t>
  </si>
  <si>
    <t>http://pbs.twimg.com/profile_images/1273558886021238786/FAzavi3y_normal.jpg</t>
  </si>
  <si>
    <t>http://pbs.twimg.com/profile_images/1427951575084015624/CS1JxPuk_normal.jpg</t>
  </si>
  <si>
    <t>http://pbs.twimg.com/profile_images/1445866817604530178/dyH3VcMq_normal.jpg</t>
  </si>
  <si>
    <t>http://pbs.twimg.com/profile_images/1437663672575434760/F0ttTzz9_normal.jpg</t>
  </si>
  <si>
    <t>http://pbs.twimg.com/profile_images/1464532809020805120/f_-vc9jp_normal.jpg</t>
  </si>
  <si>
    <t>http://pbs.twimg.com/profile_images/1464775680441618432/tYRb0knJ_normal.jpg</t>
  </si>
  <si>
    <t>http://pbs.twimg.com/profile_images/1332080151241306116/H6AKv0P9_normal.jpg</t>
  </si>
  <si>
    <t>http://pbs.twimg.com/profile_images/582572657742356480/Gn1ZL-nx_normal.jpg</t>
  </si>
  <si>
    <t>http://pbs.twimg.com/profile_images/1461877661874065408/qMTP4F_k_normal.jpg</t>
  </si>
  <si>
    <t>http://pbs.twimg.com/profile_images/907714707141877760/d-04IhEu_normal.jpg</t>
  </si>
  <si>
    <t>http://pbs.twimg.com/profile_images/1429072076522987520/pdjkNtX4_normal.jpg</t>
  </si>
  <si>
    <t>http://pbs.twimg.com/profile_images/1462705048061120513/pbyWp_Gv_normal.jpg</t>
  </si>
  <si>
    <t>http://pbs.twimg.com/profile_images/1463170964255125511/5QXLTef5_normal.jpg</t>
  </si>
  <si>
    <t>http://pbs.twimg.com/profile_images/1386035396094529538/Ejb5PIh-_normal.jpg</t>
  </si>
  <si>
    <t>http://pbs.twimg.com/profile_images/1461728355317796865/78uvEQD6_normal.jpg</t>
  </si>
  <si>
    <t>http://pbs.twimg.com/profile_images/808709388470882304/2VjGtFHq_normal.jpg</t>
  </si>
  <si>
    <t>http://pbs.twimg.com/profile_images/1464711821080895494/-12bApVf_normal.jpg</t>
  </si>
  <si>
    <t>http://pbs.twimg.com/profile_images/1464854141034201089/0aNcDfcv_normal.jpg</t>
  </si>
  <si>
    <t>http://pbs.twimg.com/profile_images/1463080900132950020/hruFBLcn_normal.jpg</t>
  </si>
  <si>
    <t>http://pbs.twimg.com/profile_images/1429750056597417989/ErqQqNSH_normal.jpg</t>
  </si>
  <si>
    <t>http://pbs.twimg.com/profile_images/1447891574747287555/6BRMaNLe_normal.jpg</t>
  </si>
  <si>
    <t>http://pbs.twimg.com/profile_images/1398073827117223939/j-rIKUtP_normal.jpg</t>
  </si>
  <si>
    <t>http://pbs.twimg.com/profile_images/1345147416744484868/y_TnFf3H_normal.jpg</t>
  </si>
  <si>
    <t>http://pbs.twimg.com/profile_images/1460970336330350596/qNsAke6e_normal.jpg</t>
  </si>
  <si>
    <t>http://pbs.twimg.com/profile_images/1460046977769836544/cxho6Lw1_normal.jpg</t>
  </si>
  <si>
    <t>http://pbs.twimg.com/profile_images/487651999551614978/TOq01Lo9_normal.jpeg</t>
  </si>
  <si>
    <t>http://pbs.twimg.com/profile_images/1184663275335835648/Q9AVMoD8_normal.jpg</t>
  </si>
  <si>
    <t>http://pbs.twimg.com/profile_images/1351959681112158208/U1-gvJ3W_normal.jpg</t>
  </si>
  <si>
    <t>http://pbs.twimg.com/profile_images/1423431236366716929/crp52sUf_normal.jpg</t>
  </si>
  <si>
    <t>http://pbs.twimg.com/profile_images/2552529240/33dxqapjtek1w1by9do0_normal.jpeg</t>
  </si>
  <si>
    <t>http://pbs.twimg.com/profile_images/1368452635842449428/eRLb0q80_normal.jpg</t>
  </si>
  <si>
    <t>http://pbs.twimg.com/profile_images/1462960911853883397/D8UvpcQG_normal.jpg</t>
  </si>
  <si>
    <t>http://pbs.twimg.com/profile_images/1465265813062045696/1jxRVsEv_normal.jpg</t>
  </si>
  <si>
    <t>http://pbs.twimg.com/profile_images/1463998352396328966/kfo2_Ga8_normal.jpg</t>
  </si>
  <si>
    <t>http://pbs.twimg.com/profile_images/1199456210/C_pia_de_moto_0155_normal.jpg</t>
  </si>
  <si>
    <t>http://pbs.twimg.com/profile_images/1464536423756099584/LNF74n4C_normal.jpg</t>
  </si>
  <si>
    <t>http://pbs.twimg.com/profile_images/1457917011971903493/k-958Q8N_normal.jpg</t>
  </si>
  <si>
    <t>http://pbs.twimg.com/profile_images/1396139746561253380/B-PKXJEF_normal.jpg</t>
  </si>
  <si>
    <t>http://pbs.twimg.com/profile_images/1464816880678539271/T0IvetCb_normal.jpg</t>
  </si>
  <si>
    <t>http://pbs.twimg.com/profile_images/1364143120863137793/x8eED5eU_normal.jpg</t>
  </si>
  <si>
    <t>http://pbs.twimg.com/profile_images/1424714238711541767/rvpbSXga_normal.jpg</t>
  </si>
  <si>
    <t>http://pbs.twimg.com/profile_images/1457764847660277762/-5fX95ot_normal.jpg</t>
  </si>
  <si>
    <t>http://pbs.twimg.com/profile_images/1464690845404303367/W2NejAIG_normal.jpg</t>
  </si>
  <si>
    <t>http://pbs.twimg.com/profile_images/1377637173738921984/vLvno1cw_normal.jpg</t>
  </si>
  <si>
    <t>http://pbs.twimg.com/profile_images/1438327004688965632/XstbC5Qv_normal.jpg</t>
  </si>
  <si>
    <t>http://pbs.twimg.com/profile_images/1368427116107284482/efkDQ3jy_normal.jpg</t>
  </si>
  <si>
    <t>http://pbs.twimg.com/profile_images/1456870675181084673/T9F2Akmj_normal.jpg</t>
  </si>
  <si>
    <t>http://pbs.twimg.com/profile_images/1392089019220209666/3HD9PXgC_normal.jpg</t>
  </si>
  <si>
    <t>http://pbs.twimg.com/profile_images/1462801842895605766/3ZlWhLEz_normal.jpg</t>
  </si>
  <si>
    <t>http://pbs.twimg.com/profile_images/1145683611162517505/Jd6Jq1od_normal.jpg</t>
  </si>
  <si>
    <t>http://pbs.twimg.com/profile_images/682757769/back_fist_normal.gif</t>
  </si>
  <si>
    <t>http://pbs.twimg.com/profile_images/1288348243093405696/hEBi_gwX_normal.jpg</t>
  </si>
  <si>
    <t>http://pbs.twimg.com/profile_images/1465273684134973444/1Bd3qpFZ_normal.jpg</t>
  </si>
  <si>
    <t>http://pbs.twimg.com/profile_images/1417500378153762817/Z2WOzevT_normal.jpg</t>
  </si>
  <si>
    <t>http://pbs.twimg.com/profile_images/1319861171357274117/dH08pURI_normal.jpg</t>
  </si>
  <si>
    <t>http://pbs.twimg.com/profile_images/1435548235431432193/rhwzM9N3_normal.jpg</t>
  </si>
  <si>
    <t>http://pbs.twimg.com/profile_images/1444933112991977476/XG_GEg_K_normal.jpg</t>
  </si>
  <si>
    <t>http://pbs.twimg.com/profile_images/1463686707958722564/d0PgCdAU_normal.jpg</t>
  </si>
  <si>
    <t>http://pbs.twimg.com/profile_images/1369417547389485061/xkqGuYE0_normal.jpg</t>
  </si>
  <si>
    <t>http://pbs.twimg.com/profile_images/1437860054800257035/aonZ3iet_normal.jpg</t>
  </si>
  <si>
    <t>http://pbs.twimg.com/profile_images/1388186259470835715/8xE6VtcW_normal.jpg</t>
  </si>
  <si>
    <t>http://pbs.twimg.com/profile_images/1127484921239310337/o9E-d9ia_normal.jpg</t>
  </si>
  <si>
    <t>http://pbs.twimg.com/profile_images/1419426643928571908/lmTgBi2d_normal.jpg</t>
  </si>
  <si>
    <t>http://pbs.twimg.com/profile_images/1016688916362137602/z_sQSlwv_normal.jpg</t>
  </si>
  <si>
    <t>http://pbs.twimg.com/profile_images/1463775095080591363/ZRsrAfx7_normal.jpg</t>
  </si>
  <si>
    <t>http://pbs.twimg.com/profile_images/1449787001759272970/Hj7H7FQB_normal.jpg</t>
  </si>
  <si>
    <t>http://pbs.twimg.com/profile_images/1461288961200902144/zg4aPKL9_normal.jpg</t>
  </si>
  <si>
    <t>http://pbs.twimg.com/profile_images/1463369016983302144/5JeNK1xq_normal.jpg</t>
  </si>
  <si>
    <t>http://pbs.twimg.com/profile_images/1461241787226673153/BBKLvWmV_normal.jpg</t>
  </si>
  <si>
    <t>http://pbs.twimg.com/profile_images/1463832825979813892/Jl-qtbqH_normal.jpg</t>
  </si>
  <si>
    <t>http://pbs.twimg.com/profile_images/1449707888822259716/p42UhFqA_normal.jpg</t>
  </si>
  <si>
    <t>http://pbs.twimg.com/profile_images/1465199203903471617/y23Vk5Gt_normal.jpg</t>
  </si>
  <si>
    <t>http://pbs.twimg.com/profile_images/1421341411828408320/M5fua1gE_normal.jpg</t>
  </si>
  <si>
    <t>http://pbs.twimg.com/profile_images/1461994862601854982/XcnWa1Nd_normal.jpg</t>
  </si>
  <si>
    <t>http://pbs.twimg.com/profile_images/1464651061210550272/rYSQHdOX_normal.jpg</t>
  </si>
  <si>
    <t>http://pbs.twimg.com/profile_images/1465237990507106305/Og1dzFXZ_normal.jpg</t>
  </si>
  <si>
    <t>http://pbs.twimg.com/profile_images/1355102929494155269/HtAxMoyj_normal.jpg</t>
  </si>
  <si>
    <t>http://pbs.twimg.com/profile_images/1463089969657163776/kdCrwKKm_normal.jpg</t>
  </si>
  <si>
    <t>http://pbs.twimg.com/profile_images/1462927287096127490/doolwaA5_normal.jpg</t>
  </si>
  <si>
    <t>http://pbs.twimg.com/profile_images/1461149859495374849/UfwglMJu_normal.jpg</t>
  </si>
  <si>
    <t>http://pbs.twimg.com/profile_images/1460078712729137155/yk4ZOlPP_normal.jpg</t>
  </si>
  <si>
    <t>http://pbs.twimg.com/profile_images/1432668303684669445/LgxunV_J_normal.jpg</t>
  </si>
  <si>
    <t>http://pbs.twimg.com/profile_images/1445876311465943043/USvRlnX5_normal.jpg</t>
  </si>
  <si>
    <t>http://pbs.twimg.com/profile_images/1217619039947841541/rh5xFo7i_normal.jpg</t>
  </si>
  <si>
    <t>http://pbs.twimg.com/profile_images/1276650421046644736/Ad2iGvA4_normal.jpg</t>
  </si>
  <si>
    <t>http://pbs.twimg.com/profile_images/1463133633573761029/Zj0PBL-G_normal.jpg</t>
  </si>
  <si>
    <t>http://pbs.twimg.com/profile_images/1350014953001005057/IaLP2jMW_normal.jpg</t>
  </si>
  <si>
    <t>http://pbs.twimg.com/profile_images/1464907976687316993/n6X8ZCf7_normal.jpg</t>
  </si>
  <si>
    <t>http://pbs.twimg.com/profile_images/1463156681756524549/5NfY0czw_normal.jpg</t>
  </si>
  <si>
    <t>http://pbs.twimg.com/profile_images/1463346797083242496/2aelMV25_normal.jpg</t>
  </si>
  <si>
    <t>http://pbs.twimg.com/profile_images/1465284426846384134/Q2WonGAl_normal.jpg</t>
  </si>
  <si>
    <t>http://pbs.twimg.com/profile_images/1429522825417789441/HH0b0saB_normal.jpg</t>
  </si>
  <si>
    <t>http://pbs.twimg.com/profile_images/1463705867552010243/bEtq1Dmy_normal.jpg</t>
  </si>
  <si>
    <t>http://pbs.twimg.com/profile_images/1363365659321769986/A_4fCV9Y_normal.jpg</t>
  </si>
  <si>
    <t>http://pbs.twimg.com/profile_images/1463566201083228169/yr2yeylo_normal.jpg</t>
  </si>
  <si>
    <t>http://pbs.twimg.com/profile_images/1436649824468672517/aenD42yD_normal.jpg</t>
  </si>
  <si>
    <t>http://pbs.twimg.com/profile_images/1455020660007346176/2lzN72ze_normal.jpg</t>
  </si>
  <si>
    <t>http://pbs.twimg.com/profile_images/1464053178706501641/QUNehOWf_normal.jpg</t>
  </si>
  <si>
    <t>http://pbs.twimg.com/profile_images/1438529805054513164/-QSKlTCc_normal.jpg</t>
  </si>
  <si>
    <t>http://pbs.twimg.com/profile_images/1465088738480975875/fTtUOECT_normal.jpg</t>
  </si>
  <si>
    <t>http://pbs.twimg.com/profile_images/1465135402549874694/PO0YGv9U_normal.jpg</t>
  </si>
  <si>
    <t>http://pbs.twimg.com/profile_images/1432474780733689857/TEo9lEc9_normal.jpg</t>
  </si>
  <si>
    <t>http://pbs.twimg.com/profile_images/1463197289267273737/-ziUz-Hg_normal.png</t>
  </si>
  <si>
    <t>http://pbs.twimg.com/profile_images/1367143043728429058/Mbo8ApF4_normal.jpg</t>
  </si>
  <si>
    <t>http://pbs.twimg.com/profile_images/1455647997736464386/xGIP1RVN_normal.jpg</t>
  </si>
  <si>
    <t>http://pbs.twimg.com/profile_images/1463885012537913351/eWpdW1jp_normal.jpg</t>
  </si>
  <si>
    <t>http://pbs.twimg.com/profile_images/1458122578132865030/mPXaEB_v_normal.jpg</t>
  </si>
  <si>
    <t>http://pbs.twimg.com/profile_images/1464764652538138628/NQhh8qCT_normal.jpg</t>
  </si>
  <si>
    <t>http://pbs.twimg.com/profile_images/1299271683140759552/bLA1D-CM_normal.jpg</t>
  </si>
  <si>
    <t>http://pbs.twimg.com/profile_images/1204381744704770049/QCQ4W6Gk_normal.png</t>
  </si>
  <si>
    <t>http://pbs.twimg.com/profile_images/1401567092810285061/B-P4DdM0_normal.jpg</t>
  </si>
  <si>
    <t>http://pbs.twimg.com/profile_images/1463130178692218884/lN7BVLbe_normal.jpg</t>
  </si>
  <si>
    <t>http://pbs.twimg.com/profile_images/1068967570055716864/v8jLzPlL_normal.jpg</t>
  </si>
  <si>
    <t>http://pbs.twimg.com/profile_images/1450483079303376898/ygZKp2AQ_normal.jpg</t>
  </si>
  <si>
    <t>http://pbs.twimg.com/profile_images/1238805387652009985/sV6Dvdt1_normal.jpg</t>
  </si>
  <si>
    <t>http://pbs.twimg.com/profile_images/1464933698470440963/TgQzpw7D_normal.jpg</t>
  </si>
  <si>
    <t>http://pbs.twimg.com/profile_images/1437488655942094848/8Y1Mm8G2_normal.jpg</t>
  </si>
  <si>
    <t>http://pbs.twimg.com/profile_images/1424393293975101442/sUJYrU3d_normal.jpg</t>
  </si>
  <si>
    <t>http://pbs.twimg.com/profile_images/1464931884002349056/bDW3vR5p_normal.jpg</t>
  </si>
  <si>
    <t>http://pbs.twimg.com/profile_images/1159489786471768064/LXqhe0IW_normal.jpg</t>
  </si>
  <si>
    <t>http://pbs.twimg.com/profile_images/1456697100599767046/PFkCXcmI_normal.jpg</t>
  </si>
  <si>
    <t>http://pbs.twimg.com/profile_images/873245870107615235/Bd_m5Qlw_normal.jpg</t>
  </si>
  <si>
    <t>http://pbs.twimg.com/profile_images/1383592884880908300/rm5U0T73_normal.jpg</t>
  </si>
  <si>
    <t>http://pbs.twimg.com/profile_images/1464385096098762754/KRINtZgZ_normal.jpg</t>
  </si>
  <si>
    <t>http://pbs.twimg.com/profile_images/1371150611056574465/4ySGay7f_normal.jpg</t>
  </si>
  <si>
    <t>http://pbs.twimg.com/profile_images/1124928331588096000/-5v7u_5S_normal.jpg</t>
  </si>
  <si>
    <t>http://pbs.twimg.com/profile_images/1300780397719150593/IWj7V9cR_normal.jpg</t>
  </si>
  <si>
    <t>http://pbs.twimg.com/profile_images/2884851152/efd3566931a97ba15e598326869d3ccb_normal.jpeg</t>
  </si>
  <si>
    <t>http://pbs.twimg.com/profile_images/1457971365974134784/BGDemXB2_normal.jpg</t>
  </si>
  <si>
    <t>http://pbs.twimg.com/profile_images/1456702273162293254/M3BVx9V5_normal.jpg</t>
  </si>
  <si>
    <t>http://pbs.twimg.com/profile_images/658251146876747776/pZqERV5U_normal.jpg</t>
  </si>
  <si>
    <t>http://pbs.twimg.com/profile_images/1418074161272922112/ZCRO--Hd_normal.jpg</t>
  </si>
  <si>
    <t>http://pbs.twimg.com/profile_images/695493965244559360/eXshScJU_normal.png</t>
  </si>
  <si>
    <t>http://pbs.twimg.com/profile_images/1290465546819874816/A-YpBxlJ_normal.jpg</t>
  </si>
  <si>
    <t>http://pbs.twimg.com/profile_images/1456229518147190784/01FMD3n1_normal.jpg</t>
  </si>
  <si>
    <t>http://pbs.twimg.com/profile_images/1323756983640621061/fkz7Rg1F_normal.jpg</t>
  </si>
  <si>
    <t>http://pbs.twimg.com/profile_images/1197957324289314817/lr1Q_HhU_normal.jpg</t>
  </si>
  <si>
    <t>http://pbs.twimg.com/profile_images/1415255053414420486/6IBJvtHO_normal.jpg</t>
  </si>
  <si>
    <t>http://pbs.twimg.com/profile_images/1460476218432798723/GvhmXKUh_normal.jpg</t>
  </si>
  <si>
    <t>http://pbs.twimg.com/profile_images/1393711841201819648/-7oRkyeF_normal.jpg</t>
  </si>
  <si>
    <t>http://pbs.twimg.com/profile_images/1377193878101454850/COy-gO4l_normal.jpg</t>
  </si>
  <si>
    <t>http://pbs.twimg.com/profile_images/1227274766710693888/qxpaVamf_normal.jpg</t>
  </si>
  <si>
    <t>http://pbs.twimg.com/profile_images/1454674112568520704/Tk08op75_normal.jpg</t>
  </si>
  <si>
    <t>http://pbs.twimg.com/profile_images/1465281828588515333/c_GDsCZB_normal.jpg</t>
  </si>
  <si>
    <t>http://pbs.twimg.com/profile_images/1432700862166667275/CpZEiQx9_normal.jpg</t>
  </si>
  <si>
    <t>http://pbs.twimg.com/profile_images/1332407896727035905/D1X6lozI_normal.jpg</t>
  </si>
  <si>
    <t>http://pbs.twimg.com/profile_images/1455943143191621632/rKlubNUI_normal.jpg</t>
  </si>
  <si>
    <t>http://pbs.twimg.com/profile_images/1462508573120864258/2P3xPdyj_normal.jpg</t>
  </si>
  <si>
    <t>http://pbs.twimg.com/profile_images/1465154852749594625/VWja1BOa_normal.jpg</t>
  </si>
  <si>
    <t>http://pbs.twimg.com/profile_images/1462957031518728192/iiZqw8Gy_normal.jpg</t>
  </si>
  <si>
    <t>http://pbs.twimg.com/profile_images/1364635981245272066/VKMIbHMx_normal.png</t>
  </si>
  <si>
    <t>http://pbs.twimg.com/profile_images/912843066007986176/rtVKCTiv_normal.jpg</t>
  </si>
  <si>
    <t>http://pbs.twimg.com/profile_images/740179252314701824/zoGc9wcH_normal.jpg</t>
  </si>
  <si>
    <t>http://pbs.twimg.com/profile_images/563840248908509184/52vXV2Tk_normal.jpeg</t>
  </si>
  <si>
    <t>http://pbs.twimg.com/profile_images/611539064995483648/IyCpMh_m_normal.jpg</t>
  </si>
  <si>
    <t>http://pbs.twimg.com/profile_images/1462418690087993344/nXvB3ml9_normal.jpg</t>
  </si>
  <si>
    <t>http://pbs.twimg.com/profile_images/1388321680171409417/534BYc78_normal.jpg</t>
  </si>
  <si>
    <t>http://pbs.twimg.com/profile_images/1222128514624892935/zC0ABl3m_normal.jpg</t>
  </si>
  <si>
    <t>http://pbs.twimg.com/profile_images/1445513252012642304/aQ67T3Pl_normal.jpg</t>
  </si>
  <si>
    <t>http://pbs.twimg.com/profile_images/1406628706529931272/QfCagqah_normal.jpg</t>
  </si>
  <si>
    <t>http://pbs.twimg.com/profile_images/1362908033756532737/tKbd_h5A_normal.jpg</t>
  </si>
  <si>
    <t>http://pbs.twimg.com/profile_images/1463163131253899266/K5ggpGzN_normal.jpg</t>
  </si>
  <si>
    <t>http://pbs.twimg.com/profile_images/1462859279195639809/8KHu6XTZ_normal.jpg</t>
  </si>
  <si>
    <t>http://pbs.twimg.com/profile_images/1453712617118134284/FpC8xln5_normal.jpg</t>
  </si>
  <si>
    <t>http://pbs.twimg.com/profile_images/1456950775062872064/_ohYt4fU_normal.jpg</t>
  </si>
  <si>
    <t>http://pbs.twimg.com/profile_images/1464591560645906433/gQdgZKo6_normal.jpg</t>
  </si>
  <si>
    <t>http://pbs.twimg.com/profile_images/1345665185877356544/GPfIkVaW_normal.jpg</t>
  </si>
  <si>
    <t>http://pbs.twimg.com/profile_images/1458894274385354755/mkHRnZeV_normal.jpg</t>
  </si>
  <si>
    <t>http://pbs.twimg.com/profile_images/1464976124316819461/PhpRU804_normal.jpg</t>
  </si>
  <si>
    <t>http://pbs.twimg.com/profile_images/1431377235185971205/Al9CbOFr_normal.jpg</t>
  </si>
  <si>
    <t>http://pbs.twimg.com/profile_images/1273693973115293698/Fhe-nbYp_normal.jpg</t>
  </si>
  <si>
    <t>http://pbs.twimg.com/profile_images/1465177003208982532/LXovhrb7_normal.jpg</t>
  </si>
  <si>
    <t>http://pbs.twimg.com/profile_images/1370911551184637957/OaL6H4GZ_normal.jpg</t>
  </si>
  <si>
    <t>http://pbs.twimg.com/profile_images/1457392433810006017/B5-nkAtR_normal.jpg</t>
  </si>
  <si>
    <t>http://pbs.twimg.com/profile_images/415268083054288896/QLZqat8G_normal.jpeg</t>
  </si>
  <si>
    <t>http://pbs.twimg.com/profile_images/3378359424/8b4c93d7a12c0ac439502342efc78515_normal.jpeg</t>
  </si>
  <si>
    <t>http://pbs.twimg.com/profile_images/1459751343095042053/zN8wtPMb_normal.jpg</t>
  </si>
  <si>
    <t>http://pbs.twimg.com/profile_images/1376280758902423552/2IQ0feai_normal.jpg</t>
  </si>
  <si>
    <t>http://pbs.twimg.com/profile_images/1449624517446299648/g58cVYAl_normal.jpg</t>
  </si>
  <si>
    <t>http://pbs.twimg.com/profile_images/1454802956310945792/ZfMvKSbp_normal.jpg</t>
  </si>
  <si>
    <t>http://pbs.twimg.com/profile_images/1461834964396294147/JLmFzkA9_normal.jpg</t>
  </si>
  <si>
    <t>http://pbs.twimg.com/profile_images/727323389858181121/8hyddz2f_normal.jpg</t>
  </si>
  <si>
    <t>http://pbs.twimg.com/profile_images/1268885245392236545/ljJ7QHfk_normal.jpg</t>
  </si>
  <si>
    <t>http://pbs.twimg.com/profile_images/1454833265647710208/UVJ4-dSm_normal.jpg</t>
  </si>
  <si>
    <t>http://pbs.twimg.com/profile_images/935736020414365698/aZhkwOnk_normal.jpg</t>
  </si>
  <si>
    <t>http://pbs.twimg.com/profile_images/1442002200750821377/fBMpGSQ6_normal.jpg</t>
  </si>
  <si>
    <t>http://pbs.twimg.com/profile_images/1325947873754828800/OKmNY9j__normal.jpg</t>
  </si>
  <si>
    <t>http://pbs.twimg.com/profile_images/1345797826911948801/W_AhMcA6_normal.jpg</t>
  </si>
  <si>
    <t>http://pbs.twimg.com/profile_images/1399977915903840257/mssm_FSM_normal.jpg</t>
  </si>
  <si>
    <t>http://pbs.twimg.com/profile_images/1172108425465122818/imqC4STD_normal.jpg</t>
  </si>
  <si>
    <t>http://pbs.twimg.com/profile_images/1382957882258423810/psiz1ENx_normal.jpg</t>
  </si>
  <si>
    <t>http://pbs.twimg.com/profile_images/1367247940423671808/NkNBBG5m_normal.jpg</t>
  </si>
  <si>
    <t>http://pbs.twimg.com/profile_images/1423094492614119424/lwWeuXT2_normal.jpg</t>
  </si>
  <si>
    <t>http://pbs.twimg.com/profile_images/1460664935034376194/SIzvQBR8_normal.jpg</t>
  </si>
  <si>
    <t>http://pbs.twimg.com/profile_images/1069150157344632832/nKxHZw9G_normal.jpg</t>
  </si>
  <si>
    <t>http://pbs.twimg.com/profile_images/1423620847982555136/_r950v9i_normal.jpg</t>
  </si>
  <si>
    <t>http://pbs.twimg.com/profile_images/1461187303833960448/EYIvAfpZ_normal.jpg</t>
  </si>
  <si>
    <t>http://pbs.twimg.com/profile_images/1247843213878181891/hKQmNCOb_normal.jpg</t>
  </si>
  <si>
    <t>http://pbs.twimg.com/profile_images/1463313780683665413/jEfJ2OoW_normal.jpg</t>
  </si>
  <si>
    <t>http://pbs.twimg.com/profile_images/1465299112031514632/dm8ifh4X_normal.jpg</t>
  </si>
  <si>
    <t>http://pbs.twimg.com/profile_images/1456793199041826819/uakS8AWx_normal.jpg</t>
  </si>
  <si>
    <t>http://pbs.twimg.com/profile_images/1461498464605544451/m0G_5-y__normal.jpg</t>
  </si>
  <si>
    <t>http://pbs.twimg.com/profile_images/1465029952198352897/mtEt3KEP_normal.jpg</t>
  </si>
  <si>
    <t>http://pbs.twimg.com/profile_images/1464555795723341829/rLFutLd7_normal.jpg</t>
  </si>
  <si>
    <t>http://pbs.twimg.com/profile_images/1461488204864188417/UaJMpq7E_normal.jpg</t>
  </si>
  <si>
    <t>http://pbs.twimg.com/profile_images/1406997779914788865/pTmGakbA_normal.jpg</t>
  </si>
  <si>
    <t>http://pbs.twimg.com/profile_images/1447941403250675714/97xLqApx_normal.jpg</t>
  </si>
  <si>
    <t>http://pbs.twimg.com/profile_images/1147737662666657792/ygu1Pxj-_normal.jpg</t>
  </si>
  <si>
    <t>http://pbs.twimg.com/profile_images/1285204551465918468/WTwVHSRi_normal.jpg</t>
  </si>
  <si>
    <t>http://pbs.twimg.com/profile_images/1452298422304784390/Hqr5gcLc_normal.jpg</t>
  </si>
  <si>
    <t>http://pbs.twimg.com/profile_images/1103775502391697408/pwfE7uK7_normal.png</t>
  </si>
  <si>
    <t>http://pbs.twimg.com/profile_images/1323344045914099712/T6kdmu5m_normal.jpg</t>
  </si>
  <si>
    <t>http://pbs.twimg.com/profile_images/1465184727174889472/NiEstWBr_normal.jpg</t>
  </si>
  <si>
    <t>http://pbs.twimg.com/profile_images/1454758882379800577/llljUTNI_normal.jpg</t>
  </si>
  <si>
    <t>http://pbs.twimg.com/profile_images/1454696446759149569/KgfiztPw_normal.jpg</t>
  </si>
  <si>
    <t>http://pbs.twimg.com/profile_images/1461698358037209091/2fR1IOpg_normal.jpg</t>
  </si>
  <si>
    <t>http://pbs.twimg.com/profile_images/1449841887771193344/-pq38Efu_normal.jpg</t>
  </si>
  <si>
    <t>http://pbs.twimg.com/profile_images/1452931505966223368/5j7m34LG_normal.jpg</t>
  </si>
  <si>
    <t>http://pbs.twimg.com/profile_images/1465131700959293443/58pQ03qU_normal.jpg</t>
  </si>
  <si>
    <t>http://pbs.twimg.com/profile_images/1288462218489729030/3r1KTKKj_normal.jpg</t>
  </si>
  <si>
    <t>http://pbs.twimg.com/profile_images/1464477654313316355/sOlTTJus_normal.jpg</t>
  </si>
  <si>
    <t>http://pbs.twimg.com/profile_images/1464976969737535493/L15g2uoE_normal.jpg</t>
  </si>
  <si>
    <t>http://pbs.twimg.com/profile_images/1363165601829560324/CbhZJakU_normal.jpg</t>
  </si>
  <si>
    <t>http://pbs.twimg.com/profile_images/1440000340372254720/8tVGSje5_normal.jpg</t>
  </si>
  <si>
    <t>http://pbs.twimg.com/profile_images/1451681562156744711/S6_cWYRY_normal.jpg</t>
  </si>
  <si>
    <t>http://pbs.twimg.com/profile_images/1412966065127231496/qcrlomjH_normal.jpg</t>
  </si>
  <si>
    <t>http://pbs.twimg.com/profile_images/1394804468626100234/QWVK88f1_normal.jpg</t>
  </si>
  <si>
    <t>http://pbs.twimg.com/profile_images/822650838137061380/0-XvThB6_normal.jpg</t>
  </si>
  <si>
    <t>http://pbs.twimg.com/profile_images/1462784799949885441/Ytxp26hy_normal.jpg</t>
  </si>
  <si>
    <t>http://pbs.twimg.com/profile_images/1463877524250046464/0XazfTnZ_normal.jpg</t>
  </si>
  <si>
    <t>http://pbs.twimg.com/profile_images/1455151626713505801/kC45TTGI_normal.jpg</t>
  </si>
  <si>
    <t>http://pbs.twimg.com/profile_images/413343855098875904/KLt4zm4o_normal.jpeg</t>
  </si>
  <si>
    <t>http://pbs.twimg.com/profile_images/1423996163942924289/UNCF3zRi_normal.jpg</t>
  </si>
  <si>
    <t>http://pbs.twimg.com/profile_images/1287886244484124677/rb_Jnapm_normal.jpg</t>
  </si>
  <si>
    <t>http://pbs.twimg.com/profile_images/791656316787789824/3lB38c89_normal.jpg</t>
  </si>
  <si>
    <t>http://pbs.twimg.com/profile_images/1458354827826987009/HARHKiXx_normal.jpg</t>
  </si>
  <si>
    <t>http://pbs.twimg.com/profile_images/1375827709134303232/KzLJrhfz_normal.jpg</t>
  </si>
  <si>
    <t>http://pbs.twimg.com/profile_images/1464111604052725760/BhXNwyYi_normal.jpg</t>
  </si>
  <si>
    <t>http://pbs.twimg.com/profile_images/1450695937924349954/QqOzFkRD_normal.jpg</t>
  </si>
  <si>
    <t>http://pbs.twimg.com/profile_images/1447711763047219205/MDOX9swI_normal.jpg</t>
  </si>
  <si>
    <t>http://pbs.twimg.com/profile_images/1448438252944314374/UXecBZf8_normal.jpg</t>
  </si>
  <si>
    <t>http://pbs.twimg.com/profile_images/1459920363773915138/APcYOu7y_normal.jpg</t>
  </si>
  <si>
    <t>http://pbs.twimg.com/profile_images/1465114148770283520/CJBJpgwM_normal.jpg</t>
  </si>
  <si>
    <t>http://pbs.twimg.com/profile_images/1463565803950059520/UbY7sx6K_normal.jpg</t>
  </si>
  <si>
    <t>http://pbs.twimg.com/profile_images/1459354311226441732/a7_wjIor_normal.jpg</t>
  </si>
  <si>
    <t>http://pbs.twimg.com/profile_images/1452354740881399815/i1uP4_Xc_normal.jpg</t>
  </si>
  <si>
    <t>http://pbs.twimg.com/profile_images/972780375821832192/hSC6-It0_normal.jpg</t>
  </si>
  <si>
    <t>http://pbs.twimg.com/profile_images/1464042655785095168/uztanyte_normal.jpg</t>
  </si>
  <si>
    <t>http://pbs.twimg.com/profile_images/415947322451701760/yZw7cNxO_normal.jpeg</t>
  </si>
  <si>
    <t>http://pbs.twimg.com/profile_images/1234383286534717446/-XTJCjJ9_normal.jpg</t>
  </si>
  <si>
    <t>http://pbs.twimg.com/profile_images/1456011901301895169/6xv2xKKr_normal.jpg</t>
  </si>
  <si>
    <t>http://pbs.twimg.com/profile_images/1439500216210710529/VwL1v567_normal.jpg</t>
  </si>
  <si>
    <t>http://pbs.twimg.com/profile_images/930381638382620672/_KVEhzzm_normal.jpg</t>
  </si>
  <si>
    <t>http://pbs.twimg.com/profile_images/1459984077440925699/UWQu4KmM_normal.jpg</t>
  </si>
  <si>
    <t>http://pbs.twimg.com/profile_images/1422509178904399873/QfldzGNl_normal.jpg</t>
  </si>
  <si>
    <t>http://pbs.twimg.com/profile_images/1427061516335935491/CJJiQY68_normal.jpg</t>
  </si>
  <si>
    <t>http://pbs.twimg.com/profile_images/1130472173284614144/ppebYAjn_normal.jpg</t>
  </si>
  <si>
    <t>http://pbs.twimg.com/profile_images/1406062258753470465/gyfEIe47_normal.jpg</t>
  </si>
  <si>
    <t>http://pbs.twimg.com/profile_images/1435652710645239811/qEPd8iAS_normal.jpg</t>
  </si>
  <si>
    <t>http://pbs.twimg.com/profile_images/1454782562124312576/uxSBH5xD_normal.jpg</t>
  </si>
  <si>
    <t>http://pbs.twimg.com/profile_images/1463615015307845632/w0D48dQ7_normal.jpg</t>
  </si>
  <si>
    <t>http://pbs.twimg.com/profile_images/1235445115403014144/9WjftpYD_normal.jpg</t>
  </si>
  <si>
    <t>http://pbs.twimg.com/profile_images/1415958804555091972/dz6L-6BB_normal.jpg</t>
  </si>
  <si>
    <t>http://pbs.twimg.com/profile_images/1448634654546878465/JHJc8n1F_normal.jpg</t>
  </si>
  <si>
    <t>http://pbs.twimg.com/profile_images/1463291784206127107/ltAgLuUW_normal.jpg</t>
  </si>
  <si>
    <t>http://pbs.twimg.com/profile_images/1465289252049088514/tONMIOlN_normal.jpg</t>
  </si>
  <si>
    <t>http://pbs.twimg.com/profile_images/1338670025301839874/G8TMjzXt_normal.jpg</t>
  </si>
  <si>
    <t>http://pbs.twimg.com/profile_images/1398359876489945092/0QZt_dQh_normal.jpg</t>
  </si>
  <si>
    <t>http://pbs.twimg.com/profile_images/1089357928983941120/UTmpsDAf_normal.jpg</t>
  </si>
  <si>
    <t>http://pbs.twimg.com/profile_images/1218281283513671681/fTRJyt6D_normal.jpg</t>
  </si>
  <si>
    <t>http://pbs.twimg.com/profile_images/1464595127922737152/Cehm7o6-_normal.jpg</t>
  </si>
  <si>
    <t>http://pbs.twimg.com/profile_images/1462518099370987524/AnN9gOx5_normal.jpg</t>
  </si>
  <si>
    <t>http://pbs.twimg.com/profile_images/1457312540816519170/Dxmzuiyg_normal.jpg</t>
  </si>
  <si>
    <t>http://pbs.twimg.com/profile_images/1455587538652241920/kiq68L14_normal.jpg</t>
  </si>
  <si>
    <t>http://pbs.twimg.com/profile_images/1464428934515150857/r0cNcLDQ_normal.jpg</t>
  </si>
  <si>
    <t>http://pbs.twimg.com/profile_images/1465292905627758592/EWwUYX2x_normal.jpg</t>
  </si>
  <si>
    <t>http://pbs.twimg.com/profile_images/1414487419236208640/5JYZcJ0N_normal.jpg</t>
  </si>
  <si>
    <t>http://pbs.twimg.com/profile_images/1320109402897207297/hZu02B4M_normal.jpg</t>
  </si>
  <si>
    <t>http://pbs.twimg.com/profile_images/1443940239114862597/lRIfpNo5_normal.jpg</t>
  </si>
  <si>
    <t>http://pbs.twimg.com/profile_images/1463979188059320338/kkXlZEKy_normal.jpg</t>
  </si>
  <si>
    <t>http://pbs.twimg.com/profile_images/1421267351253647363/cXLJCI6V_normal.jpg</t>
  </si>
  <si>
    <t>http://pbs.twimg.com/profile_images/1380136158441603075/2q9XUZeX_normal.jpg</t>
  </si>
  <si>
    <t>http://pbs.twimg.com/profile_images/1427340375128100879/sjEgcFec_normal.jpg</t>
  </si>
  <si>
    <t>http://pbs.twimg.com/profile_images/1463774270522535937/myJwf-GD_normal.jpg</t>
  </si>
  <si>
    <t>http://pbs.twimg.com/profile_images/1359721744878039041/nLuIL0nH_normal.jpg</t>
  </si>
  <si>
    <t>http://pbs.twimg.com/profile_images/1457187782976499712/lWd-ze_a_normal.jpg</t>
  </si>
  <si>
    <t>http://pbs.twimg.com/profile_images/687781795723608064/NrLufNaw_normal.jpg</t>
  </si>
  <si>
    <t>http://pbs.twimg.com/profile_images/1443494430778875908/OYWlF1C2_normal.jpg</t>
  </si>
  <si>
    <t>http://pbs.twimg.com/profile_images/1465150643610468358/T35xbc8X_normal.jpg</t>
  </si>
  <si>
    <t>http://pbs.twimg.com/profile_images/1465247953120301056/olIApORy_normal.jpg</t>
  </si>
  <si>
    <t>http://pbs.twimg.com/profile_images/688416944542863360/8Y76FtHG_normal.jpg</t>
  </si>
  <si>
    <t>http://pbs.twimg.com/profile_images/2404248331/rdx4nvind3rfom6qglre_normal.jpeg</t>
  </si>
  <si>
    <t>http://pbs.twimg.com/profile_images/1447025284679618566/7zCYsQQq_normal.jpg</t>
  </si>
  <si>
    <t>http://pbs.twimg.com/profile_images/1456896193242570753/e-wgds8S_normal.jpg</t>
  </si>
  <si>
    <t>http://pbs.twimg.com/profile_images/1464866189885149184/b6hvLYfo_normal.jpg</t>
  </si>
  <si>
    <t>http://pbs.twimg.com/profile_images/1463902145023860737/w50er_LP_normal.jpg</t>
  </si>
  <si>
    <t>http://pbs.twimg.com/profile_images/934082233903788039/_T415Pma_normal.jpg</t>
  </si>
  <si>
    <t>http://pbs.twimg.com/profile_images/1462235186607894532/MhIbl0l3_normal.jpg</t>
  </si>
  <si>
    <t>http://pbs.twimg.com/profile_images/1426413834047082499/f8yzJPVj_normal.jpg</t>
  </si>
  <si>
    <t>http://pbs.twimg.com/profile_images/1272363649894506499/UXQLG8JM_normal.jpg</t>
  </si>
  <si>
    <t>http://pbs.twimg.com/profile_images/1298569458362064896/8LkGg5Nd_normal.jpg</t>
  </si>
  <si>
    <t>http://pbs.twimg.com/profile_images/1257519570618744832/LM0CRS1N_normal.jpg</t>
  </si>
  <si>
    <t>http://pbs.twimg.com/profile_images/1168501162565353474/p2Emm0Vj_normal.png</t>
  </si>
  <si>
    <t>http://pbs.twimg.com/profile_images/1464919189278314498/OzrtYFXC_normal.jpg</t>
  </si>
  <si>
    <t>http://pbs.twimg.com/profile_images/1463876704485920769/SbBUiEm2_normal.jpg</t>
  </si>
  <si>
    <t>http://pbs.twimg.com/profile_images/1415075914371665921/iICcBGiF_normal.jpg</t>
  </si>
  <si>
    <t>http://pbs.twimg.com/profile_images/1418144180761661441/gd1XvLDL_normal.jpg</t>
  </si>
  <si>
    <t>http://pbs.twimg.com/profile_images/1449803236802801665/fqB55fsJ_normal.jpg</t>
  </si>
  <si>
    <t>http://pbs.twimg.com/profile_images/1433217769043120128/J6REKosB_normal.jpg</t>
  </si>
  <si>
    <t>http://pbs.twimg.com/profile_images/583128639090229248/eUbL9C9P_normal.jpg</t>
  </si>
  <si>
    <t>http://pbs.twimg.com/profile_images/1336982597415518209/MQwpXvFb_normal.jpg</t>
  </si>
  <si>
    <t>http://pbs.twimg.com/profile_images/1455096501798162433/OTBcm0Ri_normal.jpg</t>
  </si>
  <si>
    <t>http://pbs.twimg.com/profile_images/1464080712676802560/H7uT1zWI_normal.jpg</t>
  </si>
  <si>
    <t>http://pbs.twimg.com/profile_images/1445941047327019015/aj9v0pe__normal.jpg</t>
  </si>
  <si>
    <t>http://pbs.twimg.com/profile_images/1396658582435758082/z4j-_PR5_normal.jpg</t>
  </si>
  <si>
    <t>http://pbs.twimg.com/profile_images/1464364715409391627/MYqPRID__normal.jpg</t>
  </si>
  <si>
    <t>http://pbs.twimg.com/profile_images/1463844379169554432/x1hbX3EA_normal.jpg</t>
  </si>
  <si>
    <t>http://pbs.twimg.com/profile_images/1465220752060608512/PlbpYtTB_normal.jpg</t>
  </si>
  <si>
    <t>http://pbs.twimg.com/profile_images/1448537951357517830/UC-jAWOQ_normal.jpg</t>
  </si>
  <si>
    <t>http://pbs.twimg.com/profile_images/1305820302220369921/87vpXAII_normal.jpg</t>
  </si>
  <si>
    <t>http://pbs.twimg.com/profile_images/1458409931472781324/sY5WQZqY_normal.jpg</t>
  </si>
  <si>
    <t>http://pbs.twimg.com/profile_images/1458070740591575040/0LIU2rto_normal.jpg</t>
  </si>
  <si>
    <t>http://pbs.twimg.com/profile_images/1464548062433460227/z_FHs4Cu_normal.jpg</t>
  </si>
  <si>
    <t>http://pbs.twimg.com/profile_images/651087677719187456/ul1b6g7K_normal.jpg</t>
  </si>
  <si>
    <t>http://pbs.twimg.com/profile_images/1376888198043959298/t5lDJktP_normal.png</t>
  </si>
  <si>
    <t>http://pbs.twimg.com/profile_images/1358042619964710912/SbY73us9_normal.jpg</t>
  </si>
  <si>
    <t>http://pbs.twimg.com/profile_images/1450155996626751495/14SjpagG_normal.jpg</t>
  </si>
  <si>
    <t>http://pbs.twimg.com/profile_images/1315514768317394948/V9K2SaLQ_normal.jpg</t>
  </si>
  <si>
    <t>http://pbs.twimg.com/profile_images/1391725383096094722/2tUuC4qP_normal.jpg</t>
  </si>
  <si>
    <t>http://pbs.twimg.com/profile_images/1441668918095990787/VlPDkWK3_normal.jpg</t>
  </si>
  <si>
    <t>http://pbs.twimg.com/profile_images/1463125984857800709/DXNFlPyl_normal.jpg</t>
  </si>
  <si>
    <t>http://pbs.twimg.com/profile_images/1448219465217413121/CeL68zOe_normal.jpg</t>
  </si>
  <si>
    <t>http://pbs.twimg.com/profile_images/1207074834401894400/xajLXMf6_normal.jpg</t>
  </si>
  <si>
    <t>http://pbs.twimg.com/profile_images/1455896576484798464/3YpZ0oIw_normal.jpg</t>
  </si>
  <si>
    <t>http://pbs.twimg.com/profile_images/1421638625788321793/Gbw8cBsW_normal.jpg</t>
  </si>
  <si>
    <t>http://pbs.twimg.com/profile_images/1464329552931475456/Fq-CJQTx_normal.jpg</t>
  </si>
  <si>
    <t>http://pbs.twimg.com/profile_images/1454397525025337347/nW-zPPMg_normal.jpg</t>
  </si>
  <si>
    <t>http://pbs.twimg.com/profile_images/1197511931721990144/roNcBNn-_normal.jpg</t>
  </si>
  <si>
    <t>http://pbs.twimg.com/profile_images/1441412260576985094/uyQvneBo_normal.jpg</t>
  </si>
  <si>
    <t>http://pbs.twimg.com/profile_images/1465257477688393728/AwinOCDg_normal.jpg</t>
  </si>
  <si>
    <t>http://pbs.twimg.com/profile_images/1462423579338080257/w61JOZVc_normal.jpg</t>
  </si>
  <si>
    <t>http://pbs.twimg.com/profile_images/1463281608593936384/X0R99ZA5_normal.jpg</t>
  </si>
  <si>
    <t>http://pbs.twimg.com/profile_images/1245549049224130561/UH_z3rpo_normal.jpg</t>
  </si>
  <si>
    <t>http://pbs.twimg.com/profile_images/948730816749649921/Rw70gY5M_normal.jpg</t>
  </si>
  <si>
    <t>http://pbs.twimg.com/profile_images/1428485513883787270/bpZR1GN__normal.jpg</t>
  </si>
  <si>
    <t>http://pbs.twimg.com/profile_images/779523040639975424/Ra1b_k7Q_normal.jpg</t>
  </si>
  <si>
    <t>http://pbs.twimg.com/profile_images/958568366226202627/di6Mkjty_normal.jpg</t>
  </si>
  <si>
    <t>http://pbs.twimg.com/profile_images/1335537495274995714/dsrigNpI_normal.jpg</t>
  </si>
  <si>
    <t>http://pbs.twimg.com/profile_images/1288372410064842754/WNTyamv-_normal.jpg</t>
  </si>
  <si>
    <t>http://pbs.twimg.com/profile_images/1407321851190075396/tN895gHf_normal.jpg</t>
  </si>
  <si>
    <t>http://pbs.twimg.com/profile_images/1464122767042039808/eHqOgHKe_normal.jpg</t>
  </si>
  <si>
    <t>http://pbs.twimg.com/profile_images/1392773400699961346/PN8YtRat_normal.jpg</t>
  </si>
  <si>
    <t>http://pbs.twimg.com/profile_images/1461091778673934336/R3p5SFfh_normal.jpg</t>
  </si>
  <si>
    <t>http://pbs.twimg.com/profile_images/1452931622882271237/WY0IFC2g_normal.jpg</t>
  </si>
  <si>
    <t>http://pbs.twimg.com/profile_images/1356999013510258689/VSwkTFIU_normal.jpg</t>
  </si>
  <si>
    <t>http://pbs.twimg.com/profile_images/1253306572928925697/50LuotYc_normal.jpg</t>
  </si>
  <si>
    <t>http://pbs.twimg.com/profile_images/1455373877178437632/Y6ktSG8V_normal.jpg</t>
  </si>
  <si>
    <t>http://pbs.twimg.com/profile_images/639613903895314432/i86S43n3_normal.jpg</t>
  </si>
  <si>
    <t>http://pbs.twimg.com/profile_images/1454958283878727680/USW7Ce9B_normal.jpg</t>
  </si>
  <si>
    <t>http://pbs.twimg.com/profile_images/1357593027120820224/jBW3SjPw_normal.jpg</t>
  </si>
  <si>
    <t>http://pbs.twimg.com/profile_images/1375045806072291330/4XLEcvCS_normal.jpg</t>
  </si>
  <si>
    <t>http://pbs.twimg.com/profile_images/1432679990311604226/9gI63Dvk_normal.jpg</t>
  </si>
  <si>
    <t>http://pbs.twimg.com/profile_images/1341728541700845568/A-C2hqZl_normal.jpg</t>
  </si>
  <si>
    <t>http://pbs.twimg.com/profile_images/1457530490832175104/bt1dNBNg_normal.jpg</t>
  </si>
  <si>
    <t>http://pbs.twimg.com/profile_images/1446169214067220487/i35chKv8_normal.jpg</t>
  </si>
  <si>
    <t>http://pbs.twimg.com/profile_images/1464924207922692101/8u-ngkrV_normal.jpg</t>
  </si>
  <si>
    <t>http://pbs.twimg.com/profile_images/1398173344755699712/sYBP7wfj_normal.jpg</t>
  </si>
  <si>
    <t>http://pbs.twimg.com/profile_images/1463112293198499840/fES7Q7i5_normal.jpg</t>
  </si>
  <si>
    <t>http://pbs.twimg.com/profile_images/1455214003077419008/3rGDb5te_normal.jpg</t>
  </si>
  <si>
    <t>http://pbs.twimg.com/profile_images/1365158542567608325/TQ2k2kSP_normal.jpg</t>
  </si>
  <si>
    <t>http://pbs.twimg.com/profile_images/1286247914629603329/rMowfgut_normal.jpg</t>
  </si>
  <si>
    <t>http://pbs.twimg.com/profile_images/1463282906848448516/AaUztv02_normal.jpg</t>
  </si>
  <si>
    <t>http://pbs.twimg.com/profile_images/1462049603180654594/c-8zxzYl_normal.jpg</t>
  </si>
  <si>
    <t>http://pbs.twimg.com/profile_images/1430498059830530055/H9S22KsR_normal.jpg</t>
  </si>
  <si>
    <t>http://pbs.twimg.com/profile_images/1379841088551149569/Gq-NZqnD_normal.jpg</t>
  </si>
  <si>
    <t>http://pbs.twimg.com/profile_images/1427246808321773575/jte8NuGg_normal.jpg</t>
  </si>
  <si>
    <t>http://pbs.twimg.com/profile_images/1408429009134751751/VOaF1UV9_normal.jpg</t>
  </si>
  <si>
    <t>http://pbs.twimg.com/profile_images/1170603109694894081/l9hOJwm8_normal.jpg</t>
  </si>
  <si>
    <t>http://pbs.twimg.com/profile_images/1407555951813480450/saK3hGq6_normal.jpg</t>
  </si>
  <si>
    <t>http://pbs.twimg.com/profile_images/1445875602976739332/KDcLpmqS_normal.jpg</t>
  </si>
  <si>
    <t>http://pbs.twimg.com/profile_images/1465191539358199809/qzpD1FIH_normal.jpg</t>
  </si>
  <si>
    <t>http://pbs.twimg.com/profile_images/1110362668576071680/dYq0XUjw_normal.png</t>
  </si>
  <si>
    <t>http://pbs.twimg.com/profile_images/1460104308088008704/yfl0X5HT_normal.jpg</t>
  </si>
  <si>
    <t>http://pbs.twimg.com/profile_images/1455842018874527744/F1xzw2WF_normal.jpg</t>
  </si>
  <si>
    <t>http://pbs.twimg.com/profile_images/1455893587460509696/XpIUETgI_normal.jpg</t>
  </si>
  <si>
    <t>http://pbs.twimg.com/profile_images/1113061957056131073/AY_BjlWs_normal.jpg</t>
  </si>
  <si>
    <t>http://pbs.twimg.com/profile_images/1461464551028047872/zVeeZnpR_normal.jpg</t>
  </si>
  <si>
    <t>http://pbs.twimg.com/profile_images/1027414057656102913/7eZdXkn3_normal.jpg</t>
  </si>
  <si>
    <t>http://pbs.twimg.com/profile_images/1333926613235298304/K33N-aO__normal.jpg</t>
  </si>
  <si>
    <t>http://pbs.twimg.com/profile_images/1309302303975854080/LeoONH_G_normal.jpg</t>
  </si>
  <si>
    <t>http://pbs.twimg.com/profile_images/1096332520969318400/X0iPDq5Q_normal.png</t>
  </si>
  <si>
    <t>http://pbs.twimg.com/profile_images/1350006723608670209/mcfm3jjR_normal.jpg</t>
  </si>
  <si>
    <t>http://pbs.twimg.com/profile_images/1458402827437752320/Z6ZLM_FH_normal.jpg</t>
  </si>
  <si>
    <t>http://pbs.twimg.com/profile_images/1366283004398641158/IIdSv9t6_normal.jpg</t>
  </si>
  <si>
    <t>http://pbs.twimg.com/profile_images/1464325823507628032/6fU0_qSy_normal.jpg</t>
  </si>
  <si>
    <t>http://pbs.twimg.com/profile_images/1151693669256220672/vo_eq1Mw_normal.jpg</t>
  </si>
  <si>
    <t>http://pbs.twimg.com/profile_images/1245183258041757699/moZGNtwP_normal.png</t>
  </si>
  <si>
    <t>http://pbs.twimg.com/profile_images/1313328161384325122/oBNSD4tH_normal.png</t>
  </si>
  <si>
    <t>http://pbs.twimg.com/profile_images/1057815654160420864/gDdI1zZJ_normal.jpg</t>
  </si>
  <si>
    <t>http://pbs.twimg.com/profile_images/1384395648213020677/kC2d0WYr_normal.jpg</t>
  </si>
  <si>
    <t>http://pbs.twimg.com/profile_images/1381399015372165120/VA2DQ0Be_normal.jpg</t>
  </si>
  <si>
    <t>http://pbs.twimg.com/profile_images/1449286619060576261/AOgvBXEQ_normal.jpg</t>
  </si>
  <si>
    <t>http://pbs.twimg.com/profile_images/1464059911479136256/_ZP-Sh-K_normal.jpg</t>
  </si>
  <si>
    <t>http://pbs.twimg.com/profile_images/567514876256329729/JqJSq27i_normal.jpeg</t>
  </si>
  <si>
    <t>http://pbs.twimg.com/profile_images/904974269607583744/j2JF7TkM_normal.jpg</t>
  </si>
  <si>
    <t>http://pbs.twimg.com/profile_images/1370871611100831744/jQF7YtsV_normal.jpg</t>
  </si>
  <si>
    <t>http://pbs.twimg.com/profile_images/1409783200780492810/mxUzQm4m_normal.jpg</t>
  </si>
  <si>
    <t>http://pbs.twimg.com/profile_images/1460880798073389056/RP2Rr60m_normal.jpg</t>
  </si>
  <si>
    <t>http://pbs.twimg.com/profile_images/1299938547357503490/jC1bcRLn_normal.jpg</t>
  </si>
  <si>
    <t>http://pbs.twimg.com/profile_images/2142075672/024_normal.jpg</t>
  </si>
  <si>
    <t>http://pbs.twimg.com/profile_images/875580045573595140/Ta0MN1va_normal.jpg</t>
  </si>
  <si>
    <t>http://pbs.twimg.com/profile_images/1241960175549857792/sDwdr8dR_normal.jpg</t>
  </si>
  <si>
    <t>http://pbs.twimg.com/profile_images/1443492991369318406/XnJuxxW3_normal.jpg</t>
  </si>
  <si>
    <t>http://pbs.twimg.com/profile_images/1464979019057680387/_bS9iSXc_normal.jpg</t>
  </si>
  <si>
    <t>http://pbs.twimg.com/profile_images/1380340441233551361/My_kEfS3_normal.png</t>
  </si>
  <si>
    <t>http://pbs.twimg.com/profile_images/956789287093026816/ATr68t2v_normal.jpg</t>
  </si>
  <si>
    <t>http://pbs.twimg.com/profile_images/1594067745/______normal.JPG</t>
  </si>
  <si>
    <t>http://pbs.twimg.com/profile_images/1273841835689963521/FKf5Sq2j_normal.jpg</t>
  </si>
  <si>
    <t>http://pbs.twimg.com/profile_images/1410038059630927872/UCRFSU76_normal.jpg</t>
  </si>
  <si>
    <t>http://pbs.twimg.com/profile_images/1159673988475285504/m2fbbwYG_normal.jpg</t>
  </si>
  <si>
    <t>http://pbs.twimg.com/profile_images/1311466029436948480/u9KcSg5F_normal.jpg</t>
  </si>
  <si>
    <t>http://pbs.twimg.com/profile_images/696924060320722945/AqrATmrP_normal.png</t>
  </si>
  <si>
    <t>http://pbs.twimg.com/profile_images/861509717641707520/r3ltoQXw_normal.jpg</t>
  </si>
  <si>
    <t>http://pbs.twimg.com/profile_images/1374589369458171906/BqRwJ5nE_normal.jpg</t>
  </si>
  <si>
    <t>http://pbs.twimg.com/profile_images/1069400757416292353/xqmajyqr_normal.jpg</t>
  </si>
  <si>
    <t>http://pbs.twimg.com/profile_images/890421848084692993/1g34EPoF_normal.jpg</t>
  </si>
  <si>
    <t>http://pbs.twimg.com/profile_images/1248543328238362624/clSBHO1m_normal.jpg</t>
  </si>
  <si>
    <t>http://pbs.twimg.com/profile_images/911049695601991682/HCnF523x_normal.jpg</t>
  </si>
  <si>
    <t>http://pbs.twimg.com/profile_images/1382112338875076610/0iwTLJSk_normal.jpg</t>
  </si>
  <si>
    <t>http://pbs.twimg.com/profile_images/1397176237445947404/viRHQsx3_normal.jpg</t>
  </si>
  <si>
    <t>http://pbs.twimg.com/profile_images/1444146253638496262/Y3XjM7Zo_normal.jpg</t>
  </si>
  <si>
    <t>http://pbs.twimg.com/profile_images/1430370924977483780/70A0cB3-_normal.jpg</t>
  </si>
  <si>
    <t>http://pbs.twimg.com/profile_images/1181829411462475776/HkDZT8jA_normal.png</t>
  </si>
  <si>
    <t>http://pbs.twimg.com/profile_images/934749512693772289/3maLYC2__normal.jpg</t>
  </si>
  <si>
    <t>http://pbs.twimg.com/profile_images/1461124903240101888/gBSHV8_T_normal.jpg</t>
  </si>
  <si>
    <t>http://pbs.twimg.com/profile_images/1455844425763266560/6b_xlH5D_normal.jpg</t>
  </si>
  <si>
    <t>http://pbs.twimg.com/profile_images/1425653364772118529/FiQD7Ipc_normal.jpg</t>
  </si>
  <si>
    <t>http://pbs.twimg.com/profile_images/1464619624549744645/bX3YqjdK_normal.jpg</t>
  </si>
  <si>
    <t>http://pbs.twimg.com/profile_images/1455948930878144512/udsyLuMk_normal.jpg</t>
  </si>
  <si>
    <t>http://pbs.twimg.com/profile_images/1424409405378891777/JWoR02iy_normal.jpg</t>
  </si>
  <si>
    <t>http://pbs.twimg.com/profile_images/1459042455052251136/EC9Tq3Yu_normal.jpg</t>
  </si>
  <si>
    <t>http://pbs.twimg.com/profile_images/1456560596733018112/I1maQxAO_normal.jpg</t>
  </si>
  <si>
    <t>http://pbs.twimg.com/profile_images/1449360783318544384/wGvIZ8pL_normal.jpg</t>
  </si>
  <si>
    <t>http://pbs.twimg.com/profile_images/1459539205001216000/zbl_B4zl_normal.jpg</t>
  </si>
  <si>
    <t>http://pbs.twimg.com/profile_images/1463199636081225729/KGNpJDMA_normal.jpg</t>
  </si>
  <si>
    <t>http://pbs.twimg.com/profile_images/1456075864387756032/IJUrHmth_normal.jpg</t>
  </si>
  <si>
    <t>http://pbs.twimg.com/profile_images/1418689497726742528/zdeyETX9_normal.jpg</t>
  </si>
  <si>
    <t>http://pbs.twimg.com/profile_images/1464548323730522113/un-nZvYi_normal.jpg</t>
  </si>
  <si>
    <t>http://pbs.twimg.com/profile_images/1464214718995111936/jxJ0WRgf_normal.jpg</t>
  </si>
  <si>
    <t>http://pbs.twimg.com/profile_images/1454794234025099264/aBUD9mQ0_normal.jpg</t>
  </si>
  <si>
    <t>http://pbs.twimg.com/profile_images/1389505376932929542/tCcdbwzY_normal.jpg</t>
  </si>
  <si>
    <t>http://pbs.twimg.com/profile_images/1450295056913485826/zeYIibNz_normal.jpg</t>
  </si>
  <si>
    <t>http://pbs.twimg.com/profile_images/1443454321207570435/yzgSYxUj_normal.jpg</t>
  </si>
  <si>
    <t>http://pbs.twimg.com/profile_images/1593738177/kawano_normal.jpg</t>
  </si>
  <si>
    <t>http://pbs.twimg.com/profile_images/1405179117964718085/EA0KX6hb_normal.jpg</t>
  </si>
  <si>
    <t>http://pbs.twimg.com/profile_images/1219477546787463169/ysETtq_X_normal.jpg</t>
  </si>
  <si>
    <t>http://pbs.twimg.com/profile_images/1148033957805486081/x8my7zmL_normal.jpg</t>
  </si>
  <si>
    <t>http://pbs.twimg.com/profile_images/1443175261546029056/dwMb4lnq_normal.jpg</t>
  </si>
  <si>
    <t>http://pbs.twimg.com/profile_images/1460486490883239936/LEk6VJG6_normal.jpg</t>
  </si>
  <si>
    <t>http://pbs.twimg.com/profile_images/1431791380456562690/K2aLVSdd_normal.jpg</t>
  </si>
  <si>
    <t>http://pbs.twimg.com/profile_images/1459984403715739653/r2DQNpMS_normal.jpg</t>
  </si>
  <si>
    <t>http://pbs.twimg.com/profile_images/1465271372138045442/txei5D4k_normal.jpg</t>
  </si>
  <si>
    <t>http://pbs.twimg.com/profile_images/548034043384573952/bM-bDPbx_normal.jpeg</t>
  </si>
  <si>
    <t>http://pbs.twimg.com/profile_images/1452353225907220480/WoVO9gMz_normal.jpg</t>
  </si>
  <si>
    <t>http://pbs.twimg.com/profile_images/1450325897555283969/5mMi97Yq_normal.jpg</t>
  </si>
  <si>
    <t>http://pbs.twimg.com/profile_images/1464209420238401538/jbimqrjw_normal.jpg</t>
  </si>
  <si>
    <t>http://pbs.twimg.com/profile_images/1463788722718134274/2lrPT53u_normal.jpg</t>
  </si>
  <si>
    <t>http://pbs.twimg.com/profile_images/1381031495255650305/hrLn5hfd_normal.jpg</t>
  </si>
  <si>
    <t>http://pbs.twimg.com/profile_images/1178203005604241408/LYIPfKbM_normal.jpg</t>
  </si>
  <si>
    <t>http://pbs.twimg.com/profile_images/1462397743679569921/T9UfPSOO_normal.jpg</t>
  </si>
  <si>
    <t>http://pbs.twimg.com/profile_images/1270320351671705601/4HBOJ6L2_normal.jpg</t>
  </si>
  <si>
    <t>http://pbs.twimg.com/profile_images/707224727824179200/nVxMEKf4_normal.jpg</t>
  </si>
  <si>
    <t>http://pbs.twimg.com/profile_images/1445021405616111625/ijCcjx-l_normal.jpg</t>
  </si>
  <si>
    <t>http://pbs.twimg.com/profile_images/1460274136626778122/WsQIBOLd_normal.jpg</t>
  </si>
  <si>
    <t>http://pbs.twimg.com/profile_images/1456141904630861827/uclqywDm_normal.jpg</t>
  </si>
  <si>
    <t>http://pbs.twimg.com/profile_images/1460630788752519171/WBSHtjqH_normal.jpg</t>
  </si>
  <si>
    <t>http://pbs.twimg.com/profile_images/1318282067822694400/u0p9OMxK_normal.jpg</t>
  </si>
  <si>
    <t>http://pbs.twimg.com/profile_images/1375007334515245057/0iw5We4e_normal.jpg</t>
  </si>
  <si>
    <t>http://pbs.twimg.com/profile_images/895253214437691392/E69290uy_normal.jpg</t>
  </si>
  <si>
    <t>http://pbs.twimg.com/profile_images/1461405453770965005/EWtUG2mn_normal.jpg</t>
  </si>
  <si>
    <t>http://pbs.twimg.com/profile_images/1398989715152326661/8psdQbrN_normal.jpg</t>
  </si>
  <si>
    <t>http://pbs.twimg.com/profile_images/1376541257598607365/Sos6PCiO_normal.jpg</t>
  </si>
  <si>
    <t>http://pbs.twimg.com/profile_images/1338426685990055939/jTcwagiw_normal.jpg</t>
  </si>
  <si>
    <t>http://pbs.twimg.com/profile_images/1455338586165891080/Beq9uie0_normal.jpg</t>
  </si>
  <si>
    <t>http://pbs.twimg.com/profile_images/1456854900701159427/gkhQeaNd_normal.jpg</t>
  </si>
  <si>
    <t>http://pbs.twimg.com/profile_images/1455875723739033606/a5e6LEuE_normal.jpg</t>
  </si>
  <si>
    <t>http://pbs.twimg.com/profile_images/1318595700171694081/nutxCnPA_normal.jpg</t>
  </si>
  <si>
    <t>http://pbs.twimg.com/profile_images/1464774860870148102/fng1eBqz_normal.jpg</t>
  </si>
  <si>
    <t>http://pbs.twimg.com/profile_images/1429784926778494983/1q586kzk_normal.jpg</t>
  </si>
  <si>
    <t>http://pbs.twimg.com/profile_images/1455034036724944905/1KumKMCb_normal.jpg</t>
  </si>
  <si>
    <t>http://pbs.twimg.com/profile_images/1458547265530994688/wlIJtUd__normal.jpg</t>
  </si>
  <si>
    <t>http://pbs.twimg.com/profile_images/1458283088535068674/Jmb1RfxW_normal.jpg</t>
  </si>
  <si>
    <t>http://pbs.twimg.com/profile_images/1387770977887604741/dqcItZAa_normal.jpg</t>
  </si>
  <si>
    <t>http://pbs.twimg.com/profile_images/1439757849748549636/2-_ZgkO8_normal.jpg</t>
  </si>
  <si>
    <t>http://pbs.twimg.com/profile_images/1125100388275802112/DMaCaeOt_normal.jpg</t>
  </si>
  <si>
    <t>http://pbs.twimg.com/profile_images/1106701836075982848/CBpwYGi2_normal.jpg</t>
  </si>
  <si>
    <t>http://pbs.twimg.com/profile_images/1418062599531339777/gbSszce-_normal.jpg</t>
  </si>
  <si>
    <t>http://pbs.twimg.com/profile_images/1465226625122017283/9SRv4J7f_normal.jpg</t>
  </si>
  <si>
    <t>http://pbs.twimg.com/profile_images/1361842208907931650/ar-S-1f9_normal.png</t>
  </si>
  <si>
    <t>http://pbs.twimg.com/profile_images/1409428419461279746/pV9K50QP_normal.jpg</t>
  </si>
  <si>
    <t>http://pbs.twimg.com/profile_images/1464582050174799880/JpFe2s1S_normal.jpg</t>
  </si>
  <si>
    <t>http://pbs.twimg.com/profile_images/866679680019177473/dP8gi5uu_normal.jpg</t>
  </si>
  <si>
    <t>http://pbs.twimg.com/profile_images/1437793473722306562/ciCEit2z_normal.jpg</t>
  </si>
  <si>
    <t>http://pbs.twimg.com/profile_images/1460206245864828931/MN8KeXyu_normal.jpg</t>
  </si>
  <si>
    <t>http://pbs.twimg.com/profile_images/1459415559414722560/1rXMpHKL_normal.jpg</t>
  </si>
  <si>
    <t>http://pbs.twimg.com/profile_images/1446548491367550989/NAvNbyXE_normal.jpg</t>
  </si>
  <si>
    <t>http://pbs.twimg.com/profile_images/1427781818967805954/OlCH5E4__normal.jpg</t>
  </si>
  <si>
    <t>http://pbs.twimg.com/profile_images/1443309405110419456/E-eDQNps_normal.jpg</t>
  </si>
  <si>
    <t>http://pbs.twimg.com/profile_images/1422147624270893056/zifzwD1C_normal.jpg</t>
  </si>
  <si>
    <t>http://pbs.twimg.com/profile_images/611522141402497024/BsP5JyK6_normal.jpg</t>
  </si>
  <si>
    <t>http://pbs.twimg.com/profile_images/1463744676582899713/BLl_OQKg_normal.jpg</t>
  </si>
  <si>
    <t>http://pbs.twimg.com/profile_images/1464155847895011351/FD_w93Nq_normal.jpg</t>
  </si>
  <si>
    <t>http://pbs.twimg.com/profile_images/1413413690754273284/b3igd-5U_normal.jpg</t>
  </si>
  <si>
    <t>http://pbs.twimg.com/profile_images/1460418434450305024/qaXx7kjg_normal.jpg</t>
  </si>
  <si>
    <t>http://pbs.twimg.com/profile_images/1464918104220254212/ChF3WvUH_normal.jpg</t>
  </si>
  <si>
    <t>http://pbs.twimg.com/profile_images/1409928611205898247/UTXWykUO_normal.jpg</t>
  </si>
  <si>
    <t>http://pbs.twimg.com/profile_images/1463128602938073093/6-jZKp5H_normal.jpg</t>
  </si>
  <si>
    <t>http://pbs.twimg.com/profile_images/1463937196763893761/cHIMs67__normal.jpg</t>
  </si>
  <si>
    <t>http://pbs.twimg.com/profile_images/830551242719911936/dYXNa9VZ_normal.jpg</t>
  </si>
  <si>
    <t>http://pbs.twimg.com/profile_images/1380324040250908672/MIe_hwSV_normal.jpg</t>
  </si>
  <si>
    <t>http://pbs.twimg.com/profile_images/1173993192531742721/8dCWvKBq_normal.jpg</t>
  </si>
  <si>
    <t>http://pbs.twimg.com/profile_images/1060515573673680897/-zqKjO0v_normal.jpg</t>
  </si>
  <si>
    <t>http://pbs.twimg.com/profile_images/1181115759700824070/AoZiJI-O_normal.jpg</t>
  </si>
  <si>
    <t>http://pbs.twimg.com/profile_images/1322350650059972609/p_xDNCLA_normal.jpg</t>
  </si>
  <si>
    <t>http://pbs.twimg.com/profile_images/1463584994320916492/fO6IxnQ2_normal.jpg</t>
  </si>
  <si>
    <t>http://pbs.twimg.com/profile_images/1392364345170882560/xcXBJL7h_normal.jpg</t>
  </si>
  <si>
    <t>http://pbs.twimg.com/profile_images/1407103494859935746/wwXVYvmg_normal.jpg</t>
  </si>
  <si>
    <t>http://pbs.twimg.com/profile_images/1452875682032259075/E9pHdzdV_normal.jpg</t>
  </si>
  <si>
    <t>http://pbs.twimg.com/profile_images/1453985833821048832/v9zBpDYD_normal.jpg</t>
  </si>
  <si>
    <t>http://pbs.twimg.com/profile_images/1389509460545228805/lf_i_4oE_normal.jpg</t>
  </si>
  <si>
    <t>http://pbs.twimg.com/profile_images/1360542573841027074/qXzE9Djl_normal.jpg</t>
  </si>
  <si>
    <t>http://pbs.twimg.com/profile_images/1461142241704128514/qULZe07M_normal.jpg</t>
  </si>
  <si>
    <t>http://pbs.twimg.com/profile_images/1459652875492237314/ICXGTtgS_normal.jpg</t>
  </si>
  <si>
    <t>http://pbs.twimg.com/profile_images/1414952448528166926/FYaz1rkP_normal.jpg</t>
  </si>
  <si>
    <t>http://pbs.twimg.com/profile_images/1463793326323339269/q0G0g052_normal.jpg</t>
  </si>
  <si>
    <t>http://pbs.twimg.com/profile_images/822492835425513472/3EwWXkBU_normal.jpg</t>
  </si>
  <si>
    <t>http://pbs.twimg.com/profile_images/1419348985668587521/Zl_ZeQDq_normal.jpg</t>
  </si>
  <si>
    <t>http://pbs.twimg.com/profile_images/1451878984367673350/X-Wby_1j_normal.jpg</t>
  </si>
  <si>
    <t>http://pbs.twimg.com/profile_images/1391818233968271361/X-TEosr2_normal.jpg</t>
  </si>
  <si>
    <t>http://pbs.twimg.com/profile_images/1036361830061334528/zhLgSI3D_normal.jpg</t>
  </si>
  <si>
    <t>http://pbs.twimg.com/profile_images/1390699269489836037/qwReRPsx_normal.jpg</t>
  </si>
  <si>
    <t>http://pbs.twimg.com/profile_images/1463876366462603265/1cv1VWdc_normal.jpg</t>
  </si>
  <si>
    <t>http://pbs.twimg.com/profile_images/1271066274747965440/DVbXc1GJ_normal.jpg</t>
  </si>
  <si>
    <t>http://pbs.twimg.com/profile_images/1465292016875896832/-DrrPOFm_normal.jpg</t>
  </si>
  <si>
    <t>http://pbs.twimg.com/profile_images/1059812015223517197/wiY9UWDc_normal.jpg</t>
  </si>
  <si>
    <t>http://pbs.twimg.com/profile_images/1382113754817658880/XrBPPlfT_normal.jpg</t>
  </si>
  <si>
    <t>http://pbs.twimg.com/profile_images/1465243493572526081/Q1dVwNMR_normal.jpg</t>
  </si>
  <si>
    <t>http://pbs.twimg.com/profile_images/1459126596502056969/CTGo569E_normal.jpg</t>
  </si>
  <si>
    <t>http://pbs.twimg.com/profile_images/1459820344861020162/97rcvmzu_normal.jpg</t>
  </si>
  <si>
    <t>http://pbs.twimg.com/profile_images/1458031318697185280/cNQSgVFi_normal.jpg</t>
  </si>
  <si>
    <t>http://pbs.twimg.com/profile_images/1459415362630565891/evPmp29g_normal.jpg</t>
  </si>
  <si>
    <t>http://pbs.twimg.com/profile_images/1458034727022379009/3_OHGGXm_normal.jpg</t>
  </si>
  <si>
    <t>http://pbs.twimg.com/profile_images/1442047349719584772/lTw9WGC3_normal.jpg</t>
  </si>
  <si>
    <t>http://pbs.twimg.com/profile_images/1182479423167033344/EjaC8cO1_normal.jpg</t>
  </si>
  <si>
    <t>http://pbs.twimg.com/profile_images/1464503085498527745/kc2aX3VC_normal.jpg</t>
  </si>
  <si>
    <t>http://pbs.twimg.com/profile_images/1283835103173648390/MYhdUSFu_normal.jpg</t>
  </si>
  <si>
    <t>http://pbs.twimg.com/profile_images/938209496840724481/eCqt8X5O_normal.jpg</t>
  </si>
  <si>
    <t>http://pbs.twimg.com/profile_images/1106496267809488896/OnmOOiUE_normal.jpg</t>
  </si>
  <si>
    <t>http://pbs.twimg.com/profile_images/1461372723532341254/GWzeMOCF_normal.jpg</t>
  </si>
  <si>
    <t>http://pbs.twimg.com/profile_images/1462339992399888387/rLtfa5VC_normal.jpg</t>
  </si>
  <si>
    <t>http://pbs.twimg.com/profile_images/1463678935976521730/OzLZctwN_normal.jpg</t>
  </si>
  <si>
    <t>Open Twitter Page for This Person</t>
  </si>
  <si>
    <t>https://twitter.com/devonlwoods</t>
  </si>
  <si>
    <t>https://twitter.com/dannyseguratv</t>
  </si>
  <si>
    <t>https://twitter.com/schiavellovoice</t>
  </si>
  <si>
    <t>https://twitter.com/themindofreyrey</t>
  </si>
  <si>
    <t>https://twitter.com/guicruzzz</t>
  </si>
  <si>
    <t>https://twitter.com/mmafighting</t>
  </si>
  <si>
    <t>https://twitter.com/tamrajkilvish69</t>
  </si>
  <si>
    <t>https://twitter.com/pradip103</t>
  </si>
  <si>
    <t>https://twitter.com/jngmng</t>
  </si>
  <si>
    <t>https://twitter.com/cheshirefeli15</t>
  </si>
  <si>
    <t>https://twitter.com/mictlany</t>
  </si>
  <si>
    <t>https://twitter.com/toyotires</t>
  </si>
  <si>
    <t>https://twitter.com/ufc</t>
  </si>
  <si>
    <t>https://twitter.com/won96702</t>
  </si>
  <si>
    <t>https://twitter.com/rydingbicycles</t>
  </si>
  <si>
    <t>https://twitter.com/jedkmeshew</t>
  </si>
  <si>
    <t>https://twitter.com/alexanderklee</t>
  </si>
  <si>
    <t>https://twitter.com/aile_kilzer</t>
  </si>
  <si>
    <t>https://twitter.com/emakuyu</t>
  </si>
  <si>
    <t>https://twitter.com/jamesmma10</t>
  </si>
  <si>
    <t>https://twitter.com/flashman0509</t>
  </si>
  <si>
    <t>https://twitter.com/akagami_no_gojo</t>
  </si>
  <si>
    <t>https://twitter.com/lasueur_off</t>
  </si>
  <si>
    <t>https://twitter.com/deli964</t>
  </si>
  <si>
    <t>https://twitter.com/vaibhavxt</t>
  </si>
  <si>
    <t>https://twitter.com/geezyea</t>
  </si>
  <si>
    <t>https://twitter.com/fidel49319095</t>
  </si>
  <si>
    <t>https://twitter.com/pattyfuego</t>
  </si>
  <si>
    <t>https://twitter.com/givebackmy</t>
  </si>
  <si>
    <t>https://twitter.com/sakai_rugby1223</t>
  </si>
  <si>
    <t>https://twitter.com/kyojimomoko1</t>
  </si>
  <si>
    <t>https://twitter.com/david_quinze</t>
  </si>
  <si>
    <t>https://twitter.com/_willcompton</t>
  </si>
  <si>
    <t>https://twitter.com/ufc_pride_dream</t>
  </si>
  <si>
    <t>https://twitter.com/ezakimichio</t>
  </si>
  <si>
    <t>https://twitter.com/orimoto777</t>
  </si>
  <si>
    <t>https://twitter.com/sirbeastlife</t>
  </si>
  <si>
    <t>https://twitter.com/miketyson</t>
  </si>
  <si>
    <t>https://twitter.com/garyvee</t>
  </si>
  <si>
    <t>https://twitter.com/greedecosystem</t>
  </si>
  <si>
    <t>https://twitter.com/joerogan</t>
  </si>
  <si>
    <t>https://twitter.com/danawhite</t>
  </si>
  <si>
    <t>https://twitter.com/cz_binance</t>
  </si>
  <si>
    <t>https://twitter.com/mcuban</t>
  </si>
  <si>
    <t>https://twitter.com/pvrkns</t>
  </si>
  <si>
    <t>https://twitter.com/49ers</t>
  </si>
  <si>
    <t>https://twitter.com/grantcohn</t>
  </si>
  <si>
    <t>https://twitter.com/gilbert_k_8173</t>
  </si>
  <si>
    <t>https://twitter.com/ufc_airsoftgun</t>
  </si>
  <si>
    <t>https://twitter.com/deusssonko</t>
  </si>
  <si>
    <t>https://twitter.com/oleynikufc</t>
  </si>
  <si>
    <t>https://twitter.com/mmashimizu1985</t>
  </si>
  <si>
    <t>https://twitter.com/reversal_mma</t>
  </si>
  <si>
    <t>https://twitter.com/jacobortiz96</t>
  </si>
  <si>
    <t>https://twitter.com/andyhickeymma</t>
  </si>
  <si>
    <t>https://twitter.com/portinari_n</t>
  </si>
  <si>
    <t>https://twitter.com/hannal_han_si</t>
  </si>
  <si>
    <t>https://twitter.com/tompwillis</t>
  </si>
  <si>
    <t>https://twitter.com/bryguyreynolds</t>
  </si>
  <si>
    <t>https://twitter.com/drnkconor</t>
  </si>
  <si>
    <t>https://twitter.com/lewispavfc_</t>
  </si>
  <si>
    <t>https://twitter.com/ayyitspauli</t>
  </si>
  <si>
    <t>https://twitter.com/jon81814650</t>
  </si>
  <si>
    <t>https://twitter.com/saintboxing1</t>
  </si>
  <si>
    <t>https://twitter.com/danthegangbang</t>
  </si>
  <si>
    <t>https://twitter.com/lehumbleopinion</t>
  </si>
  <si>
    <t>https://twitter.com/onzettt</t>
  </si>
  <si>
    <t>https://twitter.com/sportsgridradio</t>
  </si>
  <si>
    <t>https://twitter.com/hernanlll</t>
  </si>
  <si>
    <t>https://twitter.com/thenotoriousmma</t>
  </si>
  <si>
    <t>https://twitter.com/english_as</t>
  </si>
  <si>
    <t>https://twitter.com/joshua_sung</t>
  </si>
  <si>
    <t>https://twitter.com/bloodyelbow</t>
  </si>
  <si>
    <t>https://twitter.com/enotrpgdx3</t>
  </si>
  <si>
    <t>https://twitter.com/jasonofkorea</t>
  </si>
  <si>
    <t>https://twitter.com/na_cholo_ka</t>
  </si>
  <si>
    <t>https://twitter.com/sportssell3</t>
  </si>
  <si>
    <t>https://twitter.com/connections_sc</t>
  </si>
  <si>
    <t>https://twitter.com/thatshitmccray</t>
  </si>
  <si>
    <t>https://twitter.com/sergiopettis</t>
  </si>
  <si>
    <t>https://twitter.com/ufc_mmafrontier</t>
  </si>
  <si>
    <t>https://twitter.com/akkuzii</t>
  </si>
  <si>
    <t>https://twitter.com/_mmamindset</t>
  </si>
  <si>
    <t>https://twitter.com/pulletpork_p</t>
  </si>
  <si>
    <t>https://twitter.com/mikechandlermma</t>
  </si>
  <si>
    <t>https://twitter.com/diamondelbows</t>
  </si>
  <si>
    <t>https://twitter.com/bpluscollect</t>
  </si>
  <si>
    <t>https://twitter.com/stat_punk</t>
  </si>
  <si>
    <t>https://twitter.com/twrecks155</t>
  </si>
  <si>
    <t>https://twitter.com/pincay1980</t>
  </si>
  <si>
    <t>https://twitter.com/ufcfightpass</t>
  </si>
  <si>
    <t>https://twitter.com/joelalvarado10</t>
  </si>
  <si>
    <t>https://twitter.com/chitoveraufc</t>
  </si>
  <si>
    <t>https://twitter.com/mojahedfudailat</t>
  </si>
  <si>
    <t>https://twitter.com/1628jpg</t>
  </si>
  <si>
    <t>https://twitter.com/deathpunchgame</t>
  </si>
  <si>
    <t>https://twitter.com/muzammil7485</t>
  </si>
  <si>
    <t>https://twitter.com/elel_tz</t>
  </si>
  <si>
    <t>https://twitter.com/eastdallasalice</t>
  </si>
  <si>
    <t>https://twitter.com/youtube</t>
  </si>
  <si>
    <t>https://twitter.com/bravado8513</t>
  </si>
  <si>
    <t>https://twitter.com/thaweasle</t>
  </si>
  <si>
    <t>https://twitter.com/gf_choez</t>
  </si>
  <si>
    <t>https://twitter.com/aaroncanarte</t>
  </si>
  <si>
    <t>https://twitter.com/expresoec</t>
  </si>
  <si>
    <t>https://twitter.com/99healpotions</t>
  </si>
  <si>
    <t>https://twitter.com/caangryblackdu</t>
  </si>
  <si>
    <t>https://twitter.com/danny87578062</t>
  </si>
  <si>
    <t>https://twitter.com/dktreee</t>
  </si>
  <si>
    <t>https://twitter.com/grabaka_hitman</t>
  </si>
  <si>
    <t>https://twitter.com/herglotznick</t>
  </si>
  <si>
    <t>https://twitter.com/kiapel_shn</t>
  </si>
  <si>
    <t>https://twitter.com/shymonicso</t>
  </si>
  <si>
    <t>https://twitter.com/alexbehunin</t>
  </si>
  <si>
    <t>https://twitter.com/kashi4l</t>
  </si>
  <si>
    <t>https://twitter.com/hdoumergue</t>
  </si>
  <si>
    <t>https://twitter.com/adachics_0713</t>
  </si>
  <si>
    <t>https://twitter.com/hassy0924</t>
  </si>
  <si>
    <t>https://twitter.com/270mikee</t>
  </si>
  <si>
    <t>https://twitter.com/ufc_ausnz</t>
  </si>
  <si>
    <t>https://twitter.com/robwhittakermma</t>
  </si>
  <si>
    <t>https://twitter.com/pedro_e_kim</t>
  </si>
  <si>
    <t>https://twitter.com/malabaikubat</t>
  </si>
  <si>
    <t>https://twitter.com/chris5625160</t>
  </si>
  <si>
    <t>https://twitter.com/markhuntgoat</t>
  </si>
  <si>
    <t>https://twitter.com/smallballgang</t>
  </si>
  <si>
    <t>https://twitter.com/dasmajortuff</t>
  </si>
  <si>
    <t>https://twitter.com/pandafe41092721</t>
  </si>
  <si>
    <t>https://twitter.com/acamilacrf</t>
  </si>
  <si>
    <t>https://twitter.com/shoaib2215</t>
  </si>
  <si>
    <t>https://twitter.com/mosn_170</t>
  </si>
  <si>
    <t>https://twitter.com/kazulavargasufc</t>
  </si>
  <si>
    <t>https://twitter.com/anzacmma</t>
  </si>
  <si>
    <t>https://twitter.com/kgblmfao</t>
  </si>
  <si>
    <t>https://twitter.com/mmafaninavan</t>
  </si>
  <si>
    <t>https://twitter.com/justginamma</t>
  </si>
  <si>
    <t>https://twitter.com/slipsterog</t>
  </si>
  <si>
    <t>https://twitter.com/jasoneg33</t>
  </si>
  <si>
    <t>https://twitter.com/imstillshannon</t>
  </si>
  <si>
    <t>https://twitter.com/fightingtalk2</t>
  </si>
  <si>
    <t>https://twitter.com/jenmillsap</t>
  </si>
  <si>
    <t>https://twitter.com/callum_jn</t>
  </si>
  <si>
    <t>https://twitter.com/chadallen592</t>
  </si>
  <si>
    <t>https://twitter.com/mindooze</t>
  </si>
  <si>
    <t>https://twitter.com/jefflex5</t>
  </si>
  <si>
    <t>https://twitter.com/chelseafc</t>
  </si>
  <si>
    <t>https://twitter.com/toniruediger</t>
  </si>
  <si>
    <t>https://twitter.com/helpline</t>
  </si>
  <si>
    <t>https://twitter.com/s_mah</t>
  </si>
  <si>
    <t>https://twitter.com/luisvelez131</t>
  </si>
  <si>
    <t>https://twitter.com/doctorjoseefren</t>
  </si>
  <si>
    <t>https://twitter.com/blowoutbuzz</t>
  </si>
  <si>
    <t>https://twitter.com/crizzjohnn</t>
  </si>
  <si>
    <t>https://twitter.com/rtsmallstreams</t>
  </si>
  <si>
    <t>https://twitter.com/rtsm</t>
  </si>
  <si>
    <t>https://twitter.com/stream_caster</t>
  </si>
  <si>
    <t>https://twitter.com/streamerrtr</t>
  </si>
  <si>
    <t>https://twitter.com/streamer_boost</t>
  </si>
  <si>
    <t>https://twitter.com/fcadttv</t>
  </si>
  <si>
    <t>https://twitter.com/remcogaming198</t>
  </si>
  <si>
    <t>https://twitter.com/marcus_frierson</t>
  </si>
  <si>
    <t>https://twitter.com/waywardprairie</t>
  </si>
  <si>
    <t>https://twitter.com/mythinformedmke</t>
  </si>
  <si>
    <t>https://twitter.com/raffyboiii</t>
  </si>
  <si>
    <t>https://twitter.com/bklaeren</t>
  </si>
  <si>
    <t>https://twitter.com/aew</t>
  </si>
  <si>
    <t>https://twitter.com/brwrestling</t>
  </si>
  <si>
    <t>https://twitter.com/wwwanpaus</t>
  </si>
  <si>
    <t>https://twitter.com/usamix3</t>
  </si>
  <si>
    <t>https://twitter.com/ufc_junkie89</t>
  </si>
  <si>
    <t>https://twitter.com/wolfkingvillian</t>
  </si>
  <si>
    <t>https://twitter.com/soaringeagle45</t>
  </si>
  <si>
    <t>https://twitter.com/karma_smackdown</t>
  </si>
  <si>
    <t>https://twitter.com/mmafuxks209</t>
  </si>
  <si>
    <t>https://twitter.com/fanbolero</t>
  </si>
  <si>
    <t>https://twitter.com/gothishcatgirl</t>
  </si>
  <si>
    <t>https://twitter.com/aetiusrf</t>
  </si>
  <si>
    <t>https://twitter.com/supervans6</t>
  </si>
  <si>
    <t>https://twitter.com/sakakiiscute</t>
  </si>
  <si>
    <t>https://twitter.com/trukwulf</t>
  </si>
  <si>
    <t>https://twitter.com/foot_basket</t>
  </si>
  <si>
    <t>https://twitter.com/echeves2</t>
  </si>
  <si>
    <t>https://twitter.com/bokamotoespn</t>
  </si>
  <si>
    <t>https://twitter.com/makhachevmma</t>
  </si>
  <si>
    <t>https://twitter.com/beneildariush</t>
  </si>
  <si>
    <t>https://twitter.com/wangyfcomedi</t>
  </si>
  <si>
    <t>https://twitter.com/kairosmma2</t>
  </si>
  <si>
    <t>https://twitter.com/noodlehotpot</t>
  </si>
  <si>
    <t>https://twitter.com/faleenn23</t>
  </si>
  <si>
    <t>https://twitter.com/beastnation2019</t>
  </si>
  <si>
    <t>https://twitter.com/heyitsvadim</t>
  </si>
  <si>
    <t>https://twitter.com/nimble_snail</t>
  </si>
  <si>
    <t>https://twitter.com/kshaunblunt</t>
  </si>
  <si>
    <t>https://twitter.com/charlesdobronxs</t>
  </si>
  <si>
    <t>https://twitter.com/ryomendokusai</t>
  </si>
  <si>
    <t>https://twitter.com/burkley_c</t>
  </si>
  <si>
    <t>https://twitter.com/officalaustin75</t>
  </si>
  <si>
    <t>https://twitter.com/classifiedmma</t>
  </si>
  <si>
    <t>https://twitter.com/blessedcasual</t>
  </si>
  <si>
    <t>https://twitter.com/indysport</t>
  </si>
  <si>
    <t>https://twitter.com/yeokbo</t>
  </si>
  <si>
    <t>https://twitter.com/420mmapicks</t>
  </si>
  <si>
    <t>https://twitter.com/donfigure12</t>
  </si>
  <si>
    <t>https://twitter.com/sinabro0106</t>
  </si>
  <si>
    <t>https://twitter.com/crybchell</t>
  </si>
  <si>
    <t>https://twitter.com/nrlpicks</t>
  </si>
  <si>
    <t>https://twitter.com/lukef49969664</t>
  </si>
  <si>
    <t>https://twitter.com/connergregorich</t>
  </si>
  <si>
    <t>https://twitter.com/isaacroyel</t>
  </si>
  <si>
    <t>https://twitter.com/espnmma</t>
  </si>
  <si>
    <t>https://twitter.com/patrick_mma_</t>
  </si>
  <si>
    <t>https://twitter.com/mmasaelite</t>
  </si>
  <si>
    <t>https://twitter.com/lummesummma</t>
  </si>
  <si>
    <t>https://twitter.com/kusamura_eisei</t>
  </si>
  <si>
    <t>https://twitter.com/majan_saitou</t>
  </si>
  <si>
    <t>https://twitter.com/shankslz</t>
  </si>
  <si>
    <t>https://twitter.com/shilliewkai</t>
  </si>
  <si>
    <t>https://twitter.com/kimurasweden</t>
  </si>
  <si>
    <t>https://twitter.com/rafif_botak</t>
  </si>
  <si>
    <t>https://twitter.com/guavaji_</t>
  </si>
  <si>
    <t>https://twitter.com/batingaws</t>
  </si>
  <si>
    <t>https://twitter.com/_salt_burn_</t>
  </si>
  <si>
    <t>https://twitter.com/lucky_elel</t>
  </si>
  <si>
    <t>https://twitter.com/fate_jagabee</t>
  </si>
  <si>
    <t>https://twitter.com/karrbren</t>
  </si>
  <si>
    <t>https://twitter.com/jwhaifa</t>
  </si>
  <si>
    <t>https://twitter.com/surouninoira</t>
  </si>
  <si>
    <t>https://twitter.com/captain_ufc</t>
  </si>
  <si>
    <t>https://twitter.com/zknflz</t>
  </si>
  <si>
    <t>https://twitter.com/rainstrad</t>
  </si>
  <si>
    <t>https://twitter.com/peoplerpeople4</t>
  </si>
  <si>
    <t>https://twitter.com/erikbetsfights</t>
  </si>
  <si>
    <t>https://twitter.com/aoi114514box</t>
  </si>
  <si>
    <t>https://twitter.com/elickflow</t>
  </si>
  <si>
    <t>https://twitter.com/dendeweg</t>
  </si>
  <si>
    <t>https://twitter.com/darceknight0</t>
  </si>
  <si>
    <t>https://twitter.com/kantbtamed</t>
  </si>
  <si>
    <t>https://twitter.com/cotymma</t>
  </si>
  <si>
    <t>https://twitter.com/thegladiatorufc</t>
  </si>
  <si>
    <t>https://twitter.com/gavindre27</t>
  </si>
  <si>
    <t>https://twitter.com/apolloufc</t>
  </si>
  <si>
    <t>https://twitter.com/jayski711</t>
  </si>
  <si>
    <t>https://twitter.com/cm_fights</t>
  </si>
  <si>
    <t>https://twitter.com/romeoams1</t>
  </si>
  <si>
    <t>https://twitter.com/sugaseanmma</t>
  </si>
  <si>
    <t>https://twitter.com/themetafin</t>
  </si>
  <si>
    <t>https://twitter.com/aromeroxvii</t>
  </si>
  <si>
    <t>https://twitter.com/t4h_zeus</t>
  </si>
  <si>
    <t>https://twitter.com/grapplurr</t>
  </si>
  <si>
    <t>https://twitter.com/pryoxis</t>
  </si>
  <si>
    <t>https://twitter.com/moch_thrath</t>
  </si>
  <si>
    <t>https://twitter.com/xiecheze</t>
  </si>
  <si>
    <t>https://twitter.com/estebanwinch</t>
  </si>
  <si>
    <t>https://twitter.com/giscorrectie</t>
  </si>
  <si>
    <t>https://twitter.com/dekuplace</t>
  </si>
  <si>
    <t>https://twitter.com/johnny200018</t>
  </si>
  <si>
    <t>https://twitter.com/qgapu2</t>
  </si>
  <si>
    <t>https://twitter.com/avila_mma1119</t>
  </si>
  <si>
    <t>https://twitter.com/martin23kings</t>
  </si>
  <si>
    <t>https://twitter.com/kaeri____tai</t>
  </si>
  <si>
    <t>https://twitter.com/l_z_a</t>
  </si>
  <si>
    <t>https://twitter.com/bigboycamacho</t>
  </si>
  <si>
    <t>https://twitter.com/danijm7</t>
  </si>
  <si>
    <t>https://twitter.com/rodneyashley</t>
  </si>
  <si>
    <t>https://twitter.com/platinumperry</t>
  </si>
  <si>
    <t>https://twitter.com/fitetv</t>
  </si>
  <si>
    <t>https://twitter.com/k_trpgonly</t>
  </si>
  <si>
    <t>https://twitter.com/vargnarvii</t>
  </si>
  <si>
    <t>https://twitter.com/authentikmindz</t>
  </si>
  <si>
    <t>https://twitter.com/meteoraspractor</t>
  </si>
  <si>
    <t>https://twitter.com/freddycarbs</t>
  </si>
  <si>
    <t>https://twitter.com/stead_colin</t>
  </si>
  <si>
    <t>https://twitter.com/afarangwhocares</t>
  </si>
  <si>
    <t>https://twitter.com/timkennedymma</t>
  </si>
  <si>
    <t>https://twitter.com/sznrqyuewfo4m3v</t>
  </si>
  <si>
    <t>https://twitter.com/gwang_dil</t>
  </si>
  <si>
    <t>https://twitter.com/ufc_az</t>
  </si>
  <si>
    <t>https://twitter.com/eraserby</t>
  </si>
  <si>
    <t>https://twitter.com/bigmarcel24</t>
  </si>
  <si>
    <t>https://twitter.com/sammyboybowers</t>
  </si>
  <si>
    <t>https://twitter.com/hektic_one</t>
  </si>
  <si>
    <t>https://twitter.com/ufc_obsessed</t>
  </si>
  <si>
    <t>https://twitter.com/s_jogador05</t>
  </si>
  <si>
    <t>https://twitter.com/oficialsala12</t>
  </si>
  <si>
    <t>https://twitter.com/nya_oooooong</t>
  </si>
  <si>
    <t>https://twitter.com/matteopoto</t>
  </si>
  <si>
    <t>https://twitter.com/calvinkattar</t>
  </si>
  <si>
    <t>https://twitter.com/robsfont</t>
  </si>
  <si>
    <t>https://twitter.com/titane82855434</t>
  </si>
  <si>
    <t>https://twitter.com/hiroyuki_ota13</t>
  </si>
  <si>
    <t>https://twitter.com/winningpost_kt</t>
  </si>
  <si>
    <t>https://twitter.com/keidanren</t>
  </si>
  <si>
    <t>https://twitter.com/dataaugmented</t>
  </si>
  <si>
    <t>https://twitter.com/letstakeshrooms</t>
  </si>
  <si>
    <t>https://twitter.com/hcj7656</t>
  </si>
  <si>
    <t>https://twitter.com/ryan_fentress</t>
  </si>
  <si>
    <t>https://twitter.com/awonier</t>
  </si>
  <si>
    <t>https://twitter.com/beforethebell22</t>
  </si>
  <si>
    <t>https://twitter.com/ollieslost</t>
  </si>
  <si>
    <t>https://twitter.com/brian57174698</t>
  </si>
  <si>
    <t>https://twitter.com/tokyo_cabal</t>
  </si>
  <si>
    <t>https://twitter.com/kenjiosawa</t>
  </si>
  <si>
    <t>https://twitter.com/fljuemnw3pyp9th</t>
  </si>
  <si>
    <t>https://twitter.com/pwsquare2019</t>
  </si>
  <si>
    <t>https://twitter.com/pritch91</t>
  </si>
  <si>
    <t>https://twitter.com/teamkhabib</t>
  </si>
  <si>
    <t>https://twitter.com/ya_meis</t>
  </si>
  <si>
    <t>https://twitter.com/nzakkyyf</t>
  </si>
  <si>
    <t>https://twitter.com/c8w6gwssbbyogng</t>
  </si>
  <si>
    <t>https://twitter.com/thortolu</t>
  </si>
  <si>
    <t>https://twitter.com/mmajunkie</t>
  </si>
  <si>
    <t>https://twitter.com/whywicaks</t>
  </si>
  <si>
    <t>https://twitter.com/10k_mma</t>
  </si>
  <si>
    <t>https://twitter.com/rotton_bananas</t>
  </si>
  <si>
    <t>https://twitter.com/sergiodagoat</t>
  </si>
  <si>
    <t>https://twitter.com/b_arism97</t>
  </si>
  <si>
    <t>https://twitter.com/rondarousey</t>
  </si>
  <si>
    <t>https://twitter.com/n0m3rcymma</t>
  </si>
  <si>
    <t>https://twitter.com/utahgimmetwo_</t>
  </si>
  <si>
    <t>https://twitter.com/franklind114</t>
  </si>
  <si>
    <t>https://twitter.com/josephj</t>
  </si>
  <si>
    <t>https://twitter.com/gorindojokol</t>
  </si>
  <si>
    <t>https://twitter.com/axisthefallen</t>
  </si>
  <si>
    <t>https://twitter.com/fattybbw</t>
  </si>
  <si>
    <t>https://twitter.com/josephdiazjr</t>
  </si>
  <si>
    <t>https://twitter.com/veego916</t>
  </si>
  <si>
    <t>https://twitter.com/svmichanco</t>
  </si>
  <si>
    <t>https://twitter.com/burberrywearke</t>
  </si>
  <si>
    <t>https://twitter.com/jpriverag</t>
  </si>
  <si>
    <t>https://twitter.com/kindlejo_jo</t>
  </si>
  <si>
    <t>https://twitter.com/mark_faithful87</t>
  </si>
  <si>
    <t>https://twitter.com/richardasalas3</t>
  </si>
  <si>
    <t>https://twitter.com/roombatv</t>
  </si>
  <si>
    <t>https://twitter.com/_adorablyksn</t>
  </si>
  <si>
    <t>https://twitter.com/grappler_a2c</t>
  </si>
  <si>
    <t>https://twitter.com/danielmicheale</t>
  </si>
  <si>
    <t>https://twitter.com/twooodley</t>
  </si>
  <si>
    <t>https://twitter.com/jakepaul</t>
  </si>
  <si>
    <t>https://twitter.com/lostromo27</t>
  </si>
  <si>
    <t>https://twitter.com/78gkhltqweidppd</t>
  </si>
  <si>
    <t>https://twitter.com/luidavid986</t>
  </si>
  <si>
    <t>https://twitter.com/windujati4</t>
  </si>
  <si>
    <t>https://twitter.com/zoelfick</t>
  </si>
  <si>
    <t>https://twitter.com/derekbrink3</t>
  </si>
  <si>
    <t>https://twitter.com/hear4sports</t>
  </si>
  <si>
    <t>https://twitter.com/brian_vanenburg</t>
  </si>
  <si>
    <t>https://twitter.com/doinga55ina54</t>
  </si>
  <si>
    <t>https://twitter.com/ringtestnz</t>
  </si>
  <si>
    <t>https://twitter.com/smdiehl</t>
  </si>
  <si>
    <t>https://twitter.com/agnost_</t>
  </si>
  <si>
    <t>https://twitter.com/183773shhs</t>
  </si>
  <si>
    <t>https://twitter.com/teepkickk</t>
  </si>
  <si>
    <t>https://twitter.com/mokiller98</t>
  </si>
  <si>
    <t>https://twitter.com/schwick6</t>
  </si>
  <si>
    <t>https://twitter.com/goukizm</t>
  </si>
  <si>
    <t>https://twitter.com/lucky_grateful</t>
  </si>
  <si>
    <t>https://twitter.com/rigoson51</t>
  </si>
  <si>
    <t>https://twitter.com/johncampea</t>
  </si>
  <si>
    <t>https://twitter.com/funktownflex</t>
  </si>
  <si>
    <t>https://twitter.com/crissyndatt</t>
  </si>
  <si>
    <t>https://twitter.com/legendrafic</t>
  </si>
  <si>
    <t>https://twitter.com/kchimaev</t>
  </si>
  <si>
    <t>https://twitter.com/eolx5</t>
  </si>
  <si>
    <t>https://twitter.com/ethermushroom</t>
  </si>
  <si>
    <t>https://twitter.com/ufc_bt</t>
  </si>
  <si>
    <t>https://twitter.com/ufcathome</t>
  </si>
  <si>
    <t>https://twitter.com/lotuse_xx</t>
  </si>
  <si>
    <t>https://twitter.com/mma_fans_0817</t>
  </si>
  <si>
    <t>https://twitter.com/_victorihanna_</t>
  </si>
  <si>
    <t>https://twitter.com/farfrumperfect</t>
  </si>
  <si>
    <t>https://twitter.com/mma_fan223</t>
  </si>
  <si>
    <t>https://twitter.com/therenegadegod</t>
  </si>
  <si>
    <t>https://twitter.com/hayderhassan</t>
  </si>
  <si>
    <t>https://twitter.com/crypt0minder</t>
  </si>
  <si>
    <t>https://twitter.com/eeelambda</t>
  </si>
  <si>
    <t>https://twitter.com/aboveallbeing</t>
  </si>
  <si>
    <t>https://twitter.com/datchuguy</t>
  </si>
  <si>
    <t>https://twitter.com/aseelfoods</t>
  </si>
  <si>
    <t>https://twitter.com/see_u_soon_boi</t>
  </si>
  <si>
    <t>https://twitter.com/pooparoundtown</t>
  </si>
  <si>
    <t>https://twitter.com/chris19585632</t>
  </si>
  <si>
    <t>https://twitter.com/mcgregorrousey</t>
  </si>
  <si>
    <t>https://twitter.com/bogackibart</t>
  </si>
  <si>
    <t>https://twitter.com/philkonieczny</t>
  </si>
  <si>
    <t>https://twitter.com/biawiktor</t>
  </si>
  <si>
    <t>https://twitter.com/jjsssyyldx</t>
  </si>
  <si>
    <t>https://twitter.com/v0lswq</t>
  </si>
  <si>
    <t>https://twitter.com/af1s__</t>
  </si>
  <si>
    <t>https://twitter.com/industrializ3d</t>
  </si>
  <si>
    <t>https://twitter.com/bareknucklefc</t>
  </si>
  <si>
    <t>https://twitter.com/rampage4real</t>
  </si>
  <si>
    <t>https://twitter.com/xx54mwooerplinj</t>
  </si>
  <si>
    <t>https://twitter.com/webshop_skystar</t>
  </si>
  <si>
    <t>https://twitter.com/shxttaa</t>
  </si>
  <si>
    <t>https://twitter.com/s_bagnuls</t>
  </si>
  <si>
    <t>https://twitter.com/sc</t>
  </si>
  <si>
    <t>https://twitter.com/orangegrandest</t>
  </si>
  <si>
    <t>https://twitter.com/didier_liret</t>
  </si>
  <si>
    <t>https://twitter.com/karate_getter</t>
  </si>
  <si>
    <t>https://twitter.com/ble</t>
  </si>
  <si>
    <t>https://twitter.com/ph17053627</t>
  </si>
  <si>
    <t>https://twitter.com/gamers_bima</t>
  </si>
  <si>
    <t>https://twitter.com/melissagattoufc</t>
  </si>
  <si>
    <t>https://twitter.com/maksetamo_</t>
  </si>
  <si>
    <t>https://twitter.com/_alexandriant_</t>
  </si>
  <si>
    <t>https://twitter.com/horaengssui</t>
  </si>
  <si>
    <t>https://twitter.com/malak_sahb1</t>
  </si>
  <si>
    <t>https://twitter.com/relooqattaa</t>
  </si>
  <si>
    <t>https://twitter.com/ihtaejin</t>
  </si>
  <si>
    <t>https://twitter.com/diamondsga21</t>
  </si>
  <si>
    <t>https://twitter.com/mmatrout</t>
  </si>
  <si>
    <t>https://twitter.com/izzy_515</t>
  </si>
  <si>
    <t>https://twitter.com/yannispappas</t>
  </si>
  <si>
    <t>https://twitter.com/amandabarragan_</t>
  </si>
  <si>
    <t>https://twitter.com/dustinpoirier</t>
  </si>
  <si>
    <t>https://twitter.com/luanvagnerbrxuk</t>
  </si>
  <si>
    <t>https://twitter.com/mmamelotto</t>
  </si>
  <si>
    <t>https://twitter.com/mctranquility</t>
  </si>
  <si>
    <t>https://twitter.com/chrismartinart1</t>
  </si>
  <si>
    <t>https://twitter.com/chuckliddell</t>
  </si>
  <si>
    <t>https://twitter.com/hongjoongiie_</t>
  </si>
  <si>
    <t>https://twitter.com/justpersnickety</t>
  </si>
  <si>
    <t>https://twitter.com/yohukasi_4254</t>
  </si>
  <si>
    <t>https://twitter.com/yoyomike22</t>
  </si>
  <si>
    <t>https://twitter.com/winkidinkjohnny</t>
  </si>
  <si>
    <t>https://twitter.com/y_snchzz</t>
  </si>
  <si>
    <t>https://twitter.com/kakarot_ufc</t>
  </si>
  <si>
    <t>https://twitter.com/ngcebo_ynwa</t>
  </si>
  <si>
    <t>https://twitter.com/gangouskhan</t>
  </si>
  <si>
    <t>https://twitter.com/gamebredfighter</t>
  </si>
  <si>
    <t>https://twitter.com/theepic_salad</t>
  </si>
  <si>
    <t>https://twitter.com/lizzkiven</t>
  </si>
  <si>
    <t>https://twitter.com/thedoubledos</t>
  </si>
  <si>
    <t>https://twitter.com/ehulsedc</t>
  </si>
  <si>
    <t>https://twitter.com/nikozzzzz</t>
  </si>
  <si>
    <t>https://twitter.com/josealdojunior</t>
  </si>
  <si>
    <t>https://twitter.com/joemufc111</t>
  </si>
  <si>
    <t>https://twitter.com/thetowerofjoy</t>
  </si>
  <si>
    <t>https://twitter.com/rakuten_mens</t>
  </si>
  <si>
    <t>https://twitter.com/vidrinebailie</t>
  </si>
  <si>
    <t>https://twitter.com/morumotto2234</t>
  </si>
  <si>
    <t>https://twitter.com/0522_gon</t>
  </si>
  <si>
    <t>https://twitter.com/powerbower20</t>
  </si>
  <si>
    <t>https://twitter.com/arielhelwani</t>
  </si>
  <si>
    <t>https://twitter.com/goatofgoats_mma</t>
  </si>
  <si>
    <t>https://twitter.com/pantheontweet</t>
  </si>
  <si>
    <t>https://twitter.com/nexus0001234</t>
  </si>
  <si>
    <t>https://twitter.com/brandon68081501</t>
  </si>
  <si>
    <t>https://twitter.com/talksport</t>
  </si>
  <si>
    <t>https://twitter.com/_miggzy</t>
  </si>
  <si>
    <t>https://twitter.com/bolasportdotcom</t>
  </si>
  <si>
    <t>https://twitter.com/itssjeffreyy</t>
  </si>
  <si>
    <t>https://twitter.com/tribunsuperball</t>
  </si>
  <si>
    <t>https://twitter.com/midruig</t>
  </si>
  <si>
    <t>https://twitter.com/zaynmalik</t>
  </si>
  <si>
    <t>https://twitter.com/gnashlan1</t>
  </si>
  <si>
    <t>https://twitter.com/melo23107</t>
  </si>
  <si>
    <t>https://twitter.com/comandamm</t>
  </si>
  <si>
    <t>https://twitter.com/rickmauler</t>
  </si>
  <si>
    <t>https://twitter.com/natediaz209</t>
  </si>
  <si>
    <t>https://twitter.com/tonyfergusonxt</t>
  </si>
  <si>
    <t>https://twitter.com/ligastavok_05</t>
  </si>
  <si>
    <t>https://twitter.com/ayodeji_02</t>
  </si>
  <si>
    <t>https://twitter.com/arijxoxoxo</t>
  </si>
  <si>
    <t>https://twitter.com/eudy_ftb</t>
  </si>
  <si>
    <t>https://twitter.com/xenpods</t>
  </si>
  <si>
    <t>https://twitter.com/gabriel24778149</t>
  </si>
  <si>
    <t>https://twitter.com/bjpenndotcom</t>
  </si>
  <si>
    <t>https://twitter.com/moyensnet</t>
  </si>
  <si>
    <t>https://twitter.com/kylefromohio777</t>
  </si>
  <si>
    <t>https://twitter.com/meowtoshi_</t>
  </si>
  <si>
    <t>https://twitter.com/trader1sz</t>
  </si>
  <si>
    <t>https://twitter.com/thecryptoles</t>
  </si>
  <si>
    <t>https://twitter.com/j7s92prbvaz0qkl</t>
  </si>
  <si>
    <t>https://twitter.com/terinahope</t>
  </si>
  <si>
    <t>https://twitter.com/efcnigeria</t>
  </si>
  <si>
    <t>https://twitter.com/boogerbeard1</t>
  </si>
  <si>
    <t>https://twitter.com/chrisreive</t>
  </si>
  <si>
    <t>https://twitter.com/kingtafesh1</t>
  </si>
  <si>
    <t>https://twitter.com/arimi_909</t>
  </si>
  <si>
    <t>https://twitter.com/downvideobot</t>
  </si>
  <si>
    <t>https://twitter.com/save_video</t>
  </si>
  <si>
    <t>https://twitter.com/videodown1oad</t>
  </si>
  <si>
    <t>https://twitter.com/hasbullahive</t>
  </si>
  <si>
    <t>https://twitter.com/ffc_ufc</t>
  </si>
  <si>
    <t>https://twitter.com/willemynss</t>
  </si>
  <si>
    <t>https://twitter.com/mbb_original</t>
  </si>
  <si>
    <t>https://twitter.com/ty04914476</t>
  </si>
  <si>
    <t>https://twitter.com/katpol80</t>
  </si>
  <si>
    <t>https://twitter.com/lovehempuk</t>
  </si>
  <si>
    <t>https://twitter.com/sporf</t>
  </si>
  <si>
    <t>https://twitter.com/vestisporta</t>
  </si>
  <si>
    <t>https://twitter.com/youngdreamer321</t>
  </si>
  <si>
    <t>https://twitter.com/anthony_guzmann</t>
  </si>
  <si>
    <t>https://twitter.com/michael1sz</t>
  </si>
  <si>
    <t>https://twitter.com/strizzyallen</t>
  </si>
  <si>
    <t>https://twitter.com/smpmonks</t>
  </si>
  <si>
    <t>https://twitter.com/onpointmma</t>
  </si>
  <si>
    <t>https://twitter.com/vlastkoe</t>
  </si>
  <si>
    <t>https://twitter.com/jakeywilliss</t>
  </si>
  <si>
    <t>https://twitter.com/luckyjoyyyy</t>
  </si>
  <si>
    <t>https://twitter.com/dacryptoghost</t>
  </si>
  <si>
    <t>https://twitter.com/lelkan</t>
  </si>
  <si>
    <t>https://twitter.com/ramzlif3</t>
  </si>
  <si>
    <t>https://twitter.com/martialartfan19</t>
  </si>
  <si>
    <t>https://twitter.com/gregormcconor3</t>
  </si>
  <si>
    <t>https://twitter.com/los_herren</t>
  </si>
  <si>
    <t>https://twitter.com/jeoffroi</t>
  </si>
  <si>
    <t>https://twitter.com/ogcy7ozmngzk828</t>
  </si>
  <si>
    <t>https://twitter.com/jordanlucki</t>
  </si>
  <si>
    <t>https://twitter.com/mamorusugahara7</t>
  </si>
  <si>
    <t>https://twitter.com/erikhipolito</t>
  </si>
  <si>
    <t>https://twitter.com/ffewp01ezxgrrlu</t>
  </si>
  <si>
    <t>https://twitter.com/adamlufc1919</t>
  </si>
  <si>
    <t>https://twitter.com/philhay_</t>
  </si>
  <si>
    <t>https://twitter.com/jimmy_l_ufc</t>
  </si>
  <si>
    <t>https://twitter.com/510cisco</t>
  </si>
  <si>
    <t>https://twitter.com/bellatormma</t>
  </si>
  <si>
    <t>https://twitter.com/criscyborg</t>
  </si>
  <si>
    <t>https://twitter.com/rhzsdb0jp0cph5b</t>
  </si>
  <si>
    <t>https://twitter.com/1_mma_w</t>
  </si>
  <si>
    <t>https://twitter.com/j05h_16</t>
  </si>
  <si>
    <t>https://twitter.com/joint889</t>
  </si>
  <si>
    <t>https://twitter.com/tjidenma</t>
  </si>
  <si>
    <t>https://twitter.com/bulletvalentina</t>
  </si>
  <si>
    <t>https://twitter.com/dolcegabbana</t>
  </si>
  <si>
    <t>https://twitter.com/espn</t>
  </si>
  <si>
    <t>https://twitter.com/stylebender</t>
  </si>
  <si>
    <t>https://twitter.com/usman84kg</t>
  </si>
  <si>
    <t>https://twitter.com/joshuagabriel__</t>
  </si>
  <si>
    <t>https://twitter.com/breetztweetz</t>
  </si>
  <si>
    <t>https://twitter.com/doc_shelly</t>
  </si>
  <si>
    <t>https://twitter.com/adabagcompany</t>
  </si>
  <si>
    <t>https://twitter.com/vaskyo</t>
  </si>
  <si>
    <t>https://twitter.com/jogabonito10__</t>
  </si>
  <si>
    <t>https://twitter.com/jul14nnn1</t>
  </si>
  <si>
    <t>https://twitter.com/tejimax777</t>
  </si>
  <si>
    <t>https://twitter.com/ladha_chetan</t>
  </si>
  <si>
    <t>https://twitter.com/shubhranshurai</t>
  </si>
  <si>
    <t>https://twitter.com/fooaaaddd</t>
  </si>
  <si>
    <t>https://twitter.com/ifigeneiamaymac</t>
  </si>
  <si>
    <t>https://twitter.com/jfo169</t>
  </si>
  <si>
    <t>https://twitter.com/diehardmmapod</t>
  </si>
  <si>
    <t>https://twitter.com/ufcwinners</t>
  </si>
  <si>
    <t>https://twitter.com/essiesharkmiss</t>
  </si>
  <si>
    <t>https://twitter.com/biggestjoel</t>
  </si>
  <si>
    <t>https://twitter.com/eddielent7</t>
  </si>
  <si>
    <t>https://twitter.com/vampaveli</t>
  </si>
  <si>
    <t>https://twitter.com/yvngskootaaj</t>
  </si>
  <si>
    <t>https://twitter.com/streetfightshd</t>
  </si>
  <si>
    <t>https://twitter.com/murtonedelstei1</t>
  </si>
  <si>
    <t>https://twitter.com/andre_dz</t>
  </si>
  <si>
    <t>https://twitter.com/jamiehollis17</t>
  </si>
  <si>
    <t>https://twitter.com/cryptocom</t>
  </si>
  <si>
    <t>https://twitter.com/kiboko30</t>
  </si>
  <si>
    <t>https://twitter.com/tonyfergusonbot</t>
  </si>
  <si>
    <t>https://twitter.com/1xqkev3dsxzoyba</t>
  </si>
  <si>
    <t>https://twitter.com/yvngblvvdsvccer</t>
  </si>
  <si>
    <t>https://twitter.com/jonatha37281295</t>
  </si>
  <si>
    <t>https://twitter.com/themaclife</t>
  </si>
  <si>
    <t>https://twitter.com/sportz_x</t>
  </si>
  <si>
    <t>https://twitter.com/zaaaaaacck</t>
  </si>
  <si>
    <t>https://twitter.com/dpareekshith</t>
  </si>
  <si>
    <t>https://twitter.com/qmer_ylg</t>
  </si>
  <si>
    <t>https://twitter.com/hkakutoooogi</t>
  </si>
  <si>
    <t>https://twitter.com/frankiebabie7</t>
  </si>
  <si>
    <t>https://twitter.com/sebastianpetr12</t>
  </si>
  <si>
    <t>https://twitter.com/im_klout</t>
  </si>
  <si>
    <t>https://twitter.com/zombie_hold</t>
  </si>
  <si>
    <t>https://twitter.com/jube_yagyu</t>
  </si>
  <si>
    <t>https://twitter.com/schwarzekatze02</t>
  </si>
  <si>
    <t>https://twitter.com/617allday</t>
  </si>
  <si>
    <t>https://twitter.com/akuubobi</t>
  </si>
  <si>
    <t>https://twitter.com/nengmaungg</t>
  </si>
  <si>
    <t>https://twitter.com/sahturne_</t>
  </si>
  <si>
    <t>https://twitter.com/suzuyamob</t>
  </si>
  <si>
    <t>https://twitter.com/akatsukinolucif</t>
  </si>
  <si>
    <t>https://twitter.com/rubenpais_9</t>
  </si>
  <si>
    <t>https://twitter.com/somosportocrl</t>
  </si>
  <si>
    <t>https://twitter.com/amaac_mottyairo</t>
  </si>
  <si>
    <t>https://twitter.com/randuasri1704</t>
  </si>
  <si>
    <t>https://twitter.com/puspen_tni</t>
  </si>
  <si>
    <t>https://twitter.com/yaniarsim</t>
  </si>
  <si>
    <t>https://twitter.com/jamskah</t>
  </si>
  <si>
    <t>https://twitter.com/italiano78</t>
  </si>
  <si>
    <t>https://twitter.com/lthomasnews</t>
  </si>
  <si>
    <t>https://twitter.com/hello90603534</t>
  </si>
  <si>
    <t>https://twitter.com/pedrocrf10</t>
  </si>
  <si>
    <t>https://twitter.com/flamengozip</t>
  </si>
  <si>
    <t>https://twitter.com/izayy05</t>
  </si>
  <si>
    <t>https://twitter.com/dudafxrs</t>
  </si>
  <si>
    <t>https://twitter.com/mcudlypoops</t>
  </si>
  <si>
    <t>https://twitter.com/mac94bmp</t>
  </si>
  <si>
    <t>https://twitter.com/sirpatec</t>
  </si>
  <si>
    <t>https://twitter.com/rekordmeisters</t>
  </si>
  <si>
    <t>https://twitter.com/danielm55574971</t>
  </si>
  <si>
    <t>https://twitter.com/teddyatlasreal</t>
  </si>
  <si>
    <t>https://twitter.com/mymartialartstv</t>
  </si>
  <si>
    <t>https://twitter.com/kingfisher_mma</t>
  </si>
  <si>
    <t>https://twitter.com/barbietrinip</t>
  </si>
  <si>
    <t>https://twitter.com/cicabobycorgi</t>
  </si>
  <si>
    <t>https://twitter.com/bradynclarke</t>
  </si>
  <si>
    <t>https://twitter.com/phodisho16</t>
  </si>
  <si>
    <t>https://twitter.com/yagyag_bs</t>
  </si>
  <si>
    <t>https://twitter.com/zelawar</t>
  </si>
  <si>
    <t>https://twitter.com/asim_ali_arain</t>
  </si>
  <si>
    <t>https://twitter.com/salimrykiel</t>
  </si>
  <si>
    <t>https://twitter.com/wwe_imagenes</t>
  </si>
  <si>
    <t>https://twitter.com/bonekrusher_</t>
  </si>
  <si>
    <t>https://twitter.com/djmactenonline</t>
  </si>
  <si>
    <t>https://twitter.com/worldbjjlibrary</t>
  </si>
  <si>
    <t>https://twitter.com/jpbacallan</t>
  </si>
  <si>
    <t>https://twitter.com/martialarts_jp</t>
  </si>
  <si>
    <t>https://twitter.com/mmaindiashow</t>
  </si>
  <si>
    <t>https://twitter.com/colbycovmma</t>
  </si>
  <si>
    <t>https://twitter.com/mmafactory_fr</t>
  </si>
  <si>
    <t>https://twitter.com/ciryl_gane</t>
  </si>
  <si>
    <t>https://twitter.com/sarfatibenjamin</t>
  </si>
  <si>
    <t>https://twitter.com/fabriciowerdum</t>
  </si>
  <si>
    <t>https://twitter.com/baeron_</t>
  </si>
  <si>
    <t>https://twitter.com/nlkagan</t>
  </si>
  <si>
    <t>https://twitter.com/ace8033</t>
  </si>
  <si>
    <t>https://twitter.com/boxing_ufc_pfp</t>
  </si>
  <si>
    <t>https://twitter.com/akitheblackcat</t>
  </si>
  <si>
    <t>https://twitter.com/colinmma_wwe</t>
  </si>
  <si>
    <t>https://twitter.com/gokhanatak__</t>
  </si>
  <si>
    <t>https://twitter.com/seanbradymma</t>
  </si>
  <si>
    <t>https://twitter.com/dapper_doug</t>
  </si>
  <si>
    <t>https://twitter.com/realbrill_show</t>
  </si>
  <si>
    <t>https://twitter.com/thestug1985</t>
  </si>
  <si>
    <t>https://twitter.com/magickal_mom</t>
  </si>
  <si>
    <t>https://twitter.com/aldochired</t>
  </si>
  <si>
    <t>https://twitter.com/tripleidoubleh1</t>
  </si>
  <si>
    <t>https://twitter.com/jimmyflickgoat</t>
  </si>
  <si>
    <t>https://twitter.com/buhmuhsuh</t>
  </si>
  <si>
    <t>https://twitter.com/renanmartineza</t>
  </si>
  <si>
    <t>https://twitter.com/akkiakki1137</t>
  </si>
  <si>
    <t>https://twitter.com/josh2440_</t>
  </si>
  <si>
    <t>https://twitter.com/tonyselbow1</t>
  </si>
  <si>
    <t>https://twitter.com/tdicianno</t>
  </si>
  <si>
    <t>https://twitter.com/attackingscrum</t>
  </si>
  <si>
    <t>https://twitter.com/themightymurph</t>
  </si>
  <si>
    <t>https://twitter.com/daniel_killick</t>
  </si>
  <si>
    <t>https://twitter.com/frankmodica2</t>
  </si>
  <si>
    <t>https://twitter.com/rndvkf</t>
  </si>
  <si>
    <t>https://twitter.com/mr__prolifik__</t>
  </si>
  <si>
    <t>https://twitter.com/zulkhanhongor</t>
  </si>
  <si>
    <t>https://twitter.com/snebbimma</t>
  </si>
  <si>
    <t>https://twitter.com/dede_alsace_68</t>
  </si>
  <si>
    <t>https://twitter.com/emmanuelmacron</t>
  </si>
  <si>
    <t>https://twitter.com/ufcquechoisir</t>
  </si>
  <si>
    <t>https://twitter.com/nfalphabet</t>
  </si>
  <si>
    <t>https://twitter.com/3gweyrey_boy</t>
  </si>
  <si>
    <t>https://twitter.com/hondacenter</t>
  </si>
  <si>
    <t>https://twitter.com/francis_ngannou</t>
  </si>
  <si>
    <t>https://twitter.com/mustle_bot</t>
  </si>
  <si>
    <t>https://twitter.com/steve_cribb</t>
  </si>
  <si>
    <t>https://twitter.com/nathalienath19</t>
  </si>
  <si>
    <t>https://twitter.com/shinnosu2</t>
  </si>
  <si>
    <t>https://twitter.com/morgan99044993</t>
  </si>
  <si>
    <t>https://twitter.com/giga_chikadze</t>
  </si>
  <si>
    <t>https://twitter.com/pribarskiy</t>
  </si>
  <si>
    <t>https://twitter.com/mma_lens</t>
  </si>
  <si>
    <t>https://twitter.com/itsjustkadarius</t>
  </si>
  <si>
    <t>https://twitter.com/fedricemasse</t>
  </si>
  <si>
    <t>https://twitter.com/combathubreal</t>
  </si>
  <si>
    <t>https://twitter.com/thesportszone__</t>
  </si>
  <si>
    <t>https://twitter.com/femhealth4life</t>
  </si>
  <si>
    <t>https://twitter.com/papaj_managment</t>
  </si>
  <si>
    <t>https://twitter.com/jackassmomo_</t>
  </si>
  <si>
    <t>https://twitter.com/mikkysupreme</t>
  </si>
  <si>
    <t>https://twitter.com/elianaferns</t>
  </si>
  <si>
    <t>https://twitter.com/yanezmma</t>
  </si>
  <si>
    <t>https://twitter.com/leigh1040</t>
  </si>
  <si>
    <t>https://twitter.com/tyson30374</t>
  </si>
  <si>
    <t>https://twitter.com/hurrymartyn</t>
  </si>
  <si>
    <t>https://twitter.com/luisher84089853</t>
  </si>
  <si>
    <t>https://twitter.com/hawkfighttalk</t>
  </si>
  <si>
    <t>https://twitter.com/ufc_oracle</t>
  </si>
  <si>
    <t>https://twitter.com/ether_8_</t>
  </si>
  <si>
    <t>https://twitter.com/r_k_t_14</t>
  </si>
  <si>
    <t>https://twitter.com/zpyywv6agzm42rq</t>
  </si>
  <si>
    <t>https://twitter.com/familyfightguy</t>
  </si>
  <si>
    <t>https://twitter.com/m6son_</t>
  </si>
  <si>
    <t>https://twitter.com/acespacek</t>
  </si>
  <si>
    <t>https://twitter.com/takigawa1989</t>
  </si>
  <si>
    <t>https://twitter.com/pefra20</t>
  </si>
  <si>
    <t>https://twitter.com/taka19750516</t>
  </si>
  <si>
    <t>https://twitter.com/mamommawwe17</t>
  </si>
  <si>
    <t>https://twitter.com/thiagomianti</t>
  </si>
  <si>
    <t>https://twitter.com/futebol_info</t>
  </si>
  <si>
    <t>https://twitter.com/benhurjjr</t>
  </si>
  <si>
    <t>https://twitter.com/ultimateappfan</t>
  </si>
  <si>
    <t>https://twitter.com/anomaro426</t>
  </si>
  <si>
    <t>https://twitter.com/minadibari</t>
  </si>
  <si>
    <t>https://twitter.com/johncena</t>
  </si>
  <si>
    <t>https://twitter.com/boredomdidit</t>
  </si>
  <si>
    <t>https://twitter.com/ufc_infojp</t>
  </si>
  <si>
    <t>https://twitter.com/smolbrainsnft</t>
  </si>
  <si>
    <t>https://twitter.com/indieangles</t>
  </si>
  <si>
    <t>https://twitter.com/toddcastpodcast</t>
  </si>
  <si>
    <t>https://twitter.com/crunthorpe5</t>
  </si>
  <si>
    <t>https://twitter.com/prestonbowman12</t>
  </si>
  <si>
    <t>https://twitter.com/bigtimefandd</t>
  </si>
  <si>
    <t>https://twitter.com/jamefretz</t>
  </si>
  <si>
    <t>https://twitter.com/batal_ibrahim1</t>
  </si>
  <si>
    <t>https://twitter.com/teamsavage</t>
  </si>
  <si>
    <t>https://twitter.com/hisham72354482</t>
  </si>
  <si>
    <t>https://twitter.com/v3ganpussy</t>
  </si>
  <si>
    <t>https://twitter.com/gvblachlan</t>
  </si>
  <si>
    <t>https://twitter.com/manutd_bitw</t>
  </si>
  <si>
    <t>https://twitter.com/abhishekpw</t>
  </si>
  <si>
    <t>https://twitter.com/joshmas86634462</t>
  </si>
  <si>
    <t>https://twitter.com/_hemmosphere_</t>
  </si>
  <si>
    <t>https://twitter.com/crutejim</t>
  </si>
  <si>
    <t>https://twitter.com/kamidorapad</t>
  </si>
  <si>
    <t>https://twitter.com/ajkhan83</t>
  </si>
  <si>
    <t>https://twitter.com/hikonyan_nao</t>
  </si>
  <si>
    <t>https://twitter.com/andrewc_1999</t>
  </si>
  <si>
    <t>https://twitter.com/le_alloe</t>
  </si>
  <si>
    <t>https://twitter.com/_memellionaire</t>
  </si>
  <si>
    <t>https://twitter.com/kimboss3</t>
  </si>
  <si>
    <t>https://twitter.com/anthonyprendez_</t>
  </si>
  <si>
    <t>https://twitter.com/mmaseat</t>
  </si>
  <si>
    <t>https://twitter.com/petryanufc</t>
  </si>
  <si>
    <t>https://twitter.com/mogulmma</t>
  </si>
  <si>
    <t>https://twitter.com/shinobi_01</t>
  </si>
  <si>
    <t>https://twitter.com/tylertheapex</t>
  </si>
  <si>
    <t>https://twitter.com/trippingmau5</t>
  </si>
  <si>
    <t>https://twitter.com/henryviribus</t>
  </si>
  <si>
    <t>https://twitter.com/raymundomma</t>
  </si>
  <si>
    <t>https://twitter.com/sqarnix</t>
  </si>
  <si>
    <t>https://twitter.com/leilasdt_of</t>
  </si>
  <si>
    <t>https://twitter.com/sigilo_ce</t>
  </si>
  <si>
    <t>https://twitter.com/ssassincreedo</t>
  </si>
  <si>
    <t>https://twitter.com/wiweck</t>
  </si>
  <si>
    <t>https://twitter.com/ufc_dut</t>
  </si>
  <si>
    <t>https://twitter.com/p7_ufc</t>
  </si>
  <si>
    <t>https://twitter.com/baddalabin</t>
  </si>
  <si>
    <t>https://twitter.com/the_ballas</t>
  </si>
  <si>
    <t>https://twitter.com/connerj_vh</t>
  </si>
  <si>
    <t>https://twitter.com/angra_letsgo</t>
  </si>
  <si>
    <t>https://twitter.com/rzcraw</t>
  </si>
  <si>
    <t>https://twitter.com/n_h_mma</t>
  </si>
  <si>
    <t>https://twitter.com/items_sport</t>
  </si>
  <si>
    <t>https://twitter.com/ahab_comoff</t>
  </si>
  <si>
    <t>https://twitter.com/cbdapis</t>
  </si>
  <si>
    <t>https://twitter.com/elijahgithugo</t>
  </si>
  <si>
    <t>https://twitter.com/muhammedabolor4</t>
  </si>
  <si>
    <t>https://twitter.com/chineselove555</t>
  </si>
  <si>
    <t>https://twitter.com/don_uel</t>
  </si>
  <si>
    <t>https://twitter.com/sportbible</t>
  </si>
  <si>
    <t>https://twitter.com/tianfirdauss</t>
  </si>
  <si>
    <t>https://twitter.com/milodini88</t>
  </si>
  <si>
    <t>https://twitter.com/cototoko</t>
  </si>
  <si>
    <t>https://twitter.com/rocketmarcii</t>
  </si>
  <si>
    <t>https://twitter.com/izmtml</t>
  </si>
  <si>
    <t>https://twitter.com/sarrismau</t>
  </si>
  <si>
    <t>https://twitter.com/bernardshure</t>
  </si>
  <si>
    <t>https://twitter.com/kinniku3320011</t>
  </si>
  <si>
    <t>https://twitter.com/hji8ixvvr39lisc</t>
  </si>
  <si>
    <t>https://twitter.com/mmarumorbot</t>
  </si>
  <si>
    <t>https://twitter.com/nickfluckiger</t>
  </si>
  <si>
    <t>https://twitter.com/crfsalvino</t>
  </si>
  <si>
    <t>https://twitter.com/oncepa1</t>
  </si>
  <si>
    <t>https://twitter.com/riki_kami</t>
  </si>
  <si>
    <t>https://twitter.com/mmarockspl</t>
  </si>
  <si>
    <t>https://twitter.com/dabbomma</t>
  </si>
  <si>
    <t>https://twitter.com/shebing11092</t>
  </si>
  <si>
    <t>https://twitter.com/haouoreo</t>
  </si>
  <si>
    <t>https://twitter.com/terezowens</t>
  </si>
  <si>
    <t>https://twitter.com/ewoodphoto</t>
  </si>
  <si>
    <t>https://twitter.com/andymcgeady</t>
  </si>
  <si>
    <t>https://twitter.com/tellmesuuup</t>
  </si>
  <si>
    <t>https://twitter.com/90alex011</t>
  </si>
  <si>
    <t>https://twitter.com/fightersmagz</t>
  </si>
  <si>
    <t>https://twitter.com/ll0key</t>
  </si>
  <si>
    <t>https://twitter.com/yeah_nuh</t>
  </si>
  <si>
    <t>https://twitter.com/velvethundr</t>
  </si>
  <si>
    <t>https://twitter.com/fullcontactmtwf</t>
  </si>
  <si>
    <t>https://twitter.com/hardcorecasua10</t>
  </si>
  <si>
    <t>https://twitter.com/ap03__</t>
  </si>
  <si>
    <t>https://twitter.com/8amaken</t>
  </si>
  <si>
    <t>https://twitter.com/mmashingo</t>
  </si>
  <si>
    <t>https://twitter.com/criptoesir</t>
  </si>
  <si>
    <t>https://twitter.com/cody_nolove</t>
  </si>
  <si>
    <t>https://twitter.com/calguetajr</t>
  </si>
  <si>
    <t>https://twitter.com/battlearena1</t>
  </si>
  <si>
    <t>https://twitter.com/nfbetofficial</t>
  </si>
  <si>
    <t>https://twitter.com/cryptoanglio</t>
  </si>
  <si>
    <t>https://twitter.com/the_cryptokid_</t>
  </si>
  <si>
    <t>https://twitter.com/gotflick</t>
  </si>
  <si>
    <t>https://twitter.com/boxinglivetoday</t>
  </si>
  <si>
    <t>https://twitter.com/boxingtonightl1</t>
  </si>
  <si>
    <t>https://twitter.com/hiddenresonance</t>
  </si>
  <si>
    <t>https://twitter.com/yuu_hilux</t>
  </si>
  <si>
    <t>https://twitter.com/rawb_7</t>
  </si>
  <si>
    <t>https://twitter.com/huemungus__</t>
  </si>
  <si>
    <t>https://twitter.com/beigefrequency</t>
  </si>
  <si>
    <t>https://twitter.com/mr_jospinchrist</t>
  </si>
  <si>
    <t>https://twitter.com/djomoplatta</t>
  </si>
  <si>
    <t>https://twitter.com/komalakaiahau</t>
  </si>
  <si>
    <t>https://twitter.com/mariso_valentin</t>
  </si>
  <si>
    <t>https://twitter.com/yamato_ufc</t>
  </si>
  <si>
    <t>https://twitter.com/kek0055</t>
  </si>
  <si>
    <t>https://twitter.com/megaoniptv</t>
  </si>
  <si>
    <t>https://twitter.com/steveausti23</t>
  </si>
  <si>
    <t>https://twitter.com/steveaustinbsr</t>
  </si>
  <si>
    <t>https://twitter.com/kakutsuka</t>
  </si>
  <si>
    <t>https://twitter.com/rzarehmanzade</t>
  </si>
  <si>
    <t>https://twitter.com/tofiq__musayev</t>
  </si>
  <si>
    <t>https://twitter.com/gourovh</t>
  </si>
  <si>
    <t>https://twitter.com/bibliothequesub</t>
  </si>
  <si>
    <t>https://twitter.com/20minuteseco</t>
  </si>
  <si>
    <t>https://twitter.com/skiersteve23</t>
  </si>
  <si>
    <t>https://twitter.com/fightin87101491</t>
  </si>
  <si>
    <t>https://twitter.com/kingkorn5</t>
  </si>
  <si>
    <t>https://twitter.com/paopaomanaog</t>
  </si>
  <si>
    <t>https://twitter.com/mukuruspa</t>
  </si>
  <si>
    <t>https://twitter.com/wanavijiji</t>
  </si>
  <si>
    <t>https://twitter.com/sdinet</t>
  </si>
  <si>
    <t>https://twitter.com/africancities_</t>
  </si>
  <si>
    <t>https://twitter.com/wiegoglobal</t>
  </si>
  <si>
    <t>https://twitter.com/haydenhunter_12</t>
  </si>
  <si>
    <t>https://twitter.com/sakiya707</t>
  </si>
  <si>
    <t>https://twitter.com/barbara48789551</t>
  </si>
  <si>
    <t>https://twitter.com/yowesbbigwins1</t>
  </si>
  <si>
    <t>https://twitter.com/cryptosuperape</t>
  </si>
  <si>
    <t>https://twitter.com/laylaylayleah</t>
  </si>
  <si>
    <t>https://twitter.com/_ibrashkalash</t>
  </si>
  <si>
    <t>https://twitter.com/gari_morote</t>
  </si>
  <si>
    <t>https://twitter.com/crist3l_cityx_</t>
  </si>
  <si>
    <t>https://twitter.com/angelji46432911</t>
  </si>
  <si>
    <t>https://twitter.com/heyyjeon_</t>
  </si>
  <si>
    <t>https://twitter.com/igayoa00000565</t>
  </si>
  <si>
    <t>https://twitter.com/jahseung</t>
  </si>
  <si>
    <t>https://twitter.com/lgjkempson</t>
  </si>
  <si>
    <t>https://twitter.com/ddionysus_js</t>
  </si>
  <si>
    <t>https://twitter.com/crypto_zonagems</t>
  </si>
  <si>
    <t>https://twitter.com/pinksh3yb4rwin_</t>
  </si>
  <si>
    <t>https://twitter.com/h0usewlves</t>
  </si>
  <si>
    <t>https://twitter.com/_jima__</t>
  </si>
  <si>
    <t>https://twitter.com/kamedajunior</t>
  </si>
  <si>
    <t>https://twitter.com/missyufe</t>
  </si>
  <si>
    <t>https://twitter.com/zeropressure_</t>
  </si>
  <si>
    <t>https://twitter.com/miannaeem07</t>
  </si>
  <si>
    <t>https://twitter.com/patrick_mccorry</t>
  </si>
  <si>
    <t>https://twitter.com/mickacityxxxxxx</t>
  </si>
  <si>
    <t>https://twitter.com/biased_mma</t>
  </si>
  <si>
    <t>https://twitter.com/mattfromboston_</t>
  </si>
  <si>
    <t>https://twitter.com/bar_resurrected</t>
  </si>
  <si>
    <t>https://twitter.com/daigv456</t>
  </si>
  <si>
    <t>https://twitter.com/mryuji1112</t>
  </si>
  <si>
    <t>https://twitter.com/ryanhadden1</t>
  </si>
  <si>
    <t>https://twitter.com/skufflz</t>
  </si>
  <si>
    <t>https://twitter.com/wayne_mccready</t>
  </si>
  <si>
    <t>https://twitter.com/natash_blake</t>
  </si>
  <si>
    <t>https://twitter.com/wweuniverse</t>
  </si>
  <si>
    <t>https://twitter.com/brocklesnar</t>
  </si>
  <si>
    <t>https://twitter.com/peacocktv</t>
  </si>
  <si>
    <t>https://twitter.com/wweonfox</t>
  </si>
  <si>
    <t>https://twitter.com/btsportwwe</t>
  </si>
  <si>
    <t>https://twitter.com/wweromanreigns</t>
  </si>
  <si>
    <t>https://twitter.com/heymanhustle</t>
  </si>
  <si>
    <t>https://twitter.com/mhd_581</t>
  </si>
  <si>
    <t>https://twitter.com/nellychillin</t>
  </si>
  <si>
    <t>https://twitter.com/daintyyyoon</t>
  </si>
  <si>
    <t>https://twitter.com/xviiimma</t>
  </si>
  <si>
    <t>https://twitter.com/the_ton4real</t>
  </si>
  <si>
    <t>https://twitter.com/ufc_enthusiast_</t>
  </si>
  <si>
    <t>https://twitter.com/warriorcode2020</t>
  </si>
  <si>
    <t>https://twitter.com/vividxtreme</t>
  </si>
  <si>
    <t>https://twitter.com/fos</t>
  </si>
  <si>
    <t>https://twitter.com/sugarish25</t>
  </si>
  <si>
    <t>https://twitter.com/mvyowa</t>
  </si>
  <si>
    <t>https://twitter.com/bibi47x_</t>
  </si>
  <si>
    <t>https://twitter.com/bloodyflower482</t>
  </si>
  <si>
    <t>https://twitter.com/datoukyoku1993</t>
  </si>
  <si>
    <t>https://twitter.com/sultonsabillar</t>
  </si>
  <si>
    <t>https://twitter.com/everstretch</t>
  </si>
  <si>
    <t>https://twitter.com/xcrazypollobeat</t>
  </si>
  <si>
    <t>https://twitter.com/bleacherreport</t>
  </si>
  <si>
    <t>https://twitter.com/dustymoonshine</t>
  </si>
  <si>
    <t>https://twitter.com/m01am01a</t>
  </si>
  <si>
    <t>https://twitter.com/mma_twister</t>
  </si>
  <si>
    <t>https://twitter.com/denistweetdudin</t>
  </si>
  <si>
    <t>https://twitter.com/ufc_dogukan</t>
  </si>
  <si>
    <t>https://twitter.com/fenerrmedya</t>
  </si>
  <si>
    <t>https://twitter.com/senorjaycabrera</t>
  </si>
  <si>
    <t>https://twitter.com/iz_vaz</t>
  </si>
  <si>
    <t>https://twitter.com/beigerobvandam</t>
  </si>
  <si>
    <t>https://twitter.com/syou7829</t>
  </si>
  <si>
    <t>https://twitter.com/andy_sv650s</t>
  </si>
  <si>
    <t>https://twitter.com/bra_channie</t>
  </si>
  <si>
    <t>https://twitter.com/gejjurahul</t>
  </si>
  <si>
    <t>https://twitter.com/20minutes</t>
  </si>
  <si>
    <t>https://twitter.com/liveyrlife1</t>
  </si>
  <si>
    <t>https://twitter.com/danieltubesite</t>
  </si>
  <si>
    <t>https://twitter.com/mmashorties</t>
  </si>
  <si>
    <t>https://twitter.com/kingblack600</t>
  </si>
  <si>
    <t>https://twitter.com/arod_oakland</t>
  </si>
  <si>
    <t>https://twitter.com/ksilentdope</t>
  </si>
  <si>
    <t>https://twitter.com/sbe94</t>
  </si>
  <si>
    <t>https://twitter.com/alexiscorbiere</t>
  </si>
  <si>
    <t>https://twitter.com/brecours</t>
  </si>
  <si>
    <t>https://twitter.com/jlmelenchon</t>
  </si>
  <si>
    <t>https://twitter.com/danetveronique</t>
  </si>
  <si>
    <t>https://twitter.com/rogerdealmeida5</t>
  </si>
  <si>
    <t>https://twitter.com/moscreamfightp1</t>
  </si>
  <si>
    <t>https://twitter.com/cherrybomb2711</t>
  </si>
  <si>
    <t>https://twitter.com/kookluvvx</t>
  </si>
  <si>
    <t>https://twitter.com/ziiesky19__</t>
  </si>
  <si>
    <t>https://twitter.com/imnotkish</t>
  </si>
  <si>
    <t>https://twitter.com/jocelyndomantay</t>
  </si>
  <si>
    <t>https://twitter.com/minyangii</t>
  </si>
  <si>
    <t>https://twitter.com/_chaerybearyy</t>
  </si>
  <si>
    <t>https://twitter.com/mejie_u</t>
  </si>
  <si>
    <t>https://twitter.com/mindless_titan</t>
  </si>
  <si>
    <t>https://twitter.com/cithabang_cityx</t>
  </si>
  <si>
    <t>https://twitter.com/changkyuncityx</t>
  </si>
  <si>
    <t>https://twitter.com/bhirrr</t>
  </si>
  <si>
    <t>https://twitter.com/_asteriaxxx</t>
  </si>
  <si>
    <t>https://twitter.com/sunoomoms</t>
  </si>
  <si>
    <t>https://twitter.com/rappygil</t>
  </si>
  <si>
    <t>https://twitter.com/hwaniee382</t>
  </si>
  <si>
    <t>https://twitter.com/hardin_09</t>
  </si>
  <si>
    <t>https://twitter.com/tiramisudaniel</t>
  </si>
  <si>
    <t>https://twitter.com/ensanomarlou</t>
  </si>
  <si>
    <t>https://twitter.com/drdumpu09</t>
  </si>
  <si>
    <t>https://twitter.com/crezellsipe</t>
  </si>
  <si>
    <t>https://twitter.com/shawtingg</t>
  </si>
  <si>
    <t>https://twitter.com/_lalaluna_</t>
  </si>
  <si>
    <t>https://twitter.com/ruto_n00na</t>
  </si>
  <si>
    <t>https://twitter.com/pieckcart7</t>
  </si>
  <si>
    <t>https://twitter.com/_daryadokht</t>
  </si>
  <si>
    <t>https://twitter.com/barg_rizan</t>
  </si>
  <si>
    <t>https://twitter.com/porishk</t>
  </si>
  <si>
    <t>https://twitter.com/nanaciay</t>
  </si>
  <si>
    <t>https://twitter.com/ekanovi68887021</t>
  </si>
  <si>
    <t>https://twitter.com/monikatriwahyu9</t>
  </si>
  <si>
    <t>https://twitter.com/lamakcityx</t>
  </si>
  <si>
    <t>https://twitter.com/xingyundaying</t>
  </si>
  <si>
    <t>https://twitter.com/andini_a17</t>
  </si>
  <si>
    <t>https://twitter.com/urbanafricaacc</t>
  </si>
  <si>
    <t>https://twitter.com/soft_ddeonuu</t>
  </si>
  <si>
    <t>https://twitter.com/anouar55771</t>
  </si>
  <si>
    <t>https://twitter.com/nusr_et</t>
  </si>
  <si>
    <t>https://twitter.com/jnghwncityx</t>
  </si>
  <si>
    <t>https://twitter.com/triwira83</t>
  </si>
  <si>
    <t>https://twitter.com/brunopompis</t>
  </si>
  <si>
    <t>https://twitter.com/winsachicity</t>
  </si>
  <si>
    <t>https://twitter.com/ida1_novitasari</t>
  </si>
  <si>
    <t>https://twitter.com/snnlvsthn</t>
  </si>
  <si>
    <t>https://twitter.com/m4nochris</t>
  </si>
  <si>
    <t>https://twitter.com/tntsportsbr</t>
  </si>
  <si>
    <t>https://twitter.com/luizgalo1997</t>
  </si>
  <si>
    <t>https://twitter.com/jun_silv</t>
  </si>
  <si>
    <t>https://twitter.com/charles22santos</t>
  </si>
  <si>
    <t>https://twitter.com/5starzx_</t>
  </si>
  <si>
    <t>https://twitter.com/verxryjn</t>
  </si>
  <si>
    <t>https://twitter.com/lechalrk</t>
  </si>
  <si>
    <t>https://twitter.com/walter_sentsho</t>
  </si>
  <si>
    <t>https://twitter.com/yourainnn</t>
  </si>
  <si>
    <t>https://twitter.com/cereal_kilier</t>
  </si>
  <si>
    <t>https://twitter.com/curtisnewtin9</t>
  </si>
  <si>
    <t>https://twitter.com/snghnlvvs</t>
  </si>
  <si>
    <t>https://twitter.com/kaii2475</t>
  </si>
  <si>
    <t>https://twitter.com/pasvuupaspris</t>
  </si>
  <si>
    <t>https://twitter.com/maximlln_</t>
  </si>
  <si>
    <t>https://twitter.com/rh_subagio</t>
  </si>
  <si>
    <t>https://twitter.com/ufc_crazy</t>
  </si>
  <si>
    <t>https://twitter.com/farida_mona2</t>
  </si>
  <si>
    <t>https://twitter.com/ioutruenorth</t>
  </si>
  <si>
    <t>https://twitter.com/isleii2</t>
  </si>
  <si>
    <t>https://twitter.com/hasiyangame</t>
  </si>
  <si>
    <t>https://twitter.com/_advxm_</t>
  </si>
  <si>
    <t>https://twitter.com/oh_emay_</t>
  </si>
  <si>
    <t>https://twitter.com/tonight_news</t>
  </si>
  <si>
    <t>https://twitter.com/pivet_ufc</t>
  </si>
  <si>
    <t>https://twitter.com/malureive_ficap</t>
  </si>
  <si>
    <t>https://twitter.com/giriadefavela</t>
  </si>
  <si>
    <t>https://twitter.com/neymarjrdepre</t>
  </si>
  <si>
    <t>https://twitter.com/brianco15657846</t>
  </si>
  <si>
    <t>https://twitter.com/decastroyon</t>
  </si>
  <si>
    <t>https://twitter.com/dogeraca</t>
  </si>
  <si>
    <t>https://twitter.com/detiksport</t>
  </si>
  <si>
    <t>https://twitter.com/ekobr_</t>
  </si>
  <si>
    <t>https://twitter.com/meloso_128</t>
  </si>
  <si>
    <t>https://twitter.com/rosie_roses_bp</t>
  </si>
  <si>
    <t>https://twitter.com/jaemwinbigcityx</t>
  </si>
  <si>
    <t>https://twitter.com/erudamy</t>
  </si>
  <si>
    <t>https://twitter.com/horizon343</t>
  </si>
  <si>
    <t>https://twitter.com/franzcapt</t>
  </si>
  <si>
    <t>https://twitter.com/liaquat_mohmand</t>
  </si>
  <si>
    <t>https://twitter.com/howlerhead</t>
  </si>
  <si>
    <t>https://twitter.com/zeicityx</t>
  </si>
  <si>
    <t>https://twitter.com/water_busaik</t>
  </si>
  <si>
    <t>https://twitter.com/ka910gi</t>
  </si>
  <si>
    <t>https://twitter.com/show24240</t>
  </si>
  <si>
    <t>https://twitter.com/patambaylang</t>
  </si>
  <si>
    <t>https://twitter.com/ramaxjichuu</t>
  </si>
  <si>
    <t>https://twitter.com/rhayneastrid</t>
  </si>
  <si>
    <t>https://twitter.com/scqub_www</t>
  </si>
  <si>
    <t>https://twitter.com/_babacar</t>
  </si>
  <si>
    <t>https://twitter.com/cchorier</t>
  </si>
  <si>
    <t>https://twitter.com/offtrack_fr</t>
  </si>
  <si>
    <t>https://twitter.com/cedricbaaga</t>
  </si>
  <si>
    <t>https://twitter.com/evasomo17</t>
  </si>
  <si>
    <t>https://twitter.com/nicolas27700629</t>
  </si>
  <si>
    <t>https://twitter.com/ifltv</t>
  </si>
  <si>
    <t>https://twitter.com/michaelbensonn</t>
  </si>
  <si>
    <t>https://twitter.com/rayjjonker</t>
  </si>
  <si>
    <t>https://twitter.com/laywinscityxx</t>
  </si>
  <si>
    <t>https://twitter.com/jj_euphoria</t>
  </si>
  <si>
    <t>https://twitter.com/itsjustmezeynah</t>
  </si>
  <si>
    <t>https://twitter.com/luckymekoo</t>
  </si>
  <si>
    <t>https://twitter.com/jstnmcp</t>
  </si>
  <si>
    <t>https://twitter.com/unorthodox_vir</t>
  </si>
  <si>
    <t>https://twitter.com/jaemrencake</t>
  </si>
  <si>
    <t>https://twitter.com/lucishari05</t>
  </si>
  <si>
    <t>https://twitter.com/sugaaacubee</t>
  </si>
  <si>
    <t>https://twitter.com/lockedfloyd</t>
  </si>
  <si>
    <t>https://twitter.com/sheluvsrikii</t>
  </si>
  <si>
    <t>https://twitter.com/direitoce</t>
  </si>
  <si>
    <t>https://twitter.com/alicesyea</t>
  </si>
  <si>
    <t>https://twitter.com/jaemcity_xyxy</t>
  </si>
  <si>
    <t>https://twitter.com/mezosetr</t>
  </si>
  <si>
    <t>https://twitter.com/taescakeq</t>
  </si>
  <si>
    <t>https://twitter.com/dapphyyyy</t>
  </si>
  <si>
    <t>https://twitter.com/zavziie</t>
  </si>
  <si>
    <t>https://twitter.com/iryan10102014</t>
  </si>
  <si>
    <t>https://twitter.com/aannnddrraa</t>
  </si>
  <si>
    <t>https://twitter.com/chitawinscityx</t>
  </si>
  <si>
    <t>https://twitter.com/kwonkr88</t>
  </si>
  <si>
    <t>https://twitter.com/808mmainsight</t>
  </si>
  <si>
    <t>https://twitter.com/dogface4life</t>
  </si>
  <si>
    <t>https://twitter.com/luckydrea2</t>
  </si>
  <si>
    <t>https://twitter.com/cutiemyhoshii</t>
  </si>
  <si>
    <t>https://twitter.com/snrfcityx</t>
  </si>
  <si>
    <t>https://twitter.com/pakyeoooooooooo</t>
  </si>
  <si>
    <t>https://twitter.com/xx_ream_xx</t>
  </si>
  <si>
    <t>https://twitter.com/_21323</t>
  </si>
  <si>
    <t>https://twitter.com/nolulubikik</t>
  </si>
  <si>
    <t>https://twitter.com/___jolly_</t>
  </si>
  <si>
    <t>https://twitter.com/mehrassports</t>
  </si>
  <si>
    <t>https://twitter.com/kunciwin</t>
  </si>
  <si>
    <t>https://twitter.com/jel_winnie</t>
  </si>
  <si>
    <t>https://twitter.com/kagura0212</t>
  </si>
  <si>
    <t>https://twitter.com/ultimatesolana</t>
  </si>
  <si>
    <t>https://twitter.com/uxujamal</t>
  </si>
  <si>
    <t>https://twitter.com/winjcityx</t>
  </si>
  <si>
    <t>https://twitter.com/kissy_pretz</t>
  </si>
  <si>
    <t>https://twitter.com/kingkrasher</t>
  </si>
  <si>
    <t>https://twitter.com/mahha_kick</t>
  </si>
  <si>
    <t>https://twitter.com/1s44c1</t>
  </si>
  <si>
    <t>https://twitter.com/jamaal123456782</t>
  </si>
  <si>
    <t>https://twitter.com/sunwoo_shidae</t>
  </si>
  <si>
    <t>https://twitter.com/macfromdurbs</t>
  </si>
  <si>
    <t>https://twitter.com/flymerebear</t>
  </si>
  <si>
    <t>https://twitter.com/vpenttinen</t>
  </si>
  <si>
    <t>https://twitter.com/ryu_xenin</t>
  </si>
  <si>
    <t>https://twitter.com/mid_summer_koba</t>
  </si>
  <si>
    <t>https://twitter.com/jaycmma</t>
  </si>
  <si>
    <t>https://twitter.com/chaeeyie</t>
  </si>
  <si>
    <t>https://twitter.com/qiana0802</t>
  </si>
  <si>
    <t>https://twitter.com/couchsidejudges</t>
  </si>
  <si>
    <t>https://twitter.com/planetrugby</t>
  </si>
  <si>
    <t>https://twitter.com/yyyyyamaryo</t>
  </si>
  <si>
    <t>https://twitter.com/haebomwins</t>
  </si>
  <si>
    <t>https://twitter.com/lakay_hopetowin</t>
  </si>
  <si>
    <t>https://twitter.com/kumari_shruthi</t>
  </si>
  <si>
    <t>https://twitter.com/dcfirstwinwhen</t>
  </si>
  <si>
    <t>https://twitter.com/dikasureeeeeeee</t>
  </si>
  <si>
    <t>https://twitter.com/hamzhee</t>
  </si>
  <si>
    <t>https://twitter.com/channiieexx_</t>
  </si>
  <si>
    <t>https://twitter.com/toshikungfu</t>
  </si>
  <si>
    <t>https://twitter.com/vannyy29</t>
  </si>
  <si>
    <t>https://twitter.com/hypengee</t>
  </si>
  <si>
    <t>https://twitter.com/atakhelikoptar</t>
  </si>
  <si>
    <t>https://twitter.com/montassar_anes</t>
  </si>
  <si>
    <t>https://twitter.com/imqft</t>
  </si>
  <si>
    <t>https://twitter.com/aeryslain</t>
  </si>
  <si>
    <t>https://twitter.com/jaywhewell</t>
  </si>
  <si>
    <t>https://twitter.com/joecarey2012</t>
  </si>
  <si>
    <t>https://twitter.com/john_daniel86</t>
  </si>
  <si>
    <t>https://twitter.com/footyrustling</t>
  </si>
  <si>
    <t>https://twitter.com/martin_johnson9</t>
  </si>
  <si>
    <t>https://twitter.com/bigwin_1485</t>
  </si>
  <si>
    <t>https://twitter.com/kddmediacompany</t>
  </si>
  <si>
    <t>https://twitter.com/infos_nutrition</t>
  </si>
  <si>
    <t>https://twitter.com/goidoutarou</t>
  </si>
  <si>
    <t>https://twitter.com/aoecoinnews</t>
  </si>
  <si>
    <t>https://twitter.com/ep2phppewoolky1</t>
  </si>
  <si>
    <t>https://twitter.com/songodaniel</t>
  </si>
  <si>
    <t>https://twitter.com/pnkpapucho</t>
  </si>
  <si>
    <t>https://twitter.com/strbryci</t>
  </si>
  <si>
    <t>https://twitter.com/jammyleoox</t>
  </si>
  <si>
    <t>https://twitter.com/nick202wastaken</t>
  </si>
  <si>
    <t>https://twitter.com/theartofwar6</t>
  </si>
  <si>
    <t>https://twitter.com/enajcityxx</t>
  </si>
  <si>
    <t>https://twitter.com/nagoyagonay</t>
  </si>
  <si>
    <t>https://twitter.com/carpediem_oki</t>
  </si>
  <si>
    <t>https://twitter.com/moneyrightfc</t>
  </si>
  <si>
    <t>https://twitter.com/workrateboxing</t>
  </si>
  <si>
    <t>https://twitter.com/mmagenius05</t>
  </si>
  <si>
    <t>https://twitter.com/iqbalkoshan27</t>
  </si>
  <si>
    <t>https://twitter.com/bigmansheenz</t>
  </si>
  <si>
    <t>https://twitter.com/604mma</t>
  </si>
  <si>
    <t>https://twitter.com/fiyauxiliaries_</t>
  </si>
  <si>
    <t>https://twitter.com/researchmrx</t>
  </si>
  <si>
    <t>https://twitter.com/retweetdc</t>
  </si>
  <si>
    <t>https://twitter.com/stuartmoore17</t>
  </si>
  <si>
    <t>https://twitter.com/marconi__17</t>
  </si>
  <si>
    <t>https://twitter.com/gogglyjun</t>
  </si>
  <si>
    <t>https://twitter.com/iplib5uu9ouxtyx</t>
  </si>
  <si>
    <t>https://twitter.com/koo49022111</t>
  </si>
  <si>
    <t>https://twitter.com/piolofrmspn</t>
  </si>
  <si>
    <t>https://twitter.com/shineedust</t>
  </si>
  <si>
    <t>https://twitter.com/jamcityxzx35156</t>
  </si>
  <si>
    <t>https://twitter.com/keelinbyrne2020</t>
  </si>
  <si>
    <t>https://twitter.com/nunesnation</t>
  </si>
  <si>
    <t>https://twitter.com/imavov1</t>
  </si>
  <si>
    <t>https://twitter.com/ufceurope</t>
  </si>
  <si>
    <t>https://twitter.com/ufcbettinggod1</t>
  </si>
  <si>
    <t>https://twitter.com/svtt7teencityx</t>
  </si>
  <si>
    <t>https://twitter.com/trauch21</t>
  </si>
  <si>
    <t>https://twitter.com/timurvaliev_df</t>
  </si>
  <si>
    <t>https://twitter.com/markcoachmark13</t>
  </si>
  <si>
    <t>https://twitter.com/vyyy03607013</t>
  </si>
  <si>
    <t>https://twitter.com/lilahana20</t>
  </si>
  <si>
    <t>https://twitter.com/eshingostozin</t>
  </si>
  <si>
    <t>https://twitter.com/alodiasha_</t>
  </si>
  <si>
    <t>https://twitter.com/japanprideoki13</t>
  </si>
  <si>
    <t>https://twitter.com/casualmmaf4n</t>
  </si>
  <si>
    <t>https://twitter.com/thegoldenboyaus</t>
  </si>
  <si>
    <t>https://twitter.com/russell08277846</t>
  </si>
  <si>
    <t>https://twitter.com/soleilreads_</t>
  </si>
  <si>
    <t>https://twitter.com/naydas209</t>
  </si>
  <si>
    <t>https://twitter.com/dongwwins</t>
  </si>
  <si>
    <t>https://twitter.com/umashantha</t>
  </si>
  <si>
    <t>https://twitter.com/therashamidesai</t>
  </si>
  <si>
    <t>https://twitter.com/rakhisawantt</t>
  </si>
  <si>
    <t>https://twitter.com/devoleena_23</t>
  </si>
  <si>
    <t>https://twitter.com/realsehajpal</t>
  </si>
  <si>
    <t>https://twitter.com/vootselect</t>
  </si>
  <si>
    <t>https://twitter.com/judas_1994</t>
  </si>
  <si>
    <t>https://twitter.com/dhananj28188748</t>
  </si>
  <si>
    <t>https://twitter.com/hobbyconnector</t>
  </si>
  <si>
    <t>https://twitter.com/jackpotbreakers</t>
  </si>
  <si>
    <t>https://twitter.com/zigev</t>
  </si>
  <si>
    <t>https://twitter.com/2x_matt</t>
  </si>
  <si>
    <t>https://twitter.com/bartmazniak</t>
  </si>
  <si>
    <t>https://twitter.com/davezielinskii</t>
  </si>
  <si>
    <t>https://twitter.com/elevensportspl</t>
  </si>
  <si>
    <t>https://twitter.com/futboholik1947</t>
  </si>
  <si>
    <t>https://twitter.com/bunioo</t>
  </si>
  <si>
    <t>https://twitter.com/kabu_sajor</t>
  </si>
  <si>
    <t>https://twitter.com/onehoedown</t>
  </si>
  <si>
    <t>https://twitter.com/stella0o01</t>
  </si>
  <si>
    <t>https://twitter.com/ashley_easton14</t>
  </si>
  <si>
    <t>https://twitter.com/fight24pl</t>
  </si>
  <si>
    <t>https://twitter.com/newsoldsfurther</t>
  </si>
  <si>
    <t>https://twitter.com/collectioncold</t>
  </si>
  <si>
    <t>https://twitter.com/arthoizon</t>
  </si>
  <si>
    <t>https://twitter.com/judicarlee_</t>
  </si>
  <si>
    <t>https://twitter.com/scrappersdigest</t>
  </si>
  <si>
    <t>https://twitter.com/rjgot9lives</t>
  </si>
  <si>
    <t>https://twitter.com/bigskwishee</t>
  </si>
  <si>
    <t>https://twitter.com/itsnaph</t>
  </si>
  <si>
    <t>https://twitter.com/sonavarghese8</t>
  </si>
  <si>
    <t>https://twitter.com/najeongwincityx</t>
  </si>
  <si>
    <t>https://twitter.com/immanuel_wonder</t>
  </si>
  <si>
    <t>https://twitter.com/beautifulsoull5</t>
  </si>
  <si>
    <t>https://twitter.com/mykjmmmr</t>
  </si>
  <si>
    <t>https://twitter.com/bbfeed7</t>
  </si>
  <si>
    <t>https://twitter.com/egochihuahua</t>
  </si>
  <si>
    <t>https://twitter.com/miglioresulweb</t>
  </si>
  <si>
    <t>https://twitter.com/pettingerjoshua</t>
  </si>
  <si>
    <t>https://twitter.com/xrumourz</t>
  </si>
  <si>
    <t>https://twitter.com/citrompierre</t>
  </si>
  <si>
    <t>https://twitter.com/superpumpkin2</t>
  </si>
  <si>
    <t>https://twitter.com/snigdha36779914</t>
  </si>
  <si>
    <t>https://twitter.com/timiyaaaaa_</t>
  </si>
  <si>
    <t>https://twitter.com/romarnixmma</t>
  </si>
  <si>
    <t>https://twitter.com/chixkenztyxx</t>
  </si>
  <si>
    <t>https://twitter.com/namjoon_alperez</t>
  </si>
  <si>
    <t>https://twitter.com/woopy_woocityxx</t>
  </si>
  <si>
    <t>https://twitter.com/utsav80767403</t>
  </si>
  <si>
    <t>https://twitter.com/sunoo_bels</t>
  </si>
  <si>
    <t>https://twitter.com/jaelyncityx</t>
  </si>
  <si>
    <t>https://twitter.com/thesportingbase</t>
  </si>
  <si>
    <t>https://twitter.com/bbylioncityx</t>
  </si>
  <si>
    <t>https://twitter.com/delsoncarvalho2</t>
  </si>
  <si>
    <t>https://twitter.com/uecristiano</t>
  </si>
  <si>
    <t>https://twitter.com/izianita</t>
  </si>
  <si>
    <t>https://twitter.com/showbiznotices</t>
  </si>
  <si>
    <t>https://twitter.com/ruffleberg</t>
  </si>
  <si>
    <t>https://twitter.com/guicorentin</t>
  </si>
  <si>
    <t>https://twitter.com/fatih_fight</t>
  </si>
  <si>
    <t>https://twitter.com/jsuischo</t>
  </si>
  <si>
    <t>https://twitter.com/spicymmanerd</t>
  </si>
  <si>
    <t>https://twitter.com/atumenov</t>
  </si>
  <si>
    <t>https://twitter.com/severegroupie</t>
  </si>
  <si>
    <t>https://twitter.com/mmabrad48</t>
  </si>
  <si>
    <t>https://twitter.com/caoiltedebarra</t>
  </si>
  <si>
    <t>https://twitter.com/actu_mma</t>
  </si>
  <si>
    <t>https://twitter.com/kixsasa</t>
  </si>
  <si>
    <t>https://twitter.com/vymajories</t>
  </si>
  <si>
    <t>https://twitter.com/kawataku0210</t>
  </si>
  <si>
    <t>https://twitter.com/iamtheimmortal</t>
  </si>
  <si>
    <t>https://twitter.com/___kwinlycityx_</t>
  </si>
  <si>
    <t>https://twitter.com/jayjeezer1773</t>
  </si>
  <si>
    <t>https://twitter.com/jaymma4</t>
  </si>
  <si>
    <t>https://twitter.com/dftgipntdned9np</t>
  </si>
  <si>
    <t>https://twitter.com/peytonmatherne1</t>
  </si>
  <si>
    <t>https://twitter.com/g_sonerr</t>
  </si>
  <si>
    <t>https://twitter.com/scoutelye</t>
  </si>
  <si>
    <t>https://twitter.com/luckytannie_</t>
  </si>
  <si>
    <t>https://twitter.com/dainelombardo</t>
  </si>
  <si>
    <t>https://twitter.com/belucky_p</t>
  </si>
  <si>
    <t>https://twitter.com/aqrbawi5</t>
  </si>
  <si>
    <t>https://twitter.com/bwsq11</t>
  </si>
  <si>
    <t>https://twitter.com/oxidisedpotato</t>
  </si>
  <si>
    <t>https://twitter.com/kateleehs</t>
  </si>
  <si>
    <t>https://twitter.com/win_cutie_cityx</t>
  </si>
  <si>
    <t>https://twitter.com/joshialois</t>
  </si>
  <si>
    <t>https://twitter.com/itz_draconian</t>
  </si>
  <si>
    <t>https://twitter.com/sahiiku</t>
  </si>
  <si>
    <t>https://twitter.com/marygracejumao2</t>
  </si>
  <si>
    <t>https://twitter.com/iqthhxnfrpy0h8x</t>
  </si>
  <si>
    <t>https://twitter.com/rabitte_</t>
  </si>
  <si>
    <t>https://twitter.com/kyl0_renn</t>
  </si>
  <si>
    <t>https://twitter.com/jaewon4lifer</t>
  </si>
  <si>
    <t>https://twitter.com/lucky_froggy</t>
  </si>
  <si>
    <t>https://twitter.com/sasarai8</t>
  </si>
  <si>
    <t>https://twitter.com/yossy05101</t>
  </si>
  <si>
    <t>https://twitter.com/jinniesnzxnsnz</t>
  </si>
  <si>
    <t>https://twitter.com/camyyycityx</t>
  </si>
  <si>
    <t>https://twitter.com/universe__vk</t>
  </si>
  <si>
    <t>https://twitter.com/eyessmanga</t>
  </si>
  <si>
    <t>https://twitter.com/peliboy_lk1fry</t>
  </si>
  <si>
    <t>https://twitter.com/k2mjj3mouk9vgpb</t>
  </si>
  <si>
    <t>https://twitter.com/sahal13omar</t>
  </si>
  <si>
    <t>https://twitter.com/shreyydave</t>
  </si>
  <si>
    <t>https://twitter.com/paczmat</t>
  </si>
  <si>
    <t>https://twitter.com/ddd_mma_ball</t>
  </si>
  <si>
    <t>https://twitter.com/macamac6</t>
  </si>
  <si>
    <t>https://twitter.com/mmaworldinside</t>
  </si>
  <si>
    <t>https://twitter.com/deckyferns</t>
  </si>
  <si>
    <t>https://twitter.com/patureaumarie</t>
  </si>
  <si>
    <t>https://twitter.com/cnews_sport</t>
  </si>
  <si>
    <t>https://twitter.com/sirpunchalot69</t>
  </si>
  <si>
    <t>https://twitter.com/babysoso11</t>
  </si>
  <si>
    <t>https://twitter.com/combat_insider</t>
  </si>
  <si>
    <t>https://twitter.com/isiknes</t>
  </si>
  <si>
    <t>https://twitter.com/brennan42915808</t>
  </si>
  <si>
    <t>https://twitter.com/cemkaj_</t>
  </si>
  <si>
    <t>https://twitter.com/kk10980838</t>
  </si>
  <si>
    <t>https://twitter.com/jayatogel</t>
  </si>
  <si>
    <t>https://twitter.com/fqmma</t>
  </si>
  <si>
    <t>https://twitter.com/31_mnc</t>
  </si>
  <si>
    <t>https://twitter.com/tatsuyanagasaki</t>
  </si>
  <si>
    <t>https://twitter.com/naggetrebuss</t>
  </si>
  <si>
    <t>https://twitter.com/gesangnurh</t>
  </si>
  <si>
    <t>https://twitter.com/smassuyo</t>
  </si>
  <si>
    <t>https://twitter.com/9_breaking_news</t>
  </si>
  <si>
    <t>https://twitter.com/cnews</t>
  </si>
  <si>
    <t>https://twitter.com/skirandohp</t>
  </si>
  <si>
    <t>https://twitter.com/tristifano</t>
  </si>
  <si>
    <t>https://twitter.com/jinsei_torisu</t>
  </si>
  <si>
    <t>https://twitter.com/zzxmp</t>
  </si>
  <si>
    <t>https://twitter.com/greggburke4444</t>
  </si>
  <si>
    <t>https://twitter.com/shangatan</t>
  </si>
  <si>
    <t>https://twitter.com/niridi</t>
  </si>
  <si>
    <t>https://twitter.com/denzel_tim</t>
  </si>
  <si>
    <t>https://twitter.com/copirof</t>
  </si>
  <si>
    <t>https://twitter.com/mangalpramani14</t>
  </si>
  <si>
    <t>https://twitter.com/rezhlovescones</t>
  </si>
  <si>
    <t>https://twitter.com/websefard</t>
  </si>
  <si>
    <t>https://twitter.com/jpoetes</t>
  </si>
  <si>
    <t>https://twitter.com/redwhitequeen</t>
  </si>
  <si>
    <t>https://twitter.com/ligatv</t>
  </si>
  <si>
    <t>https://twitter.com/arunsha24501846</t>
  </si>
  <si>
    <t>https://twitter.com/muntasir795</t>
  </si>
  <si>
    <t>https://twitter.com/hfc420</t>
  </si>
  <si>
    <t>https://twitter.com/sultan_ufc</t>
  </si>
  <si>
    <t>https://twitter.com/indigomma</t>
  </si>
  <si>
    <t>https://twitter.com/here_ufc</t>
  </si>
  <si>
    <t>https://twitter.com/hunnywh0re</t>
  </si>
  <si>
    <t>https://twitter.com/jtuck151</t>
  </si>
  <si>
    <t>https://twitter.com/krysteena91</t>
  </si>
  <si>
    <t>https://twitter.com/10ji_tetsujin</t>
  </si>
  <si>
    <t>https://twitter.com/dory_meh</t>
  </si>
  <si>
    <t>https://twitter.com/bhaskargarg16</t>
  </si>
  <si>
    <t>https://twitter.com/ghostsofmerthyr</t>
  </si>
  <si>
    <t>https://twitter.com/tadanoiiyatu</t>
  </si>
  <si>
    <t>https://twitter.com/noticiasport_</t>
  </si>
  <si>
    <t>https://twitter.com/jmcguire320</t>
  </si>
  <si>
    <t>https://twitter.com/ferriolferrio2</t>
  </si>
  <si>
    <t>https://twitter.com/eurosjonesevans</t>
  </si>
  <si>
    <t>https://twitter.com/heyitsyel_</t>
  </si>
  <si>
    <t>https://twitter.com/krisjames1978</t>
  </si>
  <si>
    <t>https://twitter.com/awesoome999</t>
  </si>
  <si>
    <t>https://twitter.com/creammma_rizin</t>
  </si>
  <si>
    <t>https://twitter.com/sannomiyadkk</t>
  </si>
  <si>
    <t>https://twitter.com/tanabigroup</t>
  </si>
  <si>
    <t>https://twitter.com/georgesstpierre</t>
  </si>
  <si>
    <t>https://twitter.com/93mma93ren</t>
  </si>
  <si>
    <t>https://twitter.com/wahuuwahyu</t>
  </si>
  <si>
    <t>https://twitter.com/omarsaidjoty</t>
  </si>
  <si>
    <t>https://twitter.com/patsabatini145</t>
  </si>
  <si>
    <t>https://twitter.com/shiiro_jk</t>
  </si>
  <si>
    <t>https://twitter.com/edugevinci</t>
  </si>
  <si>
    <t>https://twitter.com/gcllx_</t>
  </si>
  <si>
    <t>https://twitter.com/the_dcom2</t>
  </si>
  <si>
    <t>https://twitter.com/thenotorious080</t>
  </si>
  <si>
    <t>https://twitter.com/castillo_lolit</t>
  </si>
  <si>
    <t>https://twitter.com/kirua_07</t>
  </si>
  <si>
    <t>https://twitter.com/ufcarabia</t>
  </si>
  <si>
    <t>https://twitter.com/ijonk992</t>
  </si>
  <si>
    <t>https://twitter.com/cedrick89</t>
  </si>
  <si>
    <t>https://twitter.com/gyeombamie_</t>
  </si>
  <si>
    <t>https://twitter.com/kayode__xo</t>
  </si>
  <si>
    <t>https://twitter.com/savn0nltnvpp67y</t>
  </si>
  <si>
    <t>https://twitter.com/bamareb56</t>
  </si>
  <si>
    <t>https://twitter.com/gbrou10</t>
  </si>
  <si>
    <t>https://twitter.com/lasso_rfz</t>
  </si>
  <si>
    <t>https://twitter.com/newsmond1</t>
  </si>
  <si>
    <t>https://twitter.com/8dquh0ctsnmgvyf</t>
  </si>
  <si>
    <t>https://twitter.com/tubatuwins</t>
  </si>
  <si>
    <t>https://twitter.com/thatswraith_</t>
  </si>
  <si>
    <t>https://twitter.com/lobjectif17</t>
  </si>
  <si>
    <t>https://twitter.com/ufcongo</t>
  </si>
  <si>
    <t>https://twitter.com/imsaamycb</t>
  </si>
  <si>
    <t>https://twitter.com/dsjhayden</t>
  </si>
  <si>
    <t>https://twitter.com/alexm_talksport</t>
  </si>
  <si>
    <t>https://twitter.com/suissesui</t>
  </si>
  <si>
    <t>https://twitter.com/blackpandamma</t>
  </si>
  <si>
    <t>https://twitter.com/wannmma</t>
  </si>
  <si>
    <t>https://twitter.com/iamkrizzachu</t>
  </si>
  <si>
    <t>https://twitter.com/vesgonco</t>
  </si>
  <si>
    <t>https://twitter.com/qtrriki</t>
  </si>
  <si>
    <t>https://twitter.com/paraluman_26</t>
  </si>
  <si>
    <t>https://twitter.com/luuftw</t>
  </si>
  <si>
    <t>https://twitter.com/angelinvestorog</t>
  </si>
  <si>
    <t>https://twitter.com/43toeknee</t>
  </si>
  <si>
    <t>https://twitter.com/toi20479486</t>
  </si>
  <si>
    <t>https://twitter.com/hugoawrites</t>
  </si>
  <si>
    <t>https://twitter.com/mmateam100</t>
  </si>
  <si>
    <t>https://twitter.com/givemesport</t>
  </si>
  <si>
    <t>https://twitter.com/nalokimang</t>
  </si>
  <si>
    <t>https://twitter.com/mesyedsalu</t>
  </si>
  <si>
    <t>https://twitter.com/pucci0211</t>
  </si>
  <si>
    <t>https://twitter.com/samhxrris9</t>
  </si>
  <si>
    <t>https://twitter.com/taexoocityx</t>
  </si>
  <si>
    <t>https://twitter.com/cluckypls</t>
  </si>
  <si>
    <t>https://twitter.com/bobthedoctor_</t>
  </si>
  <si>
    <t>https://twitter.com/sidi_94470</t>
  </si>
  <si>
    <t>https://twitter.com/bby_chanyeol</t>
  </si>
  <si>
    <t>https://twitter.com/dinozeroo</t>
  </si>
  <si>
    <t>https://twitter.com/sulemam42920632</t>
  </si>
  <si>
    <t>https://twitter.com/bbbbforb</t>
  </si>
  <si>
    <t>https://twitter.com/sujalsalekar2</t>
  </si>
  <si>
    <t>https://twitter.com/leo072521</t>
  </si>
  <si>
    <t>https://twitter.com/dnw91melbourne</t>
  </si>
  <si>
    <t>https://twitter.com/win_nidayu</t>
  </si>
  <si>
    <t>https://twitter.com/uwu_city</t>
  </si>
  <si>
    <t>https://twitter.com/blissmarieee</t>
  </si>
  <si>
    <t>https://twitter.com/h_m_a_04</t>
  </si>
  <si>
    <t>https://twitter.com/rudedj</t>
  </si>
  <si>
    <t>https://twitter.com/halleberry</t>
  </si>
  <si>
    <t>https://twitter.com/poliana1895_</t>
  </si>
  <si>
    <t>https://twitter.com/burncali</t>
  </si>
  <si>
    <t>https://twitter.com/soyaaaaaaaaaaa_</t>
  </si>
  <si>
    <t>https://twitter.com/martinscount</t>
  </si>
  <si>
    <t>https://twitter.com/ragmindset</t>
  </si>
  <si>
    <t>https://twitter.com/ufc_artois</t>
  </si>
  <si>
    <t>https://twitter.com/life_suchis</t>
  </si>
  <si>
    <t>https://twitter.com/druidruimama</t>
  </si>
  <si>
    <t>https://twitter.com/sauceepice</t>
  </si>
  <si>
    <t>https://twitter.com/ufcrizink1</t>
  </si>
  <si>
    <t>https://twitter.com/florentmalice</t>
  </si>
  <si>
    <t>https://twitter.com/vxl2905</t>
  </si>
  <si>
    <t>https://twitter.com/pratik__theboss</t>
  </si>
  <si>
    <t>https://twitter.com/mvhdshahrom</t>
  </si>
  <si>
    <t>https://twitter.com/elduper1</t>
  </si>
  <si>
    <t>https://twitter.com/winluckycharm</t>
  </si>
  <si>
    <t>https://twitter.com/sirjanakhapang</t>
  </si>
  <si>
    <t>https://twitter.com/_angelique0_0</t>
  </si>
  <si>
    <t>https://twitter.com/durazell</t>
  </si>
  <si>
    <t>https://twitter.com/gamersloungedk</t>
  </si>
  <si>
    <t>https://twitter.com/zmcmuffxn</t>
  </si>
  <si>
    <t>https://twitter.com/heesunkicityxx</t>
  </si>
  <si>
    <t>https://twitter.com/jenkyues</t>
  </si>
  <si>
    <t>https://twitter.com/htsony</t>
  </si>
  <si>
    <t>https://twitter.com/ningajadah</t>
  </si>
  <si>
    <t>https://twitter.com/nmjnygi</t>
  </si>
  <si>
    <t>https://twitter.com/illwinthiscityx</t>
  </si>
  <si>
    <t>https://twitter.com/lee_hsng_</t>
  </si>
  <si>
    <t>https://twitter.com/pebriaaannn252</t>
  </si>
  <si>
    <t>https://twitter.com/desertheart85</t>
  </si>
  <si>
    <t>https://twitter.com/xdejunwoo</t>
  </si>
  <si>
    <t>https://twitter.com/talgicityx</t>
  </si>
  <si>
    <t>https://twitter.com/istyluq</t>
  </si>
  <si>
    <t>https://twitter.com/freyselaluhokyx</t>
  </si>
  <si>
    <t>https://twitter.com/pransesjoyxx</t>
  </si>
  <si>
    <t>https://twitter.com/luxxkim</t>
  </si>
  <si>
    <t>https://twitter.com/dreambigtowin11</t>
  </si>
  <si>
    <t>https://twitter.com/odettecityx</t>
  </si>
  <si>
    <t>https://twitter.com/floofpandacat</t>
  </si>
  <si>
    <t>https://twitter.com/leecjeno_</t>
  </si>
  <si>
    <t>https://twitter.com/shreadercityx</t>
  </si>
  <si>
    <t>https://twitter.com/hiraethzephyr</t>
  </si>
  <si>
    <t>https://twitter.com/arctmonksa</t>
  </si>
  <si>
    <t>https://twitter.com/gyuuskies</t>
  </si>
  <si>
    <t>https://twitter.com/nettybns</t>
  </si>
  <si>
    <t>https://twitter.com/kousukewaifu</t>
  </si>
  <si>
    <t>https://twitter.com/kepincityx</t>
  </si>
  <si>
    <t>https://twitter.com/smoothipup</t>
  </si>
  <si>
    <t>https://twitter.com/marstarvega77</t>
  </si>
  <si>
    <t>https://twitter.com/tresandangel</t>
  </si>
  <si>
    <t>https://twitter.com/nikbilejn_</t>
  </si>
  <si>
    <t>https://twitter.com/es_sportsnews</t>
  </si>
  <si>
    <t>https://twitter.com/hehim6</t>
  </si>
  <si>
    <t>https://twitter.com/laurenmurphymma</t>
  </si>
  <si>
    <t>https://twitter.com/roxyfighter</t>
  </si>
  <si>
    <t>https://twitter.com/jungworld99</t>
  </si>
  <si>
    <t>https://twitter.com/go_jerem</t>
  </si>
  <si>
    <t>https://twitter.com/obs_sport_biz</t>
  </si>
  <si>
    <t>https://twitter.com/bloodline_nzl</t>
  </si>
  <si>
    <t>https://twitter.com/__fairywonnie</t>
  </si>
  <si>
    <t>https://twitter.com/ciarafiles</t>
  </si>
  <si>
    <t>https://twitter.com/cryptodoge146</t>
  </si>
  <si>
    <t>https://twitter.com/binitrejo</t>
  </si>
  <si>
    <t>https://twitter.com/sexipops1</t>
  </si>
  <si>
    <t>https://twitter.com/inungs</t>
  </si>
  <si>
    <t>https://twitter.com/redamancyjade</t>
  </si>
  <si>
    <t>https://twitter.com/missufecityy</t>
  </si>
  <si>
    <t>https://twitter.com/rccccheon</t>
  </si>
  <si>
    <t>https://twitter.com/nabeha_ru</t>
  </si>
  <si>
    <t>https://twitter.com/akumakamen2</t>
  </si>
  <si>
    <t>https://twitter.com/ree_nim02</t>
  </si>
  <si>
    <t>https://twitter.com/77elodiewwe_ufc</t>
  </si>
  <si>
    <t>https://twitter.com/flakeswiss</t>
  </si>
  <si>
    <t>https://twitter.com/adri_geek</t>
  </si>
  <si>
    <t>https://twitter.com/antidrop3</t>
  </si>
  <si>
    <t>https://twitter.com/kiace11</t>
  </si>
  <si>
    <t>https://twitter.com/holdemset</t>
  </si>
  <si>
    <t>https://twitter.com/ivy_sky01</t>
  </si>
  <si>
    <t>https://twitter.com/alextrxm</t>
  </si>
  <si>
    <t>https://twitter.com/thewoorstt</t>
  </si>
  <si>
    <t>https://twitter.com/sandrine2loffre</t>
  </si>
  <si>
    <t>https://twitter.com/scannellnathan</t>
  </si>
  <si>
    <t>https://twitter.com/unlimitedmindb</t>
  </si>
  <si>
    <t>https://twitter.com/24365withlisa</t>
  </si>
  <si>
    <t>https://twitter.com/ltiufpb</t>
  </si>
  <si>
    <t>https://twitter.com/winterr_cityxx</t>
  </si>
  <si>
    <t>https://twitter.com/ssebongieeee17</t>
  </si>
  <si>
    <t>https://twitter.com/pooching17</t>
  </si>
  <si>
    <t>https://twitter.com/jakevil97</t>
  </si>
  <si>
    <t>https://twitter.com/artic_2010</t>
  </si>
  <si>
    <t>https://twitter.com/rennyunodeshi</t>
  </si>
  <si>
    <t>https://twitter.com/itome100028</t>
  </si>
  <si>
    <t>https://twitter.com/mcnsk96</t>
  </si>
  <si>
    <t>https://twitter.com/ruben10pt</t>
  </si>
  <si>
    <t>https://twitter.com/jessthegemini</t>
  </si>
  <si>
    <t>https://twitter.com/eliseothe3rd</t>
  </si>
  <si>
    <t>https://twitter.com/snowiethunder</t>
  </si>
  <si>
    <t>https://twitter.com/shyou412</t>
  </si>
  <si>
    <t>https://twitter.com/sirisking</t>
  </si>
  <si>
    <t>https://twitter.com/linop412</t>
  </si>
  <si>
    <t>https://twitter.com/galaskyamazing</t>
  </si>
  <si>
    <t>https://twitter.com/lismandeukie</t>
  </si>
  <si>
    <t>https://twitter.com/realgbf_</t>
  </si>
  <si>
    <t>https://twitter.com/dth_detha</t>
  </si>
  <si>
    <t>https://twitter.com/kaktycslatt</t>
  </si>
  <si>
    <t>https://twitter.com/traffictriangle</t>
  </si>
  <si>
    <t>https://twitter.com/mhb_brasil</t>
  </si>
  <si>
    <t>https://twitter.com/shingeki_bo</t>
  </si>
  <si>
    <t>https://twitter.com/ufc_rizin3</t>
  </si>
  <si>
    <t>https://twitter.com/fitzymatts</t>
  </si>
  <si>
    <t>https://twitter.com/jayfdiaz99</t>
  </si>
  <si>
    <t>https://twitter.com/a_alquaymi</t>
  </si>
  <si>
    <t>https://twitter.com/byborsa72</t>
  </si>
  <si>
    <t>https://twitter.com/olimpiyat_ufc</t>
  </si>
  <si>
    <t>https://twitter.com/niabigwinn</t>
  </si>
  <si>
    <t>https://twitter.com/martin79foster</t>
  </si>
  <si>
    <t>https://twitter.com/ftblobs</t>
  </si>
  <si>
    <t>https://twitter.com/nocontextbailly</t>
  </si>
  <si>
    <t>https://twitter.com/toribasutom</t>
  </si>
  <si>
    <t>https://twitter.com/mewj79</t>
  </si>
  <si>
    <t>https://twitter.com/leo_nxt5595</t>
  </si>
  <si>
    <t>https://twitter.com/lvaro40614856</t>
  </si>
  <si>
    <t>https://twitter.com/armenia__mma</t>
  </si>
  <si>
    <t>https://twitter.com/crewtaxi</t>
  </si>
  <si>
    <t>https://twitter.com/_jssy____</t>
  </si>
  <si>
    <t>https://twitter.com/_mrhakka</t>
  </si>
  <si>
    <t>https://twitter.com/yohan081113</t>
  </si>
  <si>
    <t>https://twitter.com/chcolaate</t>
  </si>
  <si>
    <t>https://twitter.com/hoge_tetra</t>
  </si>
  <si>
    <t>https://twitter.com/odeosbourne</t>
  </si>
  <si>
    <t>https://twitter.com/_ownedbynam</t>
  </si>
  <si>
    <t>https://twitter.com/greenray2012</t>
  </si>
  <si>
    <t>https://twitter.com/aeioupro</t>
  </si>
  <si>
    <t>https://twitter.com/dmitriy73972149</t>
  </si>
  <si>
    <t>https://twitter.com/bestfightodds</t>
  </si>
  <si>
    <t>https://twitter.com/erwanlecorre</t>
  </si>
  <si>
    <t>https://twitter.com/christinatasty</t>
  </si>
  <si>
    <t>https://twitter.com/norteyrichard62</t>
  </si>
  <si>
    <t>https://twitter.com/trifight</t>
  </si>
  <si>
    <t>https://twitter.com/fownem5</t>
  </si>
  <si>
    <t>https://twitter.com/ovitchovitch</t>
  </si>
  <si>
    <t>https://twitter.com/clementdiaa</t>
  </si>
  <si>
    <t>https://twitter.com/amidalaa_</t>
  </si>
  <si>
    <t>https://twitter.com/dlove108</t>
  </si>
  <si>
    <t>https://twitter.com/future_bro718</t>
  </si>
  <si>
    <t>https://twitter.com/thecristhian2</t>
  </si>
  <si>
    <t>https://twitter.com/motogp_espn</t>
  </si>
  <si>
    <t>https://twitter.com/devi_imouto</t>
  </si>
  <si>
    <t>https://twitter.com/by360sport</t>
  </si>
  <si>
    <t>https://twitter.com/chremirlie</t>
  </si>
  <si>
    <t>https://twitter.com/pao8abkqljk6xjo</t>
  </si>
  <si>
    <t>https://twitter.com/2021vista_1st</t>
  </si>
  <si>
    <t>https://twitter.com/ryu02760276</t>
  </si>
  <si>
    <t>https://twitter.com/iluvchan1e</t>
  </si>
  <si>
    <t>https://twitter.com/sportskeedamma</t>
  </si>
  <si>
    <t>https://twitter.com/l3n667xxxufc</t>
  </si>
  <si>
    <t>https://twitter.com/aegyowincityxxx</t>
  </si>
  <si>
    <t>https://twitter.com/kang_sol_a_</t>
  </si>
  <si>
    <t>https://twitter.com/revivrgl</t>
  </si>
  <si>
    <t>https://twitter.com/fightersecuador</t>
  </si>
  <si>
    <t>https://twitter.com/box_fc</t>
  </si>
  <si>
    <t>https://twitter.com/ras_lghul</t>
  </si>
  <si>
    <t>https://twitter.com/kakuota_neet</t>
  </si>
  <si>
    <t>https://twitter.com/kiyongie123</t>
  </si>
  <si>
    <t>https://twitter.com/mikerobmma</t>
  </si>
  <si>
    <t>https://twitter.com/tyson_fury</t>
  </si>
  <si>
    <t>https://twitter.com/canelo</t>
  </si>
  <si>
    <t>https://twitter.com/floydmayweather</t>
  </si>
  <si>
    <t>https://twitter.com/jackslackmma</t>
  </si>
  <si>
    <t>https://twitter.com/jonatha32853971</t>
  </si>
  <si>
    <t>https://twitter.com/ameen_qith</t>
  </si>
  <si>
    <t>https://twitter.com/nbuskova</t>
  </si>
  <si>
    <t>https://twitter.com/offseasonlopata</t>
  </si>
  <si>
    <t>https://twitter.com/mjotamarques</t>
  </si>
  <si>
    <t>https://twitter.com/ryuwinscityxx</t>
  </si>
  <si>
    <t>https://twitter.com/ernas35843958</t>
  </si>
  <si>
    <t>https://twitter.com/realabdulaliyu1</t>
  </si>
  <si>
    <t>https://twitter.com/tropicano90</t>
  </si>
  <si>
    <t>https://twitter.com/joscel1</t>
  </si>
  <si>
    <t>https://twitter.com/czekata</t>
  </si>
  <si>
    <t>https://twitter.com/bg1oilewnbkq8pe</t>
  </si>
  <si>
    <t>https://twitter.com/kkooblog</t>
  </si>
  <si>
    <t>https://twitter.com/inspecteurjcc</t>
  </si>
  <si>
    <t>https://twitter.com/guerreirosasa</t>
  </si>
  <si>
    <t>https://twitter.com/_wasssup</t>
  </si>
  <si>
    <t>https://twitter.com/ricojugg</t>
  </si>
  <si>
    <t>https://twitter.com/loiavnducelsjtd</t>
  </si>
  <si>
    <t>https://twitter.com/jjarack</t>
  </si>
  <si>
    <t>https://twitter.com/annamerlan</t>
  </si>
  <si>
    <t>https://twitter.com/tsune_homie</t>
  </si>
  <si>
    <t>https://twitter.com/omasukifight</t>
  </si>
  <si>
    <t>https://twitter.com/akuranet</t>
  </si>
  <si>
    <t>https://twitter.com/makakolcrf</t>
  </si>
  <si>
    <t>https://twitter.com/haba__pero</t>
  </si>
  <si>
    <t>https://twitter.com/ishin_is_fake</t>
  </si>
  <si>
    <t>https://twitter.com/winnietinniex</t>
  </si>
  <si>
    <t>https://twitter.com/toma_nwk</t>
  </si>
  <si>
    <t>https://twitter.com/liletrafe</t>
  </si>
  <si>
    <t>https://twitter.com/codyboucher2</t>
  </si>
  <si>
    <t>https://twitter.com/_dml20</t>
  </si>
  <si>
    <t>https://twitter.com/eagiesmesh</t>
  </si>
  <si>
    <t>https://twitter.com/rafaelfiziev</t>
  </si>
  <si>
    <t>https://twitter.com/bmf_bisping2</t>
  </si>
  <si>
    <t>https://twitter.com/mmawrestle_chat</t>
  </si>
  <si>
    <t>https://twitter.com/neezax6</t>
  </si>
  <si>
    <t>https://twitter.com/therealennardzl</t>
  </si>
  <si>
    <t>https://twitter.com/gaeulparksh</t>
  </si>
  <si>
    <t>https://twitter.com/penguinhxxnie</t>
  </si>
  <si>
    <t>https://twitter.com/angelo090406</t>
  </si>
  <si>
    <t>https://twitter.com/let_itbewinn</t>
  </si>
  <si>
    <t>https://twitter.com/poppinclea</t>
  </si>
  <si>
    <t>https://twitter.com/haniette_</t>
  </si>
  <si>
    <t>https://twitter.com/gemmmsss___</t>
  </si>
  <si>
    <t>https://twitter.com/ka_bigwin</t>
  </si>
  <si>
    <t>https://twitter.com/kosshi0627</t>
  </si>
  <si>
    <t>https://twitter.com/beneadth</t>
  </si>
  <si>
    <t>https://twitter.com/boxemag_com</t>
  </si>
  <si>
    <t>https://twitter.com/bts_xxmochiii</t>
  </si>
  <si>
    <t>https://twitter.com/1lyfe1chance</t>
  </si>
  <si>
    <t>https://twitter.com/aidenfknrich</t>
  </si>
  <si>
    <t>https://twitter.com/cgm_angie11</t>
  </si>
  <si>
    <t>https://twitter.com/nizargu</t>
  </si>
  <si>
    <t>https://twitter.com/blueberto</t>
  </si>
  <si>
    <t>https://twitter.com/libertadsurja</t>
  </si>
  <si>
    <t>https://twitter.com/unlorddelogrono</t>
  </si>
  <si>
    <t>https://twitter.com/krissog_513</t>
  </si>
  <si>
    <t>https://twitter.com/master_yinyang</t>
  </si>
  <si>
    <t>https://twitter.com/wonieewins</t>
  </si>
  <si>
    <t>https://twitter.com/yanda041092701</t>
  </si>
  <si>
    <t>https://twitter.com/enjane_07</t>
  </si>
  <si>
    <t>https://twitter.com/caratrightherez</t>
  </si>
  <si>
    <t>https://twitter.com/_chinoirzerr</t>
  </si>
  <si>
    <t>https://twitter.com/keisyishere</t>
  </si>
  <si>
    <t>https://twitter.com/mmaskovv</t>
  </si>
  <si>
    <t>https://twitter.com/cofeex1</t>
  </si>
  <si>
    <t>https://twitter.com/hxerit</t>
  </si>
  <si>
    <t>https://twitter.com/vvshyyy</t>
  </si>
  <si>
    <t>https://twitter.com/folivares10p</t>
  </si>
  <si>
    <t>https://twitter.com/vtaehyungsii_</t>
  </si>
  <si>
    <t>https://twitter.com/stetheh</t>
  </si>
  <si>
    <t>https://twitter.com/_7012citix</t>
  </si>
  <si>
    <t>https://twitter.com/felipsn_</t>
  </si>
  <si>
    <t>https://twitter.com/paliklol</t>
  </si>
  <si>
    <t>https://twitter.com/dimitrisanders_</t>
  </si>
  <si>
    <t>https://twitter.com/pessi_suzaku</t>
  </si>
  <si>
    <t>https://twitter.com/melvvln</t>
  </si>
  <si>
    <t>https://twitter.com/burakoz68032132</t>
  </si>
  <si>
    <t>https://twitter.com/wf4_phd</t>
  </si>
  <si>
    <t>https://twitter.com/macarioxmapi</t>
  </si>
  <si>
    <t>https://twitter.com/jjaywonx</t>
  </si>
  <si>
    <t>https://twitter.com/valenteen_rus</t>
  </si>
  <si>
    <t>https://twitter.com/rtsportnews</t>
  </si>
  <si>
    <t>https://twitter.com/armando91142904</t>
  </si>
  <si>
    <t>https://twitter.com/sootanghoon08</t>
  </si>
  <si>
    <t>https://twitter.com/enfuego101</t>
  </si>
  <si>
    <t>https://twitter.com/bosscapone415</t>
  </si>
  <si>
    <t>https://twitter.com/codymas40298655</t>
  </si>
  <si>
    <t>https://twitter.com/relyamnz</t>
  </si>
  <si>
    <t>https://twitter.com/hosierlouie</t>
  </si>
  <si>
    <t>https://twitter.com/iyadtari1</t>
  </si>
  <si>
    <t>https://twitter.com/apfml27</t>
  </si>
  <si>
    <t>https://twitter.com/bigthumb_ck631</t>
  </si>
  <si>
    <t>https://twitter.com/tkvk7_cityx</t>
  </si>
  <si>
    <t>https://twitter.com/mirrorsportie</t>
  </si>
  <si>
    <t>https://twitter.com/gq_mma</t>
  </si>
  <si>
    <t>https://twitter.com/bigboybeefdip</t>
  </si>
  <si>
    <t>https://twitter.com/liammcl08892406</t>
  </si>
  <si>
    <t>https://twitter.com/fatboyjonesy</t>
  </si>
  <si>
    <t>https://twitter.com/templar7772</t>
  </si>
  <si>
    <t>https://twitter.com/amkmrmm</t>
  </si>
  <si>
    <t>https://twitter.com/jay_moffatt</t>
  </si>
  <si>
    <t>https://twitter.com/thirdmannn</t>
  </si>
  <si>
    <t>https://twitter.com/turnflafly_</t>
  </si>
  <si>
    <t>https://twitter.com/fayssalefra</t>
  </si>
  <si>
    <t>https://twitter.com/saku_rizin_ufc</t>
  </si>
  <si>
    <t>https://twitter.com/yamaken_yade</t>
  </si>
  <si>
    <t>https://twitter.com/rizin_pr</t>
  </si>
  <si>
    <t>https://twitter.com/thelastdragon89</t>
  </si>
  <si>
    <t>https://twitter.com/kayyieu</t>
  </si>
  <si>
    <t>https://twitter.com/j_al_fa</t>
  </si>
  <si>
    <t>https://twitter.com/sportsinsider</t>
  </si>
  <si>
    <t>https://twitter.com/forkfuture</t>
  </si>
  <si>
    <t>https://twitter.com/mmabutter</t>
  </si>
  <si>
    <t>https://twitter.com/thejivemaster</t>
  </si>
  <si>
    <t>https://twitter.com/kaiseranddragon</t>
  </si>
  <si>
    <t>https://twitter.com/savileaurus</t>
  </si>
  <si>
    <t>https://twitter.com/rhnlyn_</t>
  </si>
  <si>
    <t>https://twitter.com/wen96zjun</t>
  </si>
  <si>
    <t>https://twitter.com/fristalobo</t>
  </si>
  <si>
    <t>https://twitter.com/_jayc12</t>
  </si>
  <si>
    <t>https://twitter.com/amu_babachenko</t>
  </si>
  <si>
    <t>https://twitter.com/poodlewins</t>
  </si>
  <si>
    <t>https://twitter.com/doerlangga</t>
  </si>
  <si>
    <t>https://twitter.com/aulrevoir</t>
  </si>
  <si>
    <t>https://twitter.com/kixeann_</t>
  </si>
  <si>
    <t>https://twitter.com/iautohost</t>
  </si>
  <si>
    <t>https://twitter.com/recitesocial</t>
  </si>
  <si>
    <t>https://twitter.com/showtimeboxing</t>
  </si>
  <si>
    <t>https://twitter.com/dilletaunt</t>
  </si>
  <si>
    <t>https://twitter.com/aliabdelaziz00</t>
  </si>
  <si>
    <t>https://twitter.com/kentjenningsadg</t>
  </si>
  <si>
    <t>https://twitter.com/oskareidemmma</t>
  </si>
  <si>
    <t>https://twitter.com/johnsnobbish</t>
  </si>
  <si>
    <t>https://twitter.com/barstoolsports</t>
  </si>
  <si>
    <t>https://twitter.com/randy_couture</t>
  </si>
  <si>
    <t>https://twitter.com/gottliebshow</t>
  </si>
  <si>
    <t>https://twitter.com/foxsportsradio</t>
  </si>
  <si>
    <t>https://twitter.com/kthsbebu_</t>
  </si>
  <si>
    <t>https://twitter.com/yaskojr</t>
  </si>
  <si>
    <t>https://twitter.com/regina_ador</t>
  </si>
  <si>
    <t>https://twitter.com/fx12345678910</t>
  </si>
  <si>
    <t>https://twitter.com/kwinassistance</t>
  </si>
  <si>
    <t>https://twitter.com/thecheflayun</t>
  </si>
  <si>
    <t>https://twitter.com/scrptddy</t>
  </si>
  <si>
    <t>https://twitter.com/lhscityx_</t>
  </si>
  <si>
    <t>https://twitter.com/takeuchikenji6</t>
  </si>
  <si>
    <t>https://twitter.com/abanoubfares4</t>
  </si>
  <si>
    <t>https://twitter.com/tarveraew</t>
  </si>
  <si>
    <t>https://twitter.com/realnicktheguy</t>
  </si>
  <si>
    <t>https://twitter.com/bonoroigor</t>
  </si>
  <si>
    <t>https://twitter.com/ivermectinatha</t>
  </si>
  <si>
    <t>https://twitter.com/kuniedasagami</t>
  </si>
  <si>
    <t>https://twitter.com/bot_mma_fan</t>
  </si>
  <si>
    <t>https://twitter.com/theaditya49</t>
  </si>
  <si>
    <t>https://twitter.com/cwxjgkax8btyk9l</t>
  </si>
  <si>
    <t>https://twitter.com/akirajoycityx_</t>
  </si>
  <si>
    <t>https://twitter.com/hannahgarcia_</t>
  </si>
  <si>
    <t>https://twitter.com/so_picky</t>
  </si>
  <si>
    <t>https://twitter.com/dr_manpsa</t>
  </si>
  <si>
    <t>https://twitter.com/macenah21</t>
  </si>
  <si>
    <t>https://twitter.com/cyminsh</t>
  </si>
  <si>
    <t>https://twitter.com/news_ringkz</t>
  </si>
  <si>
    <t>https://twitter.com/umbreullia</t>
  </si>
  <si>
    <t>https://twitter.com/josecoronel117</t>
  </si>
  <si>
    <t>https://twitter.com/kakutou_ms</t>
  </si>
  <si>
    <t>https://twitter.com/mtk_mma</t>
  </si>
  <si>
    <t>https://twitter.com/todorovic_ufc</t>
  </si>
  <si>
    <t>https://twitter.com/robert28800594</t>
  </si>
  <si>
    <t>https://twitter.com/cantellmebot</t>
  </si>
  <si>
    <t>https://twitter.com/djidji35derenne</t>
  </si>
  <si>
    <t>https://twitter.com/43n20</t>
  </si>
  <si>
    <t>https://twitter.com/piaf_acab</t>
  </si>
  <si>
    <t>https://twitter.com/shouvrscdx</t>
  </si>
  <si>
    <t>https://twitter.com/mve240</t>
  </si>
  <si>
    <t>https://twitter.com/winnulaacityx</t>
  </si>
  <si>
    <t>https://twitter.com/homelessrambo</t>
  </si>
  <si>
    <t>https://twitter.com/jejaembigwin</t>
  </si>
  <si>
    <t>https://twitter.com/bao92639773</t>
  </si>
  <si>
    <t>https://twitter.com/hamgoesham</t>
  </si>
  <si>
    <t>https://twitter.com/galoph_</t>
  </si>
  <si>
    <t>https://twitter.com/maykeuallef</t>
  </si>
  <si>
    <t>https://twitter.com/i_belong_to_non</t>
  </si>
  <si>
    <t>https://twitter.com/makgolli_</t>
  </si>
  <si>
    <t>https://twitter.com/agfight</t>
  </si>
  <si>
    <t>https://twitter.com/ak__kr</t>
  </si>
  <si>
    <t>https://twitter.com/iron_fist_jnr</t>
  </si>
  <si>
    <t>https://twitter.com/zhumagulovnews</t>
  </si>
  <si>
    <t>https://twitter.com/mmaofarm1</t>
  </si>
  <si>
    <t>https://twitter.com/nordaceofficial</t>
  </si>
  <si>
    <t>https://twitter.com/fabrice_genevay</t>
  </si>
  <si>
    <t>https://twitter.com/denfercat</t>
  </si>
  <si>
    <t>https://twitter.com/boucheraelwady</t>
  </si>
  <si>
    <t>https://twitter.com/nicosomoza06</t>
  </si>
  <si>
    <t>https://twitter.com/chongsaengie</t>
  </si>
  <si>
    <t>https://twitter.com/jesuschild87</t>
  </si>
  <si>
    <t>https://twitter.com/julienskuu</t>
  </si>
  <si>
    <t>https://twitter.com/rimshankjesus</t>
  </si>
  <si>
    <t>https://twitter.com/geglobo</t>
  </si>
  <si>
    <t>https://twitter.com/sajjada63772046</t>
  </si>
  <si>
    <t>https://twitter.com/daddehdazai</t>
  </si>
  <si>
    <t>https://twitter.com/faf_d_sh9</t>
  </si>
  <si>
    <t>https://twitter.com/tiktok_us</t>
  </si>
  <si>
    <t>https://twitter.com/ericaaricardo</t>
  </si>
  <si>
    <t>https://twitter.com/ericlaughsatyou</t>
  </si>
  <si>
    <t>https://twitter.com/joeking704</t>
  </si>
  <si>
    <t>https://twitter.com/canarddeorenge</t>
  </si>
  <si>
    <t>https://twitter.com/jaemnncityxx</t>
  </si>
  <si>
    <t>https://twitter.com/v24e3wsxlhvnzqc</t>
  </si>
  <si>
    <t>https://twitter.com/ksc47</t>
  </si>
  <si>
    <t>https://twitter.com/rennoka</t>
  </si>
  <si>
    <t>https://twitter.com/marioah86</t>
  </si>
  <si>
    <t>https://twitter.com/adamhulsesports</t>
  </si>
  <si>
    <t>https://twitter.com/sepsfcsch3msjky</t>
  </si>
  <si>
    <t>https://twitter.com/minbnscart</t>
  </si>
  <si>
    <t>https://twitter.com/lehmanaamari</t>
  </si>
  <si>
    <t>https://twitter.com/yunghank</t>
  </si>
  <si>
    <t>https://twitter.com/iris_lang_muna</t>
  </si>
  <si>
    <t>https://twitter.com/pangpang4evs</t>
  </si>
  <si>
    <t>https://twitter.com/bebeboivladimir</t>
  </si>
  <si>
    <t>https://twitter.com/s3xbombs_ufc</t>
  </si>
  <si>
    <t>https://twitter.com/missb_luvssb</t>
  </si>
  <si>
    <t>https://twitter.com/sabrinaluckss</t>
  </si>
  <si>
    <t>https://twitter.com/romeu35956250</t>
  </si>
  <si>
    <t>https://twitter.com/urubudailha</t>
  </si>
  <si>
    <t>https://twitter.com/910sts777</t>
  </si>
  <si>
    <t>https://twitter.com/aaronpriv4</t>
  </si>
  <si>
    <t>https://twitter.com/ishinochono</t>
  </si>
  <si>
    <t>https://twitter.com/oharuhaiiyo</t>
  </si>
  <si>
    <t>https://twitter.com/samlafritte</t>
  </si>
  <si>
    <t>https://twitter.com/droryctolagus</t>
  </si>
  <si>
    <t>https://twitter.com/wildraisan</t>
  </si>
  <si>
    <t>https://twitter.com/damcolog</t>
  </si>
  <si>
    <t>https://twitter.com/georgekambosos</t>
  </si>
  <si>
    <t>https://twitter.com/trevorphilipsgg</t>
  </si>
  <si>
    <t>https://twitter.com/oreactive</t>
  </si>
  <si>
    <t>https://twitter.com/_inuinu_n</t>
  </si>
  <si>
    <t>https://twitter.com/cunhaism0</t>
  </si>
  <si>
    <t>https://twitter.com/swm7ssjyjab4bxz</t>
  </si>
  <si>
    <t>https://twitter.com/yurinaup</t>
  </si>
  <si>
    <t>https://twitter.com/antwadley325</t>
  </si>
  <si>
    <t>https://twitter.com/inso29328688</t>
  </si>
  <si>
    <t>https://twitter.com/truthraider1</t>
  </si>
  <si>
    <t>https://twitter.com/pabasbasriegoo</t>
  </si>
  <si>
    <t>https://twitter.com/jjaemrencityx</t>
  </si>
  <si>
    <t>https://twitter.com/theshopth</t>
  </si>
  <si>
    <t>https://twitter.com/ruedadepperu</t>
  </si>
  <si>
    <t>https://twitter.com/tribunapicante1</t>
  </si>
  <si>
    <t>https://twitter.com/dxvidabolivia</t>
  </si>
  <si>
    <t>https://twitter.com/din_chipmunk</t>
  </si>
  <si>
    <t>https://twitter.com/zettonmen</t>
  </si>
  <si>
    <t>https://twitter.com/saveflix</t>
  </si>
  <si>
    <t>https://twitter.com/el_star9</t>
  </si>
  <si>
    <t>https://twitter.com/ardienterev</t>
  </si>
  <si>
    <t>https://twitter.com/mizutonii</t>
  </si>
  <si>
    <t>https://twitter.com/yasagresnipe025</t>
  </si>
  <si>
    <t>https://twitter.com/stallmma</t>
  </si>
  <si>
    <t>https://twitter.com/dada_wada_dada</t>
  </si>
  <si>
    <t>https://twitter.com/wrestlejamia</t>
  </si>
  <si>
    <t>https://twitter.com/fybzjkb1rkgn4ro</t>
  </si>
  <si>
    <t>https://twitter.com/k1bear_</t>
  </si>
  <si>
    <t>https://twitter.com/nazmulmarketer1</t>
  </si>
  <si>
    <t>https://twitter.com/_winscityxxxx_</t>
  </si>
  <si>
    <t>https://twitter.com/ataeyong</t>
  </si>
  <si>
    <t>https://twitter.com/kakutogifanmma</t>
  </si>
  <si>
    <t>https://twitter.com/kou_1987</t>
  </si>
  <si>
    <t>https://twitter.com/michaelerossi</t>
  </si>
  <si>
    <t>https://twitter.com/ryanspencermma</t>
  </si>
  <si>
    <t>https://twitter.com/jaemcitybigwins</t>
  </si>
  <si>
    <t>https://twitter.com/lest0rm</t>
  </si>
  <si>
    <t>https://twitter.com/ealvarezfight</t>
  </si>
  <si>
    <t>https://twitter.com/big_stereotype</t>
  </si>
  <si>
    <t>https://twitter.com/swipuchka</t>
  </si>
  <si>
    <t>https://twitter.com/socios</t>
  </si>
  <si>
    <t>https://twitter.com/luckyhooncityx</t>
  </si>
  <si>
    <t>https://twitter.com/sunoocityxy</t>
  </si>
  <si>
    <t>https://twitter.com/mgratton1988</t>
  </si>
  <si>
    <t>https://twitter.com/getschwifty97</t>
  </si>
  <si>
    <t>https://twitter.com/patrickv23</t>
  </si>
  <si>
    <t>https://twitter.com/bradquakeriddel</t>
  </si>
  <si>
    <t>https://twitter.com/kzboxingmmanews</t>
  </si>
  <si>
    <t>https://twitter.com/castellanoskin3</t>
  </si>
  <si>
    <t>https://twitter.com/fighthqtv</t>
  </si>
  <si>
    <t>https://twitter.com/thaysoberana</t>
  </si>
  <si>
    <t>https://twitter.com/eksuh_el</t>
  </si>
  <si>
    <t>https://twitter.com/kourosh99913687</t>
  </si>
  <si>
    <t>https://twitter.com/millaliraj</t>
  </si>
  <si>
    <t>https://twitter.com/jrossnicoll</t>
  </si>
  <si>
    <t>https://twitter.com/solfund</t>
  </si>
  <si>
    <t>https://twitter.com/delorazepary</t>
  </si>
  <si>
    <t>https://twitter.com/mmahwatch</t>
  </si>
  <si>
    <t>https://twitter.com/flowpom</t>
  </si>
  <si>
    <t>https://twitter.com/luberakkj</t>
  </si>
  <si>
    <t>https://twitter.com/bigwinclaiming</t>
  </si>
  <si>
    <t>https://twitter.com/txtdrsalman</t>
  </si>
  <si>
    <t>https://twitter.com/idextratime</t>
  </si>
  <si>
    <t>https://twitter.com/alisawim</t>
  </si>
  <si>
    <t>https://twitter.com/multixxc</t>
  </si>
  <si>
    <t>https://twitter.com/harukisunoo</t>
  </si>
  <si>
    <t>https://twitter.com/sochak34</t>
  </si>
  <si>
    <t>https://twitter.com/frenchsavagery</t>
  </si>
  <si>
    <t>https://twitter.com/tonyelcucyu</t>
  </si>
  <si>
    <t>https://twitter.com/1sx8so071gcurom</t>
  </si>
  <si>
    <t>https://twitter.com/oopvputz</t>
  </si>
  <si>
    <t>https://twitter.com/alarchy_</t>
  </si>
  <si>
    <t>https://twitter.com/taufiqhakimi_</t>
  </si>
  <si>
    <t>https://twitter.com/pwinsidercom</t>
  </si>
  <si>
    <t>https://twitter.com/olivertaylordmu</t>
  </si>
  <si>
    <t>https://twitter.com/nanadjibril</t>
  </si>
  <si>
    <t>https://twitter.com/chivas8_</t>
  </si>
  <si>
    <t>https://twitter.com/dstandridge92</t>
  </si>
  <si>
    <t>https://twitter.com/canalcombate</t>
  </si>
  <si>
    <t>https://twitter.com/sweetsssv</t>
  </si>
  <si>
    <t>https://twitter.com/skach___</t>
  </si>
  <si>
    <t>https://twitter.com/officialmmatime</t>
  </si>
  <si>
    <t>https://twitter.com/jahmalbaksh</t>
  </si>
  <si>
    <t>https://twitter.com/bananagugu</t>
  </si>
  <si>
    <t>https://twitter.com/cathalemyr</t>
  </si>
  <si>
    <t>https://twitter.com/mma_muse</t>
  </si>
  <si>
    <t>https://twitter.com/devilbisspeter</t>
  </si>
  <si>
    <t>https://twitter.com/tinlopss</t>
  </si>
  <si>
    <t>https://twitter.com/eiki_present</t>
  </si>
  <si>
    <t>https://twitter.com/joker_kaich0</t>
  </si>
  <si>
    <t>https://twitter.com/lv7____kuro</t>
  </si>
  <si>
    <t>https://twitter.com/myday59601960</t>
  </si>
  <si>
    <t>https://twitter.com/telimo_subsc</t>
  </si>
  <si>
    <t>https://twitter.com/rjc_po</t>
  </si>
  <si>
    <t>https://twitter.com/mementomori_boi</t>
  </si>
  <si>
    <t>https://twitter.com/upgarage_com</t>
  </si>
  <si>
    <t>https://twitter.com/sato22302</t>
  </si>
  <si>
    <t>https://twitter.com/yocchan60</t>
  </si>
  <si>
    <t>https://twitter.com/stastami</t>
  </si>
  <si>
    <t>https://twitter.com/hadeko41</t>
  </si>
  <si>
    <t>https://twitter.com/harvard_pro</t>
  </si>
  <si>
    <t>https://twitter.com/aroe23j</t>
  </si>
  <si>
    <t>https://twitter.com/xxx_aaa55</t>
  </si>
  <si>
    <t>https://twitter.com/t1994720</t>
  </si>
  <si>
    <t>https://twitter.com/iisssaac</t>
  </si>
  <si>
    <t>https://twitter.com/otasuke_1234</t>
  </si>
  <si>
    <t>https://twitter.com/yuuhokamoyo</t>
  </si>
  <si>
    <t>https://twitter.com/chocolat</t>
  </si>
  <si>
    <t>https://twitter.com/chocolat_music_</t>
  </si>
  <si>
    <t>https://twitter.com/yoasobi_town</t>
  </si>
  <si>
    <t>https://twitter.com/job_chocolat</t>
  </si>
  <si>
    <t>https://twitter.com/rex_sokeibu</t>
  </si>
  <si>
    <t>https://twitter.com/rex_luxury1130</t>
  </si>
  <si>
    <t>https://twitter.com/88sh0n</t>
  </si>
  <si>
    <t>https://twitter.com/siro_cha__</t>
  </si>
  <si>
    <t>https://twitter.com/mi0619_</t>
  </si>
  <si>
    <t>https://twitter.com/meniichigo</t>
  </si>
  <si>
    <t>https://twitter.com/n_ssdq</t>
  </si>
  <si>
    <t>https://twitter.com/aoiyam__</t>
  </si>
  <si>
    <t>https://twitter.com/sawa_0307</t>
  </si>
  <si>
    <t>https://twitter.com/sauzaa33</t>
  </si>
  <si>
    <t>https://twitter.com/taiga1436masa</t>
  </si>
  <si>
    <t>https://twitter.com/dosmanda4</t>
  </si>
  <si>
    <t>https://twitter.com/sab_nyairin_</t>
  </si>
  <si>
    <t>https://twitter.com/sawada46493</t>
  </si>
  <si>
    <t>https://twitter.com/moereen_navi</t>
  </si>
  <si>
    <t>https://twitter.com/eiki_1105ng</t>
  </si>
  <si>
    <t>https://twitter.com/car_go_official</t>
  </si>
  <si>
    <t>https://twitter.com/konnii_1st</t>
  </si>
  <si>
    <t>https://twitter.com/tadatousigasuki</t>
  </si>
  <si>
    <t>https://twitter.com/miguei_777</t>
  </si>
  <si>
    <t>https://twitter.com/quocardpay</t>
  </si>
  <si>
    <t>https://twitter.com/amitarosunsun</t>
  </si>
  <si>
    <t>https://twitter.com/2nd_po1</t>
  </si>
  <si>
    <t>https://twitter.com/sutten_present_</t>
  </si>
  <si>
    <t>https://twitter.com/dalloyau_japon</t>
  </si>
  <si>
    <t>https://twitter.com/mapupresident</t>
  </si>
  <si>
    <t>https://twitter.com/kanjukuoh</t>
  </si>
  <si>
    <t>https://twitter.com/kamiya0kk</t>
  </si>
  <si>
    <t>https://twitter.com/kamiya0casino</t>
  </si>
  <si>
    <t>https://twitter.com/yakult_man</t>
  </si>
  <si>
    <t>https://twitter.com/shikaku_square</t>
  </si>
  <si>
    <t>https://twitter.com/prekoku</t>
  </si>
  <si>
    <t>https://twitter.com/nttcom_online</t>
  </si>
  <si>
    <t>https://twitter.com/tms7_ym</t>
  </si>
  <si>
    <t>https://twitter.com/gmikezuri</t>
  </si>
  <si>
    <t>https://twitter.com/yoronotaki_com</t>
  </si>
  <si>
    <t>https://twitter.com/sanyobussan</t>
  </si>
  <si>
    <t>https://twitter.com/fujimarukun777</t>
  </si>
  <si>
    <t>https://twitter.com/sky_recruiting</t>
  </si>
  <si>
    <t>https://twitter.com/clwataru</t>
  </si>
  <si>
    <t>https://twitter.com/wymmv</t>
  </si>
  <si>
    <t>https://twitter.com/umagon751</t>
  </si>
  <si>
    <t>https://twitter.com/100puzzle</t>
  </si>
  <si>
    <t>https://twitter.com/ac_okazaki</t>
  </si>
  <si>
    <t>https://twitter.com/ac_shinsaibashi</t>
  </si>
  <si>
    <t>https://twitter.com/acaric</t>
  </si>
  <si>
    <t>https://twitter.com/af_originaltl</t>
  </si>
  <si>
    <t>https://twitter.com/aoyama_decarbo</t>
  </si>
  <si>
    <t>https://twitter.com/aritabokujo</t>
  </si>
  <si>
    <t>https://twitter.com/art_meets_life</t>
  </si>
  <si>
    <t>https://twitter.com/assaultlily_pj</t>
  </si>
  <si>
    <t>https://twitter.com/baynet_tabi</t>
  </si>
  <si>
    <t>https://twitter.com/thefullbokki</t>
  </si>
  <si>
    <t>https://twitter.com/biccamerae</t>
  </si>
  <si>
    <t>https://twitter.com/buzzvideo_japan</t>
  </si>
  <si>
    <t>https://twitter.com/chiyomusubi1</t>
  </si>
  <si>
    <t>https://twitter.com/chneco</t>
  </si>
  <si>
    <t>https://twitter.com/cloudwifi100</t>
  </si>
  <si>
    <t>https://twitter.com/emo_miu</t>
  </si>
  <si>
    <t>https://twitter.com/eveningmagazine</t>
  </si>
  <si>
    <t>https://twitter.com/fe_758</t>
  </si>
  <si>
    <t>https://twitter.com/jazzbar_fmkyoto</t>
  </si>
  <si>
    <t>https://twitter.com/journey847</t>
  </si>
  <si>
    <t>https://twitter.com/jp_dinomen</t>
  </si>
  <si>
    <t>https://twitter.com/jumpsho</t>
  </si>
  <si>
    <t>https://twitter.com/jumpshoptokyo</t>
  </si>
  <si>
    <t>https://twitter.com/news_line_me</t>
  </si>
  <si>
    <t>https://twitter.com/nitoriofficial</t>
  </si>
  <si>
    <t>https://twitter.com/noki_happy</t>
  </si>
  <si>
    <t>https://twitter.com/office_de_yasai</t>
  </si>
  <si>
    <t>https://twitter.com/oronaminc</t>
  </si>
  <si>
    <t>https://twitter.com/oronaminc_drink</t>
  </si>
  <si>
    <t>https://twitter.com/panilla_re</t>
  </si>
  <si>
    <t>https://twitter.com/paypaymall</t>
  </si>
  <si>
    <t>https://twitter.com/acrossolution</t>
  </si>
  <si>
    <t>https://twitter.com/oki6kage</t>
  </si>
  <si>
    <t>https://twitter.com/zzx_gto</t>
  </si>
  <si>
    <t>https://twitter.com/sia15612</t>
  </si>
  <si>
    <t>https://twitter.com/kounano15</t>
  </si>
  <si>
    <t>https://twitter.com/kouyagintyamu</t>
  </si>
  <si>
    <t>https://twitter.com/223346</t>
  </si>
  <si>
    <t>https://twitter.com/ru1day0</t>
  </si>
  <si>
    <t>https://twitter.com/isukundesu</t>
  </si>
  <si>
    <t>https://twitter.com/babu__run</t>
  </si>
  <si>
    <t>https://twitter.com/akaz04</t>
  </si>
  <si>
    <t>https://twitter.com/cats777japan</t>
  </si>
  <si>
    <t>https://twitter.com/haru_xx_7</t>
  </si>
  <si>
    <t>https://twitter.com/x45chanx</t>
  </si>
  <si>
    <t>https://twitter.com/ku_0_0zzzz</t>
  </si>
  <si>
    <t>https://twitter.com/952alan</t>
  </si>
  <si>
    <t>https://twitter.com/cos_manasou</t>
  </si>
  <si>
    <t>https://twitter.com/sawa46493</t>
  </si>
  <si>
    <t>https://twitter.com/tkmsby</t>
  </si>
  <si>
    <t>https://twitter.com/katsu_1228</t>
  </si>
  <si>
    <t>https://twitter.com/kawanopaper</t>
  </si>
  <si>
    <t>https://twitter.com/kouragumi</t>
  </si>
  <si>
    <t>https://twitter.com/mutenkurasushi</t>
  </si>
  <si>
    <t>https://twitter.com/naturallykochi</t>
  </si>
  <si>
    <t>https://twitter.com/volta123456</t>
  </si>
  <si>
    <t>https://twitter.com/luno_chi</t>
  </si>
  <si>
    <t>https://twitter.com/arca_mare</t>
  </si>
  <si>
    <t>https://twitter.com/riya74675039</t>
  </si>
  <si>
    <t>https://twitter.com/atatogha</t>
  </si>
  <si>
    <t>https://twitter.com/ilye3s</t>
  </si>
  <si>
    <t>https://twitter.com/toutmenmerde</t>
  </si>
  <si>
    <t>https://twitter.com/nana2pvriiis</t>
  </si>
  <si>
    <t>https://twitter.com/smkngdn</t>
  </si>
  <si>
    <t>https://twitter.com/thomasa22879421</t>
  </si>
  <si>
    <t>https://twitter.com/adamcrypro777</t>
  </si>
  <si>
    <t>https://twitter.com/hermaeusmorafr</t>
  </si>
  <si>
    <t>https://twitter.com/larryfisher_man</t>
  </si>
  <si>
    <t>https://twitter.com/jhkmma</t>
  </si>
  <si>
    <t>https://twitter.com/sumner06</t>
  </si>
  <si>
    <t>https://twitter.com/john_kavanagh</t>
  </si>
  <si>
    <t>https://twitter.com/nonoy9561</t>
  </si>
  <si>
    <t>https://twitter.com/dqng8vetasasnik</t>
  </si>
  <si>
    <t>https://twitter.com/muhammad_aldaaa</t>
  </si>
  <si>
    <t>https://twitter.com/jek___</t>
  </si>
  <si>
    <t>https://twitter.com/itsjustrome_</t>
  </si>
  <si>
    <t>https://twitter.com/northernsky__</t>
  </si>
  <si>
    <t>https://twitter.com/eliocinelli</t>
  </si>
  <si>
    <t>https://twitter.com/jhg78596940</t>
  </si>
  <si>
    <t>https://twitter.com/honestkhabib</t>
  </si>
  <si>
    <t>https://twitter.com/ruanbb2021</t>
  </si>
  <si>
    <t>https://twitter.com/maiko041736</t>
  </si>
  <si>
    <t>https://twitter.com/phill_kallings</t>
  </si>
  <si>
    <t>https://twitter.com/maiconfrattani</t>
  </si>
  <si>
    <t>https://twitter.com/setsunataisho_4</t>
  </si>
  <si>
    <t>https://twitter.com/menggayyiee</t>
  </si>
  <si>
    <t>https://twitter.com/adam__mma__</t>
  </si>
  <si>
    <t>https://twitter.com/freakydeakgifs</t>
  </si>
  <si>
    <t>https://twitter.com/bitsnark</t>
  </si>
  <si>
    <t>https://twitter.com/upscpractice</t>
  </si>
  <si>
    <t>https://twitter.com/deadlifter93</t>
  </si>
  <si>
    <t>https://twitter.com/tcsinterview</t>
  </si>
  <si>
    <t>https://twitter.com/74fbs</t>
  </si>
  <si>
    <t>https://twitter.com/hemoans_drino</t>
  </si>
  <si>
    <t>https://twitter.com/baked_fights</t>
  </si>
  <si>
    <t>https://twitter.com/f_lab_niigata</t>
  </si>
  <si>
    <t>https://twitter.com/cryptobetu</t>
  </si>
  <si>
    <t>https://twitter.com/dragovich26</t>
  </si>
  <si>
    <t>https://twitter.com/jmga1961</t>
  </si>
  <si>
    <t>https://twitter.com/infidels888</t>
  </si>
  <si>
    <t>https://twitter.com/sjahtie</t>
  </si>
  <si>
    <t>https://twitter.com/parmy_singh</t>
  </si>
  <si>
    <t>https://twitter.com/cowyfit</t>
  </si>
  <si>
    <t>https://twitter.com/kekeniea</t>
  </si>
  <si>
    <t>https://twitter.com/im_fo9</t>
  </si>
  <si>
    <t>https://twitter.com/presidentboxing</t>
  </si>
  <si>
    <t>https://twitter.com/europe_mma</t>
  </si>
  <si>
    <t>https://twitter.com/krauss_kvin</t>
  </si>
  <si>
    <t>https://twitter.com/dewa_bcrypto</t>
  </si>
  <si>
    <t>https://twitter.com/nb</t>
  </si>
  <si>
    <t>https://twitter.com/nba</t>
  </si>
  <si>
    <t>https://twitter.com/premierleague</t>
  </si>
  <si>
    <t>https://twitter.com/surfsumatra</t>
  </si>
  <si>
    <t>https://twitter.com/ishjitsu</t>
  </si>
  <si>
    <t>https://twitter.com/a91636</t>
  </si>
  <si>
    <t>https://twitter.com/bowgli92</t>
  </si>
  <si>
    <t>https://twitter.com/packm93m</t>
  </si>
  <si>
    <t>https://twitter.com/moulayougo92</t>
  </si>
  <si>
    <t>https://twitter.com/dunn0428</t>
  </si>
  <si>
    <t>https://twitter.com/iewefed</t>
  </si>
  <si>
    <t>https://twitter.com/justin_gaethje</t>
  </si>
  <si>
    <t>https://twitter.com/joannamma</t>
  </si>
  <si>
    <t>https://twitter.com/stipemiocic</t>
  </si>
  <si>
    <t>https://twitter.com/rileyradford_</t>
  </si>
  <si>
    <t>https://twitter.com/scotty2long</t>
  </si>
  <si>
    <t>https://twitter.com/zen_sekai88</t>
  </si>
  <si>
    <t>https://twitter.com/cassius__92</t>
  </si>
  <si>
    <t>https://twitter.com/polishprincemma</t>
  </si>
  <si>
    <t>https://twitter.com/gerggardniller1</t>
  </si>
  <si>
    <t>https://twitter.com/deusdaguerra___</t>
  </si>
  <si>
    <t>https://twitter.com/mmahojepodcast</t>
  </si>
  <si>
    <t>https://twitter.com/ufc_brasil</t>
  </si>
  <si>
    <t>https://twitter.com/meaggypants</t>
  </si>
  <si>
    <t>https://twitter.com/itssofla__again</t>
  </si>
  <si>
    <t>https://twitter.com/jivites40705454</t>
  </si>
  <si>
    <t>https://twitter.com/tomsmetaverse</t>
  </si>
  <si>
    <t>https://twitter.com/mmanews_com</t>
  </si>
  <si>
    <t>https://twitter.com/harveyleonardd</t>
  </si>
  <si>
    <t>https://twitter.com/hana2360</t>
  </si>
  <si>
    <t>https://twitter.com/fau1in</t>
  </si>
  <si>
    <t>https://twitter.com/zuian4410</t>
  </si>
  <si>
    <t>https://twitter.com/moh03437248</t>
  </si>
  <si>
    <t>https://twitter.com/busydreamingg</t>
  </si>
  <si>
    <t>https://twitter.com/annasazin</t>
  </si>
  <si>
    <t>https://twitter.com/8_yfm_ufc</t>
  </si>
  <si>
    <t>https://twitter.com/bundesliga_jp</t>
  </si>
  <si>
    <t>https://twitter.com/fabrizioromano</t>
  </si>
  <si>
    <t>https://twitter.com/manutd</t>
  </si>
  <si>
    <t>https://twitter.com/wmtyufc4</t>
  </si>
  <si>
    <t>https://twitter.com/wmtyufc2</t>
  </si>
  <si>
    <t>https://twitter.com/wmtyufc1</t>
  </si>
  <si>
    <t>https://twitter.com/wmtyufc5</t>
  </si>
  <si>
    <t>https://twitter.com/wmtyufc3</t>
  </si>
  <si>
    <t>https://twitter.com/lalawoodd</t>
  </si>
  <si>
    <t>https://twitter.com/cgardnercine</t>
  </si>
  <si>
    <t>https://twitter.com/luckiestlilies</t>
  </si>
  <si>
    <t>https://twitter.com/ufcinforma</t>
  </si>
  <si>
    <t>https://twitter.com/herson_herbster</t>
  </si>
  <si>
    <t>https://twitter.com/lianataylor3</t>
  </si>
  <si>
    <t>https://twitter.com/iamretrsuleiman</t>
  </si>
  <si>
    <t>https://twitter.com/simran20761</t>
  </si>
  <si>
    <t>https://twitter.com/caekx</t>
  </si>
  <si>
    <t>https://twitter.com/jadebigwinsxx</t>
  </si>
  <si>
    <t>devonlwoods
RT @dannyseguratv: Why (and how)
Fabricio Werdum sees Ciryl Gane
beating Francis Ngannou at #UFC270
https://t.co/U0oS6tgnDw</t>
  </si>
  <si>
    <t xml:space="preserve">dannyseguratv
</t>
  </si>
  <si>
    <t>schiavellovoice
RT @SchiavelloVOICE: The best selling
#1 sports book in Australia drops
in the USA 🇺🇸 in two days ! |
“The Commentators: 100 Years of
Sport…</t>
  </si>
  <si>
    <t>themindofreyrey
@MMAFighting @guicruzzz GSP reading
comments on who the welterweight
GOAT is. #UFC #MMA #GSP #GOAT https://t.co/h5Ao28azLO</t>
  </si>
  <si>
    <t xml:space="preserve">guicruzzz
</t>
  </si>
  <si>
    <t xml:space="preserve">mmafighting
</t>
  </si>
  <si>
    <t>tamrajkilvish69
@pradip103 Palestine and Israel
are playing a UFC match where Palestine
gets whipped badly.</t>
  </si>
  <si>
    <t xml:space="preserve">pradip103
</t>
  </si>
  <si>
    <t>jngmng
RT @cheshirefeli15: 중국무술이 실전성 있었으면
UFC에서 썼겠지 택견이 실전성 있었으면 UFC에서 썼겠지
태권도가 실전성 있었으면 UFC에서 썼겠지 응? 태권도
발차기 장착한 선수는 많은데? 그건 태권도 발차기만 배운
거지 태권도 베…</t>
  </si>
  <si>
    <t xml:space="preserve">cheshirefeli15
</t>
  </si>
  <si>
    <t>mictlany
RT @ufc: November was full of 𝙃𝙄𝙂𝙃𝙇𝙄𝙂𝙃𝙏𝙎
🤩 🤔 Which of these fights earn
your FOTM? [ B2YB @ToyoTires ]
https://t.co/xzVZESOBt4</t>
  </si>
  <si>
    <t xml:space="preserve">toyotires
</t>
  </si>
  <si>
    <t xml:space="preserve">ufc
</t>
  </si>
  <si>
    <t>won96702
RT @cheshirefeli15: 중국무술이 실전성 있었으면
UFC에서 썼겠지 택견이 실전성 있었으면 UFC에서 썼겠지
태권도가 실전성 있었으면 UFC에서 썼겠지 응? 태권도
발차기 장착한 선수는 많은데? 그건 태권도 발차기만 배운
거지 태권도 베…</t>
  </si>
  <si>
    <t>rydingbicycles
@MMAFighting @AlexanderKLee @JedKMeshew
Or Thug Rose. Some of the best
hands and movement in the UFC hands
down.</t>
  </si>
  <si>
    <t xml:space="preserve">jedkmeshew
</t>
  </si>
  <si>
    <t xml:space="preserve">alexanderklee
</t>
  </si>
  <si>
    <t>aile_kilzer
RT @cheshirefeli15: 중국무술이 실전성 있었으면
UFC에서 썼겠지 택견이 실전성 있었으면 UFC에서 썼겠지
태권도가 실전성 있었으면 UFC에서 썼겠지 응? 태권도
발차기 장착한 선수는 많은데? 그건 태권도 발차기만 배운
거지 태권도 베…</t>
  </si>
  <si>
    <t>emakuyu
RT @JamesMMA10: 5 years ago I overdosed
and died (twice), 2 years ago I
made it to UFC Contender Series
and lost, but 3 weeks ago I made
my…</t>
  </si>
  <si>
    <t xml:space="preserve">jamesmma10
</t>
  </si>
  <si>
    <t>flashman0509
RT @cheshirefeli15: 중국무술이 실전성 있었으면
UFC에서 썼겠지 택견이 실전성 있었으면 UFC에서 썼겠지
태권도가 실전성 있었으면 UFC에서 썼겠지 응? 태권도
발차기 장착한 선수는 많은데? 그건 태권도 발차기만 배운
거지 태권도 베…</t>
  </si>
  <si>
    <t>akagami_no_gojo
RT @LaSueur_off: L’affiche officielle
de l’#UFC270 ! 🤩🇫🇷 (@UFC) https://t.co/ijM4JLaVx0</t>
  </si>
  <si>
    <t>lasueur_off
Jose Aldo fight week ! 🤩🇧🇷 https://t.co/edQX823Rkw</t>
  </si>
  <si>
    <t>deli964
@pattyfuego @Fidel49319095 @GEEZYEA
@VaibhavXT @Givebackmy @MMAFighting
Justin’s cage weight is 173 https://t.co/J6eJBi3pw1</t>
  </si>
  <si>
    <t xml:space="preserve">vaibhavxt
</t>
  </si>
  <si>
    <t xml:space="preserve">geezyea
</t>
  </si>
  <si>
    <t xml:space="preserve">fidel49319095
</t>
  </si>
  <si>
    <t xml:space="preserve">pattyfuego
</t>
  </si>
  <si>
    <t xml:space="preserve">givebackmy
</t>
  </si>
  <si>
    <t>sakai_rugby1223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</si>
  <si>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kyojimomoko1
RT @0522_gon: UFC ヌルマゴのことを漬ける選手って表現する人よくいるけど、ただ漬けるだけじゃなくて無尽蔵のスタミナを活かしてパウンドを打ち続け、サブミッションを決めようと何度も何度もトライしている。寝技の展開が続く＝漬けるじゃないんだよ。
#UFC #ヌルマゴ…</t>
  </si>
  <si>
    <t>david_quinze
RT @_willcompton: UFC 269 Main
event ended by submission. Stoppage
by referee https://t.co/ZYGgKumEzP</t>
  </si>
  <si>
    <t xml:space="preserve">_willcompton
</t>
  </si>
  <si>
    <t>ufc_pride_dream
RT @orimoto777: 郷土愛を育み未来のリーダーを育成する為にどの様なことを教え、それによって参加者がどの様な志を立てたのか、中身を報告してほしいです。抽象的な言葉をならべても仕方ないです。
#urayasu</t>
  </si>
  <si>
    <t xml:space="preserve">ezakimichio
</t>
  </si>
  <si>
    <t xml:space="preserve">orimoto777
</t>
  </si>
  <si>
    <t>sirbeastlife
@GreedEcosystem @garyvee @mcuban
@cz_binance @danawhite @joerogan
@MikeTyson #Greedtoadollar #UFC
#kenshamrock… https://t.co/gbmJTumuMq</t>
  </si>
  <si>
    <t xml:space="preserve">miketyson
</t>
  </si>
  <si>
    <t xml:space="preserve">garyvee
</t>
  </si>
  <si>
    <t xml:space="preserve">greedecosystem
</t>
  </si>
  <si>
    <t xml:space="preserve">joerogan
</t>
  </si>
  <si>
    <t xml:space="preserve">danawhite
</t>
  </si>
  <si>
    <t xml:space="preserve">cz_binance
</t>
  </si>
  <si>
    <t xml:space="preserve">mcuban
</t>
  </si>
  <si>
    <t>pvrkns
@grantcohn @49ers Lol.. oh @grantcohn
.. @ufc I need you to set up a
match between @grantcohn vs Jimmy
G. 2 rounds… https://t.co/DQzSxccfAf</t>
  </si>
  <si>
    <t xml:space="preserve">49ers
</t>
  </si>
  <si>
    <t xml:space="preserve">grantcohn
</t>
  </si>
  <si>
    <t>gilbert_k_8173
@UFC_airsoftgun ハンドガンはゲームルールにハンドガン戦があるので常に持っていきます。そうするとショットガンがやっぱり2本目のメイン枠になりますね</t>
  </si>
  <si>
    <t xml:space="preserve">ufc_airsoftgun
</t>
  </si>
  <si>
    <t>deusssonko
RT @oleynikufc: Врываемся в новую
неделю 💪 Breaking out into a new
week #мма #спорт #олейник #самбо
#ufc #mma #oleynik #etfmg #sport
#boaco…</t>
  </si>
  <si>
    <t xml:space="preserve">oleynikufc
</t>
  </si>
  <si>
    <t>mmashimizu1985
RT @reversal_mma: 今は無き格闘技の聖地ディファ有明で、敵も味方も関係なくみんなで一緒になって見つめる
UFC　堀口恭司 vs DJ戦 この画、貴重過ぎませんか・・・(;
･`д･´)</t>
  </si>
  <si>
    <t xml:space="preserve">reversal_mma
</t>
  </si>
  <si>
    <t>jacobortiz96
RT @AndyHickeyMMA: Clay Guida makes
his 32nd UFC appearance next weekend
and has spent over 15 years consecutively
with the organisation. h…</t>
  </si>
  <si>
    <t xml:space="preserve">andyhickeymma
</t>
  </si>
  <si>
    <t>portinari_n
RT @cheshirefeli15: 보통 온라인에서 실전성
운운하는 사람이 생각하는 실전은 실제 상황에서의 전투를
뜻하는 게 아니라 UFC를 뜻하기 때문이지요</t>
  </si>
  <si>
    <t>hannal_han_si
RT @cheshirefeli15: 보통 온라인에서 실전성
운운하는 사람이 생각하는 실전은 실제 상황에서의 전투를
뜻하는 게 아니라 UFC를 뜻하기 때문이지요</t>
  </si>
  <si>
    <t>tompwillis
RT @bryguyreynolds: I want to sell
some UFC Cards. Comment on here
with a fighter name. I will see
what I have. Under $1 per card
is about…</t>
  </si>
  <si>
    <t>bryguyreynolds
I want to sell some UFC Cards.
Comment on here with a fighter
name. I will see what I have. Under
$1 per card is ab… https://t.co/YO9X3zXby2</t>
  </si>
  <si>
    <t>drnkconor
@LewispAVFC_ @Jon81814650 @AyyItsPauli
Well no one is asking to give out
80% of the revenue to the main
event like… https://t.co/OmY60G8bwX</t>
  </si>
  <si>
    <t xml:space="preserve">lewispavfc_
</t>
  </si>
  <si>
    <t xml:space="preserve">ayyitspauli
</t>
  </si>
  <si>
    <t>jon81814650
@See_U_Soon_Boi @JameFretz @BIGTIMEFandD
@BloodyElbow Did u know the ufc
was losing money for years too?
Lmaoooo Do… https://t.co/YDuLaSGe8m</t>
  </si>
  <si>
    <t>saintboxing1
@LeHumbleOpinion @Danthegangbang
The best Striker and Worst Wrestler
UFC has seen</t>
  </si>
  <si>
    <t xml:space="preserve">danthegangbang
</t>
  </si>
  <si>
    <t xml:space="preserve">lehumbleopinion
</t>
  </si>
  <si>
    <t>onzettt
@SportsGridRadio @TheNotoriousMMA
@ufc @HernanLLL</t>
  </si>
  <si>
    <t xml:space="preserve">sportsgridradio
</t>
  </si>
  <si>
    <t>hernanlll
@Onzettt @SportsGridRadio @TheNotoriousMMA
@ufc Wachoooo jajajajajaja</t>
  </si>
  <si>
    <t xml:space="preserve">thenotoriousmma
</t>
  </si>
  <si>
    <t>english_as
@TheNotoriousMMA is willing to
return to the octagon 🔥 Do you
think #ConorMcGregor can become
champ again? 👑 #ufc… https://t.co/mv94YQRMeB</t>
  </si>
  <si>
    <t>joshua_sung
RT @BloodyElbow: Video: Jon Jones
‘humbled’ by Olympic medalist on
the mats https://t.co/j2NDc9YOmP</t>
  </si>
  <si>
    <t xml:space="preserve">bloodyelbow
</t>
  </si>
  <si>
    <t>enotrpgdx3
RT @cheshirefeli15: 보통 온라인에서 실전성
운운하는 사람이 생각하는 실전은 실제 상황에서의 전투를
뜻하는 게 아니라 UFC를 뜻하기 때문이지요</t>
  </si>
  <si>
    <t>jasonofkorea
RT @cheshirefeli15: 보통 온라인에서 실전성
운운하는 사람이 생각하는 실전은 실제 상황에서의 전투를
뜻하는 게 아니라 UFC를 뜻하기 때문이지요</t>
  </si>
  <si>
    <t>na_cholo_ka
RT @cheshirefeli15: 보통 온라인에서 실전성
운운하는 사람이 생각하는 실전은 실제 상황에서의 전투를
뜻하는 게 아니라 UFC를 뜻하기 때문이지요</t>
  </si>
  <si>
    <t>sportssell3
RT @bryguyreynolds: I want to sell
some UFC Cards. Comment on here
with a fighter name. I will see
what I have. Under $1 per card
is about…</t>
  </si>
  <si>
    <t>connections_sc
RT @bryguyreynolds: I want to sell
some UFC Cards. Comment on here
with a fighter name. I will see
what I have. Under $1 per card
is about…</t>
  </si>
  <si>
    <t>thatshitmccray
@ufc_mmafrontier @sergiopettis
Did the ref want u to kill him?
That shit should have been stopped
during the strikes smh</t>
  </si>
  <si>
    <t xml:space="preserve">sergiopettis
</t>
  </si>
  <si>
    <t>ufc_mmafrontier
RT @BMF_Bisping2: Cody dosnt look
good https://t.co/z7UFU9XiqS</t>
  </si>
  <si>
    <t>akkuzii
@_MMAMindset The UFC really needs
a roid division</t>
  </si>
  <si>
    <t xml:space="preserve">_mmamindset
</t>
  </si>
  <si>
    <t>pulletpork_p
@MikeChandlerMMA great fan! My
favorite figther in the UFC, inclusive,
above The champ.</t>
  </si>
  <si>
    <t xml:space="preserve">mikechandlermma
</t>
  </si>
  <si>
    <t>diamondelbows
Rereading some comments from Jones
fans and Imma put an end to the
best boxer in the UFC debate Its
Rampage</t>
  </si>
  <si>
    <t>bpluscollect
RT @bryguyreynolds: I want to sell
some UFC Cards. Comment on here
with a fighter name. I will see
what I have. Under $1 per card
is about…</t>
  </si>
  <si>
    <t>stat_punk
@twrecks155 UFC. Meet the hole
in your boat.</t>
  </si>
  <si>
    <t xml:space="preserve">twrecks155
</t>
  </si>
  <si>
    <t>pincay1980
RT @ufc: The Most 𝐅𝐈𝐄𝐑𝐘 Face
Offs Of 2021 🔥 [ 📺 Relive all
these moments and more on @UFCFightPass
] https://t.co/knjsOK9OoQ</t>
  </si>
  <si>
    <t xml:space="preserve">ufcfightpass
</t>
  </si>
  <si>
    <t>joelalvarado10
KO del año @chitoveraUFC https://t.co/NaMZOxboPL</t>
  </si>
  <si>
    <t xml:space="preserve">chitoveraufc
</t>
  </si>
  <si>
    <t xml:space="preserve">mojahedfudailat
</t>
  </si>
  <si>
    <t>1628jpg
RT @deathpunchgame: After a fight,
everything else in your life becomes
muted. You can handle anything.
#NFTgaming #NFTGame #NFT #Blockcha…</t>
  </si>
  <si>
    <t>deathpunchgame
Often a good fight is the beginning
of a lasting friendship. Death
Punch is not a dating club, but
you can find f… https://t.co/FTeu4DDrSV</t>
  </si>
  <si>
    <t>muzammil7485
@twrecks155 @ufc @danawhite 🦦🦦🤣</t>
  </si>
  <si>
    <t>elel_tz
RT @cheshirefeli15: 중국무술이 실전성 있었으면
UFC에서 썼겠지 택견이 실전성 있었으면 UFC에서 썼겠지
태권도가 실전성 있었으면 UFC에서 썼겠지 응? 태권도
발차기 장착한 선수는 많은데? 그건 태권도 발차기만 배운
거지 태권도 베…</t>
  </si>
  <si>
    <t>eastdallasalice
VIDEO: 9-Year-Old Unleashes Inner
UFC Fighter To Protect Mom From
Robber https://t.co/0twj4kqtEO
via @YouTube</t>
  </si>
  <si>
    <t xml:space="preserve">youtube
</t>
  </si>
  <si>
    <t>bravado8513
RT @ThaWeasle: "FINISH HIM" - Dan
Miragliotta #ufc https://t.co/cV8ePd5i5h</t>
  </si>
  <si>
    <t xml:space="preserve">thaweasle
</t>
  </si>
  <si>
    <t>gf_choez
RT @Expresoec: Los ecuatorianos
Andrés Luna, @AaronCanarte y Javier
Basurto triunfaron y dominaron
en el UWC México. Uno de ellos
ya recibi…</t>
  </si>
  <si>
    <t xml:space="preserve">aaroncanarte
</t>
  </si>
  <si>
    <t xml:space="preserve">expresoec
</t>
  </si>
  <si>
    <t>99healpotions
@CaAngryblackdu Yooo they got Ray
Mysterio to hold the door closed!
UFC stepping it up!</t>
  </si>
  <si>
    <t>caangryblackdu
@99HealPotions Lol this definitely
isnt UFC, or even legal in the
US. This is Fight Circus, aka the
combat sports… https://t.co/166c8Lr8m8</t>
  </si>
  <si>
    <t>danny87578062
RT @JamesMMA10: 5 years ago I overdosed
and died (twice), 2 years ago I
made it to UFC Contender Series
and lost, but 3 weeks ago I made
my…</t>
  </si>
  <si>
    <t>dktreee
@Grabaka_Hitman @danawhite @ufc
#MMA</t>
  </si>
  <si>
    <t xml:space="preserve">grabaka_hitman
</t>
  </si>
  <si>
    <t>herglotznick
@danawhite can’t believe you allowed
the UFC brand to be used in that
dogshit movie LET ALONE LET EM
USE VALETINO</t>
  </si>
  <si>
    <t>kiapel_shn
"Ibu tidak menyangka aku akan mengumumkan
pensiun." Wawancara terbaru Khabib
setibanya di Dagestan! &amp;gt;&amp;gt;…
https://t.co/bOdLd011Lb</t>
  </si>
  <si>
    <t>shymonicso
RT @AlexBehunin: Looks like Caio
Borralho has his UFC debut set
🔥🔥 https://t.co/HNsQI8U15s</t>
  </si>
  <si>
    <t xml:space="preserve">alexbehunin
</t>
  </si>
  <si>
    <t>kashi4l
RT @HDoumergue: Max Holloway is
the best boxer in the UFC Source:
Max Holloway https://t.co/wdAJRP81c2</t>
  </si>
  <si>
    <t xml:space="preserve">hdoumergue
</t>
  </si>
  <si>
    <t>adachics_0713
RT @Hassy0924: 異例のUWFルールを実現させたスターダム。UFCも闘った朱里が披露した“魅せるプロレス”と「魂」の充実ぶり（THE
DIGEST） #Yahooニュース https://t.co/AVPiTzIn4m
#STARDOM</t>
  </si>
  <si>
    <t xml:space="preserve">hassy0924
</t>
  </si>
  <si>
    <t>270mikee
RT @robwhittakermma: 11 weeks #AndNew
@ufc @UFC_AUSNZ https://t.co/PFg2BTYyaQ</t>
  </si>
  <si>
    <t>ufc_ausnz
A word of advice: Don't make @CruteJim
angry 💣💣💣 📺📱 Jimmy Crute brings
those Bendigo bombs to Las Vegas
this weeke… https://t.co/U82hzfjY99</t>
  </si>
  <si>
    <t xml:space="preserve">robwhittakermma
</t>
  </si>
  <si>
    <t>pedro_e_kim
RT @cheshirefeli15: 보통 온라인에서 실전성
운운하는 사람이 생각하는 실전은 실제 상황에서의 전투를
뜻하는 게 아니라 UFC를 뜻하기 때문이지요</t>
  </si>
  <si>
    <t>malabaikubat
Если вы фанат UFC как и я, и хотите
посмотреть на Валентину Шевченко
в кино то оке. Но её там всего
минут 15 от сил… https://t.co/v04S0qty1q</t>
  </si>
  <si>
    <t>chris5625160
RT @smallballgang: @MarkHuntgoat
@Dasmajortuff I’ll come to tok
and we’ll have our own ufc card</t>
  </si>
  <si>
    <t xml:space="preserve">markhuntgoat
</t>
  </si>
  <si>
    <t xml:space="preserve">smallballgang
</t>
  </si>
  <si>
    <t xml:space="preserve">dasmajortuff
</t>
  </si>
  <si>
    <t>pandafe41092721
RT @acamilacrf: A torcida do peter
cam fala tanto da libertadores
de 81 q 5 jogadores deles foram
expulso por confundir futebol com
UFC, ma…</t>
  </si>
  <si>
    <t xml:space="preserve">acamilacrf
</t>
  </si>
  <si>
    <t>shoaib2215
RT @mosn_170: ورلڈ وائڈ انٹرٹینمنٹ
WWE کا روشن ستارہ جس کے نام سے
ہی ریسلرز کے اوسان خطا ہوجاتے ہیں
اور یو ایف سی UFC میں ڈھیروں ٹائٹل
اپ…</t>
  </si>
  <si>
    <t xml:space="preserve">mosn_170
</t>
  </si>
  <si>
    <t>kazulavargasufc
Vive día a día 😄 y disfruta el
camino🌏 . . . #smile #sonríe #mma
#wmma #ufc #ufcfightnight #kickboxingtraining
#bjj… https://t.co/NAaFCqy3JV</t>
  </si>
  <si>
    <t>anzacmma
@MMAFanInAVan @ChadAllen592 @Callum_JN
@jenmillsap @fightingtalk2 @imstillshannon
@jasoneg33 @JustGinaMMA @KGBlmfao…
https://t.co/UkEmhlAt9O</t>
  </si>
  <si>
    <t xml:space="preserve">kgblmfao
</t>
  </si>
  <si>
    <t>mmafaninavan
@slipsterog @AnzacMma @ChadAllen592
@Callum_JN @jenmillsap @fightingtalk2
@imstillshannon @jasoneg33 @JustGinaMMA…
https://t.co/f0WSkfg5Lv</t>
  </si>
  <si>
    <t xml:space="preserve">justginamma
</t>
  </si>
  <si>
    <t>slipsterog
@MMAFanInAVan @AnzacMma @ChadAllen592
@Callum_JN @jenmillsap @fightingtalk2
@imstillshannon @jasoneg33 @JustGinaMMA…
https://t.co/H9qwtJa4rq</t>
  </si>
  <si>
    <t xml:space="preserve">jasoneg33
</t>
  </si>
  <si>
    <t xml:space="preserve">imstillshannon
</t>
  </si>
  <si>
    <t xml:space="preserve">fightingtalk2
</t>
  </si>
  <si>
    <t xml:space="preserve">jenmillsap
</t>
  </si>
  <si>
    <t xml:space="preserve">callum_jn
</t>
  </si>
  <si>
    <t xml:space="preserve">chadallen592
</t>
  </si>
  <si>
    <t>mindooze
RT @cheshirefeli15: 중국무술이 실전성 있었으면
UFC에서 썼겠지 택견이 실전성 있었으면 UFC에서 썼겠지
태권도가 실전성 있었으면 UFC에서 썼겠지 응? 태권도
발차기 장착한 선수는 많은데? 그건 태권도 발차기만 배운
거지 태권도 베…</t>
  </si>
  <si>
    <t>jefflex5
@ToniRuediger @ChelseaFC U should
be in d UFC fighting...</t>
  </si>
  <si>
    <t xml:space="preserve">chelseafc
</t>
  </si>
  <si>
    <t xml:space="preserve">toniruediger
</t>
  </si>
  <si>
    <t>helpline
朝倉未来の1000万円企画の喧嘩の場面の動画を見たけど、おれが好きな格闘技はこれじゃないと思ったな。ヒリヒリするようなファイトを求める気持ちはあるから、あまりにソフィスティケートされた今のUFCは物足りないんだけど、かといって剥き出しの陰惨な暴力が見たいわけじゃない。</t>
  </si>
  <si>
    <t>s_mah
RT @Hassy0924: 異例のUWFルールを実現させたスターダム。UFCも闘った朱里が披露した“魅せるプロレス”と「魂」の充実ぶり（THE
DIGEST） #Yahooニュース https://t.co/AVPiTzIn4m
#STARDOM</t>
  </si>
  <si>
    <t>luisvelez131
RT @doctorjoseefren: *** Interpretación
de Urocultivo positivo (ESTÁNDAR
DE ORO PARA INFECCIÓN DE VÍAS URINARIAS):
-Aspiración suprapúbica…</t>
  </si>
  <si>
    <t xml:space="preserve">doctorjoseefren
</t>
  </si>
  <si>
    <t>blowoutbuzz
A UFC auto in every box every time
&amp;gt;&amp;gt; https://t.co/Jnf9UoqOa3
#collect #UFC #BlackFriday https://t.co/hsNKbBrV0L</t>
  </si>
  <si>
    <t>crizzjohnn
@AyyItsPauli Bruh even Esports
players with new teams make 100k+
a year more than some UFC fighters+sponsorships,
e… https://t.co/BoparUrgIg</t>
  </si>
  <si>
    <t>rtsmallstreams
RT @marcus_frierson: LET PLAY SOME
UFC 4 OR MONSTER HUNTER WORLD @REMCOGAMING198
@FCADTTV @Streamer_Boost @StreamerRTR
@stream_caster @rtsm…</t>
  </si>
  <si>
    <t xml:space="preserve">rtsm
</t>
  </si>
  <si>
    <t xml:space="preserve">stream_caster
</t>
  </si>
  <si>
    <t xml:space="preserve">streamerrtr
</t>
  </si>
  <si>
    <t xml:space="preserve">streamer_boost
</t>
  </si>
  <si>
    <t xml:space="preserve">fcadttv
</t>
  </si>
  <si>
    <t xml:space="preserve">remcogaming198
</t>
  </si>
  <si>
    <t xml:space="preserve">marcus_frierson
</t>
  </si>
  <si>
    <t>waywardprairie
@raffyboiii @MythinformedMKE I
think his only disagreement would
be ufc then comedy then weed ;)
does he say dumb… https://t.co/MmvxHBaS8c</t>
  </si>
  <si>
    <t xml:space="preserve">mythinformedmke
</t>
  </si>
  <si>
    <t xml:space="preserve">raffyboiii
</t>
  </si>
  <si>
    <t>bklaeren
RT @BRWrestling: “I’m about to
verbally finish you quicker than
your UFC career.” - MJF to CM Punk
😳 (via @AEW) https://t.co/q9HVh3msgp</t>
  </si>
  <si>
    <t xml:space="preserve">aew
</t>
  </si>
  <si>
    <t xml:space="preserve">brwrestling
</t>
  </si>
  <si>
    <t>wwwanpaus
RT @marcus_frierson: LET PLAY SOME
UFC 4 OR MONSTER HUNTER WORLD @REMCOGAMING198
@FCADTTV @Streamer_Boost @StreamerRTR
@stream_caster @rtsm…</t>
  </si>
  <si>
    <t>usamix3
この動画を気に入った方はリツイートとチャンネル登録お願いします！！
【UFC】コナー マクレガー格闘技界の問題児の異常な闘争心 https://t.co/ryqIpwrhcz
YouTubeさんから</t>
  </si>
  <si>
    <t>ufc_junkie89
RT @Soaringeagle45: https://t.co/Rgk7D19Unl</t>
  </si>
  <si>
    <t xml:space="preserve">wolfkingvillian
</t>
  </si>
  <si>
    <t xml:space="preserve">soaringeagle45
</t>
  </si>
  <si>
    <t>karma_smackdown
ഇബ്രാഹിമോവിച്ചിന് UFC അറിയാവുന്നത്
കൊണ്ടും, എന്നേക്കാൾ 10 ഇഞ്ച് കൂടുതൽ
പൊക്കമുള്ളത് കൊണ്ടും, എന്നെ അറിയാൻ
പാടില്ലാ… https://t.co/vfPMd0CevR</t>
  </si>
  <si>
    <t>mmafuxks209
@AndyHickeyMMA Can we get a statistic
on how many burps per UFC fight
clay gets in??</t>
  </si>
  <si>
    <t>fanbolero
¡AHH CARAY! De acuerdo a Juan Pablo
Fernández de ESPN, TV Azteca comercializaría
en exclusiva todos los contenidos…
https://t.co/HegELdkzTG</t>
  </si>
  <si>
    <t>gothishcatgirl
@trukwulf @SakakiIsCute @SUPERVANS6
@AetiusRF Stephen Thompson trained
almost exclusively in an american
style of k… https://t.co/SN9qvUo33Z</t>
  </si>
  <si>
    <t xml:space="preserve">aetiusrf
</t>
  </si>
  <si>
    <t xml:space="preserve">supervans6
</t>
  </si>
  <si>
    <t xml:space="preserve">sakakiiscute
</t>
  </si>
  <si>
    <t xml:space="preserve">trukwulf
</t>
  </si>
  <si>
    <t>foot_basket
Top 7 MMA/UFC Fighters Who Support
Vaping &amp;amp; Smoking Marijuana
https://t.co/CzSeWdi46S</t>
  </si>
  <si>
    <t>echeves2
RT @JamesMMA10: 5 years ago I overdosed
and died (twice), 2 years ago I
made it to UFC Contender Series
and lost, but 3 weeks ago I made
my…</t>
  </si>
  <si>
    <t xml:space="preserve">bokamotoespn
</t>
  </si>
  <si>
    <t xml:space="preserve">makhachevmma
</t>
  </si>
  <si>
    <t xml:space="preserve">beneildariush
</t>
  </si>
  <si>
    <t>wangyfcomedi
RT @KAIROSMMA2: When you finally
make it to the UFC but your first
fight is against a mf from Dagestan
https://t.co/bnVwQqHUQ2</t>
  </si>
  <si>
    <t xml:space="preserve">kairosmma2
</t>
  </si>
  <si>
    <t>noodlehotpot
@Faleenn23 Tapi cuma 1 pemenang,
hidup UFC 😁</t>
  </si>
  <si>
    <t xml:space="preserve">faleenn23
</t>
  </si>
  <si>
    <t>beastnation2019
@nimble_snail @HeyItsVadim Continued
association with the UFC and platforming
all those fascists, i guess.</t>
  </si>
  <si>
    <t xml:space="preserve">heyitsvadim
</t>
  </si>
  <si>
    <t xml:space="preserve">nimble_snail
</t>
  </si>
  <si>
    <t>kshaunblunt
RT @ufc: The Most 𝐅𝐈𝐄𝐑𝐘 Face
Offs Of 2021 🔥 [ 📺 Relive all
these moments and more on @UFCFightPass
] https://t.co/knjsOK9OoQ</t>
  </si>
  <si>
    <t xml:space="preserve">charlesdobronxs
</t>
  </si>
  <si>
    <t>ryomendokusai
Cowo yang hobinya main tangan ke
cewe coba di salurkan hobinya di
ufc... Lawan ronda roussey</t>
  </si>
  <si>
    <t>burkley_c
RT @ufc: The Most 𝐅𝐈𝐄𝐑𝐘 Face
Offs Of 2021 🔥 [ 📺 Relive all
these moments and more on @UFCFightPass
] https://t.co/knjsOK9OoQ</t>
  </si>
  <si>
    <t>officalaustin75
EA SPORTS™ UFC® 2 Man Career Ending
https://t.co/rXkJNjLy6s via @YouTube</t>
  </si>
  <si>
    <t>classifiedmma
RT @blessedcasual: #MMATwitter
What UFC moment got the biggest
reaction out of you? https://t.co/vKQmKbktIc</t>
  </si>
  <si>
    <t xml:space="preserve">blessedcasual
</t>
  </si>
  <si>
    <t>indysport
Conor McGregor targets Kamaru Usman
fight and ‘sees many holes’ after
Colby Covington bout https://t.co/mWRVTADQdY</t>
  </si>
  <si>
    <t>yeokbo
RT @cheshirefeli15: 보통 온라인에서 실전성
운운하는 사람이 생각하는 실전은 실제 상황에서의 전투를
뜻하는 게 아니라 UFC를 뜻하기 때문이지요</t>
  </si>
  <si>
    <t>420mmapicks
One way action on Magic Mike so
far. I hope he gets a UFC shot
some day. #Bellator272 https://t.co/N6nRqpA2qI</t>
  </si>
  <si>
    <t>donfigure12
RT @ufc: With skills like these,
it is easy to see how @CharlesDoBronxs
has the most submissions in UFC
history. [ #UFC269 | Dec 11 | Live…</t>
  </si>
  <si>
    <t>sinabro0106
RT @cheshirefeli15: 보통 온라인에서 실전성
운운하는 사람이 생각하는 실전은 실제 상황에서의 전투를
뜻하는 게 아니라 UFC를 뜻하기 때문이지요</t>
  </si>
  <si>
    <t>crybchell
Might start talking to a UFC fighter
😶</t>
  </si>
  <si>
    <t>nrlpicks
@LukeF49969664 @ConnerGregorich
@AyyItsPauli Ur making numbers
up lol. Also no other fight organisation
has the hea… https://t.co/m2LnwQ4gLn</t>
  </si>
  <si>
    <t xml:space="preserve">lukef49969664
</t>
  </si>
  <si>
    <t xml:space="preserve">connergregorich
</t>
  </si>
  <si>
    <t>isaacroyel
RT @espnmma: Someone’s winning
streak will be snapped as Beneil
Dariush and Islam Makhachev headline
a UFC Fight Night on Feb. 26, multiple…</t>
  </si>
  <si>
    <t xml:space="preserve">espnmma
</t>
  </si>
  <si>
    <t>patrick_mma_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</si>
  <si>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mmasaelite
@lummesummma @ufc https://t.co/cM3G9jw2n2</t>
  </si>
  <si>
    <t xml:space="preserve">lummesummma
</t>
  </si>
  <si>
    <t>kusamura_eisei
RT @majan_saitou: 報道量なんかをチェックすると北米はあいかわらず「UFCにあらずんば人にあらず
」感が強いので、ペティスと堀口選手の元UFC同士がどれだけ存在感を示せるかという視点で肩入れすると燃えますよ！</t>
  </si>
  <si>
    <t xml:space="preserve">majan_saitou
</t>
  </si>
  <si>
    <t>shankslz
RT @ShilliewKai: J’ai voulu écrire
”UFC“ mon correcteur a écris “KFC”
: https://t.co/eXCqPxNFPL</t>
  </si>
  <si>
    <t xml:space="preserve">shilliewkai
</t>
  </si>
  <si>
    <t>kimurasweden
Cris Cyborg berättar hur hennes
karriär blev räddad av att byta
från UFC till Bellator. https://t.co/KhGqXtSH7I</t>
  </si>
  <si>
    <t>rafif_botak
RT @ufc: November was full of 𝙃𝙄𝙂𝙃𝙇𝙄𝙂𝙃𝙏𝙎
🤩 🤔 Which of these fights earn
your FOTM? [ B2YB @ToyoTires ]
https://t.co/xzVZESOBt4</t>
  </si>
  <si>
    <t>guavaji_
RT @robwhittakermma: 11 weeks #AndNew
@ufc @UFC_AUSNZ https://t.co/PFg2BTYyaQ</t>
  </si>
  <si>
    <t>batingaws
RT @ufc: The Most 𝐅𝐈𝐄𝐑𝐘 Face
Offs Of 2021 🔥 [ 📺 Relive all
these moments and more on @UFCFightPass
] https://t.co/knjsOK9OoQ</t>
  </si>
  <si>
    <t>_salt_burn_
RT @cheshirefeli15: 보통 온라인에서 실전성
운운하는 사람이 생각하는 실전은 실제 상황에서의 전투를
뜻하는 게 아니라 UFC를 뜻하기 때문이지요</t>
  </si>
  <si>
    <t>lucky_elel
RT @deathpunchgame: After a fight,
everything else in your life becomes
muted. You can handle anything.
#NFTgaming #NFTGame #NFT #Blockcha…</t>
  </si>
  <si>
    <t>fate_jagabee
RT @cheshirefeli15: 보통 온라인에서 실전성
운운하는 사람이 생각하는 실전은 실제 상황에서의 전투를
뜻하는 게 아니라 UFC를 뜻하기 때문이지요</t>
  </si>
  <si>
    <t>karrbren
RT @jwhaifa: https://t.co/Z1I8Hqw8k0
Cuban-American UFC Star Savages
Kaepernick: 'Cowards Like This
Fool Should Be Sent to Live in
Cuba' ht…</t>
  </si>
  <si>
    <t xml:space="preserve">jwhaifa
</t>
  </si>
  <si>
    <t>surouninoira
ボクシングやUFCが喧嘩と同一視されて敬遠された歴史、書いてあるかな？とおもって読んだら、ちゃんと書いてあった。…そういうことですよね。
ちなみにこの企画はABEMAの立案だ。 #MMA #ABEMA
朝倉未来の「喧嘩マッチ」… https://t.co/NdeDNhUaFx</t>
  </si>
  <si>
    <t>captain_ufc
RT @zknflz: Stokastik Rsi Stratejisi
https://t.co/9dbUQ2zN4M</t>
  </si>
  <si>
    <t xml:space="preserve">zknflz
</t>
  </si>
  <si>
    <t>rainstrad
RT @cheshirefeli15: 보통 온라인에서 실전성
운운하는 사람이 생각하는 실전은 실제 상황에서의 전투를
뜻하는 게 아니라 UFC를 뜻하기 때문이지요</t>
  </si>
  <si>
    <t>peoplerpeople4
UFC Vegas 44 Free Fight: Jose Aldo
vs Pedro Munhoz https://t.co/RH8wnKBwPQ</t>
  </si>
  <si>
    <t>erikbetsfights
Hey, y'all. This is my first foray
into breakdown videos. I'd love
it if you'd check it out, give
it a "like," and… https://t.co/QZC0jTv9nY</t>
  </si>
  <si>
    <t>aoi114514box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</si>
  <si>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elickflow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</si>
  <si>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dendeweg
@darceknight0 holy shit that's
one of the worst times of the year
and not even UFC, glad I am prepared
now</t>
  </si>
  <si>
    <t xml:space="preserve">darceknight0
</t>
  </si>
  <si>
    <t>kantbtamed
@CotyMMA Sweet. Then a need era
will begin and Nunes will go back
to featherweight and hopefully
Dana will get som… https://t.co/DasON52gln</t>
  </si>
  <si>
    <t>cotymma
@UFC_Oracle @HawkFightTalk Lol</t>
  </si>
  <si>
    <t>thegladiatorufc
Dustin and Khabib fanboys after
Charles Oliveira stops Dustin in
round 2.👀 #UFC #MMA https://t.co/EnloH88omz</t>
  </si>
  <si>
    <t>gavindre27
RT @apolloufc: Petr Yan is the
best boxer in the UFC, can we please
stop asking the same question everyday
now?</t>
  </si>
  <si>
    <t xml:space="preserve">apolloufc
</t>
  </si>
  <si>
    <t>jayski711
RT @Jayski711: https://t.co/uuSyoRDCuJ
#UFC #MMA #Panini #HobbyFamily
#thehobby #tradingcards #topps
#collectors #collector #whodoyoucollect</t>
  </si>
  <si>
    <t>cm_fights
Conor McGregor reveals he weighs
a whopping 85KG as musclebound
UFC superstar eyes April return
to full sparring https://t.co/Gh4pv5sQlU</t>
  </si>
  <si>
    <t>romeoams1
RT @themetafin: Welcome @SugaSeanMMA
LFG! #UFC #NFT #CCC https://t.co/MekDgvdxyq</t>
  </si>
  <si>
    <t xml:space="preserve">sugaseanmma
</t>
  </si>
  <si>
    <t xml:space="preserve">themetafin
</t>
  </si>
  <si>
    <t>aromeroxvii
@Grapplurr @Pryoxis @T4H_Zeus Think
in UFC 4 Comp I've used: Kelvin,
Zabit, 4 Star FW Dustin, RDA, TJ,
Aldo in a wo… https://t.co/qsESYN9Zyx</t>
  </si>
  <si>
    <t xml:space="preserve">t4h_zeus
</t>
  </si>
  <si>
    <t xml:space="preserve">grapplurr
</t>
  </si>
  <si>
    <t xml:space="preserve">pryoxis
</t>
  </si>
  <si>
    <t>moch_thrath
RT @cheshirefeli15: 중국무술이 실전성 있었으면
UFC에서 썼겠지 택견이 실전성 있었으면 UFC에서 썼겠지
태권도가 실전성 있었으면 UFC에서 썼겠지 응? 태권도
발차기 장착한 선수는 많은데? 그건 태권도 발차기만 배운
거지 태권도 베…</t>
  </si>
  <si>
    <t>xiecheze
RT @deathpunchgame: After a fight,
everything else in your life becomes
muted. You can handle anything.
#NFTgaming #NFTGame #NFT #Blockcha…</t>
  </si>
  <si>
    <t>estebanwinch
RT @giscorrectie: Taking the time
to announce that I'm officialy
a @MikeChandlerMMA fan. This man
completely won me over ever since
he got…</t>
  </si>
  <si>
    <t xml:space="preserve">giscorrectie
</t>
  </si>
  <si>
    <t>dekuplace
RT @cheshirefeli15: 중국무술이 실전성 있었으면
UFC에서 썼겠지 택견이 실전성 있었으면 UFC에서 썼겠지
태권도가 실전성 있었으면 UFC에서 썼겠지 응? 태권도
발차기 장착한 선수는 많은데? 그건 태권도 발차기만 배운
거지 태권도 베…</t>
  </si>
  <si>
    <t>johnny200018
RT @twrecks155: 5 years ago I overdosed
and died (twice), 2 years ago I
made it to UFC Contender Series
and lost, but 3 weeks ago I made
my…</t>
  </si>
  <si>
    <t>qgapu2
RT @avila_mma1119: やっぱりまだ渡航状態は全然安定しなさそうだから堀口をBellatorに託すという選択は全く間違ってなかったね。そのままUFCに行ってほしい</t>
  </si>
  <si>
    <t xml:space="preserve">avila_mma1119
</t>
  </si>
  <si>
    <t>martin23kings
RT @Pryoxis: Halo Comp &amp;gt; UFC
4 Comp 🤷🏾‍♂️. I Love It Here</t>
  </si>
  <si>
    <t>kaeri____tai
昨夜クレドのルセラム→コスデコリポソーム→クレドのローションイドロ→キールズの美白美容液→キールズのビタミンC美容液(部分的に)→キールズUFCってとにかく塗りまくってみたからさすがに朝テカテカだろと思ったら、全然そんなことなくてむしろ絶好調でこれが加齢......ってなった</t>
  </si>
  <si>
    <t>l_z_a
Playing UFC online ..yo these niggaz
be cheating and suck fr</t>
  </si>
  <si>
    <t>bigboycamacho
RT @ThaWeasle: "FINISH HIM" - Dan
Miragliotta #ufc https://t.co/cV8ePd5i5h</t>
  </si>
  <si>
    <t>danijm7
RT @ufc: With skills like these,
it is easy to see how @CharlesDoBronxs
has the most submissions in UFC
history. [ #UFC269 | Dec 11 | Live…</t>
  </si>
  <si>
    <t>rodneyashley
@MMAFighting @FiteTV @PlatinumPerry
Wait… I didn’t know he was cut
from ufc</t>
  </si>
  <si>
    <t xml:space="preserve">platinumperry
</t>
  </si>
  <si>
    <t xml:space="preserve">fitetv
</t>
  </si>
  <si>
    <t>k_trpgonly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</si>
  <si>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vargnarvii
RT @MMAFighting: Gilbert Burns:
Kamaru Usman is the welterweight
GOAT, would bet on him to beat
prime Georges St-Pierre (@guicruzzz)
https:…</t>
  </si>
  <si>
    <t>authentikmindz
Smoov!!! It’s work day, setting
the records high again !!! Have
a great day fam . . . . . . . .
. . #authentik… https://t.co/I7oD3kgZub</t>
  </si>
  <si>
    <t>meteoraspractor
RT @Hassy0924: 異例のUWFルールを実現させたスターダム。UFCも闘った朱里が披露した“魅せるプロレス”と「魂」の充実ぶり（THE
DIGEST） #Yahooニュース https://t.co/AVPiTzIn4m
#STARDOM</t>
  </si>
  <si>
    <t>freddycarbs
@stead_colin @PlatinumPerry I saw
an article claiming he made $250000.
Likely more than any single fight
he has made in the UFC.</t>
  </si>
  <si>
    <t xml:space="preserve">stead_colin
</t>
  </si>
  <si>
    <t>afarangwhocares
@TimKennedyMMA Maybe y I u should
stick to UFC fights instead of
spreading fake news online</t>
  </si>
  <si>
    <t xml:space="preserve">timkennedymma
</t>
  </si>
  <si>
    <t>sznrqyuewfo4m3v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</si>
  <si>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gwang_dil
RT @cheshirefeli15: 보통 온라인에서 실전성
운운하는 사람이 생각하는 실전은 실제 상황에서의 전투를
뜻하는 게 아니라 UFC를 뜻하기 때문이지요</t>
  </si>
  <si>
    <t>ufc_az
İslam Makhachev və Beneil Dariush
Döyüşü 2022 ci ilin Fevral ayına
təşkil olunur.</t>
  </si>
  <si>
    <t>eraserby
@hektic_one @SammyboyBowers UFC
hw champ was inspired by this guy
lets put some respect to his name</t>
  </si>
  <si>
    <t xml:space="preserve">bigmarcel24
</t>
  </si>
  <si>
    <t xml:space="preserve">sammyboybowers
</t>
  </si>
  <si>
    <t xml:space="preserve">hektic_one
</t>
  </si>
  <si>
    <t>ufc_obsessed
@krisjames1978 @FullContactMTWF
He has mastered the art of insider
bullying that appears to be innocent
on the surface lmao.</t>
  </si>
  <si>
    <t>s_jogador05
RT @OficialSala12: Que imagem terrível
dessa lesão do Neymar. O futebol
na França não é futebol, é UFC.
https://t.co/ZevOg3OBmH</t>
  </si>
  <si>
    <t xml:space="preserve">oficialsala12
</t>
  </si>
  <si>
    <t>nya_oooooong
RT @cheshirefeli15: 보통 온라인에서 실전성
운운하는 사람이 생각하는 실전은 실제 상황에서의 전투를
뜻하는 게 아니라 UFC를 뜻하기 때문이지요</t>
  </si>
  <si>
    <t>matteopoto
RT @ufc: Iron 𝐬𝐡𝐚𝐫𝐩𝐞𝐧𝐬
iron ⚔️ [ @RobSFont @CalvinKattar
| #UFCVegas44 | Dec 4 | Prelims
7𝙥𝙢𝙀𝙏 | Main Card 10𝙥𝙢𝙀𝙏
| Live on #ESPN ] https…</t>
  </si>
  <si>
    <t xml:space="preserve">calvinkattar
</t>
  </si>
  <si>
    <t xml:space="preserve">robsfont
</t>
  </si>
  <si>
    <t>titane82855434
RT @_willcompton: UFC 269 Main
event ended by submission. Stoppage
by referee https://t.co/ZYGgKumEzP</t>
  </si>
  <si>
    <t>hiroyuki_ota13
@keidanren #図書館や出版社で政府検閲による押収図書リストほしい！
#3 #3HIROYUKIOTA #opec #linux #euro
#bbc #afp #chinanews #jewish #rtnews…
https://t.co/xSVeTah0xM</t>
  </si>
  <si>
    <t xml:space="preserve">winningpost_kt
</t>
  </si>
  <si>
    <t xml:space="preserve">keidanren
</t>
  </si>
  <si>
    <t>dataaugmented
RT @hiroyuki_ota13: @keidanren
#図書館や出版社で政府検閲による押収図書リストほしい！ #3
#3HIROYUKIOTA #opec #linux #euro
#bbc #afp #chinanews #jewish #rtnews
#fifa #…</t>
  </si>
  <si>
    <t>letstakeshrooms
RT @JamesMMA10: 5 years ago I overdosed
and died (twice), 2 years ago I
made it to UFC Contender Series
and lost, but 3 weeks ago I made
my…</t>
  </si>
  <si>
    <t>hcj7656
@BeforeTheBell22 @twrecks155 They
will be gone in a couple of years
that’s the reason why the UFC has
stayed releva… https://t.co/Pogh9JHmzI</t>
  </si>
  <si>
    <t xml:space="preserve">ryan_fentress
</t>
  </si>
  <si>
    <t xml:space="preserve">awonier
</t>
  </si>
  <si>
    <t xml:space="preserve">beforethebell22
</t>
  </si>
  <si>
    <t xml:space="preserve">ollieslost
</t>
  </si>
  <si>
    <t>brian57174698
@Givebackmy @MMAFighting I want
to know has any standing UFC champion
lost their father/trainer during
a title reig… https://t.co/cfHLUl0bQw</t>
  </si>
  <si>
    <t>tokyo_cabal
RT @kenjiosawa: 苦しい時期をよく頑張った！ 魚井1R
KO勝ち！ #和術慧舟會HEARTS #heartskix #MMA
#柔術 #新宿 #駒沢 #格闘技 #ダイエット #UFC #rizin
https://t.co/EEKep0IwFz</t>
  </si>
  <si>
    <t xml:space="preserve">kenjiosawa
</t>
  </si>
  <si>
    <t>fljuemnw3pyp9th
RT @pwsquare2019: 異例のUWFルールを実現させたスターダム。UFCも闘った朱里が披露した“魅せるプロレス”と「魂」の充実ぶり（THE
DIGEST） https://t.co/E6jirBccUe</t>
  </si>
  <si>
    <t xml:space="preserve">pwsquare2019
</t>
  </si>
  <si>
    <t>pritch91
The selfish faith on the right
in America and whatever secular
technocracy the dems push. @ufc
is as diverse in bel… https://t.co/0GPgxCvLA2</t>
  </si>
  <si>
    <t xml:space="preserve">teamkhabib
</t>
  </si>
  <si>
    <t>ya_meis
https://t.co/REoQGsTJCa Former
UFC champion thinks Simone Biles
needs some ‘tough love’ https://t.co/dxbdg6AZBF</t>
  </si>
  <si>
    <t>nzakkyyf
RT @ufc: With skills like these,
it is easy to see how @CharlesDoBronxs
has the most submissions in UFC
history. [ #UFC269 | Dec 11 | Live…</t>
  </si>
  <si>
    <t>c8w6gwssbbyogng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</si>
  <si>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thortolu
RT @MMAjunkie: Why (and how) Fabricio
Werdum sees Ciryl Gane beating
Francis Ngannou at #UFC270 (via
@dannyseguratv) https://t.co/u5FQ60WQfr</t>
  </si>
  <si>
    <t>mmajunkie
Can #TriadCombat become a new player
in combat sports? @Rampage4Real
thinks so. Full story:… https://t.co/Gn5X8hLCuW</t>
  </si>
  <si>
    <t>whywicaks
RT @ufc: Iron 𝐬𝐡𝐚𝐫𝐩𝐞𝐧𝐬
iron ⚔️ [ @RobSFont @CalvinKattar
| #UFCVegas44 | Dec 4 | Prelims
7𝙥𝙢𝙀𝙏 | Main Card 10𝙥𝙢𝙀𝙏
| Live on #ESPN ] https…</t>
  </si>
  <si>
    <t>10k_mma
Sure hope this forces the UFC’s
hand in paying the hell up https://t.co/9ONpJHITfl</t>
  </si>
  <si>
    <t>rotton_bananas
RT @sergiodaGOAT: @ufc Jones vs
the police car is top 3 for sure!
🤣💀 https://t.co/Ll87WH59fe</t>
  </si>
  <si>
    <t xml:space="preserve">sergiodagoat
</t>
  </si>
  <si>
    <t>b_arism97
I think @RondaRousey should come
back to the #ufc</t>
  </si>
  <si>
    <t xml:space="preserve">rondarousey
</t>
  </si>
  <si>
    <t>n0m3rcymma
@UtahGimmeTWO_ @ThaWeasle Dana
didn’t pay his og’s the ones who
made the ufc , if you don’t believe
me look at figh… https://t.co/9YlySggkBr</t>
  </si>
  <si>
    <t xml:space="preserve">utahgimmetwo_
</t>
  </si>
  <si>
    <t>franklind114
@UFC_Obsessed Yeah you should watch
it, Halle Berry amazing in it.</t>
  </si>
  <si>
    <t>josephj
RT @pwsquare2019: 異例のUWFルールを実現させたスターダム。UFCも闘った朱里が披露した“魅せるプロレス”と「魂」の充実ぶり（THE
DIGEST） https://t.co/E6jirBccUe</t>
  </si>
  <si>
    <t>gorindojokol
Randy Couture, former UFC heavyweight
and lightheavyweight champion.
Fought into his 40s. Legend. https://t.co/qdBo0L0fBj</t>
  </si>
  <si>
    <t>axisthefallen
RT @GorinDojoKol: Randy Couture,
former UFC heavyweight and lightheavyweight
champion. Fought into his 40s.
Legend. https://t.co/qdBo0L0f…</t>
  </si>
  <si>
    <t>fattybbw
@svmichanco @VeeGo916 @JosephDiazJr
https://t.co/c4LbkUTaiO click on
past events starting in January
and see how wr… https://t.co/P75GgWevFB</t>
  </si>
  <si>
    <t xml:space="preserve">josephdiazjr
</t>
  </si>
  <si>
    <t xml:space="preserve">veego916
</t>
  </si>
  <si>
    <t xml:space="preserve">svmichanco
</t>
  </si>
  <si>
    <t>burberrywearke
Man's would easily boss the NBA,
NFL, boxing, UFC https://t.co/kvte1fB7oC</t>
  </si>
  <si>
    <t>jpriverag
#LunesDeGanarSeguidores 🚨 #DEPORTES
y #HUMOR 24/7. #MLB #NHL #FÚTBOL
#BOX #UFC #NBA #LALIGA #PREMIERLEAGUE…
https://t.co/aDk1CQDAjB</t>
  </si>
  <si>
    <t>kindlejo_jo
@RichardASalas3 I love UFC</t>
  </si>
  <si>
    <t xml:space="preserve">mark_faithful87
</t>
  </si>
  <si>
    <t>richardasalas3
@kindlejo_jo I guess UFC wasn't
high on ppls list😁</t>
  </si>
  <si>
    <t>roombatv
RT @MMAjunkie: Conor McGregor sees
“many holes” in Kamaru Usman’s
game 🕳 Full story: https://t.co/vK0RYBCOVR
https://t.co/2r8q4YdByu</t>
  </si>
  <si>
    <t>_adorablyksn
RT @deathpunchgame: After a fight,
everything else in your life becomes
muted. You can handle anything.
#NFTgaming #NFTGame #NFT #Blockcha…</t>
  </si>
  <si>
    <t>grappler_a2c
RT @Hassy0924: 異例のUWFルールを実現させたスターダム。UFCも闘った朱里が披露した“魅せるプロレス”と「魂」の充実ぶり（THE
DIGEST） #Yahooニュース https://t.co/AVPiTzIn4m
#STARDOM</t>
  </si>
  <si>
    <t>danielmicheale
RT @jakepaul: The 5x UFC champ
wouldn’t take the bet🤡 @TWooodley
you don’t have enough confidence
to put your money where your mouth
is🤡😭 h…</t>
  </si>
  <si>
    <t xml:space="preserve">twooodley
</t>
  </si>
  <si>
    <t xml:space="preserve">jakepaul
</t>
  </si>
  <si>
    <t>lostromo27
@captain_UFC Eyivallah Kardeşim,
Hayırlısı Olsun İnşallah..🙏🙏</t>
  </si>
  <si>
    <t>78gkhltqweidppd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</si>
  <si>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luidavid986
@cz_binance A well knows ufc fighter
posted it 🔥🔥</t>
  </si>
  <si>
    <t>windujati4
@zoelfick Bakat ufc itu cewek...</t>
  </si>
  <si>
    <t xml:space="preserve">zoelfick
</t>
  </si>
  <si>
    <t>derekbrink3
@Hear4Sports @ShangaTan @zzxmp
@AyyItsPauli Yes but i actually
watch mma so i understand a payout
sheet and the fac… https://t.co/2AjYw5Ft2S</t>
  </si>
  <si>
    <t xml:space="preserve">hear4sports
</t>
  </si>
  <si>
    <t>brian_vanenburg
RT @ufc: The Most 𝐅𝐈𝐄𝐑𝐘 Face
Offs Of 2021 🔥 [ 📺 Relive all
these moments and more on @UFCFightPass
] https://t.co/knjsOK9OoQ</t>
  </si>
  <si>
    <t>doinga55ina54
No Joanna Jedrzejczyk in the @ufc
p4p womens ranking top 10. How
weird is that https://t.co/OhKn9opEbB</t>
  </si>
  <si>
    <t>ringtestnz
@Agnost_ @mcuban @smdiehl I wanna
bet big this weekend on the UFC
but the odds are shit on my local
platform. I go… https://t.co/DJmOnQU9D2</t>
  </si>
  <si>
    <t xml:space="preserve">smdiehl
</t>
  </si>
  <si>
    <t xml:space="preserve">agnost_
</t>
  </si>
  <si>
    <t>183773shhs
RT @TeepKickk: Dustin Poirier made
his UFC debut in 2011. Charles
Oliveira made his his UFC debut
in 2010. 10 Years and a combined
54 figh…</t>
  </si>
  <si>
    <t>teepkickk
Dustin Poirier made his UFC debut
in 2011. Charles Oliveira made
his his UFC debut in 2010. 10 Years
and a combine… https://t.co/U1UR2yvvYa</t>
  </si>
  <si>
    <t>mokiller98
RT @schwick6: i see this said alot
lol completely untrue. khabib actually
fought nothing but grapplers and
wrestlers in his early ufc days.…</t>
  </si>
  <si>
    <t xml:space="preserve">schwick6
</t>
  </si>
  <si>
    <t>goukizm
見た目が地味(SFにしては人間的)だからＵＦＣとかそういうのに出てる感じをイメージするけど、前腕がめちゃめちゃぶっとい。そこが発熱してるみたいだし意図的なのかな。
https://t.co/0ddgOiPQ7d</t>
  </si>
  <si>
    <t>lucky_grateful
RT @deathpunchgame: After a fight,
everything else in your life becomes
muted. You can handle anything.
#NFTgaming #NFTGame #NFT #Blockcha…</t>
  </si>
  <si>
    <t>rigoson51
@johncampea John!! It’s me from
the ufc gym! Let me have one lol</t>
  </si>
  <si>
    <t xml:space="preserve">johncampea
</t>
  </si>
  <si>
    <t>funktownflex
Sometimes I randomly remember that
UFC twitter thought Ronda Rousey
could take Floyd Mayweather in
a fight</t>
  </si>
  <si>
    <t>crissyndatt
RT @TeepKickk: Dustin Poirier made
his UFC debut in 2011. Charles
Oliveira made his his UFC debut
in 2010. 10 Years and a combined
54 figh…</t>
  </si>
  <si>
    <t>legendrafic
𝗕𝗢𝗥𝗭 𝗜̇𝗦 𝗖𝗢𝗠𝗜̇𝗡𝗚 𝗟𝗜̇𝗧𝗧𝗟𝗘
𝗖𝗛𝗜̇𝗖𝗞𝗘𝗡𝗦 🐺☝ #khamzat
#UFC @ufc @danawhite @KChimaev
https://t.co/pkLDYWzRQ4</t>
  </si>
  <si>
    <t xml:space="preserve">kchimaev
</t>
  </si>
  <si>
    <t>eolx5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</si>
  <si>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ethermushroom
RT @ufc_bt: Your first access to
#UFC269 in Las Vegas Slot machine
🎟 Get your UFC VIP Experience
here 📺 https://t.co/4XM1mQ8nfR
[ #UFC26…</t>
  </si>
  <si>
    <t xml:space="preserve">ufc_bt
</t>
  </si>
  <si>
    <t>ufcathome
RT @MMAjunkie: Dustin Poirier is
giving no energy to Conor McGregor's
talk of a fourth fight. 💎🤫 #UFC269
| Full story: https://t.co/XRFv8v…</t>
  </si>
  <si>
    <t>lotuse_xx
RT @cheshirefeli15: 보통 온라인에서 실전성
운운하는 사람이 생각하는 실전은 실제 상황에서의 전투를
뜻하는 게 아니라 UFC를 뜻하기 때문이지요</t>
  </si>
  <si>
    <t>mma_fans_0817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</si>
  <si>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_victorihanna_
@FarFrumPerfect you can relate
on nobody talking ish bout yo fam
tho negro especially my mommy i’ll
go to jail over… https://t.co/x9pn6xTNfO</t>
  </si>
  <si>
    <t xml:space="preserve">farfrumperfect
</t>
  </si>
  <si>
    <t>mma_fan223
RT @TeepKickk: Dustin Poirier made
his UFC debut in 2011. Charles
Oliveira made his his UFC debut
in 2010. 10 Years and a combined
54 figh…</t>
  </si>
  <si>
    <t>therenegadegod
RT @Crypt0minder: Proud hosting
@HayderHassan this week!!! This
interview is gonna be Legendary!
#bitcoin #Ethereum #binance #UFC
#hayderha…</t>
  </si>
  <si>
    <t xml:space="preserve">hayderhassan
</t>
  </si>
  <si>
    <t xml:space="preserve">crypt0minder
</t>
  </si>
  <si>
    <t>eeelambda
RT @cheshirefeli15: 보통 온라인에서 실전성
운운하는 사람이 생각하는 실전은 실제 상황에서의 전투를
뜻하는 게 아니라 UFC를 뜻하기 때문이지요</t>
  </si>
  <si>
    <t>aboveallbeing
@datchuguy Try UFC,that’s the real
deal…@danawhite youdigwhatimsaying</t>
  </si>
  <si>
    <t xml:space="preserve">datchuguy
</t>
  </si>
  <si>
    <t>aseelfoods
Groceries made easy. Delivered
to your doorstep with a click.🚪😍
Browse the UFC webstore today and
enjoy a wide sele… https://t.co/X8HYEm8IGt</t>
  </si>
  <si>
    <t>see_u_soon_boi
@Pooparoundtown @lthomasnews Not
only that, just about any top 10
UFC fighter would be doing everything
to fight ou… https://t.co/uHV5MgBltk</t>
  </si>
  <si>
    <t xml:space="preserve">pooparoundtown
</t>
  </si>
  <si>
    <t>chris19585632
@McGregorRousey A reminder ladies
and gentlemen, one of these con
men actually cornered a ufc fighter.
That happened</t>
  </si>
  <si>
    <t xml:space="preserve">mcgregorrousey
</t>
  </si>
  <si>
    <t>bogackibart
@BiaWiktor @PhilKonieczny Polecam
niedawny wywiad z mistrzem wagi
ciężkiej UFC Francisem Ngannou,
wyśmiał nasz świa… https://t.co/DLI60fVPdg</t>
  </si>
  <si>
    <t xml:space="preserve">philkonieczny
</t>
  </si>
  <si>
    <t xml:space="preserve">biawiktor
</t>
  </si>
  <si>
    <t>jjsssyyldx
موادع uFC</t>
  </si>
  <si>
    <t>v0lswq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</si>
  <si>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af1s__
RT @MMAFighting: Gilbert Burns:
Kamaru Usman is the welterweight
GOAT, would bet on him to beat
prime Georges St-Pierre (@guicruzzz)
https:…</t>
  </si>
  <si>
    <t>industrializ3d
RT @MMAjunkie: .@Rampage4Real says
#TriadCombat will make waves. "The
UFC is gonna be worried about this.
I don’t know what Dana White’s
r…</t>
  </si>
  <si>
    <t xml:space="preserve">bareknucklefc
</t>
  </si>
  <si>
    <t xml:space="preserve">rampage4real
</t>
  </si>
  <si>
    <t>xx54mwooerplinj
@UFC_airsoftgun @webshop_skystar
ショットガンを2本。</t>
  </si>
  <si>
    <t xml:space="preserve">webshop_skystar
</t>
  </si>
  <si>
    <t>shxttaa
RT @ufc: Iron 𝐬𝐡𝐚𝐫𝐩𝐞𝐧𝐬
iron ⚔️ [ @RobSFont @CalvinKattar
| #UFCVegas44 | Dec 4 | Prelims
7𝙥𝙢𝙀𝙏 | Main Card 10𝙥𝙢𝙀𝙏
| Live on #ESPN ] https…</t>
  </si>
  <si>
    <t>s_bagnuls
RT @Didier_Liret: Aujourd’hui les
représentants alsaciens des associations
de consommateurs viennent à la
rencontre d’@OrangeGrandEst à @Sc…</t>
  </si>
  <si>
    <t xml:space="preserve">sc
</t>
  </si>
  <si>
    <t xml:space="preserve">orangegrandest
</t>
  </si>
  <si>
    <t xml:space="preserve">didier_liret
</t>
  </si>
  <si>
    <t>karate_getter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</si>
  <si>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ble
RT @PH17053627: The ICE MAN! You
are a legend one of the biggest
influences into me getting into
MMA, it would be of the greatest
honour to…</t>
  </si>
  <si>
    <t>ph17053627
The ICE MAN! You are a legend one
of the biggest influences into
me getting into MMA, it would be
of the greatest h… https://t.co/q6BRfAmtKm</t>
  </si>
  <si>
    <t>gamers_bima
RT @melissagattoufc: #3weeks #UFC
#UFCVegas https://t.co/1CWOF83lwM</t>
  </si>
  <si>
    <t xml:space="preserve">melissagattoufc
</t>
  </si>
  <si>
    <t>maksetamo_
RT @TeepKickk: Dustin Poirier made
his UFC debut in 2011. Charles
Oliveira made his his UFC debut
in 2010. 10 Years and a combined
54 figh…</t>
  </si>
  <si>
    <t>_alexandriant_
RT @ShilliewKai: J’ai voulu écrire
”UFC“ mon correcteur a écris “KFC”
: https://t.co/eXCqPxNFPL</t>
  </si>
  <si>
    <t>horaengssui
RT @cheshirefeli15: 중국무술이 실전성 있었으면
UFC에서 썼겠지 택견이 실전성 있었으면 UFC에서 썼겠지
태권도가 실전성 있었으면 UFC에서 썼겠지 응? 태권도
발차기 장착한 선수는 많은데? 그건 태권도 발차기만 배운
거지 태권도 베…</t>
  </si>
  <si>
    <t>malak_sahb1
RT @relooqattaa: ورلڈ وائڈ انٹرٹینمنٹ
WWE کا روشن ستارہ جس کے نام سے
ہی ریسلرز کے اوسان خطا ہوجاتے ہیں
اور یو ایف سی UFC میں ڈھیروں ٹائٹل…</t>
  </si>
  <si>
    <t xml:space="preserve">relooqattaa
</t>
  </si>
  <si>
    <t>ihtaejin
eu juro gente eu não sei que manipulação
é essa que eu fiz na minha cabeça
MAS EU QUERO NADA MAIS E NADA MENOS
QUE A UFC OU A UECE</t>
  </si>
  <si>
    <t>diamondsga21
RT @mmatrout: Fuck all this debate
about “who’s the best boxer in
the ufc” “who’s the best grappler
in the ufc”, which Mezoic era period
wa…</t>
  </si>
  <si>
    <t xml:space="preserve">mmatrout
</t>
  </si>
  <si>
    <t>izzy_515
@yannispappas Favourite non champion
UFC fighter?</t>
  </si>
  <si>
    <t xml:space="preserve">yannispappas
</t>
  </si>
  <si>
    <t>amandabarragan_
RT @ufc: "He's not taking the belt!"
- @CharlesDoBronxs is ready to
defend his LW belt, but a hungry
@DustinPoirier awaits 💥 [ 📺 UFC
269 C…</t>
  </si>
  <si>
    <t xml:space="preserve">dustinpoirier
</t>
  </si>
  <si>
    <t>luanvagnerbrxuk
RT @MMAmelotto: ✅ Colby Covington
(2x) ✅ Jorge Masvidal (2x) ✅ Gilbert
Durinho ✅ Tyron Woodley ✅ Rafael
Dos Anjos ✅ Demian Maia ✅ Leon
Edwa…</t>
  </si>
  <si>
    <t xml:space="preserve">mmamelotto
</t>
  </si>
  <si>
    <t>mctranquility
RT @JamesMMA10: 5 years ago I overdosed
and died (twice), 2 years ago I
made it to UFC Contender Series
and lost, but 3 weeks ago I made
my…</t>
  </si>
  <si>
    <t>chrismartinart1
One of my favourite UFC fighters
of all time (&amp;amp; inspiration
for my mohawk!) @ChuckLiddell is
into crypto &amp;amp; NFT's, &amp;amp;…
https://t.co/4vmIpK6LpA</t>
  </si>
  <si>
    <t xml:space="preserve">chuckliddell
</t>
  </si>
  <si>
    <t>hongjoongiie_
UFC fight live gate but the opposite
😭 https://t.co/LkplVYeinC</t>
  </si>
  <si>
    <t>justpersnickety
RT @justpersnickety: Today on American
Dummy. Man near death from COVID19
won't take vax bc he's doing his
research. " He said that he i…</t>
  </si>
  <si>
    <t>yohukasi_4254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</si>
  <si>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yoyomike22
RT @HDoumergue: Max Holloway is
the best boxer in the UFC Source:
Max Holloway https://t.co/wdAJRP81c2</t>
  </si>
  <si>
    <t>winkidinkjohnny
i hate ufc 4 Rob Font lands a flush
head kick Jon Anik: his hands look
good tonight</t>
  </si>
  <si>
    <t>y_snchzz
@kakarot_ufc Aldo il envoie sa
fort</t>
  </si>
  <si>
    <t>kakarot_ufc
De l’art 🙌.#Wrestling https://t.co/aVL5w2blN6</t>
  </si>
  <si>
    <t>ngcebo_ynwa
RT @AyyItsPauli: Mike Perry made
250k last night. UFC is in trouble.</t>
  </si>
  <si>
    <t>gangouskhan
@TheEpic_Salad @GamebredFighter
Lol really, I get being a fan,
but Conor is a has been, Isn't
Conor's record in the… https://t.co/Z93u7Dh3Qa</t>
  </si>
  <si>
    <t xml:space="preserve">gamebredfighter
</t>
  </si>
  <si>
    <t xml:space="preserve">theepic_salad
</t>
  </si>
  <si>
    <t>lizzkiven
RT @cheshirefeli15: 보통 온라인에서 실전성
운운하는 사람이 생각하는 실전은 실제 상황에서의 전투를
뜻하는 게 아니라 UFC를 뜻하기 때문이지요</t>
  </si>
  <si>
    <t>thedoubledos
@nikozzzzz @EHulseDC @ufc @josealdojunior
I heard that it might in Canada
too but possibly Seattle</t>
  </si>
  <si>
    <t xml:space="preserve">ehulsedc
</t>
  </si>
  <si>
    <t xml:space="preserve">nikozzzzz
</t>
  </si>
  <si>
    <t xml:space="preserve">josealdojunior
</t>
  </si>
  <si>
    <t>joemufc111
MMA websites daily attempt at discrediting
Khabib. The first Muslim champion
in the UFC with an 0 in his record.
Th… https://t.co/pRpMhB1Uhx</t>
  </si>
  <si>
    <t xml:space="preserve">thetowerofjoy
</t>
  </si>
  <si>
    <t>rakuten_mens
【今売れてる！】【27,150円】【本体セット】AGM SVDドラグノフ
フルメタル エアーコッキング【SVDスコープセット】 (フェイクウッド/BK
2色あり)【180日間安心保証つき】 https://t.co/HygfacgG50
#rakuten</t>
  </si>
  <si>
    <t>vidrinebailie
RT @MMAjunkie: Dustin Poirier is
giving no energy to Conor McGregor's
talk of a fourth fight. 💎🤫 #UFC269
| Full story: https://t.co/XRFv8v…</t>
  </si>
  <si>
    <t>morumotto2234
RT @0522_gon: UFC ヌルマゴのことを漬ける選手って表現する人よくいるけど、ただ漬けるだけじゃなくて無尽蔵のスタミナを活かしてパウンドを打ち続け、サブミッションを決めようと何度も何度もトライしている。寝技の展開が続く＝漬けるじゃないんだよ。
#UFC #ヌルマゴ…</t>
  </si>
  <si>
    <t>0522_gon
後で見る。 #UFC #Bellator https://t.co/XnFRUn7G1U</t>
  </si>
  <si>
    <t>powerbower20
@PantheonTweet @GOATofGOATS_MMA
@MMAFighting @arielhelwani He was
tested from the minute he entered
the UFC to the… https://t.co/WPKAIjw8Cd</t>
  </si>
  <si>
    <t xml:space="preserve">arielhelwani
</t>
  </si>
  <si>
    <t xml:space="preserve">goatofgoats_mma
</t>
  </si>
  <si>
    <t xml:space="preserve">pantheontweet
</t>
  </si>
  <si>
    <t>nexus0001234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</si>
  <si>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brandon68081501
RT @talkSPORT: Conor McGregor eyes
two possible opponents when he
returns to the UFC 👀</t>
  </si>
  <si>
    <t xml:space="preserve">talksport
</t>
  </si>
  <si>
    <t>_miggzy
RT @ThaWeasle: "FINISH HIM" - Dan
Miragliotta #ufc https://t.co/cV8ePd5i5h</t>
  </si>
  <si>
    <t>bolasportdotcom
Dustin Poirier Buka Peluang Pindah
Divisi jika Kalahkan Juara Kelas
Ringan UFC https://t.co/bCYkGfd4d5</t>
  </si>
  <si>
    <t>itssjeffreyy
RT @espnmma: Someone’s winning
streak will be snapped as Beneil
Dariush and Islam Makhachev headline
a UFC Fight Night on Feb. 26, multiple…</t>
  </si>
  <si>
    <t>tribunsuperball
Dustin Poirier Buka Peluang Pindah
Divisi jika Kalahkan Juara Kelas
Ringan UFC https://t.co/rCr2whEhPO</t>
  </si>
  <si>
    <t>midruig
@zaynmalik @ufc te extraño:(</t>
  </si>
  <si>
    <t xml:space="preserve">zaynmalik
</t>
  </si>
  <si>
    <t>gnashlan1
RT @ufc: The Most 𝐅𝐈𝐄𝐑𝐘 Face
Offs Of 2021 🔥 [ 📺 Relive all
these moments and more on @UFCFightPass
] https://t.co/knjsOK9OoQ</t>
  </si>
  <si>
    <t>melo23107
RT @mmatrout: Fuck all this debate
about “who’s the best boxer in
the ufc” “who’s the best grappler
in the ufc”, which Mezoic era period
wa…</t>
  </si>
  <si>
    <t>comandamm
RT @JamesMMA10: 5 years ago I overdosed
and died (twice), 2 years ago I
made it to UFC Contender Series
and lost, but 3 weeks ago I made
my…</t>
  </si>
  <si>
    <t>rickmauler
@TonyFergusonXT @NateDiaz209 @ufc
@danawhite Tony el Jesus ferguson
https://t.co/JEteJp613s</t>
  </si>
  <si>
    <t xml:space="preserve">natediaz209
</t>
  </si>
  <si>
    <t xml:space="preserve">tonyfergusonxt
</t>
  </si>
  <si>
    <t>ligastavok_05
Кто будет чемпионом в легком дивизионе
UFC ровно через один год? 👇 https://t.co/8mLHeUpi3h</t>
  </si>
  <si>
    <t>ayodeji_02
RT @MMAFighting: Gilbert Burns:
Kamaru Usman is the welterweight
GOAT, would bet on him to beat
prime Georges St-Pierre (@guicruzzz)
https:…</t>
  </si>
  <si>
    <t>arijxoxoxo
RT @AyyItsPauli: Mike Perry made
250k last night. UFC is in trouble.</t>
  </si>
  <si>
    <t>eudy_ftb
選手名:寺田 俊 国籍:日本 所属:UFCユルディンゲン(ドイツ4部)
ポジション:CF 日本のチームへの移籍を目指していたがドイツ4部へ降格したユルディンゲンに移籍
186cmと大柄な体格の持ち主で5部で22試合20得点を記録…
https://t.co/TxJTcWQKFw</t>
  </si>
  <si>
    <t>xenpods
fun fact: when francis ngannou
made his UFC debut, he had more
submission wins than he did knockouts
https://t.co/TKQOS4e4Vk</t>
  </si>
  <si>
    <t>gabriel24778149
@bjpenndotcom Ryan Kavannaugh is
just jelous. UFC is one show on
a week and Triller is maybe once
in 6 months lol</t>
  </si>
  <si>
    <t>bjpenndotcom
RT @bjpenndotcom: Jon Jones continues
to train at Fight Ready 👇 https://t.co/mtG4irvC4p</t>
  </si>
  <si>
    <t>moyensnet
“Ce gars n’est rien de plus qu’un
vainqueur du trophée de la participation”,
Colby Covington est prêt à affronter
K… https://t.co/9eOrpViBT0</t>
  </si>
  <si>
    <t>kylefromohio777
... I guess this is bullshit. UFC
fighter doesn't know how to read
a court document.</t>
  </si>
  <si>
    <t>meowtoshi_
@TheCryptoLes @trader1sz Well,
this beats the @ufc all week long!</t>
  </si>
  <si>
    <t xml:space="preserve">trader1sz
</t>
  </si>
  <si>
    <t xml:space="preserve">thecryptoles
</t>
  </si>
  <si>
    <t>j7s92prbvaz0qkl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</si>
  <si>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terinahope
RT @AyyItsPauli: Mike Perry made
250k last night. UFC is in trouble.</t>
  </si>
  <si>
    <t>efcnigeria
RT @ChrisReive: "He made a lot
of time for us; not just me, but
the people who came with" @Boogerbeard1
recalls meeting Israel Adesanya
at…</t>
  </si>
  <si>
    <t xml:space="preserve">boogerbeard1
</t>
  </si>
  <si>
    <t xml:space="preserve">chrisreive
</t>
  </si>
  <si>
    <t>kingtafesh1
RT @ThaWeasle: "FINISH HIM" - Dan
Miragliotta #ufc https://t.co/cV8ePd5i5h</t>
  </si>
  <si>
    <t>arimi_909
@FFC_UFC @HasbullaHive @videodown1oad
@save_video @DownVideoBot</t>
  </si>
  <si>
    <t xml:space="preserve">downvideobot
</t>
  </si>
  <si>
    <t xml:space="preserve">save_video
</t>
  </si>
  <si>
    <t xml:space="preserve">videodown1oad
</t>
  </si>
  <si>
    <t xml:space="preserve">hasbullahive
</t>
  </si>
  <si>
    <t xml:space="preserve">ffc_ufc
</t>
  </si>
  <si>
    <t>willemynss
@ufc @RobSFont @CalvinKattar Can't
wait for this one 💪🙏💯❤</t>
  </si>
  <si>
    <t>mbb_original
@ufc @UFCFightPass This really
turned out to be the craziest fight😹💚🔥
https://t.co/0864yQzEFt</t>
  </si>
  <si>
    <t>ty04914476
RT @pwsquare2019: 異例のUWFルールを実現させたスターダム。UFCも闘った朱里が披露した“魅せるプロレス”と「魂」の充実ぶり（THE
DIGEST） https://t.co/E6jirBccUe</t>
  </si>
  <si>
    <t>katpol80
RT @Sporf: 👀 @LoveHempUK are giving
away a £250 @UFC Store gift card...
✅ ...as well as a £250 CBD bundle!
🎟 To enter: 1️⃣ Follow @SPORF…</t>
  </si>
  <si>
    <t xml:space="preserve">lovehempuk
</t>
  </si>
  <si>
    <t xml:space="preserve">sporf
</t>
  </si>
  <si>
    <t>vestisporta
Неудачная арена, или почему у Жумагулова
будет психологическое преимущество
в следующем бою в UFC https://t.co/FKPDcdETDa</t>
  </si>
  <si>
    <t>youngdreamer321
RT @ufc: November was full of 𝙃𝙄𝙂𝙃𝙇𝙄𝙂𝙃𝙏𝙎
🤩 🤔 Which of these fights earn
your FOTM? [ B2YB @ToyoTires ]
https://t.co/xzVZESOBt4</t>
  </si>
  <si>
    <t>anthony_guzmann
@michael1sz U gunna see me in the
ufc 🙏🙏</t>
  </si>
  <si>
    <t xml:space="preserve">michael1sz
</t>
  </si>
  <si>
    <t>strizzyallen
RT @TeepKickk: Dustin Poirier made
his UFC debut in 2011. Charles
Oliveira made his his UFC debut
in 2010. 10 Years and a combined
54 figh…</t>
  </si>
  <si>
    <t>smpmonks
RT @MMAFighting: The Great Divide:
Who is the best boxer in the UFC?
(@AlexanderKLee, @JedKMeshew) https://t.co/kKr0cCSLBt
https://t.co/W0A…</t>
  </si>
  <si>
    <t xml:space="preserve">onpointmma
</t>
  </si>
  <si>
    <t>vlastkoe
RT @MojahedFudailat: Chandler begs
Conor for Red Panty Night #UFC
#Animation #3DArt https://t.co/gS7B3uKhlY
https://t.co/YT9txQhivz</t>
  </si>
  <si>
    <t>jakeywilliss
@robwhittakermma @ufc @UFC_AUSNZ
Where is this fight suspected to
take place?</t>
  </si>
  <si>
    <t>luckyjoyyyy
RT @DaCryptoGhost: ⚠️ Welcome to
FIGHT CLUB 🥊 Verified Smart Contract
🥊 Anti-bot Measures and High-Scalability
🥊 Liquidity Locked for 2…</t>
  </si>
  <si>
    <t xml:space="preserve">dacryptoghost
</t>
  </si>
  <si>
    <t>lelkan
https://t.co/lSZjBK20jc</t>
  </si>
  <si>
    <t>ramzlif3
RT @AndyHickeyMMA: Clay Guida makes
his 32nd UFC appearance next weekend
and has spent over 15 years consecutively
with the organisation. h…</t>
  </si>
  <si>
    <t>martialartfan19
RT @GregorMcConor3: If MCTAPPER
doesn’t retire within the next
48 hours, I am no longer a UFC
fan. I can’t stand bottlers representing
my c…</t>
  </si>
  <si>
    <t xml:space="preserve">gregormcconor3
</t>
  </si>
  <si>
    <t>los_herren
RT @robwhittakermma: 11 weeks #AndNew
@ufc @UFC_AUSNZ https://t.co/PFg2BTYyaQ</t>
  </si>
  <si>
    <t>jeoffroi
Monday, First Week of Advent The
Season is ADVENT https://t.co/ZYr4S6pfHt
https://t.co/XjkJmB89CP https://t.co/YMwKWMsUHw</t>
  </si>
  <si>
    <t>ogcy7ozmngzk828
RT @0522_gon: UFC ヌルマゴのことを漬ける選手って表現する人よくいるけど、ただ漬けるだけじゃなくて無尽蔵のスタミナを活かしてパウンドを打ち続け、サブミッションを決めようと何度も何度もトライしている。寝技の展開が続く＝漬けるじゃないんだよ。
#UFC #ヌルマゴ…</t>
  </si>
  <si>
    <t>jordanlucki
RT @JamesMMA10: 5 years ago I overdosed
and died (twice), 2 years ago I
made it to UFC Contender Series
and lost, but 3 weeks ago I made
my…</t>
  </si>
  <si>
    <t>mamorusugahara7
RT @Hassy0924: 異例のUWFルールを実現させたスターダム。UFCも闘った朱里が披露した“魅せるプロレス”と「魂」の充実ぶり（THE
DIGEST） #Yahooニュース https://t.co/AVPiTzIn4m
#STARDOM</t>
  </si>
  <si>
    <t>erikhipolito
RT @TeepKickk: Dustin Poirier made
his UFC debut in 2011. Charles
Oliveira made his his UFC debut
in 2010. 10 Years and a combined
54 figh…</t>
  </si>
  <si>
    <t>ffewp01ezxgrrlu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</si>
  <si>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adamlufc1919
@jimmy_L_UFC @PhilHay_ Why do you
need to know the formation?</t>
  </si>
  <si>
    <t xml:space="preserve">philhay_
</t>
  </si>
  <si>
    <t>jimmy_l_ufc
@PhilHay_ First question Phil ....
bielsa what's the fucking formation
because its changing within the
game all the… https://t.co/oujI6EAJp9</t>
  </si>
  <si>
    <t>510cisco
@criscyborg @BellatorMMA Those
who crave legacy will stay with
ufc and the best fighters will
always be those with… https://t.co/oZ37rNfH8c</t>
  </si>
  <si>
    <t xml:space="preserve">bellatormma
</t>
  </si>
  <si>
    <t xml:space="preserve">criscyborg
</t>
  </si>
  <si>
    <t>rhzsdb0jp0cph5b
RT @1_mma_w: この盛り上がり方がUFCなんよ https://t.co/PZpImx3SKX</t>
  </si>
  <si>
    <t xml:space="preserve">1_mma_w
</t>
  </si>
  <si>
    <t>j05h_16
RT @TeepKickk: Dustin Poirier made
his UFC debut in 2011. Charles
Oliveira made his his UFC debut
in 2010. 10 Years and a combined
54 figh…</t>
  </si>
  <si>
    <t>joint889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</si>
  <si>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tjidenma
RT @USMAN84kg: Tonight we go give
dem... Naija Way 👊🏿✊🏿🇳🇬🇳🇬
@stylebender @ufc https://t.co/su9ml3nUwz</t>
  </si>
  <si>
    <t xml:space="preserve">bulletvalentina
</t>
  </si>
  <si>
    <t xml:space="preserve">dolcegabbana
</t>
  </si>
  <si>
    <t xml:space="preserve">espn
</t>
  </si>
  <si>
    <t xml:space="preserve">stylebender
</t>
  </si>
  <si>
    <t xml:space="preserve">usman84kg
</t>
  </si>
  <si>
    <t>joshuagabriel__
RT @TeepKickk: Dustin Poirier made
his UFC debut in 2011. Charles
Oliveira made his his UFC debut
in 2010. 10 Years and a combined
54 figh…</t>
  </si>
  <si>
    <t>breetztweetz
@doc_shelly Yeah if you did that
with most other shapes it sounds
idiotic. They tried doing that
with UFC ("settle… https://t.co/5nPHHR94MA</t>
  </si>
  <si>
    <t xml:space="preserve">doc_shelly
</t>
  </si>
  <si>
    <t>adabagcompany
Conor McGregor shows off incredible
physique after ‘strength training’…
but fans stunned by UFC star’s
huge ‘bulge’ https://t.co/6b4xLdql1b</t>
  </si>
  <si>
    <t>vaskyo
RT @ShilliewKai: J’ai voulu écrire
”UFC“ mon correcteur a écris “KFC”
: https://t.co/eXCqPxNFPL</t>
  </si>
  <si>
    <t>jogabonito10__
RT @ThaWeasle: "FINISH HIM" - Dan
Miragliotta #ufc https://t.co/cV8ePd5i5h</t>
  </si>
  <si>
    <t>jul14nnn1
RT @TeepKickk: Dustin Poirier made
his UFC debut in 2011. Charles
Oliveira made his his UFC debut
in 2010. 10 Years and a combined
54 figh…</t>
  </si>
  <si>
    <t>tejimax777
RT @ufc: The Most 𝐅𝐈𝐄𝐑𝐘 Face
Offs Of 2021 🔥 [ 📺 Relive all
these moments and more on @UFCFightPass
] https://t.co/knjsOK9OoQ</t>
  </si>
  <si>
    <t>ladha_chetan
@ufc @UFCFightPass @ShubhranshuRai</t>
  </si>
  <si>
    <t xml:space="preserve">shubhranshurai
</t>
  </si>
  <si>
    <t>fooaaaddd
RT @ufc: The Most 𝐅𝐈𝐄𝐑𝐘 Face
Offs Of 2021 🔥 [ 📺 Relive all
these moments and more on @UFCFightPass
] https://t.co/knjsOK9OoQ</t>
  </si>
  <si>
    <t>ifigeneiamaymac
RT @ufc: The Most 𝐅𝐈𝐄𝐑𝐘 Face
Offs Of 2021 🔥 [ 📺 Relive all
these moments and more on @UFCFightPass
] https://t.co/knjsOK9OoQ</t>
  </si>
  <si>
    <t>jfo169
A little sneak peak also at who
I’m on for the UFC 269 main event.
#ANDSTILL🇧🇷🇧🇷🇧🇷🇧🇷. @UFCWinners
@DieHardMMAPod… https://t.co/9BanDJxxwz</t>
  </si>
  <si>
    <t xml:space="preserve">diehardmmapod
</t>
  </si>
  <si>
    <t xml:space="preserve">ufcwinners
</t>
  </si>
  <si>
    <t>essiesharkmiss
@biggestjoel We're in the age of
femdom, the ladies are gonna take
over UFC and take control of video
games even</t>
  </si>
  <si>
    <t xml:space="preserve">biggestjoel
</t>
  </si>
  <si>
    <t>eddielent7
Remember how much better the ufc
was when prime Conor was bouncing
heads off the canvas, damn</t>
  </si>
  <si>
    <t>vampaveli
UFC’s selling wolf tickets and
y’all eating them right up</t>
  </si>
  <si>
    <t>yvngskootaaj
RT @StreetFightsHD: Who did this?😂
#Knockouts #WORLDSTAR #WorldstarHiphop
#MMA #UFC https://t.co/JEegur7Voj</t>
  </si>
  <si>
    <t xml:space="preserve">streetfightshd
</t>
  </si>
  <si>
    <t>murtonedelstei1
SPORTbible: Conor McGregor 'Blocks'
Twitter User After Controversial
Question. https://t.co/2iqGNtRIF9
Trying to ca… https://t.co/45a5cfnP6c</t>
  </si>
  <si>
    <t>andre_dz
RT @JamesMMA10: 5 years ago I overdosed
and died (twice), 2 years ago I
made it to UFC Contender Series
and lost, but 3 weeks ago I made
my…</t>
  </si>
  <si>
    <t>jamiehollis17
@danawhite with all the Lions you
got in the @ufc , reckon there's
room for one more #LoadedLions
@cryptocom</t>
  </si>
  <si>
    <t xml:space="preserve">cryptocom
</t>
  </si>
  <si>
    <t>kiboko30
RT @reversal_mma: 今は無き格闘技の聖地ディファ有明で、敵も味方も関係なくみんなで一緒になって見つめる
UFC　堀口恭司 vs DJ戦 この画、貴重過ぎませんか・・・(;
･`д･´)</t>
  </si>
  <si>
    <t>tonyfergusonbot
Tony Ferguson is the type of guy
that rips up his UFC contract just
to be on 'Big' John McCarthy's
team for the next season of TUF.
He won.</t>
  </si>
  <si>
    <t>1xqkev3dsxzoyba
異例のUWFルールを実現させたスターダム。UFCも闘った朱里が披露した“魅せるプロレス”と「魂」の充実ぶり
？UWFルールは格闘競技ではなく、競技色をコーティングした プロレス、格闘演劇と解釈して間違いないですよね
https://t.co/hPXvGpVKk9</t>
  </si>
  <si>
    <t>yvngblvvdsvccer
I think everyone is more focused
on Izzy vs Alex Pereira 3 in the
ufc and their over looking @robwhittakermma</t>
  </si>
  <si>
    <t>jonatha37281295
@TheNotoriousMMA @TheMacLife @ufc
ok ready to go when can I start</t>
  </si>
  <si>
    <t xml:space="preserve">themaclife
</t>
  </si>
  <si>
    <t>sportz_x
Aug 1st - Nov 28th: ⚽️: 51-49,
- 1.25 units CFB: 82-86, -8.93
units UFC: 13-14, - .79 units NFL:
38-31, +7.75 unit… https://t.co/g1oxMcjXou</t>
  </si>
  <si>
    <t>zaaaaaacck
@DPareekshith @ufc @RobSFont @CalvinKattar
Nah he gots this</t>
  </si>
  <si>
    <t xml:space="preserve">dpareekshith
</t>
  </si>
  <si>
    <t>qmer_ylg
@ufc @CharlesDoBronxs @DustinPoirier
Les't goo 👊🏻💥</t>
  </si>
  <si>
    <t>hkakutoooogi
RT @avila_mma1119: このUFCアイランドの予想絵図アホすぎてほんと好き
https://t.co/MdCNkgzKEa</t>
  </si>
  <si>
    <t>frankiebabie7
RT @ufc: With skills like these,
it is easy to see how @CharlesDoBronxs
has the most submissions in UFC
history. [ #UFC269 | Dec 11 | Live…</t>
  </si>
  <si>
    <t>sebastianpetr12
Do you want to watch #UFC #Mcgregor
vs #Khabib PPV for just $17? read
this: https://t.co/DG1Xhmt9et RT
and help you… https://t.co/RM9gaplBOL</t>
  </si>
  <si>
    <t>im_klout
@Pryoxis Yea because the Devs and
the UFC 4 community is shit lol.
Enjoy it man</t>
  </si>
  <si>
    <t>zombie_hold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</si>
  <si>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jube_yagyu
RT @Schwarzekatze02: カポエイラを学ぶUFCファイターがいるが、身体能力の向上という他にあの世界では実用性という意味でも得られるものは多そうだ
マットに身体がついたような低い姿勢からの蹴りというのは他にあまり無いし</t>
  </si>
  <si>
    <t xml:space="preserve">schwarzekatze02
</t>
  </si>
  <si>
    <t>617allday
@ufc @RobSFont @CalvinKattar Back
to main cards being at 10? Fuck!</t>
  </si>
  <si>
    <t>akuubobi
lain ufc ajig, nu ayam di goreng
make tarigu teh naon lah ngarana😑</t>
  </si>
  <si>
    <t>nengmaungg
@AkuuBobi KFC ai sia Boba. UFC
mah hayu jeng aing</t>
  </si>
  <si>
    <t>sahturne_
RT @ShilliewKai: J’ai voulu écrire
”UFC“ mon correcteur a écris “KFC”
: https://t.co/eXCqPxNFPL</t>
  </si>
  <si>
    <t>suzuyamob
@kakarot_ufc C'est dure d'en faire</t>
  </si>
  <si>
    <t>akatsukinolucif
RT @Hassy0924: 異例のUWFルールを実現させたスターダム。UFCも闘った朱里が披露した“魅せるプロレス”と「魂」の充実ぶり（THE
DIGEST） #Yahooニュース https://t.co/AVPiTzIn4m
#STARDOM</t>
  </si>
  <si>
    <t>rubenpais_9
RT @somosportocrl: Por uns momentos,
o defesa do Vitória achou que estava
em UFC em vez de futebol. Bem o
Luís Godinho a não expulsá-lo,
es…</t>
  </si>
  <si>
    <t xml:space="preserve">somosportocrl
</t>
  </si>
  <si>
    <t>amaac_mottyairo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</si>
  <si>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randuasri1704
@yaniarsim @Puspen_TNI kalian emang
oke buat pengembangan bibit2 ufc
👍</t>
  </si>
  <si>
    <t xml:space="preserve">puspen_tni
</t>
  </si>
  <si>
    <t xml:space="preserve">yaniarsim
</t>
  </si>
  <si>
    <t>jamskah
RT @MMAjunkie: Charles Oliveira
brings the danger ⚠️ #UFC269 |
Full story: https://t.co/Hi458KSlgV
https://t.co/XTh4ckb5IK</t>
  </si>
  <si>
    <t>italiano78
@lthomasnews True but still the
% the ufc makes compared to the
% the fighters get is abysmal</t>
  </si>
  <si>
    <t xml:space="preserve">lthomasnews
</t>
  </si>
  <si>
    <t>hello90603534
RT @MMAjunkie: Charles Oliveira
brings the danger ⚠️ #UFC269 |
Full story: https://t.co/Hi458KSlgV
https://t.co/XTh4ckb5IK</t>
  </si>
  <si>
    <t>pedrocrf10
médico de ufc do crl, melhor pegar
os malucos do upa do q esse abobrento
https://t.co/UEdN2cZ2qU</t>
  </si>
  <si>
    <t>flamengozip
RT @pedroCRF10: médico de ufc do
crl, melhor pegar os malucos do
upa do q esse abobrento https://t.co/UEdN2cZ2qU</t>
  </si>
  <si>
    <t>izayy05
RT @MMAjunkie: Charles Oliveira
brings the danger ⚠️ #UFC269 |
Full story: https://t.co/Hi458KSlgV
https://t.co/XTh4ckb5IK</t>
  </si>
  <si>
    <t>dudafxrs
ganhei tanta cutuvelada dormindo
que até perdi o sono, parece até
ufc</t>
  </si>
  <si>
    <t>mcudlypoops
@DanielM55574971 @rekordmeisters
@SirPatec @TeddyAtlasReal They're
not that different tho. They're
both combat spor… https://t.co/XrNtm4ryqf</t>
  </si>
  <si>
    <t xml:space="preserve">mac94bmp
</t>
  </si>
  <si>
    <t xml:space="preserve">sirpatec
</t>
  </si>
  <si>
    <t xml:space="preserve">rekordmeisters
</t>
  </si>
  <si>
    <t xml:space="preserve">danielm55574971
</t>
  </si>
  <si>
    <t xml:space="preserve">teddyatlasreal
</t>
  </si>
  <si>
    <t>mymartialartstv
UFC news: Paul Felder details commentary
struggles, fighter backlash - MMA
Junkie https://t.co/M319PcJs63</t>
  </si>
  <si>
    <t>kingfisher_mma
@HDoumergue connor and max i get
cus connor has boxed and max had
his moment saying he's the best
but why are sean… https://t.co/CznVMCVKFc</t>
  </si>
  <si>
    <t>barbietrinip
RT @cicabobycorgi: Hows everyone
betting sesh do last week? Hope
you fam an frens win a lot! Be
sure to checkout https://t.co/0Trh4Ox3D3
fo…</t>
  </si>
  <si>
    <t>cicabobycorgi
Hows everyone betting sesh do last
week? Hope you fam an frens win
a lot! Be sure to checkout… https://t.co/bNA8FujX3c</t>
  </si>
  <si>
    <t>bradynclarke
Only took me 3 hours and 15 minutes
to get my Spider-Man tickets… Why
was it was easier to get UFC 269
tickets? 🥲</t>
  </si>
  <si>
    <t>phodisho16
RT @ufc: The Most 𝐅𝐈𝐄𝐑𝐘 Face
Offs Of 2021 🔥 [ 📺 Relive all
these moments and more on @UFCFightPass
] https://t.co/knjsOK9OoQ</t>
  </si>
  <si>
    <t>yagyag_bs
RT @avila_mma1119: このUFCアイランドの予想絵図アホすぎてほんと好き
https://t.co/MdCNkgzKEa</t>
  </si>
  <si>
    <t>zelawar
... and Jackie's opponent, Lucia
"Lady Killer" Chavez. Valentina
being the current UFC Women's Flyweight
Champion,… https://t.co/b2OkCEQT76</t>
  </si>
  <si>
    <t>asim_ali_arain
RT @relooqattaa: ورلڈ وائڈ انٹرٹینمنٹ
WWE کا روشن ستارہ جس کے نام سے
ہی ریسلرز کے اوسان خطا ہوجاتے ہیں
اور یو ایف سی UFC میں ڈھیروں ٹائٹل…</t>
  </si>
  <si>
    <t>salimrykiel
RT @MojahedFudailat: Chandler begs
Conor for Red Panty Night #UFC
#Animation #3DArt https://t.co/gS7B3uKhlY
https://t.co/YT9txQhivz</t>
  </si>
  <si>
    <t>wwe_imagenes
RT @bonekrusher_: Just got Brock
Lesnar in UFC 4 🙏</t>
  </si>
  <si>
    <t>bonekrusher_
Brock CARRIES UFC 4 🙏🙏🙏🙏 https://t.co/v5KxTbpFOH</t>
  </si>
  <si>
    <t>djmactenonline
Former UFC Champion, Frank Mir,
Was Wobbling... Waiting For Fatality
After Mean Punch! https://t.co/ijtJxLwQJD</t>
  </si>
  <si>
    <t>worldbjjlibrary
毎日投稿しています。 良かったら拡散してください！ #bjj
#jiujitsu #grappling #gi #nogi
#ブラジリアン柔術 #柔術 #グラップリング #ギ #ノーギ
#technique… https://t.co/QyWiiT717q</t>
  </si>
  <si>
    <t>jpbacallan
RT @MMAjunkie: Charles Oliveira
brings the danger ⚠️ #UFC269 |
Full story: https://t.co/Hi458KSlgV
https://t.co/XTh4ckb5IK</t>
  </si>
  <si>
    <t>martialarts_jp
【UFC】Conor McGregor reveals he
weighs a whopping 85KG as musclebound
UFC superstar eyes April return
to full... - T… https://t.co/76mIxsxM50</t>
  </si>
  <si>
    <t>mmaindiashow
Colby Covington (@ColbyCovMMA)
won't fight at 155 lbs: “I’m not
a bully” #UFC #MMA https://t.co/gwLuZCjfJw</t>
  </si>
  <si>
    <t xml:space="preserve">colbycovmma
</t>
  </si>
  <si>
    <t>mmafactory_fr
. @FabricioWerdum, un ancien champion
heavyweight de l'UFC, pense que
@ciryl_gane vaincra Francis Ngannou
le 22 jan… https://t.co/xBUJKkytCi</t>
  </si>
  <si>
    <t xml:space="preserve">ciryl_gane
</t>
  </si>
  <si>
    <t>sarfatibenjamin
RT @mmafactory_fr: . @FabricioWerdum,
un ancien champion heavyweight
de l'UFC, pense que @ciryl_gane
vaincra Francis Ngannou le 22 janvier.…</t>
  </si>
  <si>
    <t xml:space="preserve">fabriciowerdum
</t>
  </si>
  <si>
    <t>baeron_
RT @JamesMMA10: 5 years ago I overdosed
and died (twice), 2 years ago I
made it to UFC Contender Series
and lost, but 3 weeks ago I made
my…</t>
  </si>
  <si>
    <t>nlkagan
Last year I took my lead from daughter
Emily Kagan, former UFC fighter
and avid climber, runner, bicyclist...  She…
https://t.co/Lfr3SRc09T</t>
  </si>
  <si>
    <t>ace8033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</si>
  <si>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boxing_ufc_pfp
RT @akitheblackcat: セルジオ・ぺティスが堀口とベルトについて
彼がチャンピオンだったが怪我してベルトを返上し、アーチュレッタがミックスとの試合でそれを勝ち取り、俺がアーチュレッタに勝った。
結局のところ、このベルトは堀口の物だ。俺はこれを子守してるだけに過…</t>
  </si>
  <si>
    <t xml:space="preserve">akitheblackcat
</t>
  </si>
  <si>
    <t>colinmma_wwe
@MMAjunkie There's Pettis, and
then there's the UFC BW "champion"
😂</t>
  </si>
  <si>
    <t>gokhanatak__
RT @KChimaev: @ufc @seanbradymma
I want to fight this guy let’s
fight bro 👊🏼🤪</t>
  </si>
  <si>
    <t xml:space="preserve">seanbradymma
</t>
  </si>
  <si>
    <t>dapper_doug
RT @TeepKickk: Dustin Poirier made
his UFC debut in 2011. Charles
Oliveira made his his UFC debut
in 2010. 10 Years and a combined
54 figh…</t>
  </si>
  <si>
    <t>realbrill_show
@AyyItsPauli No. UFC will always
be the top dog</t>
  </si>
  <si>
    <t>thestug1985
@magickal_mom One is Chuck Liddel,
former UFC champion- great video
👌🏻</t>
  </si>
  <si>
    <t xml:space="preserve">magickal_mom
</t>
  </si>
  <si>
    <t>aldochired
RT @cheshirefeli15: 보통 온라인에서 실전성
운운하는 사람이 생각하는 실전은 실제 상황에서의 전투를
뜻하는 게 아니라 UFC를 뜻하기 때문이지요</t>
  </si>
  <si>
    <t>tripleidoubleh1
@Josh2440_ @Akkiakki1137 @ufc She
will soon lose it to Marina, then
when the trilogy between her and
either JJ, Zha… https://t.co/ZLC8M5ArWl</t>
  </si>
  <si>
    <t xml:space="preserve">jimmyflickgoat
</t>
  </si>
  <si>
    <t xml:space="preserve">buhmuhsuh
</t>
  </si>
  <si>
    <t xml:space="preserve">renanmartineza
</t>
  </si>
  <si>
    <t xml:space="preserve">akkiakki1137
</t>
  </si>
  <si>
    <t xml:space="preserve">josh2440_
</t>
  </si>
  <si>
    <t>tonyselbow1
RT @TheJivemaster: One week without
UFC and I've seen some of the most
dog shit MMA hot takes imaginable.
I love Robbie Lawler, but he doe…</t>
  </si>
  <si>
    <t>tdicianno
@HDoumergue If it was mcturd he
probably would have won more fights
lately. Or else it's meaningless
to be a good… https://t.co/1xmDPysJ4A</t>
  </si>
  <si>
    <t>attackingscrum
🚨NEW POD🚨 feat @themightymurph
Warm yourself up with a bowl full
of steaming rugby nonsense....
🥣 UFC/URC review… https://t.co/AAwWA23yDt</t>
  </si>
  <si>
    <t xml:space="preserve">themightymurph
</t>
  </si>
  <si>
    <t>daniel_killick
RT @AttackingScrum: 🚨NEW POD🚨
feat @themightymurph Warm yourself
up with a bowl full of steaming
rugby nonsense.... 🥣 UFC/URC review
🥣 In…</t>
  </si>
  <si>
    <t>frankmodica2
RT @PH17053627: The ICE MAN! You
are a legend one of the biggest
influences into me getting into
MMA, it would be of the greatest
honour to…</t>
  </si>
  <si>
    <t>rndvkf
ufc 선수 이름이 U S M A N 이길래 아니 사람이름이
어떻게 유에스맨이야? 했는데 우스만이네</t>
  </si>
  <si>
    <t>mr__prolifik__
You surely look like you are ready
for a UFC fight 😂 https://t.co/0Z0l7OHLeN</t>
  </si>
  <si>
    <t>zulkhanhongor
Ховд аймгийн Булган сумын ЗД Ж.Дамдинбазар:
дунд сургуулийн казак, монгол сурагчид
талцаж зодолддог мөн багш нараа…
https://t.co/zyy8zvvf4B</t>
  </si>
  <si>
    <t>snebbimma
RT @MMAjunkie: Charles Oliveira
brings the danger ⚠️ #UFC269 |
Full story: https://t.co/Hi458KSlgV
https://t.co/XTh4ckb5IK</t>
  </si>
  <si>
    <t>dede_alsace_68
RT @UFCquechoisir: #Assurance #emprunteur
: l'@UFCquechoisir exhorte les
députés à instaurer la #résiliation
à tout moment lors de l’examen…</t>
  </si>
  <si>
    <t xml:space="preserve">emmanuelmacron
</t>
  </si>
  <si>
    <t xml:space="preserve">ufcquechoisir
</t>
  </si>
  <si>
    <t>nfalphabet
#solana $SOL Come and play our
fantasy UFC game on Solana devnet,
by playing on devnet and helping
us test you can… https://t.co/aYfGpafgz6</t>
  </si>
  <si>
    <t>3gweyrey_boy
RT @ufc: Looking at the rise of
UFC HW champion @Francis_Ngannou
📈 [ #UFC270 | Jan 22 | @HondaCenter
| Tickets 🔗 https://t.co/0noMO5ApuD
]…</t>
  </si>
  <si>
    <t xml:space="preserve">hondacenter
</t>
  </si>
  <si>
    <t xml:space="preserve">francis_ngannou
</t>
  </si>
  <si>
    <t>mustle_bot
目指していたレベルがあったから、将来ではなく、 どうしたら今できるか考えていた
（UFCファイター　ジョルジュ・サン・ピエール）</t>
  </si>
  <si>
    <t>steve_cribb
@Ollieslost @twrecks155 If your
not good enough to be the champ
in the ufc I agree with this 💯</t>
  </si>
  <si>
    <t>nathalienath19
RT @UFCquechoisir: #Assurance #emprunteur
: l'@UFCquechoisir exhorte les
députés à instaurer la #résiliation
à tout moment lors de l’examen…</t>
  </si>
  <si>
    <t>shinnosu2
ルークはUFCの選手みたいなキャラコンセプトと雰囲気はかなり好き。
ただ顔とモーションが好きじゃない……</t>
  </si>
  <si>
    <t>morgan99044993
@giga_chikadze 🚨PLEASE FOCUS🚨🙏🙏
At this level the slightest distraction
can make or break you. For many
great fight… https://t.co/S5yyqNEgfc</t>
  </si>
  <si>
    <t xml:space="preserve">giga_chikadze
</t>
  </si>
  <si>
    <t>pribarskiy
Random pic - #UFC #flyweight champion
#ValentinaShevchenko in nomad gear...
https://t.co/kpd4GmYrmz</t>
  </si>
  <si>
    <t>mma_lens
RT @MMAjunkie: Charles Oliveira
brings the danger ⚠️ #UFC269 |
Full story: https://t.co/Hi458KSlgV
https://t.co/XTh4ckb5IK</t>
  </si>
  <si>
    <t>itsjustkadarius
RT @JamesMMA10: 5 years ago I overdosed
and died (twice), 2 years ago I
made it to UFC Contender Series
and lost, but 3 weeks ago I made
my…</t>
  </si>
  <si>
    <t>fedricemasse
RT @combathubreal: fun fact: when
francis ngannou made his UFC debut,
he had more submission wins than
he did knockouts https://t.co/gw5Bdr…</t>
  </si>
  <si>
    <t>combathubreal
Crazy how 'the best boxer in UFC'
wasn't even a debate when Almeida
was in the promotion because it
was such a univ… https://t.co/77HHI7OHab</t>
  </si>
  <si>
    <t>thesportszone__
MMAFighting: Gilbert Burns: Kamaru
Usman is the welterweight GOAT,
would bet on him to beat prime
Georges St-Pierre… https://t.co/pXz8B99V29</t>
  </si>
  <si>
    <t>femhealth4life
RT @PAPAJ_Managment: To był dobry
weekend 👊 Gratulacje jeszcze raz
Basia ‼️ #PapajTEAM #fen #fen37
#wroclaw #wroclove #mma  #PUNCH
#fight…</t>
  </si>
  <si>
    <t>papaj_managment
Krystian Rosa wygrał turnjej na
gołe pieści i kasuje 50 000 pln
👊 #PapajTEAM #bareknuckle #mma 
#PUNCH #fight… https://t.co/I8TdJmWm1x</t>
  </si>
  <si>
    <t>jackassmomo_
people going crazy over them spidey
mayne tickets like it was a ufc
fight or something 😂</t>
  </si>
  <si>
    <t>mikkysupreme
Au début j’étais vraiment pas fan
de Rudiger et son football, mais
depuis qu’il est devenu combattant
UFC, j’adore le voir combattre.</t>
  </si>
  <si>
    <t>elianaferns
My FOTM @yanezmma all the way!
😍💯 https://t.co/bTKRfNXiGE</t>
  </si>
  <si>
    <t xml:space="preserve">yanezmma
</t>
  </si>
  <si>
    <t>leigh1040
@hurrymartyn @Tyson30374 @TeddyAtlasReal
People can/do and enjoy both but
it’s the frustration of missing
out on po… https://t.co/vdD09QZJMI</t>
  </si>
  <si>
    <t xml:space="preserve">tyson30374
</t>
  </si>
  <si>
    <t xml:space="preserve">hurrymartyn
</t>
  </si>
  <si>
    <t>luisher84089853
RT @Expresoec: Los ecuatorianos
Andrés Luna, @AaronCanarte y Javier
Basurto triunfaron y dominaron
en el UWC México. Uno de ellos
ya recibi…</t>
  </si>
  <si>
    <t xml:space="preserve">hawkfighttalk
</t>
  </si>
  <si>
    <t xml:space="preserve">ufc_oracle
</t>
  </si>
  <si>
    <t>ether_8_
RT @TeepKickk: Dustin Poirier made
his UFC debut in 2011. Charles
Oliveira made his his UFC debut
in 2010. 10 Years and a combined
54 figh…</t>
  </si>
  <si>
    <t>r_k_t_14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</si>
  <si>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zpyywv6agzm42rq
RT @avila_mma1119: このUFCアイランドの予想絵図アホすぎてほんと好き
https://t.co/MdCNkgzKEa</t>
  </si>
  <si>
    <t>familyfightguy
@blessedcasual Undefeated for over
a decade, and then comes a guy
who's only had 6 fights in the
UFC and put him aw… https://t.co/XLgBsjUDpo</t>
  </si>
  <si>
    <t>m6son_
RT @ufc: The Most 𝐅𝐈𝐄𝐑𝐘 Face
Offs Of 2021 🔥 [ 📺 Relive all
these moments and more on @UFCFightPass
] https://t.co/knjsOK9OoQ</t>
  </si>
  <si>
    <t>acespacek
RT @JamesMMA10: 5 years ago I overdosed
and died (twice), 2 years ago I
made it to UFC Contender Series
and lost, but 3 weeks ago I made
my…</t>
  </si>
  <si>
    <t>takigawa1989
RT @Hassy0924: #スターダム 代々木大会について書きました。UWFルールの中に朱里選手らしさが出ていたと思います。
#STARDOM 異例のUWFルールを実現させたスターダム。UFCも闘った朱里が披露した“魅せるプロレス”と「魂」の充実ぶり
| THE DIGE…</t>
  </si>
  <si>
    <t>pefra20
RT @Pefra20: #UFC Financement participatif
en cours pour la création d'une
nouvelle marque 100% dédiée aux
amateurs et pratiquants Français…</t>
  </si>
  <si>
    <t>taka19750516
RT @majan_saitou: 報道量なんかをチェックすると北米はあいかわらず「UFCにあらずんば人にあらず
」感が強いので、ペティスと堀口選手の元UFC同士がどれだけ存在感を示せるかという視点で肩入れすると燃えますよ！</t>
  </si>
  <si>
    <t xml:space="preserve">mamommawwe17
</t>
  </si>
  <si>
    <t>thiagomianti
@Benhurjjr @futebol_info hahahha
é futebol e nao UFC KKKK Ganhou
tem que zuar mesmo kkkkkkkkkkkk</t>
  </si>
  <si>
    <t xml:space="preserve">futebol_info
</t>
  </si>
  <si>
    <t xml:space="preserve">benhurjjr
</t>
  </si>
  <si>
    <t>ultimateappfan
Conor McGregor shares his thoughts
on Usman vs. Covington 2: “Thought
Colby lumped him up nice last fight”
-… https://t.co/xdzStx4Cin</t>
  </si>
  <si>
    <t>anomaro426
こないだの深夜雑談で鉄塔さんがFPS以外の読み合いの発生する対戦ゲーム(格ゲーとか)が苦手かもという話題で｢だから本当はUFCも苦手な方だけど、アメイジングサトーがいてくれるから大丈夫｣的なことを言ってて胸が温まりました。</t>
  </si>
  <si>
    <t>minadibari
@BoredomDidIt @JohnCena pretty
sure I meantion UFC/MMA and in
the ring somewhere over rainbows
#ON FB before ...i g… https://t.co/2Xbh9bDF8e</t>
  </si>
  <si>
    <t xml:space="preserve">johncena
</t>
  </si>
  <si>
    <t xml:space="preserve">boredomdidit
</t>
  </si>
  <si>
    <t>ufc_infojp
RT @SmolBrainsNFT: https://t.co/iquTlDEFpL</t>
  </si>
  <si>
    <t xml:space="preserve">smolbrainsnft
</t>
  </si>
  <si>
    <t>indieangles
RT @TODDCastPodcast: Do you have
a #NearDeath story? Twelve guests
tell stories in #podcast 243 inc.
Melissa Etheridge, #UFC octagon
girl A…</t>
  </si>
  <si>
    <t>toddcastpodcast
Do you have a #NearDeath story?
Twelve guests tell stories in #podcast
243 inc. Melissa Etheridge, #UFC
octagon gir… https://t.co/foeKK6mnfa</t>
  </si>
  <si>
    <t>crunthorpe5
@UFC_AUSNZ @josealdojunior I want
to see him fight The Great again
. Fun stuff ...</t>
  </si>
  <si>
    <t>prestonbowman12
RT @robwhittakermma: 11 weeks #AndNew
@ufc @UFC_AUSNZ https://t.co/PFg2BTYyaQ</t>
  </si>
  <si>
    <t xml:space="preserve">bigtimefandd
</t>
  </si>
  <si>
    <t xml:space="preserve">jamefretz
</t>
  </si>
  <si>
    <t>batal_ibrahim1
RT @ufc: The Most 𝐅𝐈𝐄𝐑𝐘 Face
Offs Of 2021 🔥 [ 📺 Relive all
these moments and more on @UFCFightPass
] https://t.co/knjsOK9OoQ</t>
  </si>
  <si>
    <t>teamsavage
ufc: Iron 𝐬𝐡𝐚𝐫𝐩𝐞𝐧𝐬 iron
⚔️ [ @RobSFont @CalvinKattar |
#UFCVegas44 | Dec 4 | Prelims 7𝙥𝙢𝙀𝙏
| Main Card 10𝙥𝙢𝙀𝙏 | L… https://t.co/INv3bI0bFI</t>
  </si>
  <si>
    <t>hisham72354482
@TheNotoriousMMA sir I am 17years
old indian street fighter can you
help me to get a chance to fight
in UFC Becaus… https://t.co/j31LxTZsW3</t>
  </si>
  <si>
    <t>v3ganpussy
@GVBLachlan shout out to this guy
for handing me my first mma Twitter
ufc loss, but this is not over…
☘️</t>
  </si>
  <si>
    <t xml:space="preserve">gvblachlan
</t>
  </si>
  <si>
    <t>manutd_bitw
RT @AbhishekPW: Brock Lesnar hands
in comparison to Andre the Giant.
Brock is one of two men in UFC
history to need custom MMA gloves.
ht…</t>
  </si>
  <si>
    <t xml:space="preserve">abhishekpw
</t>
  </si>
  <si>
    <t>joshmas86634462
@UFC_AUSNZ @CruteJim @_Hemmosphere_
another australian killer</t>
  </si>
  <si>
    <t xml:space="preserve">_hemmosphere_
</t>
  </si>
  <si>
    <t xml:space="preserve">crutejim
</t>
  </si>
  <si>
    <t>kamidorapad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</si>
  <si>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ajkhan83
RT @MMAjunkie: Charles Oliveira
brings the danger ⚠️ #UFC269 |
Full story: https://t.co/Hi458KSlgV
https://t.co/XTh4ckb5IK</t>
  </si>
  <si>
    <t>hikonyan_nao
RT @pwsquare2019: 異例のUWFルールを実現させたスターダム。UFCも闘った朱里が披露した“魅せるプロレス”と「魂」の充実ぶり（THE
DIGEST） https://t.co/E6jirBccUe</t>
  </si>
  <si>
    <t>andrewc_1999
RT @ufc: Iron 𝐬𝐡𝐚𝐫𝐩𝐞𝐧𝐬
iron ⚔️ [ @RobSFont @CalvinKattar
| #UFCVegas44 | Dec 4 | Prelims
7𝙥𝙢𝙀𝙏 | Main Card 10𝙥𝙢𝙀𝙏
| Live on #ESPN ] https…</t>
  </si>
  <si>
    <t>le_alloe
RT @_memellionaire: Hollywood vibe
is like @TheNotoriousMMA What do
you think? 😂 || Conor or Not?
#superdoge #crypto #memecoin #nft
#Conor…</t>
  </si>
  <si>
    <t xml:space="preserve">_memellionaire
</t>
  </si>
  <si>
    <t>kimboss3
RT @cheshirefeli15: 중국무술이 실전성 있었으면
UFC에서 썼겠지 택견이 실전성 있었으면 UFC에서 썼겠지
태권도가 실전성 있었으면 UFC에서 썼겠지 응? 태권도
발차기 장착한 선수는 많은데? 그건 태권도 발차기만 배운
거지 태권도 베…</t>
  </si>
  <si>
    <t>anthonyprendez_
Love some free ufc fights</t>
  </si>
  <si>
    <t>mmaseat
@DustinPoirier and @PetrYanUFC
best boxers in ufc</t>
  </si>
  <si>
    <t xml:space="preserve">petryanufc
</t>
  </si>
  <si>
    <t>mogulmma
@shinobi_01 Gross overstatement!!!
When was his finest hour? At UFC
he fought 5 championship fights,
has a record o… https://t.co/cHEbY00WwV</t>
  </si>
  <si>
    <t xml:space="preserve">shinobi_01
</t>
  </si>
  <si>
    <t>tylertheapex
RT @MojahedFudailat: Chandler begs
Conor for Red Panty Night #UFC
#Animation #3DArt https://t.co/gS7B3uKhlY
https://t.co/YT9txQhivz</t>
  </si>
  <si>
    <t>trippingmau5
RT @ufc: With skills like these,
it is easy to see how @CharlesDoBronxs
has the most submissions in UFC
history. [ #UFC269 | Dec 11 | Live…</t>
  </si>
  <si>
    <t>henryviribus
Rampage Jackson &amp;amp; Shannon Briggs
Post-Fight Press Conference Highlights
https://t.co/quRMZCPJgF #MMA #UFC
#BOXING… https://t.co/rLW5wAZEuZ</t>
  </si>
  <si>
    <t>raymundomma
RT @ufc: Iron 𝐬𝐡𝐚𝐫𝐩𝐞𝐧𝐬
iron ⚔️ [ @RobSFont @CalvinKattar
| #UFCVegas44 | Dec 4 | Prelims
7𝙥𝙢𝙀𝙏 | Main Card 10𝙥𝙢𝙀𝙏
| Live on #ESPN ] https…</t>
  </si>
  <si>
    <t>sqarnix
RT @cheshirefeli15: 보통 온라인에서 실전성
운운하는 사람이 생각하는 실전은 실제 상황에서의 전투를
뜻하는 게 아니라 UFC를 뜻하기 때문이지요</t>
  </si>
  <si>
    <t>leilasdt_of
Au début j’étais vraiment pas fan
de Rudiger et son football, mais
depuis qu’il est devenu combattant
UFC, j’adore le voir combattre.</t>
  </si>
  <si>
    <t>sigilo_ce
Indo correr na UFC Quem quiser
mamar só chegar</t>
  </si>
  <si>
    <t>ssassincreedo
RT @avila_mma1119: このUFCアイランドの予想絵図アホすぎてほんと好き
https://t.co/MdCNkgzKEa</t>
  </si>
  <si>
    <t>wiweck
@UFC_DUT Posted... https://t.co/uxlGoMKfwA</t>
  </si>
  <si>
    <t>ufc_dut
Applications are now open for @UrbanAfricaACC's
new Masters in Sustainable Practice
programme, which is geared towa…
https://t.co/CPl2d9lZT9</t>
  </si>
  <si>
    <t>p7_ufc
@BaddalAbin مبروك وبالتوفيق</t>
  </si>
  <si>
    <t xml:space="preserve">baddalabin
</t>
  </si>
  <si>
    <t>the_ballas
RT @majan_saitou: 元UFC王者フランク・ミア、トリラーの三角リングボクシングで1RTKO負け。フッラフラだ…</t>
  </si>
  <si>
    <t>connerj_vh
RT @MMAjunkie: Charles Oliveira
brings the danger ⚠️ #UFC269 |
Full story: https://t.co/Hi458KSlgV
https://t.co/XTh4ckb5IK</t>
  </si>
  <si>
    <t>angra_letsgo
Lewis vs. Gane（UFC 265） https://t.co/ehnfQeH9ap</t>
  </si>
  <si>
    <t>rzcraw
RT @cicabobycorgi: Hows everyone
betting sesh do last week? Hope
you fam an frens win a lot! Be
sure to checkout https://t.co/0Trh4Ox3D3
fo…</t>
  </si>
  <si>
    <t>n_h_mma
Ahora ponedle este tweet al tio
del periódico que basa sus fuentes
en buscar en wikipedia y que decía
que las MMA n… https://t.co/PsygOCetLq</t>
  </si>
  <si>
    <t>items_sport
Royce Gracie Signed UFC Glove with
COA Inscribed “HOF 2003” https://t.co/WdHK2N0KP8
eBay https://t.co/NpNjeV7Dz7</t>
  </si>
  <si>
    <t>ahab_comoff
RT @cheshirefeli15: 중국무술이 실전성 있었으면
UFC에서 썼겠지 택견이 실전성 있었으면 UFC에서 썼겠지
태권도가 실전성 있었으면 UFC에서 썼겠지 응? 태권도
발차기 장착한 선수는 많은데? 그건 태권도 발차기만 배운
거지 태권도 베…</t>
  </si>
  <si>
    <t>cbdapis
UNITED UMBRELLA Inc. APIS🐝×GinRhymes
12/3 18:00 乞うご期待…‼️ #ginrhymes
#CBDapis #RIZIN #ライジン #rizin32
#cbd #沖縄 #宮古島… https://t.co/pFxL3JabSk</t>
  </si>
  <si>
    <t>elijahgithugo
RT @MMAjunkie: Dustin Poirier is
giving no energy to Conor McGregor's
talk of a fourth fight. 💎🤫 #UFC269
| Full story: https://t.co/XRFv8v…</t>
  </si>
  <si>
    <t>muhammedabolor4
RT @cicabobycorgi: Hows everyone
betting sesh do last week? Hope
you fam an frens win a lot! Be
sure to checkout https://t.co/0Trh4Ox3D3
fo…</t>
  </si>
  <si>
    <t>chineselove555
北海道旭川市内　2021年5月28日22時３０分　緊急事態宣言
https://t.co/rrJpcmPB2q #asahikawa
#hokkaido #旭川市 #北海道 #緊急事態宣言 #拡散
#シェア #登録よろしくお願いします #高評価よろしくお願いします</t>
  </si>
  <si>
    <t>don_uel
RT @sportbible: The user hit him
with a hard-hitting question that
Conor McGregor simply had no answer
to... 😳 https://t.co/gIev9KQDEd</t>
  </si>
  <si>
    <t xml:space="preserve">sportbible
</t>
  </si>
  <si>
    <t>tianfirdauss
teteh ufc ngeri kieu. sikat we
teh tuman https://t.co/e3w5i2rYq2</t>
  </si>
  <si>
    <t>milodini88
RT @MMAFighting: Who is the best
boxer in the UFC? 🥊 Reply with
your pick and then see who @AlexanderKLee
and @JedKMeshew selected for 'Th…</t>
  </si>
  <si>
    <t>cototoko
RT @MamoMMAwwe17: 来週はBellatorで堀口
UFCでケイプ K-1で木村ミノルですよ！ https://t.co/Nbvs2uAzre</t>
  </si>
  <si>
    <t>rocketmarcii
RT @cicabobycorgi: Hows everyone
betting sesh do last week? Hope
you fam an frens win a lot! Be
sure to checkout https://t.co/0Trh4Ox3D3
fo…</t>
  </si>
  <si>
    <t>izmtml
RT @cheshirefeli15: 중국무술이 실전성 있었으면
UFC에서 썼겠지 택견이 실전성 있었으면 UFC에서 썼겠지
태권도가 실전성 있었으면 UFC에서 썼겠지 응? 태권도
발차기 장착한 선수는 많은데? 그건 태권도 발차기만 배운
거지 태권도 베…</t>
  </si>
  <si>
    <t>sarrismau
RT @MMAjunkie: Charles Oliveira
brings the danger ⚠️ #UFC269 |
Full story: https://t.co/Hi458KSlgV
https://t.co/XTh4ckb5IK</t>
  </si>
  <si>
    <t>bernardshure
You people are always fighting
on this app..twitter don turn UFC😂😂</t>
  </si>
  <si>
    <t>kinniku3320011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</si>
  <si>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hji8ixvvr39lisc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</si>
  <si>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mmarumorbot
Ryan Hall has pulled out of the
next UFC event after a positive
covid test.</t>
  </si>
  <si>
    <t>nickfluckiger
@GregorMcConor3 I agree. He’s WAY
out of his prime. However, I don’t
see him retiring or being cut anytime
soon. Th… https://t.co/3nGrfti2U1</t>
  </si>
  <si>
    <t>crfsalvino
RT @acamilacrf: A torcida do peter
cam fala tanto da libertadores
de 81 q 5 jogadores deles foram
expulso por confundir futebol com
UFC, ma…</t>
  </si>
  <si>
    <t>oncepa1
Au début j’étais vraiment pas fan
de Rudigé et son football mais
depuis qu’il est devenu combattant
UFC j’adore le voir combattre.</t>
  </si>
  <si>
    <t>riki_kami
RT @Hassy0924: 異例のUWFルールを実現させたスターダム。UFCも闘った朱里が披露した“魅せるプロレス”と「魂」の充実ぶり（THE
DIGEST） #Yahooニュース https://t.co/AVPiTzIn4m
#STARDOM</t>
  </si>
  <si>
    <t>mmarockspl
Esparza o potencjalnym rewanżu
z Jędrzejczyk: “To byłaby zupełnie
inna walka” https://t.co/ZT3Wx8eWNt</t>
  </si>
  <si>
    <t>dabbomma
Aljo is absolutley the worst shit
talker in the ufc https://t.co/5dTZdIsDW1</t>
  </si>
  <si>
    <t>shebing11092
【500ポイント対象！エントリー＆1万円以上購入で】公式 キールズ
クリーム UFC / 49g / キールズ kiehl's kiehls
18:01 https://t.co/XiGuvsJe8m</t>
  </si>
  <si>
    <t>haouoreo
RT @pwsquare2019: 異例のUWFルールを実現させたスターダム。UFCも闘った朱里が披露した“魅せるプロレス”と「魂」の充実ぶり（THE
DIGEST） https://t.co/E6jirBccUe</t>
  </si>
  <si>
    <t>terezowens
UFC legend Diego Sanchez in critical
condition with pneumonia COVID,
fights for his life, refuses to
take vaccine https://t.co/YIOii44nkL</t>
  </si>
  <si>
    <t>ewoodphoto
@andymcgeady Was this Rugby or
UFC?</t>
  </si>
  <si>
    <t xml:space="preserve">andymcgeady
</t>
  </si>
  <si>
    <t>tellmesuuup
Pssst… I don’t care who the best
boxer in the ufc is. It’s MMA</t>
  </si>
  <si>
    <t>90alex011
RT @FightersMagz: 🤭🔥 Rachael
Ostovich… Pecado. #MMA #UFC https://t.co/Z68H2lb0Hr</t>
  </si>
  <si>
    <t xml:space="preserve">fightersmagz
</t>
  </si>
  <si>
    <t>ll0key
RT @deathpunchgame: After a fight,
everything else in your life becomes
muted. You can handle anything.
#NFTgaming #NFTGame #NFT #Blockcha…</t>
  </si>
  <si>
    <t>yeah_nuh
You do realise wrestling varies
in height &amp;amp; weight, right?
That’s why they have different
divisions &amp;amp; titles! It’s… https://t.co/YcfklPh3S8</t>
  </si>
  <si>
    <t>velvethundr
@UFC_Obsessed @FullContactMTWF
Why can’t it ever be just about
the dogs….</t>
  </si>
  <si>
    <t>fullcontactmtwf
@krisjames1978 @UFC_Obsessed What
would a Michael Bisping and Belal
Muhammad podcast be called? Bully-ve
You Me</t>
  </si>
  <si>
    <t>hardcorecasua10
@FullContactMTWF @UFC_Obsessed
Borrachinha out here starting some
shit.</t>
  </si>
  <si>
    <t>ap03__
RT @MMAjunkie: Charles Oliveira
brings the danger ⚠️ #UFC269 |
Full story: https://t.co/Hi458KSlgV
https://t.co/XTh4ckb5IK</t>
  </si>
  <si>
    <t>8amaken
RT @MmaShingo: 「トップノイは近い将来UFCと契約する史上二人目のタイ人になるだろう。今のうちから言っておきます。元々のムエタイスキルに加えグラップリングの強化をしている彼には注目しておいてください。」
現地ジャーナリストによるプロスペクト報告ですね。</t>
  </si>
  <si>
    <t xml:space="preserve">mmashingo
</t>
  </si>
  <si>
    <t>criptoesir
@Cody_Nolove @ufc LFG NO EPO</t>
  </si>
  <si>
    <t xml:space="preserve">cody_nolove
</t>
  </si>
  <si>
    <t>calguetajr
@ConnerGregorich @AyyItsPauli But
Where’s the competition? What have
they ever accomplished? ufc is
a buisness and a good profitable
one</t>
  </si>
  <si>
    <t>battlearena1
Have you seen our merchandise?
We have caps, shorts, hoodies and
t-shirts available, check it out
today:… https://t.co/4Guvug5Pba</t>
  </si>
  <si>
    <t>nfbetofficial
@the_cryptokid_ Give us a follow
if you like fantasy sports and
NFTs. We've just launched our UFC
fantasy manager a… https://t.co/QItiUboJ5W</t>
  </si>
  <si>
    <t xml:space="preserve">cryptoanglio
</t>
  </si>
  <si>
    <t xml:space="preserve">the_cryptokid_
</t>
  </si>
  <si>
    <t>gotflick
RT @JamesMMA10: 5 years ago I overdosed
and died (twice), 2 years ago I
made it to UFC Contender Series
and lost, but 3 weeks ago I made
my…</t>
  </si>
  <si>
    <t>boxinglivetoday
Kubrat Pulev beats former UFC champion
Frank Mir with ‘Mortal Kombat’
KO to bounce back from Anthony
Joshua loss bu… https://t.co/KEkHq44W9V</t>
  </si>
  <si>
    <t>boxingtonightl1
Kubrat Pulev beats former UFC champion
Frank Mir with ‘Mortal Kombat’
KO to bounce back from Anthony
Joshua loss bu… https://t.co/Q5glIUbhvw</t>
  </si>
  <si>
    <t>hiddenresonance
RT @AyyItsPauli: Mike Perry made
250k last night. UFC is in trouble.</t>
  </si>
  <si>
    <t>yuu_hilux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</si>
  <si>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rawb_7
🍀🍀🍀🍀🍀🍀 https://t.co/U2X84htYFC</t>
  </si>
  <si>
    <t>huemungus__
@BeigeFrequency The ufc figured
a domestic violence rap would be
easier to deal with than another
picogram debacle 🤔</t>
  </si>
  <si>
    <t xml:space="preserve">beigefrequency
</t>
  </si>
  <si>
    <t>mr_jospinchrist
RT @ThaWeasle: "FINISH HIM" - Dan
Miragliotta #ufc https://t.co/cV8ePd5i5h</t>
  </si>
  <si>
    <t>djomoplatta
初期のUFCは目潰し、噛みつきはなかったが、金的、髪掴みはオッケーだったんだぞ。</t>
  </si>
  <si>
    <t>komalakaiahau
RT @ufc: The Most 𝐅𝐈𝐄𝐑𝐘 Face
Offs Of 2021 🔥 [ 📺 Relive all
these moments and more on @UFCFightPass
] https://t.co/knjsOK9OoQ</t>
  </si>
  <si>
    <t>mariso_valentin
@yamato_ufc I'm bord, and you look
like a greaat interlocutor:)</t>
  </si>
  <si>
    <t xml:space="preserve">yamato_ufc
</t>
  </si>
  <si>
    <t>kek0055
RT @MMAFighting: Gilbert Burns:
Kamaru Usman is the welterweight
GOAT, would bet on him to beat
prime Georges St-Pierre (@guicruzzz)
https:…</t>
  </si>
  <si>
    <t>megaoniptv
❗IPTV/P2P 📺CANAIS+FILMES+SERIES+NOVELAS
🍿TESTE GRATIS 💲30 MENSAL 📱APLICATICO
PAGO INCLUSO NA LISTA #promoção…
https://t.co/vSOWwgczIc</t>
  </si>
  <si>
    <t>steveausti23
RT @steveaustinBSR: Helluva card
@ufc. Shout out to all the fighters
and coaches. #ufc #AMERICA Great
to see, hear and feel a Hellacious
li…</t>
  </si>
  <si>
    <t xml:space="preserve">steveaustinbsr
</t>
  </si>
  <si>
    <t>kakutsuka
好感度が低いファイタートップ10!!!　UFC/MMA https://t.co/QC6AReFRdD
@YouTubeより UFCはブロックレスナーのステロイド検査陽性だったのに隠して試合させてたのか
試合後の検査で発覚したと思ってた💦</t>
  </si>
  <si>
    <t>rzarehmanzade
@Tofiq__Musayev Özünüz ufc də vuruşacaqsız
?</t>
  </si>
  <si>
    <t xml:space="preserve">tofiq__musayev
</t>
  </si>
  <si>
    <t>gourovh
RT @robwhittakermma: 11 weeks #AndNew
@ufc @UFC_AUSNZ https://t.co/PFg2BTYyaQ</t>
  </si>
  <si>
    <t>bibliothequesub
Les BU de l'ENSMM, de l'uB, de
l'uFC et de l'uTBM s'associent
pour proposer un nouveau service
de circulation de li… https://t.co/TkXzG0ATr7</t>
  </si>
  <si>
    <t>20minuteseco
Covid-19 : « 20 Minutes » et l’UFC-Que
Choisir répondent à vos questions
sur les avoirs des vacances annulées
en 20… https://t.co/aIxvAFxYZd</t>
  </si>
  <si>
    <t>skiersteve23
@jimmy_L_UFC @PhilHay_ That’s because
they were getting outplayed, if
Bielsa hadn’t changed things you’d
have been… https://t.co/tWyVGZPw4K</t>
  </si>
  <si>
    <t>fightin87101491
２０２１年に米国で再始動した 田中路教&amp;amp;堀口恭司が２年後にＵＦＣで初対決っていう物語は勝手に夢想してる。</t>
  </si>
  <si>
    <t>kingkorn5
#ufc #josealdo Jose Aldo buying
a suit for the first time ever
https://t.co/o9AUCCj6HM</t>
  </si>
  <si>
    <t>paopaomanaog
RT @ufc: With skills like these,
it is easy to see how @CharlesDoBronxs
has the most submissions in UFC
history. [ #UFC269 | Dec 11 | Live…</t>
  </si>
  <si>
    <t xml:space="preserve">mukuruspa
</t>
  </si>
  <si>
    <t xml:space="preserve">wanavijiji
</t>
  </si>
  <si>
    <t xml:space="preserve">sdinet
</t>
  </si>
  <si>
    <t xml:space="preserve">africancities_
</t>
  </si>
  <si>
    <t xml:space="preserve">wiegoglobal
</t>
  </si>
  <si>
    <t>haydenhunter_12
RT @MMAjunkie: Charles Oliveira
brings the danger ⚠️ #UFC269 |
Full story: https://t.co/Hi458KSlgV
https://t.co/XTh4ckb5IK</t>
  </si>
  <si>
    <t>sakiya707
#UFC フェザー級 最強のホロウェイはポイエーに2回も負けていて相性が悪いね。
ポイエーのファン🌕🐇 #ダスティン・ポイエー vs コナー・マクレガー
2戦目 https://t.co/o2CRvopV89… https://t.co/cgOJxpbiop</t>
  </si>
  <si>
    <t>barbara48789551
RT @JamesMMA10: 5 years ago I overdosed
and died (twice), 2 years ago I
made it to UFC Contender Series
and lost, but 3 weeks ago I made
my…</t>
  </si>
  <si>
    <t>yowesbbigwins1
RT @CryptoSuperApe: ⚠️ Welcome
to FIGHT CLUB 🥊 Verified Smart
Contract 🥊 Anti-bot Measures and
High-Scalability 🥊 Liquidity Locked
for 2…</t>
  </si>
  <si>
    <t xml:space="preserve">cryptosuperape
</t>
  </si>
  <si>
    <t>laylaylayleah
RT @CryptoSuperApe: ⚠️ Welcome
to FIGHT CLUB 🥊 Verified Smart
Contract 🥊 Anti-bot Measures and
High-Scalability 🥊 Liquidity Locked
for 2…</t>
  </si>
  <si>
    <t>_ibrashkalash
@gari_morote @kakarot_ufc ????
Tu sais c qui jden cox?? C pas
l’épicier du coin fils il est bouillant
Médailler de… https://t.co/EVuRvIKrgt</t>
  </si>
  <si>
    <t>gari_morote
@_Ibrashkalash @kakarot_ufc Euh
Si je connais</t>
  </si>
  <si>
    <t>crist3l_cityx_
RT @CryptoSuperApe: ⚠️ Welcome
to FIGHT CLUB 🥊 Verified Smart
Contract 🥊 Anti-bot Measures and
High-Scalability 🥊 Liquidity Locked
for 2…</t>
  </si>
  <si>
    <t>angelji46432911
RT @CryptoSuperApe: ⚠️ Welcome
to FIGHT CLUB 🥊 Verified Smart
Contract 🥊 Anti-bot Measures and
High-Scalability 🥊 Liquidity Locked
for 2…</t>
  </si>
  <si>
    <t>heyyjeon_
RT @CryptoSuperApe: ⚠️ Welcome
to FIGHT CLUB 🥊 Verified Smart
Contract 🥊 Anti-bot Measures and
High-Scalability 🥊 Liquidity Locked
for 2…</t>
  </si>
  <si>
    <t>igayoa00000565
@UFC_airsoftgun 下記の様に時期で変わります👍
4月～10月 AK電動ガン×３挺 ガスブロハンドガン×３挺 11月～３月
AK電動ガン×３挺</t>
  </si>
  <si>
    <t>jahseung
RT @CryptoSuperApe: ⚠️ Welcome
to FIGHT CLUB 🥊 Verified Smart
Contract 🥊 Anti-bot Measures and
High-Scalability 🥊 Liquidity Locked
for 2…</t>
  </si>
  <si>
    <t>lgjkempson
RT @HDoumergue: Max Holloway is
the best boxer in the UFC Source:
Max Holloway https://t.co/wdAJRP81c2</t>
  </si>
  <si>
    <t>ddionysus_js
RT @crypto_Zonagems: ⚠️ Welcome
to FIGHT CLUB 🥊 Verified Smart
Contract 🥊 Anti-bot Measures and
High-Scalability 🥊 Liquidity Locked
for…</t>
  </si>
  <si>
    <t xml:space="preserve">crypto_zonagems
</t>
  </si>
  <si>
    <t>pinksh3yb4rwin_
RT @CryptoSuperApe: ⚠️ Welcome
to FIGHT CLUB 🥊 Verified Smart
Contract 🥊 Anti-bot Measures and
High-Scalability 🥊 Liquidity Locked
for 2…</t>
  </si>
  <si>
    <t>h0usewlves
Kimberly cock-blocks a belly dancer
but tries to deflect the blame
over to a UFC fighter, and his
son from a previo… https://t.co/V3Z7Zwzt0u</t>
  </si>
  <si>
    <t>_jima__
@KamedaJunior UFCと同じサイズの金網で見たいけどねぇー
DEEPから借りたんでしょ？</t>
  </si>
  <si>
    <t>kamedajunior
UFCと大体同じ時間のイメージかな。 丁度午後仕事だろうから情報シャットアウトしてから観るわ。</t>
  </si>
  <si>
    <t>missyufe
RT @CryptoSuperApe: ⚠️ Welcome
to FIGHT CLUB 🥊 Verified Smart
Contract 🥊 Anti-bot Measures and
High-Scalability 🥊 Liquidity Locked
for 2…</t>
  </si>
  <si>
    <t>zeropressure_
RT @Miannaeem07: ورلڈ وائڈ انٹرٹینمنٹ
WWE کا روشن ستارہ جس کے نام سے
ہی ریسلرز کے اوسان خطا ہوجاتے ہیں
اور یو ایف سی UFC میں ڈھیروں ٹائٹل…</t>
  </si>
  <si>
    <t xml:space="preserve">miannaeem07
</t>
  </si>
  <si>
    <t>patrick_mccorry
RT @MojahedFudailat: Chandler begs
Conor for Red Panty Night #UFC
#Animation #3DArt https://t.co/gS7B3uKhlY
https://t.co/YT9txQhivz</t>
  </si>
  <si>
    <t>mickacityxxxxxx
RT @CryptoSuperApe: ⚠️ Welcome
to FIGHT CLUB 🥊 Verified Smart
Contract 🥊 Anti-bot Measures and
High-Scalability 🥊 Liquidity Locked
for 2…</t>
  </si>
  <si>
    <t>biased_mma
RT @MattFromBoston_: Please someone
put an end to the best ufc boxer
debate I can’t take it anymore</t>
  </si>
  <si>
    <t xml:space="preserve">mattfromboston_
</t>
  </si>
  <si>
    <t>bar_resurrected
RT @daigv456: Why should the ufc
push a movie about a wsof and bellator
fighter and not the movie their
champion stars in you brain dead
fr…</t>
  </si>
  <si>
    <t xml:space="preserve">daigv456
</t>
  </si>
  <si>
    <t>mryuji1112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</si>
  <si>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ryanhadden1
@wayne_mccready @Skufflz @AyyItsPauli
Yup, even Bellator. Every regional
promotion gets a bump when they
get to advertise ex UFC fighters</t>
  </si>
  <si>
    <t xml:space="preserve">skufflz
</t>
  </si>
  <si>
    <t xml:space="preserve">wayne_mccready
</t>
  </si>
  <si>
    <t>natash_blake
@HeymanHustle @WWERomanReigns @btsportwwe
@WWEonFOX @peacockTV @BrockLesnar
@WWEUniverse @ufc Lt's get acquainted?</t>
  </si>
  <si>
    <t xml:space="preserve">wweuniverse
</t>
  </si>
  <si>
    <t xml:space="preserve">brocklesnar
</t>
  </si>
  <si>
    <t xml:space="preserve">peacocktv
</t>
  </si>
  <si>
    <t xml:space="preserve">wweonfox
</t>
  </si>
  <si>
    <t xml:space="preserve">btsportwwe
</t>
  </si>
  <si>
    <t xml:space="preserve">wweromanreigns
</t>
  </si>
  <si>
    <t xml:space="preserve">heymanhustle
</t>
  </si>
  <si>
    <t>mhd_581
@nellychillin my hitmonchan after
beating the shit out of @TheNotoriousMMA
in UFC https://t.co/j3pdmmNoyd</t>
  </si>
  <si>
    <t xml:space="preserve">nellychillin
</t>
  </si>
  <si>
    <t>daintyyyoon
RT @CryptoSuperApe: ⚠️ Welcome
to FIGHT CLUB 🥊 Verified Smart
Contract 🥊 Anti-bot Measures and
High-Scalability 🥊 Liquidity Locked
for 2…</t>
  </si>
  <si>
    <t>xviiimma
@UFC_Enthusiast_ @The_Ton4real
@OnPointMMA Hence why he said grappling
is an option. Once aldo gasses
he still can… https://t.co/yKAWsxLztV</t>
  </si>
  <si>
    <t xml:space="preserve">the_ton4real
</t>
  </si>
  <si>
    <t xml:space="preserve">ufc_enthusiast_
</t>
  </si>
  <si>
    <t>warriorcode2020
Mike Tyson bobbing and weaving
🥊 Thoughts 👇 Follow @warriorcode2020
for more!🥊 ✍️ Join Warrior Code
▶️… https://t.co/TdnymXc5f4</t>
  </si>
  <si>
    <t>vividxtreme
RT @FOS: https://t.co/B2C28rpvUi
has launched an absolute marketing
onslaught in sports: PSG: $30M,
3 years UFC: $175M, 10 years F1:
$100M…</t>
  </si>
  <si>
    <t xml:space="preserve">fos
</t>
  </si>
  <si>
    <t>sugarish25
RT @CryptoSuperApe: ⚠️ Welcome
to FIGHT CLUB 🥊 Verified Smart
Contract 🥊 Anti-bot Measures and
High-Scalability 🥊 Liquidity Locked
for 2…</t>
  </si>
  <si>
    <t>mvyowa
"You must submit" Are you a UFC
fighter? 😂😂😂🤣🤣</t>
  </si>
  <si>
    <t>bibi47x_
RT @FOS: https://t.co/B2C28rpvUi
has launched an absolute marketing
onslaught in sports: PSG: $30M,
3 years UFC: $175M, 10 years F1:
$100M…</t>
  </si>
  <si>
    <t>bloodyflower482
RT @cheshirefeli15: 보통 온라인에서 실전성
운운하는 사람이 생각하는 실전은 실제 상황에서의 전투를
뜻하는 게 아니라 UFC를 뜻하기 때문이지요</t>
  </si>
  <si>
    <t>datoukyoku1993
【ボクシング】元UFCヘビー級王者のフランク・ミアがボクシングマッチでTKO負け
- 打投極速報 https://t.co/EKi7z64DtO</t>
  </si>
  <si>
    <t>sultonsabillar
RT @everstretch: 36000 Kids you
don't want to mess with! #selfdefense
#martialarts #fight #muaythaifght
#ufcfighter #ufc202 #ufc https://t…</t>
  </si>
  <si>
    <t xml:space="preserve">everstretch
</t>
  </si>
  <si>
    <t>xcrazypollobeat
@DustyMoonshine @BRWrestling @BleacherReport
@AEW What ufc is more entertaining?
Connor is gone kabib is gone .
All they have is Jon Jones.</t>
  </si>
  <si>
    <t xml:space="preserve">bleacherreport
</t>
  </si>
  <si>
    <t xml:space="preserve">dustymoonshine
</t>
  </si>
  <si>
    <t>m01am01a
RT @cheshirefeli15: 보통 온라인에서 실전성
운운하는 사람이 생각하는 실전은 실제 상황에서의 전투를
뜻하는 게 아니라 UFC를 뜻하기 때문이지요</t>
  </si>
  <si>
    <t>mma_twister
Dustin Poirier non sottovaluta
Oliveira, e si aspetta una guerra.
Secondo voi come andrà questo match?
https://t.co/wtJo2SCdCH</t>
  </si>
  <si>
    <t>denistweetdudin
RT @ufc: The Most 𝐅𝐈𝐄𝐑𝐘 Face
Offs Of 2021 🔥 [ 📺 Relive all
these moments and more on @UFCFightPass
] https://t.co/knjsOK9OoQ</t>
  </si>
  <si>
    <t>ufc_dogukan
RT @fenerrmedya: 🔥 Abdullah Avcı:
"Fenerbahçe Türkiye'nin en büyük
kulübü." https://t.co/QhIdkeyTaM</t>
  </si>
  <si>
    <t xml:space="preserve">fenerrmedya
</t>
  </si>
  <si>
    <t>senorjaycabrera
@BeigeRobVanDam @iz_vaz @MMAjunkie
I’m just gonna assume that you
forgot Connor was the first fighter
in UFC histor… https://t.co/3jIwDFZjAw</t>
  </si>
  <si>
    <t xml:space="preserve">iz_vaz
</t>
  </si>
  <si>
    <t>beigerobvandam
RT @AndyHickeyMMA: Clay Guida makes
his 32nd UFC appearance next weekend
and has spent over 15 years consecutively
with the organisation. h…</t>
  </si>
  <si>
    <t>syou7829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</si>
  <si>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andy_sv650s
RT @Hassy0924: 異例のUWFルールを実現させたスターダム。UFCも闘った朱里が披露した“魅せるプロレス”と「魂」の充実ぶり（THE
DIGEST） #Yahooニュース https://t.co/AVPiTzIn4m
#STARDOM</t>
  </si>
  <si>
    <t>bra_channie
RT @lthomasnews: This is the kinda
stuff that ultimately backfires.
Chances are Triller is losing money
in all of these shows and when
the…</t>
  </si>
  <si>
    <t>gejjurahul
RT @ufc: With skills like these,
it is easy to see how @CharlesDoBronxs
has the most submissions in UFC
history. [ #UFC269 | Dec 11 | Live…</t>
  </si>
  <si>
    <t>20minutes
Les réponses à vos questions sur
les avoirs des voyages annulés
en 2020 https://t.co/cOcs863Kxf</t>
  </si>
  <si>
    <t>liveyrlife1
RT @20Minutes: Les réponses à vos
questions sur les avoirs des voyages
annulés en 2020 https://t.co/cOcs863Kxf</t>
  </si>
  <si>
    <t>danieltubesite
RT @ufc: Crowning Moment: @CharlesDoBronxs
👑 [ #UFC269 | Dec 11 | Live on
ESPN+ PPV ] https://t.co/9N8mwuiX0s</t>
  </si>
  <si>
    <t>mmashorties
RT @ThaWeasle: Referees are aging
worse than fighters #ufc</t>
  </si>
  <si>
    <t>kingblack600
RT @ufc: Going step by step on
this @CharlesDoBronxs calf slicer
👀 [ #UFC269 | Dec 11 | Live on
ESPN+ PPV ] https://t.co/0LrimwFYHZ</t>
  </si>
  <si>
    <t>arod_oakland
RT @HDoumergue: Max Holloway is
the best boxer in the UFC Source:
Max Holloway https://t.co/wdAJRP81c2</t>
  </si>
  <si>
    <t>ksilentdope
RT @MamoMMAwwe17: 来週はBellatorで堀口
UFCでケイプ K-1で木村ミノルですよ！ https://t.co/Nbvs2uAzre</t>
  </si>
  <si>
    <t>sbe94
@DanetVeronique @JLMelenchon @alexiscorbiere
@BRecours Vous êtes des caves !
Ça fait 20 ans que UFC que choisir
s… https://t.co/khclkMhL1q</t>
  </si>
  <si>
    <t xml:space="preserve">alexiscorbiere
</t>
  </si>
  <si>
    <t>brecours
@sbe94 @DanetVeronique @JLMelenchon
@alexiscorbiere Ben l’ufc n’a pas
réussi à faire un cash investigation
😂😂😂</t>
  </si>
  <si>
    <t xml:space="preserve">jlmelenchon
</t>
  </si>
  <si>
    <t xml:space="preserve">danetveronique
</t>
  </si>
  <si>
    <t>rogerdealmeida5
RT @Moscreamfightp1: #UFCDC #FightNightFollowTrain🚊
🥋if U R a fan of #MMA #Boxing
&amp;amp; you follow back👑 🥋COMMENT
“IFB” ON THIS POST🥋 🥋FOLLO…</t>
  </si>
  <si>
    <t xml:space="preserve">moscreamfightp1
</t>
  </si>
  <si>
    <t>cherrybomb2711
RT @deathpunchgame: Often a good
fight is the beginning of a lasting
friendship. Death Punch is not
a dating club, but you can find
frien…</t>
  </si>
  <si>
    <t>kookluvvx
RT @deathpunchgame: Often a good
fight is the beginning of a lasting
friendship. Death Punch is not
a dating club, but you can find
frien…</t>
  </si>
  <si>
    <t>ziiesky19__
RT @deathpunchgame: Often a good
fight is the beginning of a lasting
friendship. Death Punch is not
a dating club, but you can find
frien…</t>
  </si>
  <si>
    <t>imnotkish
RT @deathpunchgame: Often a good
fight is the beginning of a lasting
friendship. Death Punch is not
a dating club, but you can find
frien…</t>
  </si>
  <si>
    <t>jocelyndomantay
RT @deathpunchgame: Often a good
fight is the beginning of a lasting
friendship. Death Punch is not
a dating club, but you can find
frien…</t>
  </si>
  <si>
    <t>minyangii
RT @deathpunchgame: Often a good
fight is the beginning of a lasting
friendship. Death Punch is not
a dating club, but you can find
frien…</t>
  </si>
  <si>
    <t>_chaerybearyy
RT @deathpunchgame: Often a good
fight is the beginning of a lasting
friendship. Death Punch is not
a dating club, but you can find
frien…</t>
  </si>
  <si>
    <t>mejie_u
RT @deathpunchgame: Often a good
fight is the beginning of a lasting
friendship. Death Punch is not
a dating club, but you can find
frien…</t>
  </si>
  <si>
    <t>mindless_titan
RT @deathpunchgame: Often a good
fight is the beginning of a lasting
friendship. Death Punch is not
a dating club, but you can find
frien…</t>
  </si>
  <si>
    <t>cithabang_cityx
RT @deathpunchgame: Often a good
fight is the beginning of a lasting
friendship. Death Punch is not
a dating club, but you can find
frien…</t>
  </si>
  <si>
    <t>changkyuncityx
RT @deathpunchgame: Often a good
fight is the beginning of a lasting
friendship. Death Punch is not
a dating club, but you can find
frien…</t>
  </si>
  <si>
    <t>bhirrr
RT @deathpunchgame: Often a good
fight is the beginning of a lasting
friendship. Death Punch is not
a dating club, but you can find
frien…</t>
  </si>
  <si>
    <t>_asteriaxxx
RT @deathpunchgame: Often a good
fight is the beginning of a lasting
friendship. Death Punch is not
a dating club, but you can find
frien…</t>
  </si>
  <si>
    <t>sunoomoms
RT @deathpunchgame: Often a good
fight is the beginning of a lasting
friendship. Death Punch is not
a dating club, but you can find
frien…</t>
  </si>
  <si>
    <t>rappygil
RT @deathpunchgame: Often a good
fight is the beginning of a lasting
friendship. Death Punch is not
a dating club, but you can find
frien…</t>
  </si>
  <si>
    <t>hwaniee382
RT @deathpunchgame: Often a good
fight is the beginning of a lasting
friendship. Death Punch is not
a dating club, but you can find
frien…</t>
  </si>
  <si>
    <t>hardin_09
RT @deathpunchgame: Often a good
fight is the beginning of a lasting
friendship. Death Punch is not
a dating club, but you can find
frien…</t>
  </si>
  <si>
    <t>tiramisudaniel
RT @TeepKickk: Dustin Poirier made
his UFC debut in 2011. Charles
Oliveira made his his UFC debut
in 2010. 10 Years and a combined
54 figh…</t>
  </si>
  <si>
    <t>ensanomarlou
RT @deathpunchgame: Often a good
fight is the beginning of a lasting
friendship. Death Punch is not
a dating club, but you can find
frien…</t>
  </si>
  <si>
    <t>drdumpu09
RT @deathpunchgame: Often a good
fight is the beginning of a lasting
friendship. Death Punch is not
a dating club, but you can find
frien…</t>
  </si>
  <si>
    <t>crezellsipe
RT @deathpunchgame: Often a good
fight is the beginning of a lasting
friendship. Death Punch is not
a dating club, but you can find
frien…</t>
  </si>
  <si>
    <t>shawtingg
RT @deathpunchgame: Often a good
fight is the beginning of a lasting
friendship. Death Punch is not
a dating club, but you can find
frien…</t>
  </si>
  <si>
    <t>_lalaluna_
RT @deathpunchgame: Often a good
fight is the beginning of a lasting
friendship. Death Punch is not
a dating club, but you can find
frien…</t>
  </si>
  <si>
    <t>ruto_n00na
RT @deathpunchgame: Often a good
fight is the beginning of a lasting
friendship. Death Punch is not
a dating club, but you can find
frien…</t>
  </si>
  <si>
    <t>pieckcart7
RT @deathpunchgame: Often a good
fight is the beginning of a lasting
friendship. Death Punch is not
a dating club, but you can find
frien…</t>
  </si>
  <si>
    <t>_daryadokht
@PorishK @barg_rizan تو UFC ببینیمت
آقا 😎</t>
  </si>
  <si>
    <t xml:space="preserve">barg_rizan
</t>
  </si>
  <si>
    <t xml:space="preserve">porishk
</t>
  </si>
  <si>
    <t>nanaciay
RT @deathpunchgame: Often a good
fight is the beginning of a lasting
friendship. Death Punch is not
a dating club, but you can find
frien…</t>
  </si>
  <si>
    <t>ekanovi68887021
RT @deathpunchgame: Often a good
fight is the beginning of a lasting
friendship. Death Punch is not
a dating club, but you can find
frien…</t>
  </si>
  <si>
    <t>monikatriwahyu9
RT @deathpunchgame: Often a good
fight is the beginning of a lasting
friendship. Death Punch is not
a dating club, but you can find
frien…</t>
  </si>
  <si>
    <t>lamakcityx
RT @deathpunchgame: Often a good
fight is the beginning of a lasting
friendship. Death Punch is not
a dating club, but you can find
frien…</t>
  </si>
  <si>
    <t>xingyundaying
RT @deathpunchgame: Often a good
fight is the beginning of a lasting
friendship. Death Punch is not
a dating club, but you can find
frien…</t>
  </si>
  <si>
    <t>andini_a17
RT @deathpunchgame: Often a good
fight is the beginning of a lasting
friendship. Death Punch is not
a dating club, but you can find
frien…</t>
  </si>
  <si>
    <t>urbanafricaacc
@UFC_DUT Thank you for the shout
out @UFC_DUT!</t>
  </si>
  <si>
    <t>soft_ddeonuu
RT @deathpunchgame: Often a good
fight is the beginning of a lasting
friendship. Death Punch is not
a dating club, but you can find
frien…</t>
  </si>
  <si>
    <t>anouar55771
UFC high level fighting &amp;gt; blogger
@nusr_et boxing today Nusr l'm
a world class athlete, youre a
thespian. Stay in… https://t.co/cVdrpI5JpQ</t>
  </si>
  <si>
    <t xml:space="preserve">nusr_et
</t>
  </si>
  <si>
    <t>jnghwncityx
RT @deathpunchgame: Often a good
fight is the beginning of a lasting
friendship. Death Punch is not
a dating club, but you can find
frien…</t>
  </si>
  <si>
    <t>triwira83
RT @deathpunchgame: Often a good
fight is the beginning of a lasting
friendship. Death Punch is not
a dating club, but you can find
frien…</t>
  </si>
  <si>
    <t>brunopompis
RT @TeepKickk: Dustin Poirier made
his UFC debut in 2011. Charles
Oliveira made his his UFC debut
in 2010. 10 Years and a combined
54 figh…</t>
  </si>
  <si>
    <t>winsachicity
RT @deathpunchgame: Often a good
fight is the beginning of a lasting
friendship. Death Punch is not
a dating club, but you can find
frien…</t>
  </si>
  <si>
    <t>ida1_novitasari
RT @deathpunchgame: Often a good
fight is the beginning of a lasting
friendship. Death Punch is not
a dating club, but you can find
frien…</t>
  </si>
  <si>
    <t>snnlvsthn
RT @deathpunchgame: Often a good
fight is the beginning of a lasting
friendship. Death Punch is not
a dating club, but you can find
frien…</t>
  </si>
  <si>
    <t>m4nochris
@charles22santos @jun_silv @LuizGalo1997
@TNTSportsBR Onde os jogadores
do Galão confundiram futebol com
UFC? Aí sim, hein</t>
  </si>
  <si>
    <t xml:space="preserve">tntsportsbr
</t>
  </si>
  <si>
    <t xml:space="preserve">luizgalo1997
</t>
  </si>
  <si>
    <t xml:space="preserve">jun_silv
</t>
  </si>
  <si>
    <t xml:space="preserve">charles22santos
</t>
  </si>
  <si>
    <t>5starzx_
RT @deathpunchgame: Often a good
fight is the beginning of a lasting
friendship. Death Punch is not
a dating club, but you can find
frien…</t>
  </si>
  <si>
    <t>verxryjn
RT @deathpunchgame: Often a good
fight is the beginning of a lasting
friendship. Death Punch is not
a dating club, but you can find
frien…</t>
  </si>
  <si>
    <t>lechalrk
You look like a UFC fighter about
to get knocked out https://t.co/Kgx9NQXthd</t>
  </si>
  <si>
    <t>walter_sentsho
RT @LechaLRK: You look like a UFC
fighter about to get knocked out</t>
  </si>
  <si>
    <t>yourainnn
RT @deathpunchgame: Often a good
fight is the beginning of a lasting
friendship. Death Punch is not
a dating club, but you can find
frien…</t>
  </si>
  <si>
    <t>cereal_kilier
@AyyItsPauli 2-3 times getting
payed high is not good. It's better
to have stable decent pay where
you know the com… https://t.co/VajKxOJ2zp</t>
  </si>
  <si>
    <t>curtisnewtin9
RT @MMAjunkie: Dustin Poirier is
giving no energy to Conor McGregor's
talk of a fourth fight. 💎🤫 #UFC269
| Full story: https://t.co/XRFv8v…</t>
  </si>
  <si>
    <t>snghnlvvs
RT @deathpunchgame: Often a good
fight is the beginning of a lasting
friendship. Death Punch is not
a dating club, but you can find
frien…</t>
  </si>
  <si>
    <t>kaii2475
@pasvuupaspris Intéressant l’UFC
dommage on arrive après Khabib</t>
  </si>
  <si>
    <t xml:space="preserve">pasvuupaspris
</t>
  </si>
  <si>
    <t>maximlln_
RT @deathpunchgame: Often a good
fight is the beginning of a lasting
friendship. Death Punch is not
a dating club, but you can find
frien…</t>
  </si>
  <si>
    <t>rh_subagio
RT @deathpunchgame: Often a good
fight is the beginning of a lasting
friendship. Death Punch is not
a dating club, but you can find
frien…</t>
  </si>
  <si>
    <t>ufc_crazy
今回のガチャ終了は12/14 タマちゃんが大活躍するシングレの5巻が12/17に発売
これはまさかついに･･･ #ウマ娘　#タマモクロス</t>
  </si>
  <si>
    <t>farida_mona2
RT @deathpunchgame: Often a good
fight is the beginning of a lasting
friendship. Death Punch is not
a dating club, but you can find
frien…</t>
  </si>
  <si>
    <t>ioutruenorth
RT @acamilacrf: A torcida do peter
cam fala tanto da libertadores
de 81 q 5 jogadores deles foram
expulso por confundir futebol com
UFC, ma…</t>
  </si>
  <si>
    <t>isleii2
RT @deathpunchgame: Often a good
fight is the beginning of a lasting
friendship. Death Punch is not
a dating club, but you can find
frien…</t>
  </si>
  <si>
    <t>hasiyangame
【UFC4】UFC 165：UFC世界ライトヘビー級タイトルマッチ：ジョン・ジョーンズ
vs アレクサンダー・グスタフソン https://t.co/zf1QRcqlyn</t>
  </si>
  <si>
    <t>_advxm_
RT @MMAjunkie: Michael Chandler
won't tolerate your Conor McGregor
slander. 😤 Full story: https://t.co/htmNzmEyf7
https://t.co/ezQ9NEjrws</t>
  </si>
  <si>
    <t>oh_emay_
RT @JamesMMA10: 5 years ago I overdosed
and died (twice), 2 years ago I
made it to UFC Contender Series
and lost, but 3 weeks ago I made
my…</t>
  </si>
  <si>
    <t>tonight_news
#UFC #MMA https://t.co/wzL0W5wLAu</t>
  </si>
  <si>
    <t>pivet_ufc
RT @neymarjrdepre: Neymar deixou
uma mensagem de apoio ao Andreas
Pereira. 👏 https://t.co/kvCHDif7c5</t>
  </si>
  <si>
    <t xml:space="preserve">malureive_ficap
</t>
  </si>
  <si>
    <t xml:space="preserve">giriadefavela
</t>
  </si>
  <si>
    <t xml:space="preserve">neymarjrdepre
</t>
  </si>
  <si>
    <t>brianco15657846
RT @TeepKickk: Dustin Poirier made
his UFC debut in 2011. Charles
Oliveira made his his UFC debut
in 2010. 10 Years and a combined
54 figh…</t>
  </si>
  <si>
    <t>decastroyon
@DogeRaCa @ufc</t>
  </si>
  <si>
    <t xml:space="preserve">dogeraca
</t>
  </si>
  <si>
    <t>detiksport
Frank Mir, eks jawara UFC, terlibat
pertarungan dengan bintang tinju
Kubrat Pulev. Ada adegan KO berdiri
Mir, sampa… https://t.co/VoNFTJUMpZ</t>
  </si>
  <si>
    <t>ekobr_
RT @detiksport: Frank Mir, eks
jawara UFC, terlibat pertarungan
dengan bintang tinju Kubrat Pulev.
Ada adegan KO berdiri Mir, sampai
disebu…</t>
  </si>
  <si>
    <t>meloso_128
아 잼민이들아ㅠㅋㅋㅋㅋㅋㅋㅋ 잘싸우기 하자마자 지지않기
ufc 얼굴만피하자 급소만피해서때려라 &amp;lt;&amp;lt; 난리났다
ㅋㅋㅋㅋㅋㅋㅋㅋㅋㅋㅋㅋㅋㅋㅋㅋㅋㅋㅋ 이와중에 정원이 운동했었다고
급소 피하기 얘기하는 것 봨ㅋㅋㅋㅋ… https://t.co/FJT026Ws6W</t>
  </si>
  <si>
    <t>rosie_roses_bp
RT @deathpunchgame: Often a good
fight is the beginning of a lasting
friendship. Death Punch is not
a dating club, but you can find
frien…</t>
  </si>
  <si>
    <t>jaemwinbigcityx
RT @deathpunchgame: Often a good
fight is the beginning of a lasting
friendship. Death Punch is not
a dating club, but you can find
frien…</t>
  </si>
  <si>
    <t>erudamy
RT @cheshirefeli15: 중국무술이 실전성 있었으면
UFC에서 썼겠지 택견이 실전성 있었으면 UFC에서 썼겠지
태권도가 실전성 있었으면 UFC에서 썼겠지 응? 태권도
발차기 장착한 선수는 많은데? 그건 태권도 발차기만 배운
거지 태권도 베…</t>
  </si>
  <si>
    <t>horizon343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</si>
  <si>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franzcapt
RT @deathpunchgame: Often a good
fight is the beginning of a lasting
friendship. Death Punch is not
a dating club, but you can find
frien…</t>
  </si>
  <si>
    <t>liaquat_mohmand
@danawhite @HowlerHead Hello sir
follow me inshaAllah one day i
will be at ufc</t>
  </si>
  <si>
    <t xml:space="preserve">howlerhead
</t>
  </si>
  <si>
    <t>zeicityx
RT @deathpunchgame: Often a good
fight is the beginning of a lasting
friendship. Death Punch is not
a dating club, but you can find
frien…</t>
  </si>
  <si>
    <t>water_busaik
RT @ka910gi: 【悲報】RIZIN社長の榊原信行、あと2年で退く模様
#RIZIN #UFC #Bellator #堀口恭司 #朝倉未来
#朝倉海 #萩原京平 #平本蓮 #MMA #総合格闘技 https://t.co/MP1P4yqSE8</t>
  </si>
  <si>
    <t xml:space="preserve">ka910gi
</t>
  </si>
  <si>
    <t>show24240
RT @ka910gi: 【悲報】RIZIN社長の榊原信行、あと2年で退く模様
#RIZIN #UFC #Bellator #堀口恭司 #朝倉未来
#朝倉海 #萩原京平 #平本蓮 #MMA #総合格闘技 https://t.co/MP1P4yqSE8</t>
  </si>
  <si>
    <t>patambaylang
RT @deathpunchgame: Often a good
fight is the beginning of a lasting
friendship. Death Punch is not
a dating club, but you can find
frien…</t>
  </si>
  <si>
    <t>ramaxjichuu
RT @deathpunchgame: Often a good
fight is the beginning of a lasting
friendship. Death Punch is not
a dating club, but you can find
frien…</t>
  </si>
  <si>
    <t>rhayneastrid
RT @deathpunchgame: Often a good
fight is the beginning of a lasting
friendship. Death Punch is not
a dating club, but you can find
frien…</t>
  </si>
  <si>
    <t>scqub_www
RT @ka910gi: 【悲報】RIZIN社長の榊原信行、あと2年で退く模様
#RIZIN #UFC #Bellator #堀口恭司 #朝倉未来
#朝倉海 #萩原京平 #平本蓮 #MMA #総合格闘技 https://t.co/MP1P4yqSE8</t>
  </si>
  <si>
    <t>_babacar
RT @UFCquechoisir: [#StopGlyphosate]
3 ans plus tard @EmmanuelMacron
n’a toujours pas tenu sa promesse
de sortir du #glyphosate en France.…</t>
  </si>
  <si>
    <t>cchorier
@OffTrack_FR L'affiche digne d'un
main évent de UFC j'adore 😄</t>
  </si>
  <si>
    <t xml:space="preserve">offtrack_fr
</t>
  </si>
  <si>
    <t>cedricbaaga
RT @CChorier: @OffTrack_FR L'affiche
digne d'un main évent de UFC j'adore
😄</t>
  </si>
  <si>
    <t>evasomo17
RT @deathpunchgame: Often a good
fight is the beginning of a lasting
friendship. Death Punch is not
a dating club, but you can find
frien…</t>
  </si>
  <si>
    <t>nicolas27700629
@MichaelBensonn @IFLTV That’s exactly
what boxing needs. The fights to
happen like the UFC. After the
Diaz fight Ha… https://t.co/Yc72A5xe9Z</t>
  </si>
  <si>
    <t xml:space="preserve">ifltv
</t>
  </si>
  <si>
    <t xml:space="preserve">michaelbensonn
</t>
  </si>
  <si>
    <t>rayjjonker
RT @ThaWeasle: "FINISH HIM" - Dan
Miragliotta #ufc https://t.co/cV8ePd5i5h</t>
  </si>
  <si>
    <t>laywinscityxx
RT @deathpunchgame: Often a good
fight is the beginning of a lasting
friendship. Death Punch is not
a dating club, but you can find
frien…</t>
  </si>
  <si>
    <t>jj_euphoria
RT @deathpunchgame: Often a good
fight is the beginning of a lasting
friendship. Death Punch is not
a dating club, but you can find
frien…</t>
  </si>
  <si>
    <t>itsjustmezeynah
RT @deathpunchgame: Often a good
fight is the beginning of a lasting
friendship. Death Punch is not
a dating club, but you can find
frien…</t>
  </si>
  <si>
    <t>luckymekoo
RT @deathpunchgame: Often a good
fight is the beginning of a lasting
friendship. Death Punch is not
a dating club, but you can find
frien…</t>
  </si>
  <si>
    <t>jstnmcp
RT @JamesMMA10: 5 years ago I overdosed
and died (twice), 2 years ago I
made it to UFC Contender Series
and lost, but 3 weeks ago I made
my…</t>
  </si>
  <si>
    <t>unorthodox_vir
RT @TeepKickk: Dustin Poirier made
his UFC debut in 2011. Charles
Oliveira made his his UFC debut
in 2010. 10 Years and a combined
54 figh…</t>
  </si>
  <si>
    <t>jaemrencake
RT @deathpunchgame: Often a good
fight is the beginning of a lasting
friendship. Death Punch is not
a dating club, but you can find
frien…</t>
  </si>
  <si>
    <t>lucishari05
RT @deathpunchgame: Often a good
fight is the beginning of a lasting
friendship. Death Punch is not
a dating club, but you can find
frien…</t>
  </si>
  <si>
    <t>sugaaacubee
RT @deathpunchgame: Often a good
fight is the beginning of a lasting
friendship. Death Punch is not
a dating club, but you can find
frien…</t>
  </si>
  <si>
    <t>lockedfloyd
a ufc me humilha de todos os modos
possíveis eu acho chique</t>
  </si>
  <si>
    <t>sheluvsrikii
RT @deathpunchgame: Often a good
fight is the beginning of a lasting
friendship. Death Punch is not
a dating club, but you can find
frien…</t>
  </si>
  <si>
    <t>direitoce
Ex-diretora do Museu de Arte da
UFC (MAUC) é agraciada com a Medalha
do Mérito Cultural https://t.co/blLDdF8WAl</t>
  </si>
  <si>
    <t>alicesyea
RT @deathpunchgame: Often a good
fight is the beginning of a lasting
friendship. Death Punch is not
a dating club, but you can find
frien…</t>
  </si>
  <si>
    <t>jaemcity_xyxy
RT @deathpunchgame: Often a good
fight is the beginning of a lasting
friendship. Death Punch is not
a dating club, but you can find
frien…</t>
  </si>
  <si>
    <t>mezosetr
RT @deathpunchgame: Often a good
fight is the beginning of a lasting
friendship. Death Punch is not
a dating club, but you can find
frien…</t>
  </si>
  <si>
    <t>taescakeq
RT @deathpunchgame: Often a good
fight is the beginning of a lasting
friendship. Death Punch is not
a dating club, but you can find
frien…</t>
  </si>
  <si>
    <t>dapphyyyy
RT @deathpunchgame: Often a good
fight is the beginning of a lasting
friendship. Death Punch is not
a dating club, but you can find
frien…</t>
  </si>
  <si>
    <t>zavziie
RT @deathpunchgame: Often a good
fight is the beginning of a lasting
friendship. Death Punch is not
a dating club, but you can find
frien…</t>
  </si>
  <si>
    <t>iryan10102014
RT @deathpunchgame: Often a good
fight is the beginning of a lasting
friendship. Death Punch is not
a dating club, but you can find
frien…</t>
  </si>
  <si>
    <t>aannnddrraa
RT @deathpunchgame: Often a good
fight is the beginning of a lasting
friendship. Death Punch is not
a dating club, but you can find
frien…</t>
  </si>
  <si>
    <t>chitawinscityx
RT @deathpunchgame: After a fight,
everything else in your life becomes
muted. You can handle anything.
#NFTgaming #NFTGame #NFT #Blockcha…</t>
  </si>
  <si>
    <t>kwonkr88
RT @deathpunchgame: Often a good
fight is the beginning of a lasting
friendship. Death Punch is not
a dating club, but you can find
frien…</t>
  </si>
  <si>
    <t>808mmainsight
RT @MMAjunkie: Charles Oliveira
brings the danger ⚠️ #UFC269 |
Full story: https://t.co/Hi458KSlgV
https://t.co/XTh4ckb5IK</t>
  </si>
  <si>
    <t>dogface4life
RT @AndyHickeyMMA: Clay Guida makes
his 32nd UFC appearance next weekend
and has spent over 15 years consecutively
with the organisation. h…</t>
  </si>
  <si>
    <t>luckydrea2
RT @deathpunchgame: Often a good
fight is the beginning of a lasting
friendship. Death Punch is not
a dating club, but you can find
frien…</t>
  </si>
  <si>
    <t>cutiemyhoshii
RT @deathpunchgame: Often a good
fight is the beginning of a lasting
friendship. Death Punch is not
a dating club, but you can find
frien…</t>
  </si>
  <si>
    <t>snrfcityx
RT @deathpunchgame: Often a good
fight is the beginning of a lasting
friendship. Death Punch is not
a dating club, but you can find
frien…</t>
  </si>
  <si>
    <t>pakyeoooooooooo
RT @deathpunchgame: Often a good
fight is the beginning of a lasting
friendship. Death Punch is not
a dating club, but you can find
frien…</t>
  </si>
  <si>
    <t>xx_ream_xx
@___Jolly_ @nolulubikik @_21323
UFC찍으러 가?</t>
  </si>
  <si>
    <t xml:space="preserve">_21323
</t>
  </si>
  <si>
    <t xml:space="preserve">nolulubikik
</t>
  </si>
  <si>
    <t xml:space="preserve">___jolly_
</t>
  </si>
  <si>
    <t>mehrassports
🔖Product Details: Genuine leather
pro lace up boxing gloves for MMA
martial arts Training fighting
Cell: +923417007… https://t.co/gjym1pW4Lz</t>
  </si>
  <si>
    <t>kunciwin
RT @deathpunchgame: Often a good
fight is the beginning of a lasting
friendship. Death Punch is not
a dating club, but you can find
frien…</t>
  </si>
  <si>
    <t>jel_winnie
RT @deathpunchgame: Often a good
fight is the beginning of a lasting
friendship. Death Punch is not
a dating club, but you can find
frien…</t>
  </si>
  <si>
    <t>kagura0212
RT @Hassy0924: 異例のUWFルールを実現させたスターダム。UFCも闘った朱里が披露した“魅せるプロレス”と「魂」の充実ぶり（THE
DIGEST） #Yahooニュース https://t.co/AVPiTzIn4m
#STARDOM</t>
  </si>
  <si>
    <t>ultimatesolana
Want to see a new fighter nft?
😄 #NFTs #NFTGiveaway #NFT #Solana
#UFC</t>
  </si>
  <si>
    <t>uxujamal
RT @UltimateSolana: Want to see
a new fighter nft? 😄 #NFTs #NFTGiveaway
#NFT #Solana #UFC</t>
  </si>
  <si>
    <t>winjcityx
RT @deathpunchgame: Often a good
fight is the beginning of a lasting
friendship. Death Punch is not
a dating club, but you can find
frien…</t>
  </si>
  <si>
    <t>kissy_pretz
RT @Hassy0924: 異例のUWFルールを実現させたスターダム。UFCも闘った朱里が披露した“魅せるプロレス”と「魂」の充実ぶり（THE
DIGEST） #Yahooニュース https://t.co/AVPiTzIn4m
#STARDOM</t>
  </si>
  <si>
    <t>kingkrasher
RT @deathpunchgame: Often a good
fight is the beginning of a lasting
friendship. Death Punch is not
a dating club, but you can find
frien…</t>
  </si>
  <si>
    <t>mahha_kick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</si>
  <si>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1s44c1
QuelProduit, l'application pour
consommer plus sain I UFC Que Choisir
https://t.co/imDauVZnrq via @YouTube</t>
  </si>
  <si>
    <t>jamaal123456782
RT @MMAjunkie: Conor McGregor sees
“many holes” in Kamaru Usman’s
game 🕳 Full story: https://t.co/vK0RYBCOVR
https://t.co/2r8q4YdByu</t>
  </si>
  <si>
    <t>sunwoo_shidae
RT @deathpunchgame: Often a good
fight is the beginning of a lasting
friendship. Death Punch is not
a dating club, but you can find
frien…</t>
  </si>
  <si>
    <t>macfromdurbs
@MMAFighting @AlexanderKLee @JedKMeshew
If the question was, on this list,
it was gonna b Max. But the fact
that yo… https://t.co/4qM0cEIf0k</t>
  </si>
  <si>
    <t>flymerebear
RT @deathpunchgame: Often a good
fight is the beginning of a lasting
friendship. Death Punch is not
a dating club, but you can find
frien…</t>
  </si>
  <si>
    <t>vpenttinen
RT @MMAFighting: Gilbert Burns:
Kamaru Usman is the welterweight
GOAT, would bet on him to beat
prime Georges St-Pierre (@guicruzzz)
https:…</t>
  </si>
  <si>
    <t>ryu_xenin
RT @deathpunchgame: Often a good
fight is the beginning of a lasting
friendship. Death Punch is not
a dating club, but you can find
frien…</t>
  </si>
  <si>
    <t>mid_summer_koba
RT @avila_mma1119: このUFCアイランドの予想絵図アホすぎてほんと好き
https://t.co/MdCNkgzKEa</t>
  </si>
  <si>
    <t>jaycmma
@twrecks155 The UFC constantly
exploit fighters with underpaying
them, you literally have to be
an asshole to get p… https://t.co/56SKbBNWLI</t>
  </si>
  <si>
    <t>chaeeyie
RT @deathpunchgame: Often a good
fight is the beginning of a lasting
friendship. Death Punch is not
a dating club, but you can find
frien…</t>
  </si>
  <si>
    <t>qiana0802
RT @deathpunchgame: Often a good
fight is the beginning of a lasting
friendship. Death Punch is not
a dating club, but you can find
frien…</t>
  </si>
  <si>
    <t>couchsidejudges
NEW EPISODE With fights this weekend
to score, we go back to WEC 48
to rescore Jose Aldo's victory
over Urijah Fab… https://t.co/bdv35BFEmV</t>
  </si>
  <si>
    <t>planetrugby
🗣️ “Byron trains at UFC on his
time off so maybe he just had a
flashback of some sort of ultimate
fighting session… https://t.co/GJVou8FY5X</t>
  </si>
  <si>
    <t>yyyyyamaryo
UFC見に行きて〜</t>
  </si>
  <si>
    <t>haebomwins
RT @deathpunchgame: Often a good
fight is the beginning of a lasting
friendship. Death Punch is not
a dating club, but you can find
frien…</t>
  </si>
  <si>
    <t>lakay_hopetowin
RT @deathpunchgame: Often a good
fight is the beginning of a lasting
friendship. Death Punch is not
a dating club, but you can find
frien…</t>
  </si>
  <si>
    <t>kumari_shruthi
@AbhishekPW What if Andre The Giant
also fought in UFC!! 😂😂 And that
too against Brock Lesnar...</t>
  </si>
  <si>
    <t>dcfirstwinwhen
RT @deathpunchgame: Often a good
fight is the beginning of a lasting
friendship. Death Punch is not
a dating club, but you can find
frien…</t>
  </si>
  <si>
    <t>dikasureeeeeeee
RT @deathpunchgame: Often a good
fight is the beginning of a lasting
friendship. Death Punch is not
a dating club, but you can find
frien…</t>
  </si>
  <si>
    <t>hamzhee
RT @deathpunchgame: Often a good
fight is the beginning of a lasting
friendship. Death Punch is not
a dating club, but you can find
frien…</t>
  </si>
  <si>
    <t>channiieexx_
RT @deathpunchgame: Often a good
fight is the beginning of a lasting
friendship. Death Punch is not
a dating club, but you can find
frien…</t>
  </si>
  <si>
    <t>toshikungfu
RT @avila_mma1119: やっぱりまだ渡航状態は全然安定しなさそうだから堀口をBellatorに託すという選択は全く間違ってなかったね。そのままUFCに行ってほしい</t>
  </si>
  <si>
    <t>vannyy29
RT @deathpunchgame: Often a good
fight is the beginning of a lasting
friendship. Death Punch is not
a dating club, but you can find
frien…</t>
  </si>
  <si>
    <t>hypengee
RT @deathpunchgame: Often a good
fight is the beginning of a lasting
friendship. Death Punch is not
a dating club, but you can find
frien…</t>
  </si>
  <si>
    <t>atakhelikoptar
Ufc fans&amp;gt;football weebs</t>
  </si>
  <si>
    <t>montassar_anes
Future champion inshallah ❤️ #boxing
#mma #ufc #kickboxing #fitness
#muaythai #training #boxingtraining
#fight… https://t.co/20Jyt4YmMR</t>
  </si>
  <si>
    <t>imqft
RT @montassar_anes: Future champion
inshallah ❤️ #boxing #mma #ufc
#kickboxing #fitness #muaythai
#training #boxingtraining #fight
#bjj #g…</t>
  </si>
  <si>
    <t>aeryslain
RT @deathpunchgame: Often a good
fight is the beginning of a lasting
friendship. Death Punch is not
a dating club, but you can find
frien…</t>
  </si>
  <si>
    <t>jaywhewell
@martin_johnson9 @FootyRustling
@John_Daniel86 @joecarey2012 Makes
me howl this type of stuff. Watch
UFC most weeke… https://t.co/IDDSwZvgBG</t>
  </si>
  <si>
    <t xml:space="preserve">joecarey2012
</t>
  </si>
  <si>
    <t xml:space="preserve">john_daniel86
</t>
  </si>
  <si>
    <t xml:space="preserve">footyrustling
</t>
  </si>
  <si>
    <t xml:space="preserve">martin_johnson9
</t>
  </si>
  <si>
    <t>bigwin_1485
RT @deathpunchgame: Often a good
fight is the beginning of a lasting
friendship. Death Punch is not
a dating club, but you can find
frien…</t>
  </si>
  <si>
    <t>kddmediacompany
Chuck Liddell | Being Bullying,
Father Leaving at 3, Non-Violence,
UFC, Fatherhood, Family &amp;amp; More
https://t.co/1R9JHkerWw</t>
  </si>
  <si>
    <t>infos_nutrition
Affichage nutritionnel – L'Autorité
italienne de la concurrence mène…
- UFC Que Choisir https://t.co/hjVrBX8kMt</t>
  </si>
  <si>
    <t>goidoutarou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</si>
  <si>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aoecoinnews
#WillSmith’s 20 pounds in 20 weeks
is a joke for this 6 foot 4 giant.
UFC fighters do that in 5 days.
6 months of m… https://t.co/EGM103l4hK</t>
  </si>
  <si>
    <t>ep2phppewoolky1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</si>
  <si>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songodaniel
Noticia bomba!!! Después de que
TV Azteca tuviera una oferta muy
pobre en contenidos deportivos,
hizo alianza con F… https://t.co/2ZbuPb1eUo</t>
  </si>
  <si>
    <t>pnkpapucho
RT @songodaniel: Noticia bomba!!!
Después de que TV Azteca tuviera
una oferta muy pobre en contenidos
deportivos, hizo alianza con Fox
Spor…</t>
  </si>
  <si>
    <t>strbryci
RT @deathpunchgame: Often a good
fight is the beginning of a lasting
friendship. Death Punch is not
a dating club, but you can find
frien…</t>
  </si>
  <si>
    <t>jammyleoox
RT @deathpunchgame: Often a good
fight is the beginning of a lasting
friendship. Death Punch is not
a dating club, but you can find
frien…</t>
  </si>
  <si>
    <t>nick202wastaken
@TheArtOfWar6 You know you made
it big when your post gets stolen
by a r/ufc member.</t>
  </si>
  <si>
    <t xml:space="preserve">theartofwar6
</t>
  </si>
  <si>
    <t>enajcityxx
RT @deathpunchgame: Often a good
fight is the beginning of a lasting
friendship. Death Punch is not
a dating club, but you can find
frien…</t>
  </si>
  <si>
    <t>nagoyagonay
RT @deathpunchgame: Often a good
fight is the beginning of a lasting
friendship. Death Punch is not
a dating club, but you can find
frien…</t>
  </si>
  <si>
    <t>carpediem_oki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</si>
  <si>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moneyrightfc
@mmagenius05 @workrateboxing I
mentioned boxing coaches ‘cos I
heard boxing coaches speak highly
of him when he was making his ufc
debut</t>
  </si>
  <si>
    <t xml:space="preserve">workrateboxing
</t>
  </si>
  <si>
    <t xml:space="preserve">mmagenius05
</t>
  </si>
  <si>
    <t>iqbalkoshan27
@TimKennedyMMA When you come back
to UFC</t>
  </si>
  <si>
    <t>bigmansheenz
RT @TheArtOfWar6: UFC Lightweights
play Call Of Duty https://t.co/0N12MRClNy</t>
  </si>
  <si>
    <t>604mma
Watched Bruised, it was dope, glad
it went the way it did cause the
entire movie I was thinking, damn
her overall w… https://t.co/0g3s4fc0BE</t>
  </si>
  <si>
    <t>fiyauxiliaries_
RT @deathpunchgame: Often a good
fight is the beginning of a lasting
friendship. Death Punch is not
a dating club, but you can find
frien…</t>
  </si>
  <si>
    <t>researchmrx
RT @TODDCastPodcast: Hear our 28
minute #podcast with #UFC bantamweight
Aljamain “Funk Master” Sterling!
We talked… https://t.co/nNfafoe87n</t>
  </si>
  <si>
    <t>retweetdc
RT @researchmrx: RT @TODDCastPodcast:
Hear our 28 minute #podcast with
#UFC bantamweight Aljamain “Funk
Master” Sterling! We talked #comicb…</t>
  </si>
  <si>
    <t>stuartmoore17
RT @HDoumergue: Max Holloway is
the best boxer in the UFC Source:
Max Holloway https://t.co/wdAJRP81c2</t>
  </si>
  <si>
    <t>marconi__17
RT @OnPointMMA: When people talk
about some of the best boxers in
the UFC, who doesn't get enough
credit? 🤔 https://t.co/qq2TrScDSS</t>
  </si>
  <si>
    <t>gogglyjun
RT @deathpunchgame: Often a good
fight is the beginning of a lasting
friendship. Death Punch is not
a dating club, but you can find
frien…</t>
  </si>
  <si>
    <t>iplib5uu9ouxtyx
남하팔뚝컷 아들과딸물회 여대생 칠원군 팔로우헤드헌터다이어트일기
일산서구의정부시 캠핑느낌 영덕군 배구픽 김해키스방미니팬미팅
섹그램 UFC2LJLEUH524S6</t>
  </si>
  <si>
    <t>koo49022111
RT @pwsquare2019: 異例のUWFルールを実現させたスターダム。UFCも闘った朱里が披露した“魅せるプロレス”と「魂」の充実ぶり（THE
DIGEST） https://t.co/E6jirBccUe</t>
  </si>
  <si>
    <t>piolofrmspn
Something up with these ufc 4 online
players they always play back up😒</t>
  </si>
  <si>
    <t>shineedust
RT @deathpunchgame: Often a good
fight is the beginning of a lasting
friendship. Death Punch is not
a dating club, but you can find
frien…</t>
  </si>
  <si>
    <t>jamcityxzx35156
RT @deathpunchgame: Often a good
fight is the beginning of a lasting
friendship. Death Punch is not
a dating club, but you can find
frien…</t>
  </si>
  <si>
    <t>keelinbyrne2020
RT @GregorMcConor3: If MCTAPPER
doesn’t retire within the next
48 hours, I am no longer a UFC
fan. I can’t stand bottlers representing
my c…</t>
  </si>
  <si>
    <t>nunesnation
Anthony smith should go after Jan
blachowicz the former champ, I
also see 3 ankalev and 6 Rakic
This is 1 vs 4 an… https://t.co/LYgP79E8k5</t>
  </si>
  <si>
    <t xml:space="preserve">imavov1
</t>
  </si>
  <si>
    <t xml:space="preserve">ufceurope
</t>
  </si>
  <si>
    <t>ufcbettinggod1
Bets I have so far for #UFC Vegas
44: Jose Aldo +125 2 units Brad
Riddell +100 2 units Jim Crute
-140 2.5 units Cla… https://t.co/hIpBOjDloI</t>
  </si>
  <si>
    <t>svtt7teencityx
RT @deathpunchgame: Often a good
fight is the beginning of a lasting
friendship. Death Punch is not
a dating club, but you can find
frien…</t>
  </si>
  <si>
    <t>trauch21
RT @MarkCoachmark13: One of the
BEST kept soon not to be secrets
in the UFC @timurvaliev_df BEAST
👊🏼 https://t.co/ZKZdQ000ks</t>
  </si>
  <si>
    <t xml:space="preserve">timurvaliev_df
</t>
  </si>
  <si>
    <t xml:space="preserve">markcoachmark13
</t>
  </si>
  <si>
    <t>vyyy03607013
RT @deathpunchgame: Often a good
fight is the beginning of a lasting
friendship. Death Punch is not
a dating club, but you can find
frien…</t>
  </si>
  <si>
    <t>lilahana20
RT @deathpunchgame: Often a good
fight is the beginning of a lasting
friendship. Death Punch is not
a dating club, but you can find
frien…</t>
  </si>
  <si>
    <t>eshingostozin
RT @MMAjunkie: .@TheNotoriousMMA
returns respect to @MikeChandlerMMA
🤝 Full story: https://t.co/iqCnkucT0W
https://t.co/Izq1lvfq1u</t>
  </si>
  <si>
    <t>alodiasha_
RT @deathpunchgame: Often a good
fight is the beginning of a lasting
friendship. Death Punch is not
a dating club, but you can find
frien…</t>
  </si>
  <si>
    <t>japanprideoki13
ベラトールに対しての義理堅さ。素敵！！獲りましょう！ UFCバンタムのバケモノ達ともみたいが😂
＃必勝堀口 https://t.co/QsZRGU7ioc</t>
  </si>
  <si>
    <t>casualmmaf4n
@thegoldenboyaus 2022 Australia
will have 2 boxing champs and 2
ufc champs 😤</t>
  </si>
  <si>
    <t xml:space="preserve">thegoldenboyaus
</t>
  </si>
  <si>
    <t>russell08277846
Check out my broadcast from my
PlayStation 4! #PS4live (EA SPORTS™
UFC® 4) live at https://t.co/5kz8BXDRu0</t>
  </si>
  <si>
    <t>soleilreads_
RT @deathpunchgame: Often a good
fight is the beginning of a lasting
friendship. Death Punch is not
a dating club, but you can find
frien…</t>
  </si>
  <si>
    <t>naydas209
RT @espnmma: Someone’s winning
streak will be snapped as Beneil
Dariush and Islam Makhachev headline
a UFC Fight Night on Feb. 26, multiple…</t>
  </si>
  <si>
    <t>dongwwins
RT @deathpunchgame: Often a good
fight is the beginning of a lasting
friendship. Death Punch is not
a dating club, but you can find
frien…</t>
  </si>
  <si>
    <t>umashantha
RT @Judas_1994: @VootSelect @realsehajpal
@Devoleena_23 @rakhisawantt @TheRashamiDesai
UFC ki Miesha Tate, Ab bhi....nahi
hui hai late, Tro…</t>
  </si>
  <si>
    <t xml:space="preserve">therashamidesai
</t>
  </si>
  <si>
    <t xml:space="preserve">rakhisawantt
</t>
  </si>
  <si>
    <t xml:space="preserve">devoleena_23
</t>
  </si>
  <si>
    <t xml:space="preserve">realsehajpal
</t>
  </si>
  <si>
    <t xml:space="preserve">vootselect
</t>
  </si>
  <si>
    <t>judas_1994
RT @Judas_1994: @VootSelect @realsehajpal
@Devoleena_23 @rakhisawantt @TheRashamiDesai
UFC ki Miesha Tate, Ab bhi....nahi
hui hai late, Tro…</t>
  </si>
  <si>
    <t>dhananj28188748
RT @Judas_1994: @VootSelect @realsehajpal
@Devoleena_23 @rakhisawantt @TheRashamiDesai
UFC ki Miesha Tate, Ab bhi....nahi
hui hai late, Tro…</t>
  </si>
  <si>
    <t>hobbyconnector
RT @JackpotBreakers: 5 Left!!!
2021 Panini Select UFC H2 Hobby
Box Random Division Break 1 BOX
BREAK #3 $29.95/Spot - https://t.co/mjKEWa…</t>
  </si>
  <si>
    <t xml:space="preserve">jackpotbreakers
</t>
  </si>
  <si>
    <t>zigev
Liga ufc kucing 😭😭 https://t.co/r1WPLFOo5I</t>
  </si>
  <si>
    <t>2x_matt
Low key, I wanna do a Halo tournament
with the EA UFC community do this
shit MLG style. https://t.co/69ItAphvYc</t>
  </si>
  <si>
    <t>bartmazniak
@OneHoeDown @kabu_sajor @Bunioo
@futboholik1947 @ELEVENSPORTSPL
@DaveZielinskii Tak jak mówiłem,
podobne efekty są… https://t.co/rjQmigaYVB</t>
  </si>
  <si>
    <t xml:space="preserve">davezielinskii
</t>
  </si>
  <si>
    <t xml:space="preserve">elevensportspl
</t>
  </si>
  <si>
    <t xml:space="preserve">futboholik1947
</t>
  </si>
  <si>
    <t xml:space="preserve">bunioo
</t>
  </si>
  <si>
    <t xml:space="preserve">kabu_sajor
</t>
  </si>
  <si>
    <t xml:space="preserve">onehoedown
</t>
  </si>
  <si>
    <t>stella0o01
RT @deathpunchgame: Often a good
fight is the beginning of a lasting
friendship. Death Punch is not
a dating club, but you can find
frien…</t>
  </si>
  <si>
    <t>ashley_easton14
Yes finally fight week !!! Font
vs Aldo #UFC #MMA #MMATwitter</t>
  </si>
  <si>
    <t>fight24pl
👉 https://t.co/8CSOKf1hut 🆕Zdaniem
Glovera Texeiry, Alexa Pereirę
dzielą trzy wygrane od możliwości
walki walki z… https://t.co/C81GC7ZxYX</t>
  </si>
  <si>
    <t>newsoldsfurther
アレクサンダー・ヴォルコフ（UFC Fight Night:
Overeem vs. Volkov ） https://t.co/gWw9otiOjg</t>
  </si>
  <si>
    <t>collectioncold
Cold and fearless eyes captured
the weakness of enemy, he know
next punch will finish the battle.
The #3 Figure of… https://t.co/btIi5SBkOK</t>
  </si>
  <si>
    <t>arthoizon
RT @CollectionCold: Cold and fearless
eyes captured the weakness of enemy,
he know next punch will finish
the battle. The #3 Figure of the…</t>
  </si>
  <si>
    <t>judicarlee_
@bigskwishee @Rjgot9lives @scrappersdigest
He happens to also compete in one
of the weakest and shallowest division…
https://t.co/NEWGRb4s63</t>
  </si>
  <si>
    <t xml:space="preserve">scrappersdigest
</t>
  </si>
  <si>
    <t xml:space="preserve">rjgot9lives
</t>
  </si>
  <si>
    <t xml:space="preserve">bigskwishee
</t>
  </si>
  <si>
    <t>itsnaph
I don't know if it was the fact
that it was UFC, but I definitely
enjoyed watching bruised.</t>
  </si>
  <si>
    <t>sonavarghese8
RT @Judas_1994: @VootSelect @realsehajpal
@Devoleena_23 @rakhisawantt @TheRashamiDesai
UFC ki Miesha Tate, Ab bhi....nahi
hui hai late, Tro…</t>
  </si>
  <si>
    <t>najeongwincityx
RT @deathpunchgame: Often a good
fight is the beginning of a lasting
friendship. Death Punch is not
a dating club, but you can find
frien…</t>
  </si>
  <si>
    <t>immanuel_wonder
RT @MMAFighting: The Great Divide:
Who is the best boxer in the UFC?
(@AlexanderKLee, @JedKMeshew) https://t.co/kKr0cCSLBt
https://t.co/W0A…</t>
  </si>
  <si>
    <t>beautifulsoull5
RT @Judas_1994: @VootSelect @realsehajpal
@Devoleena_23 @rakhisawantt @TheRashamiDesai
UFC ki Miesha Tate, Ab bhi....nahi
hui hai late, Tro…</t>
  </si>
  <si>
    <t>mykjmmmr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</si>
  <si>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bbfeed7
@Judas_1994 @VootSelect @realsehajpal
@Devoleena_23 @rakhisawantt @TheRashamiDesai
Ufc aur bb wale miesha me zameen
asman ka farak hai🤣</t>
  </si>
  <si>
    <t>egochihuahua
Conoce a la luchadora de la UFC
que le rompió varios huesos a Halle
Berry en ‘Herida’ https://t.co/kxXhQZXfHs</t>
  </si>
  <si>
    <t>miglioresulweb
🟩 🛒 Prezzo: 20,97 € ⬅⬅ super
prezzo 🔥 🟩 Clicca per vedere
questa offerta https://t.co/s4M0mnQG9X
Pro-Flora, Pr… https://t.co/qSWcCFb18V</t>
  </si>
  <si>
    <t>pettingerjoshua
@CitromPierre @xRumourz @combathubreal
fun fact: when francis ngannou
made his UFC debut, he had more
submission wi… https://t.co/5ps3z5sg0e</t>
  </si>
  <si>
    <t>xrumourz
RT @CitromPierre: @xRumourz @combathubreal
fun fact: when francis ngannou
made his UFC debut, he had more
submission wins than he did knock…</t>
  </si>
  <si>
    <t>citrompierre
@xRumourz @combathubreal fun fact:
when francis ngannou made his UFC
debut, he had more submission wins
than he did… https://t.co/g7IvFsvesc</t>
  </si>
  <si>
    <t>superpumpkin2
#堀口恭司 #Bellator #RIZIN 【NumberWebインタビュー】堀口恭司選手の日本人としての誇り！！
ベラトール・UFC共に優勝したい？ 田中大貴 アスリートチャンネル
ア... https://t.co/EEqC4Emtv7 @YouTubeより</t>
  </si>
  <si>
    <t>snigdha36779914
RT @Judas_1994: @VootSelect @realsehajpal
@Devoleena_23 @rakhisawantt @TheRashamiDesai
UFC ki Miesha Tate, Ab bhi....nahi
hui hai late, Tro…</t>
  </si>
  <si>
    <t>timiyaaaaa_
RT @deathpunchgame: Often a good
fight is the beginning of a lasting
friendship. Death Punch is not
a dating club, but you can find
frien…</t>
  </si>
  <si>
    <t>romarnixmma
RT @MojahedFudailat: Chandler begs
Conor for Red Panty Night #UFC
#Animation #3DArt https://t.co/gS7B3uKhlY
https://t.co/YT9txQhivz</t>
  </si>
  <si>
    <t>chixkenztyxx
RT @deathpunchgame: Often a good
fight is the beginning of a lasting
friendship. Death Punch is not
a dating club, but you can find
frien…</t>
  </si>
  <si>
    <t>namjoon_alperez
RT @deathpunchgame: Often a good
fight is the beginning of a lasting
friendship. Death Punch is not
a dating club, but you can find
frien…</t>
  </si>
  <si>
    <t>woopy_woocityxx
RT @deathpunchgame: Often a good
fight is the beginning of a lasting
friendship. Death Punch is not
a dating club, but you can find
frien…</t>
  </si>
  <si>
    <t>utsav80767403
RT @TeepKickk: Dustin Poirier made
his UFC debut in 2011. Charles
Oliveira made his his UFC debut
in 2010. 10 Years and a combined
54 figh…</t>
  </si>
  <si>
    <t>sunoo_bels
RT @deathpunchgame: Often a good
fight is the beginning of a lasting
friendship. Death Punch is not
a dating club, but you can find
frien…</t>
  </si>
  <si>
    <t>jaelyncityx
RT @deathpunchgame: Often a good
fight is the beginning of a lasting
friendship. Death Punch is not
a dating club, but you can find
frien…</t>
  </si>
  <si>
    <t>thesportingbase
Kambosos Jr: Australia’s best ever boxer?
https://t.co/X7EugKQSai</t>
  </si>
  <si>
    <t>bbylioncityx
RT @deathpunchgame: Often a good
fight is the beginning of a lasting
friendship. Death Punch is not
a dating club, but you can find
frien…</t>
  </si>
  <si>
    <t>delsoncarvalho2
@uecristiano Não tem essa não as
mudanças tem que ser geral incluindo
o Dr UFC.</t>
  </si>
  <si>
    <t xml:space="preserve">uecristiano
</t>
  </si>
  <si>
    <t>izianita
RT @deathpunchgame: Often a good
fight is the beginning of a lasting
friendship. Death Punch is not
a dating club, but you can find
frien…</t>
  </si>
  <si>
    <t>showbiznotices
UFC middleweight champion Israel
Adesanya will have chance for revenge
against Alex Pereira - the only
man to KO hi… https://t.co/eUG6v7rA7l</t>
  </si>
  <si>
    <t>ruffleberg
Disappinted to learn that the company
I work for sponsors the AFL rather
than the UFC.</t>
  </si>
  <si>
    <t>guicorentin
@Fatih_fight @kakarot_ufc Le petit
coup de genou sur le côté de la
jambe Demande à un pote de t’en
faire une tu vas comprendre x)</t>
  </si>
  <si>
    <t>fatih_fight
@JSuischo @GuiCorentin @kakarot_ufc
mais c’est pas autorisé dans certaines
organisations non ?</t>
  </si>
  <si>
    <t>jsuischo
@Fatih_fight @GuiCorentin @kakarot_ufc
J’en ai aucune idée je peux pas
te dire</t>
  </si>
  <si>
    <t>spicymmanerd
@ATumenov I deserve a follow. I
stuck with you threw thick and
thin and still think you will become
ufc champion plus ratio</t>
  </si>
  <si>
    <t xml:space="preserve">atumenov
</t>
  </si>
  <si>
    <t>severegroupie
@MMABrad48 If amateur MMA is your
thing then following @CaoiltedeBarra
is a big must as well Also @MMABrad48
wipes… https://t.co/s7d4N9dHAW</t>
  </si>
  <si>
    <t xml:space="preserve">mmabrad48
</t>
  </si>
  <si>
    <t>caoiltedebarra
RT @SevereGroupie: @MMABrad48 If
amateur MMA is your thing then
following @CaoiltedeBarra is a
big must as well Also @MMABrad48
wipes the…</t>
  </si>
  <si>
    <t>actu_mma
Pour Cris Cyborg, partir de l’UFC
et aller au Bellator a sauvé sa
carrière https://t.co/YUNX40RSSC</t>
  </si>
  <si>
    <t>kixsasa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</si>
  <si>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vymajories
@ufc @RobSFont @CalvinKattar Calvin
Qatar 🇶🇦</t>
  </si>
  <si>
    <t>kawataku0210
RT @ufc: As 𝐒𝐀𝐕𝐀𝐆𝐄 an elbow
as you'll ever see 💥 [ @IamTheImmortal
| #UFCVegas44 | Dec 4 | Live on
#ESPN ] https://t.co/OvI0hE3Dwh</t>
  </si>
  <si>
    <t xml:space="preserve">iamtheimmortal
</t>
  </si>
  <si>
    <t>___kwinlycityx_
RT @deathpunchgame: Often a good
fight is the beginning of a lasting
friendship. Death Punch is not
a dating club, but you can find
frien…</t>
  </si>
  <si>
    <t>jayjeezer1773
RT @Jayjeezer1773: 🧀 Tonight's
video we'll be getting w nice win
on a cheeser in ufc. Drop a like
and comment. 🎨 @JayMMA4 go give
bro a fol…</t>
  </si>
  <si>
    <t xml:space="preserve">jaymma4
</t>
  </si>
  <si>
    <t>dftgipntdned9np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</si>
  <si>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peytonmatherne1
RT @combathubreal: fun fact: when
francis ngannou made his UFC debut,
he had more submission wins than
he did knockouts https://t.co/gw5Bdr…</t>
  </si>
  <si>
    <t>g_sonerr
RT @scoutelye: İmkanı yok görmeme
imkanı ihtimali yok akşamki doğranmadan
10 dakikalık video çıkar Hafez
Barış'a dirsek atıp yere atlayıp
k…</t>
  </si>
  <si>
    <t>scoutelye
İmkanı yok görmeme imkanı ihtimali
yok akşamki doğranmadan 10 dakikalık
video çıkar Hafez Barış'a dirsek
atıp yere… https://t.co/KcAP5OBHyo</t>
  </si>
  <si>
    <t>luckytannie_
RT @deathpunchgame: Often a good
fight is the beginning of a lasting
friendship. Death Punch is not
a dating club, but you can find
frien…</t>
  </si>
  <si>
    <t>dainelombardo
RT @ufc: With skills like these,
it is easy to see how @CharlesDoBronxs
has the most submissions in UFC
history. [ #UFC269 | Dec 11 | Live…</t>
  </si>
  <si>
    <t>belucky_p
RT @deathpunchgame: Often a good
fight is the beginning of a lasting
friendship. Death Punch is not
a dating club, but you can find
frien…</t>
  </si>
  <si>
    <t>aqrbawi5
@bwsq11 one of the days you tell
me you love @RondaRousey and you
want me art picture of her so i
hope you like i… https://t.co/TcLuiMOzN4</t>
  </si>
  <si>
    <t>bwsq11
RT @Aqrbawi5: @bwsq11 one of the
days you tell me you love @RondaRousey
and you want me art picture of
her so i hope you like it and she…</t>
  </si>
  <si>
    <t>oxidisedpotato
RT @Judas_1994: @VootSelect @realsehajpal
@Devoleena_23 @rakhisawantt @TheRashamiDesai
UFC ki Miesha Tate, Ab bhi....nahi
hui hai late, Tro…</t>
  </si>
  <si>
    <t>kateleehs
RT @deathpunchgame: Often a good
fight is the beginning of a lasting
friendship. Death Punch is not
a dating club, but you can find
frien…</t>
  </si>
  <si>
    <t>win_cutie_cityx
RT @deathpunchgame: Often a good
fight is the beginning of a lasting
friendship. Death Punch is not
a dating club, but you can find
frien…</t>
  </si>
  <si>
    <t>joshialois
RT @deathpunchgame: Often a good
fight is the beginning of a lasting
friendship. Death Punch is not
a dating club, but you can find
frien…</t>
  </si>
  <si>
    <t>itz_draconian
RT @AbhishekPW: Brock Lesnar hands
in comparison to Andre the Giant.
Brock is one of two men in UFC
history to need custom MMA gloves.
ht…</t>
  </si>
  <si>
    <t>sahiiku
RT @deathpunchgame: Often a good
fight is the beginning of a lasting
friendship. Death Punch is not
a dating club, but you can find
frien…</t>
  </si>
  <si>
    <t>marygracejumao2
RT @deathpunchgame: Often a good
fight is the beginning of a lasting
friendship. Death Punch is not
a dating club, but you can find
frien…</t>
  </si>
  <si>
    <t>iqthhxnfrpy0h8x
RT @rabitte_: 다이어트 전문 UFC 김동현 선수가
알려주는 10일만에 5Kg 감량하는 비법 타래 https://t.co/q81JNqswt5</t>
  </si>
  <si>
    <t xml:space="preserve">rabitte_
</t>
  </si>
  <si>
    <t>kyl0_renn
RT @scoutelye: İmkanı yok görmeme
imkanı ihtimali yok akşamki doğranmadan
10 dakikalık video çıkar Hafez
Barış'a dirsek atıp yere atlayıp
k…</t>
  </si>
  <si>
    <t>jaewon4lifer
RT @deathpunchgame: Often a good
fight is the beginning of a lasting
friendship. Death Punch is not
a dating club, but you can find
frien…</t>
  </si>
  <si>
    <t>lucky_froggy
RT @deathpunchgame: Often a good
fight is the beginning of a lasting
friendship. Death Punch is not
a dating club, but you can find
frien…</t>
  </si>
  <si>
    <t>sasarai8
@yossy05101 痛くて苦しかった、という言葉に涙がでそうです。堀江選手がそんななってるとは全く気付かなかったです。そんな中また名勝負を生み出したんですね😭
堀江選手はまたすぐUFCに行っちゃいそうですが、まだまだずっと応援します📣</t>
  </si>
  <si>
    <t xml:space="preserve">yossy05101
</t>
  </si>
  <si>
    <t>jinniesnzxnsnz
RT @deathpunchgame: Often a good
fight is the beginning of a lasting
friendship. Death Punch is not
a dating club, but you can find
frien…</t>
  </si>
  <si>
    <t>camyyycityx
RT @deathpunchgame: Often a good
fight is the beginning of a lasting
friendship. Death Punch is not
a dating club, but you can find
frien…</t>
  </si>
  <si>
    <t>universe__vk
RT @Judas_1994: @VootSelect @realsehajpal
@Devoleena_23 @rakhisawantt @TheRashamiDesai
UFC ki Miesha Tate, Ab bhi....nahi
hui hai late, Tro…</t>
  </si>
  <si>
    <t>eyessmanga
@PeliBoy_Lk1fry Mdrrrrrrr si ya
du Scorpion ça finir en combat
UFC</t>
  </si>
  <si>
    <t xml:space="preserve">peliboy_lk1fry
</t>
  </si>
  <si>
    <t>k2mjj3mouk9vgpb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</si>
  <si>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sahal13omar
RT @espnmma: Someone’s winning
streak will be snapped as Beneil
Dariush and Islam Makhachev headline
a UFC Fight Night on Feb. 26, multiple…</t>
  </si>
  <si>
    <t>shreyydave
RT @Judas_1994: @VootSelect @realsehajpal
@Devoleena_23 @rakhisawantt @TheRashamiDesai
UFC ki Miesha Tate, Ab bhi....nahi
hui hai late, Tro…</t>
  </si>
  <si>
    <t>paczmat
UFC on ESPN 31: Font vs. Aldo –
rozpiska, transmisja, godziny rozpoczęcia
gali https://t.co/OEDD8uPoPw</t>
  </si>
  <si>
    <t>ddd_mma_ball
RT @macamac6: ベラコン観て堀口選手の言葉に感動して「これ日本人全員に見てもらいたい」とか言ってる人が、普段他の日本人選手には「こいつじゃUFC無理、勝てない」とかまんまそこで言われてるネガティブ発言してるのほんと草。
堀口ファンの自分には堀口選手の言ってる事は当て…</t>
  </si>
  <si>
    <t>macamac6
ベラコン観て堀口選手の言葉に感動して「これ日本人全員に見てもらいたい」とか言ってる人が、普段他の日本人選手には「こいつじゃUFC無理、勝てない」とかまんまそこで言われてるネガティブ発言してるのほんと草。
堀口ファンの自分には堀口選… https://t.co/731d6ANMdf</t>
  </si>
  <si>
    <t>mmaworldinside
Dustin Poirier tells Conor McGregor
to 'keep talking' as rival claims
unfinished business (via @DannySeguraTV)
https://t.co/AhSwrn0KLa</t>
  </si>
  <si>
    <t>deckyferns
RT @TeepKickk: Dustin Poirier made
his UFC debut in 2011. Charles
Oliveira made his his UFC debut
in 2010. 10 Years and a combined
54 figh…</t>
  </si>
  <si>
    <t>patureaumarie
RT @CNEWS_Sport: MMA : un combattant
UFC gravement hospitalisé pour
cause de Covid-19 https://t.co/IDGGRcxYML</t>
  </si>
  <si>
    <t xml:space="preserve">cnews_sport
</t>
  </si>
  <si>
    <t>sirpunchalot69
@Isiknes @combat_insider @Babysoso11
Yeah but that’s just the ufc PR
machine being good at it’s job.
They do that with loads of stuff</t>
  </si>
  <si>
    <t xml:space="preserve">babysoso11
</t>
  </si>
  <si>
    <t xml:space="preserve">combat_insider
</t>
  </si>
  <si>
    <t xml:space="preserve">isiknes
</t>
  </si>
  <si>
    <t>brennan42915808
@danawhite Put patty pimblet in
ufc 4</t>
  </si>
  <si>
    <t>cemkaj_
Je remercie mes frères de m’avoir
conseillé l’UFC vous êtes des boss
je vous aimes grosse dédicace à
Y, R et À</t>
  </si>
  <si>
    <t>kk10980838
RT @Judas_1994: @VootSelect @realsehajpal
@Devoleena_23 @rakhisawantt @TheRashamiDesai
UFC ki Miesha Tate, Ab bhi....nahi
hui hai late, Tro…</t>
  </si>
  <si>
    <t>jayatogel
Pemutaran result hari ini untuk
pasaran Singapore (SG) tanggal
29 November 2021, Result : 9400
Shio : Anjing Selama… https://t.co/LhxxLPaJqe</t>
  </si>
  <si>
    <t>fqmma
🚨Légers #UFC : #BeneilDariush
(3) 🆚 #IslamMakhachev (4) booké
en Main Event ‼️ 📆 27 février
🔥🔥🔥 https://t.co/RQTCLHS1su</t>
  </si>
  <si>
    <t>31_mnc
RT @FqMMA: 🚨Légers #UFC : #BeneilDariush
(3) 🆚 #IslamMakhachev (4) booké
en Main Event ‼️ 📆 27 février
🔥🔥🔥 https://t.co/RQTCLHS1su</t>
  </si>
  <si>
    <t>tatsuyanagasaki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</si>
  <si>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naggetrebuss
@gesangnurh dan ternyata jodohnya
atlet ufc</t>
  </si>
  <si>
    <t xml:space="preserve">gesangnurh
</t>
  </si>
  <si>
    <t>smassuyo
⑤現時点での看板選手と同等かそれ以上の後進の登場・育成ができてないこと
⑥強さだけでUFCを目指そうとする選手が多いこと ⑦相手の存在に頼って目立ってる選手が多いこと
⑧強さではなく上手さを競ってしまってる現状 ⑨キャラやイメージを優先してしまってること</t>
  </si>
  <si>
    <t>9_breaking_news
Israel Adesanya will face Alex
Pereira in ‘three more fights,’
says UFC champion Glover Teixeira
https://t.co/7s44no6WnK</t>
  </si>
  <si>
    <t>cnews
RT @CNEWS_Sport: MMA : un combattant
UFC gravement hospitalisé pour
cause de Covid-19 https://t.co/IDGGRcxYML</t>
  </si>
  <si>
    <t>skirandohp
@CNEWS_Sport @CNEWS Un combatant
UFC ? Mais alors... que choisir
?</t>
  </si>
  <si>
    <t>tristifano
RT @MMAFighting: Gilbert Burns:
Kamaru Usman is the welterweight
GOAT, would bet on him to beat
prime Georges St-Pierre (@guicruzzz)
https:…</t>
  </si>
  <si>
    <t>jinsei_torisu
ルークに合わせてUFCっぽいステージ出んかな https://t.co/9VV1xtQFiT</t>
  </si>
  <si>
    <t xml:space="preserve">zzxmp
</t>
  </si>
  <si>
    <t>greggburke4444
@denzel_tim @NiriDi @MMAFanInAVan
Nope. My grandfather was a pro
boxer. My cousin Joey DeGrandis
actually fought fo… https://t.co/g03O2NY7nJ</t>
  </si>
  <si>
    <t xml:space="preserve">shangatan
</t>
  </si>
  <si>
    <t xml:space="preserve">niridi
</t>
  </si>
  <si>
    <t xml:space="preserve">denzel_tim
</t>
  </si>
  <si>
    <t>copirof
仮に漬け続けるだけでも凄いんですよね。相手は修羅の国のUFCの化け物達ですから。
https://t.co/FPzTOxznB1</t>
  </si>
  <si>
    <t>mangalpramani14
RT @Judas_1994: @VootSelect @realsehajpal
@Devoleena_23 @rakhisawantt @TheRashamiDesai
UFC ki Miesha Tate, Ab bhi....nahi
hui hai late, Tro…</t>
  </si>
  <si>
    <t>rezhlovescones
RT @ufc: The Most 𝐅𝐈𝐄𝐑𝐘 Face
Offs Of 2021 🔥 [ 📺 Relive all
these moments and more on @UFCFightPass
] https://t.co/knjsOK9OoQ</t>
  </si>
  <si>
    <t>websefard
Quand @CNEWS fait des gros titres
sur un sportif non vacciné atteint
d'une forme grave de covid... Et
sinon, on en… https://t.co/pHUFw74bbt</t>
  </si>
  <si>
    <t>jpoetes
RT @WebSefard: Quand @CNEWS fait
des gros titres sur un sportif
non vacciné atteint d'une forme
grave de covid... Et sinon, on
en parle des…</t>
  </si>
  <si>
    <t>redwhitequeen
@LigaTV Гольф, UFC, художественная
гимнастика, бейсбол</t>
  </si>
  <si>
    <t xml:space="preserve">ligatv
</t>
  </si>
  <si>
    <t>arunsha24501846
RT @Judas_1994: @VootSelect @realsehajpal
@Devoleena_23 @rakhisawantt @TheRashamiDesai
UFC ki Miesha Tate, Ab bhi....nahi
hui hai late, Tro…</t>
  </si>
  <si>
    <t>muntasir795
@sultan_ufc @HFC420 تعرف بول فيلدر👀</t>
  </si>
  <si>
    <t xml:space="preserve">hfc420
</t>
  </si>
  <si>
    <t xml:space="preserve">sultan_ufc
</t>
  </si>
  <si>
    <t>indigomma
fun fact: when francis ngannou
made his UFC debut, he had more
submission wins than he did knockouts…
https://t.co/Qkb3S8xCPE</t>
  </si>
  <si>
    <t>here_ufc
RT @krysteena91: Not today satan
😈#CowboysNation https://t.co/CB1UEMyJyp</t>
  </si>
  <si>
    <t xml:space="preserve">hunnywh0re
</t>
  </si>
  <si>
    <t xml:space="preserve">jtuck151
</t>
  </si>
  <si>
    <t xml:space="preserve">krysteena91
</t>
  </si>
  <si>
    <t>10ji_tetsujin
堀江圭功選手は男前キャラとか「UFC帰りの本格派」キャラじゃなくて、ネジぶっ飛んだ系のキャラで言った方がいいと思うなー。なんか、今回の
TRIGGERで初めて堀江選手の見方が分かった気がする。 #RIZIN_TRIGGER</t>
  </si>
  <si>
    <t>dory_meh
RT @deathpunchgame: Often a good
fight is the beginning of a lasting
friendship. Death Punch is not
a dating club, but you can find
frien…</t>
  </si>
  <si>
    <t>bhaskargarg16
RT @Judas_1994: @VootSelect @realsehajpal
@Devoleena_23 @rakhisawantt @TheRashamiDesai
UFC ki Miesha Tate, Ab bhi....nahi
hui hai late, Tro…</t>
  </si>
  <si>
    <t>ghostsofmerthyr
People in the replies dismissing
this as handbags and for the most
part it is. However, the red carded
player is id… https://t.co/rcIOKwmSwT</t>
  </si>
  <si>
    <t>tadanoiiyatu
RT @macamac6: ベラコン観て堀口選手の言葉に感動して「これ日本人全員に見てもらいたい」とか言ってる人が、普段他の日本人選手には「こいつじゃUFC無理、勝てない」とかまんまそこで言われてるネガティブ発言してるのほんと草。
堀口ファンの自分には堀口選手の言ってる事は当て…</t>
  </si>
  <si>
    <t>noticiasport_
El campeón de UFC Glover Teixeira
dijo que Adithaya de Israel se
enfrentará a Alex Pereira en “otros
tres juegos” https://t.co/l2LdUXhRWN</t>
  </si>
  <si>
    <t>jmcguire320
RT @MojahedFudailat: Chandler begs
Conor for Red Panty Night #UFC
#Animation #3DArt https://t.co/gS7B3uKhlY
https://t.co/YT9txQhivz</t>
  </si>
  <si>
    <t>ferriolferrio2
RT @deathpunchgame: Often a good
fight is the beginning of a lasting
friendship. Death Punch is not
a dating club, but you can find
frien…</t>
  </si>
  <si>
    <t>eurosjonesevans
RT @LoveHempuk: We are giving away
a £250 @UFC Store gift card and
a £250 CBD bundle, in partnership
with @sporf 🎟 To enter: Head over
to…</t>
  </si>
  <si>
    <t>heyitsyel_
RT @deathpunchgame: Often a good
fight is the beginning of a lasting
friendship. Death Punch is not
a dating club, but you can find
frien…</t>
  </si>
  <si>
    <t>krisjames1978
@FullContactMTWF @UFC_Obsessed
Nice.</t>
  </si>
  <si>
    <t>awesoome999
昨日のRIZIN TRIGGER 1stで、昇侍に勝利した萩原ですが、次の試合として元UFCファイターの堀江と対戦したい考えがあったが、怪我しているみたいなので、楽しみはもうちょっと先に置いて、ドミネーターに狙いを変えたとのこと。…
https://t.co/BhlOfr5PqD</t>
  </si>
  <si>
    <t>creammma_rizin
https://t.co/GwVYaPrCR0 【頂上決戦】VS堀口恭司
Bellatorバンタム級王者 セルジオ・ペティスのトレーニング！Sergio
Pettis mma training!【RIZIN】【Bellator】【…
https://t.co/jTUbRt4izv</t>
  </si>
  <si>
    <t>sannomiyadkk
RT @reversal_mma: 今は無き格闘技の聖地ディファ有明で、敵も味方も関係なくみんなで一緒になって見つめる
UFC　堀口恭司 vs DJ戦 この画、貴重過ぎませんか・・・(;
･`д･´)</t>
  </si>
  <si>
    <t>tanabigroup
RT @GeorgesStPierre: My @lovehempuk
family are having a massive Black
Friday CBD Sale - 40% off everything!
I’ve been told this is the last…</t>
  </si>
  <si>
    <t xml:space="preserve">georgesstpierre
</t>
  </si>
  <si>
    <t>93mma93ren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</si>
  <si>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wahuuwahyu
RT @deathpunchgame: Often a good
fight is the beginning of a lasting
friendship. Death Punch is not
a dating club, but you can find
frien…</t>
  </si>
  <si>
    <t>omarsaidjoty
Check out my latest article on
@PatSabatini145’s steady rise in
the @ufc ‼️‼️ https://t.co/DL8I2soz5m</t>
  </si>
  <si>
    <t xml:space="preserve">patsabatini145
</t>
  </si>
  <si>
    <t>shiiro_jk
RT @OmarSaidJOTY: Check out my
latest article on @PatSabatini145’s
steady rise in the @ufc ‼️‼️</t>
  </si>
  <si>
    <t>edugevinci
UFC дэх африк тивийн төлөөлөл.
https://t.co/fGAvqxoYPG</t>
  </si>
  <si>
    <t>gcllx_
RT @deathpunchgame: Often a good
fight is the beginning of a lasting
friendship. Death Punch is not
a dating club, but you can find
frien…</t>
  </si>
  <si>
    <t>the_dcom2
@TheNotorious080 @kakarot_ufc C'est
ou du coup exactement ? Sur le
côté du genou ? C'est quoi le calf
kick ?</t>
  </si>
  <si>
    <t>thenotorious080
@The_DCOM2 @kakarot_ufc Calf kick
c’est plutôt sous le genou du coup</t>
  </si>
  <si>
    <t>castillo_lolit
RT @deathpunchgame: Often a good
fight is the beginning of a lasting
friendship. Death Punch is not
a dating club, but you can find
frien…</t>
  </si>
  <si>
    <t>kirua_07
@kakarot_ufc Ils ont pas peur de
se casser le pied ? Normalement
c’est avec le tibia que tu touches</t>
  </si>
  <si>
    <t>ufcarabia
لقطات Face-off لا تنسى في عام 2021
#UFC لمشاهدة نزالات UFC مباشرة
وحصرياً حمل تطبيق #UFCArabia https://t.co/gJUgmztOrJ</t>
  </si>
  <si>
    <t>ijonk992
RT @UFCarabia: لقطات Face-off لا
تنسى في عام 2021 #UFC لمشاهدة نزالات
UFC مباشرة وحصرياً حمل تطبيق #UFCArabia
https://t.co/gJUgmztOrJ</t>
  </si>
  <si>
    <t>cedrick89
RT @MMAFighting: The Great Divide:
Who is the best boxer in the UFC?
(@AlexanderKLee, @JedKMeshew) https://t.co/kKr0cCSLBt
https://t.co/W0A…</t>
  </si>
  <si>
    <t>gyeombamie_
RT @deathpunchgame: Often a good
fight is the beginning of a lasting
friendship. Death Punch is not
a dating club, but you can find
frien…</t>
  </si>
  <si>
    <t>kayode__xo
Why are y'all always fighting for
submission like you're in the UFC</t>
  </si>
  <si>
    <t>savn0nltnvpp67y
堀口選手めっちゃ楽しみですけどUFC古参で今が全盛期のポイエーvsオリベイラの2人の対決すごい楽しみ</t>
  </si>
  <si>
    <t>bamareb56
RT @gbrou10: ANOTHER FIGHTER!!UFC
Champion, BJ Penn, who is regarded
as one of the greatest fighters
in the history of the sport is
running…</t>
  </si>
  <si>
    <t xml:space="preserve">gbrou10
</t>
  </si>
  <si>
    <t>lasso_rfz
RT @LaSueur_off: Désormais plus
à l’UFC, Mike Perry ne regrette
sûrement pas 👀💰 https://t.co/XNfInxF4m1</t>
  </si>
  <si>
    <t>newsmond1
Israel Adesanya will face Alex
Pereira in ‘three more fights’,
says UFC champion Glover Teixeira
https://t.co/SnBzx07E0a</t>
  </si>
  <si>
    <t>8dquh0ctsnmgvyf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</si>
  <si>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tubatuwins
RT @deathpunchgame: Often a good
fight is the beginning of a lasting
friendship. Death Punch is not
a dating club, but you can find
frien…</t>
  </si>
  <si>
    <t>thatswraith_
RT @talkSPORT: Conor McGregor eyes
two possible opponents when he
returns to the UFC 👀</t>
  </si>
  <si>
    <t>lobjectif17
RT @UFCongo: DJEMES DIALA OBTIENT
FINALEMENT SON ATTESTATION DE LIBERATION
https://t.co/ZFgNYrwQOZ</t>
  </si>
  <si>
    <t xml:space="preserve">ufcongo
</t>
  </si>
  <si>
    <t>imsaamycb
RT @LaSueur_off: Désormais plus
à l’UFC, Mike Perry ne regrette
sûrement pas 👀💰 https://t.co/XNfInxF4m1</t>
  </si>
  <si>
    <t>dsjhayden
@AlexM_talkSPORT Decline both and
join the UFC, some of the footballers
could be devastating with their
kicks!</t>
  </si>
  <si>
    <t xml:space="preserve">alexm_talksport
</t>
  </si>
  <si>
    <t>suissesui
Le Covid-19 met K.O une légende
de l’UFC https://t.co/CQEGvzKpvp
https://t.co/EyHAdJhC3o</t>
  </si>
  <si>
    <t>blackpandamma
@wannmma 一応ありますよ。選手リスト、リリース、新規契約、USADAリストなどなど書いてあります。
List of current UFC fighters https://t.co/6DYoErE3Xk</t>
  </si>
  <si>
    <t>wannmma
RT @blackpandamma: @wannmma 一応ありますよ。選手リスト、リリース、新規契約、USADAリストなどなど書いてあります。
List of current UFC fighters https://t.co/6DYoErE3Xk</t>
  </si>
  <si>
    <t>iamkrizzachu
RT @deathpunchgame: Often a good
fight is the beginning of a lasting
friendship. Death Punch is not
a dating club, but you can find
frien…</t>
  </si>
  <si>
    <t>vesgonco
charles oliveira e um dos fighters
da ufc q mais respeito</t>
  </si>
  <si>
    <t>qtrriki
RT @deathpunchgame: Often a good
fight is the beginning of a lasting
friendship. Death Punch is not
a dating club, but you can find
frien…</t>
  </si>
  <si>
    <t>paraluman_26
RT @deathpunchgame: Often a good
fight is the beginning of a lasting
friendship. Death Punch is not
a dating club, but you can find
frien…</t>
  </si>
  <si>
    <t>luuftw
RT @Judas_1994: @VootSelect @realsehajpal
@Devoleena_23 @rakhisawantt @TheRashamiDesai
UFC ki Miesha Tate, Ab bhi....nahi
hui hai late, Tro…</t>
  </si>
  <si>
    <t>angelinvestorog
RT @jwhaifa: https://t.co/Z1I8Hqw8k0
Cuban-American UFC Star Savages
Kaepernick: 'Cowards Like This
Fool Should Be Sent to Live in
Cuba' ht…</t>
  </si>
  <si>
    <t>43toeknee
RT @ChrisReive: "He made a lot
of time for us; not just me, but
the people who came with" @Boogerbeard1
recalls meeting Israel Adesanya
at…</t>
  </si>
  <si>
    <t>toi20479486
@LaSueur_off Faut aussi se dire
qu'il le paye bien parce que il
vient de l'UFC donc son nom est
vendeur.</t>
  </si>
  <si>
    <t>hugoawrites
RT @lthomasnews: This is the kinda
stuff that ultimately backfires.
Chances are Triller is losing money
in all of these shows and when
the…</t>
  </si>
  <si>
    <t>mmateam100
No alcanzó a debutar y le encontraron
3 tipos de drogas: La maldición
de un mexicano en UFC - https://t.co/qX551PrCZH</t>
  </si>
  <si>
    <t>givemesport
If @TheNotoriousMMA made a return
to UFC now, he'd be in the middleweight
division... 😳 😳 He's weighing
15KG more… https://t.co/ALlb986LSb</t>
  </si>
  <si>
    <t>nalokimang
RT @Judas_1994: @VootSelect @realsehajpal
@Devoleena_23 @rakhisawantt @TheRashamiDesai
UFC ki Miesha Tate, Ab bhi....nahi
hui hai late, Tro…</t>
  </si>
  <si>
    <t>mesyedsalu
RT @MMAjunkie: Charles Oliveira
brings the danger ⚠️ #UFC269 |
Full story: https://t.co/Hi458KSlgV
https://t.co/XTh4ckb5IK</t>
  </si>
  <si>
    <t>pucci0211
RT @LaSueur_off: Désormais plus
à l’UFC, Mike Perry ne regrette
sûrement pas 👀💰 https://t.co/XNfInxF4m1</t>
  </si>
  <si>
    <t xml:space="preserve">samhxrris9
</t>
  </si>
  <si>
    <t>taexoocityx
RT @deathpunchgame: Often a good
fight is the beginning of a lasting
friendship. Death Punch is not
a dating club, but you can find
frien…</t>
  </si>
  <si>
    <t>cluckypls
RT @deathpunchgame: Often a good
fight is the beginning of a lasting
friendship. Death Punch is not
a dating club, but you can find
frien…</t>
  </si>
  <si>
    <t>bobthedoctor_
RT @HDoumergue: Max Holloway is
the best boxer in the UFC Source:
Max Holloway https://t.co/wdAJRP81c2</t>
  </si>
  <si>
    <t>sidi_94470
RT @ufc: The Most 𝐅𝐈𝐄𝐑𝐘 Face
Offs Of 2021 🔥 [ 📺 Relive all
these moments and more on @UFCFightPass
] https://t.co/knjsOK9OoQ</t>
  </si>
  <si>
    <t>bby_chanyeol
RT @deathpunchgame: Often a good
fight is the beginning of a lasting
friendship. Death Punch is not
a dating club, but you can find
frien…</t>
  </si>
  <si>
    <t>dinozeroo
RT @deathpunchgame: Often a good
fight is the beginning of a lasting
friendship. Death Punch is not
a dating club, but you can find
frien…</t>
  </si>
  <si>
    <t>sulemam42920632
RT @Judas_1994: @VootSelect @realsehajpal
@Devoleena_23 @rakhisawantt @TheRashamiDesai
UFC ki Miesha Tate, Ab bhi....nahi
hui hai late, Tro…</t>
  </si>
  <si>
    <t>bbbbforb
max v yair https://t.co/RXl2if0FWb</t>
  </si>
  <si>
    <t>sujalsalekar2
RT @Judas_1994: @VootSelect @realsehajpal
@Devoleena_23 @rakhisawantt @TheRashamiDesai
UFC ki Miesha Tate, Ab bhi....nahi
hui hai late, Tro…</t>
  </si>
  <si>
    <t>leo072521
RT @ufc: The Most 𝐅𝐈𝐄𝐑𝐘 Face
Offs Of 2021 🔥 [ 📺 Relive all
these moments and more on @UFCFightPass
] https://t.co/knjsOK9OoQ</t>
  </si>
  <si>
    <t>dnw91melbourne
@UFC_AUSNZ @CruteJim Clean.</t>
  </si>
  <si>
    <t>win_nidayu
RT @deathpunchgame: Often a good
fight is the beginning of a lasting
friendship. Death Punch is not
a dating club, but you can find
frien…</t>
  </si>
  <si>
    <t>uwu_city
RT @deathpunchgame: Often a good
fight is the beginning of a lasting
friendship. Death Punch is not
a dating club, but you can find
frien…</t>
  </si>
  <si>
    <t>blissmarieee
RT @deathpunchgame: Often a good
fight is the beginning of a lasting
friendship. Death Punch is not
a dating club, but you can find
frien…</t>
  </si>
  <si>
    <t>h_m_a_04
RT @ufc: The King of Rio returns
🇧🇷 [ @JoseAldoJunior | #UFCVegas44
| Dec 4 | Prelims 7𝙥𝙢𝙀𝙏 | Main
Card 10𝙥𝙢𝙀𝙏 | Live on #ESPN
] https://…</t>
  </si>
  <si>
    <t>rudedj
@halleberry ( still deep in Lurve)
in #BruisedNetflix was BRILLIANT.
if you're a fan of UFC or a fighter
remember… https://t.co/i1uGOaDSSs</t>
  </si>
  <si>
    <t xml:space="preserve">halleberry
</t>
  </si>
  <si>
    <t>poliana1895_
RT @acamilacrf: A torcida do peter
cam fala tanto da libertadores
de 81 q 5 jogadores deles foram
expulso por confundir futebol com
UFC, ma…</t>
  </si>
  <si>
    <t>burncali
RT @HDoumergue: Max Holloway is
the best boxer in the UFC Source:
Max Holloway https://t.co/wdAJRP81c2</t>
  </si>
  <si>
    <t>soyaaaaaaaaaaa_
RT @deathpunchgame: Often a good
fight is the beginning of a lasting
friendship. Death Punch is not
a dating club, but you can find
frien…</t>
  </si>
  <si>
    <t>martinscount
@ragmindset ufc'de iş yapabilir
ya orayı denesin bir de 😁😁😁</t>
  </si>
  <si>
    <t xml:space="preserve">ragmindset
</t>
  </si>
  <si>
    <t>ufc_artois
Made in France – Un nouveau logo
qui ne règle pas tout https://t.co/kxni7PRjM0
via @UFCquechoisir</t>
  </si>
  <si>
    <t>life_suchis
@AyyItsPauli I think Perry deserved
that kind of money or close to
it when he fought in the ufc, he
was an exciting… https://t.co/j2HzEviNcB</t>
  </si>
  <si>
    <t>druidruimama
RT @LaSueur_off: Désormais plus
à l’UFC, Mike Perry ne regrette
sûrement pas 👀💰 https://t.co/XNfInxF4m1</t>
  </si>
  <si>
    <t>sauceepice
S'il était pas passé par l'ufc
il aurait mm pas eu ça mdrrr https://t.co/qpSH686KVc</t>
  </si>
  <si>
    <t>ufcrizink1
RT @macamac6: ベラコン観て堀口選手の言葉に感動して「これ日本人全員に見てもらいたい」とか言ってる人が、普段他の日本人選手には「こいつじゃUFC無理、勝てない」とかまんまそこで言われてるネガティブ発言してるのほんと草。
堀口ファンの自分には堀口選手の言ってる事は当て…</t>
  </si>
  <si>
    <t>florentmalice
@LaSueur_off Ce que les gens doivent
aussi comprendre c'est que c'est
PARCE QUE Perry est passé par l'UFC
qu'il vau… https://t.co/napHJ3VKBG</t>
  </si>
  <si>
    <t>vxl2905
RT @FlorentMalice: @LaSueur_off
Ce que les gens doivent aussi comprendre
c'est que c'est PARCE QUE Perry
est passé par l'UFC qu'il vaut
aut…</t>
  </si>
  <si>
    <t>pratik__theboss
RT @Judas_1994: @VootSelect @realsehajpal
@Devoleena_23 @rakhisawantt @TheRashamiDesai
UFC ki Miesha Tate, Ab bhi....nahi
hui hai late, Tro…</t>
  </si>
  <si>
    <t>mvhdshahrom
RT @MMAjunkie: Charles Oliveira
brings the danger ⚠️ #UFC269 |
Full story: https://t.co/Hi458KSlgV
https://t.co/XTh4ckb5IK</t>
  </si>
  <si>
    <t>elduper1
@LaSueur_off Même si perry tiens
son salaire grâce à son passage
à l'ufc, il y a quand même un gros
paradoxe dans l… https://t.co/zRD9E4JsdI</t>
  </si>
  <si>
    <t>winluckycharm
RT @deathpunchgame: Often a good
fight is the beginning of a lasting
friendship. Death Punch is not
a dating club, but you can find
frien…</t>
  </si>
  <si>
    <t>sirjanakhapang
RT @Judas_1994: @VootSelect @realsehajpal
@Devoleena_23 @rakhisawantt @TheRashamiDesai
UFC ki Miesha Tate, Ab bhi....nahi
hui hai late, Tro…</t>
  </si>
  <si>
    <t>_angelique0_0
RT @deathpunchgame: Often a good
fight is the beginning of a lasting
friendship. Death Punch is not
a dating club, but you can find
frien…</t>
  </si>
  <si>
    <t>durazell
UFC 4 Prime Icons opdaterering
https://t.co/nZ3QKnG3S5</t>
  </si>
  <si>
    <t>gamersloungedk
UFC 4 Prime Icons opdaterering
https://t.co/nfQbVYcYPB</t>
  </si>
  <si>
    <t>zmcmuffxn
UFC Logic 101: Guy gets caught
using steroids = 2 year suspension.
Guys gets caught smoking weed =
5 year suspension. Like wtf?!?!?!</t>
  </si>
  <si>
    <t>heesunkicityxx
RT @deathpunchgame: Often a good
fight is the beginning of a lasting
friendship. Death Punch is not
a dating club, but you can find
frien…</t>
  </si>
  <si>
    <t>jenkyues
RT @htsony: premium account lf
lfb wts cheap ph gcash wtb on hand
fs hayu, disney, hulu vpn prem
accs express nord surfshark bartleby
scri…</t>
  </si>
  <si>
    <t>htsony
premium account lf lfb wts cheap
ph gcash wtb on hand fs hayu, disney,
hulu vpn prem accs express nord
surfshark b… https://t.co/5DZoJo3Wrl</t>
  </si>
  <si>
    <t>ningajadah
RT @htsony: premium account lf
lfb wts cheap ph gcash wtb on hand
fs hayu, disney, hulu vpn prem
accs express nord surfshark bartleby
scri…</t>
  </si>
  <si>
    <t>nmjnygi
RT @htsony: premium account lf
lfb wts cheap ph gcash wtb on hand
fs hayu, disney, hulu vpn prem
accs express nord surfshark bartleby
scri…</t>
  </si>
  <si>
    <t>illwinthiscityx
RT @htsony: premium account lf
lfb wts cheap ph gcash wtb on hand
fs hayu, disney, hulu vpn prem
accs express nord surfshark bartleby
scri…</t>
  </si>
  <si>
    <t>lee_hsng_
RT @htsony: premium account lf
lfb wts cheap ph gcash wtb on hand
fs hayu, disney, hulu vpn prem
accs express nord surfshark bartleby
scri…</t>
  </si>
  <si>
    <t>pebriaaannn252
RT @htsony: premium account lf
lfb wts cheap ph gcash wtb on hand
fs hayu, disney, hulu vpn prem
accs express nord surfshark bartleby
scri…</t>
  </si>
  <si>
    <t>desertheart85
RT @htsony: premium account lf
lfb wts cheap ph gcash wtb on hand
fs hayu, disney, hulu vpn prem
accs express nord surfshark bartleby
scri…</t>
  </si>
  <si>
    <t>xdejunwoo
RT @htsony: premium account lf
lfb wts cheap ph gcash wtb on hand
fs hayu, disney, hulu vpn prem
accs express nord surfshark bartleby
scri…</t>
  </si>
  <si>
    <t>talgicityx
RT @htsony: premium account lf
lfb wts cheap ph gcash wtb on hand
fs hayu, disney, hulu vpn prem
accs express nord surfshark bartleby
scri…</t>
  </si>
  <si>
    <t>istyluq
RT @htsony: premium account lf
lfb wts cheap ph gcash wtb on hand
fs hayu, disney, hulu vpn prem
accs express nord surfshark bartleby
scri…</t>
  </si>
  <si>
    <t>freyselaluhokyx
RT @htsony: premium account lf
lfb wts cheap ph gcash wtb on hand
fs hayu, disney, hulu vpn prem
accs express nord surfshark bartleby
scri…</t>
  </si>
  <si>
    <t>pransesjoyxx
RT @htsony: premium account lf
lfb wts cheap ph gcash wtb on hand
fs hayu, disney, hulu vpn prem
accs express nord surfshark bartleby
scri…</t>
  </si>
  <si>
    <t>luxxkim
RT @htsony: premium account lf
lfb wts cheap ph gcash wtb on hand
fs hayu, disney, hulu vpn prem
accs express nord surfshark bartleby
scri…</t>
  </si>
  <si>
    <t>dreambigtowin11
RT @htsony: premium account lf
lfb wts cheap ph gcash wtb on hand
fs hayu, disney, hulu vpn prem
accs express nord surfshark bartleby
scri…</t>
  </si>
  <si>
    <t>odettecityx
RT @htsony: premium account lf
lfb wts cheap ph gcash wtb on hand
fs hayu, disney, hulu vpn prem
accs express nord surfshark bartleby
scri…</t>
  </si>
  <si>
    <t>floofpandacat
RT @htsony: premium account lf
lfb wts cheap ph gcash wtb on hand
fs hayu, disney, hulu vpn prem
accs express nord surfshark bartleby
scri…</t>
  </si>
  <si>
    <t>leecjeno_
RT @htsony: premium account lf
lfb wts cheap ph gcash wtb on hand
fs hayu, disney, hulu vpn prem
accs express nord surfshark bartleby
scri…</t>
  </si>
  <si>
    <t>shreadercityx
RT @htsony: premium account lf
lfb wts cheap ph gcash wtb on hand
fs hayu, disney, hulu vpn prem
accs express nord surfshark bartleby
scri…</t>
  </si>
  <si>
    <t>hiraethzephyr
RT @htsony: premium account lf
lfb wts cheap ph gcash wtb on hand
fs hayu, disney, hulu vpn prem
accs express nord surfshark bartleby
scri…</t>
  </si>
  <si>
    <t>arctmonksa
RT @htsony: premium account lf
lfb wts cheap ph gcash wtb on hand
fs hayu, disney, hulu vpn prem
accs express nord surfshark bartleby
scri…</t>
  </si>
  <si>
    <t>gyuuskies
RT @htsony: premium account lf
lfb wts cheap ph gcash wtb on hand
fs hayu, disney, hulu vpn prem
accs express nord surfshark bartleby
scri…</t>
  </si>
  <si>
    <t>nettybns
RT @htsony: premium account lf
lfb wts cheap ph gcash wtb on hand
fs hayu, disney, hulu vpn prem
accs express nord surfshark bartleby
scri…</t>
  </si>
  <si>
    <t>kousukewaifu
RT @htsony: premium account lf
lfb wts cheap ph gcash wtb on hand
fs hayu, disney, hulu vpn prem
accs express nord surfshark bartleby
scri…</t>
  </si>
  <si>
    <t>kepincityx
RT @htsony: premium account lf
lfb wts cheap ph gcash wtb on hand
fs hayu, disney, hulu vpn prem
accs express nord surfshark bartleby
scri…</t>
  </si>
  <si>
    <t>smoothipup
RT @htsony: premium account lf
lfb wts cheap ph gcash wtb on hand
fs hayu, disney, hulu vpn prem
accs express nord surfshark bartleby
scri…</t>
  </si>
  <si>
    <t>marstarvega77
RT＜まーじーでーすーかー チャイナのフリは跳躍力のある男性が舞台全部をかっさらうくらい迫力のパートなのに。
マリンスキーのGRIGORY POPOV氏(UFCｼﾞｬﾅｸﾃ)の演技とかほんとにすごいし✨なんとかならないんですかね😔この風潮……</t>
  </si>
  <si>
    <t>tresandangel
RT @htsony: premium account lf
lfb wts cheap ph gcash wtb on hand
fs hayu, disney, hulu vpn prem
accs express nord surfshark bartleby
scri…</t>
  </si>
  <si>
    <t>nikbilejn_
RT @PH17053627: The ICE MAN! You
are a legend one of the biggest
influences into me getting into
MMA, it would be of the greatest
honour to…</t>
  </si>
  <si>
    <t>es_sportsnews
‘He Left with a Lot of Money’-
UFC Lightweight Brad Riddell on
Khabib Nurmagomedov’s Early Retirement
https://t.co/ZJh0IogK4w</t>
  </si>
  <si>
    <t>hehim6
RT @Roxyfighter: My battle sister
@LaurenMurphyMMA is visiting me
to train for a week! Yay! Sushi
tonight. #ufc #tuf #friend https://t.co/j…</t>
  </si>
  <si>
    <t xml:space="preserve">laurenmurphymma
</t>
  </si>
  <si>
    <t xml:space="preserve">roxyfighter
</t>
  </si>
  <si>
    <t>jungworld99
RT @htsony: premium account lf
lfb wts cheap ph gcash wtb on hand
fs hayu, disney, hulu vpn prem
accs express nord surfshark bartleby
scri…</t>
  </si>
  <si>
    <t>go_jerem
RT @Obs_Sport_Biz: 💰🥊 le #MMA
ne connait pas la crise ! Revenus
record pour #UFC en 2021 : 930
M$ Intéressant de voir la répartition
du C…</t>
  </si>
  <si>
    <t>obs_sport_biz
💰🥊 le #MMA ne connait pas la
crise ! Revenus record pour #UFC
en 2021 : 930 M$ Intéressant de
voir la répartition… https://t.co/AwwZScjqnT</t>
  </si>
  <si>
    <t>bloodline_nzl
@MMAjunkie @Rampage4real Lol UFC
definitely has nothing to be worried
about. 😂</t>
  </si>
  <si>
    <t>__fairywonnie
RT @htsony: premium account lf
lfb wts cheap ph gcash wtb on hand
fs hayu, disney, hulu vpn prem
accs express nord surfshark bartleby
scri…</t>
  </si>
  <si>
    <t>ciarafiles
RT @htsony: premium account lf
lfb wts cheap ph gcash wtb on hand
fs hayu, disney, hulu vpn prem
accs express nord surfshark bartleby
scri…</t>
  </si>
  <si>
    <t>cryptodoge146
RT @htsony: premium account lf
lfb wts cheap ph gcash wtb on hand
fs hayu, disney, hulu vpn prem
accs express nord surfshark bartleby
scri…</t>
  </si>
  <si>
    <t>binitrejo
RT @deathpunchgame: Often a good
fight is the beginning of a lasting
friendship. Death Punch is not
a dating club, but you can find
frien…</t>
  </si>
  <si>
    <t>sexipops1
@MMAjunkie @Rampage4real Is this
the organization that has 50 year
olds fight with fake rules in a
triangle cage? Yea I think UFC
is good.</t>
  </si>
  <si>
    <t>inungs
RT @htsony: premium account lf
lfb wts cheap ph gcash wtb on hand
fs hayu, disney, hulu vpn prem
accs express nord surfshark bartleby
scri…</t>
  </si>
  <si>
    <t>redamancyjade
RT @htsony: premium account lf
lfb wts cheap ph gcash wtb on hand
fs hayu, disney, hulu vpn prem
accs express nord surfshark bartleby
scri…</t>
  </si>
  <si>
    <t>missufecityy
RT @htsony: premium account lf
lfb wts cheap ph gcash wtb on hand
fs hayu, disney, hulu vpn prem
accs express nord surfshark bartleby
scri…</t>
  </si>
  <si>
    <t>rccccheon
RT @htsony: premium account lf
lfb wts cheap ph gcash wtb on hand
fs hayu, disney, hulu vpn prem
accs express nord surfshark bartleby
scri…</t>
  </si>
  <si>
    <t>nabeha_ru
Kazushi Sakuraba vs. Royce Gracie
PRIDE: GP 2000 Finals - UFC Fight
Pass https://t.co/PcXaBQBR7D</t>
  </si>
  <si>
    <t>akumakamen2
RT @ka910gi: 【悲報】RIZIN社長の榊原信行、あと2年で退く模様
#RIZIN #UFC #Bellator #堀口恭司 #朝倉未来
#朝倉海 #萩原京平 #平本蓮 #MMA #総合格闘技 https://t.co/MP1P4yqSE8</t>
  </si>
  <si>
    <t>ree_nim02
RT @htsony: premium account lf
lfb wts cheap ph gcash wtb on hand
fs hayu, disney, hulu vpn prem
accs express nord surfshark bartleby
scri…</t>
  </si>
  <si>
    <t>77elodiewwe_ufc
@Ilye3s @toutmenmerde @atatogha
Je m'en tape, aucun rapport encore
une fois</t>
  </si>
  <si>
    <t xml:space="preserve">flakeswiss
</t>
  </si>
  <si>
    <t xml:space="preserve">adri_geek
</t>
  </si>
  <si>
    <t xml:space="preserve">antidrop3
</t>
  </si>
  <si>
    <t xml:space="preserve">kiace11
</t>
  </si>
  <si>
    <t xml:space="preserve">holdemset
</t>
  </si>
  <si>
    <t xml:space="preserve">ivy_sky01
</t>
  </si>
  <si>
    <t xml:space="preserve">alextrxm
</t>
  </si>
  <si>
    <t xml:space="preserve">thewoorstt
</t>
  </si>
  <si>
    <t xml:space="preserve">sandrine2loffre
</t>
  </si>
  <si>
    <t>scannellnathan
RT @AyyItsPauli: Mike Perry made
250k last night. UFC is in trouble.</t>
  </si>
  <si>
    <t>unlimitedmindb
RT @MMAFighting: The Great Divide:
Who is the best boxer in the UFC?
(@AlexanderKLee, @JedKMeshew) https://t.co/kKr0cCSLBt
https://t.co/W0A…</t>
  </si>
  <si>
    <t>24365withlisa
RT @htsony: premium account lf
lfb wts cheap ph gcash wtb on hand
fs hayu, disney, hulu vpn prem
accs express nord surfshark bartleby
scri…</t>
  </si>
  <si>
    <t>ltiufpb
No dia 06 de dezembro de 2021 às
09h, será realizada a Mesa Redonda
"Representação, Terminologia e
Organização da I… https://t.co/Gdnzxv2ycZ</t>
  </si>
  <si>
    <t>winterr_cityxx
RT @htsony: premium account lf
lfb wts cheap ph gcash wtb on hand
fs hayu, disney, hulu vpn prem
accs express nord surfshark bartleby
scri…</t>
  </si>
  <si>
    <t>ssebongieeee17
RT @deathpunchgame: Often a good
fight is the beginning of a lasting
friendship. Death Punch is not
a dating club, but you can find
frien…</t>
  </si>
  <si>
    <t>pooching17
RT @htsony: premium account lf
lfb wts cheap ph gcash wtb on hand
fs hayu, disney, hulu vpn prem
accs express nord surfshark bartleby
scri…</t>
  </si>
  <si>
    <t>jakevil97
fun fact: when francis ngannou
made his UFC debut, he had more
submission wins than he did knockouts…
https://t.co/mqAKFcn2et</t>
  </si>
  <si>
    <t>artic_2010
RT @htsony: premium account lf
lfb wts cheap ph gcash wtb on hand
fs hayu, disney, hulu vpn prem
accs express nord surfshark bartleby
scri…</t>
  </si>
  <si>
    <t>rennyunodeshi
RT @itome100028: 三原交通さんが糸目のツイートに「イイね」して下さったので、糸目ＨＤの写真棚から秘蔵画像を・・・
狭隘路で貸切ドライバー泣かせの仏通寺に、ＵＦＣのスパクルで登って来られた時は「神だ！」とドラテクに惚れ惚れしちゃいましたねぇ～💕😷　2008年撮影…</t>
  </si>
  <si>
    <t>itome100028
三原交通さんが糸目のツイートに「イイね」して下さったので、糸目ＨＤの写真棚から秘蔵画像を・・・
狭隘路で貸切ドライバー泣かせの仏通寺に、ＵＦＣのスパクルで登って来られた時は「神だ！」とドラテクに惚れ惚れしちゃいましたねぇ～💕😷…
https://t.co/nOA8QDXaiK</t>
  </si>
  <si>
    <t>mcnsk96
RT @itome100028: 三原交通さんが糸目のツイートに「イイね」して下さったので、糸目ＨＤの写真棚から秘蔵画像を・・・
狭隘路で貸切ドライバー泣かせの仏通寺に、ＵＦＣのスパクルで登って来られた時は「神だ！」とドラテクに惚れ惚れしちゃいましたねぇ～💕😷　2008年撮影…</t>
  </si>
  <si>
    <t>ruben10pt
@AyyItsPauli UFC in trouble? 😂😂😂
In trouble is the company who pays
250k to a fighter wich cant sell
100 PPV lol… https://t.co/sMshHday8I</t>
  </si>
  <si>
    <t>jessthegemini
I cannot wait till UFC gym opens
😭😭😭😭 ima be there most of my
time</t>
  </si>
  <si>
    <t>eliseothe3rd
@JessTheGemini UFC? Honestly Jiu
Jitsu is all one needs to train
and less wear and tear on the body.</t>
  </si>
  <si>
    <t>snowiethunder
RT @htsony: premium account lf
lfb wts cheap ph gcash wtb on hand
fs hayu, disney, hulu vpn prem
accs express nord surfshark bartleby
scri…</t>
  </si>
  <si>
    <t>shyou412
RT @itome100028: 三原交通さんが糸目のツイートに「イイね」して下さったので、糸目ＨＤの写真棚から秘蔵画像を・・・
狭隘路で貸切ドライバー泣かせの仏通寺に、ＵＦＣのスパクルで登って来られた時は「神だ！」とドラテクに惚れ惚れしちゃいましたねぇ～💕😷　2008年撮影…</t>
  </si>
  <si>
    <t>sirisking
@linop412 I don’t think bellator
has to worry. But definitely not
ufc lol. 😭😭😭</t>
  </si>
  <si>
    <t xml:space="preserve">linop412
</t>
  </si>
  <si>
    <t>galaskyamazing
RT @htsony: premium account lf
lfb wts cheap ph gcash wtb on hand
fs hayu, disney, hulu vpn prem
accs express nord surfshark bartleby
scri…</t>
  </si>
  <si>
    <t>lismandeukie
RT @deathpunchgame: Often a good
fight is the beginning of a lasting
friendship. Death Punch is not
a dating club, but you can find
frien…</t>
  </si>
  <si>
    <t>realgbf_
RT @mmatrout: Fuck all this debate
about “who’s the best boxer in
the ufc” “who’s the best grappler
in the ufc”, which Mezoic era period
wa…</t>
  </si>
  <si>
    <t>dth_detha
RT @KaktycSlatt: @ufc @UFCFightPass
Gotta be my favorite one https://t.co/NlTuPKv4Cj</t>
  </si>
  <si>
    <t xml:space="preserve">kaktycslatt
</t>
  </si>
  <si>
    <t>traffictriangle
RT @itome100028: 三原交通さんが糸目のツイートに「イイね」して下さったので、糸目ＨＤの写真棚から秘蔵画像を・・・
狭隘路で貸切ドライバー泣かせの仏通寺に、ＵＦＣのスパクルで登って来られた時は「神だ！」とドラテクに惚れ惚れしちゃいましたねぇ～💕😷　2008年撮影…</t>
  </si>
  <si>
    <t>mhb_brasil
💪👊Dia de UFC em Miami👊💪 Uma
road trip grande dessa vez pra
descobrir se o calor de Miami é
tudo isso que dizem por… https://t.co/MFo6t6ENyC</t>
  </si>
  <si>
    <t>shingeki_bo
@UFC_RIZIN3 RTありがとうございます！ 当選結果は動画の最後に…!!
本キャンペーンは12/5まで毎日15時に更新され、再チャレンジできます!!
（それぞれ翌日14:59まで参加可能） 是非明日もチャレンジしましょ…
https://t.co/QWCEpXggYz</t>
  </si>
  <si>
    <t>ufc_rizin3
RT @arca_mare: @Luno_chi チーム名 Volta(ぼるた)
代表 @Volta123456 Volta123456 ランマ
市街、市街下 とにかく無双します！ 誰 よりもすばらしいプレーを見せます！狙うは優勝！みなさん良…</t>
  </si>
  <si>
    <t>fitzymatts
RT @MMAFighting: Gilbert Burns:
Kamaru Usman is the welterweight
GOAT, would bet on him to beat
prime Georges St-Pierre (@guicruzzz)
https:…</t>
  </si>
  <si>
    <t>jayfdiaz99
RT @HDoumergue: Max Holloway is
the best boxer in the UFC Source:
Max Holloway https://t.co/wdAJRP81c2</t>
  </si>
  <si>
    <t>a_alquaymi
RT @MojahedFudailat: Chandler begs
Conor for Red Panty Night #UFC
#Animation #3DArt https://t.co/gS7B3uKhlY
https://t.co/YT9txQhivz</t>
  </si>
  <si>
    <t>byborsa72
@Olimpiyat_Ufc Bİ HAYALDİR BAKALIM
NELER OLACAK</t>
  </si>
  <si>
    <t xml:space="preserve">olimpiyat_ufc
</t>
  </si>
  <si>
    <t>niabigwinn
RT @htsony: premium account lf
lfb wts cheap ph gcash wtb on hand
fs hayu, disney, hulu vpn prem
accs express nord surfshark bartleby
scri…</t>
  </si>
  <si>
    <t>martin79foster
@NoContextBailly @FtblObs UFC?</t>
  </si>
  <si>
    <t xml:space="preserve">ftblobs
</t>
  </si>
  <si>
    <t xml:space="preserve">nocontextbailly
</t>
  </si>
  <si>
    <t>toribasutom
RT @itome100028: 三原交通さんが糸目のツイートに「イイね」して下さったので、糸目ＨＤの写真棚から秘蔵画像を・・・
狭隘路で貸切ドライバー泣かせの仏通寺に、ＵＦＣのスパクルで登って来られた時は「神だ！」とドラテクに惚れ惚れしちゃいましたねぇ～💕😷　2008年撮影…</t>
  </si>
  <si>
    <t>mewj79
RT @Obs_Sport_Biz: 💰🥊 le #MMA
ne connait pas la crise ! Revenus
record pour #UFC en 2021 : 930
M$ Intéressant de voir la répartition
du C…</t>
  </si>
  <si>
    <t>leo_nxt5595
RT @itome100028: 三原交通さんが糸目のツイートに「イイね」して下さったので、糸目ＨＤの写真棚から秘蔵画像を・・・
狭隘路で貸切ドライバー泣かせの仏通寺に、ＵＦＣのスパクルで登って来られた時は「神だ！」とドラテクに惚れ惚れしちゃいましたねぇ～💕😷　2008年撮影…</t>
  </si>
  <si>
    <t>lvaro40614856
RT @armenia__mma: 💥 Arman Tsarukyan
(17-2) will fight Joel Alvarez
(19-2) at UFC on February 26th.
Source: Igor Lazorin https://t.co/pfC9…</t>
  </si>
  <si>
    <t>armenia__mma
💥 Arman Tsarukyan (17-2) will
fight Joel Alvarez (19-2) at UFC
on February 26th. Source: Igor
Lazorin https://t.co/pfC9isVzmv</t>
  </si>
  <si>
    <t>crewtaxi
RT @itome100028: 三原交通さんが糸目のツイートに「イイね」して下さったので、糸目ＨＤの写真棚から秘蔵画像を・・・
狭隘路で貸切ドライバー泣かせの仏通寺に、ＵＦＣのスパクルで登って来られた時は「神だ！」とドラテクに惚れ惚れしちゃいましたねぇ～💕😷　2008年撮影…</t>
  </si>
  <si>
    <t>_jssy____
@_MrHakka @kakarot_ufc Mdr de ouf
ça doit traumatiser à mort</t>
  </si>
  <si>
    <t>_mrhakka
RT @_Jssy____: @_MrHakka @kakarot_ufc
https://t.co/zsZEbx2X9W</t>
  </si>
  <si>
    <t>yohan081113
RT @LaSueur_off: Désormais plus
à l’UFC, Mike Perry ne regrette
sûrement pas 👀💰 https://t.co/XNfInxF4m1</t>
  </si>
  <si>
    <t>chcolaate
RT @deathpunchgame: Often a good
fight is the beginning of a lasting
friendship. Death Punch is not
a dating club, but you can find
frien…</t>
  </si>
  <si>
    <t>hoge_tetra
@OdeOsbourne @ufc Can’t wait for
this fight #LFG</t>
  </si>
  <si>
    <t xml:space="preserve">odeosbourne
</t>
  </si>
  <si>
    <t>_ownedbynam
RT @deathpunchgame: Often a good
fight is the beginning of a lasting
friendship. Death Punch is not
a dating club, but you can find
frien…</t>
  </si>
  <si>
    <t>greenray2012
RT @ufc: "He's not taking the belt!"
- @CharlesDoBronxs is ready to
defend his LW belt, but a hungry
@DustinPoirier awaits 💥 [ 📺 UFC
269 C…</t>
  </si>
  <si>
    <t>aeioupro
RT @deathpunchgame: Often a good
fight is the beginning of a lasting
friendship. Death Punch is not
a dating club, but you can find
frien…</t>
  </si>
  <si>
    <t>dmitriy73972149
RT @ErwanLeCorre: Someone in group
3 starting next Monday asked to
be moved to group 4 in November
(only 8 spots left). Means there’s
one s…</t>
  </si>
  <si>
    <t xml:space="preserve">bestfightodds
</t>
  </si>
  <si>
    <t xml:space="preserve">erwanlecorre
</t>
  </si>
  <si>
    <t>christinatasty
@BeigeFrequency I mean... one is
a guy who's been involved in UFC
for 20+ years, the other is just
an actor who doesn't have to be
jacked.</t>
  </si>
  <si>
    <t>norteyrichard62
RT @MMAjunkie: Can #TriadCombat
become a new player in combat sports?
@Rampage4Real thinks so. Full story:
https://t.co/yYCmOXrEL6 https:…</t>
  </si>
  <si>
    <t>trifight
【#ブラックフライデー】をスタート❗️最大50%OFF❗️https://t.co/pPS43FaQqP
UFCの公式ユニフォームシリーズを手がける「#VENUM」から。ボクシンググローブ、ファイトショーツ、トレーニングショーツ…
https://t.co/dU2Zk79raR</t>
  </si>
  <si>
    <t>fownem5
Yan is the best boxer in the ufc.
We can stop this silly ass debate
now.</t>
  </si>
  <si>
    <t>ovitchovitch
@LaSueur_off L’ufc c’est abusé
comment ils se gavent sur les athlètes.</t>
  </si>
  <si>
    <t>clementdiaa
RT @LaSueur_off: Jose Aldo fight
week ! 🤩🇧🇷 https://t.co/edQX823Rkw</t>
  </si>
  <si>
    <t>amidalaa_
RT @LaSueur_off: Jose Aldo fight
week ! 🤩🇧🇷 https://t.co/edQX823Rkw</t>
  </si>
  <si>
    <t>dlove108
RT @Judas_1994: @VootSelect @realsehajpal
@Devoleena_23 @rakhisawantt @TheRashamiDesai
UFC ki Miesha Tate, Ab bhi....nahi
hui hai late, Tro…</t>
  </si>
  <si>
    <t>future_bro718
RT @1_mma_w: この盛り上がり方がUFCなんよ https://t.co/PZpImx3SKX</t>
  </si>
  <si>
    <t>thecristhian2
@MotoGP_ESPN Nate Diaz UFC</t>
  </si>
  <si>
    <t xml:space="preserve">motogp_espn
</t>
  </si>
  <si>
    <t>devi_imouto
RT @deathpunchgame: Often a good
fight is the beginning of a lasting
friendship. Death Punch is not
a dating club, but you can find
frien…</t>
  </si>
  <si>
    <t>by360sport
Des rumeurs sur le possible retour
de Conor McGregor à l’UFC https://t.co/M781Tf65ZI
#sport https://t.co/eZ6207DogD</t>
  </si>
  <si>
    <t>chremirlie
RT @htsony: premium account lf
lfb wts cheap ph gcash wtb on hand
fs hayu, disney, hulu vpn prem
accs express nord surfshark bartleby
scri…</t>
  </si>
  <si>
    <t>pao8abkqljk6xjo
RT @itome100028: 三原交通さんが糸目のツイートに「イイね」して下さったので、糸目ＨＤの写真棚から秘蔵画像を・・・
狭隘路で貸切ドライバー泣かせの仏通寺に、ＵＦＣのスパクルで登って来られた時は「神だ！」とドラテクに惚れ惚れしちゃいましたねぇ～💕😷　2008年撮影…</t>
  </si>
  <si>
    <t>2021vista_1st
RT @itome100028: 三原交通さんが糸目のツイートに「イイね」して下さったので、糸目ＨＤの写真棚から秘蔵画像を・・・
狭隘路で貸切ドライバー泣かせの仏通寺に、ＵＦＣのスパクルで登って来られた時は「神だ！」とドラテクに惚れ惚れしちゃいましたねぇ～💕😷　2008年撮影…</t>
  </si>
  <si>
    <t>ryu02760276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</si>
  <si>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iluvchan1e
RT @htsony: premium account lf
lfb wts cheap ph gcash wtb on hand
fs hayu, disney, hulu vpn prem
accs express nord surfshark bartleby
scri…</t>
  </si>
  <si>
    <t>sportskeedamma
Georges St-Pierre refuses to pressure
Khabib out of retirement. "He made
a promise to his mother and I think
it's… https://t.co/zM8vEjpetI</t>
  </si>
  <si>
    <t>l3n667xxxufc
RT @HDoumergue: Max Holloway is
the best boxer in the UFC Source:
Max Holloway https://t.co/wdAJRP81c2</t>
  </si>
  <si>
    <t>aegyowincityxxx
RT @deathpunchgame: Often a good
fight is the beginning of a lasting
friendship. Death Punch is not
a dating club, but you can find
frien…</t>
  </si>
  <si>
    <t>kang_sol_a_
RT @deathpunchgame: Often a good
fight is the beginning of a lasting
friendship. Death Punch is not
a dating club, but you can find
frien…</t>
  </si>
  <si>
    <t>revivrgl
RT @deathpunchgame: Often a good
fight is the beginning of a lasting
friendship. Death Punch is not
a dating club, but you can find
frien…</t>
  </si>
  <si>
    <t>fightersecuador
RT @Expresoec: Los ecuatorianos
Andrés Luna, @AaronCanarte y Javier
Basurto triunfaron y dominaron
en el UWC México. Uno de ellos
ya recibi…</t>
  </si>
  <si>
    <t>box_fc
@MMAjunkie @Rampage4real But ufc
and bellator don't have nothing
to worry about lol</t>
  </si>
  <si>
    <t>ras_lghul
RT @LaSueur_off: Désormais plus
à l’UFC, Mike Perry ne regrette
sûrement pas 👀💰 https://t.co/XNfInxF4m1</t>
  </si>
  <si>
    <t>kakuota_neet
UFCってデイナホワイトが代表である限り潰れなさそう</t>
  </si>
  <si>
    <t>kiyongie123
RT @deathpunchgame: Often a good
fight is the beginning of a lasting
friendship. Death Punch is not
a dating club, but you can find
frien…</t>
  </si>
  <si>
    <t>mikerobmma
@Jonatha32853971 @JackSlackMMA
@FloydMayweather @jakepaul @Canelo
@Tyson_Fury @ufc MMA fans getting
so bitter towar… https://t.co/ltdfVfcOqV</t>
  </si>
  <si>
    <t xml:space="preserve">tyson_fury
</t>
  </si>
  <si>
    <t xml:space="preserve">canelo
</t>
  </si>
  <si>
    <t xml:space="preserve">floydmayweather
</t>
  </si>
  <si>
    <t xml:space="preserve">jackslackmma
</t>
  </si>
  <si>
    <t xml:space="preserve">jonatha32853971
</t>
  </si>
  <si>
    <t>ameen_qith
unless you're in wwe or ufc 😂</t>
  </si>
  <si>
    <t>nbuskova
@offseasonlopata Přesně. A Hami
teď neřešil nic okolo covidu protože
se připravuje na UFC.</t>
  </si>
  <si>
    <t xml:space="preserve">offseasonlopata
</t>
  </si>
  <si>
    <t>mjotamarques
RT @MMAFighting: The Great Divide:
Who is the best boxer in the UFC?
(@AlexanderKLee, @JedKMeshew) https://t.co/kKr0cCSLBt
https://t.co/W0A…</t>
  </si>
  <si>
    <t>ryuwinscityxx
RT @htsony: premium account lf
lfb wts cheap ph gcash wtb on hand
fs hayu, disney, hulu vpn prem
accs express nord surfshark bartleby
scri…</t>
  </si>
  <si>
    <t>ernas35843958
RT @deathpunchgame: Often a good
fight is the beginning of a lasting
friendship. Death Punch is not
a dating club, but you can find
frien…</t>
  </si>
  <si>
    <t>realabdulaliyu1
RT @AyyItsPauli: Mike Perry made
250k last night. UFC is in trouble.</t>
  </si>
  <si>
    <t>tropicano90
RT @LaSueur_off: Jose Aldo fight
week ! 🤩🇧🇷 https://t.co/edQX823Rkw</t>
  </si>
  <si>
    <t>joscel1
RT @LaSueur_off: Jose Aldo fight
week ! 🤩🇧🇷 https://t.co/edQX823Rkw</t>
  </si>
  <si>
    <t>czekata
RT @LaSueur_off: Jose Aldo fight
week ! 🤩🇧🇷 https://t.co/edQX823Rkw</t>
  </si>
  <si>
    <t>bg1oilewnbkq8pe
もし堀口がペティスに勝てて、何回か防衛したあと、UFC行くとしたらいきなりマルロンモラエスと対戦でもいいんじゃねえかな。
バンタム級でのペティスに勝てれば今3位のロブフォントと肩並ぶでしょ。</t>
  </si>
  <si>
    <t>kkooblog
se eu n entrar nessa ufc esse ano
eu n entro nunca mais pq enem n
conte cmg pra outros anos</t>
  </si>
  <si>
    <t>inspecteurjcc
RT @LaSueur_off: Jose Aldo fight
week ! 🤩🇧🇷 https://t.co/edQX823Rkw</t>
  </si>
  <si>
    <t>guerreirosasa
RT @Schwarzekatze02: カポエイラを学ぶUFCファイターがいるが、身体能力の向上という他にあの世界では実用性という意味でも得られるものは多そうだ
マットに身体がついたような低い姿勢からの蹴りというのは他にあまり無いし</t>
  </si>
  <si>
    <t>_wasssup
RT @LaSueur_off: Jose Aldo fight
week ! 🤩🇧🇷 https://t.co/edQX823Rkw</t>
  </si>
  <si>
    <t>ricojugg
RT @ufc: 2021 has seen some 𝐀𝐌𝐀𝐙𝐈𝐍𝐆
debuts 💥 Which performance impressed
you the most? 👊 https://t.co/La2YQKYwGG</t>
  </si>
  <si>
    <t>loiavnducelsjtd
RT @reversal_mma: 今は無き格闘技の聖地ディファ有明で、敵も味方も関係なくみんなで一緒になって見つめる
UFC　堀口恭司 vs DJ戦 この画、貴重過ぎませんか・・・(;
･`д･´)</t>
  </si>
  <si>
    <t>jjarack
RT @annamerlan: Joe Rogan is solidfying
his ties with the far right, while
at the same time returning to be
one of the most prominent faces…</t>
  </si>
  <si>
    <t xml:space="preserve">annamerlan
</t>
  </si>
  <si>
    <t>tsune_homie
RT @omasukifight: 【トリビア】新しい米国駐日大使に任命されたラーム・エマニュエル氏は、UFCの親会社エンデバーの創業者でCEOのアリ・エマニュエルの兄である。
https://t.co/HjXBAuCIYY</t>
  </si>
  <si>
    <t xml:space="preserve">omasukifight
</t>
  </si>
  <si>
    <t>akuranet
🕹 【中古】EA SPORTS UFC 3ソフト:プレイステーション4ソフト／...
🉐 価格: 2,363 円 👑 63 位 #PS4 ▽商品リンク
https://t.co/uNRKSGUtkj</t>
  </si>
  <si>
    <t>makakolcrf
RT @acamilacrf: A torcida do peter
cam fala tanto da libertadores
de 81 q 5 jogadores deles foram
expulso por confundir futebol com
UFC, ma…</t>
  </si>
  <si>
    <t>haba__pero
UFCの最後の日本大会みたいに絶対当たる抽選しましょう</t>
  </si>
  <si>
    <t>ishin_is_fake
RT @haba__pero: UFCの最後の日本大会みたいに絶対当たる抽選しましょう</t>
  </si>
  <si>
    <t>winnietinniex
RT @deathpunchgame: Often a good
fight is the beginning of a lasting
friendship. Death Punch is not
a dating club, but you can find
frien…</t>
  </si>
  <si>
    <t>toma_nwk
RT @LaSueur_off: Jose Aldo fight
week ! 🤩🇧🇷 https://t.co/edQX823Rkw</t>
  </si>
  <si>
    <t>liletrafe
RT @LaSueur_off: Jose Aldo fight
week ! 🤩🇧🇷 https://t.co/edQX823Rkw</t>
  </si>
  <si>
    <t>codyboucher2
@MMAjunkie @Rampage4real A ufc
fight night card headlined by Jessica
eye will do better then triadcombats
best car… https://t.co/HC9fXHj4eO</t>
  </si>
  <si>
    <t>_dml20
What a life, from mode in Burnley
on Saturday night DJing, to going
back to cali and then calling UFC
fights the ne… https://t.co/6BBgZaDfdd</t>
  </si>
  <si>
    <t xml:space="preserve">eagiesmesh
</t>
  </si>
  <si>
    <t xml:space="preserve">rafaelfiziev
</t>
  </si>
  <si>
    <t xml:space="preserve">bmf_bisping2
</t>
  </si>
  <si>
    <t>mmawrestle_chat
All I can say about this is...underrated
Main event! I can't wait to see
what happens 🔥👌 @RobSFont vs…
https://t.co/oaKEYjaMwU</t>
  </si>
  <si>
    <t>neezax6
RT @LaSueur_off: Jose Aldo fight
week ! 🤩🇧🇷 https://t.co/edQX823Rkw</t>
  </si>
  <si>
    <t>therealennardzl
RT @bonekrusher_: Just got Brock
Lesnar in UFC 4 🙏</t>
  </si>
  <si>
    <t>gaeulparksh
RT @htsony: premium account lf
lfb wts cheap ph gcash wtb on hand
fs hayu, disney, hulu vpn prem
accs express nord surfshark bartleby
scri…</t>
  </si>
  <si>
    <t>penguinhxxnie
RT @htsony: premium account lf
lfb wts cheap ph gcash wtb on hand
fs hayu, disney, hulu vpn prem
accs express nord surfshark bartleby
scri…</t>
  </si>
  <si>
    <t>angelo090406
RT @htsony: premium account lf
lfb wts cheap ph gcash wtb on hand
fs hayu, disney, hulu vpn prem
accs express nord surfshark bartleby
scri…</t>
  </si>
  <si>
    <t>let_itbewinn
RT @htsony: premium account lf
lfb wts cheap ph gcash wtb on hand
fs hayu, disney, hulu vpn prem
accs express nord surfshark bartleby
scri…</t>
  </si>
  <si>
    <t>poppinclea
RT @htsony: premium account lf
lfb wts cheap ph gcash wtb on hand
fs hayu, disney, hulu vpn prem
accs express nord surfshark bartleby
scri…</t>
  </si>
  <si>
    <t>haniette_
RT @htsony: premium account lf
lfb wts cheap ph gcash wtb on hand
fs hayu, disney, hulu vpn prem
accs express nord surfshark bartleby
scri…</t>
  </si>
  <si>
    <t>gemmmsss___
RT @htsony: premium account lf
lfb wts cheap ph gcash wtb on hand
fs hayu, disney, hulu vpn prem
accs express nord surfshark bartleby
scri…</t>
  </si>
  <si>
    <t>ka_bigwin
RT @htsony: premium account lf
lfb wts cheap ph gcash wtb on hand
fs hayu, disney, hulu vpn prem
accs express nord surfshark bartleby
scri…</t>
  </si>
  <si>
    <t>kosshi0627
RT @macamac6: ベラコン観て堀口選手の言葉に感動して「これ日本人全員に見てもらいたい」とか言ってる人が、普段他の日本人選手には「こいつじゃUFC無理、勝てない」とかまんまそこで言われてるネガティブ発言してるのほんと草。
堀口ファンの自分には堀口選手の言ってる事は当て…</t>
  </si>
  <si>
    <t>beneadth
RT @htsony: premium account lf
lfb wts cheap ph gcash wtb on hand
fs hayu, disney, hulu vpn prem
accs express nord surfshark bartleby
scri…</t>
  </si>
  <si>
    <t>boxemag_com
RT @BoxeMag_com: Ngannou vs Gane:
Fabricio Werdum donne son pronostic
pour l’ #UFC270 https://t.co/uo9FZeX9yX
https://t.co/R6MXUR7gN1</t>
  </si>
  <si>
    <t>bts_xxmochiii
RT @htsony: premium account lf
lfb wts cheap ph gcash wtb on hand
fs hayu, disney, hulu vpn prem
accs express nord surfshark bartleby
scri…</t>
  </si>
  <si>
    <t>1lyfe1chance
RT @aidenfknrich: @joerogan Joe
I’m doing a cool thing where I
scan ufc fighters and upload them
into the metaverse. I’ll be down
near you…</t>
  </si>
  <si>
    <t xml:space="preserve">aidenfknrich
</t>
  </si>
  <si>
    <t>cgm_angie11
RT @htsony: premium account lf
lfb wts cheap ph gcash wtb on hand
fs hayu, disney, hulu vpn prem
accs express nord surfshark bartleby
scri…</t>
  </si>
  <si>
    <t>nizargu
Francis ko in 2 rounds, if he didn't
Gane will give him a boxing lesson
live on tv https://t.co/CxBsHJds7S</t>
  </si>
  <si>
    <t>blueberto
@master_yinyang @krissog_513 @UnLordDeLogrono
@LibertadSurja Yo solo hablo de
proporcionalidad. Otra cosa es
que la… https://t.co/j0D2Qtijc9</t>
  </si>
  <si>
    <t xml:space="preserve">libertadsurja
</t>
  </si>
  <si>
    <t xml:space="preserve">unlorddelogrono
</t>
  </si>
  <si>
    <t xml:space="preserve">krissog_513
</t>
  </si>
  <si>
    <t xml:space="preserve">master_yinyang
</t>
  </si>
  <si>
    <t>wonieewins
RT @htsony: premium account lf
lfb wts cheap ph gcash wtb on hand
fs hayu, disney, hulu vpn prem
accs express nord surfshark bartleby
scri…</t>
  </si>
  <si>
    <t>yanda041092701
@MMAjunkie @Rampage4real They literally
leach off the UFC. They take all
the guys who are too washed to
fight in th… https://t.co/SafCORePla</t>
  </si>
  <si>
    <t>enjane_07
RT @htsony: premium account lf
lfb wts cheap ph gcash wtb on hand
fs hayu, disney, hulu vpn prem
accs express nord surfshark bartleby
scri…</t>
  </si>
  <si>
    <t>caratrightherez
RT @htsony: premium account lf
lfb wts cheap ph gcash wtb on hand
fs hayu, disney, hulu vpn prem
accs express nord surfshark bartleby
scri…</t>
  </si>
  <si>
    <t>_chinoirzerr
RT @LaSueur_off: Désormais plus
à l’UFC, Mike Perry ne regrette
sûrement pas 👀💰 https://t.co/XNfInxF4m1</t>
  </si>
  <si>
    <t>keisyishere
@Cofeex1 @mmaskovv you realize
when ppl say boxing is dead it’s
because ufc puts on 100 times better
fights every w… https://t.co/SVpDNK4jBi</t>
  </si>
  <si>
    <t xml:space="preserve">mmaskovv
</t>
  </si>
  <si>
    <t xml:space="preserve">cofeex1
</t>
  </si>
  <si>
    <t>hxerit
RT @htsony: premium account lf
lfb wts cheap ph gcash wtb on hand
fs hayu, disney, hulu vpn prem
accs express nord surfshark bartleby
scri…</t>
  </si>
  <si>
    <t>vvshyyy
RT @htsony: premium account lf
lfb wts cheap ph gcash wtb on hand
fs hayu, disney, hulu vpn prem
accs express nord surfshark bartleby
scri…</t>
  </si>
  <si>
    <t>folivares10p
RT @Expresoec: Los ecuatorianos
Andrés Luna, @AaronCanarte y Javier
Basurto triunfaron y dominaron
en el UWC México. Uno de ellos
ya recibi…</t>
  </si>
  <si>
    <t>vtaehyungsii_
RT @htsony: premium account lf
lfb wts cheap ph gcash wtb on hand
fs hayu, disney, hulu vpn prem
accs express nord surfshark bartleby
scri…</t>
  </si>
  <si>
    <t>stetheh
RT @JamesMMA10: 5 years ago I overdosed
and died (twice), 2 years ago I
made it to UFC Contender Series
and lost, but 3 weeks ago I made
my…</t>
  </si>
  <si>
    <t>_7012citix
RT @deathpunchgame: Often a good
fight is the beginning of a lasting
friendship. Death Punch is not
a dating club, but you can find
frien…</t>
  </si>
  <si>
    <t>felipsn_
RT @htsony: premium account lf
lfb wts cheap ph gcash wtb on hand
fs hayu, disney, hulu vpn prem
accs express nord surfshark bartleby
scri…</t>
  </si>
  <si>
    <t>paliklol
@dimitrisanders_ na UFC de Humanas
ali na av. dos universitários</t>
  </si>
  <si>
    <t xml:space="preserve">dimitrisanders_
</t>
  </si>
  <si>
    <t>pessi_suzaku
RT @pwsquare2019: 異例のUWFルールを実現させたスターダム。UFCも闘った朱里が披露した“魅せるプロレス”と「魂」の充実ぶり（THE
DIGEST） https://t.co/E6jirBccUe</t>
  </si>
  <si>
    <t>melvvln
RT @AndyHickeyMMA: Clay Guida makes
his 32nd UFC appearance next weekend
and has spent over 15 years consecutively
with the organisation. h…</t>
  </si>
  <si>
    <t>burakoz68032132
RT @htsony: premium account lf
lfb wts cheap ph gcash wtb on hand
fs hayu, disney, hulu vpn prem
accs express nord surfshark bartleby
scri…</t>
  </si>
  <si>
    <t>wf4_phd
RT @MMAjunkie: Conor McGregor sees
“many holes” in Kamaru Usman’s
game 🕳 Full story: https://t.co/vK0RYBCOVR
https://t.co/2r8q4YdByu</t>
  </si>
  <si>
    <t>macarioxmapi
RT @LaSueur_off: Jose Aldo fight
week ! 🤩🇧🇷 https://t.co/edQX823Rkw</t>
  </si>
  <si>
    <t>jjaywonx
RT @htsony: premium account lf
lfb wts cheap ph gcash wtb on hand
fs hayu, disney, hulu vpn prem
accs express nord surfshark bartleby
scri…</t>
  </si>
  <si>
    <t>valenteen_rus
UFC Fight Night 21 2010/4/1 五味隆典
UFCデビュー戦入場 https://t.co/9kYJmleC1k</t>
  </si>
  <si>
    <t>rtsportnews
Ali Abdelaziz is confident Henry
Cejudo will fight for his third
UFC gold in 2022. Do you think
Triple C can capt… https://t.co/h1siIhPPZT</t>
  </si>
  <si>
    <t>armando91142904
RT @RTSportNews: Ali Abdelaziz
is confident Henry Cejudo will
fight for his third UFC gold in
2022. Do you think Triple C can
capture the…</t>
  </si>
  <si>
    <t>sootanghoon08
RT @deathpunchgame: Often a good
fight is the beginning of a lasting
friendship. Death Punch is not
a dating club, but you can find
frien…</t>
  </si>
  <si>
    <t>enfuego101
UFC Fight Night: Font vs. Aldo
Model Predictions: Font - 77% Riddell
- 59% Santos - 59% Crute - 65%
Todorovic - 59… https://t.co/tygYNh89aS</t>
  </si>
  <si>
    <t>bosscapone415
RT @bjpenndotcom: Ali Abdelaziz
says Henry Cejudo will "100 percent"
fight in the UFC in 2022 👉 https://t.co/cQAGaOChMK</t>
  </si>
  <si>
    <t>codymas40298655
@GregorMcConor3 He’s only lost
to the most dominant ufc fighter
and the #1 contender… and both
had wack accidents</t>
  </si>
  <si>
    <t>relyamnz
RT @LaSueur_off: Jose Aldo fight
week ! 🤩🇧🇷 https://t.co/edQX823Rkw</t>
  </si>
  <si>
    <t>hosierlouie
RT @MojahedFudailat: Chandler begs
Conor for Red Panty Night #UFC
#Animation #3DArt https://t.co/gS7B3uKhlY
https://t.co/YT9txQhivz</t>
  </si>
  <si>
    <t>iyadtari1
RT @htsony: premium account lf
lfb wts cheap ph gcash wtb on hand
fs hayu, disney, hulu vpn prem
accs express nord surfshark bartleby
scri…</t>
  </si>
  <si>
    <t>apfml27
What is to become of the ufc LHW
division? I adore Glover but it
just feels like the division overall
is so bleh coz of the Jon Jones
shit.</t>
  </si>
  <si>
    <t>bigthumb_ck631
RT @itome100028: 三原交通さんが糸目のツイートに「イイね」して下さったので、糸目ＨＤの写真棚から秘蔵画像を・・・
狭隘路で貸切ドライバー泣かせの仏通寺に、ＵＦＣのスパクルで登って来られた時は「神だ！」とドラテクに惚れ惚れしちゃいましたねぇ～💕😷　2008年撮影…</t>
  </si>
  <si>
    <t>tkvk7_cityx
RT @htsony: premium account lf
lfb wts cheap ph gcash wtb on hand
fs hayu, disney, hulu vpn prem
accs express nord surfshark bartleby
scri…</t>
  </si>
  <si>
    <t>mirrorsportie
Dustin Poirier has played down
any potential prospect of a fourth
meeting with Conor McGregor https://t.co/qbg78WiLTf</t>
  </si>
  <si>
    <t>gq_mma
RT @TeepKickk: Dustin Poirier made
his UFC debut in 2011. Charles
Oliveira made his his UFC debut
in 2010. 10 Years and a combined
54 figh…</t>
  </si>
  <si>
    <t>bigboybeefdip
@Templar7772 @fatboyjonesy @liammcl08892406
@AyyItsPauli ufc revenue is over
a billion dollars a year they can
pay… https://t.co/ajXDhhD5Ax</t>
  </si>
  <si>
    <t xml:space="preserve">liammcl08892406
</t>
  </si>
  <si>
    <t xml:space="preserve">fatboyjonesy
</t>
  </si>
  <si>
    <t xml:space="preserve">templar7772
</t>
  </si>
  <si>
    <t>amkmrmm
RT @Hassy0924: 異例のUWFルールを実現させたスターダム。UFCも闘った朱里が披露した“魅せるプロレス”と「魂」の充実ぶり（THE
DIGEST） #Yahooニュース https://t.co/AVPiTzIn4m
#STARDOM</t>
  </si>
  <si>
    <t>jay_moffatt
@MMAjunkie @DustinPoirier @TheNotoriousMMA
Conor tweets a pic stating he's
185lb of muscle no fat. Dusty says
"if… https://t.co/MmTIh9rnWf</t>
  </si>
  <si>
    <t>thirdmannn
RT @omasukifight: 【トリビア】新しい米国駐日大使に任命されたラーム・エマニュエル氏は、UFCの親会社エンデバーの創業者でCEOのアリ・エマニュエルの兄である。
https://t.co/HjXBAuCIYY</t>
  </si>
  <si>
    <t>turnflafly_
RT @htsony: premium account lf
lfb wts cheap ph gcash wtb on hand
fs hayu, disney, hulu vpn prem
accs express nord surfshark bartleby
scri…</t>
  </si>
  <si>
    <t>fayssalefra
RT @LaSueur_off: Jose Aldo fight
week ! 🤩🇧🇷 https://t.co/edQX823Rkw</t>
  </si>
  <si>
    <t>saku_rizin_ufc
RT @rizin_PR: ／ 「ペティスvs堀口」🔥 限定ポスターをGETしよう🙌
＼ #Bellator272 にて、セルジオ・ペティスとの「Bellator世界バンタム級タイトルマッチ」に挑む堀口恭司への応援メッセージをツイートすると、抽選で⑩名様に「セルジオ・ペティス…</t>
  </si>
  <si>
    <t xml:space="preserve">yamaken_yade
</t>
  </si>
  <si>
    <t xml:space="preserve">rizin_pr
</t>
  </si>
  <si>
    <t>thelastdragon89
RT @MMAFighting: Gilbert Burns:
Kamaru Usman is the welterweight
GOAT, would bet on him to beat
prime Georges St-Pierre (@guicruzzz)
https:…</t>
  </si>
  <si>
    <t>kayyieu
RT @htsony: premium account lf
lfb wts cheap ph gcash wtb on hand
fs hayu, disney, hulu vpn prem
accs express nord surfshark bartleby
scri…</t>
  </si>
  <si>
    <t>j_al_fa
RT @LaSueur_off: Jose Aldo fight
week ! 🤩🇧🇷 https://t.co/edQX823Rkw</t>
  </si>
  <si>
    <t>sportsinsider
UFC fighter Miesha Tate pulled
stitches out from her own eye,
and asked, 'Who needs a doctor?'
https://t.co/a37lioimpP</t>
  </si>
  <si>
    <t xml:space="preserve">forkfuture
</t>
  </si>
  <si>
    <t xml:space="preserve">mmabutter
</t>
  </si>
  <si>
    <t xml:space="preserve">thejivemaster
</t>
  </si>
  <si>
    <t>kaiseranddragon
RT @omasukifight: 【トリビア】新しい米国駐日大使に任命されたラーム・エマニュエル氏は、UFCの親会社エンデバーの創業者でCEOのアリ・エマニュエルの兄である。
https://t.co/HjXBAuCIYY</t>
  </si>
  <si>
    <t>savileaurus
RT @Dasmajortuff: I just realized
after December 18 there’s not another
UFC event till January 22 💀💀💀</t>
  </si>
  <si>
    <t>rhnlyn_
RT @deathpunchgame: Often a good
fight is the beginning of a lasting
friendship. Death Punch is not
a dating club, but you can find
frien…</t>
  </si>
  <si>
    <t>wen96zjun
RT @deathpunchgame: Often a good
fight is the beginning of a lasting
friendship. Death Punch is not
a dating club, but you can find
frien…</t>
  </si>
  <si>
    <t>fristalobo
RT @Judas_1994: @VootSelect @realsehajpal
@Devoleena_23 @rakhisawantt @TheRashamiDesai
UFC ki Miesha Tate, Ab bhi....nahi
hui hai late, Tro…</t>
  </si>
  <si>
    <t>_jayc12
RT @JamesMMA10: 5 years ago I overdosed
and died (twice), 2 years ago I
made it to UFC Contender Series
and lost, but 3 weeks ago I made
my…</t>
  </si>
  <si>
    <t>amu_babachenko
RT @LaSueur_off: Jose Aldo fight
week ! 🤩🇧🇷 https://t.co/edQX823Rkw</t>
  </si>
  <si>
    <t>poodlewins
RT @deathpunchgame: Often a good
fight is the beginning of a lasting
friendship. Death Punch is not
a dating club, but you can find
frien…</t>
  </si>
  <si>
    <t>doerlangga
@aulrevoir UFC Undefeated Bantamweight
Champion</t>
  </si>
  <si>
    <t xml:space="preserve">aulrevoir
</t>
  </si>
  <si>
    <t>kixeann_
RT @htsony: premium account lf
lfb wts cheap ph gcash wtb on hand
fs hayu, disney, hulu vpn prem
accs express nord surfshark bartleby
scri…</t>
  </si>
  <si>
    <t>iautohost
A police officer caught two kids
playing with a firework and a car
battery. He charged one and let
the other one of… https://t.co/lpWn7KlLBg</t>
  </si>
  <si>
    <t>recitesocial
@AliAbdelaziz00 Your tweet was
quoted in an article by Essentially
Sports https://t.co/Rmb1kpFDMz</t>
  </si>
  <si>
    <t xml:space="preserve">showtimeboxing
</t>
  </si>
  <si>
    <t xml:space="preserve">dilletaunt
</t>
  </si>
  <si>
    <t xml:space="preserve">aliabdelaziz00
</t>
  </si>
  <si>
    <t>kentjenningsadg
@AyyItsPauli Not really. They also
don’t offer the medical attention
and the facilities that UFC does
hence the rea… https://t.co/LeBiSn6BfZ</t>
  </si>
  <si>
    <t>oskareidemmma
It is Aldo fightweek my friends,
be happy :) #ufc</t>
  </si>
  <si>
    <t>johnsnobbish
RT @FoxSportsRadio: 📺@GottliebShow
was joined by 6x UFC Champion @Randy_Couture
to discuss his journey from NCAA
wrestling at Oklahoma Stat…</t>
  </si>
  <si>
    <t xml:space="preserve">barstoolsports
</t>
  </si>
  <si>
    <t xml:space="preserve">randy_couture
</t>
  </si>
  <si>
    <t xml:space="preserve">gottliebshow
</t>
  </si>
  <si>
    <t xml:space="preserve">foxsportsradio
</t>
  </si>
  <si>
    <t>kthsbebu_
RT @deathpunchgame: Often a good
fight is the beginning of a lasting
friendship. Death Punch is not
a dating club, but you can find
frien…</t>
  </si>
  <si>
    <t>yaskojr
RT @LaSueur_off: Désormais plus
à l’UFC, Mike Perry ne regrette
sûrement pas 👀💰 https://t.co/XNfInxF4m1</t>
  </si>
  <si>
    <t>regina_ador
RT @deathpunchgame: Often a good
fight is the beginning of a lasting
friendship. Death Punch is not
a dating club, but you can find
frien…</t>
  </si>
  <si>
    <t>fx12345678910
RT @1_mma_w: この盛り上がり方がUFCなんよ https://t.co/PZpImx3SKX</t>
  </si>
  <si>
    <t>kwinassistance
RT @deathpunchgame: Often a good
fight is the beginning of a lasting
friendship. Death Punch is not
a dating club, but you can find
frien…</t>
  </si>
  <si>
    <t>thecheflayun
RT @AyyItsPauli: Mike Perry made
250k last night. UFC is in trouble.</t>
  </si>
  <si>
    <t>scrptddy
I see Dana on my feed often (for
good reason) but damn, always trips
me up thinking that the president
of the UFC i… https://t.co/LalrGEmFw9</t>
  </si>
  <si>
    <t>lhscityx_
RT @deathpunchgame: Often a good
fight is the beginning of a lasting
friendship. Death Punch is not
a dating club, but you can find
frien…</t>
  </si>
  <si>
    <t>takeuchikenji6
RT @pwsquare2019: 異例のUWFルールを実現させたスターダム。UFCも闘った朱里が披露した“魅せるプロレス”と「魂」の充実ぶり（THE
DIGEST） https://t.co/E6jirBccUe</t>
  </si>
  <si>
    <t>abanoubfares4
RT @bjpenndotcom: Ali Abdelaziz
says Henry Cejudo will "100 percent"
fight in the UFC in 2022 👉 https://t.co/cQAGaOChMK</t>
  </si>
  <si>
    <t>tarveraew
RT @RealNickTheGuy: Un pequeño
adelanto de la entrevista que le
hice a THE ARGENTINE DAGGER SANTIAGO
PONZINIBBIO DE UFC !!! Se estrena
ma…</t>
  </si>
  <si>
    <t xml:space="preserve">realnicktheguy
</t>
  </si>
  <si>
    <t>bonoroigor
@ivermectinatha Sinceramente essa
eleição será uma carnificina geral...
Os debates serão mais cruéis que
o antigo UFC.</t>
  </si>
  <si>
    <t xml:space="preserve">ivermectinatha
</t>
  </si>
  <si>
    <t>kuniedasagami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</si>
  <si>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bot_mma_fan
토니 퍼거슨은 UFC 12연승을 기록했다.</t>
  </si>
  <si>
    <t>theaditya49
No Doubts Diaz is the best boxer
in @ufc https://t.co/bSvEWXGTNp</t>
  </si>
  <si>
    <t>cwxjgkax8btyk9l
RT @1_mma_w: この盛り上がり方がUFCなんよ https://t.co/PZpImx3SKX</t>
  </si>
  <si>
    <t>akirajoycityx_
RT @htsony: premium account lf
lfb wts cheap ph gcash wtb on hand
fs hayu, disney, hulu vpn prem
accs express nord surfshark bartleby
scri…</t>
  </si>
  <si>
    <t>hannahgarcia_
RT @htsony: premium account lf
lfb wts cheap ph gcash wtb on hand
fs hayu, disney, hulu vpn prem
accs express nord surfshark bartleby
scri…</t>
  </si>
  <si>
    <t>so_picky
요즘 한국 격투기계의 최대 화제라면 시스테마라는 무술(?)의
대가 DKYoo(본명 유대경)이 과연 실전 능력이 있는가
하는 의문에 답하기 위해 가짜 무술 판별가 쉬샤우동과 대결하기로
했으나 그게 무산된 후… https://t.co/J10kbDZS2J</t>
  </si>
  <si>
    <t>dr_manpsa
RT @so_picky: 요즘 한국 격투기계의 최대 화제라면
시스테마라는 무술(?)의 대가 DKYoo(본명 유대경)이
과연 실전 능력이 있는가 하는 의문에 답하기 위해 가짜
무술 판별가 쉬샤우동과 대결하기로 했으나 그게 무산된 후
이번엔 UFC 출신…</t>
  </si>
  <si>
    <t>macenah21
RT @LaSueur_off: Jose Aldo fight
week ! 🤩🇧🇷 https://t.co/edQX823Rkw</t>
  </si>
  <si>
    <t>cyminsh
RT @deathpunchgame: Often a good
fight is the beginning of a lasting
friendship. Death Punch is not
a dating club, but you can find
frien…</t>
  </si>
  <si>
    <t>news_ringkz
#KAZ #бокс #ММА UFC анонсировал
возвращение бойца из Казахстана.
Видео https://t.co/M3GIPqO7uZ https://t.co/9xhKomtLYi</t>
  </si>
  <si>
    <t>umbreullia
RT @htsony: premium account lf
lfb wts cheap ph gcash wtb on hand
fs hayu, disney, hulu vpn prem
accs express nord surfshark bartleby
scri…</t>
  </si>
  <si>
    <t>josecoronel117
RT @ufc: November was full of 𝙃𝙄𝙂𝙃𝙇𝙄𝙂𝙃𝙏𝙎
🤩 🤔 Which of these fights earn
your FOTM? [ B2YB @ToyoTires ]
https://t.co/xzVZESOBt4</t>
  </si>
  <si>
    <t>kakutou_ms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</si>
  <si>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mtk_mma
IT'S FIGHT WEEK 💥 @todorovic_ufc,
Daniele Scagliusi &amp;amp; Nizar Ben
Amara. #UFCFighNight: Font vs.
Aldo 📍 UFC APEX, L… https://t.co/Qm4DhxgSEF</t>
  </si>
  <si>
    <t xml:space="preserve">todorovic_ufc
</t>
  </si>
  <si>
    <t>robert28800594
I think GSP had tougher competition
and GSP is a 2 division champ while
DJ is not (in the ufc). If it wasn't
for th… https://t.co/vWcZG1v6o4</t>
  </si>
  <si>
    <t>cantellmebot
RT @Robert28800594: George St -
Pierre is the greatest mixed martial
artist of all time and nobody can
tell me otherwise. 2nd Most ufc
tit…</t>
  </si>
  <si>
    <t>djidji35derenne
RT @LaSueur_off: Jose Aldo fight
week ! 🤩🇧🇷 https://t.co/edQX823Rkw</t>
  </si>
  <si>
    <t>43n20
RT @MMAjunkie: Charles Oliveira
brings the danger ⚠️ #UFC269 |
Full story: https://t.co/Hi458KSlgV
https://t.co/XTh4ckb5IK</t>
  </si>
  <si>
    <t>piaf_acab
RT @LaSueur_off: Jose Aldo fight
week ! 🤩🇧🇷 https://t.co/edQX823Rkw</t>
  </si>
  <si>
    <t>shouvrscdx
RT @1_mma_w: この盛り上がり方がUFCなんよ https://t.co/PZpImx3SKX</t>
  </si>
  <si>
    <t>mve240
RT @LaSueur_off: Jose Aldo fight
week ! 🤩🇧🇷 https://t.co/edQX823Rkw</t>
  </si>
  <si>
    <t>winnulaacityx
RT @htsony: premium account lf
lfb wts cheap ph gcash wtb on hand
fs hayu, disney, hulu vpn prem
accs express nord surfshark bartleby
scri…</t>
  </si>
  <si>
    <t>homelessrambo
ufc fight night dec 4. Prelims
- * might change - Smolka - Morono
- Murzakanov - Puelles - Knight
- Buys/Vlismas… https://t.co/L1UVGSEpO8</t>
  </si>
  <si>
    <t>jejaembigwin
RT @htsony: premium account lf
lfb wts cheap ph gcash wtb on hand
fs hayu, disney, hulu vpn prem
accs express nord surfshark bartleby
scri…</t>
  </si>
  <si>
    <t>bao92639773
RT @deathpunchgame: Often a good
fight is the beginning of a lasting
friendship. Death Punch is not
a dating club, but you can find
frien…</t>
  </si>
  <si>
    <t>hamgoesham
RT @Dasmajortuff: I just realized
after December 18 there’s not another
UFC event till January 22 💀💀💀</t>
  </si>
  <si>
    <t>galoph_
@maykeuallef Tmnc mlk, eu no UFC
e você no WWE, essa seria a nossa
luta diária fdp</t>
  </si>
  <si>
    <t xml:space="preserve">maykeuallef
</t>
  </si>
  <si>
    <t>i_belong_to_non
RT @htsony: premium account lf
lfb wts cheap ph gcash wtb on hand
fs hayu, disney, hulu vpn prem
accs express nord surfshark bartleby
scri…</t>
  </si>
  <si>
    <t>makgolli_
RT @htsony: premium account lf
lfb wts cheap ph gcash wtb on hand
fs hayu, disney, hulu vpn prem
accs express nord surfshark bartleby
scri…</t>
  </si>
  <si>
    <t>agfight
Agente revela que Cejudo pode voltar
ao UFC em 2022 e já especula luta
por título https://t.co/E33jZ3Wxp9</t>
  </si>
  <si>
    <t>ak__kr
RT @reversal_mma: 今は無き格闘技の聖地ディファ有明で、敵も味方も関係なくみんなで一緒になって見つめる
UFC　堀口恭司 vs DJ戦 この画、貴重過ぎませんか・・・(;
･`д･´)</t>
  </si>
  <si>
    <t>iron_fist_jnr
RT @itome100028: 三原交通さんが糸目のツイートに「イイね」して下さったので、糸目ＨＤの写真棚から秘蔵画像を・・・
狭隘路で貸切ドライバー泣かせの仏通寺に、ＵＦＣのスパクルで登って来られた時は「神だ！」とドラテクに惚れ惚れしちゃいましたねぇ～💕😷　2008年撮影…</t>
  </si>
  <si>
    <t>zhumagulovnews
#жалгасжумагулов #zhalgaszhumagulov
#UFC UFC анонсировал возвращение
бойца из Казахстана. Видео… https://t.co/i7n7dnWFVo</t>
  </si>
  <si>
    <t>mmaofarm1
RT @armenia__mma: 💥 Arman Tsarukyan
(17-2) will fight Joel Alvarez
(19-2) at UFC on February 26th.
Source: Igor Lazorin https://t.co/pfC9…</t>
  </si>
  <si>
    <t xml:space="preserve">nordaceofficial
</t>
  </si>
  <si>
    <t>fabrice_genevay
@77ElodieWWE_UFC @DenferCat @NordaceOfficial
Je sais pas, c'est pour les membres
VIP façon pass-anitaire j'ai pas
pu rentrer...</t>
  </si>
  <si>
    <t xml:space="preserve">denfercat
</t>
  </si>
  <si>
    <t>boucheraelwady
@kakarot_ufc Je l'aime trop ce
combattant 🤗🤗</t>
  </si>
  <si>
    <t>nicosomoza06
RT @Dasmajortuff: I just realized
after December 18 there’s not another
UFC event till January 22 💀💀💀</t>
  </si>
  <si>
    <t>chongsaengie
RT @deathpunchgame: Often a good
fight is the beginning of a lasting
friendship. Death Punch is not
a dating club, but you can find
frien…</t>
  </si>
  <si>
    <t>jesuschild87
@AyyItsPauli UFC is wack now</t>
  </si>
  <si>
    <t>julienskuu
RT @LaSueur_off: Jose Aldo fight
week ! 🤩🇧🇷 https://t.co/edQX823Rkw</t>
  </si>
  <si>
    <t>rimshankjesus
Jose Aldo has more KO losses in
the UFC, than he does KO wins 😐</t>
  </si>
  <si>
    <t>geglobo
Conor McGregor comenta recuperação
e projeta retorno aos treinos:
"Devo ser paciente" Ex-campeão
do UFC é otimista… https://t.co/PoGPqgYFsz</t>
  </si>
  <si>
    <t>sajjada63772046
RT @Judas_1994: @VootSelect @realsehajpal
@Devoleena_23 @rakhisawantt @TheRashamiDesai
UFC ki Miesha Tate, Ab bhi....nahi
hui hai late, Tro…</t>
  </si>
  <si>
    <t>daddehdazai
RT @htsony: premium account lf
lfb wts cheap ph gcash wtb on hand
fs hayu, disney, hulu vpn prem
accs express nord surfshark bartleby
scri…</t>
  </si>
  <si>
    <t>faf_d_sh9
RT @ufc: Show us what you got 📲
Log on to @TikTok_US and use #BillionaireStrut
to show us your moves 🇮🇪 https://t.co/hCw9S4Jo5E</t>
  </si>
  <si>
    <t xml:space="preserve">tiktok_us
</t>
  </si>
  <si>
    <t>ericaaricardo
acabei de passar pertinho da ufc.
meu deus, que saudade daquele lugar</t>
  </si>
  <si>
    <t>ericlaughsatyou
@JoeKing704 @twrecks155 Without
the @ufc, no one knows who the
f Perry is. You can chicken and
egg this stupid arg… https://t.co/Ls3429AB8e</t>
  </si>
  <si>
    <t>joeking704
@EricLaughsAtYou @twrecks155 @ufc
That’s you, the supreme leader,
end all be all. I love the ufc,
I’ll watch whatev… https://t.co/QmS6y5UCon</t>
  </si>
  <si>
    <t>canarddeorenge
外国人これないならそれを逆手に取って対抗戦してほしいなぁ。そしてムサエフはベラトールかUFCに出してあげてほしい。旬が過ぎてしまう、、、才能を埋もれさせるのはダメだ
#RIZIN</t>
  </si>
  <si>
    <t>jaemnncityxx
RT @deathpunchgame: Often a good
fight is the beginning of a lasting
friendship. Death Punch is not
a dating club, but you can find
frien…</t>
  </si>
  <si>
    <t>v24e3wsxlhvnzqc
Try I F d;(5568654((66)6t try UFC
C</t>
  </si>
  <si>
    <t>ksc47
RT @_willcompton: UFC 269 Main
event ended by submission. Stoppage
by referee https://t.co/ZYGgKumEzP</t>
  </si>
  <si>
    <t>rennoka
IT'S FIGHT WEEEK!!!!!! ジョゼ・アルド、バンタム級、5戦目！
マネル・ケイプ、4戦目！ 12.5(日・日本時間)UFC on
ESPN 31: Font vs. Aldo バンタム級 ロブ・フォント
vs ジ… https://t.co/MoIlFVDNqr</t>
  </si>
  <si>
    <t>marioah86
RT @AdamHulseSports: Three Potential
UFC Opponents For Conor McGregor
In 2022 #UFC #MMA #MMATwitter #Conor
#McGregor #ConorMcGregor htt…</t>
  </si>
  <si>
    <t xml:space="preserve">adamhulsesports
</t>
  </si>
  <si>
    <t>sepsfcsch3msjky
RT @0522_gon: UFC ヌルマゴのことを漬ける選手って表現する人よくいるけど、ただ漬けるだけじゃなくて無尽蔵のスタミナを活かしてパウンドを打ち続け、サブミッションを決めようと何度も何度もトライしている。寝技の展開が続く＝漬けるじゃないんだよ。
#UFC #ヌルマゴ…</t>
  </si>
  <si>
    <t>minbnscart
RT @htsony: premium account lf
lfb wts cheap ph gcash wtb on hand
fs hayu, disney, hulu vpn prem
accs express nord surfshark bartleby
scri…</t>
  </si>
  <si>
    <t>lehmanaamari
@yunghank ”UFC and Bellator should
be worried” oh yeah im sure they’ll
pass the ufc in matter of months</t>
  </si>
  <si>
    <t xml:space="preserve">yunghank
</t>
  </si>
  <si>
    <t>iris_lang_muna
@missb_luvssb @S3XBOMBS_UFC Eto
pala mas daks eh @BebeBoiVladimir
@pangpang4evs</t>
  </si>
  <si>
    <t xml:space="preserve">pangpang4evs
</t>
  </si>
  <si>
    <t xml:space="preserve">bebeboivladimir
</t>
  </si>
  <si>
    <t xml:space="preserve">s3xbombs_ufc
</t>
  </si>
  <si>
    <t xml:space="preserve">missb_luvssb
</t>
  </si>
  <si>
    <t>sabrinaluckss
RT @deathpunchgame: Often a good
fight is the beginning of a lasting
friendship. Death Punch is not
a dating club, but you can find
frien…</t>
  </si>
  <si>
    <t>romeu35956250
@Urubudailha Vai ser médico de
UFC</t>
  </si>
  <si>
    <t xml:space="preserve">urubudailha
</t>
  </si>
  <si>
    <t>910sts777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</si>
  <si>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aaronpriv4
@MMAjunkie @Rampage4real Not even
dickriding the UFC but they're
the biggest mma organization by
such a huge margin… https://t.co/c0Azd5vU03</t>
  </si>
  <si>
    <t>ishinochono
RT @Hassy0924: 異例のUWFルールを実現させたスターダム。UFCも闘った朱里が披露した“魅せるプロレス”と「魂」の充実ぶり（THE
DIGEST） #Yahooニュース https://t.co/AVPiTzIn4m
#STARDOM</t>
  </si>
  <si>
    <t>oharuhaiiyo
RT @KyojiMomoko1: ＃TJディラショー　＃ファンアルチュレタ
現UFCバンタム級ランク2位のTJと現Bellatorバンタム級ランク1位のアルチュレタのスパーリング。
２人ともK-1で魔裟斗と戦ったラドウィックからの打撃の指導を受け、独特な構えとスイッチを多様す…</t>
  </si>
  <si>
    <t>samlafritte
RT @DrOryctolagus: [THREAD SUR
LE CALF KICK] Ce Thread est la
suite de mon thread sur "Le mythe
des points vitaux/points de pression".
On…</t>
  </si>
  <si>
    <t xml:space="preserve">droryctolagus
</t>
  </si>
  <si>
    <t>wildraisan
RT @reversal_mma: 今は無き格闘技の聖地ディファ有明で、敵も味方も関係なくみんなで一緒になって見つめる
UFC　堀口恭司 vs DJ戦 この画、貴重過ぎませんか・・・(;
･`д･´)</t>
  </si>
  <si>
    <t>damcolog
@twrecks155 He was a mid level
fighter in the UFC, he didn't deserve
250k tbh.</t>
  </si>
  <si>
    <t xml:space="preserve">georgekambosos
</t>
  </si>
  <si>
    <t xml:space="preserve">trevorphilipsgg
</t>
  </si>
  <si>
    <t xml:space="preserve">oreactive
</t>
  </si>
  <si>
    <t>_inuinu_n
この冬スキンケアに課金しすぎ説。 ・sensaiコフレ：済 ・ブランエトワール顔用美容油：済
・ブランエトワールコフレ：予約済 ・アンフィネス乳液：検討中
・キールズクリームUFC：検討中🆕 一年かけて使うと思ったらありかな？🤔（すーぐ買おうとする）</t>
  </si>
  <si>
    <t>cunhaism0
Hombre, he visto a McGregor dar
patadas en la UFC menos cantosas,
la verdad. https://t.co/c4H7K6OgXk</t>
  </si>
  <si>
    <t>swm7ssjyjab4bxz
RT @avila_mma1119: このUFCアイランドの予想絵図アホすぎてほんと好き
https://t.co/MdCNkgzKEa</t>
  </si>
  <si>
    <t>yurinaup
RT @htsony: premium account lf
lfb wts cheap ph gcash wtb on hand
fs hayu, disney, hulu vpn prem
accs express nord surfshark bartleby
scri…</t>
  </si>
  <si>
    <t>antwadley325
@MMAjunkie @Rampage4real It can
be one the new BKFC. But not Bellator,
or especially UFC with their no
paying fight… https://t.co/SJP9nHu01i</t>
  </si>
  <si>
    <t>inso29328688
@TruthRaider1 Dat ze zo fel en
agressief zijn is een grap op zich.
Een beetje als een kleuter in de
ring bij een ufc gevecht.</t>
  </si>
  <si>
    <t xml:space="preserve">truthraider1
</t>
  </si>
  <si>
    <t>pabasbasriegoo
RT @deathpunchgame: Often a good
fight is the beginning of a lasting
friendship. Death Punch is not
a dating club, but you can find
frien…</t>
  </si>
  <si>
    <t>jjaemrencityx
RT @htsony: premium account lf
lfb wts cheap ph gcash wtb on hand
fs hayu, disney, hulu vpn prem
accs express nord surfshark bartleby
scri…</t>
  </si>
  <si>
    <t>theshopth
RT @1_mma_w: この盛り上がり方がUFCなんよ https://t.co/PZpImx3SKX</t>
  </si>
  <si>
    <t>ruedadepperu
RT @tribunapicante1: Ya esta disponible
en nuestras cuentas de #anchor
#Spotify e #ivoox el #PodcastPicante
de #mma al estilo de #TribunaPi…</t>
  </si>
  <si>
    <t xml:space="preserve">tribunapicante1
</t>
  </si>
  <si>
    <t>dxvidabolivia
RT @tribunapicante1: Ya esta disponible
en nuestras cuentas de #anchor
#Spotify e #ivoox el #PodcastPicante
de #mma al estilo de #TribunaPi…</t>
  </si>
  <si>
    <t>din_chipmunk
RT @htsony: premium account lf
lfb wts cheap ph gcash wtb on hand
fs hayu, disney, hulu vpn prem
accs express nord surfshark bartleby
scri…</t>
  </si>
  <si>
    <t>zettonmen
@kakarot_ufc @saveflix</t>
  </si>
  <si>
    <t xml:space="preserve">saveflix
</t>
  </si>
  <si>
    <t>el_star9
RT @deathpunchgame: Often a good
fight is the beginning of a lasting
friendship. Death Punch is not
a dating club, but you can find
frien…</t>
  </si>
  <si>
    <t>ardienterev
RT @deathpunchgame: Often a good
fight is the beginning of a lasting
friendship. Death Punch is not
a dating club, but you can find
frien…</t>
  </si>
  <si>
    <t>mizutonii
RT @AbhishekPW: Brock Lesnar hands
in comparison to Andre the Giant.
Brock is one of two men in UFC
history to need custom MMA gloves.
ht…</t>
  </si>
  <si>
    <t>yasagresnipe025
RT @reversal_mma: 今は無き格闘技の聖地ディファ有明で、敵も味方も関係なくみんなで一緒になって見つめる
UFC　堀口恭司 vs DJ戦 この画、貴重過ぎませんか・・・(;
･`д･´)</t>
  </si>
  <si>
    <t>stallmma
RT @CalvinKattar: ⚔️</t>
  </si>
  <si>
    <t>dada_wada_dada
RT @macamac6: ベラコン観て堀口選手の言葉に感動して「これ日本人全員に見てもらいたい」とか言ってる人が、普段他の日本人選手には「こいつじゃUFC無理、勝てない」とかまんまそこで言われてるネガティブ発言してるのほんと草。
堀口ファンの自分には堀口選手の言ってる事は当て…</t>
  </si>
  <si>
    <t>wrestlejamia
RT @armenia__mma: 💥 Arman Tsarukyan
(17-2) will fight Joel Alvarez
(19-2) at UFC on February 26th.
Source: Igor Lazorin https://t.co/pfC9…</t>
  </si>
  <si>
    <t>fybzjkb1rkgn4ro
@k1bear_ UFCにも挑戦したんですか‼️‼️ 挑戦する事が凄すぎます🔥
素晴らしすぎて。 本当に誇らしいです👍 年末の試合期待したいと思います🔥
楽しみです！</t>
  </si>
  <si>
    <t xml:space="preserve">k1bear_
</t>
  </si>
  <si>
    <t>nazmulmarketer1
Miesha Tate Pulled Stitches Out
From Her Own Eye After UFC Bout
https://t.co/K8Cpnnuihu</t>
  </si>
  <si>
    <t>_winscityxxxx_
RT @deathpunchgame: Often a good
fight is the beginning of a lasting
friendship. Death Punch is not
a dating club, but you can find
frien…</t>
  </si>
  <si>
    <t>ataeyong
RT @zaynmalik: Adesanya been teaching
Hooker.. he looks like the karate
kid tonight! 👊🏽 .@ufc #ufc266</t>
  </si>
  <si>
    <t>kakutogifanmma
UFCのベストボクサーを、真面目に答えるならポイエーな気がする
真っ先に候補に上がるホロウェイとマクレガーをボクシングで打ち勝ってたからね。だからポイエーかなぁという印象です(めちゃ浅い考察)
https://t.co/kVWGwOVoOO</t>
  </si>
  <si>
    <t>kou_1987
RT @kakutogifanMMA: UFCのベストボクサーを、真面目に答えるならポイエーな気がする
真っ先に候補に上がるホロウェイとマクレガーをボクシングで打ち勝ってたからね。だからポイエーかなぁという印象です(めちゃ浅い考察)
https://t.co/kVWGwOVo…</t>
  </si>
  <si>
    <t>michaelerossi
RT @AyyItsPauli: Mike Perry made
250k last night. UFC is in trouble.</t>
  </si>
  <si>
    <t>ryanspencermma
RT @Roxyfighter: My battle sister
@LaurenMurphyMMA is visiting me
to train for a week! Yay! Sushi
tonight. #ufc #tuf #friend https://t.co/j…</t>
  </si>
  <si>
    <t>jaemcitybigwins
RT @deathpunchgame: Often a good
fight is the beginning of a lasting
friendship. Death Punch is not
a dating club, but you can find
frien…</t>
  </si>
  <si>
    <t>lest0rm
@Big_Stereotype @Ealvarezfight
Doesn't the UFC invite fighters
to their performance institute,
basically giving them a fight camp?</t>
  </si>
  <si>
    <t xml:space="preserve">ealvarezfight
</t>
  </si>
  <si>
    <t xml:space="preserve">big_stereotype
</t>
  </si>
  <si>
    <t>swipuchka
RT @socios: 👊O maior finalizador
da história do UFC entrou para
a família Socios. @CharlesDoBronxs,
atual campeão dos pesos leves do
UFC,…</t>
  </si>
  <si>
    <t xml:space="preserve">socios
</t>
  </si>
  <si>
    <t>luckyhooncityx
RT @deathpunchgame: Often a good
fight is the beginning of a lasting
friendship. Death Punch is not
a dating club, but you can find
frien…</t>
  </si>
  <si>
    <t>sunoocityxy
RT @deathpunchgame: Often a good
fight is the beginning of a lasting
friendship. Death Punch is not
a dating club, but you can find
frien…</t>
  </si>
  <si>
    <t>mgratton1988
RT @MMAjunkie: Can #TriadCombat
become a new player in combat sports?
@Rampage4Real thinks so. Full story:
https://t.co/yYCmOXrEL6 https:…</t>
  </si>
  <si>
    <t>getschwifty97
Boxing arcade, with my left hand,
not the dominant one #boxing #mma
#ufc #jujitsu #wrestling https://t.co/3DEXruqV8G</t>
  </si>
  <si>
    <t>patrickv23
Holy fuck just realised how much
of a banger this weekend's card
is gonna be 💦💦🔥🔥 @bradquakeriddel
@CruteJim @josealdojunior #ufc
#ufcvegas</t>
  </si>
  <si>
    <t xml:space="preserve">bradquakeriddel
</t>
  </si>
  <si>
    <t>kzboxingmmanews
#kaz #boxing #MMA #UFC Геннадий
Головкин поразил преображением
за неделю. Фотофакт https://t.co/BQIUU6Xcp0
https://t.co/R8iG0fKwnN</t>
  </si>
  <si>
    <t>castellanoskin3
RT @FightHQTV: A huge lightweight
title eliminator will serve as
the main event of the UFC's February
26th event when @beneildariush
🇺🇸 tak…</t>
  </si>
  <si>
    <t>fighthqtv
A huge lightweight title eliminator
will serve as the main event of
the UFC's February 26th event when…
https://t.co/9TWwy3bKzx</t>
  </si>
  <si>
    <t>thaysoberana
RT @MMAmelotto: Prestes a defender
o título pela primeira vez, o brasileiro
Charles Do Bronx é zebra em mais
uma luta no UFC. Segundo as ca…</t>
  </si>
  <si>
    <t>eksuh_el
RT @deathpunchgame: Often a good
fight is the beginning of a lasting
friendship. Death Punch is not
a dating club, but you can find
frien…</t>
  </si>
  <si>
    <t>kourosh99913687
@solfund @JRossNicoll @MillaLiraj
@ufc</t>
  </si>
  <si>
    <t xml:space="preserve">millaliraj
</t>
  </si>
  <si>
    <t xml:space="preserve">jrossnicoll
</t>
  </si>
  <si>
    <t xml:space="preserve">solfund
</t>
  </si>
  <si>
    <t>delorazepary
RT @AbhishekPW: Brock Lesnar hands
in comparison to Andre the Giant.
Brock is one of two men in UFC
history to need custom MMA gloves.
ht…</t>
  </si>
  <si>
    <t>mmahwatch
Paul Felder says MMA fighters are
a ‘sensitive group,’ details UFC
commentary struggles Follow Us
on Instagram :… https://t.co/J41VGtnsvb</t>
  </si>
  <si>
    <t>flowpom
@kakarot_ufc très aléatoire aussi
niveau efficacité. Et en cas de
check c’est cassage de pied…</t>
  </si>
  <si>
    <t>luberakkj
2022.1 na ufc começa dia 16 de
março, eu não to preparado p falar
com pessoas tipo pessoalmente e
quando elas desc… https://t.co/7mmy0UrjsQ</t>
  </si>
  <si>
    <t>bigwinclaiming
RT @deathpunchgame: Often a good
fight is the beginning of a lasting
friendship. Death Punch is not
a dating club, but you can find
frien…</t>
  </si>
  <si>
    <t>txtdrsalman
@idextratime bonus ufc</t>
  </si>
  <si>
    <t xml:space="preserve">idextratime
</t>
  </si>
  <si>
    <t>alisawim
@DustinPoirier @cryptocom #FFTB
#LoadedLions #ufc #ufc268 #CRO
#lionsfollowlions</t>
  </si>
  <si>
    <t>multixxc
RT @htsony: premium account lf
lfb wts cheap ph gcash wtb on hand
fs hayu, disney, hulu vpn prem
accs express nord surfshark bartleby
scri…</t>
  </si>
  <si>
    <t>harukisunoo
RT @htsony: premium account lf
lfb wts cheap ph gcash wtb on hand
fs hayu, disney, hulu vpn prem
accs express nord surfshark bartleby
scri…</t>
  </si>
  <si>
    <t>sochak34
@Tonyelcucyu @FrenchSavagery 13-2
sur ses 15 derniers combats a l'UFC
que des gros noms... dont une défaite
contre… https://t.co/OFUmHULqfv</t>
  </si>
  <si>
    <t xml:space="preserve">frenchsavagery
</t>
  </si>
  <si>
    <t xml:space="preserve">tonyelcucyu
</t>
  </si>
  <si>
    <t>1sx8so071gcurom
RT @macamac6: ベラコン観て堀口選手の言葉に感動して「これ日本人全員に見てもらいたい」とか言ってる人が、普段他の日本人選手には「こいつじゃUFC無理、勝てない」とかまんまそこで言われてるネガティブ発言してるのほんと草。
堀口ファンの自分には堀口選手の言ってる事は当て…</t>
  </si>
  <si>
    <t>oopvputz
n foi dessa vez, mas sigo na luta,
ufc um dia ainda vou ser seu aluno
me aguarde</t>
  </si>
  <si>
    <t>alarchy_
RT @1_mma_w: この盛り上がり方がUFCなんよ https://t.co/PZpImx3SKX</t>
  </si>
  <si>
    <t>taufiqhakimi_
RT @combathubreal: fun fact: when
francis ngannou made his UFC debut,
he had more submission wins than
he did knockouts https://t.co/gw5Bdr…</t>
  </si>
  <si>
    <t>pwinsidercom
CONFRONTATION BETWEEN FORMER UFC
RIVALS ATTEMPTED FOR AAA TRIPLEMANIA
REGIA Elite: https://t.co/tVPs37rWvI,
Free: https://t.co/Tf3kOvqOKj</t>
  </si>
  <si>
    <t>olivertaylordmu
RT @PWInsidercom: CONFRONTATION
BETWEEN FORMER UFC RIVALS ATTEMPTED
FOR AAA TRIPLEMANIA REGIA Elite:
https://t.co/tVPs37rWvI, Free:
https:/…</t>
  </si>
  <si>
    <t>nanadjibril
RT @LaSueur_off: Jose Aldo fight
week ! 🤩🇧🇷 https://t.co/edQX823Rkw</t>
  </si>
  <si>
    <t>chivas8_
RT @LaSueur_off: Jose Aldo fight
week ! 🤩🇧🇷 https://t.co/edQX823Rkw</t>
  </si>
  <si>
    <t>dstandridge92
RT @AbhishekPW: Brock Lesnar hands
in comparison to Andre the Giant.
Brock is one of two men in UFC
history to need custom MMA gloves.
ht…</t>
  </si>
  <si>
    <t>canalcombate
Bom dia, guerreiros! Essa semana
tem UFC!</t>
  </si>
  <si>
    <t>sweetsssv
RT @htsony: premium account lf
lfb wts cheap ph gcash wtb on hand
fs hayu, disney, hulu vpn prem
accs express nord surfshark bartleby
scri…</t>
  </si>
  <si>
    <t>skach___
RT @LaSueur_off: Jose Aldo fight
week ! 🤩🇧🇷 https://t.co/edQX823Rkw</t>
  </si>
  <si>
    <t>officialmmatime
In Celebration of the long awaited
UFC lightweight title bout between
Charles Oliveira and Dustin Poirier,
MMA Time… https://t.co/5TSm9YIIbA</t>
  </si>
  <si>
    <t>jahmalbaksh
RT @OfficialMMATime: In Celebration
of the long awaited UFC lightweight
title bout between Charles Oliveira
and Dustin Poirier, MMA Time ar…</t>
  </si>
  <si>
    <t>bananagugu
RT @htsony: premium account lf
lfb wts cheap ph gcash wtb on hand
fs hayu, disney, hulu vpn prem
accs express nord surfshark bartleby
scri…</t>
  </si>
  <si>
    <t>cathalemyr
@mma_muse Bellator makes roster
changes to help compete with the
UFC.</t>
  </si>
  <si>
    <t xml:space="preserve">mma_muse
</t>
  </si>
  <si>
    <t>devilbisspeter
RT @MMAjunkie: Dustin Poirier is
giving no energy to Conor McGregor's
talk of a fourth fight. 💎🤫 #UFC269
| Full story: https://t.co/XRFv8v…</t>
  </si>
  <si>
    <t>tinlopss
UFC banana ketchup pls 😂 https://t.co/qSURdWCOcN</t>
  </si>
  <si>
    <t xml:space="preserve">eiki_present
</t>
  </si>
  <si>
    <t xml:space="preserve">joker_kaich0
</t>
  </si>
  <si>
    <t xml:space="preserve">lv7____kuro
</t>
  </si>
  <si>
    <t xml:space="preserve">myday59601960
</t>
  </si>
  <si>
    <t xml:space="preserve">telimo_subsc
</t>
  </si>
  <si>
    <t xml:space="preserve">rjc_po
</t>
  </si>
  <si>
    <t xml:space="preserve">mementomori_boi
</t>
  </si>
  <si>
    <t xml:space="preserve">upgarage_com
</t>
  </si>
  <si>
    <t xml:space="preserve">sato22302
</t>
  </si>
  <si>
    <t xml:space="preserve">yocchan60
</t>
  </si>
  <si>
    <t xml:space="preserve">stastami
</t>
  </si>
  <si>
    <t xml:space="preserve">hadeko41
</t>
  </si>
  <si>
    <t xml:space="preserve">harvard_pro
</t>
  </si>
  <si>
    <t xml:space="preserve">aroe23j
</t>
  </si>
  <si>
    <t xml:space="preserve">xxx_aaa55
</t>
  </si>
  <si>
    <t xml:space="preserve">t1994720
</t>
  </si>
  <si>
    <t xml:space="preserve">iisssaac
</t>
  </si>
  <si>
    <t xml:space="preserve">otasuke_1234
</t>
  </si>
  <si>
    <t xml:space="preserve">yuuhokamoyo
</t>
  </si>
  <si>
    <t xml:space="preserve">chocolat
</t>
  </si>
  <si>
    <t xml:space="preserve">chocolat_music_
</t>
  </si>
  <si>
    <t xml:space="preserve">yoasobi_town
</t>
  </si>
  <si>
    <t xml:space="preserve">job_chocolat
</t>
  </si>
  <si>
    <t xml:space="preserve">rex_sokeibu
</t>
  </si>
  <si>
    <t xml:space="preserve">rex_luxury1130
</t>
  </si>
  <si>
    <t xml:space="preserve">88sh0n
</t>
  </si>
  <si>
    <t xml:space="preserve">siro_cha__
</t>
  </si>
  <si>
    <t xml:space="preserve">mi0619_
</t>
  </si>
  <si>
    <t xml:space="preserve">meniichigo
</t>
  </si>
  <si>
    <t xml:space="preserve">n_ssdq
</t>
  </si>
  <si>
    <t xml:space="preserve">aoiyam__
</t>
  </si>
  <si>
    <t xml:space="preserve">sawa_0307
</t>
  </si>
  <si>
    <t xml:space="preserve">sauzaa33
</t>
  </si>
  <si>
    <t xml:space="preserve">taiga1436masa
</t>
  </si>
  <si>
    <t xml:space="preserve">dosmanda4
</t>
  </si>
  <si>
    <t xml:space="preserve">sab_nyairin_
</t>
  </si>
  <si>
    <t xml:space="preserve">sawada46493
</t>
  </si>
  <si>
    <t xml:space="preserve">moereen_navi
</t>
  </si>
  <si>
    <t xml:space="preserve">eiki_1105ng
</t>
  </si>
  <si>
    <t xml:space="preserve">car_go_official
</t>
  </si>
  <si>
    <t xml:space="preserve">konnii_1st
</t>
  </si>
  <si>
    <t xml:space="preserve">tadatousigasuki
</t>
  </si>
  <si>
    <t xml:space="preserve">miguei_777
</t>
  </si>
  <si>
    <t xml:space="preserve">quocardpay
</t>
  </si>
  <si>
    <t xml:space="preserve">amitarosunsun
</t>
  </si>
  <si>
    <t xml:space="preserve">2nd_po1
</t>
  </si>
  <si>
    <t xml:space="preserve">sutten_present_
</t>
  </si>
  <si>
    <t xml:space="preserve">dalloyau_japon
</t>
  </si>
  <si>
    <t xml:space="preserve">mapupresident
</t>
  </si>
  <si>
    <t xml:space="preserve">kanjukuoh
</t>
  </si>
  <si>
    <t xml:space="preserve">kamiya0kk
</t>
  </si>
  <si>
    <t xml:space="preserve">kamiya0casino
</t>
  </si>
  <si>
    <t>yakult_man
@UFC_RIZIN3 ご参加ありがとうございます！気になる結果は…
残念ながらはずれです。 https://t.co/5gTrmyiB96</t>
  </si>
  <si>
    <t xml:space="preserve">shikaku_square
</t>
  </si>
  <si>
    <t xml:space="preserve">prekoku
</t>
  </si>
  <si>
    <t xml:space="preserve">nttcom_online
</t>
  </si>
  <si>
    <t xml:space="preserve">tms7_ym
</t>
  </si>
  <si>
    <t xml:space="preserve">gmikezuri
</t>
  </si>
  <si>
    <t xml:space="preserve">yoronotaki_com
</t>
  </si>
  <si>
    <t xml:space="preserve">sanyobussan
</t>
  </si>
  <si>
    <t xml:space="preserve">fujimarukun777
</t>
  </si>
  <si>
    <t xml:space="preserve">sky_recruiting
</t>
  </si>
  <si>
    <t xml:space="preserve">clwataru
</t>
  </si>
  <si>
    <t xml:space="preserve">wymmv
</t>
  </si>
  <si>
    <t xml:space="preserve">umagon751
</t>
  </si>
  <si>
    <t xml:space="preserve">100puzzle
</t>
  </si>
  <si>
    <t xml:space="preserve">ac_okazaki
</t>
  </si>
  <si>
    <t xml:space="preserve">ac_shinsaibashi
</t>
  </si>
  <si>
    <t xml:space="preserve">acaric
</t>
  </si>
  <si>
    <t xml:space="preserve">af_originaltl
</t>
  </si>
  <si>
    <t xml:space="preserve">aoyama_decarbo
</t>
  </si>
  <si>
    <t xml:space="preserve">aritabokujo
</t>
  </si>
  <si>
    <t xml:space="preserve">art_meets_life
</t>
  </si>
  <si>
    <t xml:space="preserve">assaultlily_pj
</t>
  </si>
  <si>
    <t xml:space="preserve">baynet_tabi
</t>
  </si>
  <si>
    <t xml:space="preserve">thefullbokki
</t>
  </si>
  <si>
    <t xml:space="preserve">biccamerae
</t>
  </si>
  <si>
    <t xml:space="preserve">buzzvideo_japan
</t>
  </si>
  <si>
    <t xml:space="preserve">chiyomusubi1
</t>
  </si>
  <si>
    <t xml:space="preserve">chneco
</t>
  </si>
  <si>
    <t xml:space="preserve">cloudwifi100
</t>
  </si>
  <si>
    <t xml:space="preserve">emo_miu
</t>
  </si>
  <si>
    <t xml:space="preserve">eveningmagazine
</t>
  </si>
  <si>
    <t xml:space="preserve">fe_758
</t>
  </si>
  <si>
    <t xml:space="preserve">jazzbar_fmkyoto
</t>
  </si>
  <si>
    <t xml:space="preserve">journey847
</t>
  </si>
  <si>
    <t xml:space="preserve">jp_dinomen
</t>
  </si>
  <si>
    <t xml:space="preserve">jumpsho
</t>
  </si>
  <si>
    <t xml:space="preserve">jumpshoptokyo
</t>
  </si>
  <si>
    <t xml:space="preserve">news_line_me
</t>
  </si>
  <si>
    <t xml:space="preserve">nitoriofficial
</t>
  </si>
  <si>
    <t xml:space="preserve">noki_happy
</t>
  </si>
  <si>
    <t xml:space="preserve">office_de_yasai
</t>
  </si>
  <si>
    <t xml:space="preserve">oronaminc
</t>
  </si>
  <si>
    <t xml:space="preserve">oronaminc_drink
</t>
  </si>
  <si>
    <t xml:space="preserve">panilla_re
</t>
  </si>
  <si>
    <t xml:space="preserve">paypaymall
</t>
  </si>
  <si>
    <t xml:space="preserve">acrossolution
</t>
  </si>
  <si>
    <t xml:space="preserve">oki6kage
</t>
  </si>
  <si>
    <t xml:space="preserve">zzx_gto
</t>
  </si>
  <si>
    <t xml:space="preserve">sia15612
</t>
  </si>
  <si>
    <t xml:space="preserve">kounano15
</t>
  </si>
  <si>
    <t xml:space="preserve">kouyagintyamu
</t>
  </si>
  <si>
    <t xml:space="preserve">223346
</t>
  </si>
  <si>
    <t xml:space="preserve">ru1day0
</t>
  </si>
  <si>
    <t xml:space="preserve">isukundesu
</t>
  </si>
  <si>
    <t xml:space="preserve">babu__run
</t>
  </si>
  <si>
    <t xml:space="preserve">akaz04
</t>
  </si>
  <si>
    <t xml:space="preserve">cats777japan
</t>
  </si>
  <si>
    <t xml:space="preserve">haru_xx_7
</t>
  </si>
  <si>
    <t xml:space="preserve">x45chanx
</t>
  </si>
  <si>
    <t xml:space="preserve">ku_0_0zzzz
</t>
  </si>
  <si>
    <t xml:space="preserve">952alan
</t>
  </si>
  <si>
    <t xml:space="preserve">cos_manasou
</t>
  </si>
  <si>
    <t xml:space="preserve">sawa46493
</t>
  </si>
  <si>
    <t xml:space="preserve">tkmsby
</t>
  </si>
  <si>
    <t xml:space="preserve">katsu_1228
</t>
  </si>
  <si>
    <t xml:space="preserve">kawanopaper
</t>
  </si>
  <si>
    <t xml:space="preserve">kouragumi
</t>
  </si>
  <si>
    <t xml:space="preserve">mutenkurasushi
</t>
  </si>
  <si>
    <t xml:space="preserve">naturallykochi
</t>
  </si>
  <si>
    <t xml:space="preserve">volta123456
</t>
  </si>
  <si>
    <t xml:space="preserve">luno_chi
</t>
  </si>
  <si>
    <t xml:space="preserve">arca_mare
</t>
  </si>
  <si>
    <t>riya74675039
RT @Judas_1994: @VootSelect @realsehajpal
@Devoleena_23 @rakhisawantt @TheRashamiDesai
UFC ki Miesha Tate, Ab bhi....nahi
hui hai late, Tro…</t>
  </si>
  <si>
    <t xml:space="preserve">atatogha
</t>
  </si>
  <si>
    <t>ilye3s
@77ElodieWWE_UFC @toutmenmerde
@atatogha Il parle de dieu je crois
en dieu y a un rapport</t>
  </si>
  <si>
    <t>toutmenmerde
@Ilye3s @77ElodieWWE_UFC @atatogha
#ReligionOpiumDeLHomme</t>
  </si>
  <si>
    <t>nana2pvriiis
@77ElodieWWE_UFC @Ilye3s @toutmenmerde
@atatogha Pas plus que la tienne
qui est inutile</t>
  </si>
  <si>
    <t>smkngdn
RT @deathpunchgame: Often a good
fight is the beginning of a lasting
friendship. Death Punch is not
a dating club, but you can find
frien…</t>
  </si>
  <si>
    <t>thomasa22879421
@DustinPoirier @cryptocom Hey @DustinPoirier
if you want to join loaded lions
community I might consider selling
mi… https://t.co/DlCxKHene5</t>
  </si>
  <si>
    <t>adamcrypro777
RT @Thomasa22879421: @DustinPoirier
@cryptocom Hey @DustinPoirier if
you want to join loaded lions community
I might consider selling mine…</t>
  </si>
  <si>
    <t>hermaeusmorafr
#UFC #WMMA5 UFC 260: Antonio Rogerio
Nogueira vs Wanderlei Silva 🥊
Attendance: 7915 in Brazil 🇧🇷
Gate: 2 101 432$ 💰… https://t.co/Nqr63j3xMG</t>
  </si>
  <si>
    <t>larryfisher_man
@John_Kavanagh @JHKMMA when people
ask “do you train or do UFC”</t>
  </si>
  <si>
    <t xml:space="preserve">jhkmma
</t>
  </si>
  <si>
    <t>sumner06
@larryfisher_man @John_Kavanagh
@JHKMMA "Yo, do you even UFC bro!?"</t>
  </si>
  <si>
    <t xml:space="preserve">john_kavanagh
</t>
  </si>
  <si>
    <t>nonoy9561
平本蓮が懐くのもよく分かる めちゃめちゃいいやつ しかし心を鬼にして堀口を全力応援するぜ！
セルジオは堀口がUFCに行った後でもう一回ベルト獲るんだ https://t.co/zj0JFSKiag</t>
  </si>
  <si>
    <t>dqng8vetasasnik
RT @Nonoy9561: 平本蓮が懐くのもよく分かる めちゃめちゃいいやつ
しかし心を鬼にして堀口を全力応援するぜ！ セルジオは堀口がUFCに行った後でもう一回ベルト獲るんだ</t>
  </si>
  <si>
    <t>muhammad_aldaaa
@jek___ stang bedanya UCL sama
UFC apaan sih ???</t>
  </si>
  <si>
    <t xml:space="preserve">jek___
</t>
  </si>
  <si>
    <t>itsjustrome_
RT @TheJivemaster: One week without
UFC and I've seen some of the most
dog shit MMA hot takes imaginable.
I love Robbie Lawler, but he doe…</t>
  </si>
  <si>
    <t>northernsky__
@LaSueur_off Ne soyez pas choqués
par l'écart de salaire. Cette orga
n'a pas le même nombre de combattants
et d'évé… https://t.co/dA433ieA2w</t>
  </si>
  <si>
    <t>eliocinelli
@NorthernSky__ @LaSueur_off Oue
mais ils ont pas la visibilité
de l’ufc</t>
  </si>
  <si>
    <t>jhg78596940
카톡:zo112 ✯신규 1만이상꽁머니정보▶핸디,스페셜기준점1.90▶매일가족방2만원
이벤트 참여▶NBA,NHL 전경기 쿼터,피리어드 실시간
제공 #NHL #NBA #UFC #챔피언스리그 #UEFA
#유로파 #에이미 #황재균 #고 #꽁머니</t>
  </si>
  <si>
    <t>honestkhabib
@GregorMcConor3 If khabib fans
don’t stop watching ufc and resort
to cricket in the next 48 hours.
i am no longer a… https://t.co/5tEFpoH65L</t>
  </si>
  <si>
    <t xml:space="preserve">ruanbb2021
</t>
  </si>
  <si>
    <t>maiko041736
@ruanbb2021 @UFC_RIZIN3 じゃがりこお菓子の中で1番好き❤</t>
  </si>
  <si>
    <t>phill_kallings
RT @MMAjunkie: Charles Oliveira
brings the danger ⚠️ #UFC269 |
Full story: https://t.co/Hi458KSlgV
https://t.co/XTh4ckb5IK</t>
  </si>
  <si>
    <t>maiconfrattani
RT @ufc: The Most 𝐅𝐈𝐄𝐑𝐘 Face
Offs Of 2021 🔥 [ 📺 Relive all
these moments and more on @UFCFightPass
] https://t.co/knjsOK9OoQ</t>
  </si>
  <si>
    <t>setsunataisho_4
RT @deathpunchgame: Often a good
fight is the beginning of a lasting
friendship. Death Punch is not
a dating club, but you can find
frien…</t>
  </si>
  <si>
    <t>menggayyiee
RT @htsony: premium account lf
lfb wts cheap ph gcash wtb on hand
fs hayu, disney, hulu vpn prem
accs express nord surfshark bartleby
scri…</t>
  </si>
  <si>
    <t>adam__mma__
RT @MMAjunkie: Dustin Poirier is
giving no energy to Conor McGregor's
talk of a fourth fight. 💎🤫 #UFC269
| Full story: https://t.co/XRFv8v…</t>
  </si>
  <si>
    <t>freakydeakgifs
I'm a bit late but the MJF and
Punk segment was great. You can't
script that kinda shit and the
criticism from peop… https://t.co/dlSqeRawD9</t>
  </si>
  <si>
    <t>bitsnark
Last five games I played were….
1. A Short Hike 2. Battlefield
2042 3. Burly Men at Sea 4. EA
Sports UFC 4 5. Burn… https://t.co/6voizW9R5f</t>
  </si>
  <si>
    <t>upscpractice
Answer the question below. Enhance,
refine, and accelerate your learning
with "UPSC Practice". 🪔 Get the
"UPSC Pra… https://t.co/TXNoFPZzW1</t>
  </si>
  <si>
    <t>deadlifter93
@francis_ngannou Tu t'es mis a
cracher au visage de l'entraîneur
qui t'a découvert et t'a donné
ta chance, tu as to… https://t.co/zldnfyFrPd</t>
  </si>
  <si>
    <t>tcsinterview
Answer the question below. Enhance,
refine, and accelerate your learning
with "TCS Interview Questions".
🪔 Practic… https://t.co/YC8u7hk5aB</t>
  </si>
  <si>
    <t>74fbs
Khabib wrestling with his beloved
father at Nurmagomedov MMA School☝🦅
#Khabib #eagle #dagestan #undisputed…
https://t.co/GUSk1QDjQm</t>
  </si>
  <si>
    <t>hemoans_drino
RT @baked_fights: Equality hits
like a bitch 😵😤 #fights #fight
#streetfights #fightclub #schoolfights
#fightnights #fighter #fightvideos
#w…</t>
  </si>
  <si>
    <t xml:space="preserve">baked_fights
</t>
  </si>
  <si>
    <t>f_lab_niigata
只今初心者総合クラス開催中🤼 腹筋が強い46歳小林インストラクターがレッスンを担当しております🍿🍩
無料体験のご予約・スケジュール確認はコチラから→https://t.co/A6AsP2wWiM
#格闘技 #キックボクシング… https://t.co/adHhRZdzRF</t>
  </si>
  <si>
    <t>cryptobetu
Looks like we already knew who's
the winner? congratulation to you
guys. Can't wait for the next round…
https://t.co/UxEkY0nCFH</t>
  </si>
  <si>
    <t>dragovich26
RT @LaSueur_off: Jose Aldo fight
week ! 🤩🇧🇷 https://t.co/edQX823Rkw</t>
  </si>
  <si>
    <t>jmga1961
Ecuatorianos conquistan México
e ilusionan con más representantes
en UFC https://t.co/LvqEYM40C8</t>
  </si>
  <si>
    <t>infidels888
@sjahtie Ingin liat sih megaloman
naik ring UFC kehebatannya sebesar
bacotannya gak sih?</t>
  </si>
  <si>
    <t xml:space="preserve">sjahtie
</t>
  </si>
  <si>
    <t>parmy_singh
RT @ufc: The Most 𝐅𝐈𝐄𝐑𝐘 Face
Offs Of 2021 🔥 [ 📺 Relive all
these moments and more on @UFCFightPass
] https://t.co/knjsOK9OoQ</t>
  </si>
  <si>
    <t>cowyfit
RT @itome100028: 三原交通さんが糸目のツイートに「イイね」して下さったので、糸目ＨＤの写真棚から秘蔵画像を・・・
狭隘路で貸切ドライバー泣かせの仏通寺に、ＵＦＣのスパクルで登って来られた時は「神だ！」とドラテクに惚れ惚れしちゃいましたねぇ～💕😷　2008年撮影…</t>
  </si>
  <si>
    <t>kekeniea
RT @htsony: premium account lf
lfb wts cheap ph gcash wtb on hand
fs hayu, disney, hulu vpn prem
accs express nord surfshark bartleby
scri…</t>
  </si>
  <si>
    <t>im_fo9
كله من الملاكمه و الufc https://t.co/zgV1CMXAjZ</t>
  </si>
  <si>
    <t>presidentboxing
RT @im_fo9: كله من الملاكمه و الufc
https://t.co/zgV1CMXAjZ</t>
  </si>
  <si>
    <t>europe_mma
RT @armenia__mma: 💥 Arman Tsarukyan
(17-2) will fight Joel Alvarez
(19-2) at UFC on February 26th.
Source: Igor Lazorin https://t.co/pfC9…</t>
  </si>
  <si>
    <t>krauss_kvin
RT @LaSueur_off: Jose Aldo fight
week ! 🤩🇧🇷 https://t.co/edQX823Rkw</t>
  </si>
  <si>
    <t>dewa_bcrypto
RT @surfsumatra: Looks like we
already knew who's the winner?
congratulation to you guys. Can't
wait for the next round @premierleague
@NBA…</t>
  </si>
  <si>
    <t xml:space="preserve">nb
</t>
  </si>
  <si>
    <t xml:space="preserve">nba
</t>
  </si>
  <si>
    <t xml:space="preserve">premierleague
</t>
  </si>
  <si>
    <t>surfsumatra
Looks like we already knew who's
the winner? congratulation to you
guys. Can't wait for the next round…
https://t.co/Sm7Nw946Vx</t>
  </si>
  <si>
    <t>ishjitsu
My worst betting weekend is over
on to a new week can’t be any worse
and we got ufc back 😈</t>
  </si>
  <si>
    <t>a91636
RT @armenia__mma: 💥 Arman Tsarukyan
(17-2) will fight Joel Alvarez
(19-2) at UFC on February 26th.
Source: Igor Lazorin https://t.co/pfC9…</t>
  </si>
  <si>
    <t>bowgli92
RT @LaSueur_off: Jose Aldo fight
week ! 🤩🇧🇷 https://t.co/edQX823Rkw</t>
  </si>
  <si>
    <t>packm93m
Aujourd’hui il y a des russes à
l’UFC (par exemple) qui prennent
le micro et qui crie « Allah u
Akbar » devant des… https://t.co/Qvi92ewOYe</t>
  </si>
  <si>
    <t>moulayougo92
RT @PackM93M: Aujourd’hui il y
a des russes à l’UFC (par exemple)
qui prennent le micro et qui crie
« Allah u Akbar » devant des millions
d…</t>
  </si>
  <si>
    <t>dunn0428
PlayStation 4からブロードキャストを始めました！
#PS4live (EA SPORTS™ UFC® 4) live
at https://t.co/Zoo9Mu9i9R</t>
  </si>
  <si>
    <t>iewefed
RT @iewefed: would like a follow
form these @ufc fighters @stipemiocic
@ColbyCovMMA @joannamma @Justin_Gaethje</t>
  </si>
  <si>
    <t xml:space="preserve">justin_gaethje
</t>
  </si>
  <si>
    <t xml:space="preserve">joannamma
</t>
  </si>
  <si>
    <t xml:space="preserve">stipemiocic
</t>
  </si>
  <si>
    <t>rileyradford_
RT @TeepKickk: Dustin Poirier made
his UFC debut in 2011. Charles
Oliveira made his his UFC debut
in 2010. 10 Years and a combined
54 figh…</t>
  </si>
  <si>
    <t>scotty2long
RT @Dasmajortuff: I just realized
after December 18 there’s not another
UFC event till January 22 💀💀💀</t>
  </si>
  <si>
    <t>zen_sekai88
RT @1_mma_w: この盛り上がり方がUFCなんよ https://t.co/PZpImx3SKX</t>
  </si>
  <si>
    <t>cassius__92
RT @LaSueur_off: Jose Aldo fight
week ! 🤩🇧🇷 https://t.co/edQX823Rkw</t>
  </si>
  <si>
    <t>polishprincemma
RT @armenia__mma: 💥 Arman Tsarukyan
(17-2) will fight Joel Alvarez
(19-2) at UFC on February 26th.
Source: Igor Lazorin https://t.co/pfC9…</t>
  </si>
  <si>
    <t>gerggardniller1
RT @deathpunchgame: Often a good
fight is the beginning of a lasting
friendship. Death Punch is not
a dating club, but you can find
frien…</t>
  </si>
  <si>
    <t>deusdaguerra___
RT @MojahedFudailat: Chandler begs
Conor for Red Panty Night #UFC
#Animation #3DArt https://t.co/gS7B3uKhlY
https://t.co/YT9txQhivz</t>
  </si>
  <si>
    <t>mmahojepodcast
Descreva em 1 palavra! ・・・ 📸 @ufc_brasil
・・・ ______________________________________
#mma #bjj #jiujitsu #fights… https://t.co/dnpUm9uBYW</t>
  </si>
  <si>
    <t xml:space="preserve">ufc_brasil
</t>
  </si>
  <si>
    <t>meaggypants
@itssofla__again Literally just
looked up “ufc hoodies” hahahahaha
idk if the quality is any good
but imma find out</t>
  </si>
  <si>
    <t xml:space="preserve">itssofla__again
</t>
  </si>
  <si>
    <t>jivites40705454
RT @MojahedFudailat: Chandler begs
Conor for Red Panty Night #UFC
#Animation #3DArt https://t.co/gS7B3uKhlY
https://t.co/YT9txQhivz</t>
  </si>
  <si>
    <t>tomsmetaverse
@DustinPoirier @cryptocom Dustin,
i like you really much. One of
best characters in ufc but i would
bet for a rear… https://t.co/xZQ2bKTjpY</t>
  </si>
  <si>
    <t>mmanews_com
Adrian Yanez Pitches A UFC Boxing
Tournament https://t.co/X2xGEW8D7Z
via MMA News</t>
  </si>
  <si>
    <t>harveyleonardd
RT @mmanews_com: Adrian Yanez Pitches
A UFC Boxing Tournament https://t.co/X2xGEW8D7Z</t>
  </si>
  <si>
    <t>hana2360
fun fact: when francis ngannou
made his UFC debut, he had more
submission wins than he did knockouts
https://t.co/TX9GZZyH8W</t>
  </si>
  <si>
    <t>fau1in
RT @CalvinKattar: ⚔️</t>
  </si>
  <si>
    <t>zuian4410
異例のUWFルールを実現させたスターダム。UFCも闘った朱里が披露した“魅せるプロレス”と「魂」の充実ぶり（THE
DIGEST） - Yahoo!ニュース https://t.co/CkgJ4j7v2i</t>
  </si>
  <si>
    <t xml:space="preserve">moh03437248
</t>
  </si>
  <si>
    <t>busydreamingg
RT @MOH03437248: UFC Middleweights
play Call Of Duty https://t.co/4VEFnsYwv3</t>
  </si>
  <si>
    <t>annasazin
RT @AndyHickeyMMA: Clay Guida makes
his 32nd UFC appearance next weekend
and has spent over 15 years consecutively
with the organisation. h…</t>
  </si>
  <si>
    <t>8_yfm_ufc
ロコモティフモスクワ大好き https://t.co/074bFMRpRk</t>
  </si>
  <si>
    <t xml:space="preserve">bundesliga_jp
</t>
  </si>
  <si>
    <t xml:space="preserve">fabrizioromano
</t>
  </si>
  <si>
    <t xml:space="preserve">manutd
</t>
  </si>
  <si>
    <t>wmtyufc4
完美体育：科迪·加布兰特 压哨一拳KO #完美体育 #ufc
#codygabrandt #中国力量 #chinapower
#ufcpishanghai #chinaufc #chinamma
https://t.co/ieTTsMYEBx</t>
  </si>
  <si>
    <t>wmtyufc2
完美体育：科迪·加布兰特 压哨一拳KO #完美体育 #ufc
#codygabrandt #中国力量 #chinapower
#ufcpishanghai #chinaufc #chinamma
https://t.co/qll2o0qr0S</t>
  </si>
  <si>
    <t>wmtyufc1
完美体育：科迪·加布兰特 压哨一拳KO #完美体育 #ufc
#codygabrandt #中国力量 #chinapower
#ufcpishanghai #chinaufc #chinamma
https://t.co/MWFextvCYo</t>
  </si>
  <si>
    <t>wmtyufc5
完美体育：科迪·加布兰特 压哨一拳KO #完美体育 #ufc
#codygabrandt #中国力量 #chinapower
#ufcpishanghai #chinaufc #chinamma
https://t.co/OfqaIBki05</t>
  </si>
  <si>
    <t>wmtyufc3
完美体育：科迪·加布兰特 压哨一拳KO #完美体育 #ufc
#codygabrandt #中国力量 #chinapower
#ufcpishanghai #chinaufc #chinamma
https://t.co/FOLaMibmPG</t>
  </si>
  <si>
    <t>lalawoodd
@fau1in @cgardnercine @twrecks155
Paying low to fighters, invest
more on Growing sports. Good for
Bosses but not fo… https://t.co/sx8MXgN72P</t>
  </si>
  <si>
    <t xml:space="preserve">cgardnercine
</t>
  </si>
  <si>
    <t>luckiestlilies
RT @htsony: premium account lf
lfb wts cheap ph gcash wtb on hand
fs hayu, disney, hulu vpn prem
accs express nord surfshark bartleby
scri…</t>
  </si>
  <si>
    <t>ufcinforma
Os Encontros Universitários começam
quarta-feira (1º)! Nas atividades
de Fortaleza, haverá certificados
de apresent… https://t.co/2VtbY3UP2v</t>
  </si>
  <si>
    <t>herson_herbster
RT @ufcinforma: Os Encontros Universitários
começam quarta-feira (1º)! Nas
atividades de Fortaleza, haverá
certificados de apresentação e
d…</t>
  </si>
  <si>
    <t>lianataylor3
RT @AbhishekPW: Brock Lesnar hands
in comparison to Andre the Giant.
Brock is one of two men in UFC
history to need custom MMA gloves.
ht…</t>
  </si>
  <si>
    <t>iamretrsuleiman
Me after every UFC event 😂😂😂😂
https://t.co/nU560IHOfi</t>
  </si>
  <si>
    <t>simran20761
RT @Judas_1994: @VootSelect @realsehajpal
@Devoleena_23 @rakhisawantt @TheRashamiDesai
UFC ki Miesha Tate, Ab bhi....nahi
hui hai late, Tro…</t>
  </si>
  <si>
    <t>caekx
Amir Khan VS Kell Brook? Nobody
wants to see this now. 10/15 years
too late. Typical boxing always
giving fights y… https://t.co/GChRrgwDdd</t>
  </si>
  <si>
    <t>jadebigwinsxx
RT @htsony: premium account lf
lfb wts cheap ph gcash wtb on hand
fs hayu, disney, hulu vpn prem
accs express nord surfshark bartleby
scri…</t>
  </si>
  <si>
    <t>Directed</t>
  </si>
  <si>
    <t>Edges</t>
  </si>
  <si>
    <t>Vertices[Joined Twitter Date (UTC)]</t>
  </si>
  <si>
    <t>G1</t>
  </si>
  <si>
    <t>G2</t>
  </si>
  <si>
    <t>G3</t>
  </si>
  <si>
    <t>G4</t>
  </si>
  <si>
    <t>G5</t>
  </si>
  <si>
    <t>G6</t>
  </si>
  <si>
    <t>G7</t>
  </si>
  <si>
    <t>G8</t>
  </si>
  <si>
    <t>G9</t>
  </si>
  <si>
    <t>G10</t>
  </si>
  <si>
    <t>G11</t>
  </si>
  <si>
    <t>G12</t>
  </si>
  <si>
    <t>G13</t>
  </si>
  <si>
    <t>G14</t>
  </si>
  <si>
    <t>G15</t>
  </si>
  <si>
    <t>G16</t>
  </si>
  <si>
    <t>G17</t>
  </si>
  <si>
    <t>G18</t>
  </si>
  <si>
    <t>G19</t>
  </si>
  <si>
    <t>G20</t>
  </si>
  <si>
    <t>G21</t>
  </si>
  <si>
    <t>G22</t>
  </si>
  <si>
    <t>G23</t>
  </si>
  <si>
    <t>G24</t>
  </si>
  <si>
    <t>G25</t>
  </si>
  <si>
    <t>G26</t>
  </si>
  <si>
    <t>G27</t>
  </si>
  <si>
    <t>G28</t>
  </si>
  <si>
    <t>G29</t>
  </si>
  <si>
    <t>G30</t>
  </si>
  <si>
    <t>G31</t>
  </si>
  <si>
    <t>G32</t>
  </si>
  <si>
    <t>G33</t>
  </si>
  <si>
    <t>G34</t>
  </si>
  <si>
    <t>G35</t>
  </si>
  <si>
    <t>G36</t>
  </si>
  <si>
    <t>G37</t>
  </si>
  <si>
    <t>G38</t>
  </si>
  <si>
    <t>G39</t>
  </si>
  <si>
    <t>G40</t>
  </si>
  <si>
    <t>G41</t>
  </si>
  <si>
    <t>G42</t>
  </si>
  <si>
    <t>G43</t>
  </si>
  <si>
    <t>G44</t>
  </si>
  <si>
    <t>G45</t>
  </si>
  <si>
    <t>G46</t>
  </si>
  <si>
    <t>G47</t>
  </si>
  <si>
    <t>G48</t>
  </si>
  <si>
    <t>G49</t>
  </si>
  <si>
    <t>G50</t>
  </si>
  <si>
    <t>G51</t>
  </si>
  <si>
    <t>G52</t>
  </si>
  <si>
    <t>G53</t>
  </si>
  <si>
    <t>G54</t>
  </si>
  <si>
    <t>G55</t>
  </si>
  <si>
    <t>G56</t>
  </si>
  <si>
    <t>G57</t>
  </si>
  <si>
    <t>G58</t>
  </si>
  <si>
    <t>G59</t>
  </si>
  <si>
    <t>G60</t>
  </si>
  <si>
    <t>G61</t>
  </si>
  <si>
    <t>G62</t>
  </si>
  <si>
    <t>G63</t>
  </si>
  <si>
    <t>G64</t>
  </si>
  <si>
    <t>G65</t>
  </si>
  <si>
    <t>G66</t>
  </si>
  <si>
    <t>G67</t>
  </si>
  <si>
    <t>G68</t>
  </si>
  <si>
    <t>G69</t>
  </si>
  <si>
    <t>G70</t>
  </si>
  <si>
    <t>G71</t>
  </si>
  <si>
    <t>G72</t>
  </si>
  <si>
    <t>G73</t>
  </si>
  <si>
    <t>G74</t>
  </si>
  <si>
    <t>G75</t>
  </si>
  <si>
    <t>G76</t>
  </si>
  <si>
    <t>G77</t>
  </si>
  <si>
    <t>G78</t>
  </si>
  <si>
    <t>G79</t>
  </si>
  <si>
    <t>G80</t>
  </si>
  <si>
    <t>G81</t>
  </si>
  <si>
    <t>G82</t>
  </si>
  <si>
    <t>G83</t>
  </si>
  <si>
    <t>G84</t>
  </si>
  <si>
    <t>G85</t>
  </si>
  <si>
    <t>G86</t>
  </si>
  <si>
    <t>G87</t>
  </si>
  <si>
    <t>G88</t>
  </si>
  <si>
    <t>G89</t>
  </si>
  <si>
    <t>G90</t>
  </si>
  <si>
    <t>G91</t>
  </si>
  <si>
    <t>G92</t>
  </si>
  <si>
    <t>G93</t>
  </si>
  <si>
    <t>G94</t>
  </si>
  <si>
    <t>G95</t>
  </si>
  <si>
    <t>G96</t>
  </si>
  <si>
    <t>G97</t>
  </si>
  <si>
    <t>G98</t>
  </si>
  <si>
    <t>G99</t>
  </si>
  <si>
    <t>G100</t>
  </si>
  <si>
    <t>G101</t>
  </si>
  <si>
    <t>G102</t>
  </si>
  <si>
    <t>G103</t>
  </si>
  <si>
    <t>G104</t>
  </si>
  <si>
    <t>G105</t>
  </si>
  <si>
    <t>G106</t>
  </si>
  <si>
    <t>G107</t>
  </si>
  <si>
    <t>G108</t>
  </si>
  <si>
    <t>G109</t>
  </si>
  <si>
    <t>G110</t>
  </si>
  <si>
    <t>G111</t>
  </si>
  <si>
    <t>G112</t>
  </si>
  <si>
    <t>G113</t>
  </si>
  <si>
    <t>G114</t>
  </si>
  <si>
    <t>G115</t>
  </si>
  <si>
    <t>G116</t>
  </si>
  <si>
    <t>G117</t>
  </si>
  <si>
    <t>G118</t>
  </si>
  <si>
    <t>G119</t>
  </si>
  <si>
    <t>G120</t>
  </si>
  <si>
    <t>G121</t>
  </si>
  <si>
    <t>G122</t>
  </si>
  <si>
    <t>G123</t>
  </si>
  <si>
    <t>G124</t>
  </si>
  <si>
    <t>G125</t>
  </si>
  <si>
    <t>G126</t>
  </si>
  <si>
    <t>G127</t>
  </si>
  <si>
    <t>G128</t>
  </si>
  <si>
    <t>G129</t>
  </si>
  <si>
    <t>G130</t>
  </si>
  <si>
    <t>G131</t>
  </si>
  <si>
    <t>G132</t>
  </si>
  <si>
    <t>G133</t>
  </si>
  <si>
    <t>G134</t>
  </si>
  <si>
    <t>G135</t>
  </si>
  <si>
    <t>G136</t>
  </si>
  <si>
    <t>G137</t>
  </si>
  <si>
    <t>G138</t>
  </si>
  <si>
    <t>G139</t>
  </si>
  <si>
    <t>G140</t>
  </si>
  <si>
    <t>G141</t>
  </si>
  <si>
    <t>G142</t>
  </si>
  <si>
    <t>G143</t>
  </si>
  <si>
    <t>G144</t>
  </si>
  <si>
    <t>G145</t>
  </si>
  <si>
    <t>G146</t>
  </si>
  <si>
    <t>G147</t>
  </si>
  <si>
    <t>G148</t>
  </si>
  <si>
    <t>G149</t>
  </si>
  <si>
    <t>G150</t>
  </si>
  <si>
    <t>G151</t>
  </si>
  <si>
    <t>G152</t>
  </si>
  <si>
    <t>G153</t>
  </si>
  <si>
    <t>G154</t>
  </si>
  <si>
    <t>G155</t>
  </si>
  <si>
    <t>G156</t>
  </si>
  <si>
    <t>G157</t>
  </si>
  <si>
    <t>G158</t>
  </si>
  <si>
    <t>G159</t>
  </si>
  <si>
    <t>G160</t>
  </si>
  <si>
    <t>G161</t>
  </si>
  <si>
    <t>G162</t>
  </si>
  <si>
    <t>G163</t>
  </si>
  <si>
    <t>G164</t>
  </si>
  <si>
    <t>G165</t>
  </si>
  <si>
    <t>G166</t>
  </si>
  <si>
    <t>G167</t>
  </si>
  <si>
    <t>G168</t>
  </si>
  <si>
    <t>G169</t>
  </si>
  <si>
    <t>G170</t>
  </si>
  <si>
    <t>G171</t>
  </si>
  <si>
    <t>G172</t>
  </si>
  <si>
    <t>G173</t>
  </si>
  <si>
    <t>G174</t>
  </si>
  <si>
    <t>G175</t>
  </si>
  <si>
    <t>G176</t>
  </si>
  <si>
    <t>G177</t>
  </si>
  <si>
    <t>G178</t>
  </si>
  <si>
    <t>G179</t>
  </si>
  <si>
    <t>G180</t>
  </si>
  <si>
    <t>G181</t>
  </si>
  <si>
    <t>G182</t>
  </si>
  <si>
    <t>G183</t>
  </si>
  <si>
    <t>G184</t>
  </si>
  <si>
    <t>G185</t>
  </si>
  <si>
    <t>G186</t>
  </si>
  <si>
    <t>G187</t>
  </si>
  <si>
    <t>G188</t>
  </si>
  <si>
    <t>G189</t>
  </si>
  <si>
    <t>G190</t>
  </si>
  <si>
    <t>G191</t>
  </si>
  <si>
    <t>G192</t>
  </si>
  <si>
    <t>G193</t>
  </si>
  <si>
    <t>G194</t>
  </si>
  <si>
    <t>G195</t>
  </si>
  <si>
    <t>G196</t>
  </si>
  <si>
    <t>G197</t>
  </si>
  <si>
    <t>G198</t>
  </si>
  <si>
    <t>G199</t>
  </si>
  <si>
    <t>G200</t>
  </si>
  <si>
    <t>G201</t>
  </si>
  <si>
    <t>G202</t>
  </si>
  <si>
    <t>G203</t>
  </si>
  <si>
    <t>G204</t>
  </si>
  <si>
    <t>G205</t>
  </si>
  <si>
    <t>G206</t>
  </si>
  <si>
    <t>G207</t>
  </si>
  <si>
    <t>G208</t>
  </si>
  <si>
    <t>G209</t>
  </si>
  <si>
    <t>G210</t>
  </si>
  <si>
    <t>G211</t>
  </si>
  <si>
    <t>G212</t>
  </si>
  <si>
    <t>G213</t>
  </si>
  <si>
    <t>G214</t>
  </si>
  <si>
    <t>G215</t>
  </si>
  <si>
    <t>G216</t>
  </si>
  <si>
    <t>G217</t>
  </si>
  <si>
    <t>G218</t>
  </si>
  <si>
    <t>G219</t>
  </si>
  <si>
    <t>G220</t>
  </si>
  <si>
    <t>G221</t>
  </si>
  <si>
    <t>G222</t>
  </si>
  <si>
    <t>G223</t>
  </si>
  <si>
    <t>G224</t>
  </si>
  <si>
    <t>G225</t>
  </si>
  <si>
    <t>G226</t>
  </si>
  <si>
    <t>G227</t>
  </si>
  <si>
    <t>G228</t>
  </si>
  <si>
    <t>G229</t>
  </si>
  <si>
    <t>G230</t>
  </si>
  <si>
    <t>G231</t>
  </si>
  <si>
    <t>G232</t>
  </si>
  <si>
    <t>G233</t>
  </si>
  <si>
    <t>G234</t>
  </si>
  <si>
    <t>G235</t>
  </si>
  <si>
    <t>G236</t>
  </si>
  <si>
    <t>G237</t>
  </si>
  <si>
    <t>G238</t>
  </si>
  <si>
    <t>G239</t>
  </si>
  <si>
    <t>G240</t>
  </si>
  <si>
    <t>G241</t>
  </si>
  <si>
    <t>G242</t>
  </si>
  <si>
    <t>G243</t>
  </si>
  <si>
    <t>G244</t>
  </si>
  <si>
    <t>G245</t>
  </si>
  <si>
    <t>G246</t>
  </si>
  <si>
    <t>G247</t>
  </si>
  <si>
    <t>G248</t>
  </si>
  <si>
    <t>G249</t>
  </si>
  <si>
    <t>G250</t>
  </si>
  <si>
    <t>G251</t>
  </si>
  <si>
    <t>G252</t>
  </si>
  <si>
    <t>G253</t>
  </si>
  <si>
    <t>G254</t>
  </si>
  <si>
    <t>G255</t>
  </si>
  <si>
    <t>G256</t>
  </si>
  <si>
    <t>G257</t>
  </si>
  <si>
    <t>G258</t>
  </si>
  <si>
    <t>G259</t>
  </si>
  <si>
    <t>G260</t>
  </si>
  <si>
    <t>G261</t>
  </si>
  <si>
    <t>G262</t>
  </si>
  <si>
    <t>G263</t>
  </si>
  <si>
    <t>G264</t>
  </si>
  <si>
    <t>G265</t>
  </si>
  <si>
    <t>G266</t>
  </si>
  <si>
    <t>G267</t>
  </si>
  <si>
    <t>G268</t>
  </si>
  <si>
    <t>G269</t>
  </si>
  <si>
    <t>G270</t>
  </si>
  <si>
    <t>G271</t>
  </si>
  <si>
    <t>G272</t>
  </si>
  <si>
    <t>G273</t>
  </si>
  <si>
    <t>G274</t>
  </si>
  <si>
    <t>G275</t>
  </si>
  <si>
    <t>G276</t>
  </si>
  <si>
    <t>G277</t>
  </si>
  <si>
    <t>G278</t>
  </si>
  <si>
    <t>G279</t>
  </si>
  <si>
    <t>G280</t>
  </si>
  <si>
    <t>G281</t>
  </si>
  <si>
    <t>G282</t>
  </si>
  <si>
    <t>G283</t>
  </si>
  <si>
    <t>G284</t>
  </si>
  <si>
    <t>G285</t>
  </si>
  <si>
    <t>G286</t>
  </si>
  <si>
    <t>G287</t>
  </si>
  <si>
    <t>G288</t>
  </si>
  <si>
    <t>G289</t>
  </si>
  <si>
    <t>G290</t>
  </si>
  <si>
    <t>G291</t>
  </si>
  <si>
    <t>G292</t>
  </si>
  <si>
    <t>G293</t>
  </si>
  <si>
    <t>G294</t>
  </si>
  <si>
    <t>G295</t>
  </si>
  <si>
    <t>G296</t>
  </si>
  <si>
    <t>G297</t>
  </si>
  <si>
    <t>G298</t>
  </si>
  <si>
    <t>G299</t>
  </si>
  <si>
    <t>G300</t>
  </si>
  <si>
    <t>G301</t>
  </si>
  <si>
    <t>G302</t>
  </si>
  <si>
    <t>G303</t>
  </si>
  <si>
    <t>G304</t>
  </si>
  <si>
    <t>G305</t>
  </si>
  <si>
    <t>G306</t>
  </si>
  <si>
    <t>G307</t>
  </si>
  <si>
    <t>G308</t>
  </si>
  <si>
    <t>G309</t>
  </si>
  <si>
    <t>G310</t>
  </si>
  <si>
    <t>G311</t>
  </si>
  <si>
    <t>G312</t>
  </si>
  <si>
    <t>G313</t>
  </si>
  <si>
    <t>G314</t>
  </si>
  <si>
    <t>G315</t>
  </si>
  <si>
    <t>G316</t>
  </si>
  <si>
    <t>G317</t>
  </si>
  <si>
    <t>G318</t>
  </si>
  <si>
    <t>G319</t>
  </si>
  <si>
    <t>G320</t>
  </si>
  <si>
    <t>G321</t>
  </si>
  <si>
    <t>G322</t>
  </si>
  <si>
    <t>G323</t>
  </si>
  <si>
    <t>G324</t>
  </si>
  <si>
    <t>G325</t>
  </si>
  <si>
    <t>G326</t>
  </si>
  <si>
    <t>G327</t>
  </si>
  <si>
    <t>G328</t>
  </si>
  <si>
    <t>G329</t>
  </si>
  <si>
    <t>G330</t>
  </si>
  <si>
    <t>G331</t>
  </si>
  <si>
    <t>G332</t>
  </si>
  <si>
    <t>G333</t>
  </si>
  <si>
    <t>G334</t>
  </si>
  <si>
    <t>G335</t>
  </si>
  <si>
    <t>G336</t>
  </si>
  <si>
    <t>G337</t>
  </si>
  <si>
    <t>G338</t>
  </si>
  <si>
    <t>G339</t>
  </si>
  <si>
    <t>G340</t>
  </si>
  <si>
    <t>G341</t>
  </si>
  <si>
    <t>G342</t>
  </si>
  <si>
    <t>G343</t>
  </si>
  <si>
    <t>G344</t>
  </si>
  <si>
    <t>G345</t>
  </si>
  <si>
    <t>G346</t>
  </si>
  <si>
    <t>G347</t>
  </si>
  <si>
    <t>G348</t>
  </si>
  <si>
    <t>G349</t>
  </si>
  <si>
    <t>G350</t>
  </si>
  <si>
    <t>G351</t>
  </si>
  <si>
    <t>G352</t>
  </si>
  <si>
    <t>G353</t>
  </si>
  <si>
    <t>G354</t>
  </si>
  <si>
    <t>G355</t>
  </si>
  <si>
    <t>G356</t>
  </si>
  <si>
    <t>G357</t>
  </si>
  <si>
    <t>G358</t>
  </si>
  <si>
    <t>G359</t>
  </si>
  <si>
    <t>G360</t>
  </si>
  <si>
    <t>G361</t>
  </si>
  <si>
    <t>G362</t>
  </si>
  <si>
    <t>G363</t>
  </si>
  <si>
    <t>G364</t>
  </si>
  <si>
    <t>G365</t>
  </si>
  <si>
    <t>G366</t>
  </si>
  <si>
    <t>G367</t>
  </si>
  <si>
    <t>G368</t>
  </si>
  <si>
    <t>G369</t>
  </si>
  <si>
    <t>G370</t>
  </si>
  <si>
    <t>G371</t>
  </si>
  <si>
    <t>G372</t>
  </si>
  <si>
    <t>G373</t>
  </si>
  <si>
    <t>G374</t>
  </si>
  <si>
    <t>G375</t>
  </si>
  <si>
    <t>G376</t>
  </si>
  <si>
    <t>G377</t>
  </si>
  <si>
    <t>G378</t>
  </si>
  <si>
    <t>G379</t>
  </si>
  <si>
    <t>G380</t>
  </si>
  <si>
    <t>G381</t>
  </si>
  <si>
    <t>G382</t>
  </si>
  <si>
    <t>G383</t>
  </si>
  <si>
    <t>G384</t>
  </si>
  <si>
    <t>G385</t>
  </si>
  <si>
    <t>G386</t>
  </si>
  <si>
    <t>G387</t>
  </si>
  <si>
    <t>G388</t>
  </si>
  <si>
    <t>G389</t>
  </si>
  <si>
    <t>G390</t>
  </si>
  <si>
    <t>G391</t>
  </si>
  <si>
    <t>G392</t>
  </si>
  <si>
    <t>G393</t>
  </si>
  <si>
    <t>G394</t>
  </si>
  <si>
    <t>G395</t>
  </si>
  <si>
    <t>G396</t>
  </si>
  <si>
    <t>G397</t>
  </si>
  <si>
    <t>G398</t>
  </si>
  <si>
    <t>G399</t>
  </si>
  <si>
    <t>G400</t>
  </si>
  <si>
    <t>G401</t>
  </si>
  <si>
    <t>G402</t>
  </si>
  <si>
    <t>G403</t>
  </si>
  <si>
    <t>G404</t>
  </si>
  <si>
    <t>G405</t>
  </si>
  <si>
    <t>G406</t>
  </si>
  <si>
    <t>G407</t>
  </si>
  <si>
    <t>G408</t>
  </si>
  <si>
    <t>G409</t>
  </si>
  <si>
    <t>G410</t>
  </si>
  <si>
    <t>G411</t>
  </si>
  <si>
    <t>G412</t>
  </si>
  <si>
    <t>G413</t>
  </si>
  <si>
    <t>G414</t>
  </si>
  <si>
    <t>G415</t>
  </si>
  <si>
    <t>G416</t>
  </si>
  <si>
    <t>G417</t>
  </si>
  <si>
    <t>G418</t>
  </si>
  <si>
    <t>G419</t>
  </si>
  <si>
    <t>G420</t>
  </si>
  <si>
    <t>G421</t>
  </si>
  <si>
    <t>G422</t>
  </si>
  <si>
    <t>G423</t>
  </si>
  <si>
    <t>G424</t>
  </si>
  <si>
    <t>G425</t>
  </si>
  <si>
    <t>G426</t>
  </si>
  <si>
    <t>G427</t>
  </si>
  <si>
    <t>G428</t>
  </si>
  <si>
    <t>G429</t>
  </si>
  <si>
    <t>G430</t>
  </si>
  <si>
    <t>G431</t>
  </si>
  <si>
    <t>G432</t>
  </si>
  <si>
    <t>G433</t>
  </si>
  <si>
    <t>G434</t>
  </si>
  <si>
    <t>G435</t>
  </si>
  <si>
    <t>G436</t>
  </si>
  <si>
    <t>G437</t>
  </si>
  <si>
    <t>G438</t>
  </si>
  <si>
    <t>G439</t>
  </si>
  <si>
    <t>G440</t>
  </si>
  <si>
    <t>G441</t>
  </si>
  <si>
    <t>G442</t>
  </si>
  <si>
    <t>G443</t>
  </si>
  <si>
    <t>G444</t>
  </si>
  <si>
    <t>G445</t>
  </si>
  <si>
    <t>G446</t>
  </si>
  <si>
    <t>G447</t>
  </si>
  <si>
    <t>G448</t>
  </si>
  <si>
    <t>G449</t>
  </si>
  <si>
    <t>G450</t>
  </si>
  <si>
    <t>G451</t>
  </si>
  <si>
    <t>G452</t>
  </si>
  <si>
    <t>G453</t>
  </si>
  <si>
    <t>G454</t>
  </si>
  <si>
    <t>G455</t>
  </si>
  <si>
    <t>G456</t>
  </si>
  <si>
    <t>G457</t>
  </si>
  <si>
    <t>G458</t>
  </si>
  <si>
    <t>G459</t>
  </si>
  <si>
    <t>G460</t>
  </si>
  <si>
    <t>G461</t>
  </si>
  <si>
    <t>G462</t>
  </si>
  <si>
    <t>G463</t>
  </si>
  <si>
    <t>G464</t>
  </si>
  <si>
    <t>G465</t>
  </si>
  <si>
    <t>G466</t>
  </si>
  <si>
    <t>G467</t>
  </si>
  <si>
    <t>G468</t>
  </si>
  <si>
    <t>G469</t>
  </si>
  <si>
    <t>G470</t>
  </si>
  <si>
    <t>G471</t>
  </si>
  <si>
    <t>G472</t>
  </si>
  <si>
    <t>G473</t>
  </si>
  <si>
    <t>G474</t>
  </si>
  <si>
    <t>0, 12, 96</t>
  </si>
  <si>
    <t>0, 136, 227</t>
  </si>
  <si>
    <t>0, 100, 50</t>
  </si>
  <si>
    <t>0, 176, 22</t>
  </si>
  <si>
    <t>191, 0, 0</t>
  </si>
  <si>
    <t>230, 120, 0</t>
  </si>
  <si>
    <t>255, 191, 0</t>
  </si>
  <si>
    <t>150, 200, 0</t>
  </si>
  <si>
    <t>200, 0, 120</t>
  </si>
  <si>
    <t>77, 0, 96</t>
  </si>
  <si>
    <t>91, 0, 191</t>
  </si>
  <si>
    <t>0, 98, 130</t>
  </si>
  <si>
    <t>0, 23, 187</t>
  </si>
  <si>
    <t>32, 166, 255</t>
  </si>
  <si>
    <t>0, 191, 96</t>
  </si>
  <si>
    <t>0, 249, 31</t>
  </si>
  <si>
    <t>255, 4, 4</t>
  </si>
  <si>
    <t>255, 150, 34</t>
  </si>
  <si>
    <t>255, 205, 53</t>
  </si>
  <si>
    <t>194, 255, 11</t>
  </si>
  <si>
    <t>255, 11, 157</t>
  </si>
  <si>
    <t>150, 0, 187</t>
  </si>
  <si>
    <t>123, 4, 255</t>
  </si>
  <si>
    <t>0, 159, 213</t>
  </si>
  <si>
    <t>26, 54, 255</t>
  </si>
  <si>
    <t>91, 189, 255</t>
  </si>
  <si>
    <t>28, 255, 141</t>
  </si>
  <si>
    <t>66, 255, 89</t>
  </si>
  <si>
    <t>255, 74, 74</t>
  </si>
  <si>
    <t>255, 179, 94</t>
  </si>
  <si>
    <t>255, 218, 106</t>
  </si>
  <si>
    <t>211, 255, 79</t>
  </si>
  <si>
    <t>255, 79, 185</t>
  </si>
  <si>
    <t>209, 26, 255</t>
  </si>
  <si>
    <t>160, 74, 255</t>
  </si>
  <si>
    <t>43, 202, 255</t>
  </si>
  <si>
    <t>119, 136, 255</t>
  </si>
  <si>
    <t>151, 214, 255</t>
  </si>
  <si>
    <t>119, 255, 187</t>
  </si>
  <si>
    <t>138, 255, 153</t>
  </si>
  <si>
    <t>255, 142, 142</t>
  </si>
  <si>
    <t>255, 206, 153</t>
  </si>
  <si>
    <t>255, 232, 159</t>
  </si>
  <si>
    <t>227, 255, 145</t>
  </si>
  <si>
    <t>255, 145, 210</t>
  </si>
  <si>
    <t>227, 119, 255</t>
  </si>
  <si>
    <t>196, 142, 255</t>
  </si>
  <si>
    <t>128, 223, 255</t>
  </si>
  <si>
    <t>213, 218, 255</t>
  </si>
  <si>
    <t>213, 238, 255</t>
  </si>
  <si>
    <t>213, 255, 234</t>
  </si>
  <si>
    <t>213, 255, 218</t>
  </si>
  <si>
    <t>255, 213, 213</t>
  </si>
  <si>
    <t>255, 235, 213</t>
  </si>
  <si>
    <t>255, 244, 213</t>
  </si>
  <si>
    <t>244, 255, 213</t>
  </si>
  <si>
    <t>255, 213, 238</t>
  </si>
  <si>
    <t>247, 213, 255</t>
  </si>
  <si>
    <t>233, 213, 255</t>
  </si>
  <si>
    <t>213, 244, 255</t>
  </si>
  <si>
    <t>GraphSource░TwitterSearch▓GraphTerm░UFC▓LayoutAlgorithm░The graph was laid out using the Fruchterman-Reingold layout algorithm.▓GraphDirectedness░The graph is directed.▓GroupingDescription░The graph's vertices were grouped by cluster using the Clauset-Newman-Moore cluster algorithm.</t>
  </si>
  <si>
    <t>&lt;?xml version="1.0" encoding="utf-8"?&gt;_x000D_
&lt;configuration&gt;_x000D_
  &lt;configSections&gt;_x000D_
    &lt;sectionGroup name="userSettings" type="System.Configuration.UserSettingsGroup, System, Version=2.0.0.0, Culture=neutral, PublicKeyToken=b77a5c561934e089"&gt;_x000D_
      &lt;section name="GraphZoomAndScaleUserSettings" type="System.Configuration.ClientSettingsSection, System, Version=2.0.0.0, Culture=neutral, PublicKeyToken=b77a5c561934e089" allowExeDefinition="MachineToLocalUser" requirePermission="false" /&gt;_x000D_
      &lt;section name="GroupUserSettings" type="System.Configuration.ClientSettingsSection, System, Version=2.0.0.0, Culture=neutral, PublicKeyToken=b77a5c561934e089" allowExeDefinition="MachineToLocalUser" requirePermission="false" /&gt;_x000D_
      &lt;section name="ClusterUserSettings" type="System.Configuration.ClientSettingsSection, System, Version=2.0.0.0, Culture=neutral, PublicKeyToken=b77a5c561934e089" allowExeDefinition="MachineToLocalUser" requirePermission="false" /&gt;_x000D_
      &lt;section name="DynamicFiltersUserSettings" type="System.Configuration.ClientSettingsSection, System, Version=2.0.0.0, Culture=neutral, PublicKeyToken=b77a5c561934e089" allowExeDefinition="MachineToLocalUser" requirePermission="false" /&gt;_x000D_
      &lt;section name="ColumnGroupUserSettings"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&lt;/sectionGroup&gt;_x000D_
  &lt;/configSections&gt;_x000D_
  &lt;userSettings&gt;_x000D_
    &lt;GraphZoomAndScaleUserSettings&gt;_x000D_
      &lt;setting name="GraphScale" serializeAs="String"&gt;_x000D_
        &lt;value&gt;1&lt;/value&gt;_x000D_
      &lt;/setting&gt;_x000D_
    &lt;/GraphZoomAndScaleUserSettings&gt;_x000D_
    &lt;GroupUserSettings&gt;_x000D_
      &lt;setting name="ReadGroups" serializeAs="String"&gt;_x000D_
        &lt;value&gt;True&lt;/value&gt;_x000D_
      &lt;/setting&gt;_x000D_
    &lt;/GroupUserSettings&gt;_x000D_
    &lt;ClusterUserSettings&gt;_x000D_
      &lt;setting name="PutNeighborlessVerticesInOneCluster" serializeAs="String"&gt;_x000D_
        &lt;value&gt;False&lt;/value&gt;_x000D_
      &lt;/setting&gt;_x000D_
      &lt;setting name="ClusterAlgorithm" serializeAs="String"&gt;_x000D_
        &lt;value&gt;ClausetNewmanMoore&lt;/value&gt;_x000D_
      &lt;/setting&gt;_x000D_
    &lt;/ClusterUserSettings&gt;_x000D_
    &lt;DynamicFiltersUserSettings&gt;_x000D_
      &lt;setting name="FilterNonNumericCells" serializeAs="String"&gt;_x000D_
        &lt;value&gt;False&lt;/value&gt;_x000D_
      &lt;/setting&gt;_x000D_
      &lt;setting name="FilteredAlpha" serializeAs="String"&gt;_x000D_
        &lt;value&gt;0&lt;/value&gt;_x000D_
      &lt;/setting&gt;_x000D_
    &lt;/DynamicFiltersUserSettings&gt;_x000D_
    &lt;ColumnGroupUserSettings&gt;_x000D_
      &lt;setting name="ColumnGroupsToShow" serializeAs="String"&gt;_x000D_
        &lt;value&gt;EdgeDoNotHide, EdgeVisualAttributes, EdgeLabels, EdgeGraphMetrics, EdgeOtherColumns, VertexDoNotHide, VertexVisualAttributes, VertexGraphMetrics, VertexLabels, VertexOtherColumns, GroupDoNotHide, GroupVisualAttributes, GroupLabels, GroupGraphMetrics, GroupEdgeDoNotHide, GroupEdgeGraphMetrics&lt;/value&gt;_x000D_
      &lt;/setting&gt;_x000D_
    &lt;/ColumnGroupUserSettings&gt;_x000D_
    &lt;GeneralUserSettings4&gt;_x000D_
      &lt;setting name="NewWorkbookGraphDirectedness" serializeAs="String"&gt;_x000D_
        &lt;value&gt;Directed&lt;/value&gt;_x000D_
      &lt;/setting&gt;_x000D_
      &lt;setting name="ReadGroupLabels" serializeAs="String"&gt;_x000D_
        &lt;value&gt;True&lt;/value&gt;_x000D_
      &lt;/setting&gt;_x000D_
      &lt;setting name="ReadVertexLabels" serializeAs="String"&gt;_x000D_
        &lt;value&gt;True&lt;/value&gt;_x000D_
      &lt;/setting&gt;_x000D_
      &lt;setting name="ReadEdgeLabels" serializeAs="String"&gt;_x000D_
        &lt;value&gt;True&lt;/value&gt;_x000D_
      &lt;/setting&gt;_x000D_
      &lt;setting name="ShowGraphLegend" serializeAs="String"&gt;_x000D_
        &lt;value&gt;False&lt;/value&gt;_x000D_
      &lt;/setting&gt;_x000D_
      &lt;setting name="ShowGraphAxes" serializeAs="String"&gt;_x000D_
        &lt;value&gt;False&lt;/value&gt;_x000D_
      &lt;/setting&gt;_x000D_
    &lt;/GeneralUserSettings4&gt;_x000D_
  &lt;/userSettings&gt;_x000D_
&lt;/configuration&gt;</t>
  </si>
  <si>
    <t>Subgraph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</si>
</sst>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
    <numFmt numFmtId="166" formatCode="#,##0.000"/>
    <numFmt numFmtId="167" formatCode="0.000"/>
  </numFmts>
  <fonts count="14"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
      <u/>
      <sz val="11"/>
      <color theme="10"/>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3">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3" fillId="0" borderId="0" applyNumberFormat="0" applyFill="0" applyBorder="0" applyAlignment="0" applyProtection="0"/>
  </cellStyleXfs>
  <cellXfs count="118">
    <xf numFmtId="0" fontId="0" fillId="0" borderId="0" xfId="0"/>
    <xf numFmtId="49" fontId="0" fillId="0" borderId="0" xfId="0" applyNumberFormat="1"/>
    <xf numFmtId="1" fontId="0" fillId="0" borderId="0" xfId="0" applyNumberFormat="1"/>
    <xf numFmtId="0"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NumberFormat="1"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0" fontId="0" fillId="0" borderId="0" xfId="0" applyBorder="1"/>
    <xf numFmtId="0" fontId="0" fillId="0" borderId="0" xfId="0" applyAlignment="1">
      <alignment wrapText="1"/>
    </xf>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NumberFormat="1" applyFont="1"/>
    <xf numFmtId="4" fontId="0" fillId="0" borderId="0" xfId="0" applyNumberFormat="1"/>
    <xf numFmtId="4" fontId="0" fillId="0" borderId="0" xfId="0" applyNumberFormat="1" applyBorder="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ont="1" applyFill="1" applyBorder="1"/>
    <xf numFmtId="0" fontId="0" fillId="8" borderId="6" xfId="0" applyNumberFormat="1" applyFont="1" applyFill="1" applyBorder="1"/>
    <xf numFmtId="4" fontId="0" fillId="9" borderId="5" xfId="0" applyNumberFormat="1" applyFont="1" applyFill="1" applyBorder="1"/>
    <xf numFmtId="0" fontId="0" fillId="9" borderId="6" xfId="0" applyNumberFormat="1" applyFont="1" applyFill="1" applyBorder="1"/>
    <xf numFmtId="4" fontId="0" fillId="9" borderId="7" xfId="0" applyNumberFormat="1" applyFont="1" applyFill="1" applyBorder="1"/>
    <xf numFmtId="0" fontId="0" fillId="9" borderId="0" xfId="0" applyNumberFormat="1" applyFont="1" applyFill="1"/>
    <xf numFmtId="0" fontId="0" fillId="8" borderId="5" xfId="0" applyNumberFormat="1" applyFont="1" applyFill="1" applyBorder="1"/>
    <xf numFmtId="0" fontId="0" fillId="9" borderId="5" xfId="0" applyNumberFormat="1" applyFont="1" applyFill="1" applyBorder="1"/>
    <xf numFmtId="0" fontId="0" fillId="9" borderId="7" xfId="0" applyNumberFormat="1" applyFont="1"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1" fillId="4" borderId="1" xfId="5" applyNumberFormat="1" applyFont="1" applyAlignmen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49" fontId="0" fillId="0" borderId="0" xfId="3" applyNumberFormat="1" applyFont="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49" fontId="6" fillId="6" borderId="1" xfId="6" applyNumberForma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11" fillId="2" borderId="1" xfId="1" applyNumberFormat="1" applyFont="1" applyAlignment="1"/>
    <xf numFmtId="0" fontId="0" fillId="0" borderId="0" xfId="0" applyAlignment="1"/>
    <xf numFmtId="0" fontId="0" fillId="0" borderId="0" xfId="0" applyFill="1" applyAlignment="1"/>
    <xf numFmtId="22" fontId="0" fillId="0" borderId="0" xfId="0" applyNumberFormat="1" applyAlignment="1"/>
    <xf numFmtId="22" fontId="0" fillId="0" borderId="0" xfId="0" applyNumberFormat="1" applyFill="1" applyAlignment="1"/>
    <xf numFmtId="0" fontId="13" fillId="0" borderId="0" xfId="9" applyFill="1" applyAlignment="1"/>
    <xf numFmtId="0" fontId="0" fillId="0" borderId="0" xfId="0" quotePrefix="1" applyFill="1" applyAlignment="1"/>
    <xf numFmtId="0" fontId="13" fillId="0" borderId="0" xfId="9" applyAlignment="1"/>
    <xf numFmtId="0" fontId="0" fillId="0" borderId="0" xfId="0" quotePrefix="1" applyAlignment="1"/>
    <xf numFmtId="1" fontId="11" fillId="4" borderId="1" xfId="5" applyNumberFormat="1" applyFont="1" applyAlignment="1"/>
    <xf numFmtId="49" fontId="0" fillId="0" borderId="0" xfId="3" applyNumberFormat="1" applyFont="1" applyBorder="1" applyAlignment="1"/>
    <xf numFmtId="0" fontId="0" fillId="5" borderId="11" xfId="4" applyNumberFormat="1" applyFont="1" applyBorder="1" applyAlignment="1"/>
    <xf numFmtId="164" fontId="0" fillId="5" borderId="11" xfId="4" applyNumberFormat="1" applyFont="1" applyBorder="1" applyAlignment="1"/>
    <xf numFmtId="1" fontId="0" fillId="5" borderId="11" xfId="4" applyNumberFormat="1" applyFont="1" applyBorder="1" applyAlignment="1"/>
    <xf numFmtId="49" fontId="6" fillId="6" borderId="11" xfId="6" applyNumberFormat="1" applyBorder="1" applyAlignment="1"/>
    <xf numFmtId="0" fontId="6" fillId="6" borderId="11" xfId="6" applyNumberFormat="1" applyBorder="1" applyAlignment="1"/>
    <xf numFmtId="164" fontId="0" fillId="3" borderId="11" xfId="7" applyNumberFormat="1" applyFont="1" applyBorder="1" applyAlignment="1"/>
    <xf numFmtId="165" fontId="0" fillId="3" borderId="11" xfId="7" applyNumberFormat="1" applyFont="1" applyBorder="1" applyAlignment="1"/>
    <xf numFmtId="0" fontId="0" fillId="3" borderId="11" xfId="7" applyNumberFormat="1" applyFont="1" applyBorder="1" applyAlignment="1"/>
    <xf numFmtId="166" fontId="0" fillId="3" borderId="11" xfId="7" applyNumberFormat="1" applyFont="1" applyBorder="1" applyAlignment="1"/>
    <xf numFmtId="1" fontId="11" fillId="4" borderId="11" xfId="5" applyNumberFormat="1" applyFont="1" applyBorder="1" applyAlignment="1"/>
    <xf numFmtId="167" fontId="11" fillId="4" borderId="11" xfId="5" applyNumberFormat="1" applyFont="1" applyBorder="1" applyAlignment="1"/>
    <xf numFmtId="167" fontId="5" fillId="4" borderId="11" xfId="5" applyNumberFormat="1" applyBorder="1" applyAlignment="1"/>
    <xf numFmtId="0" fontId="0" fillId="2" borderId="11" xfId="1" applyNumberFormat="1" applyFont="1" applyBorder="1" applyAlignment="1"/>
    <xf numFmtId="0" fontId="0" fillId="0" borderId="0" xfId="2" applyNumberFormat="1" applyFont="1" applyBorder="1" applyAlignment="1"/>
    <xf numFmtId="0" fontId="13" fillId="5" borderId="1" xfId="9" applyNumberFormat="1" applyFill="1" applyBorder="1" applyAlignment="1"/>
    <xf numFmtId="0" fontId="13" fillId="5" borderId="11" xfId="9" applyNumberFormat="1" applyFill="1" applyBorder="1" applyAlignment="1"/>
    <xf numFmtId="0" fontId="0" fillId="5" borderId="12" xfId="4" applyNumberFormat="1" applyFont="1" applyBorder="1"/>
    <xf numFmtId="0" fontId="11" fillId="5" borderId="12" xfId="4" applyNumberFormat="1" applyFont="1" applyBorder="1"/>
    <xf numFmtId="49" fontId="6" fillId="6" borderId="12" xfId="6" applyNumberFormat="1" applyBorder="1"/>
    <xf numFmtId="0" fontId="0" fillId="3" borderId="12" xfId="7" applyNumberFormat="1" applyFont="1" applyBorder="1"/>
    <xf numFmtId="0" fontId="11" fillId="2" borderId="12" xfId="1" applyNumberFormat="1" applyFont="1" applyBorder="1"/>
    <xf numFmtId="0" fontId="5" fillId="2" borderId="12" xfId="1" applyNumberFormat="1" applyBorder="1"/>
    <xf numFmtId="1" fontId="5" fillId="4" borderId="12" xfId="5" applyNumberFormat="1" applyBorder="1"/>
    <xf numFmtId="167" fontId="5" fillId="4" borderId="12" xfId="5" applyNumberFormat="1" applyBorder="1"/>
    <xf numFmtId="0" fontId="0" fillId="5" borderId="11" xfId="4" applyNumberFormat="1" applyFont="1" applyBorder="1"/>
    <xf numFmtId="0" fontId="11" fillId="5" borderId="11" xfId="4" applyNumberFormat="1" applyFont="1" applyBorder="1"/>
    <xf numFmtId="49" fontId="6" fillId="6" borderId="11" xfId="6" applyNumberFormat="1" applyBorder="1"/>
    <xf numFmtId="0" fontId="0" fillId="3" borderId="11" xfId="7" applyNumberFormat="1" applyFont="1" applyBorder="1"/>
    <xf numFmtId="0" fontId="11" fillId="2" borderId="11" xfId="1" applyNumberFormat="1" applyFont="1" applyBorder="1"/>
    <xf numFmtId="0" fontId="0" fillId="2" borderId="11" xfId="1" applyNumberFormat="1" applyFont="1" applyBorder="1"/>
    <xf numFmtId="1" fontId="5" fillId="4" borderId="11" xfId="5" applyNumberFormat="1" applyBorder="1"/>
    <xf numFmtId="167" fontId="5" fillId="4" borderId="11" xfId="5" applyNumberFormat="1" applyBorder="1"/>
  </cellXfs>
  <cellStyles count="10">
    <cellStyle name="Hyperlink" xfId="9" builtinId="8"/>
    <cellStyle name="NodeXL Do Not Edit" xfId="1" xr:uid="{00000000-0005-0000-0000-000000000000}"/>
    <cellStyle name="NodeXL Graph Metric" xfId="5" xr:uid="{00000000-0005-0000-0000-000001000000}"/>
    <cellStyle name="NodeXL Graph Metric Separator" xfId="8" xr:uid="{00000000-0005-0000-0000-000002000000}"/>
    <cellStyle name="NodeXL Label" xfId="6" xr:uid="{00000000-0005-0000-0000-000003000000}"/>
    <cellStyle name="NodeXL Layout" xfId="7" xr:uid="{00000000-0005-0000-0000-000004000000}"/>
    <cellStyle name="NodeXL Other Column" xfId="2" xr:uid="{00000000-0005-0000-0000-000005000000}"/>
    <cellStyle name="NodeXL Required" xfId="3" xr:uid="{00000000-0005-0000-0000-000006000000}"/>
    <cellStyle name="NodeXL Visual Property" xfId="4" xr:uid="{00000000-0005-0000-0000-000007000000}"/>
    <cellStyle name="Normal" xfId="0" builtinId="0"/>
  </cellStyles>
  <dxfs count="123">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right style="thin">
          <color theme="0"/>
        </right>
      </border>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border outline="0">
        <right style="thin">
          <color theme="0"/>
        </right>
      </border>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122"/>
      <tableStyleElement type="headerRow" dxfId="121"/>
    </tableStyle>
    <tableStyle name="NodeXL Table" pivot="0" count="1" xr9:uid="{00000000-0011-0000-FFFF-FFFF01000000}">
      <tableStyleElement type="headerRow" dxfId="12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Metrics'!$E$2:$E$45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C53C-4530-B38D-214752DC7189}"/>
            </c:ext>
          </c:extLst>
        </c:ser>
        <c:dLbls>
          <c:showLegendKey val="0"/>
          <c:showVal val="0"/>
          <c:showCatName val="0"/>
          <c:showSerName val="0"/>
          <c:showPercent val="0"/>
          <c:showBubbleSize val="0"/>
        </c:dLbls>
        <c:gapWidth val="0"/>
        <c:axId val="-1133292176"/>
        <c:axId val="-1133286192"/>
      </c:barChart>
      <c:catAx>
        <c:axId val="-1133292176"/>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133286192"/>
        <c:crosses val="autoZero"/>
        <c:auto val="1"/>
        <c:lblAlgn val="ctr"/>
        <c:lblOffset val="100"/>
        <c:noMultiLvlLbl val="0"/>
      </c:catAx>
      <c:valAx>
        <c:axId val="-113328619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21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Metrics'!$G$2:$G$45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215B-40C5-A841-4619E2EAD5E9}"/>
            </c:ext>
          </c:extLst>
        </c:ser>
        <c:dLbls>
          <c:showLegendKey val="0"/>
          <c:showVal val="0"/>
          <c:showCatName val="0"/>
          <c:showSerName val="0"/>
          <c:showPercent val="0"/>
          <c:showBubbleSize val="0"/>
        </c:dLbls>
        <c:gapWidth val="0"/>
        <c:axId val="-1133298704"/>
        <c:axId val="-1133276944"/>
      </c:barChart>
      <c:catAx>
        <c:axId val="-1133298704"/>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133276944"/>
        <c:crosses val="autoZero"/>
        <c:auto val="1"/>
        <c:lblAlgn val="ctr"/>
        <c:lblOffset val="100"/>
        <c:noMultiLvlLbl val="0"/>
      </c:catAx>
      <c:valAx>
        <c:axId val="-113327694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870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Metrics'!$I$2:$I$45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984E-4142-9AC8-4A99D2FE4868}"/>
            </c:ext>
          </c:extLst>
        </c:ser>
        <c:dLbls>
          <c:showLegendKey val="0"/>
          <c:showVal val="0"/>
          <c:showCatName val="0"/>
          <c:showSerName val="0"/>
          <c:showPercent val="0"/>
          <c:showBubbleSize val="0"/>
        </c:dLbls>
        <c:gapWidth val="0"/>
        <c:axId val="-1133280752"/>
        <c:axId val="-1133280208"/>
      </c:barChart>
      <c:catAx>
        <c:axId val="-1133280752"/>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133280208"/>
        <c:crosses val="autoZero"/>
        <c:auto val="1"/>
        <c:lblAlgn val="ctr"/>
        <c:lblOffset val="100"/>
        <c:noMultiLvlLbl val="0"/>
      </c:catAx>
      <c:valAx>
        <c:axId val="-113328020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8075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0</c:v>
                </c:pt>
              </c:strCache>
            </c:strRef>
          </c:tx>
          <c:spPr>
            <a:solidFill>
              <a:schemeClr val="accent1"/>
            </a:solidFill>
          </c:spPr>
          <c:invertIfNegative val="0"/>
          <c:cat>
            <c:numRef>
              <c:f>'Overall Metrics'!$J$2:$J$45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Metrics'!$K$2:$K$45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3E1D-4526-8E30-61AD4454EEFC}"/>
            </c:ext>
          </c:extLst>
        </c:ser>
        <c:dLbls>
          <c:showLegendKey val="0"/>
          <c:showVal val="0"/>
          <c:showCatName val="0"/>
          <c:showSerName val="0"/>
          <c:showPercent val="0"/>
          <c:showBubbleSize val="0"/>
        </c:dLbls>
        <c:gapWidth val="0"/>
        <c:axId val="-1133290544"/>
        <c:axId val="-1133274768"/>
      </c:barChart>
      <c:catAx>
        <c:axId val="-1133290544"/>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133274768"/>
        <c:crosses val="autoZero"/>
        <c:auto val="1"/>
        <c:lblAlgn val="ctr"/>
        <c:lblOffset val="100"/>
        <c:noMultiLvlLbl val="0"/>
      </c:catAx>
      <c:valAx>
        <c:axId val="-113327476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054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Metrics'!$M$2:$M$45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2EEE-45A9-9D9A-F7118C8D285D}"/>
            </c:ext>
          </c:extLst>
        </c:ser>
        <c:dLbls>
          <c:showLegendKey val="0"/>
          <c:showVal val="0"/>
          <c:showCatName val="0"/>
          <c:showSerName val="0"/>
          <c:showPercent val="0"/>
          <c:showBubbleSize val="0"/>
        </c:dLbls>
        <c:gapWidth val="0"/>
        <c:axId val="-1133285648"/>
        <c:axId val="-1133299248"/>
      </c:barChart>
      <c:catAx>
        <c:axId val="-1133285648"/>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133299248"/>
        <c:crosses val="autoZero"/>
        <c:auto val="1"/>
        <c:lblAlgn val="ctr"/>
        <c:lblOffset val="100"/>
        <c:noMultiLvlLbl val="0"/>
      </c:catAx>
      <c:valAx>
        <c:axId val="-113329924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856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Metrics'!$O$2:$O$45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8240-4DBF-9BBB-B00E0A96E7DA}"/>
            </c:ext>
          </c:extLst>
        </c:ser>
        <c:dLbls>
          <c:showLegendKey val="0"/>
          <c:showVal val="0"/>
          <c:showCatName val="0"/>
          <c:showSerName val="0"/>
          <c:showPercent val="0"/>
          <c:showBubbleSize val="0"/>
        </c:dLbls>
        <c:gapWidth val="0"/>
        <c:axId val="-1133278576"/>
        <c:axId val="-1133288912"/>
      </c:barChart>
      <c:catAx>
        <c:axId val="-1133278576"/>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133288912"/>
        <c:crosses val="autoZero"/>
        <c:auto val="1"/>
        <c:lblAlgn val="ctr"/>
        <c:lblOffset val="100"/>
        <c:noMultiLvlLbl val="0"/>
      </c:catAx>
      <c:valAx>
        <c:axId val="-113328891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85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Metrics'!$S$2:$S$45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BC6D-4513-A633-8D3CC3C22FAC}"/>
            </c:ext>
          </c:extLst>
        </c:ser>
        <c:dLbls>
          <c:showLegendKey val="0"/>
          <c:showVal val="0"/>
          <c:showCatName val="0"/>
          <c:showSerName val="0"/>
          <c:showPercent val="0"/>
          <c:showBubbleSize val="0"/>
        </c:dLbls>
        <c:gapWidth val="0"/>
        <c:axId val="-1133276400"/>
        <c:axId val="-1133297616"/>
      </c:barChart>
      <c:catAx>
        <c:axId val="-1133276400"/>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133297616"/>
        <c:crosses val="autoZero"/>
        <c:auto val="1"/>
        <c:lblAlgn val="ctr"/>
        <c:lblOffset val="100"/>
        <c:noMultiLvlLbl val="0"/>
      </c:catAx>
      <c:valAx>
        <c:axId val="-113329761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640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Metrics'!$Q$2:$Q$45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555E-4CF1-86BE-6646986EE891}"/>
            </c:ext>
          </c:extLst>
        </c:ser>
        <c:dLbls>
          <c:showLegendKey val="0"/>
          <c:showVal val="0"/>
          <c:showCatName val="0"/>
          <c:showSerName val="0"/>
          <c:showPercent val="0"/>
          <c:showBubbleSize val="0"/>
        </c:dLbls>
        <c:gapWidth val="0"/>
        <c:axId val="-1133274224"/>
        <c:axId val="-1133273680"/>
      </c:barChart>
      <c:catAx>
        <c:axId val="-1133274224"/>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133273680"/>
        <c:crosses val="autoZero"/>
        <c:auto val="1"/>
        <c:lblAlgn val="ctr"/>
        <c:lblOffset val="100"/>
        <c:noMultiLvlLbl val="0"/>
      </c:catAx>
      <c:valAx>
        <c:axId val="-113327368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422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8</c:v>
                </c:pt>
              </c:strCache>
            </c:strRef>
          </c:tx>
          <c:spPr>
            <a:solidFill>
              <a:schemeClr val="accent1"/>
            </a:solidFill>
          </c:spPr>
          <c:invertIfNegative val="0"/>
          <c:cat>
            <c:numRef>
              <c:f>'Overall Metrics'!$T$2:$T$45</c:f>
              <c:numCache>
                <c:formatCode>#,##0.00</c:formatCode>
                <c:ptCount val="44"/>
                <c:pt idx="0">
                  <c:v>39151.99486111111</c:v>
                </c:pt>
                <c:pt idx="1">
                  <c:v>39277.052610088285</c:v>
                </c:pt>
                <c:pt idx="2">
                  <c:v>39402.11035906546</c:v>
                </c:pt>
                <c:pt idx="3">
                  <c:v>39527.168108042635</c:v>
                </c:pt>
                <c:pt idx="4">
                  <c:v>39652.22585701981</c:v>
                </c:pt>
                <c:pt idx="5">
                  <c:v>39777.283605996985</c:v>
                </c:pt>
                <c:pt idx="6">
                  <c:v>39902.34135497416</c:v>
                </c:pt>
                <c:pt idx="7">
                  <c:v>40027.399103951335</c:v>
                </c:pt>
                <c:pt idx="8">
                  <c:v>40152.45685292851</c:v>
                </c:pt>
                <c:pt idx="9">
                  <c:v>40277.514601905685</c:v>
                </c:pt>
                <c:pt idx="10">
                  <c:v>40402.57235088286</c:v>
                </c:pt>
                <c:pt idx="11">
                  <c:v>40527.630099860035</c:v>
                </c:pt>
                <c:pt idx="12">
                  <c:v>40652.687848837209</c:v>
                </c:pt>
                <c:pt idx="13">
                  <c:v>40777.745597814384</c:v>
                </c:pt>
                <c:pt idx="14">
                  <c:v>40902.803346791559</c:v>
                </c:pt>
                <c:pt idx="15">
                  <c:v>41027.861095768734</c:v>
                </c:pt>
                <c:pt idx="16">
                  <c:v>41152.918844745909</c:v>
                </c:pt>
                <c:pt idx="17">
                  <c:v>41277.976593723084</c:v>
                </c:pt>
                <c:pt idx="18">
                  <c:v>41403.034342700259</c:v>
                </c:pt>
                <c:pt idx="19">
                  <c:v>41528.092091677434</c:v>
                </c:pt>
                <c:pt idx="20">
                  <c:v>41653.149840654609</c:v>
                </c:pt>
                <c:pt idx="21">
                  <c:v>41778.207589631784</c:v>
                </c:pt>
                <c:pt idx="22">
                  <c:v>41903.265338608959</c:v>
                </c:pt>
                <c:pt idx="23">
                  <c:v>42028.323087586134</c:v>
                </c:pt>
                <c:pt idx="24">
                  <c:v>42153.380836563309</c:v>
                </c:pt>
                <c:pt idx="25">
                  <c:v>42278.438585540483</c:v>
                </c:pt>
                <c:pt idx="26">
                  <c:v>42403.496334517658</c:v>
                </c:pt>
                <c:pt idx="27">
                  <c:v>42528.554083494833</c:v>
                </c:pt>
                <c:pt idx="28">
                  <c:v>42653.611832472008</c:v>
                </c:pt>
                <c:pt idx="29">
                  <c:v>42778.669581449183</c:v>
                </c:pt>
                <c:pt idx="30">
                  <c:v>42903.727330426358</c:v>
                </c:pt>
                <c:pt idx="31">
                  <c:v>43028.785079403533</c:v>
                </c:pt>
                <c:pt idx="32">
                  <c:v>43153.842828380708</c:v>
                </c:pt>
                <c:pt idx="33">
                  <c:v>43278.900577357883</c:v>
                </c:pt>
                <c:pt idx="34">
                  <c:v>43403.958326335058</c:v>
                </c:pt>
                <c:pt idx="35">
                  <c:v>43529.016075312233</c:v>
                </c:pt>
                <c:pt idx="36">
                  <c:v>43654.073824289408</c:v>
                </c:pt>
                <c:pt idx="37">
                  <c:v>43779.131573266583</c:v>
                </c:pt>
                <c:pt idx="38">
                  <c:v>43904.189322243757</c:v>
                </c:pt>
                <c:pt idx="39">
                  <c:v>44029.247071220932</c:v>
                </c:pt>
                <c:pt idx="40">
                  <c:v>44154.304820198107</c:v>
                </c:pt>
                <c:pt idx="41">
                  <c:v>44279.362569175282</c:v>
                </c:pt>
                <c:pt idx="42">
                  <c:v>44404.420318152457</c:v>
                </c:pt>
                <c:pt idx="43">
                  <c:v>44529.478067129632</c:v>
                </c:pt>
              </c:numCache>
            </c:numRef>
          </c:cat>
          <c:val>
            <c:numRef>
              <c:f>'Overall Metrics'!$U$2:$U$45</c:f>
              <c:numCache>
                <c:formatCode>General</c:formatCode>
                <c:ptCount val="44"/>
                <c:pt idx="0">
                  <c:v>8</c:v>
                </c:pt>
                <c:pt idx="1">
                  <c:v>3</c:v>
                </c:pt>
                <c:pt idx="2">
                  <c:v>3</c:v>
                </c:pt>
                <c:pt idx="3">
                  <c:v>4</c:v>
                </c:pt>
                <c:pt idx="4">
                  <c:v>11</c:v>
                </c:pt>
                <c:pt idx="5">
                  <c:v>23</c:v>
                </c:pt>
                <c:pt idx="6">
                  <c:v>55</c:v>
                </c:pt>
                <c:pt idx="7">
                  <c:v>32</c:v>
                </c:pt>
                <c:pt idx="8">
                  <c:v>33</c:v>
                </c:pt>
                <c:pt idx="9">
                  <c:v>38</c:v>
                </c:pt>
                <c:pt idx="10">
                  <c:v>25</c:v>
                </c:pt>
                <c:pt idx="11">
                  <c:v>36</c:v>
                </c:pt>
                <c:pt idx="12">
                  <c:v>37</c:v>
                </c:pt>
                <c:pt idx="13">
                  <c:v>46</c:v>
                </c:pt>
                <c:pt idx="14">
                  <c:v>43</c:v>
                </c:pt>
                <c:pt idx="15">
                  <c:v>41</c:v>
                </c:pt>
                <c:pt idx="16">
                  <c:v>25</c:v>
                </c:pt>
                <c:pt idx="17">
                  <c:v>29</c:v>
                </c:pt>
                <c:pt idx="18">
                  <c:v>34</c:v>
                </c:pt>
                <c:pt idx="19">
                  <c:v>38</c:v>
                </c:pt>
                <c:pt idx="20">
                  <c:v>24</c:v>
                </c:pt>
                <c:pt idx="21">
                  <c:v>30</c:v>
                </c:pt>
                <c:pt idx="22">
                  <c:v>30</c:v>
                </c:pt>
                <c:pt idx="23">
                  <c:v>34</c:v>
                </c:pt>
                <c:pt idx="24">
                  <c:v>33</c:v>
                </c:pt>
                <c:pt idx="25">
                  <c:v>41</c:v>
                </c:pt>
                <c:pt idx="26">
                  <c:v>31</c:v>
                </c:pt>
                <c:pt idx="27">
                  <c:v>30</c:v>
                </c:pt>
                <c:pt idx="28">
                  <c:v>41</c:v>
                </c:pt>
                <c:pt idx="29">
                  <c:v>30</c:v>
                </c:pt>
                <c:pt idx="30">
                  <c:v>33</c:v>
                </c:pt>
                <c:pt idx="31">
                  <c:v>29</c:v>
                </c:pt>
                <c:pt idx="32">
                  <c:v>46</c:v>
                </c:pt>
                <c:pt idx="33">
                  <c:v>51</c:v>
                </c:pt>
                <c:pt idx="34">
                  <c:v>47</c:v>
                </c:pt>
                <c:pt idx="35">
                  <c:v>67</c:v>
                </c:pt>
                <c:pt idx="36">
                  <c:v>63</c:v>
                </c:pt>
                <c:pt idx="37">
                  <c:v>71</c:v>
                </c:pt>
                <c:pt idx="38">
                  <c:v>90</c:v>
                </c:pt>
                <c:pt idx="39">
                  <c:v>102</c:v>
                </c:pt>
                <c:pt idx="40">
                  <c:v>122</c:v>
                </c:pt>
                <c:pt idx="41">
                  <c:v>153</c:v>
                </c:pt>
                <c:pt idx="42">
                  <c:v>327</c:v>
                </c:pt>
                <c:pt idx="43">
                  <c:v>1</c:v>
                </c:pt>
              </c:numCache>
            </c:numRef>
          </c:val>
          <c:extLst>
            <c:ext xmlns:c16="http://schemas.microsoft.com/office/drawing/2014/chart" uri="{C3380CC4-5D6E-409C-BE32-E72D297353CC}">
              <c16:uniqueId val="{00000000-F724-473C-A26E-A2815EFAE6A6}"/>
            </c:ext>
          </c:extLst>
        </c:ser>
        <c:dLbls>
          <c:showLegendKey val="0"/>
          <c:showVal val="0"/>
          <c:showCatName val="0"/>
          <c:showSerName val="0"/>
          <c:showPercent val="0"/>
          <c:showBubbleSize val="0"/>
        </c:dLbls>
        <c:gapWidth val="0"/>
        <c:axId val="-1133294352"/>
        <c:axId val="-1133287824"/>
      </c:barChart>
      <c:catAx>
        <c:axId val="-1133294352"/>
        <c:scaling>
          <c:orientation val="minMax"/>
        </c:scaling>
        <c:delete val="1"/>
        <c:axPos val="b"/>
        <c:numFmt formatCode="#,##0.00" sourceLinked="1"/>
        <c:majorTickMark val="out"/>
        <c:minorTickMark val="none"/>
        <c:tickLblPos val="none"/>
        <c:crossAx val="-1133287824"/>
        <c:crosses val="autoZero"/>
        <c:auto val="1"/>
        <c:lblAlgn val="ctr"/>
        <c:lblOffset val="100"/>
        <c:noMultiLvlLbl val="0"/>
      </c:catAx>
      <c:valAx>
        <c:axId val="-1133287824"/>
        <c:scaling>
          <c:orientation val="minMax"/>
        </c:scaling>
        <c:delete val="1"/>
        <c:axPos val="l"/>
        <c:numFmt formatCode="General" sourceLinked="1"/>
        <c:majorTickMark val="out"/>
        <c:minorTickMark val="none"/>
        <c:tickLblPos val="none"/>
        <c:crossAx val="-1133294352"/>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324" Type="http://schemas.openxmlformats.org/officeDocument/2006/relationships/image" Target="../media/image324.png"/><Relationship Id="rId531" Type="http://schemas.openxmlformats.org/officeDocument/2006/relationships/image" Target="../media/image531.png"/><Relationship Id="rId170" Type="http://schemas.openxmlformats.org/officeDocument/2006/relationships/image" Target="../media/image170.png"/><Relationship Id="rId268" Type="http://schemas.openxmlformats.org/officeDocument/2006/relationships/image" Target="../media/image268.png"/><Relationship Id="rId475" Type="http://schemas.openxmlformats.org/officeDocument/2006/relationships/image" Target="../media/image475.png"/><Relationship Id="rId32" Type="http://schemas.openxmlformats.org/officeDocument/2006/relationships/image" Target="../media/image32.png"/><Relationship Id="rId128" Type="http://schemas.openxmlformats.org/officeDocument/2006/relationships/image" Target="../media/image128.png"/><Relationship Id="rId335" Type="http://schemas.openxmlformats.org/officeDocument/2006/relationships/image" Target="../media/image335.png"/><Relationship Id="rId542" Type="http://schemas.openxmlformats.org/officeDocument/2006/relationships/image" Target="../media/image542.png"/><Relationship Id="rId181" Type="http://schemas.openxmlformats.org/officeDocument/2006/relationships/image" Target="../media/image181.png"/><Relationship Id="rId402" Type="http://schemas.openxmlformats.org/officeDocument/2006/relationships/image" Target="../media/image402.png"/><Relationship Id="rId279" Type="http://schemas.openxmlformats.org/officeDocument/2006/relationships/image" Target="../media/image279.png"/><Relationship Id="rId486" Type="http://schemas.openxmlformats.org/officeDocument/2006/relationships/image" Target="../media/image486.png"/><Relationship Id="rId43" Type="http://schemas.openxmlformats.org/officeDocument/2006/relationships/image" Target="../media/image43.png"/><Relationship Id="rId139" Type="http://schemas.openxmlformats.org/officeDocument/2006/relationships/image" Target="../media/image139.png"/><Relationship Id="rId346" Type="http://schemas.openxmlformats.org/officeDocument/2006/relationships/image" Target="../media/image346.png"/><Relationship Id="rId553" Type="http://schemas.openxmlformats.org/officeDocument/2006/relationships/image" Target="../media/image553.png"/><Relationship Id="rId192" Type="http://schemas.openxmlformats.org/officeDocument/2006/relationships/image" Target="../media/image192.png"/><Relationship Id="rId206" Type="http://schemas.openxmlformats.org/officeDocument/2006/relationships/image" Target="../media/image206.png"/><Relationship Id="rId413" Type="http://schemas.openxmlformats.org/officeDocument/2006/relationships/image" Target="../media/image413.png"/><Relationship Id="rId497" Type="http://schemas.openxmlformats.org/officeDocument/2006/relationships/image" Target="../media/image497.png"/><Relationship Id="rId357" Type="http://schemas.openxmlformats.org/officeDocument/2006/relationships/image" Target="../media/image357.png"/><Relationship Id="rId54" Type="http://schemas.openxmlformats.org/officeDocument/2006/relationships/image" Target="../media/image54.png"/><Relationship Id="rId96" Type="http://schemas.openxmlformats.org/officeDocument/2006/relationships/image" Target="../media/image96.png"/><Relationship Id="rId161" Type="http://schemas.openxmlformats.org/officeDocument/2006/relationships/image" Target="../media/image161.png"/><Relationship Id="rId217" Type="http://schemas.openxmlformats.org/officeDocument/2006/relationships/image" Target="../media/image217.png"/><Relationship Id="rId399" Type="http://schemas.openxmlformats.org/officeDocument/2006/relationships/image" Target="../media/image399.png"/><Relationship Id="rId259" Type="http://schemas.openxmlformats.org/officeDocument/2006/relationships/image" Target="../media/image259.png"/><Relationship Id="rId424" Type="http://schemas.openxmlformats.org/officeDocument/2006/relationships/image" Target="../media/image424.png"/><Relationship Id="rId466" Type="http://schemas.openxmlformats.org/officeDocument/2006/relationships/image" Target="../media/image466.png"/><Relationship Id="rId23" Type="http://schemas.openxmlformats.org/officeDocument/2006/relationships/image" Target="../media/image23.png"/><Relationship Id="rId119" Type="http://schemas.openxmlformats.org/officeDocument/2006/relationships/image" Target="../media/image119.png"/><Relationship Id="rId270" Type="http://schemas.openxmlformats.org/officeDocument/2006/relationships/image" Target="../media/image270.png"/><Relationship Id="rId326" Type="http://schemas.openxmlformats.org/officeDocument/2006/relationships/image" Target="../media/image326.png"/><Relationship Id="rId533" Type="http://schemas.openxmlformats.org/officeDocument/2006/relationships/image" Target="../media/image533.png"/><Relationship Id="rId65" Type="http://schemas.openxmlformats.org/officeDocument/2006/relationships/image" Target="../media/image65.png"/><Relationship Id="rId130" Type="http://schemas.openxmlformats.org/officeDocument/2006/relationships/image" Target="../media/image130.png"/><Relationship Id="rId368" Type="http://schemas.openxmlformats.org/officeDocument/2006/relationships/image" Target="../media/image368.png"/><Relationship Id="rId172" Type="http://schemas.openxmlformats.org/officeDocument/2006/relationships/image" Target="../media/image172.png"/><Relationship Id="rId228" Type="http://schemas.openxmlformats.org/officeDocument/2006/relationships/image" Target="../media/image228.png"/><Relationship Id="rId435" Type="http://schemas.openxmlformats.org/officeDocument/2006/relationships/image" Target="../media/image435.png"/><Relationship Id="rId477" Type="http://schemas.openxmlformats.org/officeDocument/2006/relationships/image" Target="../media/image477.png"/><Relationship Id="rId281" Type="http://schemas.openxmlformats.org/officeDocument/2006/relationships/image" Target="../media/image281.png"/><Relationship Id="rId337" Type="http://schemas.openxmlformats.org/officeDocument/2006/relationships/image" Target="../media/image337.png"/><Relationship Id="rId502" Type="http://schemas.openxmlformats.org/officeDocument/2006/relationships/image" Target="../media/image502.png"/><Relationship Id="rId34" Type="http://schemas.openxmlformats.org/officeDocument/2006/relationships/image" Target="../media/image34.png"/><Relationship Id="rId76" Type="http://schemas.openxmlformats.org/officeDocument/2006/relationships/image" Target="../media/image76.png"/><Relationship Id="rId141" Type="http://schemas.openxmlformats.org/officeDocument/2006/relationships/image" Target="../media/image141.png"/><Relationship Id="rId379" Type="http://schemas.openxmlformats.org/officeDocument/2006/relationships/image" Target="../media/image379.png"/><Relationship Id="rId544" Type="http://schemas.openxmlformats.org/officeDocument/2006/relationships/image" Target="../media/image544.png"/><Relationship Id="rId7" Type="http://schemas.openxmlformats.org/officeDocument/2006/relationships/image" Target="../media/image7.png"/><Relationship Id="rId183" Type="http://schemas.openxmlformats.org/officeDocument/2006/relationships/image" Target="../media/image183.png"/><Relationship Id="rId239" Type="http://schemas.openxmlformats.org/officeDocument/2006/relationships/image" Target="../media/image239.png"/><Relationship Id="rId390" Type="http://schemas.openxmlformats.org/officeDocument/2006/relationships/image" Target="../media/image390.png"/><Relationship Id="rId404" Type="http://schemas.openxmlformats.org/officeDocument/2006/relationships/image" Target="../media/image404.png"/><Relationship Id="rId446" Type="http://schemas.openxmlformats.org/officeDocument/2006/relationships/image" Target="../media/image446.png"/><Relationship Id="rId250" Type="http://schemas.openxmlformats.org/officeDocument/2006/relationships/image" Target="../media/image250.png"/><Relationship Id="rId292" Type="http://schemas.openxmlformats.org/officeDocument/2006/relationships/image" Target="../media/image292.png"/><Relationship Id="rId306" Type="http://schemas.openxmlformats.org/officeDocument/2006/relationships/image" Target="../media/image306.png"/><Relationship Id="rId488" Type="http://schemas.openxmlformats.org/officeDocument/2006/relationships/image" Target="../media/image488.png"/><Relationship Id="rId45" Type="http://schemas.openxmlformats.org/officeDocument/2006/relationships/image" Target="../media/image45.png"/><Relationship Id="rId87" Type="http://schemas.openxmlformats.org/officeDocument/2006/relationships/image" Target="../media/image87.png"/><Relationship Id="rId110" Type="http://schemas.openxmlformats.org/officeDocument/2006/relationships/image" Target="../media/image110.png"/><Relationship Id="rId348" Type="http://schemas.openxmlformats.org/officeDocument/2006/relationships/image" Target="../media/image348.png"/><Relationship Id="rId513" Type="http://schemas.openxmlformats.org/officeDocument/2006/relationships/image" Target="../media/image513.png"/><Relationship Id="rId555" Type="http://schemas.openxmlformats.org/officeDocument/2006/relationships/image" Target="../media/image555.png"/><Relationship Id="rId152" Type="http://schemas.openxmlformats.org/officeDocument/2006/relationships/image" Target="../media/image152.png"/><Relationship Id="rId194" Type="http://schemas.openxmlformats.org/officeDocument/2006/relationships/image" Target="../media/image194.png"/><Relationship Id="rId208" Type="http://schemas.openxmlformats.org/officeDocument/2006/relationships/image" Target="../media/image208.png"/><Relationship Id="rId415" Type="http://schemas.openxmlformats.org/officeDocument/2006/relationships/image" Target="../media/image415.png"/><Relationship Id="rId457" Type="http://schemas.openxmlformats.org/officeDocument/2006/relationships/image" Target="../media/image457.png"/><Relationship Id="rId261" Type="http://schemas.openxmlformats.org/officeDocument/2006/relationships/image" Target="../media/image261.png"/><Relationship Id="rId499" Type="http://schemas.openxmlformats.org/officeDocument/2006/relationships/image" Target="../media/image499.png"/><Relationship Id="rId14" Type="http://schemas.openxmlformats.org/officeDocument/2006/relationships/image" Target="../media/image14.png"/><Relationship Id="rId56" Type="http://schemas.openxmlformats.org/officeDocument/2006/relationships/image" Target="../media/image56.png"/><Relationship Id="rId317" Type="http://schemas.openxmlformats.org/officeDocument/2006/relationships/image" Target="../media/image317.png"/><Relationship Id="rId359" Type="http://schemas.openxmlformats.org/officeDocument/2006/relationships/image" Target="../media/image359.png"/><Relationship Id="rId524" Type="http://schemas.openxmlformats.org/officeDocument/2006/relationships/image" Target="../media/image524.png"/><Relationship Id="rId98" Type="http://schemas.openxmlformats.org/officeDocument/2006/relationships/image" Target="../media/image98.png"/><Relationship Id="rId121" Type="http://schemas.openxmlformats.org/officeDocument/2006/relationships/image" Target="../media/image121.png"/><Relationship Id="rId163" Type="http://schemas.openxmlformats.org/officeDocument/2006/relationships/image" Target="../media/image163.png"/><Relationship Id="rId219" Type="http://schemas.openxmlformats.org/officeDocument/2006/relationships/image" Target="../media/image219.png"/><Relationship Id="rId370" Type="http://schemas.openxmlformats.org/officeDocument/2006/relationships/image" Target="../media/image370.png"/><Relationship Id="rId426" Type="http://schemas.openxmlformats.org/officeDocument/2006/relationships/image" Target="../media/image426.png"/><Relationship Id="rId230" Type="http://schemas.openxmlformats.org/officeDocument/2006/relationships/image" Target="../media/image230.png"/><Relationship Id="rId468" Type="http://schemas.openxmlformats.org/officeDocument/2006/relationships/image" Target="../media/image468.png"/><Relationship Id="rId25" Type="http://schemas.openxmlformats.org/officeDocument/2006/relationships/image" Target="../media/image25.png"/><Relationship Id="rId67" Type="http://schemas.openxmlformats.org/officeDocument/2006/relationships/image" Target="../media/image67.png"/><Relationship Id="rId272" Type="http://schemas.openxmlformats.org/officeDocument/2006/relationships/image" Target="../media/image272.png"/><Relationship Id="rId328" Type="http://schemas.openxmlformats.org/officeDocument/2006/relationships/image" Target="../media/image328.png"/><Relationship Id="rId535" Type="http://schemas.openxmlformats.org/officeDocument/2006/relationships/image" Target="../media/image535.png"/><Relationship Id="rId132" Type="http://schemas.openxmlformats.org/officeDocument/2006/relationships/image" Target="../media/image132.png"/><Relationship Id="rId174" Type="http://schemas.openxmlformats.org/officeDocument/2006/relationships/image" Target="../media/image174.png"/><Relationship Id="rId381" Type="http://schemas.openxmlformats.org/officeDocument/2006/relationships/image" Target="../media/image381.png"/><Relationship Id="rId241" Type="http://schemas.openxmlformats.org/officeDocument/2006/relationships/image" Target="../media/image241.png"/><Relationship Id="rId437" Type="http://schemas.openxmlformats.org/officeDocument/2006/relationships/image" Target="../media/image437.png"/><Relationship Id="rId479" Type="http://schemas.openxmlformats.org/officeDocument/2006/relationships/image" Target="../media/image479.png"/><Relationship Id="rId36" Type="http://schemas.openxmlformats.org/officeDocument/2006/relationships/image" Target="../media/image36.png"/><Relationship Id="rId283" Type="http://schemas.openxmlformats.org/officeDocument/2006/relationships/image" Target="../media/image283.png"/><Relationship Id="rId339" Type="http://schemas.openxmlformats.org/officeDocument/2006/relationships/image" Target="../media/image339.png"/><Relationship Id="rId490" Type="http://schemas.openxmlformats.org/officeDocument/2006/relationships/image" Target="../media/image490.png"/><Relationship Id="rId504" Type="http://schemas.openxmlformats.org/officeDocument/2006/relationships/image" Target="../media/image504.png"/><Relationship Id="rId546" Type="http://schemas.openxmlformats.org/officeDocument/2006/relationships/image" Target="../media/image546.png"/><Relationship Id="rId78" Type="http://schemas.openxmlformats.org/officeDocument/2006/relationships/image" Target="../media/image78.png"/><Relationship Id="rId101" Type="http://schemas.openxmlformats.org/officeDocument/2006/relationships/image" Target="../media/image101.png"/><Relationship Id="rId143" Type="http://schemas.openxmlformats.org/officeDocument/2006/relationships/image" Target="../media/image143.png"/><Relationship Id="rId185" Type="http://schemas.openxmlformats.org/officeDocument/2006/relationships/image" Target="../media/image185.png"/><Relationship Id="rId350" Type="http://schemas.openxmlformats.org/officeDocument/2006/relationships/image" Target="../media/image350.png"/><Relationship Id="rId406" Type="http://schemas.openxmlformats.org/officeDocument/2006/relationships/image" Target="../media/image406.png"/><Relationship Id="rId9" Type="http://schemas.openxmlformats.org/officeDocument/2006/relationships/image" Target="../media/image9.png"/><Relationship Id="rId210" Type="http://schemas.openxmlformats.org/officeDocument/2006/relationships/image" Target="../media/image210.png"/><Relationship Id="rId392" Type="http://schemas.openxmlformats.org/officeDocument/2006/relationships/image" Target="../media/image392.png"/><Relationship Id="rId448" Type="http://schemas.openxmlformats.org/officeDocument/2006/relationships/image" Target="../media/image448.png"/><Relationship Id="rId252" Type="http://schemas.openxmlformats.org/officeDocument/2006/relationships/image" Target="../media/image252.png"/><Relationship Id="rId294" Type="http://schemas.openxmlformats.org/officeDocument/2006/relationships/image" Target="../media/image294.png"/><Relationship Id="rId308" Type="http://schemas.openxmlformats.org/officeDocument/2006/relationships/image" Target="../media/image308.png"/><Relationship Id="rId515" Type="http://schemas.openxmlformats.org/officeDocument/2006/relationships/image" Target="../media/image515.png"/><Relationship Id="rId47" Type="http://schemas.openxmlformats.org/officeDocument/2006/relationships/image" Target="../media/image47.png"/><Relationship Id="rId89" Type="http://schemas.openxmlformats.org/officeDocument/2006/relationships/image" Target="../media/image89.png"/><Relationship Id="rId112" Type="http://schemas.openxmlformats.org/officeDocument/2006/relationships/image" Target="../media/image112.png"/><Relationship Id="rId154" Type="http://schemas.openxmlformats.org/officeDocument/2006/relationships/image" Target="../media/image154.png"/><Relationship Id="rId361" Type="http://schemas.openxmlformats.org/officeDocument/2006/relationships/image" Target="../media/image361.png"/><Relationship Id="rId196" Type="http://schemas.openxmlformats.org/officeDocument/2006/relationships/image" Target="../media/image196.png"/><Relationship Id="rId417" Type="http://schemas.openxmlformats.org/officeDocument/2006/relationships/image" Target="../media/image417.png"/><Relationship Id="rId459" Type="http://schemas.openxmlformats.org/officeDocument/2006/relationships/image" Target="../media/image459.png"/><Relationship Id="rId16" Type="http://schemas.openxmlformats.org/officeDocument/2006/relationships/image" Target="../media/image16.png"/><Relationship Id="rId221" Type="http://schemas.openxmlformats.org/officeDocument/2006/relationships/image" Target="../media/image221.png"/><Relationship Id="rId263" Type="http://schemas.openxmlformats.org/officeDocument/2006/relationships/image" Target="../media/image263.png"/><Relationship Id="rId319" Type="http://schemas.openxmlformats.org/officeDocument/2006/relationships/image" Target="../media/image319.png"/><Relationship Id="rId470" Type="http://schemas.openxmlformats.org/officeDocument/2006/relationships/image" Target="../media/image470.png"/><Relationship Id="rId526" Type="http://schemas.openxmlformats.org/officeDocument/2006/relationships/image" Target="../media/image526.png"/><Relationship Id="rId58" Type="http://schemas.openxmlformats.org/officeDocument/2006/relationships/image" Target="../media/image58.png"/><Relationship Id="rId123" Type="http://schemas.openxmlformats.org/officeDocument/2006/relationships/image" Target="../media/image123.png"/><Relationship Id="rId330" Type="http://schemas.openxmlformats.org/officeDocument/2006/relationships/image" Target="../media/image330.png"/><Relationship Id="rId165" Type="http://schemas.openxmlformats.org/officeDocument/2006/relationships/image" Target="../media/image165.png"/><Relationship Id="rId372" Type="http://schemas.openxmlformats.org/officeDocument/2006/relationships/image" Target="../media/image372.png"/><Relationship Id="rId428" Type="http://schemas.openxmlformats.org/officeDocument/2006/relationships/image" Target="../media/image428.png"/><Relationship Id="rId232" Type="http://schemas.openxmlformats.org/officeDocument/2006/relationships/image" Target="../media/image232.png"/><Relationship Id="rId274" Type="http://schemas.openxmlformats.org/officeDocument/2006/relationships/image" Target="../media/image274.png"/><Relationship Id="rId481" Type="http://schemas.openxmlformats.org/officeDocument/2006/relationships/image" Target="../media/image481.png"/><Relationship Id="rId27" Type="http://schemas.openxmlformats.org/officeDocument/2006/relationships/image" Target="../media/image27.png"/><Relationship Id="rId69" Type="http://schemas.openxmlformats.org/officeDocument/2006/relationships/image" Target="../media/image69.png"/><Relationship Id="rId134" Type="http://schemas.openxmlformats.org/officeDocument/2006/relationships/image" Target="../media/image134.png"/><Relationship Id="rId537" Type="http://schemas.openxmlformats.org/officeDocument/2006/relationships/image" Target="../media/image537.png"/><Relationship Id="rId80" Type="http://schemas.openxmlformats.org/officeDocument/2006/relationships/image" Target="../media/image80.png"/><Relationship Id="rId176" Type="http://schemas.openxmlformats.org/officeDocument/2006/relationships/image" Target="../media/image176.png"/><Relationship Id="rId341" Type="http://schemas.openxmlformats.org/officeDocument/2006/relationships/image" Target="../media/image341.png"/><Relationship Id="rId383" Type="http://schemas.openxmlformats.org/officeDocument/2006/relationships/image" Target="../media/image383.png"/><Relationship Id="rId439" Type="http://schemas.openxmlformats.org/officeDocument/2006/relationships/image" Target="../media/image439.png"/><Relationship Id="rId201" Type="http://schemas.openxmlformats.org/officeDocument/2006/relationships/image" Target="../media/image201.png"/><Relationship Id="rId243" Type="http://schemas.openxmlformats.org/officeDocument/2006/relationships/image" Target="../media/image243.png"/><Relationship Id="rId285" Type="http://schemas.openxmlformats.org/officeDocument/2006/relationships/image" Target="../media/image285.png"/><Relationship Id="rId450" Type="http://schemas.openxmlformats.org/officeDocument/2006/relationships/image" Target="../media/image450.png"/><Relationship Id="rId506" Type="http://schemas.openxmlformats.org/officeDocument/2006/relationships/image" Target="../media/image506.png"/><Relationship Id="rId38" Type="http://schemas.openxmlformats.org/officeDocument/2006/relationships/image" Target="../media/image38.png"/><Relationship Id="rId103" Type="http://schemas.openxmlformats.org/officeDocument/2006/relationships/image" Target="../media/image103.png"/><Relationship Id="rId310" Type="http://schemas.openxmlformats.org/officeDocument/2006/relationships/image" Target="../media/image310.png"/><Relationship Id="rId492" Type="http://schemas.openxmlformats.org/officeDocument/2006/relationships/image" Target="../media/image492.png"/><Relationship Id="rId548" Type="http://schemas.openxmlformats.org/officeDocument/2006/relationships/image" Target="../media/image548.png"/><Relationship Id="rId91" Type="http://schemas.openxmlformats.org/officeDocument/2006/relationships/image" Target="../media/image91.png"/><Relationship Id="rId145" Type="http://schemas.openxmlformats.org/officeDocument/2006/relationships/image" Target="../media/image145.png"/><Relationship Id="rId187" Type="http://schemas.openxmlformats.org/officeDocument/2006/relationships/image" Target="../media/image187.png"/><Relationship Id="rId352" Type="http://schemas.openxmlformats.org/officeDocument/2006/relationships/image" Target="../media/image352.png"/><Relationship Id="rId394" Type="http://schemas.openxmlformats.org/officeDocument/2006/relationships/image" Target="../media/image394.png"/><Relationship Id="rId408" Type="http://schemas.openxmlformats.org/officeDocument/2006/relationships/image" Target="../media/image408.png"/><Relationship Id="rId212" Type="http://schemas.openxmlformats.org/officeDocument/2006/relationships/image" Target="../media/image212.png"/><Relationship Id="rId254" Type="http://schemas.openxmlformats.org/officeDocument/2006/relationships/image" Target="../media/image254.png"/><Relationship Id="rId49" Type="http://schemas.openxmlformats.org/officeDocument/2006/relationships/image" Target="../media/image49.png"/><Relationship Id="rId114" Type="http://schemas.openxmlformats.org/officeDocument/2006/relationships/image" Target="../media/image114.png"/><Relationship Id="rId296" Type="http://schemas.openxmlformats.org/officeDocument/2006/relationships/image" Target="../media/image296.png"/><Relationship Id="rId461" Type="http://schemas.openxmlformats.org/officeDocument/2006/relationships/image" Target="../media/image461.png"/><Relationship Id="rId517" Type="http://schemas.openxmlformats.org/officeDocument/2006/relationships/image" Target="../media/image517.png"/><Relationship Id="rId60" Type="http://schemas.openxmlformats.org/officeDocument/2006/relationships/image" Target="../media/image60.png"/><Relationship Id="rId156" Type="http://schemas.openxmlformats.org/officeDocument/2006/relationships/image" Target="../media/image156.png"/><Relationship Id="rId198" Type="http://schemas.openxmlformats.org/officeDocument/2006/relationships/image" Target="../media/image198.png"/><Relationship Id="rId321" Type="http://schemas.openxmlformats.org/officeDocument/2006/relationships/image" Target="../media/image321.png"/><Relationship Id="rId363" Type="http://schemas.openxmlformats.org/officeDocument/2006/relationships/image" Target="../media/image363.png"/><Relationship Id="rId419" Type="http://schemas.openxmlformats.org/officeDocument/2006/relationships/image" Target="../media/image419.png"/><Relationship Id="rId223" Type="http://schemas.openxmlformats.org/officeDocument/2006/relationships/image" Target="../media/image223.png"/><Relationship Id="rId430" Type="http://schemas.openxmlformats.org/officeDocument/2006/relationships/image" Target="../media/image430.png"/><Relationship Id="rId18" Type="http://schemas.openxmlformats.org/officeDocument/2006/relationships/image" Target="../media/image18.png"/><Relationship Id="rId265" Type="http://schemas.openxmlformats.org/officeDocument/2006/relationships/image" Target="../media/image265.png"/><Relationship Id="rId472" Type="http://schemas.openxmlformats.org/officeDocument/2006/relationships/image" Target="../media/image472.png"/><Relationship Id="rId528" Type="http://schemas.openxmlformats.org/officeDocument/2006/relationships/image" Target="../media/image528.png"/><Relationship Id="rId125" Type="http://schemas.openxmlformats.org/officeDocument/2006/relationships/image" Target="../media/image125.png"/><Relationship Id="rId167" Type="http://schemas.openxmlformats.org/officeDocument/2006/relationships/image" Target="../media/image167.png"/><Relationship Id="rId332" Type="http://schemas.openxmlformats.org/officeDocument/2006/relationships/image" Target="../media/image332.png"/><Relationship Id="rId374" Type="http://schemas.openxmlformats.org/officeDocument/2006/relationships/image" Target="../media/image374.png"/><Relationship Id="rId71" Type="http://schemas.openxmlformats.org/officeDocument/2006/relationships/image" Target="../media/image71.png"/><Relationship Id="rId234" Type="http://schemas.openxmlformats.org/officeDocument/2006/relationships/image" Target="../media/image234.png"/><Relationship Id="rId2" Type="http://schemas.openxmlformats.org/officeDocument/2006/relationships/image" Target="../media/image2.png"/><Relationship Id="rId29" Type="http://schemas.openxmlformats.org/officeDocument/2006/relationships/image" Target="../media/image29.png"/><Relationship Id="rId276" Type="http://schemas.openxmlformats.org/officeDocument/2006/relationships/image" Target="../media/image276.png"/><Relationship Id="rId441" Type="http://schemas.openxmlformats.org/officeDocument/2006/relationships/image" Target="../media/image441.png"/><Relationship Id="rId483" Type="http://schemas.openxmlformats.org/officeDocument/2006/relationships/image" Target="../media/image483.png"/><Relationship Id="rId539" Type="http://schemas.openxmlformats.org/officeDocument/2006/relationships/image" Target="../media/image539.png"/><Relationship Id="rId40" Type="http://schemas.openxmlformats.org/officeDocument/2006/relationships/image" Target="../media/image40.png"/><Relationship Id="rId136" Type="http://schemas.openxmlformats.org/officeDocument/2006/relationships/image" Target="../media/image136.png"/><Relationship Id="rId178" Type="http://schemas.openxmlformats.org/officeDocument/2006/relationships/image" Target="../media/image178.png"/><Relationship Id="rId301" Type="http://schemas.openxmlformats.org/officeDocument/2006/relationships/image" Target="../media/image301.png"/><Relationship Id="rId343" Type="http://schemas.openxmlformats.org/officeDocument/2006/relationships/image" Target="../media/image343.png"/><Relationship Id="rId550" Type="http://schemas.openxmlformats.org/officeDocument/2006/relationships/image" Target="../media/image550.png"/><Relationship Id="rId82" Type="http://schemas.openxmlformats.org/officeDocument/2006/relationships/image" Target="../media/image82.png"/><Relationship Id="rId203" Type="http://schemas.openxmlformats.org/officeDocument/2006/relationships/image" Target="../media/image203.png"/><Relationship Id="rId385" Type="http://schemas.openxmlformats.org/officeDocument/2006/relationships/image" Target="../media/image385.png"/><Relationship Id="rId245" Type="http://schemas.openxmlformats.org/officeDocument/2006/relationships/image" Target="../media/image245.png"/><Relationship Id="rId287" Type="http://schemas.openxmlformats.org/officeDocument/2006/relationships/image" Target="../media/image287.png"/><Relationship Id="rId410" Type="http://schemas.openxmlformats.org/officeDocument/2006/relationships/image" Target="../media/image410.png"/><Relationship Id="rId452" Type="http://schemas.openxmlformats.org/officeDocument/2006/relationships/image" Target="../media/image452.png"/><Relationship Id="rId494" Type="http://schemas.openxmlformats.org/officeDocument/2006/relationships/image" Target="../media/image494.png"/><Relationship Id="rId508" Type="http://schemas.openxmlformats.org/officeDocument/2006/relationships/image" Target="../media/image508.png"/><Relationship Id="rId105" Type="http://schemas.openxmlformats.org/officeDocument/2006/relationships/image" Target="../media/image105.png"/><Relationship Id="rId147" Type="http://schemas.openxmlformats.org/officeDocument/2006/relationships/image" Target="../media/image147.png"/><Relationship Id="rId312" Type="http://schemas.openxmlformats.org/officeDocument/2006/relationships/image" Target="../media/image312.png"/><Relationship Id="rId354" Type="http://schemas.openxmlformats.org/officeDocument/2006/relationships/image" Target="../media/image354.png"/><Relationship Id="rId51" Type="http://schemas.openxmlformats.org/officeDocument/2006/relationships/image" Target="../media/image51.png"/><Relationship Id="rId93" Type="http://schemas.openxmlformats.org/officeDocument/2006/relationships/image" Target="../media/image93.png"/><Relationship Id="rId189" Type="http://schemas.openxmlformats.org/officeDocument/2006/relationships/image" Target="../media/image189.png"/><Relationship Id="rId396" Type="http://schemas.openxmlformats.org/officeDocument/2006/relationships/image" Target="../media/image396.png"/><Relationship Id="rId214" Type="http://schemas.openxmlformats.org/officeDocument/2006/relationships/image" Target="../media/image214.png"/><Relationship Id="rId256" Type="http://schemas.openxmlformats.org/officeDocument/2006/relationships/image" Target="../media/image256.png"/><Relationship Id="rId298" Type="http://schemas.openxmlformats.org/officeDocument/2006/relationships/image" Target="../media/image298.png"/><Relationship Id="rId421" Type="http://schemas.openxmlformats.org/officeDocument/2006/relationships/image" Target="../media/image421.png"/><Relationship Id="rId463" Type="http://schemas.openxmlformats.org/officeDocument/2006/relationships/image" Target="../media/image463.png"/><Relationship Id="rId519" Type="http://schemas.openxmlformats.org/officeDocument/2006/relationships/image" Target="../media/image519.png"/><Relationship Id="rId116" Type="http://schemas.openxmlformats.org/officeDocument/2006/relationships/image" Target="../media/image116.png"/><Relationship Id="rId158" Type="http://schemas.openxmlformats.org/officeDocument/2006/relationships/image" Target="../media/image158.png"/><Relationship Id="rId323" Type="http://schemas.openxmlformats.org/officeDocument/2006/relationships/image" Target="../media/image323.png"/><Relationship Id="rId530" Type="http://schemas.openxmlformats.org/officeDocument/2006/relationships/image" Target="../media/image530.png"/><Relationship Id="rId20" Type="http://schemas.openxmlformats.org/officeDocument/2006/relationships/image" Target="../media/image20.png"/><Relationship Id="rId62" Type="http://schemas.openxmlformats.org/officeDocument/2006/relationships/image" Target="../media/image62.png"/><Relationship Id="rId365" Type="http://schemas.openxmlformats.org/officeDocument/2006/relationships/image" Target="../media/image365.png"/><Relationship Id="rId225" Type="http://schemas.openxmlformats.org/officeDocument/2006/relationships/image" Target="../media/image225.png"/><Relationship Id="rId267" Type="http://schemas.openxmlformats.org/officeDocument/2006/relationships/image" Target="../media/image267.png"/><Relationship Id="rId432" Type="http://schemas.openxmlformats.org/officeDocument/2006/relationships/image" Target="../media/image432.png"/><Relationship Id="rId474" Type="http://schemas.openxmlformats.org/officeDocument/2006/relationships/image" Target="../media/image474.png"/><Relationship Id="rId127" Type="http://schemas.openxmlformats.org/officeDocument/2006/relationships/image" Target="../media/image127.png"/><Relationship Id="rId31" Type="http://schemas.openxmlformats.org/officeDocument/2006/relationships/image" Target="../media/image31.png"/><Relationship Id="rId73" Type="http://schemas.openxmlformats.org/officeDocument/2006/relationships/image" Target="../media/image73.png"/><Relationship Id="rId169" Type="http://schemas.openxmlformats.org/officeDocument/2006/relationships/image" Target="../media/image169.png"/><Relationship Id="rId334" Type="http://schemas.openxmlformats.org/officeDocument/2006/relationships/image" Target="../media/image334.png"/><Relationship Id="rId376" Type="http://schemas.openxmlformats.org/officeDocument/2006/relationships/image" Target="../media/image376.png"/><Relationship Id="rId541" Type="http://schemas.openxmlformats.org/officeDocument/2006/relationships/image" Target="../media/image541.png"/><Relationship Id="rId4" Type="http://schemas.openxmlformats.org/officeDocument/2006/relationships/image" Target="../media/image4.png"/><Relationship Id="rId180" Type="http://schemas.openxmlformats.org/officeDocument/2006/relationships/image" Target="../media/image180.png"/><Relationship Id="rId236" Type="http://schemas.openxmlformats.org/officeDocument/2006/relationships/image" Target="../media/image236.png"/><Relationship Id="rId278" Type="http://schemas.openxmlformats.org/officeDocument/2006/relationships/image" Target="../media/image278.png"/><Relationship Id="rId401" Type="http://schemas.openxmlformats.org/officeDocument/2006/relationships/image" Target="../media/image401.png"/><Relationship Id="rId443" Type="http://schemas.openxmlformats.org/officeDocument/2006/relationships/image" Target="../media/image443.png"/><Relationship Id="rId303" Type="http://schemas.openxmlformats.org/officeDocument/2006/relationships/image" Target="../media/image303.png"/><Relationship Id="rId485" Type="http://schemas.openxmlformats.org/officeDocument/2006/relationships/image" Target="../media/image485.png"/><Relationship Id="rId42" Type="http://schemas.openxmlformats.org/officeDocument/2006/relationships/image" Target="../media/image42.png"/><Relationship Id="rId84" Type="http://schemas.openxmlformats.org/officeDocument/2006/relationships/image" Target="../media/image84.png"/><Relationship Id="rId138" Type="http://schemas.openxmlformats.org/officeDocument/2006/relationships/image" Target="../media/image138.png"/><Relationship Id="rId345" Type="http://schemas.openxmlformats.org/officeDocument/2006/relationships/image" Target="../media/image345.png"/><Relationship Id="rId387" Type="http://schemas.openxmlformats.org/officeDocument/2006/relationships/image" Target="../media/image387.png"/><Relationship Id="rId510" Type="http://schemas.openxmlformats.org/officeDocument/2006/relationships/image" Target="../media/image510.png"/><Relationship Id="rId552" Type="http://schemas.openxmlformats.org/officeDocument/2006/relationships/image" Target="../media/image552.png"/><Relationship Id="rId191" Type="http://schemas.openxmlformats.org/officeDocument/2006/relationships/image" Target="../media/image191.png"/><Relationship Id="rId205" Type="http://schemas.openxmlformats.org/officeDocument/2006/relationships/image" Target="../media/image205.png"/><Relationship Id="rId247" Type="http://schemas.openxmlformats.org/officeDocument/2006/relationships/image" Target="../media/image247.png"/><Relationship Id="rId412" Type="http://schemas.openxmlformats.org/officeDocument/2006/relationships/image" Target="../media/image412.png"/><Relationship Id="rId107" Type="http://schemas.openxmlformats.org/officeDocument/2006/relationships/image" Target="../media/image107.png"/><Relationship Id="rId289" Type="http://schemas.openxmlformats.org/officeDocument/2006/relationships/image" Target="../media/image289.png"/><Relationship Id="rId454" Type="http://schemas.openxmlformats.org/officeDocument/2006/relationships/image" Target="../media/image454.png"/><Relationship Id="rId496" Type="http://schemas.openxmlformats.org/officeDocument/2006/relationships/image" Target="../media/image496.png"/><Relationship Id="rId11" Type="http://schemas.openxmlformats.org/officeDocument/2006/relationships/image" Target="../media/image11.png"/><Relationship Id="rId53" Type="http://schemas.openxmlformats.org/officeDocument/2006/relationships/image" Target="../media/image53.png"/><Relationship Id="rId149" Type="http://schemas.openxmlformats.org/officeDocument/2006/relationships/image" Target="../media/image149.png"/><Relationship Id="rId314" Type="http://schemas.openxmlformats.org/officeDocument/2006/relationships/image" Target="../media/image314.png"/><Relationship Id="rId356" Type="http://schemas.openxmlformats.org/officeDocument/2006/relationships/image" Target="../media/image356.png"/><Relationship Id="rId398" Type="http://schemas.openxmlformats.org/officeDocument/2006/relationships/image" Target="../media/image398.png"/><Relationship Id="rId521" Type="http://schemas.openxmlformats.org/officeDocument/2006/relationships/image" Target="../media/image521.png"/><Relationship Id="rId95" Type="http://schemas.openxmlformats.org/officeDocument/2006/relationships/image" Target="../media/image95.png"/><Relationship Id="rId160" Type="http://schemas.openxmlformats.org/officeDocument/2006/relationships/image" Target="../media/image160.png"/><Relationship Id="rId216" Type="http://schemas.openxmlformats.org/officeDocument/2006/relationships/image" Target="../media/image216.png"/><Relationship Id="rId423" Type="http://schemas.openxmlformats.org/officeDocument/2006/relationships/image" Target="../media/image423.png"/><Relationship Id="rId258" Type="http://schemas.openxmlformats.org/officeDocument/2006/relationships/image" Target="../media/image258.png"/><Relationship Id="rId465" Type="http://schemas.openxmlformats.org/officeDocument/2006/relationships/image" Target="../media/image465.png"/><Relationship Id="rId22" Type="http://schemas.openxmlformats.org/officeDocument/2006/relationships/image" Target="../media/image22.png"/><Relationship Id="rId64" Type="http://schemas.openxmlformats.org/officeDocument/2006/relationships/image" Target="../media/image64.png"/><Relationship Id="rId118" Type="http://schemas.openxmlformats.org/officeDocument/2006/relationships/image" Target="../media/image118.png"/><Relationship Id="rId325" Type="http://schemas.openxmlformats.org/officeDocument/2006/relationships/image" Target="../media/image325.png"/><Relationship Id="rId367" Type="http://schemas.openxmlformats.org/officeDocument/2006/relationships/image" Target="../media/image367.png"/><Relationship Id="rId532" Type="http://schemas.openxmlformats.org/officeDocument/2006/relationships/image" Target="../media/image532.png"/><Relationship Id="rId171" Type="http://schemas.openxmlformats.org/officeDocument/2006/relationships/image" Target="../media/image171.png"/><Relationship Id="rId227" Type="http://schemas.openxmlformats.org/officeDocument/2006/relationships/image" Target="../media/image227.png"/><Relationship Id="rId269" Type="http://schemas.openxmlformats.org/officeDocument/2006/relationships/image" Target="../media/image269.png"/><Relationship Id="rId434" Type="http://schemas.openxmlformats.org/officeDocument/2006/relationships/image" Target="../media/image434.png"/><Relationship Id="rId476" Type="http://schemas.openxmlformats.org/officeDocument/2006/relationships/image" Target="../media/image476.png"/><Relationship Id="rId33" Type="http://schemas.openxmlformats.org/officeDocument/2006/relationships/image" Target="../media/image33.png"/><Relationship Id="rId129" Type="http://schemas.openxmlformats.org/officeDocument/2006/relationships/image" Target="../media/image129.png"/><Relationship Id="rId280" Type="http://schemas.openxmlformats.org/officeDocument/2006/relationships/image" Target="../media/image280.png"/><Relationship Id="rId336" Type="http://schemas.openxmlformats.org/officeDocument/2006/relationships/image" Target="../media/image336.png"/><Relationship Id="rId501" Type="http://schemas.openxmlformats.org/officeDocument/2006/relationships/image" Target="../media/image501.png"/><Relationship Id="rId543" Type="http://schemas.openxmlformats.org/officeDocument/2006/relationships/image" Target="../media/image543.png"/><Relationship Id="rId75" Type="http://schemas.openxmlformats.org/officeDocument/2006/relationships/image" Target="../media/image75.png"/><Relationship Id="rId140" Type="http://schemas.openxmlformats.org/officeDocument/2006/relationships/image" Target="../media/image140.png"/><Relationship Id="rId182" Type="http://schemas.openxmlformats.org/officeDocument/2006/relationships/image" Target="../media/image182.png"/><Relationship Id="rId378" Type="http://schemas.openxmlformats.org/officeDocument/2006/relationships/image" Target="../media/image378.png"/><Relationship Id="rId403" Type="http://schemas.openxmlformats.org/officeDocument/2006/relationships/image" Target="../media/image403.png"/><Relationship Id="rId6" Type="http://schemas.openxmlformats.org/officeDocument/2006/relationships/image" Target="../media/image6.png"/><Relationship Id="rId238" Type="http://schemas.openxmlformats.org/officeDocument/2006/relationships/image" Target="../media/image238.png"/><Relationship Id="rId445" Type="http://schemas.openxmlformats.org/officeDocument/2006/relationships/image" Target="../media/image445.png"/><Relationship Id="rId487" Type="http://schemas.openxmlformats.org/officeDocument/2006/relationships/image" Target="../media/image487.png"/><Relationship Id="rId291" Type="http://schemas.openxmlformats.org/officeDocument/2006/relationships/image" Target="../media/image291.png"/><Relationship Id="rId305" Type="http://schemas.openxmlformats.org/officeDocument/2006/relationships/image" Target="../media/image305.png"/><Relationship Id="rId347" Type="http://schemas.openxmlformats.org/officeDocument/2006/relationships/image" Target="../media/image347.png"/><Relationship Id="rId512" Type="http://schemas.openxmlformats.org/officeDocument/2006/relationships/image" Target="../media/image512.png"/><Relationship Id="rId44" Type="http://schemas.openxmlformats.org/officeDocument/2006/relationships/image" Target="../media/image44.png"/><Relationship Id="rId86" Type="http://schemas.openxmlformats.org/officeDocument/2006/relationships/image" Target="../media/image86.png"/><Relationship Id="rId151" Type="http://schemas.openxmlformats.org/officeDocument/2006/relationships/image" Target="../media/image151.png"/><Relationship Id="rId389" Type="http://schemas.openxmlformats.org/officeDocument/2006/relationships/image" Target="../media/image389.png"/><Relationship Id="rId554" Type="http://schemas.openxmlformats.org/officeDocument/2006/relationships/image" Target="../media/image554.png"/><Relationship Id="rId193" Type="http://schemas.openxmlformats.org/officeDocument/2006/relationships/image" Target="../media/image193.png"/><Relationship Id="rId207" Type="http://schemas.openxmlformats.org/officeDocument/2006/relationships/image" Target="../media/image207.png"/><Relationship Id="rId249" Type="http://schemas.openxmlformats.org/officeDocument/2006/relationships/image" Target="../media/image249.png"/><Relationship Id="rId414" Type="http://schemas.openxmlformats.org/officeDocument/2006/relationships/image" Target="../media/image414.png"/><Relationship Id="rId456" Type="http://schemas.openxmlformats.org/officeDocument/2006/relationships/image" Target="../media/image456.png"/><Relationship Id="rId498" Type="http://schemas.openxmlformats.org/officeDocument/2006/relationships/image" Target="../media/image498.png"/><Relationship Id="rId13" Type="http://schemas.openxmlformats.org/officeDocument/2006/relationships/image" Target="../media/image13.png"/><Relationship Id="rId109" Type="http://schemas.openxmlformats.org/officeDocument/2006/relationships/image" Target="../media/image109.png"/><Relationship Id="rId260" Type="http://schemas.openxmlformats.org/officeDocument/2006/relationships/image" Target="../media/image260.png"/><Relationship Id="rId316" Type="http://schemas.openxmlformats.org/officeDocument/2006/relationships/image" Target="../media/image316.png"/><Relationship Id="rId523" Type="http://schemas.openxmlformats.org/officeDocument/2006/relationships/image" Target="../media/image523.png"/><Relationship Id="rId55" Type="http://schemas.openxmlformats.org/officeDocument/2006/relationships/image" Target="../media/image55.png"/><Relationship Id="rId97" Type="http://schemas.openxmlformats.org/officeDocument/2006/relationships/image" Target="../media/image97.png"/><Relationship Id="rId120" Type="http://schemas.openxmlformats.org/officeDocument/2006/relationships/image" Target="../media/image120.png"/><Relationship Id="rId358" Type="http://schemas.openxmlformats.org/officeDocument/2006/relationships/image" Target="../media/image358.png"/><Relationship Id="rId162" Type="http://schemas.openxmlformats.org/officeDocument/2006/relationships/image" Target="../media/image162.png"/><Relationship Id="rId218" Type="http://schemas.openxmlformats.org/officeDocument/2006/relationships/image" Target="../media/image218.png"/><Relationship Id="rId425" Type="http://schemas.openxmlformats.org/officeDocument/2006/relationships/image" Target="../media/image425.png"/><Relationship Id="rId467" Type="http://schemas.openxmlformats.org/officeDocument/2006/relationships/image" Target="../media/image467.png"/><Relationship Id="rId271" Type="http://schemas.openxmlformats.org/officeDocument/2006/relationships/image" Target="../media/image271.png"/><Relationship Id="rId24" Type="http://schemas.openxmlformats.org/officeDocument/2006/relationships/image" Target="../media/image24.png"/><Relationship Id="rId66" Type="http://schemas.openxmlformats.org/officeDocument/2006/relationships/image" Target="../media/image66.png"/><Relationship Id="rId131" Type="http://schemas.openxmlformats.org/officeDocument/2006/relationships/image" Target="../media/image131.png"/><Relationship Id="rId327" Type="http://schemas.openxmlformats.org/officeDocument/2006/relationships/image" Target="../media/image327.png"/><Relationship Id="rId369" Type="http://schemas.openxmlformats.org/officeDocument/2006/relationships/image" Target="../media/image369.png"/><Relationship Id="rId534" Type="http://schemas.openxmlformats.org/officeDocument/2006/relationships/image" Target="../media/image534.png"/><Relationship Id="rId173" Type="http://schemas.openxmlformats.org/officeDocument/2006/relationships/image" Target="../media/image173.png"/><Relationship Id="rId229" Type="http://schemas.openxmlformats.org/officeDocument/2006/relationships/image" Target="../media/image229.png"/><Relationship Id="rId380" Type="http://schemas.openxmlformats.org/officeDocument/2006/relationships/image" Target="../media/image380.png"/><Relationship Id="rId436" Type="http://schemas.openxmlformats.org/officeDocument/2006/relationships/image" Target="../media/image436.png"/><Relationship Id="rId240" Type="http://schemas.openxmlformats.org/officeDocument/2006/relationships/image" Target="../media/image240.png"/><Relationship Id="rId478" Type="http://schemas.openxmlformats.org/officeDocument/2006/relationships/image" Target="../media/image478.png"/><Relationship Id="rId35" Type="http://schemas.openxmlformats.org/officeDocument/2006/relationships/image" Target="../media/image35.png"/><Relationship Id="rId77" Type="http://schemas.openxmlformats.org/officeDocument/2006/relationships/image" Target="../media/image77.png"/><Relationship Id="rId100" Type="http://schemas.openxmlformats.org/officeDocument/2006/relationships/image" Target="../media/image100.png"/><Relationship Id="rId282" Type="http://schemas.openxmlformats.org/officeDocument/2006/relationships/image" Target="../media/image282.png"/><Relationship Id="rId338" Type="http://schemas.openxmlformats.org/officeDocument/2006/relationships/image" Target="../media/image338.png"/><Relationship Id="rId503" Type="http://schemas.openxmlformats.org/officeDocument/2006/relationships/image" Target="../media/image503.png"/><Relationship Id="rId545" Type="http://schemas.openxmlformats.org/officeDocument/2006/relationships/image" Target="../media/image545.png"/><Relationship Id="rId8" Type="http://schemas.openxmlformats.org/officeDocument/2006/relationships/image" Target="../media/image8.png"/><Relationship Id="rId142" Type="http://schemas.openxmlformats.org/officeDocument/2006/relationships/image" Target="../media/image142.png"/><Relationship Id="rId184" Type="http://schemas.openxmlformats.org/officeDocument/2006/relationships/image" Target="../media/image184.png"/><Relationship Id="rId391" Type="http://schemas.openxmlformats.org/officeDocument/2006/relationships/image" Target="../media/image391.png"/><Relationship Id="rId405" Type="http://schemas.openxmlformats.org/officeDocument/2006/relationships/image" Target="../media/image405.png"/><Relationship Id="rId447" Type="http://schemas.openxmlformats.org/officeDocument/2006/relationships/image" Target="../media/image447.png"/><Relationship Id="rId251" Type="http://schemas.openxmlformats.org/officeDocument/2006/relationships/image" Target="../media/image251.png"/><Relationship Id="rId489" Type="http://schemas.openxmlformats.org/officeDocument/2006/relationships/image" Target="../media/image489.png"/><Relationship Id="rId46" Type="http://schemas.openxmlformats.org/officeDocument/2006/relationships/image" Target="../media/image46.png"/><Relationship Id="rId293" Type="http://schemas.openxmlformats.org/officeDocument/2006/relationships/image" Target="../media/image293.png"/><Relationship Id="rId307" Type="http://schemas.openxmlformats.org/officeDocument/2006/relationships/image" Target="../media/image307.png"/><Relationship Id="rId349" Type="http://schemas.openxmlformats.org/officeDocument/2006/relationships/image" Target="../media/image349.png"/><Relationship Id="rId514" Type="http://schemas.openxmlformats.org/officeDocument/2006/relationships/image" Target="../media/image514.png"/><Relationship Id="rId556" Type="http://schemas.openxmlformats.org/officeDocument/2006/relationships/image" Target="../media/image556.png"/><Relationship Id="rId88" Type="http://schemas.openxmlformats.org/officeDocument/2006/relationships/image" Target="../media/image88.png"/><Relationship Id="rId111" Type="http://schemas.openxmlformats.org/officeDocument/2006/relationships/image" Target="../media/image111.png"/><Relationship Id="rId153" Type="http://schemas.openxmlformats.org/officeDocument/2006/relationships/image" Target="../media/image153.png"/><Relationship Id="rId195" Type="http://schemas.openxmlformats.org/officeDocument/2006/relationships/image" Target="../media/image195.png"/><Relationship Id="rId209" Type="http://schemas.openxmlformats.org/officeDocument/2006/relationships/image" Target="../media/image209.png"/><Relationship Id="rId360" Type="http://schemas.openxmlformats.org/officeDocument/2006/relationships/image" Target="../media/image360.png"/><Relationship Id="rId416" Type="http://schemas.openxmlformats.org/officeDocument/2006/relationships/image" Target="../media/image416.png"/><Relationship Id="rId220" Type="http://schemas.openxmlformats.org/officeDocument/2006/relationships/image" Target="../media/image220.png"/><Relationship Id="rId458" Type="http://schemas.openxmlformats.org/officeDocument/2006/relationships/image" Target="../media/image458.png"/><Relationship Id="rId15" Type="http://schemas.openxmlformats.org/officeDocument/2006/relationships/image" Target="../media/image15.png"/><Relationship Id="rId57" Type="http://schemas.openxmlformats.org/officeDocument/2006/relationships/image" Target="../media/image57.png"/><Relationship Id="rId262" Type="http://schemas.openxmlformats.org/officeDocument/2006/relationships/image" Target="../media/image262.png"/><Relationship Id="rId318" Type="http://schemas.openxmlformats.org/officeDocument/2006/relationships/image" Target="../media/image318.png"/><Relationship Id="rId525" Type="http://schemas.openxmlformats.org/officeDocument/2006/relationships/image" Target="../media/image525.png"/><Relationship Id="rId99" Type="http://schemas.openxmlformats.org/officeDocument/2006/relationships/image" Target="../media/image99.png"/><Relationship Id="rId122" Type="http://schemas.openxmlformats.org/officeDocument/2006/relationships/image" Target="../media/image122.png"/><Relationship Id="rId164" Type="http://schemas.openxmlformats.org/officeDocument/2006/relationships/image" Target="../media/image164.png"/><Relationship Id="rId371" Type="http://schemas.openxmlformats.org/officeDocument/2006/relationships/image" Target="../media/image371.png"/><Relationship Id="rId427" Type="http://schemas.openxmlformats.org/officeDocument/2006/relationships/image" Target="../media/image427.png"/><Relationship Id="rId469" Type="http://schemas.openxmlformats.org/officeDocument/2006/relationships/image" Target="../media/image469.png"/><Relationship Id="rId26" Type="http://schemas.openxmlformats.org/officeDocument/2006/relationships/image" Target="../media/image26.png"/><Relationship Id="rId231" Type="http://schemas.openxmlformats.org/officeDocument/2006/relationships/image" Target="../media/image231.png"/><Relationship Id="rId273" Type="http://schemas.openxmlformats.org/officeDocument/2006/relationships/image" Target="../media/image273.png"/><Relationship Id="rId329" Type="http://schemas.openxmlformats.org/officeDocument/2006/relationships/image" Target="../media/image329.png"/><Relationship Id="rId480" Type="http://schemas.openxmlformats.org/officeDocument/2006/relationships/image" Target="../media/image480.png"/><Relationship Id="rId536" Type="http://schemas.openxmlformats.org/officeDocument/2006/relationships/image" Target="../media/image536.png"/><Relationship Id="rId68" Type="http://schemas.openxmlformats.org/officeDocument/2006/relationships/image" Target="../media/image68.png"/><Relationship Id="rId133" Type="http://schemas.openxmlformats.org/officeDocument/2006/relationships/image" Target="../media/image133.png"/><Relationship Id="rId175" Type="http://schemas.openxmlformats.org/officeDocument/2006/relationships/image" Target="../media/image175.png"/><Relationship Id="rId340" Type="http://schemas.openxmlformats.org/officeDocument/2006/relationships/image" Target="../media/image340.png"/><Relationship Id="rId200" Type="http://schemas.openxmlformats.org/officeDocument/2006/relationships/image" Target="../media/image200.png"/><Relationship Id="rId382" Type="http://schemas.openxmlformats.org/officeDocument/2006/relationships/image" Target="../media/image382.png"/><Relationship Id="rId438" Type="http://schemas.openxmlformats.org/officeDocument/2006/relationships/image" Target="../media/image438.png"/><Relationship Id="rId242" Type="http://schemas.openxmlformats.org/officeDocument/2006/relationships/image" Target="../media/image242.png"/><Relationship Id="rId284" Type="http://schemas.openxmlformats.org/officeDocument/2006/relationships/image" Target="../media/image284.png"/><Relationship Id="rId491" Type="http://schemas.openxmlformats.org/officeDocument/2006/relationships/image" Target="../media/image491.png"/><Relationship Id="rId505" Type="http://schemas.openxmlformats.org/officeDocument/2006/relationships/image" Target="../media/image505.png"/><Relationship Id="rId37" Type="http://schemas.openxmlformats.org/officeDocument/2006/relationships/image" Target="../media/image37.png"/><Relationship Id="rId79" Type="http://schemas.openxmlformats.org/officeDocument/2006/relationships/image" Target="../media/image79.png"/><Relationship Id="rId102" Type="http://schemas.openxmlformats.org/officeDocument/2006/relationships/image" Target="../media/image102.png"/><Relationship Id="rId144" Type="http://schemas.openxmlformats.org/officeDocument/2006/relationships/image" Target="../media/image144.png"/><Relationship Id="rId547" Type="http://schemas.openxmlformats.org/officeDocument/2006/relationships/image" Target="../media/image547.png"/><Relationship Id="rId90" Type="http://schemas.openxmlformats.org/officeDocument/2006/relationships/image" Target="../media/image90.png"/><Relationship Id="rId186" Type="http://schemas.openxmlformats.org/officeDocument/2006/relationships/image" Target="../media/image186.png"/><Relationship Id="rId351" Type="http://schemas.openxmlformats.org/officeDocument/2006/relationships/image" Target="../media/image351.png"/><Relationship Id="rId393" Type="http://schemas.openxmlformats.org/officeDocument/2006/relationships/image" Target="../media/image393.png"/><Relationship Id="rId407" Type="http://schemas.openxmlformats.org/officeDocument/2006/relationships/image" Target="../media/image407.png"/><Relationship Id="rId449" Type="http://schemas.openxmlformats.org/officeDocument/2006/relationships/image" Target="../media/image449.png"/><Relationship Id="rId211" Type="http://schemas.openxmlformats.org/officeDocument/2006/relationships/image" Target="../media/image211.png"/><Relationship Id="rId253" Type="http://schemas.openxmlformats.org/officeDocument/2006/relationships/image" Target="../media/image253.png"/><Relationship Id="rId295" Type="http://schemas.openxmlformats.org/officeDocument/2006/relationships/image" Target="../media/image295.png"/><Relationship Id="rId309" Type="http://schemas.openxmlformats.org/officeDocument/2006/relationships/image" Target="../media/image309.png"/><Relationship Id="rId460" Type="http://schemas.openxmlformats.org/officeDocument/2006/relationships/image" Target="../media/image460.png"/><Relationship Id="rId516" Type="http://schemas.openxmlformats.org/officeDocument/2006/relationships/image" Target="../media/image516.png"/><Relationship Id="rId48" Type="http://schemas.openxmlformats.org/officeDocument/2006/relationships/image" Target="../media/image48.png"/><Relationship Id="rId113" Type="http://schemas.openxmlformats.org/officeDocument/2006/relationships/image" Target="../media/image113.png"/><Relationship Id="rId320" Type="http://schemas.openxmlformats.org/officeDocument/2006/relationships/image" Target="../media/image320.png"/><Relationship Id="rId155" Type="http://schemas.openxmlformats.org/officeDocument/2006/relationships/image" Target="../media/image155.png"/><Relationship Id="rId197" Type="http://schemas.openxmlformats.org/officeDocument/2006/relationships/image" Target="../media/image197.png"/><Relationship Id="rId362" Type="http://schemas.openxmlformats.org/officeDocument/2006/relationships/image" Target="../media/image362.png"/><Relationship Id="rId418" Type="http://schemas.openxmlformats.org/officeDocument/2006/relationships/image" Target="../media/image418.png"/><Relationship Id="rId222" Type="http://schemas.openxmlformats.org/officeDocument/2006/relationships/image" Target="../media/image222.png"/><Relationship Id="rId264" Type="http://schemas.openxmlformats.org/officeDocument/2006/relationships/image" Target="../media/image264.png"/><Relationship Id="rId471" Type="http://schemas.openxmlformats.org/officeDocument/2006/relationships/image" Target="../media/image471.png"/><Relationship Id="rId17" Type="http://schemas.openxmlformats.org/officeDocument/2006/relationships/image" Target="../media/image17.png"/><Relationship Id="rId59" Type="http://schemas.openxmlformats.org/officeDocument/2006/relationships/image" Target="../media/image59.png"/><Relationship Id="rId124" Type="http://schemas.openxmlformats.org/officeDocument/2006/relationships/image" Target="../media/image124.png"/><Relationship Id="rId527" Type="http://schemas.openxmlformats.org/officeDocument/2006/relationships/image" Target="../media/image527.png"/><Relationship Id="rId70" Type="http://schemas.openxmlformats.org/officeDocument/2006/relationships/image" Target="../media/image70.png"/><Relationship Id="rId166" Type="http://schemas.openxmlformats.org/officeDocument/2006/relationships/image" Target="../media/image166.png"/><Relationship Id="rId331" Type="http://schemas.openxmlformats.org/officeDocument/2006/relationships/image" Target="../media/image331.png"/><Relationship Id="rId373" Type="http://schemas.openxmlformats.org/officeDocument/2006/relationships/image" Target="../media/image373.png"/><Relationship Id="rId429" Type="http://schemas.openxmlformats.org/officeDocument/2006/relationships/image" Target="../media/image429.png"/><Relationship Id="rId1" Type="http://schemas.openxmlformats.org/officeDocument/2006/relationships/image" Target="../media/image1.png"/><Relationship Id="rId233" Type="http://schemas.openxmlformats.org/officeDocument/2006/relationships/image" Target="../media/image233.png"/><Relationship Id="rId440" Type="http://schemas.openxmlformats.org/officeDocument/2006/relationships/image" Target="../media/image440.png"/><Relationship Id="rId28" Type="http://schemas.openxmlformats.org/officeDocument/2006/relationships/image" Target="../media/image28.png"/><Relationship Id="rId275" Type="http://schemas.openxmlformats.org/officeDocument/2006/relationships/image" Target="../media/image275.png"/><Relationship Id="rId300" Type="http://schemas.openxmlformats.org/officeDocument/2006/relationships/image" Target="../media/image300.png"/><Relationship Id="rId482" Type="http://schemas.openxmlformats.org/officeDocument/2006/relationships/image" Target="../media/image482.png"/><Relationship Id="rId538" Type="http://schemas.openxmlformats.org/officeDocument/2006/relationships/image" Target="../media/image538.png"/><Relationship Id="rId81" Type="http://schemas.openxmlformats.org/officeDocument/2006/relationships/image" Target="../media/image81.png"/><Relationship Id="rId135" Type="http://schemas.openxmlformats.org/officeDocument/2006/relationships/image" Target="../media/image135.png"/><Relationship Id="rId177" Type="http://schemas.openxmlformats.org/officeDocument/2006/relationships/image" Target="../media/image177.png"/><Relationship Id="rId342" Type="http://schemas.openxmlformats.org/officeDocument/2006/relationships/image" Target="../media/image342.png"/><Relationship Id="rId384" Type="http://schemas.openxmlformats.org/officeDocument/2006/relationships/image" Target="../media/image384.png"/><Relationship Id="rId202" Type="http://schemas.openxmlformats.org/officeDocument/2006/relationships/image" Target="../media/image202.png"/><Relationship Id="rId244" Type="http://schemas.openxmlformats.org/officeDocument/2006/relationships/image" Target="../media/image244.png"/><Relationship Id="rId39" Type="http://schemas.openxmlformats.org/officeDocument/2006/relationships/image" Target="../media/image39.png"/><Relationship Id="rId286" Type="http://schemas.openxmlformats.org/officeDocument/2006/relationships/image" Target="../media/image286.png"/><Relationship Id="rId451" Type="http://schemas.openxmlformats.org/officeDocument/2006/relationships/image" Target="../media/image451.png"/><Relationship Id="rId493" Type="http://schemas.openxmlformats.org/officeDocument/2006/relationships/image" Target="../media/image493.png"/><Relationship Id="rId507" Type="http://schemas.openxmlformats.org/officeDocument/2006/relationships/image" Target="../media/image507.png"/><Relationship Id="rId549" Type="http://schemas.openxmlformats.org/officeDocument/2006/relationships/image" Target="../media/image549.png"/><Relationship Id="rId50" Type="http://schemas.openxmlformats.org/officeDocument/2006/relationships/image" Target="../media/image50.png"/><Relationship Id="rId104" Type="http://schemas.openxmlformats.org/officeDocument/2006/relationships/image" Target="../media/image104.png"/><Relationship Id="rId146" Type="http://schemas.openxmlformats.org/officeDocument/2006/relationships/image" Target="../media/image146.png"/><Relationship Id="rId188" Type="http://schemas.openxmlformats.org/officeDocument/2006/relationships/image" Target="../media/image188.png"/><Relationship Id="rId311" Type="http://schemas.openxmlformats.org/officeDocument/2006/relationships/image" Target="../media/image311.png"/><Relationship Id="rId353" Type="http://schemas.openxmlformats.org/officeDocument/2006/relationships/image" Target="../media/image353.png"/><Relationship Id="rId395" Type="http://schemas.openxmlformats.org/officeDocument/2006/relationships/image" Target="../media/image395.png"/><Relationship Id="rId409" Type="http://schemas.openxmlformats.org/officeDocument/2006/relationships/image" Target="../media/image409.png"/><Relationship Id="rId92" Type="http://schemas.openxmlformats.org/officeDocument/2006/relationships/image" Target="../media/image92.png"/><Relationship Id="rId213" Type="http://schemas.openxmlformats.org/officeDocument/2006/relationships/image" Target="../media/image213.png"/><Relationship Id="rId420" Type="http://schemas.openxmlformats.org/officeDocument/2006/relationships/image" Target="../media/image420.png"/><Relationship Id="rId255" Type="http://schemas.openxmlformats.org/officeDocument/2006/relationships/image" Target="../media/image255.png"/><Relationship Id="rId297" Type="http://schemas.openxmlformats.org/officeDocument/2006/relationships/image" Target="../media/image297.png"/><Relationship Id="rId462" Type="http://schemas.openxmlformats.org/officeDocument/2006/relationships/image" Target="../media/image462.png"/><Relationship Id="rId518" Type="http://schemas.openxmlformats.org/officeDocument/2006/relationships/image" Target="../media/image518.png"/><Relationship Id="rId115" Type="http://schemas.openxmlformats.org/officeDocument/2006/relationships/image" Target="../media/image115.png"/><Relationship Id="rId157" Type="http://schemas.openxmlformats.org/officeDocument/2006/relationships/image" Target="../media/image157.png"/><Relationship Id="rId322" Type="http://schemas.openxmlformats.org/officeDocument/2006/relationships/image" Target="../media/image322.png"/><Relationship Id="rId364" Type="http://schemas.openxmlformats.org/officeDocument/2006/relationships/image" Target="../media/image364.png"/><Relationship Id="rId61" Type="http://schemas.openxmlformats.org/officeDocument/2006/relationships/image" Target="../media/image61.png"/><Relationship Id="rId199" Type="http://schemas.openxmlformats.org/officeDocument/2006/relationships/image" Target="../media/image199.png"/><Relationship Id="rId19" Type="http://schemas.openxmlformats.org/officeDocument/2006/relationships/image" Target="../media/image19.png"/><Relationship Id="rId224" Type="http://schemas.openxmlformats.org/officeDocument/2006/relationships/image" Target="../media/image224.png"/><Relationship Id="rId266" Type="http://schemas.openxmlformats.org/officeDocument/2006/relationships/image" Target="../media/image266.png"/><Relationship Id="rId431" Type="http://schemas.openxmlformats.org/officeDocument/2006/relationships/image" Target="../media/image431.png"/><Relationship Id="rId473" Type="http://schemas.openxmlformats.org/officeDocument/2006/relationships/image" Target="../media/image473.png"/><Relationship Id="rId529" Type="http://schemas.openxmlformats.org/officeDocument/2006/relationships/image" Target="../media/image529.png"/><Relationship Id="rId30" Type="http://schemas.openxmlformats.org/officeDocument/2006/relationships/image" Target="../media/image30.png"/><Relationship Id="rId126" Type="http://schemas.openxmlformats.org/officeDocument/2006/relationships/image" Target="../media/image126.png"/><Relationship Id="rId168" Type="http://schemas.openxmlformats.org/officeDocument/2006/relationships/image" Target="../media/image168.png"/><Relationship Id="rId333" Type="http://schemas.openxmlformats.org/officeDocument/2006/relationships/image" Target="../media/image333.png"/><Relationship Id="rId540" Type="http://schemas.openxmlformats.org/officeDocument/2006/relationships/image" Target="../media/image540.png"/><Relationship Id="rId72" Type="http://schemas.openxmlformats.org/officeDocument/2006/relationships/image" Target="../media/image72.png"/><Relationship Id="rId375" Type="http://schemas.openxmlformats.org/officeDocument/2006/relationships/image" Target="../media/image375.png"/><Relationship Id="rId3" Type="http://schemas.openxmlformats.org/officeDocument/2006/relationships/image" Target="../media/image3.png"/><Relationship Id="rId235" Type="http://schemas.openxmlformats.org/officeDocument/2006/relationships/image" Target="../media/image235.png"/><Relationship Id="rId277" Type="http://schemas.openxmlformats.org/officeDocument/2006/relationships/image" Target="../media/image277.png"/><Relationship Id="rId400" Type="http://schemas.openxmlformats.org/officeDocument/2006/relationships/image" Target="../media/image400.png"/><Relationship Id="rId442" Type="http://schemas.openxmlformats.org/officeDocument/2006/relationships/image" Target="../media/image442.png"/><Relationship Id="rId484" Type="http://schemas.openxmlformats.org/officeDocument/2006/relationships/image" Target="../media/image484.png"/><Relationship Id="rId137" Type="http://schemas.openxmlformats.org/officeDocument/2006/relationships/image" Target="../media/image137.png"/><Relationship Id="rId302" Type="http://schemas.openxmlformats.org/officeDocument/2006/relationships/image" Target="../media/image302.png"/><Relationship Id="rId344" Type="http://schemas.openxmlformats.org/officeDocument/2006/relationships/image" Target="../media/image344.png"/><Relationship Id="rId41" Type="http://schemas.openxmlformats.org/officeDocument/2006/relationships/image" Target="../media/image41.png"/><Relationship Id="rId83" Type="http://schemas.openxmlformats.org/officeDocument/2006/relationships/image" Target="../media/image83.png"/><Relationship Id="rId179" Type="http://schemas.openxmlformats.org/officeDocument/2006/relationships/image" Target="../media/image179.png"/><Relationship Id="rId386" Type="http://schemas.openxmlformats.org/officeDocument/2006/relationships/image" Target="../media/image386.png"/><Relationship Id="rId551" Type="http://schemas.openxmlformats.org/officeDocument/2006/relationships/image" Target="../media/image551.png"/><Relationship Id="rId190" Type="http://schemas.openxmlformats.org/officeDocument/2006/relationships/image" Target="../media/image190.png"/><Relationship Id="rId204" Type="http://schemas.openxmlformats.org/officeDocument/2006/relationships/image" Target="../media/image204.png"/><Relationship Id="rId246" Type="http://schemas.openxmlformats.org/officeDocument/2006/relationships/image" Target="../media/image246.png"/><Relationship Id="rId288" Type="http://schemas.openxmlformats.org/officeDocument/2006/relationships/image" Target="../media/image288.png"/><Relationship Id="rId411" Type="http://schemas.openxmlformats.org/officeDocument/2006/relationships/image" Target="../media/image411.png"/><Relationship Id="rId453" Type="http://schemas.openxmlformats.org/officeDocument/2006/relationships/image" Target="../media/image453.png"/><Relationship Id="rId509" Type="http://schemas.openxmlformats.org/officeDocument/2006/relationships/image" Target="../media/image509.png"/><Relationship Id="rId106" Type="http://schemas.openxmlformats.org/officeDocument/2006/relationships/image" Target="../media/image106.png"/><Relationship Id="rId313" Type="http://schemas.openxmlformats.org/officeDocument/2006/relationships/image" Target="../media/image313.png"/><Relationship Id="rId495" Type="http://schemas.openxmlformats.org/officeDocument/2006/relationships/image" Target="../media/image495.png"/><Relationship Id="rId10" Type="http://schemas.openxmlformats.org/officeDocument/2006/relationships/image" Target="../media/image10.png"/><Relationship Id="rId52" Type="http://schemas.openxmlformats.org/officeDocument/2006/relationships/image" Target="../media/image52.png"/><Relationship Id="rId94" Type="http://schemas.openxmlformats.org/officeDocument/2006/relationships/image" Target="../media/image94.png"/><Relationship Id="rId148" Type="http://schemas.openxmlformats.org/officeDocument/2006/relationships/image" Target="../media/image148.png"/><Relationship Id="rId355" Type="http://schemas.openxmlformats.org/officeDocument/2006/relationships/image" Target="../media/image355.png"/><Relationship Id="rId397" Type="http://schemas.openxmlformats.org/officeDocument/2006/relationships/image" Target="../media/image397.png"/><Relationship Id="rId520" Type="http://schemas.openxmlformats.org/officeDocument/2006/relationships/image" Target="../media/image520.png"/><Relationship Id="rId215" Type="http://schemas.openxmlformats.org/officeDocument/2006/relationships/image" Target="../media/image215.png"/><Relationship Id="rId257" Type="http://schemas.openxmlformats.org/officeDocument/2006/relationships/image" Target="../media/image257.png"/><Relationship Id="rId422" Type="http://schemas.openxmlformats.org/officeDocument/2006/relationships/image" Target="../media/image422.png"/><Relationship Id="rId464" Type="http://schemas.openxmlformats.org/officeDocument/2006/relationships/image" Target="../media/image464.png"/><Relationship Id="rId299" Type="http://schemas.openxmlformats.org/officeDocument/2006/relationships/image" Target="../media/image299.png"/><Relationship Id="rId63" Type="http://schemas.openxmlformats.org/officeDocument/2006/relationships/image" Target="../media/image63.png"/><Relationship Id="rId159" Type="http://schemas.openxmlformats.org/officeDocument/2006/relationships/image" Target="../media/image159.png"/><Relationship Id="rId366" Type="http://schemas.openxmlformats.org/officeDocument/2006/relationships/image" Target="../media/image366.png"/><Relationship Id="rId226" Type="http://schemas.openxmlformats.org/officeDocument/2006/relationships/image" Target="../media/image226.png"/><Relationship Id="rId433" Type="http://schemas.openxmlformats.org/officeDocument/2006/relationships/image" Target="../media/image433.png"/><Relationship Id="rId74" Type="http://schemas.openxmlformats.org/officeDocument/2006/relationships/image" Target="../media/image74.png"/><Relationship Id="rId377" Type="http://schemas.openxmlformats.org/officeDocument/2006/relationships/image" Target="../media/image377.png"/><Relationship Id="rId500" Type="http://schemas.openxmlformats.org/officeDocument/2006/relationships/image" Target="../media/image500.png"/><Relationship Id="rId5" Type="http://schemas.openxmlformats.org/officeDocument/2006/relationships/image" Target="../media/image5.png"/><Relationship Id="rId237" Type="http://schemas.openxmlformats.org/officeDocument/2006/relationships/image" Target="../media/image237.png"/><Relationship Id="rId444" Type="http://schemas.openxmlformats.org/officeDocument/2006/relationships/image" Target="../media/image444.png"/><Relationship Id="rId290" Type="http://schemas.openxmlformats.org/officeDocument/2006/relationships/image" Target="../media/image290.png"/><Relationship Id="rId304" Type="http://schemas.openxmlformats.org/officeDocument/2006/relationships/image" Target="../media/image304.png"/><Relationship Id="rId388" Type="http://schemas.openxmlformats.org/officeDocument/2006/relationships/image" Target="../media/image388.png"/><Relationship Id="rId511" Type="http://schemas.openxmlformats.org/officeDocument/2006/relationships/image" Target="../media/image511.png"/><Relationship Id="rId85" Type="http://schemas.openxmlformats.org/officeDocument/2006/relationships/image" Target="../media/image85.png"/><Relationship Id="rId150" Type="http://schemas.openxmlformats.org/officeDocument/2006/relationships/image" Target="../media/image150.png"/><Relationship Id="rId248" Type="http://schemas.openxmlformats.org/officeDocument/2006/relationships/image" Target="../media/image248.png"/><Relationship Id="rId455" Type="http://schemas.openxmlformats.org/officeDocument/2006/relationships/image" Target="../media/image455.png"/><Relationship Id="rId12" Type="http://schemas.openxmlformats.org/officeDocument/2006/relationships/image" Target="../media/image12.png"/><Relationship Id="rId108" Type="http://schemas.openxmlformats.org/officeDocument/2006/relationships/image" Target="../media/image108.png"/><Relationship Id="rId315" Type="http://schemas.openxmlformats.org/officeDocument/2006/relationships/image" Target="../media/image315.png"/><Relationship Id="rId522" Type="http://schemas.openxmlformats.org/officeDocument/2006/relationships/image" Target="../media/image522.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1</xdr:col>
      <xdr:colOff>25400</xdr:colOff>
      <xdr:row>3</xdr:row>
      <xdr:rowOff>25400</xdr:rowOff>
    </xdr:from>
    <xdr:to>
      <xdr:col>1</xdr:col>
      <xdr:colOff>749300</xdr:colOff>
      <xdr:row>3</xdr:row>
      <xdr:rowOff>501650</xdr:rowOff>
    </xdr:to>
    <xdr:pic>
      <xdr:nvPicPr>
        <xdr:cNvPr id="3" name="Subgraph-dannyseguratv">
          <a:extLst>
            <a:ext uri="{FF2B5EF4-FFF2-40B4-BE49-F238E27FC236}">
              <a16:creationId xmlns:a16="http://schemas.microsoft.com/office/drawing/2014/main" id="{B5F4D3BB-41CC-4076-A80B-4FF7A42216BE}"/>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5000" y="1120775"/>
          <a:ext cx="723900" cy="476250"/>
        </a:xfrm>
        <a:prstGeom prst="rect">
          <a:avLst/>
        </a:prstGeom>
      </xdr:spPr>
    </xdr:pic>
    <xdr:clientData/>
  </xdr:twoCellAnchor>
  <xdr:twoCellAnchor editAs="oneCell">
    <xdr:from>
      <xdr:col>1</xdr:col>
      <xdr:colOff>25400</xdr:colOff>
      <xdr:row>5</xdr:row>
      <xdr:rowOff>25400</xdr:rowOff>
    </xdr:from>
    <xdr:to>
      <xdr:col>1</xdr:col>
      <xdr:colOff>749300</xdr:colOff>
      <xdr:row>5</xdr:row>
      <xdr:rowOff>501650</xdr:rowOff>
    </xdr:to>
    <xdr:pic>
      <xdr:nvPicPr>
        <xdr:cNvPr id="5" name="Subgraph-themindofreyrey">
          <a:extLst>
            <a:ext uri="{FF2B5EF4-FFF2-40B4-BE49-F238E27FC236}">
              <a16:creationId xmlns:a16="http://schemas.microsoft.com/office/drawing/2014/main" id="{6DB16064-9252-4A0A-BB1E-D82FDBAD07E7}"/>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5000" y="2168525"/>
          <a:ext cx="723900" cy="476250"/>
        </a:xfrm>
        <a:prstGeom prst="rect">
          <a:avLst/>
        </a:prstGeom>
      </xdr:spPr>
    </xdr:pic>
    <xdr:clientData/>
  </xdr:twoCellAnchor>
  <xdr:twoCellAnchor editAs="oneCell">
    <xdr:from>
      <xdr:col>1</xdr:col>
      <xdr:colOff>25400</xdr:colOff>
      <xdr:row>6</xdr:row>
      <xdr:rowOff>25400</xdr:rowOff>
    </xdr:from>
    <xdr:to>
      <xdr:col>1</xdr:col>
      <xdr:colOff>749300</xdr:colOff>
      <xdr:row>6</xdr:row>
      <xdr:rowOff>501650</xdr:rowOff>
    </xdr:to>
    <xdr:pic>
      <xdr:nvPicPr>
        <xdr:cNvPr id="7" name="Subgraph-guicruzzz">
          <a:extLst>
            <a:ext uri="{FF2B5EF4-FFF2-40B4-BE49-F238E27FC236}">
              <a16:creationId xmlns:a16="http://schemas.microsoft.com/office/drawing/2014/main" id="{1376E49A-301E-4CBB-9A62-99A88B36EC6C}"/>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35000" y="2692400"/>
          <a:ext cx="723900" cy="476250"/>
        </a:xfrm>
        <a:prstGeom prst="rect">
          <a:avLst/>
        </a:prstGeom>
      </xdr:spPr>
    </xdr:pic>
    <xdr:clientData/>
  </xdr:twoCellAnchor>
  <xdr:twoCellAnchor editAs="oneCell">
    <xdr:from>
      <xdr:col>1</xdr:col>
      <xdr:colOff>25400</xdr:colOff>
      <xdr:row>7</xdr:row>
      <xdr:rowOff>25400</xdr:rowOff>
    </xdr:from>
    <xdr:to>
      <xdr:col>1</xdr:col>
      <xdr:colOff>749300</xdr:colOff>
      <xdr:row>7</xdr:row>
      <xdr:rowOff>501650</xdr:rowOff>
    </xdr:to>
    <xdr:pic>
      <xdr:nvPicPr>
        <xdr:cNvPr id="9" name="Subgraph-mmafighting">
          <a:extLst>
            <a:ext uri="{FF2B5EF4-FFF2-40B4-BE49-F238E27FC236}">
              <a16:creationId xmlns:a16="http://schemas.microsoft.com/office/drawing/2014/main" id="{42B4A2C4-E4F1-4747-8768-EB898B8658BB}"/>
            </a:ext>
          </a:extLst>
        </xdr:cNvPr>
        <xdr:cNvPicPr>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35000" y="3216275"/>
          <a:ext cx="723900" cy="476250"/>
        </a:xfrm>
        <a:prstGeom prst="rect">
          <a:avLst/>
        </a:prstGeom>
      </xdr:spPr>
    </xdr:pic>
    <xdr:clientData/>
  </xdr:twoCellAnchor>
  <xdr:twoCellAnchor editAs="oneCell">
    <xdr:from>
      <xdr:col>1</xdr:col>
      <xdr:colOff>25400</xdr:colOff>
      <xdr:row>8</xdr:row>
      <xdr:rowOff>25400</xdr:rowOff>
    </xdr:from>
    <xdr:to>
      <xdr:col>1</xdr:col>
      <xdr:colOff>749300</xdr:colOff>
      <xdr:row>8</xdr:row>
      <xdr:rowOff>501650</xdr:rowOff>
    </xdr:to>
    <xdr:pic>
      <xdr:nvPicPr>
        <xdr:cNvPr id="11" name="Subgraph-tamrajkilvish69">
          <a:extLst>
            <a:ext uri="{FF2B5EF4-FFF2-40B4-BE49-F238E27FC236}">
              <a16:creationId xmlns:a16="http://schemas.microsoft.com/office/drawing/2014/main" id="{DD5EB96F-7D37-4FE2-882E-705412C39DAA}"/>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3740150"/>
          <a:ext cx="723900" cy="476250"/>
        </a:xfrm>
        <a:prstGeom prst="rect">
          <a:avLst/>
        </a:prstGeom>
      </xdr:spPr>
    </xdr:pic>
    <xdr:clientData/>
  </xdr:twoCellAnchor>
  <xdr:twoCellAnchor editAs="oneCell">
    <xdr:from>
      <xdr:col>1</xdr:col>
      <xdr:colOff>25400</xdr:colOff>
      <xdr:row>9</xdr:row>
      <xdr:rowOff>25400</xdr:rowOff>
    </xdr:from>
    <xdr:to>
      <xdr:col>1</xdr:col>
      <xdr:colOff>749300</xdr:colOff>
      <xdr:row>9</xdr:row>
      <xdr:rowOff>501650</xdr:rowOff>
    </xdr:to>
    <xdr:pic>
      <xdr:nvPicPr>
        <xdr:cNvPr id="13" name="Subgraph-pradip103">
          <a:extLst>
            <a:ext uri="{FF2B5EF4-FFF2-40B4-BE49-F238E27FC236}">
              <a16:creationId xmlns:a16="http://schemas.microsoft.com/office/drawing/2014/main" id="{6E7B3F5E-B9F5-4F53-80C9-8886CB629BD3}"/>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4264025"/>
          <a:ext cx="723900" cy="476250"/>
        </a:xfrm>
        <a:prstGeom prst="rect">
          <a:avLst/>
        </a:prstGeom>
      </xdr:spPr>
    </xdr:pic>
    <xdr:clientData/>
  </xdr:twoCellAnchor>
  <xdr:twoCellAnchor editAs="oneCell">
    <xdr:from>
      <xdr:col>1</xdr:col>
      <xdr:colOff>25400</xdr:colOff>
      <xdr:row>10</xdr:row>
      <xdr:rowOff>25400</xdr:rowOff>
    </xdr:from>
    <xdr:to>
      <xdr:col>1</xdr:col>
      <xdr:colOff>749300</xdr:colOff>
      <xdr:row>10</xdr:row>
      <xdr:rowOff>501650</xdr:rowOff>
    </xdr:to>
    <xdr:pic>
      <xdr:nvPicPr>
        <xdr:cNvPr id="15" name="Subgraph-jngmng">
          <a:extLst>
            <a:ext uri="{FF2B5EF4-FFF2-40B4-BE49-F238E27FC236}">
              <a16:creationId xmlns:a16="http://schemas.microsoft.com/office/drawing/2014/main" id="{006434E7-2325-4EC1-B209-CD2948036DAD}"/>
            </a:ext>
          </a:extLst>
        </xdr:cNvPr>
        <xdr:cNvPicPr>
          <a:picLocks/>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35000" y="4787900"/>
          <a:ext cx="723900" cy="476250"/>
        </a:xfrm>
        <a:prstGeom prst="rect">
          <a:avLst/>
        </a:prstGeom>
      </xdr:spPr>
    </xdr:pic>
    <xdr:clientData/>
  </xdr:twoCellAnchor>
  <xdr:twoCellAnchor editAs="oneCell">
    <xdr:from>
      <xdr:col>1</xdr:col>
      <xdr:colOff>25400</xdr:colOff>
      <xdr:row>11</xdr:row>
      <xdr:rowOff>25400</xdr:rowOff>
    </xdr:from>
    <xdr:to>
      <xdr:col>1</xdr:col>
      <xdr:colOff>749300</xdr:colOff>
      <xdr:row>11</xdr:row>
      <xdr:rowOff>501650</xdr:rowOff>
    </xdr:to>
    <xdr:pic>
      <xdr:nvPicPr>
        <xdr:cNvPr id="17" name="Subgraph-cheshirefeli15">
          <a:extLst>
            <a:ext uri="{FF2B5EF4-FFF2-40B4-BE49-F238E27FC236}">
              <a16:creationId xmlns:a16="http://schemas.microsoft.com/office/drawing/2014/main" id="{FF20BD2C-61EB-41DA-9AD8-547A5F2C29A3}"/>
            </a:ext>
          </a:extLst>
        </xdr:cNvPr>
        <xdr:cNvPicPr>
          <a:picLocks/>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35000" y="5311775"/>
          <a:ext cx="723900" cy="476250"/>
        </a:xfrm>
        <a:prstGeom prst="rect">
          <a:avLst/>
        </a:prstGeom>
      </xdr:spPr>
    </xdr:pic>
    <xdr:clientData/>
  </xdr:twoCellAnchor>
  <xdr:twoCellAnchor editAs="oneCell">
    <xdr:from>
      <xdr:col>1</xdr:col>
      <xdr:colOff>25400</xdr:colOff>
      <xdr:row>12</xdr:row>
      <xdr:rowOff>25400</xdr:rowOff>
    </xdr:from>
    <xdr:to>
      <xdr:col>1</xdr:col>
      <xdr:colOff>749300</xdr:colOff>
      <xdr:row>12</xdr:row>
      <xdr:rowOff>501650</xdr:rowOff>
    </xdr:to>
    <xdr:pic>
      <xdr:nvPicPr>
        <xdr:cNvPr id="19" name="Subgraph-mictlany">
          <a:extLst>
            <a:ext uri="{FF2B5EF4-FFF2-40B4-BE49-F238E27FC236}">
              <a16:creationId xmlns:a16="http://schemas.microsoft.com/office/drawing/2014/main" id="{617A349A-CC87-4E0E-AE07-1D04C399DE64}"/>
            </a:ext>
          </a:extLst>
        </xdr:cNvPr>
        <xdr:cNvPicPr>
          <a:picLocks/>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35000" y="5835650"/>
          <a:ext cx="723900" cy="476250"/>
        </a:xfrm>
        <a:prstGeom prst="rect">
          <a:avLst/>
        </a:prstGeom>
      </xdr:spPr>
    </xdr:pic>
    <xdr:clientData/>
  </xdr:twoCellAnchor>
  <xdr:twoCellAnchor editAs="oneCell">
    <xdr:from>
      <xdr:col>1</xdr:col>
      <xdr:colOff>25400</xdr:colOff>
      <xdr:row>13</xdr:row>
      <xdr:rowOff>25400</xdr:rowOff>
    </xdr:from>
    <xdr:to>
      <xdr:col>1</xdr:col>
      <xdr:colOff>749300</xdr:colOff>
      <xdr:row>13</xdr:row>
      <xdr:rowOff>501650</xdr:rowOff>
    </xdr:to>
    <xdr:pic>
      <xdr:nvPicPr>
        <xdr:cNvPr id="21" name="Subgraph-toyotires">
          <a:extLst>
            <a:ext uri="{FF2B5EF4-FFF2-40B4-BE49-F238E27FC236}">
              <a16:creationId xmlns:a16="http://schemas.microsoft.com/office/drawing/2014/main" id="{3E9E6771-CF94-4F36-BE46-90B72D4BC441}"/>
            </a:ext>
          </a:extLst>
        </xdr:cNvPr>
        <xdr:cNvPicPr>
          <a:picLocks/>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35000" y="6359525"/>
          <a:ext cx="723900" cy="476250"/>
        </a:xfrm>
        <a:prstGeom prst="rect">
          <a:avLst/>
        </a:prstGeom>
      </xdr:spPr>
    </xdr:pic>
    <xdr:clientData/>
  </xdr:twoCellAnchor>
  <xdr:twoCellAnchor editAs="oneCell">
    <xdr:from>
      <xdr:col>1</xdr:col>
      <xdr:colOff>25400</xdr:colOff>
      <xdr:row>14</xdr:row>
      <xdr:rowOff>25400</xdr:rowOff>
    </xdr:from>
    <xdr:to>
      <xdr:col>1</xdr:col>
      <xdr:colOff>749300</xdr:colOff>
      <xdr:row>14</xdr:row>
      <xdr:rowOff>501650</xdr:rowOff>
    </xdr:to>
    <xdr:pic>
      <xdr:nvPicPr>
        <xdr:cNvPr id="23" name="Subgraph-ufc">
          <a:extLst>
            <a:ext uri="{FF2B5EF4-FFF2-40B4-BE49-F238E27FC236}">
              <a16:creationId xmlns:a16="http://schemas.microsoft.com/office/drawing/2014/main" id="{9A858121-88CA-4D73-88BA-D9080059FAC1}"/>
            </a:ext>
          </a:extLst>
        </xdr:cNvPr>
        <xdr:cNvPicPr>
          <a:picLocks/>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35000" y="6883400"/>
          <a:ext cx="723900" cy="476250"/>
        </a:xfrm>
        <a:prstGeom prst="rect">
          <a:avLst/>
        </a:prstGeom>
      </xdr:spPr>
    </xdr:pic>
    <xdr:clientData/>
  </xdr:twoCellAnchor>
  <xdr:twoCellAnchor editAs="oneCell">
    <xdr:from>
      <xdr:col>1</xdr:col>
      <xdr:colOff>25400</xdr:colOff>
      <xdr:row>15</xdr:row>
      <xdr:rowOff>25400</xdr:rowOff>
    </xdr:from>
    <xdr:to>
      <xdr:col>1</xdr:col>
      <xdr:colOff>749300</xdr:colOff>
      <xdr:row>15</xdr:row>
      <xdr:rowOff>501650</xdr:rowOff>
    </xdr:to>
    <xdr:pic>
      <xdr:nvPicPr>
        <xdr:cNvPr id="25" name="Subgraph-won96702">
          <a:extLst>
            <a:ext uri="{FF2B5EF4-FFF2-40B4-BE49-F238E27FC236}">
              <a16:creationId xmlns:a16="http://schemas.microsoft.com/office/drawing/2014/main" id="{CF93CB8B-DCA8-4562-A275-5B56C23AEB1A}"/>
            </a:ext>
          </a:extLst>
        </xdr:cNvPr>
        <xdr:cNvPicPr>
          <a:picLocks/>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35000" y="7407275"/>
          <a:ext cx="723900" cy="476250"/>
        </a:xfrm>
        <a:prstGeom prst="rect">
          <a:avLst/>
        </a:prstGeom>
      </xdr:spPr>
    </xdr:pic>
    <xdr:clientData/>
  </xdr:twoCellAnchor>
  <xdr:twoCellAnchor editAs="oneCell">
    <xdr:from>
      <xdr:col>1</xdr:col>
      <xdr:colOff>25400</xdr:colOff>
      <xdr:row>16</xdr:row>
      <xdr:rowOff>25400</xdr:rowOff>
    </xdr:from>
    <xdr:to>
      <xdr:col>1</xdr:col>
      <xdr:colOff>749300</xdr:colOff>
      <xdr:row>16</xdr:row>
      <xdr:rowOff>501650</xdr:rowOff>
    </xdr:to>
    <xdr:pic>
      <xdr:nvPicPr>
        <xdr:cNvPr id="27" name="Subgraph-rydingbicycles">
          <a:extLst>
            <a:ext uri="{FF2B5EF4-FFF2-40B4-BE49-F238E27FC236}">
              <a16:creationId xmlns:a16="http://schemas.microsoft.com/office/drawing/2014/main" id="{059C28A0-692D-4F92-81C5-41F82E1D4006}"/>
            </a:ext>
          </a:extLst>
        </xdr:cNvPr>
        <xdr:cNvPicPr>
          <a:picLocks/>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35000" y="7931150"/>
          <a:ext cx="723900" cy="476250"/>
        </a:xfrm>
        <a:prstGeom prst="rect">
          <a:avLst/>
        </a:prstGeom>
      </xdr:spPr>
    </xdr:pic>
    <xdr:clientData/>
  </xdr:twoCellAnchor>
  <xdr:twoCellAnchor editAs="oneCell">
    <xdr:from>
      <xdr:col>1</xdr:col>
      <xdr:colOff>25400</xdr:colOff>
      <xdr:row>17</xdr:row>
      <xdr:rowOff>25400</xdr:rowOff>
    </xdr:from>
    <xdr:to>
      <xdr:col>1</xdr:col>
      <xdr:colOff>749300</xdr:colOff>
      <xdr:row>17</xdr:row>
      <xdr:rowOff>501650</xdr:rowOff>
    </xdr:to>
    <xdr:pic>
      <xdr:nvPicPr>
        <xdr:cNvPr id="29" name="Subgraph-jedkmeshew">
          <a:extLst>
            <a:ext uri="{FF2B5EF4-FFF2-40B4-BE49-F238E27FC236}">
              <a16:creationId xmlns:a16="http://schemas.microsoft.com/office/drawing/2014/main" id="{5EBA9742-5B7E-4A8D-96E1-BC66E74DA4AD}"/>
            </a:ext>
          </a:extLst>
        </xdr:cNvPr>
        <xdr:cNvPicPr>
          <a:picLocks/>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35000" y="8455025"/>
          <a:ext cx="723900" cy="476250"/>
        </a:xfrm>
        <a:prstGeom prst="rect">
          <a:avLst/>
        </a:prstGeom>
      </xdr:spPr>
    </xdr:pic>
    <xdr:clientData/>
  </xdr:twoCellAnchor>
  <xdr:twoCellAnchor editAs="oneCell">
    <xdr:from>
      <xdr:col>1</xdr:col>
      <xdr:colOff>25400</xdr:colOff>
      <xdr:row>18</xdr:row>
      <xdr:rowOff>25400</xdr:rowOff>
    </xdr:from>
    <xdr:to>
      <xdr:col>1</xdr:col>
      <xdr:colOff>749300</xdr:colOff>
      <xdr:row>18</xdr:row>
      <xdr:rowOff>501650</xdr:rowOff>
    </xdr:to>
    <xdr:pic>
      <xdr:nvPicPr>
        <xdr:cNvPr id="31" name="Subgraph-alexanderklee">
          <a:extLst>
            <a:ext uri="{FF2B5EF4-FFF2-40B4-BE49-F238E27FC236}">
              <a16:creationId xmlns:a16="http://schemas.microsoft.com/office/drawing/2014/main" id="{180B5833-145A-4C1F-99E4-872E801981F7}"/>
            </a:ext>
          </a:extLst>
        </xdr:cNvPr>
        <xdr:cNvPicPr>
          <a:picLocks/>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35000" y="8978900"/>
          <a:ext cx="723900" cy="476250"/>
        </a:xfrm>
        <a:prstGeom prst="rect">
          <a:avLst/>
        </a:prstGeom>
      </xdr:spPr>
    </xdr:pic>
    <xdr:clientData/>
  </xdr:twoCellAnchor>
  <xdr:twoCellAnchor editAs="oneCell">
    <xdr:from>
      <xdr:col>1</xdr:col>
      <xdr:colOff>25400</xdr:colOff>
      <xdr:row>19</xdr:row>
      <xdr:rowOff>25400</xdr:rowOff>
    </xdr:from>
    <xdr:to>
      <xdr:col>1</xdr:col>
      <xdr:colOff>749300</xdr:colOff>
      <xdr:row>19</xdr:row>
      <xdr:rowOff>501650</xdr:rowOff>
    </xdr:to>
    <xdr:pic>
      <xdr:nvPicPr>
        <xdr:cNvPr id="33" name="Subgraph-aile_kilzer">
          <a:extLst>
            <a:ext uri="{FF2B5EF4-FFF2-40B4-BE49-F238E27FC236}">
              <a16:creationId xmlns:a16="http://schemas.microsoft.com/office/drawing/2014/main" id="{C8502874-BDB0-4FC3-9746-D8CB02B6CB57}"/>
            </a:ext>
          </a:extLst>
        </xdr:cNvPr>
        <xdr:cNvPicPr>
          <a:picLocks/>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35000" y="9502775"/>
          <a:ext cx="723900" cy="476250"/>
        </a:xfrm>
        <a:prstGeom prst="rect">
          <a:avLst/>
        </a:prstGeom>
      </xdr:spPr>
    </xdr:pic>
    <xdr:clientData/>
  </xdr:twoCellAnchor>
  <xdr:twoCellAnchor editAs="oneCell">
    <xdr:from>
      <xdr:col>1</xdr:col>
      <xdr:colOff>25400</xdr:colOff>
      <xdr:row>20</xdr:row>
      <xdr:rowOff>25400</xdr:rowOff>
    </xdr:from>
    <xdr:to>
      <xdr:col>1</xdr:col>
      <xdr:colOff>749300</xdr:colOff>
      <xdr:row>20</xdr:row>
      <xdr:rowOff>501650</xdr:rowOff>
    </xdr:to>
    <xdr:pic>
      <xdr:nvPicPr>
        <xdr:cNvPr id="35" name="Subgraph-emakuyu">
          <a:extLst>
            <a:ext uri="{FF2B5EF4-FFF2-40B4-BE49-F238E27FC236}">
              <a16:creationId xmlns:a16="http://schemas.microsoft.com/office/drawing/2014/main" id="{732F2CF3-E96D-4C66-AF98-C379E2FA757D}"/>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35000" y="10026650"/>
          <a:ext cx="723900" cy="476250"/>
        </a:xfrm>
        <a:prstGeom prst="rect">
          <a:avLst/>
        </a:prstGeom>
      </xdr:spPr>
    </xdr:pic>
    <xdr:clientData/>
  </xdr:twoCellAnchor>
  <xdr:twoCellAnchor editAs="oneCell">
    <xdr:from>
      <xdr:col>1</xdr:col>
      <xdr:colOff>25400</xdr:colOff>
      <xdr:row>21</xdr:row>
      <xdr:rowOff>25400</xdr:rowOff>
    </xdr:from>
    <xdr:to>
      <xdr:col>1</xdr:col>
      <xdr:colOff>749300</xdr:colOff>
      <xdr:row>21</xdr:row>
      <xdr:rowOff>501650</xdr:rowOff>
    </xdr:to>
    <xdr:pic>
      <xdr:nvPicPr>
        <xdr:cNvPr id="37" name="Subgraph-jamesmma10">
          <a:extLst>
            <a:ext uri="{FF2B5EF4-FFF2-40B4-BE49-F238E27FC236}">
              <a16:creationId xmlns:a16="http://schemas.microsoft.com/office/drawing/2014/main" id="{DEB07079-F46E-4B63-927B-BC8DCDCC092F}"/>
            </a:ext>
          </a:extLst>
        </xdr:cNvPr>
        <xdr:cNvPicPr>
          <a:picLocks/>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35000" y="10550525"/>
          <a:ext cx="723900" cy="476250"/>
        </a:xfrm>
        <a:prstGeom prst="rect">
          <a:avLst/>
        </a:prstGeom>
      </xdr:spPr>
    </xdr:pic>
    <xdr:clientData/>
  </xdr:twoCellAnchor>
  <xdr:twoCellAnchor editAs="oneCell">
    <xdr:from>
      <xdr:col>1</xdr:col>
      <xdr:colOff>25400</xdr:colOff>
      <xdr:row>22</xdr:row>
      <xdr:rowOff>25400</xdr:rowOff>
    </xdr:from>
    <xdr:to>
      <xdr:col>1</xdr:col>
      <xdr:colOff>749300</xdr:colOff>
      <xdr:row>22</xdr:row>
      <xdr:rowOff>501650</xdr:rowOff>
    </xdr:to>
    <xdr:pic>
      <xdr:nvPicPr>
        <xdr:cNvPr id="39" name="Subgraph-flashman0509">
          <a:extLst>
            <a:ext uri="{FF2B5EF4-FFF2-40B4-BE49-F238E27FC236}">
              <a16:creationId xmlns:a16="http://schemas.microsoft.com/office/drawing/2014/main" id="{57878CA6-1CF7-4FE8-AC2D-58941F19DFA4}"/>
            </a:ext>
          </a:extLst>
        </xdr:cNvPr>
        <xdr:cNvPicPr>
          <a:picLocks/>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35000" y="11074400"/>
          <a:ext cx="723900" cy="476250"/>
        </a:xfrm>
        <a:prstGeom prst="rect">
          <a:avLst/>
        </a:prstGeom>
      </xdr:spPr>
    </xdr:pic>
    <xdr:clientData/>
  </xdr:twoCellAnchor>
  <xdr:twoCellAnchor editAs="oneCell">
    <xdr:from>
      <xdr:col>1</xdr:col>
      <xdr:colOff>25400</xdr:colOff>
      <xdr:row>23</xdr:row>
      <xdr:rowOff>25400</xdr:rowOff>
    </xdr:from>
    <xdr:to>
      <xdr:col>1</xdr:col>
      <xdr:colOff>749300</xdr:colOff>
      <xdr:row>23</xdr:row>
      <xdr:rowOff>501650</xdr:rowOff>
    </xdr:to>
    <xdr:pic>
      <xdr:nvPicPr>
        <xdr:cNvPr id="41" name="Subgraph-akagami_no_gojo">
          <a:extLst>
            <a:ext uri="{FF2B5EF4-FFF2-40B4-BE49-F238E27FC236}">
              <a16:creationId xmlns:a16="http://schemas.microsoft.com/office/drawing/2014/main" id="{D3D075EE-95C4-4D50-9DFF-C989BAB037A8}"/>
            </a:ext>
          </a:extLst>
        </xdr:cNvPr>
        <xdr:cNvPicPr>
          <a:picLocks/>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35000" y="11598275"/>
          <a:ext cx="723900" cy="476250"/>
        </a:xfrm>
        <a:prstGeom prst="rect">
          <a:avLst/>
        </a:prstGeom>
      </xdr:spPr>
    </xdr:pic>
    <xdr:clientData/>
  </xdr:twoCellAnchor>
  <xdr:twoCellAnchor editAs="oneCell">
    <xdr:from>
      <xdr:col>1</xdr:col>
      <xdr:colOff>25400</xdr:colOff>
      <xdr:row>24</xdr:row>
      <xdr:rowOff>25400</xdr:rowOff>
    </xdr:from>
    <xdr:to>
      <xdr:col>1</xdr:col>
      <xdr:colOff>749300</xdr:colOff>
      <xdr:row>24</xdr:row>
      <xdr:rowOff>501650</xdr:rowOff>
    </xdr:to>
    <xdr:pic>
      <xdr:nvPicPr>
        <xdr:cNvPr id="43" name="Subgraph-lasueur_off">
          <a:extLst>
            <a:ext uri="{FF2B5EF4-FFF2-40B4-BE49-F238E27FC236}">
              <a16:creationId xmlns:a16="http://schemas.microsoft.com/office/drawing/2014/main" id="{28CE3A06-664E-411B-84FA-5DA3DFADEFD8}"/>
            </a:ext>
          </a:extLst>
        </xdr:cNvPr>
        <xdr:cNvPicPr>
          <a:picLocks/>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635000" y="12122150"/>
          <a:ext cx="723900" cy="476250"/>
        </a:xfrm>
        <a:prstGeom prst="rect">
          <a:avLst/>
        </a:prstGeom>
      </xdr:spPr>
    </xdr:pic>
    <xdr:clientData/>
  </xdr:twoCellAnchor>
  <xdr:twoCellAnchor editAs="oneCell">
    <xdr:from>
      <xdr:col>1</xdr:col>
      <xdr:colOff>25400</xdr:colOff>
      <xdr:row>25</xdr:row>
      <xdr:rowOff>25400</xdr:rowOff>
    </xdr:from>
    <xdr:to>
      <xdr:col>1</xdr:col>
      <xdr:colOff>749300</xdr:colOff>
      <xdr:row>25</xdr:row>
      <xdr:rowOff>501650</xdr:rowOff>
    </xdr:to>
    <xdr:pic>
      <xdr:nvPicPr>
        <xdr:cNvPr id="45" name="Subgraph-deli964">
          <a:extLst>
            <a:ext uri="{FF2B5EF4-FFF2-40B4-BE49-F238E27FC236}">
              <a16:creationId xmlns:a16="http://schemas.microsoft.com/office/drawing/2014/main" id="{84C1B771-4657-44A7-9212-E06F42EFF7DE}"/>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35000" y="12646025"/>
          <a:ext cx="723900" cy="476250"/>
        </a:xfrm>
        <a:prstGeom prst="rect">
          <a:avLst/>
        </a:prstGeom>
      </xdr:spPr>
    </xdr:pic>
    <xdr:clientData/>
  </xdr:twoCellAnchor>
  <xdr:twoCellAnchor editAs="oneCell">
    <xdr:from>
      <xdr:col>1</xdr:col>
      <xdr:colOff>25400</xdr:colOff>
      <xdr:row>26</xdr:row>
      <xdr:rowOff>25400</xdr:rowOff>
    </xdr:from>
    <xdr:to>
      <xdr:col>1</xdr:col>
      <xdr:colOff>749300</xdr:colOff>
      <xdr:row>26</xdr:row>
      <xdr:rowOff>501650</xdr:rowOff>
    </xdr:to>
    <xdr:pic>
      <xdr:nvPicPr>
        <xdr:cNvPr id="47" name="Subgraph-vaibhavxt">
          <a:extLst>
            <a:ext uri="{FF2B5EF4-FFF2-40B4-BE49-F238E27FC236}">
              <a16:creationId xmlns:a16="http://schemas.microsoft.com/office/drawing/2014/main" id="{6CEC16D6-9847-41F2-8451-D54F8E9C9EAF}"/>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635000" y="13169900"/>
          <a:ext cx="723900" cy="476250"/>
        </a:xfrm>
        <a:prstGeom prst="rect">
          <a:avLst/>
        </a:prstGeom>
      </xdr:spPr>
    </xdr:pic>
    <xdr:clientData/>
  </xdr:twoCellAnchor>
  <xdr:twoCellAnchor editAs="oneCell">
    <xdr:from>
      <xdr:col>1</xdr:col>
      <xdr:colOff>25400</xdr:colOff>
      <xdr:row>27</xdr:row>
      <xdr:rowOff>25400</xdr:rowOff>
    </xdr:from>
    <xdr:to>
      <xdr:col>1</xdr:col>
      <xdr:colOff>749300</xdr:colOff>
      <xdr:row>27</xdr:row>
      <xdr:rowOff>501650</xdr:rowOff>
    </xdr:to>
    <xdr:pic>
      <xdr:nvPicPr>
        <xdr:cNvPr id="49" name="Subgraph-geezyea">
          <a:extLst>
            <a:ext uri="{FF2B5EF4-FFF2-40B4-BE49-F238E27FC236}">
              <a16:creationId xmlns:a16="http://schemas.microsoft.com/office/drawing/2014/main" id="{9E53705C-BB16-4A72-AF11-F8222A734B2F}"/>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635000" y="13693775"/>
          <a:ext cx="723900" cy="476250"/>
        </a:xfrm>
        <a:prstGeom prst="rect">
          <a:avLst/>
        </a:prstGeom>
      </xdr:spPr>
    </xdr:pic>
    <xdr:clientData/>
  </xdr:twoCellAnchor>
  <xdr:twoCellAnchor editAs="oneCell">
    <xdr:from>
      <xdr:col>1</xdr:col>
      <xdr:colOff>25400</xdr:colOff>
      <xdr:row>28</xdr:row>
      <xdr:rowOff>25400</xdr:rowOff>
    </xdr:from>
    <xdr:to>
      <xdr:col>1</xdr:col>
      <xdr:colOff>749300</xdr:colOff>
      <xdr:row>28</xdr:row>
      <xdr:rowOff>501650</xdr:rowOff>
    </xdr:to>
    <xdr:pic>
      <xdr:nvPicPr>
        <xdr:cNvPr id="51" name="Subgraph-fidel49319095">
          <a:extLst>
            <a:ext uri="{FF2B5EF4-FFF2-40B4-BE49-F238E27FC236}">
              <a16:creationId xmlns:a16="http://schemas.microsoft.com/office/drawing/2014/main" id="{B05DFDE4-47FF-4A30-A443-7ECF38ACA05A}"/>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635000" y="14217650"/>
          <a:ext cx="723900" cy="476250"/>
        </a:xfrm>
        <a:prstGeom prst="rect">
          <a:avLst/>
        </a:prstGeom>
      </xdr:spPr>
    </xdr:pic>
    <xdr:clientData/>
  </xdr:twoCellAnchor>
  <xdr:twoCellAnchor editAs="oneCell">
    <xdr:from>
      <xdr:col>1</xdr:col>
      <xdr:colOff>25400</xdr:colOff>
      <xdr:row>29</xdr:row>
      <xdr:rowOff>25400</xdr:rowOff>
    </xdr:from>
    <xdr:to>
      <xdr:col>1</xdr:col>
      <xdr:colOff>749300</xdr:colOff>
      <xdr:row>29</xdr:row>
      <xdr:rowOff>501650</xdr:rowOff>
    </xdr:to>
    <xdr:pic>
      <xdr:nvPicPr>
        <xdr:cNvPr id="53" name="Subgraph-pattyfuego">
          <a:extLst>
            <a:ext uri="{FF2B5EF4-FFF2-40B4-BE49-F238E27FC236}">
              <a16:creationId xmlns:a16="http://schemas.microsoft.com/office/drawing/2014/main" id="{94DD264A-6E74-4CD2-B962-2D9EE9B963F5}"/>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635000" y="14741525"/>
          <a:ext cx="723900" cy="476250"/>
        </a:xfrm>
        <a:prstGeom prst="rect">
          <a:avLst/>
        </a:prstGeom>
      </xdr:spPr>
    </xdr:pic>
    <xdr:clientData/>
  </xdr:twoCellAnchor>
  <xdr:twoCellAnchor editAs="oneCell">
    <xdr:from>
      <xdr:col>1</xdr:col>
      <xdr:colOff>25400</xdr:colOff>
      <xdr:row>30</xdr:row>
      <xdr:rowOff>25400</xdr:rowOff>
    </xdr:from>
    <xdr:to>
      <xdr:col>1</xdr:col>
      <xdr:colOff>749300</xdr:colOff>
      <xdr:row>30</xdr:row>
      <xdr:rowOff>501650</xdr:rowOff>
    </xdr:to>
    <xdr:pic>
      <xdr:nvPicPr>
        <xdr:cNvPr id="55" name="Subgraph-givebackmy">
          <a:extLst>
            <a:ext uri="{FF2B5EF4-FFF2-40B4-BE49-F238E27FC236}">
              <a16:creationId xmlns:a16="http://schemas.microsoft.com/office/drawing/2014/main" id="{617AEE35-426B-4908-94E2-B5C564193639}"/>
            </a:ext>
          </a:extLst>
        </xdr:cNvPr>
        <xdr:cNvPicPr>
          <a:picLocks/>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35000" y="15265400"/>
          <a:ext cx="723900" cy="476250"/>
        </a:xfrm>
        <a:prstGeom prst="rect">
          <a:avLst/>
        </a:prstGeom>
      </xdr:spPr>
    </xdr:pic>
    <xdr:clientData/>
  </xdr:twoCellAnchor>
  <xdr:twoCellAnchor editAs="oneCell">
    <xdr:from>
      <xdr:col>1</xdr:col>
      <xdr:colOff>25400</xdr:colOff>
      <xdr:row>31</xdr:row>
      <xdr:rowOff>25400</xdr:rowOff>
    </xdr:from>
    <xdr:to>
      <xdr:col>1</xdr:col>
      <xdr:colOff>749300</xdr:colOff>
      <xdr:row>31</xdr:row>
      <xdr:rowOff>501650</xdr:rowOff>
    </xdr:to>
    <xdr:pic>
      <xdr:nvPicPr>
        <xdr:cNvPr id="57" name="Subgraph-sakai_rugby1223">
          <a:extLst>
            <a:ext uri="{FF2B5EF4-FFF2-40B4-BE49-F238E27FC236}">
              <a16:creationId xmlns:a16="http://schemas.microsoft.com/office/drawing/2014/main" id="{197D2A1C-8F8F-4925-A529-A8F867489B0F}"/>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15789275"/>
          <a:ext cx="723900" cy="476250"/>
        </a:xfrm>
        <a:prstGeom prst="rect">
          <a:avLst/>
        </a:prstGeom>
      </xdr:spPr>
    </xdr:pic>
    <xdr:clientData/>
  </xdr:twoCellAnchor>
  <xdr:twoCellAnchor editAs="oneCell">
    <xdr:from>
      <xdr:col>1</xdr:col>
      <xdr:colOff>25400</xdr:colOff>
      <xdr:row>32</xdr:row>
      <xdr:rowOff>25400</xdr:rowOff>
    </xdr:from>
    <xdr:to>
      <xdr:col>1</xdr:col>
      <xdr:colOff>749300</xdr:colOff>
      <xdr:row>32</xdr:row>
      <xdr:rowOff>501650</xdr:rowOff>
    </xdr:to>
    <xdr:pic>
      <xdr:nvPicPr>
        <xdr:cNvPr id="59" name="Subgraph-kyojimomoko1">
          <a:extLst>
            <a:ext uri="{FF2B5EF4-FFF2-40B4-BE49-F238E27FC236}">
              <a16:creationId xmlns:a16="http://schemas.microsoft.com/office/drawing/2014/main" id="{9047994A-35D2-4EC6-9A95-B5B250E5D9B5}"/>
            </a:ext>
          </a:extLst>
        </xdr:cNvPr>
        <xdr:cNvPicPr>
          <a:picLocks/>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635000" y="16313150"/>
          <a:ext cx="723900" cy="476250"/>
        </a:xfrm>
        <a:prstGeom prst="rect">
          <a:avLst/>
        </a:prstGeom>
      </xdr:spPr>
    </xdr:pic>
    <xdr:clientData/>
  </xdr:twoCellAnchor>
  <xdr:twoCellAnchor editAs="oneCell">
    <xdr:from>
      <xdr:col>1</xdr:col>
      <xdr:colOff>25400</xdr:colOff>
      <xdr:row>33</xdr:row>
      <xdr:rowOff>25400</xdr:rowOff>
    </xdr:from>
    <xdr:to>
      <xdr:col>1</xdr:col>
      <xdr:colOff>749300</xdr:colOff>
      <xdr:row>33</xdr:row>
      <xdr:rowOff>501650</xdr:rowOff>
    </xdr:to>
    <xdr:pic>
      <xdr:nvPicPr>
        <xdr:cNvPr id="61" name="Subgraph-david_quinze">
          <a:extLst>
            <a:ext uri="{FF2B5EF4-FFF2-40B4-BE49-F238E27FC236}">
              <a16:creationId xmlns:a16="http://schemas.microsoft.com/office/drawing/2014/main" id="{DE0E8BBA-679E-4CBA-81F5-B66EBECBD4E1}"/>
            </a:ext>
          </a:extLst>
        </xdr:cNvPr>
        <xdr:cNvPicPr>
          <a:picLocks/>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35000" y="16837025"/>
          <a:ext cx="723900" cy="476250"/>
        </a:xfrm>
        <a:prstGeom prst="rect">
          <a:avLst/>
        </a:prstGeom>
      </xdr:spPr>
    </xdr:pic>
    <xdr:clientData/>
  </xdr:twoCellAnchor>
  <xdr:twoCellAnchor editAs="oneCell">
    <xdr:from>
      <xdr:col>1</xdr:col>
      <xdr:colOff>25400</xdr:colOff>
      <xdr:row>34</xdr:row>
      <xdr:rowOff>25400</xdr:rowOff>
    </xdr:from>
    <xdr:to>
      <xdr:col>1</xdr:col>
      <xdr:colOff>749300</xdr:colOff>
      <xdr:row>34</xdr:row>
      <xdr:rowOff>501650</xdr:rowOff>
    </xdr:to>
    <xdr:pic>
      <xdr:nvPicPr>
        <xdr:cNvPr id="63" name="Subgraph-_willcompton">
          <a:extLst>
            <a:ext uri="{FF2B5EF4-FFF2-40B4-BE49-F238E27FC236}">
              <a16:creationId xmlns:a16="http://schemas.microsoft.com/office/drawing/2014/main" id="{D8F676FF-0DE6-459F-8B59-00DEDC7193F7}"/>
            </a:ext>
          </a:extLst>
        </xdr:cNvPr>
        <xdr:cNvPicPr>
          <a:picLocks/>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635000" y="17360900"/>
          <a:ext cx="723900" cy="476250"/>
        </a:xfrm>
        <a:prstGeom prst="rect">
          <a:avLst/>
        </a:prstGeom>
      </xdr:spPr>
    </xdr:pic>
    <xdr:clientData/>
  </xdr:twoCellAnchor>
  <xdr:twoCellAnchor editAs="oneCell">
    <xdr:from>
      <xdr:col>1</xdr:col>
      <xdr:colOff>25400</xdr:colOff>
      <xdr:row>35</xdr:row>
      <xdr:rowOff>25400</xdr:rowOff>
    </xdr:from>
    <xdr:to>
      <xdr:col>1</xdr:col>
      <xdr:colOff>749300</xdr:colOff>
      <xdr:row>35</xdr:row>
      <xdr:rowOff>501650</xdr:rowOff>
    </xdr:to>
    <xdr:pic>
      <xdr:nvPicPr>
        <xdr:cNvPr id="65" name="Subgraph-ufc_pride_dream">
          <a:extLst>
            <a:ext uri="{FF2B5EF4-FFF2-40B4-BE49-F238E27FC236}">
              <a16:creationId xmlns:a16="http://schemas.microsoft.com/office/drawing/2014/main" id="{4E0012A7-D9F2-4630-967A-82DF7438D98C}"/>
            </a:ext>
          </a:extLst>
        </xdr:cNvPr>
        <xdr:cNvPicPr>
          <a:picLocks/>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635000" y="17884775"/>
          <a:ext cx="723900" cy="476250"/>
        </a:xfrm>
        <a:prstGeom prst="rect">
          <a:avLst/>
        </a:prstGeom>
      </xdr:spPr>
    </xdr:pic>
    <xdr:clientData/>
  </xdr:twoCellAnchor>
  <xdr:twoCellAnchor editAs="oneCell">
    <xdr:from>
      <xdr:col>1</xdr:col>
      <xdr:colOff>25400</xdr:colOff>
      <xdr:row>36</xdr:row>
      <xdr:rowOff>25400</xdr:rowOff>
    </xdr:from>
    <xdr:to>
      <xdr:col>1</xdr:col>
      <xdr:colOff>749300</xdr:colOff>
      <xdr:row>36</xdr:row>
      <xdr:rowOff>501650</xdr:rowOff>
    </xdr:to>
    <xdr:pic>
      <xdr:nvPicPr>
        <xdr:cNvPr id="67" name="Subgraph-ezakimichio">
          <a:extLst>
            <a:ext uri="{FF2B5EF4-FFF2-40B4-BE49-F238E27FC236}">
              <a16:creationId xmlns:a16="http://schemas.microsoft.com/office/drawing/2014/main" id="{80782D97-4ACF-484E-9A6B-20A63CD8B457}"/>
            </a:ext>
          </a:extLst>
        </xdr:cNvPr>
        <xdr:cNvPicPr>
          <a:picLocks/>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635000" y="18408650"/>
          <a:ext cx="723900" cy="476250"/>
        </a:xfrm>
        <a:prstGeom prst="rect">
          <a:avLst/>
        </a:prstGeom>
      </xdr:spPr>
    </xdr:pic>
    <xdr:clientData/>
  </xdr:twoCellAnchor>
  <xdr:twoCellAnchor editAs="oneCell">
    <xdr:from>
      <xdr:col>1</xdr:col>
      <xdr:colOff>25400</xdr:colOff>
      <xdr:row>37</xdr:row>
      <xdr:rowOff>25400</xdr:rowOff>
    </xdr:from>
    <xdr:to>
      <xdr:col>1</xdr:col>
      <xdr:colOff>749300</xdr:colOff>
      <xdr:row>37</xdr:row>
      <xdr:rowOff>501650</xdr:rowOff>
    </xdr:to>
    <xdr:pic>
      <xdr:nvPicPr>
        <xdr:cNvPr id="69" name="Subgraph-orimoto777">
          <a:extLst>
            <a:ext uri="{FF2B5EF4-FFF2-40B4-BE49-F238E27FC236}">
              <a16:creationId xmlns:a16="http://schemas.microsoft.com/office/drawing/2014/main" id="{B5BBA96C-FED2-43B0-A5E3-1B9B414FE6A0}"/>
            </a:ext>
          </a:extLst>
        </xdr:cNvPr>
        <xdr:cNvPicPr>
          <a:picLocks/>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635000" y="18932525"/>
          <a:ext cx="723900" cy="476250"/>
        </a:xfrm>
        <a:prstGeom prst="rect">
          <a:avLst/>
        </a:prstGeom>
      </xdr:spPr>
    </xdr:pic>
    <xdr:clientData/>
  </xdr:twoCellAnchor>
  <xdr:twoCellAnchor editAs="oneCell">
    <xdr:from>
      <xdr:col>1</xdr:col>
      <xdr:colOff>25400</xdr:colOff>
      <xdr:row>38</xdr:row>
      <xdr:rowOff>25400</xdr:rowOff>
    </xdr:from>
    <xdr:to>
      <xdr:col>1</xdr:col>
      <xdr:colOff>749300</xdr:colOff>
      <xdr:row>38</xdr:row>
      <xdr:rowOff>501650</xdr:rowOff>
    </xdr:to>
    <xdr:pic>
      <xdr:nvPicPr>
        <xdr:cNvPr id="71" name="Subgraph-sirbeastlife">
          <a:extLst>
            <a:ext uri="{FF2B5EF4-FFF2-40B4-BE49-F238E27FC236}">
              <a16:creationId xmlns:a16="http://schemas.microsoft.com/office/drawing/2014/main" id="{14E2B532-2FF7-4828-A20D-57202A559725}"/>
            </a:ext>
          </a:extLst>
        </xdr:cNvPr>
        <xdr:cNvPicPr>
          <a:picLocks/>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635000" y="19456400"/>
          <a:ext cx="723900" cy="476250"/>
        </a:xfrm>
        <a:prstGeom prst="rect">
          <a:avLst/>
        </a:prstGeom>
      </xdr:spPr>
    </xdr:pic>
    <xdr:clientData/>
  </xdr:twoCellAnchor>
  <xdr:twoCellAnchor editAs="oneCell">
    <xdr:from>
      <xdr:col>1</xdr:col>
      <xdr:colOff>25400</xdr:colOff>
      <xdr:row>39</xdr:row>
      <xdr:rowOff>25400</xdr:rowOff>
    </xdr:from>
    <xdr:to>
      <xdr:col>1</xdr:col>
      <xdr:colOff>749300</xdr:colOff>
      <xdr:row>39</xdr:row>
      <xdr:rowOff>501650</xdr:rowOff>
    </xdr:to>
    <xdr:pic>
      <xdr:nvPicPr>
        <xdr:cNvPr id="73" name="Subgraph-miketyson">
          <a:extLst>
            <a:ext uri="{FF2B5EF4-FFF2-40B4-BE49-F238E27FC236}">
              <a16:creationId xmlns:a16="http://schemas.microsoft.com/office/drawing/2014/main" id="{933C8ACE-92D2-4E62-BEB6-C308DC1245C7}"/>
            </a:ext>
          </a:extLst>
        </xdr:cNvPr>
        <xdr:cNvPicPr>
          <a:picLocks/>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635000" y="19980275"/>
          <a:ext cx="723900" cy="476250"/>
        </a:xfrm>
        <a:prstGeom prst="rect">
          <a:avLst/>
        </a:prstGeom>
      </xdr:spPr>
    </xdr:pic>
    <xdr:clientData/>
  </xdr:twoCellAnchor>
  <xdr:twoCellAnchor editAs="oneCell">
    <xdr:from>
      <xdr:col>1</xdr:col>
      <xdr:colOff>25400</xdr:colOff>
      <xdr:row>40</xdr:row>
      <xdr:rowOff>25400</xdr:rowOff>
    </xdr:from>
    <xdr:to>
      <xdr:col>1</xdr:col>
      <xdr:colOff>749300</xdr:colOff>
      <xdr:row>40</xdr:row>
      <xdr:rowOff>501650</xdr:rowOff>
    </xdr:to>
    <xdr:pic>
      <xdr:nvPicPr>
        <xdr:cNvPr id="75" name="Subgraph-garyvee">
          <a:extLst>
            <a:ext uri="{FF2B5EF4-FFF2-40B4-BE49-F238E27FC236}">
              <a16:creationId xmlns:a16="http://schemas.microsoft.com/office/drawing/2014/main" id="{1FC92D37-05E5-48D4-A05B-D449E14201D3}"/>
            </a:ext>
          </a:extLst>
        </xdr:cNvPr>
        <xdr:cNvPicPr>
          <a:picLocks/>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635000" y="20504150"/>
          <a:ext cx="723900" cy="476250"/>
        </a:xfrm>
        <a:prstGeom prst="rect">
          <a:avLst/>
        </a:prstGeom>
      </xdr:spPr>
    </xdr:pic>
    <xdr:clientData/>
  </xdr:twoCellAnchor>
  <xdr:twoCellAnchor editAs="oneCell">
    <xdr:from>
      <xdr:col>1</xdr:col>
      <xdr:colOff>25400</xdr:colOff>
      <xdr:row>41</xdr:row>
      <xdr:rowOff>25400</xdr:rowOff>
    </xdr:from>
    <xdr:to>
      <xdr:col>1</xdr:col>
      <xdr:colOff>749300</xdr:colOff>
      <xdr:row>41</xdr:row>
      <xdr:rowOff>501650</xdr:rowOff>
    </xdr:to>
    <xdr:pic>
      <xdr:nvPicPr>
        <xdr:cNvPr id="77" name="Subgraph-greedecosystem">
          <a:extLst>
            <a:ext uri="{FF2B5EF4-FFF2-40B4-BE49-F238E27FC236}">
              <a16:creationId xmlns:a16="http://schemas.microsoft.com/office/drawing/2014/main" id="{762CB264-A0FF-4DED-820D-34A870B52452}"/>
            </a:ext>
          </a:extLst>
        </xdr:cNvPr>
        <xdr:cNvPicPr>
          <a:picLocks/>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635000" y="21028025"/>
          <a:ext cx="723900" cy="476250"/>
        </a:xfrm>
        <a:prstGeom prst="rect">
          <a:avLst/>
        </a:prstGeom>
      </xdr:spPr>
    </xdr:pic>
    <xdr:clientData/>
  </xdr:twoCellAnchor>
  <xdr:twoCellAnchor editAs="oneCell">
    <xdr:from>
      <xdr:col>1</xdr:col>
      <xdr:colOff>25400</xdr:colOff>
      <xdr:row>42</xdr:row>
      <xdr:rowOff>25400</xdr:rowOff>
    </xdr:from>
    <xdr:to>
      <xdr:col>1</xdr:col>
      <xdr:colOff>749300</xdr:colOff>
      <xdr:row>42</xdr:row>
      <xdr:rowOff>501650</xdr:rowOff>
    </xdr:to>
    <xdr:pic>
      <xdr:nvPicPr>
        <xdr:cNvPr id="79" name="Subgraph-joerogan">
          <a:extLst>
            <a:ext uri="{FF2B5EF4-FFF2-40B4-BE49-F238E27FC236}">
              <a16:creationId xmlns:a16="http://schemas.microsoft.com/office/drawing/2014/main" id="{49254DBD-4B99-4593-B97F-DF9CB5B9035F}"/>
            </a:ext>
          </a:extLst>
        </xdr:cNvPr>
        <xdr:cNvPicPr>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635000" y="21551900"/>
          <a:ext cx="723900" cy="476250"/>
        </a:xfrm>
        <a:prstGeom prst="rect">
          <a:avLst/>
        </a:prstGeom>
      </xdr:spPr>
    </xdr:pic>
    <xdr:clientData/>
  </xdr:twoCellAnchor>
  <xdr:twoCellAnchor editAs="oneCell">
    <xdr:from>
      <xdr:col>1</xdr:col>
      <xdr:colOff>25400</xdr:colOff>
      <xdr:row>43</xdr:row>
      <xdr:rowOff>25400</xdr:rowOff>
    </xdr:from>
    <xdr:to>
      <xdr:col>1</xdr:col>
      <xdr:colOff>749300</xdr:colOff>
      <xdr:row>43</xdr:row>
      <xdr:rowOff>501650</xdr:rowOff>
    </xdr:to>
    <xdr:pic>
      <xdr:nvPicPr>
        <xdr:cNvPr id="81" name="Subgraph-danawhite">
          <a:extLst>
            <a:ext uri="{FF2B5EF4-FFF2-40B4-BE49-F238E27FC236}">
              <a16:creationId xmlns:a16="http://schemas.microsoft.com/office/drawing/2014/main" id="{27FE8C58-B255-4144-A9CE-A4B5B2AE1E49}"/>
            </a:ext>
          </a:extLst>
        </xdr:cNvPr>
        <xdr:cNvPicPr>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635000" y="22075775"/>
          <a:ext cx="723900" cy="476250"/>
        </a:xfrm>
        <a:prstGeom prst="rect">
          <a:avLst/>
        </a:prstGeom>
      </xdr:spPr>
    </xdr:pic>
    <xdr:clientData/>
  </xdr:twoCellAnchor>
  <xdr:twoCellAnchor editAs="oneCell">
    <xdr:from>
      <xdr:col>1</xdr:col>
      <xdr:colOff>25400</xdr:colOff>
      <xdr:row>44</xdr:row>
      <xdr:rowOff>25400</xdr:rowOff>
    </xdr:from>
    <xdr:to>
      <xdr:col>1</xdr:col>
      <xdr:colOff>749300</xdr:colOff>
      <xdr:row>44</xdr:row>
      <xdr:rowOff>501650</xdr:rowOff>
    </xdr:to>
    <xdr:pic>
      <xdr:nvPicPr>
        <xdr:cNvPr id="83" name="Subgraph-cz_binance">
          <a:extLst>
            <a:ext uri="{FF2B5EF4-FFF2-40B4-BE49-F238E27FC236}">
              <a16:creationId xmlns:a16="http://schemas.microsoft.com/office/drawing/2014/main" id="{87922217-B78A-4B8D-83A7-28267CF33040}"/>
            </a:ext>
          </a:extLst>
        </xdr:cNvPr>
        <xdr:cNvPicPr>
          <a:picLocks/>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635000" y="22599650"/>
          <a:ext cx="723900" cy="476250"/>
        </a:xfrm>
        <a:prstGeom prst="rect">
          <a:avLst/>
        </a:prstGeom>
      </xdr:spPr>
    </xdr:pic>
    <xdr:clientData/>
  </xdr:twoCellAnchor>
  <xdr:twoCellAnchor editAs="oneCell">
    <xdr:from>
      <xdr:col>1</xdr:col>
      <xdr:colOff>25400</xdr:colOff>
      <xdr:row>45</xdr:row>
      <xdr:rowOff>25400</xdr:rowOff>
    </xdr:from>
    <xdr:to>
      <xdr:col>1</xdr:col>
      <xdr:colOff>749300</xdr:colOff>
      <xdr:row>45</xdr:row>
      <xdr:rowOff>501650</xdr:rowOff>
    </xdr:to>
    <xdr:pic>
      <xdr:nvPicPr>
        <xdr:cNvPr id="85" name="Subgraph-mcuban">
          <a:extLst>
            <a:ext uri="{FF2B5EF4-FFF2-40B4-BE49-F238E27FC236}">
              <a16:creationId xmlns:a16="http://schemas.microsoft.com/office/drawing/2014/main" id="{2418F2E3-C2BB-4E33-927A-B8A90885D97D}"/>
            </a:ext>
          </a:extLst>
        </xdr:cNvPr>
        <xdr:cNvPicPr>
          <a:picLocks/>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635000" y="23123525"/>
          <a:ext cx="723900" cy="476250"/>
        </a:xfrm>
        <a:prstGeom prst="rect">
          <a:avLst/>
        </a:prstGeom>
      </xdr:spPr>
    </xdr:pic>
    <xdr:clientData/>
  </xdr:twoCellAnchor>
  <xdr:twoCellAnchor editAs="oneCell">
    <xdr:from>
      <xdr:col>1</xdr:col>
      <xdr:colOff>25400</xdr:colOff>
      <xdr:row>46</xdr:row>
      <xdr:rowOff>25400</xdr:rowOff>
    </xdr:from>
    <xdr:to>
      <xdr:col>1</xdr:col>
      <xdr:colOff>749300</xdr:colOff>
      <xdr:row>46</xdr:row>
      <xdr:rowOff>501650</xdr:rowOff>
    </xdr:to>
    <xdr:pic>
      <xdr:nvPicPr>
        <xdr:cNvPr id="87" name="Subgraph-pvrkns">
          <a:extLst>
            <a:ext uri="{FF2B5EF4-FFF2-40B4-BE49-F238E27FC236}">
              <a16:creationId xmlns:a16="http://schemas.microsoft.com/office/drawing/2014/main" id="{627C3911-E18F-4786-BC32-0A1F28251BE3}"/>
            </a:ext>
          </a:extLst>
        </xdr:cNvPr>
        <xdr:cNvPicPr>
          <a:picLocks/>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635000" y="23647400"/>
          <a:ext cx="723900" cy="476250"/>
        </a:xfrm>
        <a:prstGeom prst="rect">
          <a:avLst/>
        </a:prstGeom>
      </xdr:spPr>
    </xdr:pic>
    <xdr:clientData/>
  </xdr:twoCellAnchor>
  <xdr:twoCellAnchor editAs="oneCell">
    <xdr:from>
      <xdr:col>1</xdr:col>
      <xdr:colOff>25400</xdr:colOff>
      <xdr:row>47</xdr:row>
      <xdr:rowOff>25400</xdr:rowOff>
    </xdr:from>
    <xdr:to>
      <xdr:col>1</xdr:col>
      <xdr:colOff>749300</xdr:colOff>
      <xdr:row>47</xdr:row>
      <xdr:rowOff>501650</xdr:rowOff>
    </xdr:to>
    <xdr:pic>
      <xdr:nvPicPr>
        <xdr:cNvPr id="89" name="Subgraph-49ers">
          <a:extLst>
            <a:ext uri="{FF2B5EF4-FFF2-40B4-BE49-F238E27FC236}">
              <a16:creationId xmlns:a16="http://schemas.microsoft.com/office/drawing/2014/main" id="{D54E71C0-5729-4B07-85BB-73BAE15F9048}"/>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24171275"/>
          <a:ext cx="723900" cy="476250"/>
        </a:xfrm>
        <a:prstGeom prst="rect">
          <a:avLst/>
        </a:prstGeom>
      </xdr:spPr>
    </xdr:pic>
    <xdr:clientData/>
  </xdr:twoCellAnchor>
  <xdr:twoCellAnchor editAs="oneCell">
    <xdr:from>
      <xdr:col>1</xdr:col>
      <xdr:colOff>25400</xdr:colOff>
      <xdr:row>48</xdr:row>
      <xdr:rowOff>25400</xdr:rowOff>
    </xdr:from>
    <xdr:to>
      <xdr:col>1</xdr:col>
      <xdr:colOff>749300</xdr:colOff>
      <xdr:row>48</xdr:row>
      <xdr:rowOff>501650</xdr:rowOff>
    </xdr:to>
    <xdr:pic>
      <xdr:nvPicPr>
        <xdr:cNvPr id="91" name="Subgraph-grantcohn">
          <a:extLst>
            <a:ext uri="{FF2B5EF4-FFF2-40B4-BE49-F238E27FC236}">
              <a16:creationId xmlns:a16="http://schemas.microsoft.com/office/drawing/2014/main" id="{8D86A274-12AD-4DF9-8B14-2AC4F93CC6D0}"/>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24695150"/>
          <a:ext cx="723900" cy="476250"/>
        </a:xfrm>
        <a:prstGeom prst="rect">
          <a:avLst/>
        </a:prstGeom>
      </xdr:spPr>
    </xdr:pic>
    <xdr:clientData/>
  </xdr:twoCellAnchor>
  <xdr:twoCellAnchor editAs="oneCell">
    <xdr:from>
      <xdr:col>1</xdr:col>
      <xdr:colOff>25400</xdr:colOff>
      <xdr:row>49</xdr:row>
      <xdr:rowOff>25400</xdr:rowOff>
    </xdr:from>
    <xdr:to>
      <xdr:col>1</xdr:col>
      <xdr:colOff>749300</xdr:colOff>
      <xdr:row>49</xdr:row>
      <xdr:rowOff>501650</xdr:rowOff>
    </xdr:to>
    <xdr:pic>
      <xdr:nvPicPr>
        <xdr:cNvPr id="93" name="Subgraph-gilbert_k_8173">
          <a:extLst>
            <a:ext uri="{FF2B5EF4-FFF2-40B4-BE49-F238E27FC236}">
              <a16:creationId xmlns:a16="http://schemas.microsoft.com/office/drawing/2014/main" id="{1DE25B47-95BE-4012-89F4-3385465E0148}"/>
            </a:ext>
          </a:extLst>
        </xdr:cNvPr>
        <xdr:cNvPicPr>
          <a:picLocks/>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35000" y="25219025"/>
          <a:ext cx="723900" cy="476250"/>
        </a:xfrm>
        <a:prstGeom prst="rect">
          <a:avLst/>
        </a:prstGeom>
      </xdr:spPr>
    </xdr:pic>
    <xdr:clientData/>
  </xdr:twoCellAnchor>
  <xdr:twoCellAnchor editAs="oneCell">
    <xdr:from>
      <xdr:col>1</xdr:col>
      <xdr:colOff>25400</xdr:colOff>
      <xdr:row>50</xdr:row>
      <xdr:rowOff>25400</xdr:rowOff>
    </xdr:from>
    <xdr:to>
      <xdr:col>1</xdr:col>
      <xdr:colOff>749300</xdr:colOff>
      <xdr:row>50</xdr:row>
      <xdr:rowOff>501650</xdr:rowOff>
    </xdr:to>
    <xdr:pic>
      <xdr:nvPicPr>
        <xdr:cNvPr id="95" name="Subgraph-ufc_airsoftgun">
          <a:extLst>
            <a:ext uri="{FF2B5EF4-FFF2-40B4-BE49-F238E27FC236}">
              <a16:creationId xmlns:a16="http://schemas.microsoft.com/office/drawing/2014/main" id="{A0659F6D-CA1F-4222-AFEC-2AAE61B83D1B}"/>
            </a:ext>
          </a:extLst>
        </xdr:cNvPr>
        <xdr:cNvPicPr>
          <a:picLocks/>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635000" y="25742900"/>
          <a:ext cx="723900" cy="476250"/>
        </a:xfrm>
        <a:prstGeom prst="rect">
          <a:avLst/>
        </a:prstGeom>
      </xdr:spPr>
    </xdr:pic>
    <xdr:clientData/>
  </xdr:twoCellAnchor>
  <xdr:twoCellAnchor editAs="oneCell">
    <xdr:from>
      <xdr:col>1</xdr:col>
      <xdr:colOff>25400</xdr:colOff>
      <xdr:row>51</xdr:row>
      <xdr:rowOff>25400</xdr:rowOff>
    </xdr:from>
    <xdr:to>
      <xdr:col>1</xdr:col>
      <xdr:colOff>749300</xdr:colOff>
      <xdr:row>51</xdr:row>
      <xdr:rowOff>501650</xdr:rowOff>
    </xdr:to>
    <xdr:pic>
      <xdr:nvPicPr>
        <xdr:cNvPr id="97" name="Subgraph-deusssonko">
          <a:extLst>
            <a:ext uri="{FF2B5EF4-FFF2-40B4-BE49-F238E27FC236}">
              <a16:creationId xmlns:a16="http://schemas.microsoft.com/office/drawing/2014/main" id="{1121D110-B9E0-48AA-9259-F324515676F7}"/>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26266775"/>
          <a:ext cx="723900" cy="476250"/>
        </a:xfrm>
        <a:prstGeom prst="rect">
          <a:avLst/>
        </a:prstGeom>
      </xdr:spPr>
    </xdr:pic>
    <xdr:clientData/>
  </xdr:twoCellAnchor>
  <xdr:twoCellAnchor editAs="oneCell">
    <xdr:from>
      <xdr:col>1</xdr:col>
      <xdr:colOff>25400</xdr:colOff>
      <xdr:row>52</xdr:row>
      <xdr:rowOff>25400</xdr:rowOff>
    </xdr:from>
    <xdr:to>
      <xdr:col>1</xdr:col>
      <xdr:colOff>749300</xdr:colOff>
      <xdr:row>52</xdr:row>
      <xdr:rowOff>501650</xdr:rowOff>
    </xdr:to>
    <xdr:pic>
      <xdr:nvPicPr>
        <xdr:cNvPr id="99" name="Subgraph-oleynikufc">
          <a:extLst>
            <a:ext uri="{FF2B5EF4-FFF2-40B4-BE49-F238E27FC236}">
              <a16:creationId xmlns:a16="http://schemas.microsoft.com/office/drawing/2014/main" id="{3FA01E39-CF03-4397-8AA5-7A1AE360095B}"/>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26790650"/>
          <a:ext cx="723900" cy="476250"/>
        </a:xfrm>
        <a:prstGeom prst="rect">
          <a:avLst/>
        </a:prstGeom>
      </xdr:spPr>
    </xdr:pic>
    <xdr:clientData/>
  </xdr:twoCellAnchor>
  <xdr:twoCellAnchor editAs="oneCell">
    <xdr:from>
      <xdr:col>1</xdr:col>
      <xdr:colOff>25400</xdr:colOff>
      <xdr:row>53</xdr:row>
      <xdr:rowOff>25400</xdr:rowOff>
    </xdr:from>
    <xdr:to>
      <xdr:col>1</xdr:col>
      <xdr:colOff>749300</xdr:colOff>
      <xdr:row>53</xdr:row>
      <xdr:rowOff>501650</xdr:rowOff>
    </xdr:to>
    <xdr:pic>
      <xdr:nvPicPr>
        <xdr:cNvPr id="101" name="Subgraph-mmashimizu1985">
          <a:extLst>
            <a:ext uri="{FF2B5EF4-FFF2-40B4-BE49-F238E27FC236}">
              <a16:creationId xmlns:a16="http://schemas.microsoft.com/office/drawing/2014/main" id="{F85BC172-935B-46C9-B218-5F5A762D8F51}"/>
            </a:ext>
          </a:extLst>
        </xdr:cNvPr>
        <xdr:cNvPicPr>
          <a:picLocks/>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635000" y="27314525"/>
          <a:ext cx="723900" cy="476250"/>
        </a:xfrm>
        <a:prstGeom prst="rect">
          <a:avLst/>
        </a:prstGeom>
      </xdr:spPr>
    </xdr:pic>
    <xdr:clientData/>
  </xdr:twoCellAnchor>
  <xdr:twoCellAnchor editAs="oneCell">
    <xdr:from>
      <xdr:col>1</xdr:col>
      <xdr:colOff>25400</xdr:colOff>
      <xdr:row>54</xdr:row>
      <xdr:rowOff>25400</xdr:rowOff>
    </xdr:from>
    <xdr:to>
      <xdr:col>1</xdr:col>
      <xdr:colOff>749300</xdr:colOff>
      <xdr:row>54</xdr:row>
      <xdr:rowOff>501650</xdr:rowOff>
    </xdr:to>
    <xdr:pic>
      <xdr:nvPicPr>
        <xdr:cNvPr id="103" name="Subgraph-reversal_mma">
          <a:extLst>
            <a:ext uri="{FF2B5EF4-FFF2-40B4-BE49-F238E27FC236}">
              <a16:creationId xmlns:a16="http://schemas.microsoft.com/office/drawing/2014/main" id="{3941813B-6E34-422B-BEF2-EB7B20DBB56F}"/>
            </a:ext>
          </a:extLst>
        </xdr:cNvPr>
        <xdr:cNvPicPr>
          <a:picLocks/>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635000" y="27838400"/>
          <a:ext cx="723900" cy="476250"/>
        </a:xfrm>
        <a:prstGeom prst="rect">
          <a:avLst/>
        </a:prstGeom>
      </xdr:spPr>
    </xdr:pic>
    <xdr:clientData/>
  </xdr:twoCellAnchor>
  <xdr:twoCellAnchor editAs="oneCell">
    <xdr:from>
      <xdr:col>1</xdr:col>
      <xdr:colOff>25400</xdr:colOff>
      <xdr:row>55</xdr:row>
      <xdr:rowOff>25400</xdr:rowOff>
    </xdr:from>
    <xdr:to>
      <xdr:col>1</xdr:col>
      <xdr:colOff>749300</xdr:colOff>
      <xdr:row>55</xdr:row>
      <xdr:rowOff>501650</xdr:rowOff>
    </xdr:to>
    <xdr:pic>
      <xdr:nvPicPr>
        <xdr:cNvPr id="105" name="Subgraph-jacobortiz96">
          <a:extLst>
            <a:ext uri="{FF2B5EF4-FFF2-40B4-BE49-F238E27FC236}">
              <a16:creationId xmlns:a16="http://schemas.microsoft.com/office/drawing/2014/main" id="{85EF4E61-0885-4B83-B37F-6044045B7003}"/>
            </a:ext>
          </a:extLst>
        </xdr:cNvPr>
        <xdr:cNvPicPr>
          <a:picLocks/>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635000" y="28362275"/>
          <a:ext cx="723900" cy="476250"/>
        </a:xfrm>
        <a:prstGeom prst="rect">
          <a:avLst/>
        </a:prstGeom>
      </xdr:spPr>
    </xdr:pic>
    <xdr:clientData/>
  </xdr:twoCellAnchor>
  <xdr:twoCellAnchor editAs="oneCell">
    <xdr:from>
      <xdr:col>1</xdr:col>
      <xdr:colOff>25400</xdr:colOff>
      <xdr:row>56</xdr:row>
      <xdr:rowOff>25400</xdr:rowOff>
    </xdr:from>
    <xdr:to>
      <xdr:col>1</xdr:col>
      <xdr:colOff>749300</xdr:colOff>
      <xdr:row>56</xdr:row>
      <xdr:rowOff>501650</xdr:rowOff>
    </xdr:to>
    <xdr:pic>
      <xdr:nvPicPr>
        <xdr:cNvPr id="107" name="Subgraph-andyhickeymma">
          <a:extLst>
            <a:ext uri="{FF2B5EF4-FFF2-40B4-BE49-F238E27FC236}">
              <a16:creationId xmlns:a16="http://schemas.microsoft.com/office/drawing/2014/main" id="{C5A5CFA5-363F-43D3-B9B8-165DE641E4D8}"/>
            </a:ext>
          </a:extLst>
        </xdr:cNvPr>
        <xdr:cNvPicPr>
          <a:picLocks/>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635000" y="28886150"/>
          <a:ext cx="723900" cy="476250"/>
        </a:xfrm>
        <a:prstGeom prst="rect">
          <a:avLst/>
        </a:prstGeom>
      </xdr:spPr>
    </xdr:pic>
    <xdr:clientData/>
  </xdr:twoCellAnchor>
  <xdr:twoCellAnchor editAs="oneCell">
    <xdr:from>
      <xdr:col>1</xdr:col>
      <xdr:colOff>25400</xdr:colOff>
      <xdr:row>57</xdr:row>
      <xdr:rowOff>25400</xdr:rowOff>
    </xdr:from>
    <xdr:to>
      <xdr:col>1</xdr:col>
      <xdr:colOff>749300</xdr:colOff>
      <xdr:row>57</xdr:row>
      <xdr:rowOff>501650</xdr:rowOff>
    </xdr:to>
    <xdr:pic>
      <xdr:nvPicPr>
        <xdr:cNvPr id="109" name="Subgraph-portinari_n">
          <a:extLst>
            <a:ext uri="{FF2B5EF4-FFF2-40B4-BE49-F238E27FC236}">
              <a16:creationId xmlns:a16="http://schemas.microsoft.com/office/drawing/2014/main" id="{5EF9EE78-82F4-495A-8A36-3973E1B2F07C}"/>
            </a:ext>
          </a:extLst>
        </xdr:cNvPr>
        <xdr:cNvPicPr>
          <a:picLocks/>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35000" y="29410025"/>
          <a:ext cx="723900" cy="476250"/>
        </a:xfrm>
        <a:prstGeom prst="rect">
          <a:avLst/>
        </a:prstGeom>
      </xdr:spPr>
    </xdr:pic>
    <xdr:clientData/>
  </xdr:twoCellAnchor>
  <xdr:twoCellAnchor editAs="oneCell">
    <xdr:from>
      <xdr:col>1</xdr:col>
      <xdr:colOff>25400</xdr:colOff>
      <xdr:row>58</xdr:row>
      <xdr:rowOff>25400</xdr:rowOff>
    </xdr:from>
    <xdr:to>
      <xdr:col>1</xdr:col>
      <xdr:colOff>749300</xdr:colOff>
      <xdr:row>58</xdr:row>
      <xdr:rowOff>501650</xdr:rowOff>
    </xdr:to>
    <xdr:pic>
      <xdr:nvPicPr>
        <xdr:cNvPr id="111" name="Subgraph-hannal_han_si">
          <a:extLst>
            <a:ext uri="{FF2B5EF4-FFF2-40B4-BE49-F238E27FC236}">
              <a16:creationId xmlns:a16="http://schemas.microsoft.com/office/drawing/2014/main" id="{5882C2C5-A681-4562-ABEB-EB88701AF0A0}"/>
            </a:ext>
          </a:extLst>
        </xdr:cNvPr>
        <xdr:cNvPicPr>
          <a:picLocks/>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635000" y="29933900"/>
          <a:ext cx="723900" cy="476250"/>
        </a:xfrm>
        <a:prstGeom prst="rect">
          <a:avLst/>
        </a:prstGeom>
      </xdr:spPr>
    </xdr:pic>
    <xdr:clientData/>
  </xdr:twoCellAnchor>
  <xdr:twoCellAnchor editAs="oneCell">
    <xdr:from>
      <xdr:col>1</xdr:col>
      <xdr:colOff>25400</xdr:colOff>
      <xdr:row>59</xdr:row>
      <xdr:rowOff>25400</xdr:rowOff>
    </xdr:from>
    <xdr:to>
      <xdr:col>1</xdr:col>
      <xdr:colOff>749300</xdr:colOff>
      <xdr:row>59</xdr:row>
      <xdr:rowOff>501650</xdr:rowOff>
    </xdr:to>
    <xdr:pic>
      <xdr:nvPicPr>
        <xdr:cNvPr id="113" name="Subgraph-tompwillis">
          <a:extLst>
            <a:ext uri="{FF2B5EF4-FFF2-40B4-BE49-F238E27FC236}">
              <a16:creationId xmlns:a16="http://schemas.microsoft.com/office/drawing/2014/main" id="{3478D140-839C-4034-B7AE-2EA4D2565B0B}"/>
            </a:ext>
          </a:extLst>
        </xdr:cNvPr>
        <xdr:cNvPicPr>
          <a:picLocks/>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635000" y="30457775"/>
          <a:ext cx="723900" cy="476250"/>
        </a:xfrm>
        <a:prstGeom prst="rect">
          <a:avLst/>
        </a:prstGeom>
      </xdr:spPr>
    </xdr:pic>
    <xdr:clientData/>
  </xdr:twoCellAnchor>
  <xdr:twoCellAnchor editAs="oneCell">
    <xdr:from>
      <xdr:col>1</xdr:col>
      <xdr:colOff>25400</xdr:colOff>
      <xdr:row>60</xdr:row>
      <xdr:rowOff>25400</xdr:rowOff>
    </xdr:from>
    <xdr:to>
      <xdr:col>1</xdr:col>
      <xdr:colOff>749300</xdr:colOff>
      <xdr:row>60</xdr:row>
      <xdr:rowOff>501650</xdr:rowOff>
    </xdr:to>
    <xdr:pic>
      <xdr:nvPicPr>
        <xdr:cNvPr id="115" name="Subgraph-bryguyreynolds">
          <a:extLst>
            <a:ext uri="{FF2B5EF4-FFF2-40B4-BE49-F238E27FC236}">
              <a16:creationId xmlns:a16="http://schemas.microsoft.com/office/drawing/2014/main" id="{9C7CAEA4-572A-4F49-A827-06D53CB1C604}"/>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635000" y="30981650"/>
          <a:ext cx="723900" cy="476250"/>
        </a:xfrm>
        <a:prstGeom prst="rect">
          <a:avLst/>
        </a:prstGeom>
      </xdr:spPr>
    </xdr:pic>
    <xdr:clientData/>
  </xdr:twoCellAnchor>
  <xdr:twoCellAnchor editAs="oneCell">
    <xdr:from>
      <xdr:col>1</xdr:col>
      <xdr:colOff>25400</xdr:colOff>
      <xdr:row>61</xdr:row>
      <xdr:rowOff>25400</xdr:rowOff>
    </xdr:from>
    <xdr:to>
      <xdr:col>1</xdr:col>
      <xdr:colOff>749300</xdr:colOff>
      <xdr:row>61</xdr:row>
      <xdr:rowOff>501650</xdr:rowOff>
    </xdr:to>
    <xdr:pic>
      <xdr:nvPicPr>
        <xdr:cNvPr id="117" name="Subgraph-drnkconor">
          <a:extLst>
            <a:ext uri="{FF2B5EF4-FFF2-40B4-BE49-F238E27FC236}">
              <a16:creationId xmlns:a16="http://schemas.microsoft.com/office/drawing/2014/main" id="{C3EA2EF8-AE25-4FF2-9EBD-2F8AE555CDA1}"/>
            </a:ext>
          </a:extLst>
        </xdr:cNvPr>
        <xdr:cNvPicPr>
          <a:picLocks/>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635000" y="31505525"/>
          <a:ext cx="723900" cy="476250"/>
        </a:xfrm>
        <a:prstGeom prst="rect">
          <a:avLst/>
        </a:prstGeom>
      </xdr:spPr>
    </xdr:pic>
    <xdr:clientData/>
  </xdr:twoCellAnchor>
  <xdr:twoCellAnchor editAs="oneCell">
    <xdr:from>
      <xdr:col>1</xdr:col>
      <xdr:colOff>25400</xdr:colOff>
      <xdr:row>62</xdr:row>
      <xdr:rowOff>25400</xdr:rowOff>
    </xdr:from>
    <xdr:to>
      <xdr:col>1</xdr:col>
      <xdr:colOff>749300</xdr:colOff>
      <xdr:row>62</xdr:row>
      <xdr:rowOff>501650</xdr:rowOff>
    </xdr:to>
    <xdr:pic>
      <xdr:nvPicPr>
        <xdr:cNvPr id="119" name="Subgraph-lewispavfc_">
          <a:extLst>
            <a:ext uri="{FF2B5EF4-FFF2-40B4-BE49-F238E27FC236}">
              <a16:creationId xmlns:a16="http://schemas.microsoft.com/office/drawing/2014/main" id="{D9E7E764-41BD-4005-8C52-E7F7E23E7F16}"/>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32029400"/>
          <a:ext cx="723900" cy="476250"/>
        </a:xfrm>
        <a:prstGeom prst="rect">
          <a:avLst/>
        </a:prstGeom>
      </xdr:spPr>
    </xdr:pic>
    <xdr:clientData/>
  </xdr:twoCellAnchor>
  <xdr:twoCellAnchor editAs="oneCell">
    <xdr:from>
      <xdr:col>1</xdr:col>
      <xdr:colOff>25400</xdr:colOff>
      <xdr:row>63</xdr:row>
      <xdr:rowOff>25400</xdr:rowOff>
    </xdr:from>
    <xdr:to>
      <xdr:col>1</xdr:col>
      <xdr:colOff>749300</xdr:colOff>
      <xdr:row>63</xdr:row>
      <xdr:rowOff>501650</xdr:rowOff>
    </xdr:to>
    <xdr:pic>
      <xdr:nvPicPr>
        <xdr:cNvPr id="121" name="Subgraph-ayyitspauli">
          <a:extLst>
            <a:ext uri="{FF2B5EF4-FFF2-40B4-BE49-F238E27FC236}">
              <a16:creationId xmlns:a16="http://schemas.microsoft.com/office/drawing/2014/main" id="{8E4B080D-365D-45AF-B0D8-1E750E1D1CA8}"/>
            </a:ext>
          </a:extLst>
        </xdr:cNvPr>
        <xdr:cNvPicPr>
          <a:picLocks/>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635000" y="32553275"/>
          <a:ext cx="723900" cy="476250"/>
        </a:xfrm>
        <a:prstGeom prst="rect">
          <a:avLst/>
        </a:prstGeom>
      </xdr:spPr>
    </xdr:pic>
    <xdr:clientData/>
  </xdr:twoCellAnchor>
  <xdr:twoCellAnchor editAs="oneCell">
    <xdr:from>
      <xdr:col>1</xdr:col>
      <xdr:colOff>25400</xdr:colOff>
      <xdr:row>64</xdr:row>
      <xdr:rowOff>25400</xdr:rowOff>
    </xdr:from>
    <xdr:to>
      <xdr:col>1</xdr:col>
      <xdr:colOff>749300</xdr:colOff>
      <xdr:row>64</xdr:row>
      <xdr:rowOff>501650</xdr:rowOff>
    </xdr:to>
    <xdr:pic>
      <xdr:nvPicPr>
        <xdr:cNvPr id="123" name="Subgraph-jon81814650">
          <a:extLst>
            <a:ext uri="{FF2B5EF4-FFF2-40B4-BE49-F238E27FC236}">
              <a16:creationId xmlns:a16="http://schemas.microsoft.com/office/drawing/2014/main" id="{C8888625-F5AF-47C3-BF8F-4CA4A7283759}"/>
            </a:ext>
          </a:extLst>
        </xdr:cNvPr>
        <xdr:cNvPicPr>
          <a:picLocks/>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635000" y="33077150"/>
          <a:ext cx="723900" cy="476250"/>
        </a:xfrm>
        <a:prstGeom prst="rect">
          <a:avLst/>
        </a:prstGeom>
      </xdr:spPr>
    </xdr:pic>
    <xdr:clientData/>
  </xdr:twoCellAnchor>
  <xdr:twoCellAnchor editAs="oneCell">
    <xdr:from>
      <xdr:col>1</xdr:col>
      <xdr:colOff>25400</xdr:colOff>
      <xdr:row>65</xdr:row>
      <xdr:rowOff>25400</xdr:rowOff>
    </xdr:from>
    <xdr:to>
      <xdr:col>1</xdr:col>
      <xdr:colOff>749300</xdr:colOff>
      <xdr:row>65</xdr:row>
      <xdr:rowOff>501650</xdr:rowOff>
    </xdr:to>
    <xdr:pic>
      <xdr:nvPicPr>
        <xdr:cNvPr id="125" name="Subgraph-saintboxing1">
          <a:extLst>
            <a:ext uri="{FF2B5EF4-FFF2-40B4-BE49-F238E27FC236}">
              <a16:creationId xmlns:a16="http://schemas.microsoft.com/office/drawing/2014/main" id="{5E520028-F8DE-47F1-A885-42EDDCEAD75B}"/>
            </a:ext>
          </a:extLst>
        </xdr:cNvPr>
        <xdr:cNvPicPr>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635000" y="33601025"/>
          <a:ext cx="723900" cy="476250"/>
        </a:xfrm>
        <a:prstGeom prst="rect">
          <a:avLst/>
        </a:prstGeom>
      </xdr:spPr>
    </xdr:pic>
    <xdr:clientData/>
  </xdr:twoCellAnchor>
  <xdr:twoCellAnchor editAs="oneCell">
    <xdr:from>
      <xdr:col>1</xdr:col>
      <xdr:colOff>25400</xdr:colOff>
      <xdr:row>66</xdr:row>
      <xdr:rowOff>25400</xdr:rowOff>
    </xdr:from>
    <xdr:to>
      <xdr:col>1</xdr:col>
      <xdr:colOff>749300</xdr:colOff>
      <xdr:row>66</xdr:row>
      <xdr:rowOff>501650</xdr:rowOff>
    </xdr:to>
    <xdr:pic>
      <xdr:nvPicPr>
        <xdr:cNvPr id="127" name="Subgraph-danthegangbang">
          <a:extLst>
            <a:ext uri="{FF2B5EF4-FFF2-40B4-BE49-F238E27FC236}">
              <a16:creationId xmlns:a16="http://schemas.microsoft.com/office/drawing/2014/main" id="{A5972471-C995-45BB-A791-D1198E8A1FB7}"/>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34124900"/>
          <a:ext cx="723900" cy="476250"/>
        </a:xfrm>
        <a:prstGeom prst="rect">
          <a:avLst/>
        </a:prstGeom>
      </xdr:spPr>
    </xdr:pic>
    <xdr:clientData/>
  </xdr:twoCellAnchor>
  <xdr:twoCellAnchor editAs="oneCell">
    <xdr:from>
      <xdr:col>1</xdr:col>
      <xdr:colOff>25400</xdr:colOff>
      <xdr:row>67</xdr:row>
      <xdr:rowOff>25400</xdr:rowOff>
    </xdr:from>
    <xdr:to>
      <xdr:col>1</xdr:col>
      <xdr:colOff>749300</xdr:colOff>
      <xdr:row>67</xdr:row>
      <xdr:rowOff>501650</xdr:rowOff>
    </xdr:to>
    <xdr:pic>
      <xdr:nvPicPr>
        <xdr:cNvPr id="129" name="Subgraph-lehumbleopinion">
          <a:extLst>
            <a:ext uri="{FF2B5EF4-FFF2-40B4-BE49-F238E27FC236}">
              <a16:creationId xmlns:a16="http://schemas.microsoft.com/office/drawing/2014/main" id="{BB1169B9-4F28-42B3-8DA1-CFF1CC2420D3}"/>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34648775"/>
          <a:ext cx="723900" cy="476250"/>
        </a:xfrm>
        <a:prstGeom prst="rect">
          <a:avLst/>
        </a:prstGeom>
      </xdr:spPr>
    </xdr:pic>
    <xdr:clientData/>
  </xdr:twoCellAnchor>
  <xdr:twoCellAnchor editAs="oneCell">
    <xdr:from>
      <xdr:col>1</xdr:col>
      <xdr:colOff>25400</xdr:colOff>
      <xdr:row>68</xdr:row>
      <xdr:rowOff>25400</xdr:rowOff>
    </xdr:from>
    <xdr:to>
      <xdr:col>1</xdr:col>
      <xdr:colOff>749300</xdr:colOff>
      <xdr:row>68</xdr:row>
      <xdr:rowOff>501650</xdr:rowOff>
    </xdr:to>
    <xdr:pic>
      <xdr:nvPicPr>
        <xdr:cNvPr id="131" name="Subgraph-onzettt">
          <a:extLst>
            <a:ext uri="{FF2B5EF4-FFF2-40B4-BE49-F238E27FC236}">
              <a16:creationId xmlns:a16="http://schemas.microsoft.com/office/drawing/2014/main" id="{53CDF4BC-4BE2-4329-A165-08A1636332B6}"/>
            </a:ext>
          </a:extLst>
        </xdr:cNvPr>
        <xdr:cNvPicPr>
          <a:picLocks/>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635000" y="35172650"/>
          <a:ext cx="723900" cy="476250"/>
        </a:xfrm>
        <a:prstGeom prst="rect">
          <a:avLst/>
        </a:prstGeom>
      </xdr:spPr>
    </xdr:pic>
    <xdr:clientData/>
  </xdr:twoCellAnchor>
  <xdr:twoCellAnchor editAs="oneCell">
    <xdr:from>
      <xdr:col>1</xdr:col>
      <xdr:colOff>25400</xdr:colOff>
      <xdr:row>69</xdr:row>
      <xdr:rowOff>25400</xdr:rowOff>
    </xdr:from>
    <xdr:to>
      <xdr:col>1</xdr:col>
      <xdr:colOff>749300</xdr:colOff>
      <xdr:row>69</xdr:row>
      <xdr:rowOff>501650</xdr:rowOff>
    </xdr:to>
    <xdr:pic>
      <xdr:nvPicPr>
        <xdr:cNvPr id="133" name="Subgraph-sportsgridradio">
          <a:extLst>
            <a:ext uri="{FF2B5EF4-FFF2-40B4-BE49-F238E27FC236}">
              <a16:creationId xmlns:a16="http://schemas.microsoft.com/office/drawing/2014/main" id="{DBAA61EE-B9B2-401B-8A5A-8A41C94770BF}"/>
            </a:ext>
          </a:extLst>
        </xdr:cNvPr>
        <xdr:cNvPicPr>
          <a:picLocks/>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635000" y="35696525"/>
          <a:ext cx="723900" cy="476250"/>
        </a:xfrm>
        <a:prstGeom prst="rect">
          <a:avLst/>
        </a:prstGeom>
      </xdr:spPr>
    </xdr:pic>
    <xdr:clientData/>
  </xdr:twoCellAnchor>
  <xdr:twoCellAnchor editAs="oneCell">
    <xdr:from>
      <xdr:col>1</xdr:col>
      <xdr:colOff>25400</xdr:colOff>
      <xdr:row>70</xdr:row>
      <xdr:rowOff>25400</xdr:rowOff>
    </xdr:from>
    <xdr:to>
      <xdr:col>1</xdr:col>
      <xdr:colOff>749300</xdr:colOff>
      <xdr:row>70</xdr:row>
      <xdr:rowOff>501650</xdr:rowOff>
    </xdr:to>
    <xdr:pic>
      <xdr:nvPicPr>
        <xdr:cNvPr id="135" name="Subgraph-hernanlll">
          <a:extLst>
            <a:ext uri="{FF2B5EF4-FFF2-40B4-BE49-F238E27FC236}">
              <a16:creationId xmlns:a16="http://schemas.microsoft.com/office/drawing/2014/main" id="{2C37B536-B9F1-4AD1-8CC1-1123B9C52192}"/>
            </a:ext>
          </a:extLst>
        </xdr:cNvPr>
        <xdr:cNvPicPr>
          <a:picLocks/>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635000" y="36220400"/>
          <a:ext cx="723900" cy="476250"/>
        </a:xfrm>
        <a:prstGeom prst="rect">
          <a:avLst/>
        </a:prstGeom>
      </xdr:spPr>
    </xdr:pic>
    <xdr:clientData/>
  </xdr:twoCellAnchor>
  <xdr:twoCellAnchor editAs="oneCell">
    <xdr:from>
      <xdr:col>1</xdr:col>
      <xdr:colOff>25400</xdr:colOff>
      <xdr:row>71</xdr:row>
      <xdr:rowOff>25400</xdr:rowOff>
    </xdr:from>
    <xdr:to>
      <xdr:col>1</xdr:col>
      <xdr:colOff>749300</xdr:colOff>
      <xdr:row>71</xdr:row>
      <xdr:rowOff>501650</xdr:rowOff>
    </xdr:to>
    <xdr:pic>
      <xdr:nvPicPr>
        <xdr:cNvPr id="137" name="Subgraph-thenotoriousmma">
          <a:extLst>
            <a:ext uri="{FF2B5EF4-FFF2-40B4-BE49-F238E27FC236}">
              <a16:creationId xmlns:a16="http://schemas.microsoft.com/office/drawing/2014/main" id="{E08A6C6E-3C27-4314-9E10-7F311AD06177}"/>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635000" y="36744275"/>
          <a:ext cx="723900" cy="476250"/>
        </a:xfrm>
        <a:prstGeom prst="rect">
          <a:avLst/>
        </a:prstGeom>
      </xdr:spPr>
    </xdr:pic>
    <xdr:clientData/>
  </xdr:twoCellAnchor>
  <xdr:twoCellAnchor editAs="oneCell">
    <xdr:from>
      <xdr:col>1</xdr:col>
      <xdr:colOff>25400</xdr:colOff>
      <xdr:row>72</xdr:row>
      <xdr:rowOff>25400</xdr:rowOff>
    </xdr:from>
    <xdr:to>
      <xdr:col>1</xdr:col>
      <xdr:colOff>749300</xdr:colOff>
      <xdr:row>72</xdr:row>
      <xdr:rowOff>501650</xdr:rowOff>
    </xdr:to>
    <xdr:pic>
      <xdr:nvPicPr>
        <xdr:cNvPr id="139" name="Subgraph-english_as">
          <a:extLst>
            <a:ext uri="{FF2B5EF4-FFF2-40B4-BE49-F238E27FC236}">
              <a16:creationId xmlns:a16="http://schemas.microsoft.com/office/drawing/2014/main" id="{CC3E26BF-3788-457D-B16D-23BFCA073CFB}"/>
            </a:ext>
          </a:extLst>
        </xdr:cNvPr>
        <xdr:cNvPicPr>
          <a:picLocks/>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635000" y="37268150"/>
          <a:ext cx="723900" cy="476250"/>
        </a:xfrm>
        <a:prstGeom prst="rect">
          <a:avLst/>
        </a:prstGeom>
      </xdr:spPr>
    </xdr:pic>
    <xdr:clientData/>
  </xdr:twoCellAnchor>
  <xdr:twoCellAnchor editAs="oneCell">
    <xdr:from>
      <xdr:col>1</xdr:col>
      <xdr:colOff>25400</xdr:colOff>
      <xdr:row>73</xdr:row>
      <xdr:rowOff>25400</xdr:rowOff>
    </xdr:from>
    <xdr:to>
      <xdr:col>1</xdr:col>
      <xdr:colOff>749300</xdr:colOff>
      <xdr:row>73</xdr:row>
      <xdr:rowOff>501650</xdr:rowOff>
    </xdr:to>
    <xdr:pic>
      <xdr:nvPicPr>
        <xdr:cNvPr id="141" name="Subgraph-joshua_sung">
          <a:extLst>
            <a:ext uri="{FF2B5EF4-FFF2-40B4-BE49-F238E27FC236}">
              <a16:creationId xmlns:a16="http://schemas.microsoft.com/office/drawing/2014/main" id="{E299875E-0059-4C3C-B6D0-0D96789656EB}"/>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635000" y="37792025"/>
          <a:ext cx="723900" cy="476250"/>
        </a:xfrm>
        <a:prstGeom prst="rect">
          <a:avLst/>
        </a:prstGeom>
      </xdr:spPr>
    </xdr:pic>
    <xdr:clientData/>
  </xdr:twoCellAnchor>
  <xdr:twoCellAnchor editAs="oneCell">
    <xdr:from>
      <xdr:col>1</xdr:col>
      <xdr:colOff>25400</xdr:colOff>
      <xdr:row>74</xdr:row>
      <xdr:rowOff>25400</xdr:rowOff>
    </xdr:from>
    <xdr:to>
      <xdr:col>1</xdr:col>
      <xdr:colOff>749300</xdr:colOff>
      <xdr:row>74</xdr:row>
      <xdr:rowOff>501650</xdr:rowOff>
    </xdr:to>
    <xdr:pic>
      <xdr:nvPicPr>
        <xdr:cNvPr id="143" name="Subgraph-bloodyelbow">
          <a:extLst>
            <a:ext uri="{FF2B5EF4-FFF2-40B4-BE49-F238E27FC236}">
              <a16:creationId xmlns:a16="http://schemas.microsoft.com/office/drawing/2014/main" id="{6DEB539A-8A4C-456B-B1FD-8779BE8EDB74}"/>
            </a:ext>
          </a:extLst>
        </xdr:cNvPr>
        <xdr:cNvPicPr>
          <a:picLocks/>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635000" y="38315900"/>
          <a:ext cx="723900" cy="476250"/>
        </a:xfrm>
        <a:prstGeom prst="rect">
          <a:avLst/>
        </a:prstGeom>
      </xdr:spPr>
    </xdr:pic>
    <xdr:clientData/>
  </xdr:twoCellAnchor>
  <xdr:twoCellAnchor editAs="oneCell">
    <xdr:from>
      <xdr:col>1</xdr:col>
      <xdr:colOff>25400</xdr:colOff>
      <xdr:row>75</xdr:row>
      <xdr:rowOff>25400</xdr:rowOff>
    </xdr:from>
    <xdr:to>
      <xdr:col>1</xdr:col>
      <xdr:colOff>749300</xdr:colOff>
      <xdr:row>75</xdr:row>
      <xdr:rowOff>501650</xdr:rowOff>
    </xdr:to>
    <xdr:pic>
      <xdr:nvPicPr>
        <xdr:cNvPr id="145" name="Subgraph-enotrpgdx3">
          <a:extLst>
            <a:ext uri="{FF2B5EF4-FFF2-40B4-BE49-F238E27FC236}">
              <a16:creationId xmlns:a16="http://schemas.microsoft.com/office/drawing/2014/main" id="{C51CB182-7861-42A5-8C4E-9869DAA005C9}"/>
            </a:ext>
          </a:extLst>
        </xdr:cNvPr>
        <xdr:cNvPicPr>
          <a:picLocks/>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635000" y="38839775"/>
          <a:ext cx="723900" cy="476250"/>
        </a:xfrm>
        <a:prstGeom prst="rect">
          <a:avLst/>
        </a:prstGeom>
      </xdr:spPr>
    </xdr:pic>
    <xdr:clientData/>
  </xdr:twoCellAnchor>
  <xdr:twoCellAnchor editAs="oneCell">
    <xdr:from>
      <xdr:col>1</xdr:col>
      <xdr:colOff>25400</xdr:colOff>
      <xdr:row>76</xdr:row>
      <xdr:rowOff>25400</xdr:rowOff>
    </xdr:from>
    <xdr:to>
      <xdr:col>1</xdr:col>
      <xdr:colOff>749300</xdr:colOff>
      <xdr:row>76</xdr:row>
      <xdr:rowOff>501650</xdr:rowOff>
    </xdr:to>
    <xdr:pic>
      <xdr:nvPicPr>
        <xdr:cNvPr id="147" name="Subgraph-jasonofkorea">
          <a:extLst>
            <a:ext uri="{FF2B5EF4-FFF2-40B4-BE49-F238E27FC236}">
              <a16:creationId xmlns:a16="http://schemas.microsoft.com/office/drawing/2014/main" id="{6C995F1D-2C2B-4926-B881-3BBAD9E5F330}"/>
            </a:ext>
          </a:extLst>
        </xdr:cNvPr>
        <xdr:cNvPicPr>
          <a:picLocks/>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635000" y="39363650"/>
          <a:ext cx="723900" cy="476250"/>
        </a:xfrm>
        <a:prstGeom prst="rect">
          <a:avLst/>
        </a:prstGeom>
      </xdr:spPr>
    </xdr:pic>
    <xdr:clientData/>
  </xdr:twoCellAnchor>
  <xdr:twoCellAnchor editAs="oneCell">
    <xdr:from>
      <xdr:col>1</xdr:col>
      <xdr:colOff>25400</xdr:colOff>
      <xdr:row>77</xdr:row>
      <xdr:rowOff>25400</xdr:rowOff>
    </xdr:from>
    <xdr:to>
      <xdr:col>1</xdr:col>
      <xdr:colOff>749300</xdr:colOff>
      <xdr:row>77</xdr:row>
      <xdr:rowOff>501650</xdr:rowOff>
    </xdr:to>
    <xdr:pic>
      <xdr:nvPicPr>
        <xdr:cNvPr id="149" name="Subgraph-na_cholo_ka">
          <a:extLst>
            <a:ext uri="{FF2B5EF4-FFF2-40B4-BE49-F238E27FC236}">
              <a16:creationId xmlns:a16="http://schemas.microsoft.com/office/drawing/2014/main" id="{53C3A584-1A2C-4361-A67A-EEFB311957BB}"/>
            </a:ext>
          </a:extLst>
        </xdr:cNvPr>
        <xdr:cNvPicPr>
          <a:picLocks/>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635000" y="39887525"/>
          <a:ext cx="723900" cy="476250"/>
        </a:xfrm>
        <a:prstGeom prst="rect">
          <a:avLst/>
        </a:prstGeom>
      </xdr:spPr>
    </xdr:pic>
    <xdr:clientData/>
  </xdr:twoCellAnchor>
  <xdr:twoCellAnchor editAs="oneCell">
    <xdr:from>
      <xdr:col>1</xdr:col>
      <xdr:colOff>25400</xdr:colOff>
      <xdr:row>78</xdr:row>
      <xdr:rowOff>25400</xdr:rowOff>
    </xdr:from>
    <xdr:to>
      <xdr:col>1</xdr:col>
      <xdr:colOff>749300</xdr:colOff>
      <xdr:row>78</xdr:row>
      <xdr:rowOff>501650</xdr:rowOff>
    </xdr:to>
    <xdr:pic>
      <xdr:nvPicPr>
        <xdr:cNvPr id="151" name="Subgraph-sportssell3">
          <a:extLst>
            <a:ext uri="{FF2B5EF4-FFF2-40B4-BE49-F238E27FC236}">
              <a16:creationId xmlns:a16="http://schemas.microsoft.com/office/drawing/2014/main" id="{1F94464C-149E-44B3-BAA2-BA2B6D2AB147}"/>
            </a:ext>
          </a:extLst>
        </xdr:cNvPr>
        <xdr:cNvPicPr>
          <a:picLocks/>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635000" y="40411400"/>
          <a:ext cx="723900" cy="476250"/>
        </a:xfrm>
        <a:prstGeom prst="rect">
          <a:avLst/>
        </a:prstGeom>
      </xdr:spPr>
    </xdr:pic>
    <xdr:clientData/>
  </xdr:twoCellAnchor>
  <xdr:twoCellAnchor editAs="oneCell">
    <xdr:from>
      <xdr:col>1</xdr:col>
      <xdr:colOff>25400</xdr:colOff>
      <xdr:row>79</xdr:row>
      <xdr:rowOff>25400</xdr:rowOff>
    </xdr:from>
    <xdr:to>
      <xdr:col>1</xdr:col>
      <xdr:colOff>749300</xdr:colOff>
      <xdr:row>79</xdr:row>
      <xdr:rowOff>501650</xdr:rowOff>
    </xdr:to>
    <xdr:pic>
      <xdr:nvPicPr>
        <xdr:cNvPr id="153" name="Subgraph-connections_sc">
          <a:extLst>
            <a:ext uri="{FF2B5EF4-FFF2-40B4-BE49-F238E27FC236}">
              <a16:creationId xmlns:a16="http://schemas.microsoft.com/office/drawing/2014/main" id="{D679E878-62C8-4CD3-83F2-C1DFF3D6A6B3}"/>
            </a:ext>
          </a:extLst>
        </xdr:cNvPr>
        <xdr:cNvPicPr>
          <a:picLocks/>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635000" y="40935275"/>
          <a:ext cx="723900" cy="476250"/>
        </a:xfrm>
        <a:prstGeom prst="rect">
          <a:avLst/>
        </a:prstGeom>
      </xdr:spPr>
    </xdr:pic>
    <xdr:clientData/>
  </xdr:twoCellAnchor>
  <xdr:twoCellAnchor editAs="oneCell">
    <xdr:from>
      <xdr:col>1</xdr:col>
      <xdr:colOff>25400</xdr:colOff>
      <xdr:row>80</xdr:row>
      <xdr:rowOff>25400</xdr:rowOff>
    </xdr:from>
    <xdr:to>
      <xdr:col>1</xdr:col>
      <xdr:colOff>749300</xdr:colOff>
      <xdr:row>80</xdr:row>
      <xdr:rowOff>501650</xdr:rowOff>
    </xdr:to>
    <xdr:pic>
      <xdr:nvPicPr>
        <xdr:cNvPr id="155" name="Subgraph-thatshitmccray">
          <a:extLst>
            <a:ext uri="{FF2B5EF4-FFF2-40B4-BE49-F238E27FC236}">
              <a16:creationId xmlns:a16="http://schemas.microsoft.com/office/drawing/2014/main" id="{BFEF6FD8-49FB-4FDF-92B1-A4C4CCB2C709}"/>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635000" y="41459150"/>
          <a:ext cx="723900" cy="476250"/>
        </a:xfrm>
        <a:prstGeom prst="rect">
          <a:avLst/>
        </a:prstGeom>
      </xdr:spPr>
    </xdr:pic>
    <xdr:clientData/>
  </xdr:twoCellAnchor>
  <xdr:twoCellAnchor editAs="oneCell">
    <xdr:from>
      <xdr:col>1</xdr:col>
      <xdr:colOff>25400</xdr:colOff>
      <xdr:row>81</xdr:row>
      <xdr:rowOff>25400</xdr:rowOff>
    </xdr:from>
    <xdr:to>
      <xdr:col>1</xdr:col>
      <xdr:colOff>749300</xdr:colOff>
      <xdr:row>81</xdr:row>
      <xdr:rowOff>501650</xdr:rowOff>
    </xdr:to>
    <xdr:pic>
      <xdr:nvPicPr>
        <xdr:cNvPr id="157" name="Subgraph-sergiopettis">
          <a:extLst>
            <a:ext uri="{FF2B5EF4-FFF2-40B4-BE49-F238E27FC236}">
              <a16:creationId xmlns:a16="http://schemas.microsoft.com/office/drawing/2014/main" id="{52071867-332D-4B82-A259-E15CC300ADC0}"/>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41983025"/>
          <a:ext cx="723900" cy="476250"/>
        </a:xfrm>
        <a:prstGeom prst="rect">
          <a:avLst/>
        </a:prstGeom>
      </xdr:spPr>
    </xdr:pic>
    <xdr:clientData/>
  </xdr:twoCellAnchor>
  <xdr:twoCellAnchor editAs="oneCell">
    <xdr:from>
      <xdr:col>1</xdr:col>
      <xdr:colOff>25400</xdr:colOff>
      <xdr:row>82</xdr:row>
      <xdr:rowOff>25400</xdr:rowOff>
    </xdr:from>
    <xdr:to>
      <xdr:col>1</xdr:col>
      <xdr:colOff>749300</xdr:colOff>
      <xdr:row>82</xdr:row>
      <xdr:rowOff>501650</xdr:rowOff>
    </xdr:to>
    <xdr:pic>
      <xdr:nvPicPr>
        <xdr:cNvPr id="159" name="Subgraph-ufc_mmafrontier">
          <a:extLst>
            <a:ext uri="{FF2B5EF4-FFF2-40B4-BE49-F238E27FC236}">
              <a16:creationId xmlns:a16="http://schemas.microsoft.com/office/drawing/2014/main" id="{6E0FE5CD-55E3-4EDD-9A8F-98C7DE8628B9}"/>
            </a:ext>
          </a:extLst>
        </xdr:cNvPr>
        <xdr:cNvPicPr>
          <a:picLocks/>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635000" y="42506900"/>
          <a:ext cx="723900" cy="476250"/>
        </a:xfrm>
        <a:prstGeom prst="rect">
          <a:avLst/>
        </a:prstGeom>
      </xdr:spPr>
    </xdr:pic>
    <xdr:clientData/>
  </xdr:twoCellAnchor>
  <xdr:twoCellAnchor editAs="oneCell">
    <xdr:from>
      <xdr:col>1</xdr:col>
      <xdr:colOff>25400</xdr:colOff>
      <xdr:row>83</xdr:row>
      <xdr:rowOff>25400</xdr:rowOff>
    </xdr:from>
    <xdr:to>
      <xdr:col>1</xdr:col>
      <xdr:colOff>749300</xdr:colOff>
      <xdr:row>83</xdr:row>
      <xdr:rowOff>501650</xdr:rowOff>
    </xdr:to>
    <xdr:pic>
      <xdr:nvPicPr>
        <xdr:cNvPr id="161" name="Subgraph-akkuzii">
          <a:extLst>
            <a:ext uri="{FF2B5EF4-FFF2-40B4-BE49-F238E27FC236}">
              <a16:creationId xmlns:a16="http://schemas.microsoft.com/office/drawing/2014/main" id="{E0D04DC3-C499-4569-ACDF-E8067ECD3749}"/>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43030775"/>
          <a:ext cx="723900" cy="476250"/>
        </a:xfrm>
        <a:prstGeom prst="rect">
          <a:avLst/>
        </a:prstGeom>
      </xdr:spPr>
    </xdr:pic>
    <xdr:clientData/>
  </xdr:twoCellAnchor>
  <xdr:twoCellAnchor editAs="oneCell">
    <xdr:from>
      <xdr:col>1</xdr:col>
      <xdr:colOff>25400</xdr:colOff>
      <xdr:row>84</xdr:row>
      <xdr:rowOff>25400</xdr:rowOff>
    </xdr:from>
    <xdr:to>
      <xdr:col>1</xdr:col>
      <xdr:colOff>749300</xdr:colOff>
      <xdr:row>84</xdr:row>
      <xdr:rowOff>501650</xdr:rowOff>
    </xdr:to>
    <xdr:pic>
      <xdr:nvPicPr>
        <xdr:cNvPr id="163" name="Subgraph-_mmamindset">
          <a:extLst>
            <a:ext uri="{FF2B5EF4-FFF2-40B4-BE49-F238E27FC236}">
              <a16:creationId xmlns:a16="http://schemas.microsoft.com/office/drawing/2014/main" id="{E60D4075-AC18-4D55-A971-799F593A437A}"/>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43554650"/>
          <a:ext cx="723900" cy="476250"/>
        </a:xfrm>
        <a:prstGeom prst="rect">
          <a:avLst/>
        </a:prstGeom>
      </xdr:spPr>
    </xdr:pic>
    <xdr:clientData/>
  </xdr:twoCellAnchor>
  <xdr:twoCellAnchor editAs="oneCell">
    <xdr:from>
      <xdr:col>1</xdr:col>
      <xdr:colOff>25400</xdr:colOff>
      <xdr:row>85</xdr:row>
      <xdr:rowOff>25400</xdr:rowOff>
    </xdr:from>
    <xdr:to>
      <xdr:col>1</xdr:col>
      <xdr:colOff>749300</xdr:colOff>
      <xdr:row>85</xdr:row>
      <xdr:rowOff>501650</xdr:rowOff>
    </xdr:to>
    <xdr:pic>
      <xdr:nvPicPr>
        <xdr:cNvPr id="165" name="Subgraph-pulletpork_p">
          <a:extLst>
            <a:ext uri="{FF2B5EF4-FFF2-40B4-BE49-F238E27FC236}">
              <a16:creationId xmlns:a16="http://schemas.microsoft.com/office/drawing/2014/main" id="{CDEBEF21-0F03-4D09-918E-8A35F03EB6D5}"/>
            </a:ext>
          </a:extLst>
        </xdr:cNvPr>
        <xdr:cNvPicPr>
          <a:picLocks/>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35000" y="44078525"/>
          <a:ext cx="723900" cy="476250"/>
        </a:xfrm>
        <a:prstGeom prst="rect">
          <a:avLst/>
        </a:prstGeom>
      </xdr:spPr>
    </xdr:pic>
    <xdr:clientData/>
  </xdr:twoCellAnchor>
  <xdr:twoCellAnchor editAs="oneCell">
    <xdr:from>
      <xdr:col>1</xdr:col>
      <xdr:colOff>25400</xdr:colOff>
      <xdr:row>86</xdr:row>
      <xdr:rowOff>25400</xdr:rowOff>
    </xdr:from>
    <xdr:to>
      <xdr:col>1</xdr:col>
      <xdr:colOff>749300</xdr:colOff>
      <xdr:row>86</xdr:row>
      <xdr:rowOff>501650</xdr:rowOff>
    </xdr:to>
    <xdr:pic>
      <xdr:nvPicPr>
        <xdr:cNvPr id="167" name="Subgraph-mikechandlermma">
          <a:extLst>
            <a:ext uri="{FF2B5EF4-FFF2-40B4-BE49-F238E27FC236}">
              <a16:creationId xmlns:a16="http://schemas.microsoft.com/office/drawing/2014/main" id="{D9AD576A-2AC6-4256-9D08-638209FA050E}"/>
            </a:ext>
          </a:extLst>
        </xdr:cNvPr>
        <xdr:cNvPicPr>
          <a:picLocks/>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635000" y="44602400"/>
          <a:ext cx="723900" cy="476250"/>
        </a:xfrm>
        <a:prstGeom prst="rect">
          <a:avLst/>
        </a:prstGeom>
      </xdr:spPr>
    </xdr:pic>
    <xdr:clientData/>
  </xdr:twoCellAnchor>
  <xdr:twoCellAnchor editAs="oneCell">
    <xdr:from>
      <xdr:col>1</xdr:col>
      <xdr:colOff>25400</xdr:colOff>
      <xdr:row>88</xdr:row>
      <xdr:rowOff>25400</xdr:rowOff>
    </xdr:from>
    <xdr:to>
      <xdr:col>1</xdr:col>
      <xdr:colOff>749300</xdr:colOff>
      <xdr:row>88</xdr:row>
      <xdr:rowOff>501650</xdr:rowOff>
    </xdr:to>
    <xdr:pic>
      <xdr:nvPicPr>
        <xdr:cNvPr id="169" name="Subgraph-bpluscollect">
          <a:extLst>
            <a:ext uri="{FF2B5EF4-FFF2-40B4-BE49-F238E27FC236}">
              <a16:creationId xmlns:a16="http://schemas.microsoft.com/office/drawing/2014/main" id="{5F2B3531-5D74-439B-B45F-9CCD59E2CFD0}"/>
            </a:ext>
          </a:extLst>
        </xdr:cNvPr>
        <xdr:cNvPicPr>
          <a:picLocks/>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635000" y="45650150"/>
          <a:ext cx="723900" cy="476250"/>
        </a:xfrm>
        <a:prstGeom prst="rect">
          <a:avLst/>
        </a:prstGeom>
      </xdr:spPr>
    </xdr:pic>
    <xdr:clientData/>
  </xdr:twoCellAnchor>
  <xdr:twoCellAnchor editAs="oneCell">
    <xdr:from>
      <xdr:col>1</xdr:col>
      <xdr:colOff>25400</xdr:colOff>
      <xdr:row>89</xdr:row>
      <xdr:rowOff>25400</xdr:rowOff>
    </xdr:from>
    <xdr:to>
      <xdr:col>1</xdr:col>
      <xdr:colOff>749300</xdr:colOff>
      <xdr:row>89</xdr:row>
      <xdr:rowOff>501650</xdr:rowOff>
    </xdr:to>
    <xdr:pic>
      <xdr:nvPicPr>
        <xdr:cNvPr id="171" name="Subgraph-stat_punk">
          <a:extLst>
            <a:ext uri="{FF2B5EF4-FFF2-40B4-BE49-F238E27FC236}">
              <a16:creationId xmlns:a16="http://schemas.microsoft.com/office/drawing/2014/main" id="{DD240EB6-BD5E-4956-9F56-03534E7E7DB0}"/>
            </a:ext>
          </a:extLst>
        </xdr:cNvPr>
        <xdr:cNvPicPr>
          <a:picLocks/>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635000" y="46174025"/>
          <a:ext cx="723900" cy="476250"/>
        </a:xfrm>
        <a:prstGeom prst="rect">
          <a:avLst/>
        </a:prstGeom>
      </xdr:spPr>
    </xdr:pic>
    <xdr:clientData/>
  </xdr:twoCellAnchor>
  <xdr:twoCellAnchor editAs="oneCell">
    <xdr:from>
      <xdr:col>1</xdr:col>
      <xdr:colOff>25400</xdr:colOff>
      <xdr:row>90</xdr:row>
      <xdr:rowOff>25400</xdr:rowOff>
    </xdr:from>
    <xdr:to>
      <xdr:col>1</xdr:col>
      <xdr:colOff>749300</xdr:colOff>
      <xdr:row>90</xdr:row>
      <xdr:rowOff>501650</xdr:rowOff>
    </xdr:to>
    <xdr:pic>
      <xdr:nvPicPr>
        <xdr:cNvPr id="173" name="Subgraph-twrecks155">
          <a:extLst>
            <a:ext uri="{FF2B5EF4-FFF2-40B4-BE49-F238E27FC236}">
              <a16:creationId xmlns:a16="http://schemas.microsoft.com/office/drawing/2014/main" id="{BF244E58-E8DB-4388-B7A5-310682AF1B75}"/>
            </a:ext>
          </a:extLst>
        </xdr:cNvPr>
        <xdr:cNvPicPr>
          <a:picLocks/>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635000" y="46697900"/>
          <a:ext cx="723900" cy="476250"/>
        </a:xfrm>
        <a:prstGeom prst="rect">
          <a:avLst/>
        </a:prstGeom>
      </xdr:spPr>
    </xdr:pic>
    <xdr:clientData/>
  </xdr:twoCellAnchor>
  <xdr:twoCellAnchor editAs="oneCell">
    <xdr:from>
      <xdr:col>1</xdr:col>
      <xdr:colOff>25400</xdr:colOff>
      <xdr:row>91</xdr:row>
      <xdr:rowOff>25400</xdr:rowOff>
    </xdr:from>
    <xdr:to>
      <xdr:col>1</xdr:col>
      <xdr:colOff>749300</xdr:colOff>
      <xdr:row>91</xdr:row>
      <xdr:rowOff>501650</xdr:rowOff>
    </xdr:to>
    <xdr:pic>
      <xdr:nvPicPr>
        <xdr:cNvPr id="175" name="Subgraph-pincay1980">
          <a:extLst>
            <a:ext uri="{FF2B5EF4-FFF2-40B4-BE49-F238E27FC236}">
              <a16:creationId xmlns:a16="http://schemas.microsoft.com/office/drawing/2014/main" id="{2A30916E-ADF2-4A36-9788-076CA7BC879A}"/>
            </a:ext>
          </a:extLst>
        </xdr:cNvPr>
        <xdr:cNvPicPr>
          <a:picLocks/>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635000" y="47221775"/>
          <a:ext cx="723900" cy="476250"/>
        </a:xfrm>
        <a:prstGeom prst="rect">
          <a:avLst/>
        </a:prstGeom>
      </xdr:spPr>
    </xdr:pic>
    <xdr:clientData/>
  </xdr:twoCellAnchor>
  <xdr:twoCellAnchor editAs="oneCell">
    <xdr:from>
      <xdr:col>1</xdr:col>
      <xdr:colOff>25400</xdr:colOff>
      <xdr:row>92</xdr:row>
      <xdr:rowOff>25400</xdr:rowOff>
    </xdr:from>
    <xdr:to>
      <xdr:col>1</xdr:col>
      <xdr:colOff>749300</xdr:colOff>
      <xdr:row>92</xdr:row>
      <xdr:rowOff>501650</xdr:rowOff>
    </xdr:to>
    <xdr:pic>
      <xdr:nvPicPr>
        <xdr:cNvPr id="177" name="Subgraph-ufcfightpass">
          <a:extLst>
            <a:ext uri="{FF2B5EF4-FFF2-40B4-BE49-F238E27FC236}">
              <a16:creationId xmlns:a16="http://schemas.microsoft.com/office/drawing/2014/main" id="{43DB80FA-CA6C-4F2B-812A-A55FDBC05E89}"/>
            </a:ext>
          </a:extLst>
        </xdr:cNvPr>
        <xdr:cNvPicPr>
          <a:picLocks/>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635000" y="47745650"/>
          <a:ext cx="723900" cy="476250"/>
        </a:xfrm>
        <a:prstGeom prst="rect">
          <a:avLst/>
        </a:prstGeom>
      </xdr:spPr>
    </xdr:pic>
    <xdr:clientData/>
  </xdr:twoCellAnchor>
  <xdr:twoCellAnchor editAs="oneCell">
    <xdr:from>
      <xdr:col>1</xdr:col>
      <xdr:colOff>25400</xdr:colOff>
      <xdr:row>93</xdr:row>
      <xdr:rowOff>25400</xdr:rowOff>
    </xdr:from>
    <xdr:to>
      <xdr:col>1</xdr:col>
      <xdr:colOff>749300</xdr:colOff>
      <xdr:row>93</xdr:row>
      <xdr:rowOff>501650</xdr:rowOff>
    </xdr:to>
    <xdr:pic>
      <xdr:nvPicPr>
        <xdr:cNvPr id="179" name="Subgraph-joelalvarado10">
          <a:extLst>
            <a:ext uri="{FF2B5EF4-FFF2-40B4-BE49-F238E27FC236}">
              <a16:creationId xmlns:a16="http://schemas.microsoft.com/office/drawing/2014/main" id="{9DC41522-DE1D-42D4-A36D-BB0AE95EB3A0}"/>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635000" y="48269525"/>
          <a:ext cx="723900" cy="476250"/>
        </a:xfrm>
        <a:prstGeom prst="rect">
          <a:avLst/>
        </a:prstGeom>
      </xdr:spPr>
    </xdr:pic>
    <xdr:clientData/>
  </xdr:twoCellAnchor>
  <xdr:twoCellAnchor editAs="oneCell">
    <xdr:from>
      <xdr:col>1</xdr:col>
      <xdr:colOff>25400</xdr:colOff>
      <xdr:row>94</xdr:row>
      <xdr:rowOff>25400</xdr:rowOff>
    </xdr:from>
    <xdr:to>
      <xdr:col>1</xdr:col>
      <xdr:colOff>749300</xdr:colOff>
      <xdr:row>94</xdr:row>
      <xdr:rowOff>501650</xdr:rowOff>
    </xdr:to>
    <xdr:pic>
      <xdr:nvPicPr>
        <xdr:cNvPr id="181" name="Subgraph-chitoveraufc">
          <a:extLst>
            <a:ext uri="{FF2B5EF4-FFF2-40B4-BE49-F238E27FC236}">
              <a16:creationId xmlns:a16="http://schemas.microsoft.com/office/drawing/2014/main" id="{4B3B9109-713F-484E-B5E6-0DABF8554151}"/>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48793400"/>
          <a:ext cx="723900" cy="476250"/>
        </a:xfrm>
        <a:prstGeom prst="rect">
          <a:avLst/>
        </a:prstGeom>
      </xdr:spPr>
    </xdr:pic>
    <xdr:clientData/>
  </xdr:twoCellAnchor>
  <xdr:twoCellAnchor editAs="oneCell">
    <xdr:from>
      <xdr:col>1</xdr:col>
      <xdr:colOff>25400</xdr:colOff>
      <xdr:row>95</xdr:row>
      <xdr:rowOff>25400</xdr:rowOff>
    </xdr:from>
    <xdr:to>
      <xdr:col>1</xdr:col>
      <xdr:colOff>749300</xdr:colOff>
      <xdr:row>95</xdr:row>
      <xdr:rowOff>501650</xdr:rowOff>
    </xdr:to>
    <xdr:pic>
      <xdr:nvPicPr>
        <xdr:cNvPr id="183" name="Subgraph-mojahedfudailat">
          <a:extLst>
            <a:ext uri="{FF2B5EF4-FFF2-40B4-BE49-F238E27FC236}">
              <a16:creationId xmlns:a16="http://schemas.microsoft.com/office/drawing/2014/main" id="{C212FBB2-E848-45C6-93D6-D2DB43D7D64B}"/>
            </a:ext>
          </a:extLst>
        </xdr:cNvPr>
        <xdr:cNvPicPr>
          <a:picLocks/>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635000" y="49317275"/>
          <a:ext cx="723900" cy="476250"/>
        </a:xfrm>
        <a:prstGeom prst="rect">
          <a:avLst/>
        </a:prstGeom>
      </xdr:spPr>
    </xdr:pic>
    <xdr:clientData/>
  </xdr:twoCellAnchor>
  <xdr:twoCellAnchor editAs="oneCell">
    <xdr:from>
      <xdr:col>1</xdr:col>
      <xdr:colOff>25400</xdr:colOff>
      <xdr:row>96</xdr:row>
      <xdr:rowOff>25400</xdr:rowOff>
    </xdr:from>
    <xdr:to>
      <xdr:col>1</xdr:col>
      <xdr:colOff>749300</xdr:colOff>
      <xdr:row>96</xdr:row>
      <xdr:rowOff>501650</xdr:rowOff>
    </xdr:to>
    <xdr:pic>
      <xdr:nvPicPr>
        <xdr:cNvPr id="185" name="Subgraph-1628jpg">
          <a:extLst>
            <a:ext uri="{FF2B5EF4-FFF2-40B4-BE49-F238E27FC236}">
              <a16:creationId xmlns:a16="http://schemas.microsoft.com/office/drawing/2014/main" id="{666F0364-AC92-49B9-A83F-8900A33E49AF}"/>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635000" y="49841150"/>
          <a:ext cx="723900" cy="476250"/>
        </a:xfrm>
        <a:prstGeom prst="rect">
          <a:avLst/>
        </a:prstGeom>
      </xdr:spPr>
    </xdr:pic>
    <xdr:clientData/>
  </xdr:twoCellAnchor>
  <xdr:twoCellAnchor editAs="oneCell">
    <xdr:from>
      <xdr:col>1</xdr:col>
      <xdr:colOff>25400</xdr:colOff>
      <xdr:row>97</xdr:row>
      <xdr:rowOff>25400</xdr:rowOff>
    </xdr:from>
    <xdr:to>
      <xdr:col>1</xdr:col>
      <xdr:colOff>749300</xdr:colOff>
      <xdr:row>97</xdr:row>
      <xdr:rowOff>501650</xdr:rowOff>
    </xdr:to>
    <xdr:pic>
      <xdr:nvPicPr>
        <xdr:cNvPr id="187" name="Subgraph-deathpunchgame">
          <a:extLst>
            <a:ext uri="{FF2B5EF4-FFF2-40B4-BE49-F238E27FC236}">
              <a16:creationId xmlns:a16="http://schemas.microsoft.com/office/drawing/2014/main" id="{E30B4FD4-4478-4147-9B4F-08E091EDDF99}"/>
            </a:ext>
          </a:extLst>
        </xdr:cNvPr>
        <xdr:cNvPicPr>
          <a:picLocks/>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635000" y="50365025"/>
          <a:ext cx="723900" cy="476250"/>
        </a:xfrm>
        <a:prstGeom prst="rect">
          <a:avLst/>
        </a:prstGeom>
      </xdr:spPr>
    </xdr:pic>
    <xdr:clientData/>
  </xdr:twoCellAnchor>
  <xdr:twoCellAnchor editAs="oneCell">
    <xdr:from>
      <xdr:col>1</xdr:col>
      <xdr:colOff>25400</xdr:colOff>
      <xdr:row>98</xdr:row>
      <xdr:rowOff>25400</xdr:rowOff>
    </xdr:from>
    <xdr:to>
      <xdr:col>1</xdr:col>
      <xdr:colOff>749300</xdr:colOff>
      <xdr:row>98</xdr:row>
      <xdr:rowOff>501650</xdr:rowOff>
    </xdr:to>
    <xdr:pic>
      <xdr:nvPicPr>
        <xdr:cNvPr id="189" name="Subgraph-muzammil7485">
          <a:extLst>
            <a:ext uri="{FF2B5EF4-FFF2-40B4-BE49-F238E27FC236}">
              <a16:creationId xmlns:a16="http://schemas.microsoft.com/office/drawing/2014/main" id="{88BFF7EB-310E-46D9-A625-D5329DFA5876}"/>
            </a:ext>
          </a:extLst>
        </xdr:cNvPr>
        <xdr:cNvPicPr>
          <a:picLocks/>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635000" y="50888900"/>
          <a:ext cx="723900" cy="476250"/>
        </a:xfrm>
        <a:prstGeom prst="rect">
          <a:avLst/>
        </a:prstGeom>
      </xdr:spPr>
    </xdr:pic>
    <xdr:clientData/>
  </xdr:twoCellAnchor>
  <xdr:twoCellAnchor editAs="oneCell">
    <xdr:from>
      <xdr:col>1</xdr:col>
      <xdr:colOff>25400</xdr:colOff>
      <xdr:row>99</xdr:row>
      <xdr:rowOff>25400</xdr:rowOff>
    </xdr:from>
    <xdr:to>
      <xdr:col>1</xdr:col>
      <xdr:colOff>749300</xdr:colOff>
      <xdr:row>99</xdr:row>
      <xdr:rowOff>501650</xdr:rowOff>
    </xdr:to>
    <xdr:pic>
      <xdr:nvPicPr>
        <xdr:cNvPr id="191" name="Subgraph-elel_tz">
          <a:extLst>
            <a:ext uri="{FF2B5EF4-FFF2-40B4-BE49-F238E27FC236}">
              <a16:creationId xmlns:a16="http://schemas.microsoft.com/office/drawing/2014/main" id="{338D543B-3F31-4126-A1B8-7A65E744AC35}"/>
            </a:ext>
          </a:extLst>
        </xdr:cNvPr>
        <xdr:cNvPicPr>
          <a:picLocks/>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635000" y="51412775"/>
          <a:ext cx="723900" cy="476250"/>
        </a:xfrm>
        <a:prstGeom prst="rect">
          <a:avLst/>
        </a:prstGeom>
      </xdr:spPr>
    </xdr:pic>
    <xdr:clientData/>
  </xdr:twoCellAnchor>
  <xdr:twoCellAnchor editAs="oneCell">
    <xdr:from>
      <xdr:col>1</xdr:col>
      <xdr:colOff>25400</xdr:colOff>
      <xdr:row>100</xdr:row>
      <xdr:rowOff>25400</xdr:rowOff>
    </xdr:from>
    <xdr:to>
      <xdr:col>1</xdr:col>
      <xdr:colOff>749300</xdr:colOff>
      <xdr:row>100</xdr:row>
      <xdr:rowOff>501650</xdr:rowOff>
    </xdr:to>
    <xdr:pic>
      <xdr:nvPicPr>
        <xdr:cNvPr id="193" name="Subgraph-eastdallasalice">
          <a:extLst>
            <a:ext uri="{FF2B5EF4-FFF2-40B4-BE49-F238E27FC236}">
              <a16:creationId xmlns:a16="http://schemas.microsoft.com/office/drawing/2014/main" id="{63873F69-77F0-4A47-8202-35382D0AFAAA}"/>
            </a:ext>
          </a:extLst>
        </xdr:cNvPr>
        <xdr:cNvPicPr>
          <a:picLocks/>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635000" y="51936650"/>
          <a:ext cx="723900" cy="476250"/>
        </a:xfrm>
        <a:prstGeom prst="rect">
          <a:avLst/>
        </a:prstGeom>
      </xdr:spPr>
    </xdr:pic>
    <xdr:clientData/>
  </xdr:twoCellAnchor>
  <xdr:twoCellAnchor editAs="oneCell">
    <xdr:from>
      <xdr:col>1</xdr:col>
      <xdr:colOff>25400</xdr:colOff>
      <xdr:row>101</xdr:row>
      <xdr:rowOff>25400</xdr:rowOff>
    </xdr:from>
    <xdr:to>
      <xdr:col>1</xdr:col>
      <xdr:colOff>749300</xdr:colOff>
      <xdr:row>101</xdr:row>
      <xdr:rowOff>501650</xdr:rowOff>
    </xdr:to>
    <xdr:pic>
      <xdr:nvPicPr>
        <xdr:cNvPr id="195" name="Subgraph-youtube">
          <a:extLst>
            <a:ext uri="{FF2B5EF4-FFF2-40B4-BE49-F238E27FC236}">
              <a16:creationId xmlns:a16="http://schemas.microsoft.com/office/drawing/2014/main" id="{5FACC547-5E8A-4229-AD13-DC9FEB9CE166}"/>
            </a:ext>
          </a:extLst>
        </xdr:cNvPr>
        <xdr:cNvPicPr>
          <a:picLocks/>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635000" y="52460525"/>
          <a:ext cx="723900" cy="476250"/>
        </a:xfrm>
        <a:prstGeom prst="rect">
          <a:avLst/>
        </a:prstGeom>
      </xdr:spPr>
    </xdr:pic>
    <xdr:clientData/>
  </xdr:twoCellAnchor>
  <xdr:twoCellAnchor editAs="oneCell">
    <xdr:from>
      <xdr:col>1</xdr:col>
      <xdr:colOff>25400</xdr:colOff>
      <xdr:row>102</xdr:row>
      <xdr:rowOff>25400</xdr:rowOff>
    </xdr:from>
    <xdr:to>
      <xdr:col>1</xdr:col>
      <xdr:colOff>749300</xdr:colOff>
      <xdr:row>102</xdr:row>
      <xdr:rowOff>501650</xdr:rowOff>
    </xdr:to>
    <xdr:pic>
      <xdr:nvPicPr>
        <xdr:cNvPr id="197" name="Subgraph-bravado8513">
          <a:extLst>
            <a:ext uri="{FF2B5EF4-FFF2-40B4-BE49-F238E27FC236}">
              <a16:creationId xmlns:a16="http://schemas.microsoft.com/office/drawing/2014/main" id="{7ECFF43D-F8B3-4A63-9CC1-C5C4F3761E61}"/>
            </a:ext>
          </a:extLst>
        </xdr:cNvPr>
        <xdr:cNvPicPr>
          <a:picLocks/>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635000" y="52984400"/>
          <a:ext cx="723900" cy="476250"/>
        </a:xfrm>
        <a:prstGeom prst="rect">
          <a:avLst/>
        </a:prstGeom>
      </xdr:spPr>
    </xdr:pic>
    <xdr:clientData/>
  </xdr:twoCellAnchor>
  <xdr:twoCellAnchor editAs="oneCell">
    <xdr:from>
      <xdr:col>1</xdr:col>
      <xdr:colOff>25400</xdr:colOff>
      <xdr:row>103</xdr:row>
      <xdr:rowOff>25400</xdr:rowOff>
    </xdr:from>
    <xdr:to>
      <xdr:col>1</xdr:col>
      <xdr:colOff>749300</xdr:colOff>
      <xdr:row>103</xdr:row>
      <xdr:rowOff>501650</xdr:rowOff>
    </xdr:to>
    <xdr:pic>
      <xdr:nvPicPr>
        <xdr:cNvPr id="199" name="Subgraph-thaweasle">
          <a:extLst>
            <a:ext uri="{FF2B5EF4-FFF2-40B4-BE49-F238E27FC236}">
              <a16:creationId xmlns:a16="http://schemas.microsoft.com/office/drawing/2014/main" id="{E5E8DC34-B460-4CE4-81D6-780C2A531DED}"/>
            </a:ext>
          </a:extLst>
        </xdr:cNvPr>
        <xdr:cNvPicPr>
          <a:picLocks/>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635000" y="53508275"/>
          <a:ext cx="723900" cy="476250"/>
        </a:xfrm>
        <a:prstGeom prst="rect">
          <a:avLst/>
        </a:prstGeom>
      </xdr:spPr>
    </xdr:pic>
    <xdr:clientData/>
  </xdr:twoCellAnchor>
  <xdr:twoCellAnchor editAs="oneCell">
    <xdr:from>
      <xdr:col>1</xdr:col>
      <xdr:colOff>25400</xdr:colOff>
      <xdr:row>104</xdr:row>
      <xdr:rowOff>25400</xdr:rowOff>
    </xdr:from>
    <xdr:to>
      <xdr:col>1</xdr:col>
      <xdr:colOff>749300</xdr:colOff>
      <xdr:row>104</xdr:row>
      <xdr:rowOff>501650</xdr:rowOff>
    </xdr:to>
    <xdr:pic>
      <xdr:nvPicPr>
        <xdr:cNvPr id="201" name="Subgraph-gf_choez">
          <a:extLst>
            <a:ext uri="{FF2B5EF4-FFF2-40B4-BE49-F238E27FC236}">
              <a16:creationId xmlns:a16="http://schemas.microsoft.com/office/drawing/2014/main" id="{EB9AB8DB-4DC2-4A0F-8817-D4CC10CADC64}"/>
            </a:ext>
          </a:extLst>
        </xdr:cNvPr>
        <xdr:cNvPicPr>
          <a:picLocks/>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635000" y="54032150"/>
          <a:ext cx="723900" cy="476250"/>
        </a:xfrm>
        <a:prstGeom prst="rect">
          <a:avLst/>
        </a:prstGeom>
      </xdr:spPr>
    </xdr:pic>
    <xdr:clientData/>
  </xdr:twoCellAnchor>
  <xdr:twoCellAnchor editAs="oneCell">
    <xdr:from>
      <xdr:col>1</xdr:col>
      <xdr:colOff>25400</xdr:colOff>
      <xdr:row>105</xdr:row>
      <xdr:rowOff>25400</xdr:rowOff>
    </xdr:from>
    <xdr:to>
      <xdr:col>1</xdr:col>
      <xdr:colOff>749300</xdr:colOff>
      <xdr:row>105</xdr:row>
      <xdr:rowOff>501650</xdr:rowOff>
    </xdr:to>
    <xdr:pic>
      <xdr:nvPicPr>
        <xdr:cNvPr id="203" name="Subgraph-aaroncanarte">
          <a:extLst>
            <a:ext uri="{FF2B5EF4-FFF2-40B4-BE49-F238E27FC236}">
              <a16:creationId xmlns:a16="http://schemas.microsoft.com/office/drawing/2014/main" id="{F8B722DE-65D6-4D9F-B027-9D9CDFF55CE8}"/>
            </a:ext>
          </a:extLst>
        </xdr:cNvPr>
        <xdr:cNvPicPr>
          <a:picLocks/>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635000" y="54556025"/>
          <a:ext cx="723900" cy="476250"/>
        </a:xfrm>
        <a:prstGeom prst="rect">
          <a:avLst/>
        </a:prstGeom>
      </xdr:spPr>
    </xdr:pic>
    <xdr:clientData/>
  </xdr:twoCellAnchor>
  <xdr:twoCellAnchor editAs="oneCell">
    <xdr:from>
      <xdr:col>1</xdr:col>
      <xdr:colOff>25400</xdr:colOff>
      <xdr:row>106</xdr:row>
      <xdr:rowOff>25400</xdr:rowOff>
    </xdr:from>
    <xdr:to>
      <xdr:col>1</xdr:col>
      <xdr:colOff>749300</xdr:colOff>
      <xdr:row>106</xdr:row>
      <xdr:rowOff>501650</xdr:rowOff>
    </xdr:to>
    <xdr:pic>
      <xdr:nvPicPr>
        <xdr:cNvPr id="205" name="Subgraph-expresoec">
          <a:extLst>
            <a:ext uri="{FF2B5EF4-FFF2-40B4-BE49-F238E27FC236}">
              <a16:creationId xmlns:a16="http://schemas.microsoft.com/office/drawing/2014/main" id="{A44C0942-7097-4D5C-B052-C100438E98BC}"/>
            </a:ext>
          </a:extLst>
        </xdr:cNvPr>
        <xdr:cNvPicPr>
          <a:picLocks/>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635000" y="55079900"/>
          <a:ext cx="723900" cy="476250"/>
        </a:xfrm>
        <a:prstGeom prst="rect">
          <a:avLst/>
        </a:prstGeom>
      </xdr:spPr>
    </xdr:pic>
    <xdr:clientData/>
  </xdr:twoCellAnchor>
  <xdr:twoCellAnchor editAs="oneCell">
    <xdr:from>
      <xdr:col>1</xdr:col>
      <xdr:colOff>25400</xdr:colOff>
      <xdr:row>107</xdr:row>
      <xdr:rowOff>25400</xdr:rowOff>
    </xdr:from>
    <xdr:to>
      <xdr:col>1</xdr:col>
      <xdr:colOff>749300</xdr:colOff>
      <xdr:row>107</xdr:row>
      <xdr:rowOff>501650</xdr:rowOff>
    </xdr:to>
    <xdr:pic>
      <xdr:nvPicPr>
        <xdr:cNvPr id="207" name="Subgraph-99healpotions">
          <a:extLst>
            <a:ext uri="{FF2B5EF4-FFF2-40B4-BE49-F238E27FC236}">
              <a16:creationId xmlns:a16="http://schemas.microsoft.com/office/drawing/2014/main" id="{76044FF7-C923-43A6-95AA-559BF9600A3D}"/>
            </a:ext>
          </a:extLst>
        </xdr:cNvPr>
        <xdr:cNvPicPr>
          <a:picLocks/>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635000" y="55603775"/>
          <a:ext cx="723900" cy="476250"/>
        </a:xfrm>
        <a:prstGeom prst="rect">
          <a:avLst/>
        </a:prstGeom>
      </xdr:spPr>
    </xdr:pic>
    <xdr:clientData/>
  </xdr:twoCellAnchor>
  <xdr:twoCellAnchor editAs="oneCell">
    <xdr:from>
      <xdr:col>1</xdr:col>
      <xdr:colOff>25400</xdr:colOff>
      <xdr:row>108</xdr:row>
      <xdr:rowOff>25400</xdr:rowOff>
    </xdr:from>
    <xdr:to>
      <xdr:col>1</xdr:col>
      <xdr:colOff>749300</xdr:colOff>
      <xdr:row>108</xdr:row>
      <xdr:rowOff>501650</xdr:rowOff>
    </xdr:to>
    <xdr:pic>
      <xdr:nvPicPr>
        <xdr:cNvPr id="209" name="Subgraph-caangryblackdu">
          <a:extLst>
            <a:ext uri="{FF2B5EF4-FFF2-40B4-BE49-F238E27FC236}">
              <a16:creationId xmlns:a16="http://schemas.microsoft.com/office/drawing/2014/main" id="{863D1DBC-3049-445E-82FC-014BFB1759D1}"/>
            </a:ext>
          </a:extLst>
        </xdr:cNvPr>
        <xdr:cNvPicPr>
          <a:picLocks/>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635000" y="56127650"/>
          <a:ext cx="723900" cy="476250"/>
        </a:xfrm>
        <a:prstGeom prst="rect">
          <a:avLst/>
        </a:prstGeom>
      </xdr:spPr>
    </xdr:pic>
    <xdr:clientData/>
  </xdr:twoCellAnchor>
  <xdr:twoCellAnchor editAs="oneCell">
    <xdr:from>
      <xdr:col>1</xdr:col>
      <xdr:colOff>25400</xdr:colOff>
      <xdr:row>109</xdr:row>
      <xdr:rowOff>25400</xdr:rowOff>
    </xdr:from>
    <xdr:to>
      <xdr:col>1</xdr:col>
      <xdr:colOff>749300</xdr:colOff>
      <xdr:row>109</xdr:row>
      <xdr:rowOff>501650</xdr:rowOff>
    </xdr:to>
    <xdr:pic>
      <xdr:nvPicPr>
        <xdr:cNvPr id="211" name="Subgraph-danny87578062">
          <a:extLst>
            <a:ext uri="{FF2B5EF4-FFF2-40B4-BE49-F238E27FC236}">
              <a16:creationId xmlns:a16="http://schemas.microsoft.com/office/drawing/2014/main" id="{5421294B-6773-44EB-9C5A-F49F1B18EB53}"/>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35000" y="56651525"/>
          <a:ext cx="723900" cy="476250"/>
        </a:xfrm>
        <a:prstGeom prst="rect">
          <a:avLst/>
        </a:prstGeom>
      </xdr:spPr>
    </xdr:pic>
    <xdr:clientData/>
  </xdr:twoCellAnchor>
  <xdr:twoCellAnchor editAs="oneCell">
    <xdr:from>
      <xdr:col>1</xdr:col>
      <xdr:colOff>25400</xdr:colOff>
      <xdr:row>110</xdr:row>
      <xdr:rowOff>25400</xdr:rowOff>
    </xdr:from>
    <xdr:to>
      <xdr:col>1</xdr:col>
      <xdr:colOff>749300</xdr:colOff>
      <xdr:row>110</xdr:row>
      <xdr:rowOff>501650</xdr:rowOff>
    </xdr:to>
    <xdr:pic>
      <xdr:nvPicPr>
        <xdr:cNvPr id="213" name="Subgraph-dktreee">
          <a:extLst>
            <a:ext uri="{FF2B5EF4-FFF2-40B4-BE49-F238E27FC236}">
              <a16:creationId xmlns:a16="http://schemas.microsoft.com/office/drawing/2014/main" id="{47A2C773-3A1F-431C-9F6F-7A71B960C9D7}"/>
            </a:ext>
          </a:extLst>
        </xdr:cNvPr>
        <xdr:cNvPicPr>
          <a:picLocks/>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635000" y="57175400"/>
          <a:ext cx="723900" cy="476250"/>
        </a:xfrm>
        <a:prstGeom prst="rect">
          <a:avLst/>
        </a:prstGeom>
      </xdr:spPr>
    </xdr:pic>
    <xdr:clientData/>
  </xdr:twoCellAnchor>
  <xdr:twoCellAnchor editAs="oneCell">
    <xdr:from>
      <xdr:col>1</xdr:col>
      <xdr:colOff>25400</xdr:colOff>
      <xdr:row>111</xdr:row>
      <xdr:rowOff>25400</xdr:rowOff>
    </xdr:from>
    <xdr:to>
      <xdr:col>1</xdr:col>
      <xdr:colOff>749300</xdr:colOff>
      <xdr:row>111</xdr:row>
      <xdr:rowOff>501650</xdr:rowOff>
    </xdr:to>
    <xdr:pic>
      <xdr:nvPicPr>
        <xdr:cNvPr id="215" name="Subgraph-grabaka_hitman">
          <a:extLst>
            <a:ext uri="{FF2B5EF4-FFF2-40B4-BE49-F238E27FC236}">
              <a16:creationId xmlns:a16="http://schemas.microsoft.com/office/drawing/2014/main" id="{4AAEA80A-B00C-4809-B471-294013788151}"/>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57699275"/>
          <a:ext cx="723900" cy="476250"/>
        </a:xfrm>
        <a:prstGeom prst="rect">
          <a:avLst/>
        </a:prstGeom>
      </xdr:spPr>
    </xdr:pic>
    <xdr:clientData/>
  </xdr:twoCellAnchor>
  <xdr:twoCellAnchor editAs="oneCell">
    <xdr:from>
      <xdr:col>1</xdr:col>
      <xdr:colOff>25400</xdr:colOff>
      <xdr:row>112</xdr:row>
      <xdr:rowOff>25400</xdr:rowOff>
    </xdr:from>
    <xdr:to>
      <xdr:col>1</xdr:col>
      <xdr:colOff>749300</xdr:colOff>
      <xdr:row>112</xdr:row>
      <xdr:rowOff>501650</xdr:rowOff>
    </xdr:to>
    <xdr:pic>
      <xdr:nvPicPr>
        <xdr:cNvPr id="217" name="Subgraph-herglotznick">
          <a:extLst>
            <a:ext uri="{FF2B5EF4-FFF2-40B4-BE49-F238E27FC236}">
              <a16:creationId xmlns:a16="http://schemas.microsoft.com/office/drawing/2014/main" id="{D0E47AB9-783F-47B6-8557-FE7D2717FC27}"/>
            </a:ext>
          </a:extLst>
        </xdr:cNvPr>
        <xdr:cNvPicPr>
          <a:picLocks/>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635000" y="58223150"/>
          <a:ext cx="723900" cy="476250"/>
        </a:xfrm>
        <a:prstGeom prst="rect">
          <a:avLst/>
        </a:prstGeom>
      </xdr:spPr>
    </xdr:pic>
    <xdr:clientData/>
  </xdr:twoCellAnchor>
  <xdr:twoCellAnchor editAs="oneCell">
    <xdr:from>
      <xdr:col>1</xdr:col>
      <xdr:colOff>25400</xdr:colOff>
      <xdr:row>114</xdr:row>
      <xdr:rowOff>25400</xdr:rowOff>
    </xdr:from>
    <xdr:to>
      <xdr:col>1</xdr:col>
      <xdr:colOff>749300</xdr:colOff>
      <xdr:row>114</xdr:row>
      <xdr:rowOff>501650</xdr:rowOff>
    </xdr:to>
    <xdr:pic>
      <xdr:nvPicPr>
        <xdr:cNvPr id="219" name="Subgraph-shymonicso">
          <a:extLst>
            <a:ext uri="{FF2B5EF4-FFF2-40B4-BE49-F238E27FC236}">
              <a16:creationId xmlns:a16="http://schemas.microsoft.com/office/drawing/2014/main" id="{616A4F4D-BA3D-438C-88CD-139922E76261}"/>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59270900"/>
          <a:ext cx="723900" cy="476250"/>
        </a:xfrm>
        <a:prstGeom prst="rect">
          <a:avLst/>
        </a:prstGeom>
      </xdr:spPr>
    </xdr:pic>
    <xdr:clientData/>
  </xdr:twoCellAnchor>
  <xdr:twoCellAnchor editAs="oneCell">
    <xdr:from>
      <xdr:col>1</xdr:col>
      <xdr:colOff>25400</xdr:colOff>
      <xdr:row>115</xdr:row>
      <xdr:rowOff>25400</xdr:rowOff>
    </xdr:from>
    <xdr:to>
      <xdr:col>1</xdr:col>
      <xdr:colOff>749300</xdr:colOff>
      <xdr:row>115</xdr:row>
      <xdr:rowOff>501650</xdr:rowOff>
    </xdr:to>
    <xdr:pic>
      <xdr:nvPicPr>
        <xdr:cNvPr id="221" name="Subgraph-alexbehunin">
          <a:extLst>
            <a:ext uri="{FF2B5EF4-FFF2-40B4-BE49-F238E27FC236}">
              <a16:creationId xmlns:a16="http://schemas.microsoft.com/office/drawing/2014/main" id="{0422221E-1E6E-4080-BD36-79E61D9CA2A8}"/>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59794775"/>
          <a:ext cx="723900" cy="476250"/>
        </a:xfrm>
        <a:prstGeom prst="rect">
          <a:avLst/>
        </a:prstGeom>
      </xdr:spPr>
    </xdr:pic>
    <xdr:clientData/>
  </xdr:twoCellAnchor>
  <xdr:twoCellAnchor editAs="oneCell">
    <xdr:from>
      <xdr:col>1</xdr:col>
      <xdr:colOff>25400</xdr:colOff>
      <xdr:row>116</xdr:row>
      <xdr:rowOff>25400</xdr:rowOff>
    </xdr:from>
    <xdr:to>
      <xdr:col>1</xdr:col>
      <xdr:colOff>749300</xdr:colOff>
      <xdr:row>116</xdr:row>
      <xdr:rowOff>501650</xdr:rowOff>
    </xdr:to>
    <xdr:pic>
      <xdr:nvPicPr>
        <xdr:cNvPr id="223" name="Subgraph-kashi4l">
          <a:extLst>
            <a:ext uri="{FF2B5EF4-FFF2-40B4-BE49-F238E27FC236}">
              <a16:creationId xmlns:a16="http://schemas.microsoft.com/office/drawing/2014/main" id="{7773766E-03C3-4B7F-914E-84986BA93043}"/>
            </a:ext>
          </a:extLst>
        </xdr:cNvPr>
        <xdr:cNvPicPr>
          <a:picLocks/>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635000" y="60318650"/>
          <a:ext cx="723900" cy="476250"/>
        </a:xfrm>
        <a:prstGeom prst="rect">
          <a:avLst/>
        </a:prstGeom>
      </xdr:spPr>
    </xdr:pic>
    <xdr:clientData/>
  </xdr:twoCellAnchor>
  <xdr:twoCellAnchor editAs="oneCell">
    <xdr:from>
      <xdr:col>1</xdr:col>
      <xdr:colOff>25400</xdr:colOff>
      <xdr:row>117</xdr:row>
      <xdr:rowOff>25400</xdr:rowOff>
    </xdr:from>
    <xdr:to>
      <xdr:col>1</xdr:col>
      <xdr:colOff>749300</xdr:colOff>
      <xdr:row>117</xdr:row>
      <xdr:rowOff>501650</xdr:rowOff>
    </xdr:to>
    <xdr:pic>
      <xdr:nvPicPr>
        <xdr:cNvPr id="225" name="Subgraph-hdoumergue">
          <a:extLst>
            <a:ext uri="{FF2B5EF4-FFF2-40B4-BE49-F238E27FC236}">
              <a16:creationId xmlns:a16="http://schemas.microsoft.com/office/drawing/2014/main" id="{45A3440B-9B53-4714-BA4D-7B7E6252B35F}"/>
            </a:ext>
          </a:extLst>
        </xdr:cNvPr>
        <xdr:cNvPicPr>
          <a:picLocks/>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635000" y="60842525"/>
          <a:ext cx="723900" cy="476250"/>
        </a:xfrm>
        <a:prstGeom prst="rect">
          <a:avLst/>
        </a:prstGeom>
      </xdr:spPr>
    </xdr:pic>
    <xdr:clientData/>
  </xdr:twoCellAnchor>
  <xdr:twoCellAnchor editAs="oneCell">
    <xdr:from>
      <xdr:col>1</xdr:col>
      <xdr:colOff>25400</xdr:colOff>
      <xdr:row>118</xdr:row>
      <xdr:rowOff>25400</xdr:rowOff>
    </xdr:from>
    <xdr:to>
      <xdr:col>1</xdr:col>
      <xdr:colOff>749300</xdr:colOff>
      <xdr:row>118</xdr:row>
      <xdr:rowOff>501650</xdr:rowOff>
    </xdr:to>
    <xdr:pic>
      <xdr:nvPicPr>
        <xdr:cNvPr id="227" name="Subgraph-adachics_0713">
          <a:extLst>
            <a:ext uri="{FF2B5EF4-FFF2-40B4-BE49-F238E27FC236}">
              <a16:creationId xmlns:a16="http://schemas.microsoft.com/office/drawing/2014/main" id="{82D2A08D-EA96-4F0B-A1F0-0DCA6482C5BB}"/>
            </a:ext>
          </a:extLst>
        </xdr:cNvPr>
        <xdr:cNvPicPr>
          <a:picLocks/>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635000" y="61366400"/>
          <a:ext cx="723900" cy="476250"/>
        </a:xfrm>
        <a:prstGeom prst="rect">
          <a:avLst/>
        </a:prstGeom>
      </xdr:spPr>
    </xdr:pic>
    <xdr:clientData/>
  </xdr:twoCellAnchor>
  <xdr:twoCellAnchor editAs="oneCell">
    <xdr:from>
      <xdr:col>1</xdr:col>
      <xdr:colOff>25400</xdr:colOff>
      <xdr:row>119</xdr:row>
      <xdr:rowOff>25400</xdr:rowOff>
    </xdr:from>
    <xdr:to>
      <xdr:col>1</xdr:col>
      <xdr:colOff>749300</xdr:colOff>
      <xdr:row>119</xdr:row>
      <xdr:rowOff>501650</xdr:rowOff>
    </xdr:to>
    <xdr:pic>
      <xdr:nvPicPr>
        <xdr:cNvPr id="229" name="Subgraph-hassy0924">
          <a:extLst>
            <a:ext uri="{FF2B5EF4-FFF2-40B4-BE49-F238E27FC236}">
              <a16:creationId xmlns:a16="http://schemas.microsoft.com/office/drawing/2014/main" id="{8E74B807-EF29-43A6-BDD5-F0782F5594A3}"/>
            </a:ext>
          </a:extLst>
        </xdr:cNvPr>
        <xdr:cNvPicPr>
          <a:picLocks/>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635000" y="61890275"/>
          <a:ext cx="723900" cy="476250"/>
        </a:xfrm>
        <a:prstGeom prst="rect">
          <a:avLst/>
        </a:prstGeom>
      </xdr:spPr>
    </xdr:pic>
    <xdr:clientData/>
  </xdr:twoCellAnchor>
  <xdr:twoCellAnchor editAs="oneCell">
    <xdr:from>
      <xdr:col>1</xdr:col>
      <xdr:colOff>25400</xdr:colOff>
      <xdr:row>120</xdr:row>
      <xdr:rowOff>25400</xdr:rowOff>
    </xdr:from>
    <xdr:to>
      <xdr:col>1</xdr:col>
      <xdr:colOff>749300</xdr:colOff>
      <xdr:row>120</xdr:row>
      <xdr:rowOff>501650</xdr:rowOff>
    </xdr:to>
    <xdr:pic>
      <xdr:nvPicPr>
        <xdr:cNvPr id="231" name="Subgraph-270mikee">
          <a:extLst>
            <a:ext uri="{FF2B5EF4-FFF2-40B4-BE49-F238E27FC236}">
              <a16:creationId xmlns:a16="http://schemas.microsoft.com/office/drawing/2014/main" id="{38938851-4FA1-4704-B098-46BDB2D96BE9}"/>
            </a:ext>
          </a:extLst>
        </xdr:cNvPr>
        <xdr:cNvPicPr>
          <a:picLocks/>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635000" y="62414150"/>
          <a:ext cx="723900" cy="476250"/>
        </a:xfrm>
        <a:prstGeom prst="rect">
          <a:avLst/>
        </a:prstGeom>
      </xdr:spPr>
    </xdr:pic>
    <xdr:clientData/>
  </xdr:twoCellAnchor>
  <xdr:twoCellAnchor editAs="oneCell">
    <xdr:from>
      <xdr:col>1</xdr:col>
      <xdr:colOff>25400</xdr:colOff>
      <xdr:row>121</xdr:row>
      <xdr:rowOff>25400</xdr:rowOff>
    </xdr:from>
    <xdr:to>
      <xdr:col>1</xdr:col>
      <xdr:colOff>749300</xdr:colOff>
      <xdr:row>121</xdr:row>
      <xdr:rowOff>501650</xdr:rowOff>
    </xdr:to>
    <xdr:pic>
      <xdr:nvPicPr>
        <xdr:cNvPr id="233" name="Subgraph-ufc_ausnz">
          <a:extLst>
            <a:ext uri="{FF2B5EF4-FFF2-40B4-BE49-F238E27FC236}">
              <a16:creationId xmlns:a16="http://schemas.microsoft.com/office/drawing/2014/main" id="{36475CEA-E566-455B-8F24-CAAA962135AD}"/>
            </a:ext>
          </a:extLst>
        </xdr:cNvPr>
        <xdr:cNvPicPr>
          <a:picLocks/>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635000" y="62938025"/>
          <a:ext cx="723900" cy="476250"/>
        </a:xfrm>
        <a:prstGeom prst="rect">
          <a:avLst/>
        </a:prstGeom>
      </xdr:spPr>
    </xdr:pic>
    <xdr:clientData/>
  </xdr:twoCellAnchor>
  <xdr:twoCellAnchor editAs="oneCell">
    <xdr:from>
      <xdr:col>1</xdr:col>
      <xdr:colOff>25400</xdr:colOff>
      <xdr:row>122</xdr:row>
      <xdr:rowOff>25400</xdr:rowOff>
    </xdr:from>
    <xdr:to>
      <xdr:col>1</xdr:col>
      <xdr:colOff>749300</xdr:colOff>
      <xdr:row>122</xdr:row>
      <xdr:rowOff>501650</xdr:rowOff>
    </xdr:to>
    <xdr:pic>
      <xdr:nvPicPr>
        <xdr:cNvPr id="235" name="Subgraph-robwhittakermma">
          <a:extLst>
            <a:ext uri="{FF2B5EF4-FFF2-40B4-BE49-F238E27FC236}">
              <a16:creationId xmlns:a16="http://schemas.microsoft.com/office/drawing/2014/main" id="{CD256CD5-231B-46F1-BE63-305679853618}"/>
            </a:ext>
          </a:extLst>
        </xdr:cNvPr>
        <xdr:cNvPicPr>
          <a:picLocks/>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635000" y="63461900"/>
          <a:ext cx="723900" cy="476250"/>
        </a:xfrm>
        <a:prstGeom prst="rect">
          <a:avLst/>
        </a:prstGeom>
      </xdr:spPr>
    </xdr:pic>
    <xdr:clientData/>
  </xdr:twoCellAnchor>
  <xdr:twoCellAnchor editAs="oneCell">
    <xdr:from>
      <xdr:col>1</xdr:col>
      <xdr:colOff>25400</xdr:colOff>
      <xdr:row>123</xdr:row>
      <xdr:rowOff>25400</xdr:rowOff>
    </xdr:from>
    <xdr:to>
      <xdr:col>1</xdr:col>
      <xdr:colOff>749300</xdr:colOff>
      <xdr:row>123</xdr:row>
      <xdr:rowOff>501650</xdr:rowOff>
    </xdr:to>
    <xdr:pic>
      <xdr:nvPicPr>
        <xdr:cNvPr id="237" name="Subgraph-pedro_e_kim">
          <a:extLst>
            <a:ext uri="{FF2B5EF4-FFF2-40B4-BE49-F238E27FC236}">
              <a16:creationId xmlns:a16="http://schemas.microsoft.com/office/drawing/2014/main" id="{6C04673F-07A2-4452-A7BE-D000F477FE63}"/>
            </a:ext>
          </a:extLst>
        </xdr:cNvPr>
        <xdr:cNvPicPr>
          <a:picLocks/>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635000" y="63985775"/>
          <a:ext cx="723900" cy="476250"/>
        </a:xfrm>
        <a:prstGeom prst="rect">
          <a:avLst/>
        </a:prstGeom>
      </xdr:spPr>
    </xdr:pic>
    <xdr:clientData/>
  </xdr:twoCellAnchor>
  <xdr:twoCellAnchor editAs="oneCell">
    <xdr:from>
      <xdr:col>1</xdr:col>
      <xdr:colOff>25400</xdr:colOff>
      <xdr:row>125</xdr:row>
      <xdr:rowOff>25400</xdr:rowOff>
    </xdr:from>
    <xdr:to>
      <xdr:col>1</xdr:col>
      <xdr:colOff>749300</xdr:colOff>
      <xdr:row>125</xdr:row>
      <xdr:rowOff>501650</xdr:rowOff>
    </xdr:to>
    <xdr:pic>
      <xdr:nvPicPr>
        <xdr:cNvPr id="239" name="Subgraph-chris5625160">
          <a:extLst>
            <a:ext uri="{FF2B5EF4-FFF2-40B4-BE49-F238E27FC236}">
              <a16:creationId xmlns:a16="http://schemas.microsoft.com/office/drawing/2014/main" id="{2B97DCCF-B5A1-4116-9DA6-1E4FCB05097F}"/>
            </a:ext>
          </a:extLst>
        </xdr:cNvPr>
        <xdr:cNvPicPr>
          <a:picLocks/>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635000" y="65033525"/>
          <a:ext cx="723900" cy="476250"/>
        </a:xfrm>
        <a:prstGeom prst="rect">
          <a:avLst/>
        </a:prstGeom>
      </xdr:spPr>
    </xdr:pic>
    <xdr:clientData/>
  </xdr:twoCellAnchor>
  <xdr:twoCellAnchor editAs="oneCell">
    <xdr:from>
      <xdr:col>1</xdr:col>
      <xdr:colOff>25400</xdr:colOff>
      <xdr:row>126</xdr:row>
      <xdr:rowOff>25400</xdr:rowOff>
    </xdr:from>
    <xdr:to>
      <xdr:col>1</xdr:col>
      <xdr:colOff>749300</xdr:colOff>
      <xdr:row>126</xdr:row>
      <xdr:rowOff>501650</xdr:rowOff>
    </xdr:to>
    <xdr:pic>
      <xdr:nvPicPr>
        <xdr:cNvPr id="241" name="Subgraph-markhuntgoat">
          <a:extLst>
            <a:ext uri="{FF2B5EF4-FFF2-40B4-BE49-F238E27FC236}">
              <a16:creationId xmlns:a16="http://schemas.microsoft.com/office/drawing/2014/main" id="{BC0EE032-9179-4DE0-A899-F2A2F4B17EF6}"/>
            </a:ext>
          </a:extLst>
        </xdr:cNvPr>
        <xdr:cNvPicPr>
          <a:picLocks/>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635000" y="65557400"/>
          <a:ext cx="723900" cy="476250"/>
        </a:xfrm>
        <a:prstGeom prst="rect">
          <a:avLst/>
        </a:prstGeom>
      </xdr:spPr>
    </xdr:pic>
    <xdr:clientData/>
  </xdr:twoCellAnchor>
  <xdr:twoCellAnchor editAs="oneCell">
    <xdr:from>
      <xdr:col>1</xdr:col>
      <xdr:colOff>25400</xdr:colOff>
      <xdr:row>127</xdr:row>
      <xdr:rowOff>25400</xdr:rowOff>
    </xdr:from>
    <xdr:to>
      <xdr:col>1</xdr:col>
      <xdr:colOff>749300</xdr:colOff>
      <xdr:row>127</xdr:row>
      <xdr:rowOff>501650</xdr:rowOff>
    </xdr:to>
    <xdr:pic>
      <xdr:nvPicPr>
        <xdr:cNvPr id="243" name="Subgraph-smallballgang">
          <a:extLst>
            <a:ext uri="{FF2B5EF4-FFF2-40B4-BE49-F238E27FC236}">
              <a16:creationId xmlns:a16="http://schemas.microsoft.com/office/drawing/2014/main" id="{C37545CF-C4E6-41A7-995E-4C86796B2C59}"/>
            </a:ext>
          </a:extLst>
        </xdr:cNvPr>
        <xdr:cNvPicPr>
          <a:picLocks/>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635000" y="66081275"/>
          <a:ext cx="723900" cy="476250"/>
        </a:xfrm>
        <a:prstGeom prst="rect">
          <a:avLst/>
        </a:prstGeom>
      </xdr:spPr>
    </xdr:pic>
    <xdr:clientData/>
  </xdr:twoCellAnchor>
  <xdr:twoCellAnchor editAs="oneCell">
    <xdr:from>
      <xdr:col>1</xdr:col>
      <xdr:colOff>25400</xdr:colOff>
      <xdr:row>128</xdr:row>
      <xdr:rowOff>25400</xdr:rowOff>
    </xdr:from>
    <xdr:to>
      <xdr:col>1</xdr:col>
      <xdr:colOff>749300</xdr:colOff>
      <xdr:row>128</xdr:row>
      <xdr:rowOff>501650</xdr:rowOff>
    </xdr:to>
    <xdr:pic>
      <xdr:nvPicPr>
        <xdr:cNvPr id="245" name="Subgraph-dasmajortuff">
          <a:extLst>
            <a:ext uri="{FF2B5EF4-FFF2-40B4-BE49-F238E27FC236}">
              <a16:creationId xmlns:a16="http://schemas.microsoft.com/office/drawing/2014/main" id="{A9B317BE-6B08-4986-B506-7E1F8845DB78}"/>
            </a:ext>
          </a:extLst>
        </xdr:cNvPr>
        <xdr:cNvPicPr>
          <a:picLocks/>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635000" y="66605150"/>
          <a:ext cx="723900" cy="476250"/>
        </a:xfrm>
        <a:prstGeom prst="rect">
          <a:avLst/>
        </a:prstGeom>
      </xdr:spPr>
    </xdr:pic>
    <xdr:clientData/>
  </xdr:twoCellAnchor>
  <xdr:twoCellAnchor editAs="oneCell">
    <xdr:from>
      <xdr:col>1</xdr:col>
      <xdr:colOff>25400</xdr:colOff>
      <xdr:row>129</xdr:row>
      <xdr:rowOff>25400</xdr:rowOff>
    </xdr:from>
    <xdr:to>
      <xdr:col>1</xdr:col>
      <xdr:colOff>749300</xdr:colOff>
      <xdr:row>129</xdr:row>
      <xdr:rowOff>501650</xdr:rowOff>
    </xdr:to>
    <xdr:pic>
      <xdr:nvPicPr>
        <xdr:cNvPr id="247" name="Subgraph-pandafe41092721">
          <a:extLst>
            <a:ext uri="{FF2B5EF4-FFF2-40B4-BE49-F238E27FC236}">
              <a16:creationId xmlns:a16="http://schemas.microsoft.com/office/drawing/2014/main" id="{2F4907B0-055E-43AD-9C08-EF80BA54AB04}"/>
            </a:ext>
          </a:extLst>
        </xdr:cNvPr>
        <xdr:cNvPicPr>
          <a:picLocks/>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635000" y="67129025"/>
          <a:ext cx="723900" cy="476250"/>
        </a:xfrm>
        <a:prstGeom prst="rect">
          <a:avLst/>
        </a:prstGeom>
      </xdr:spPr>
    </xdr:pic>
    <xdr:clientData/>
  </xdr:twoCellAnchor>
  <xdr:twoCellAnchor editAs="oneCell">
    <xdr:from>
      <xdr:col>1</xdr:col>
      <xdr:colOff>25400</xdr:colOff>
      <xdr:row>130</xdr:row>
      <xdr:rowOff>25400</xdr:rowOff>
    </xdr:from>
    <xdr:to>
      <xdr:col>1</xdr:col>
      <xdr:colOff>749300</xdr:colOff>
      <xdr:row>130</xdr:row>
      <xdr:rowOff>501650</xdr:rowOff>
    </xdr:to>
    <xdr:pic>
      <xdr:nvPicPr>
        <xdr:cNvPr id="249" name="Subgraph-acamilacrf">
          <a:extLst>
            <a:ext uri="{FF2B5EF4-FFF2-40B4-BE49-F238E27FC236}">
              <a16:creationId xmlns:a16="http://schemas.microsoft.com/office/drawing/2014/main" id="{09D557E2-B540-4569-ABD5-023E227C9F60}"/>
            </a:ext>
          </a:extLst>
        </xdr:cNvPr>
        <xdr:cNvPicPr>
          <a:picLocks/>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635000" y="67652900"/>
          <a:ext cx="723900" cy="476250"/>
        </a:xfrm>
        <a:prstGeom prst="rect">
          <a:avLst/>
        </a:prstGeom>
      </xdr:spPr>
    </xdr:pic>
    <xdr:clientData/>
  </xdr:twoCellAnchor>
  <xdr:twoCellAnchor editAs="oneCell">
    <xdr:from>
      <xdr:col>1</xdr:col>
      <xdr:colOff>25400</xdr:colOff>
      <xdr:row>131</xdr:row>
      <xdr:rowOff>25400</xdr:rowOff>
    </xdr:from>
    <xdr:to>
      <xdr:col>1</xdr:col>
      <xdr:colOff>749300</xdr:colOff>
      <xdr:row>131</xdr:row>
      <xdr:rowOff>501650</xdr:rowOff>
    </xdr:to>
    <xdr:pic>
      <xdr:nvPicPr>
        <xdr:cNvPr id="251" name="Subgraph-shoaib2215">
          <a:extLst>
            <a:ext uri="{FF2B5EF4-FFF2-40B4-BE49-F238E27FC236}">
              <a16:creationId xmlns:a16="http://schemas.microsoft.com/office/drawing/2014/main" id="{CF45B44A-E780-47B0-A49B-09D1E46EC297}"/>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68176775"/>
          <a:ext cx="723900" cy="476250"/>
        </a:xfrm>
        <a:prstGeom prst="rect">
          <a:avLst/>
        </a:prstGeom>
      </xdr:spPr>
    </xdr:pic>
    <xdr:clientData/>
  </xdr:twoCellAnchor>
  <xdr:twoCellAnchor editAs="oneCell">
    <xdr:from>
      <xdr:col>1</xdr:col>
      <xdr:colOff>25400</xdr:colOff>
      <xdr:row>132</xdr:row>
      <xdr:rowOff>25400</xdr:rowOff>
    </xdr:from>
    <xdr:to>
      <xdr:col>1</xdr:col>
      <xdr:colOff>749300</xdr:colOff>
      <xdr:row>132</xdr:row>
      <xdr:rowOff>501650</xdr:rowOff>
    </xdr:to>
    <xdr:pic>
      <xdr:nvPicPr>
        <xdr:cNvPr id="253" name="Subgraph-mosn_170">
          <a:extLst>
            <a:ext uri="{FF2B5EF4-FFF2-40B4-BE49-F238E27FC236}">
              <a16:creationId xmlns:a16="http://schemas.microsoft.com/office/drawing/2014/main" id="{4D6338E0-B478-4C76-A201-51B3DA4FA785}"/>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68700650"/>
          <a:ext cx="723900" cy="476250"/>
        </a:xfrm>
        <a:prstGeom prst="rect">
          <a:avLst/>
        </a:prstGeom>
      </xdr:spPr>
    </xdr:pic>
    <xdr:clientData/>
  </xdr:twoCellAnchor>
  <xdr:twoCellAnchor editAs="oneCell">
    <xdr:from>
      <xdr:col>1</xdr:col>
      <xdr:colOff>25400</xdr:colOff>
      <xdr:row>134</xdr:row>
      <xdr:rowOff>25400</xdr:rowOff>
    </xdr:from>
    <xdr:to>
      <xdr:col>1</xdr:col>
      <xdr:colOff>749300</xdr:colOff>
      <xdr:row>134</xdr:row>
      <xdr:rowOff>501650</xdr:rowOff>
    </xdr:to>
    <xdr:pic>
      <xdr:nvPicPr>
        <xdr:cNvPr id="255" name="Subgraph-anzacmma">
          <a:extLst>
            <a:ext uri="{FF2B5EF4-FFF2-40B4-BE49-F238E27FC236}">
              <a16:creationId xmlns:a16="http://schemas.microsoft.com/office/drawing/2014/main" id="{D8FC50B8-00E6-4D5D-A75E-50D6AA73A0C3}"/>
            </a:ext>
          </a:extLst>
        </xdr:cNvPr>
        <xdr:cNvPicPr>
          <a:picLocks/>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635000" y="69748400"/>
          <a:ext cx="723900" cy="476250"/>
        </a:xfrm>
        <a:prstGeom prst="rect">
          <a:avLst/>
        </a:prstGeom>
      </xdr:spPr>
    </xdr:pic>
    <xdr:clientData/>
  </xdr:twoCellAnchor>
  <xdr:twoCellAnchor editAs="oneCell">
    <xdr:from>
      <xdr:col>1</xdr:col>
      <xdr:colOff>25400</xdr:colOff>
      <xdr:row>135</xdr:row>
      <xdr:rowOff>25400</xdr:rowOff>
    </xdr:from>
    <xdr:to>
      <xdr:col>1</xdr:col>
      <xdr:colOff>749300</xdr:colOff>
      <xdr:row>135</xdr:row>
      <xdr:rowOff>501650</xdr:rowOff>
    </xdr:to>
    <xdr:pic>
      <xdr:nvPicPr>
        <xdr:cNvPr id="257" name="Subgraph-kgblmfao">
          <a:extLst>
            <a:ext uri="{FF2B5EF4-FFF2-40B4-BE49-F238E27FC236}">
              <a16:creationId xmlns:a16="http://schemas.microsoft.com/office/drawing/2014/main" id="{0E456F7E-772A-4CB9-8FDB-FA81335A9B5B}"/>
            </a:ext>
          </a:extLst>
        </xdr:cNvPr>
        <xdr:cNvPicPr>
          <a:picLocks/>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635000" y="70272275"/>
          <a:ext cx="723900" cy="476250"/>
        </a:xfrm>
        <a:prstGeom prst="rect">
          <a:avLst/>
        </a:prstGeom>
      </xdr:spPr>
    </xdr:pic>
    <xdr:clientData/>
  </xdr:twoCellAnchor>
  <xdr:twoCellAnchor editAs="oneCell">
    <xdr:from>
      <xdr:col>1</xdr:col>
      <xdr:colOff>25400</xdr:colOff>
      <xdr:row>136</xdr:row>
      <xdr:rowOff>25400</xdr:rowOff>
    </xdr:from>
    <xdr:to>
      <xdr:col>1</xdr:col>
      <xdr:colOff>749300</xdr:colOff>
      <xdr:row>136</xdr:row>
      <xdr:rowOff>501650</xdr:rowOff>
    </xdr:to>
    <xdr:pic>
      <xdr:nvPicPr>
        <xdr:cNvPr id="259" name="Subgraph-mmafaninavan">
          <a:extLst>
            <a:ext uri="{FF2B5EF4-FFF2-40B4-BE49-F238E27FC236}">
              <a16:creationId xmlns:a16="http://schemas.microsoft.com/office/drawing/2014/main" id="{168A1466-9270-4519-A731-0617A3492EE9}"/>
            </a:ext>
          </a:extLst>
        </xdr:cNvPr>
        <xdr:cNvPicPr>
          <a:picLocks/>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635000" y="70796150"/>
          <a:ext cx="723900" cy="476250"/>
        </a:xfrm>
        <a:prstGeom prst="rect">
          <a:avLst/>
        </a:prstGeom>
      </xdr:spPr>
    </xdr:pic>
    <xdr:clientData/>
  </xdr:twoCellAnchor>
  <xdr:twoCellAnchor editAs="oneCell">
    <xdr:from>
      <xdr:col>1</xdr:col>
      <xdr:colOff>25400</xdr:colOff>
      <xdr:row>137</xdr:row>
      <xdr:rowOff>25400</xdr:rowOff>
    </xdr:from>
    <xdr:to>
      <xdr:col>1</xdr:col>
      <xdr:colOff>749300</xdr:colOff>
      <xdr:row>137</xdr:row>
      <xdr:rowOff>501650</xdr:rowOff>
    </xdr:to>
    <xdr:pic>
      <xdr:nvPicPr>
        <xdr:cNvPr id="261" name="Subgraph-justginamma">
          <a:extLst>
            <a:ext uri="{FF2B5EF4-FFF2-40B4-BE49-F238E27FC236}">
              <a16:creationId xmlns:a16="http://schemas.microsoft.com/office/drawing/2014/main" id="{94EBC130-F7E9-486B-97BA-3C640CB845BD}"/>
            </a:ext>
          </a:extLst>
        </xdr:cNvPr>
        <xdr:cNvPicPr>
          <a:picLocks/>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635000" y="71320025"/>
          <a:ext cx="723900" cy="476250"/>
        </a:xfrm>
        <a:prstGeom prst="rect">
          <a:avLst/>
        </a:prstGeom>
      </xdr:spPr>
    </xdr:pic>
    <xdr:clientData/>
  </xdr:twoCellAnchor>
  <xdr:twoCellAnchor editAs="oneCell">
    <xdr:from>
      <xdr:col>1</xdr:col>
      <xdr:colOff>25400</xdr:colOff>
      <xdr:row>138</xdr:row>
      <xdr:rowOff>25400</xdr:rowOff>
    </xdr:from>
    <xdr:to>
      <xdr:col>1</xdr:col>
      <xdr:colOff>749300</xdr:colOff>
      <xdr:row>138</xdr:row>
      <xdr:rowOff>501650</xdr:rowOff>
    </xdr:to>
    <xdr:pic>
      <xdr:nvPicPr>
        <xdr:cNvPr id="263" name="Subgraph-slipsterog">
          <a:extLst>
            <a:ext uri="{FF2B5EF4-FFF2-40B4-BE49-F238E27FC236}">
              <a16:creationId xmlns:a16="http://schemas.microsoft.com/office/drawing/2014/main" id="{08D74766-B525-4CD1-82F8-8CDBCF4CC7B6}"/>
            </a:ext>
          </a:extLst>
        </xdr:cNvPr>
        <xdr:cNvPicPr>
          <a:picLocks/>
        </xdr:cNvPicPr>
      </xdr:nvPicPr>
      <xdr:blipFill>
        <a:blip xmlns:r="http://schemas.openxmlformats.org/officeDocument/2006/relationships" r:embed="rId97">
          <a:extLst>
            <a:ext uri="{28A0092B-C50C-407E-A947-70E740481C1C}">
              <a14:useLocalDpi xmlns:a14="http://schemas.microsoft.com/office/drawing/2010/main" val="0"/>
            </a:ext>
          </a:extLst>
        </a:blip>
        <a:stretch>
          <a:fillRect/>
        </a:stretch>
      </xdr:blipFill>
      <xdr:spPr>
        <a:xfrm>
          <a:off x="635000" y="71843900"/>
          <a:ext cx="723900" cy="476250"/>
        </a:xfrm>
        <a:prstGeom prst="rect">
          <a:avLst/>
        </a:prstGeom>
      </xdr:spPr>
    </xdr:pic>
    <xdr:clientData/>
  </xdr:twoCellAnchor>
  <xdr:twoCellAnchor editAs="oneCell">
    <xdr:from>
      <xdr:col>1</xdr:col>
      <xdr:colOff>25400</xdr:colOff>
      <xdr:row>139</xdr:row>
      <xdr:rowOff>25400</xdr:rowOff>
    </xdr:from>
    <xdr:to>
      <xdr:col>1</xdr:col>
      <xdr:colOff>749300</xdr:colOff>
      <xdr:row>139</xdr:row>
      <xdr:rowOff>501650</xdr:rowOff>
    </xdr:to>
    <xdr:pic>
      <xdr:nvPicPr>
        <xdr:cNvPr id="265" name="Subgraph-jasoneg33">
          <a:extLst>
            <a:ext uri="{FF2B5EF4-FFF2-40B4-BE49-F238E27FC236}">
              <a16:creationId xmlns:a16="http://schemas.microsoft.com/office/drawing/2014/main" id="{2F0D9CC8-07F1-4B4C-BB97-D8D76FF3F57E}"/>
            </a:ext>
          </a:extLst>
        </xdr:cNvPr>
        <xdr:cNvPicPr>
          <a:picLocks/>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635000" y="72367775"/>
          <a:ext cx="723900" cy="476250"/>
        </a:xfrm>
        <a:prstGeom prst="rect">
          <a:avLst/>
        </a:prstGeom>
      </xdr:spPr>
    </xdr:pic>
    <xdr:clientData/>
  </xdr:twoCellAnchor>
  <xdr:twoCellAnchor editAs="oneCell">
    <xdr:from>
      <xdr:col>1</xdr:col>
      <xdr:colOff>25400</xdr:colOff>
      <xdr:row>140</xdr:row>
      <xdr:rowOff>25400</xdr:rowOff>
    </xdr:from>
    <xdr:to>
      <xdr:col>1</xdr:col>
      <xdr:colOff>749300</xdr:colOff>
      <xdr:row>140</xdr:row>
      <xdr:rowOff>501650</xdr:rowOff>
    </xdr:to>
    <xdr:pic>
      <xdr:nvPicPr>
        <xdr:cNvPr id="267" name="Subgraph-imstillshannon">
          <a:extLst>
            <a:ext uri="{FF2B5EF4-FFF2-40B4-BE49-F238E27FC236}">
              <a16:creationId xmlns:a16="http://schemas.microsoft.com/office/drawing/2014/main" id="{750E7F79-7A55-4C04-B308-D630704A66CD}"/>
            </a:ext>
          </a:extLst>
        </xdr:cNvPr>
        <xdr:cNvPicPr>
          <a:picLocks/>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635000" y="72891650"/>
          <a:ext cx="723900" cy="476250"/>
        </a:xfrm>
        <a:prstGeom prst="rect">
          <a:avLst/>
        </a:prstGeom>
      </xdr:spPr>
    </xdr:pic>
    <xdr:clientData/>
  </xdr:twoCellAnchor>
  <xdr:twoCellAnchor editAs="oneCell">
    <xdr:from>
      <xdr:col>1</xdr:col>
      <xdr:colOff>25400</xdr:colOff>
      <xdr:row>141</xdr:row>
      <xdr:rowOff>25400</xdr:rowOff>
    </xdr:from>
    <xdr:to>
      <xdr:col>1</xdr:col>
      <xdr:colOff>749300</xdr:colOff>
      <xdr:row>141</xdr:row>
      <xdr:rowOff>501650</xdr:rowOff>
    </xdr:to>
    <xdr:pic>
      <xdr:nvPicPr>
        <xdr:cNvPr id="269" name="Subgraph-fightingtalk2">
          <a:extLst>
            <a:ext uri="{FF2B5EF4-FFF2-40B4-BE49-F238E27FC236}">
              <a16:creationId xmlns:a16="http://schemas.microsoft.com/office/drawing/2014/main" id="{E7BD50C0-AD96-4314-B970-87BC2AEDE5A5}"/>
            </a:ext>
          </a:extLst>
        </xdr:cNvPr>
        <xdr:cNvPicPr>
          <a:picLocks/>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635000" y="73415525"/>
          <a:ext cx="723900" cy="476250"/>
        </a:xfrm>
        <a:prstGeom prst="rect">
          <a:avLst/>
        </a:prstGeom>
      </xdr:spPr>
    </xdr:pic>
    <xdr:clientData/>
  </xdr:twoCellAnchor>
  <xdr:twoCellAnchor editAs="oneCell">
    <xdr:from>
      <xdr:col>1</xdr:col>
      <xdr:colOff>25400</xdr:colOff>
      <xdr:row>142</xdr:row>
      <xdr:rowOff>25400</xdr:rowOff>
    </xdr:from>
    <xdr:to>
      <xdr:col>1</xdr:col>
      <xdr:colOff>749300</xdr:colOff>
      <xdr:row>142</xdr:row>
      <xdr:rowOff>501650</xdr:rowOff>
    </xdr:to>
    <xdr:pic>
      <xdr:nvPicPr>
        <xdr:cNvPr id="271" name="Subgraph-jenmillsap">
          <a:extLst>
            <a:ext uri="{FF2B5EF4-FFF2-40B4-BE49-F238E27FC236}">
              <a16:creationId xmlns:a16="http://schemas.microsoft.com/office/drawing/2014/main" id="{55DE20E5-D1B4-446A-A2EE-52B3C05D105F}"/>
            </a:ext>
          </a:extLst>
        </xdr:cNvPr>
        <xdr:cNvPicPr>
          <a:picLocks/>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635000" y="73939400"/>
          <a:ext cx="723900" cy="476250"/>
        </a:xfrm>
        <a:prstGeom prst="rect">
          <a:avLst/>
        </a:prstGeom>
      </xdr:spPr>
    </xdr:pic>
    <xdr:clientData/>
  </xdr:twoCellAnchor>
  <xdr:twoCellAnchor editAs="oneCell">
    <xdr:from>
      <xdr:col>1</xdr:col>
      <xdr:colOff>25400</xdr:colOff>
      <xdr:row>143</xdr:row>
      <xdr:rowOff>25400</xdr:rowOff>
    </xdr:from>
    <xdr:to>
      <xdr:col>1</xdr:col>
      <xdr:colOff>749300</xdr:colOff>
      <xdr:row>143</xdr:row>
      <xdr:rowOff>501650</xdr:rowOff>
    </xdr:to>
    <xdr:pic>
      <xdr:nvPicPr>
        <xdr:cNvPr id="273" name="Subgraph-callum_jn">
          <a:extLst>
            <a:ext uri="{FF2B5EF4-FFF2-40B4-BE49-F238E27FC236}">
              <a16:creationId xmlns:a16="http://schemas.microsoft.com/office/drawing/2014/main" id="{62954C26-31CF-4BF8-9661-14C2CA8AEDA9}"/>
            </a:ext>
          </a:extLst>
        </xdr:cNvPr>
        <xdr:cNvPicPr>
          <a:picLocks/>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635000" y="74463275"/>
          <a:ext cx="723900" cy="476250"/>
        </a:xfrm>
        <a:prstGeom prst="rect">
          <a:avLst/>
        </a:prstGeom>
      </xdr:spPr>
    </xdr:pic>
    <xdr:clientData/>
  </xdr:twoCellAnchor>
  <xdr:twoCellAnchor editAs="oneCell">
    <xdr:from>
      <xdr:col>1</xdr:col>
      <xdr:colOff>25400</xdr:colOff>
      <xdr:row>144</xdr:row>
      <xdr:rowOff>25400</xdr:rowOff>
    </xdr:from>
    <xdr:to>
      <xdr:col>1</xdr:col>
      <xdr:colOff>749300</xdr:colOff>
      <xdr:row>144</xdr:row>
      <xdr:rowOff>501650</xdr:rowOff>
    </xdr:to>
    <xdr:pic>
      <xdr:nvPicPr>
        <xdr:cNvPr id="275" name="Subgraph-chadallen592">
          <a:extLst>
            <a:ext uri="{FF2B5EF4-FFF2-40B4-BE49-F238E27FC236}">
              <a16:creationId xmlns:a16="http://schemas.microsoft.com/office/drawing/2014/main" id="{5978ED3A-FDDE-480A-8B32-737EF3BC2811}"/>
            </a:ext>
          </a:extLst>
        </xdr:cNvPr>
        <xdr:cNvPicPr>
          <a:picLocks/>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635000" y="74987150"/>
          <a:ext cx="723900" cy="476250"/>
        </a:xfrm>
        <a:prstGeom prst="rect">
          <a:avLst/>
        </a:prstGeom>
      </xdr:spPr>
    </xdr:pic>
    <xdr:clientData/>
  </xdr:twoCellAnchor>
  <xdr:twoCellAnchor editAs="oneCell">
    <xdr:from>
      <xdr:col>1</xdr:col>
      <xdr:colOff>25400</xdr:colOff>
      <xdr:row>145</xdr:row>
      <xdr:rowOff>25400</xdr:rowOff>
    </xdr:from>
    <xdr:to>
      <xdr:col>1</xdr:col>
      <xdr:colOff>749300</xdr:colOff>
      <xdr:row>145</xdr:row>
      <xdr:rowOff>501650</xdr:rowOff>
    </xdr:to>
    <xdr:pic>
      <xdr:nvPicPr>
        <xdr:cNvPr id="277" name="Subgraph-mindooze">
          <a:extLst>
            <a:ext uri="{FF2B5EF4-FFF2-40B4-BE49-F238E27FC236}">
              <a16:creationId xmlns:a16="http://schemas.microsoft.com/office/drawing/2014/main" id="{243E7255-6083-4BFE-8327-7B864336C470}"/>
            </a:ext>
          </a:extLst>
        </xdr:cNvPr>
        <xdr:cNvPicPr>
          <a:picLocks/>
        </xdr:cNvPicPr>
      </xdr:nvPicPr>
      <xdr:blipFill>
        <a:blip xmlns:r="http://schemas.openxmlformats.org/officeDocument/2006/relationships" r:embed="rId98">
          <a:extLst>
            <a:ext uri="{28A0092B-C50C-407E-A947-70E740481C1C}">
              <a14:useLocalDpi xmlns:a14="http://schemas.microsoft.com/office/drawing/2010/main" val="0"/>
            </a:ext>
          </a:extLst>
        </a:blip>
        <a:stretch>
          <a:fillRect/>
        </a:stretch>
      </xdr:blipFill>
      <xdr:spPr>
        <a:xfrm>
          <a:off x="635000" y="75511025"/>
          <a:ext cx="723900" cy="476250"/>
        </a:xfrm>
        <a:prstGeom prst="rect">
          <a:avLst/>
        </a:prstGeom>
      </xdr:spPr>
    </xdr:pic>
    <xdr:clientData/>
  </xdr:twoCellAnchor>
  <xdr:twoCellAnchor editAs="oneCell">
    <xdr:from>
      <xdr:col>1</xdr:col>
      <xdr:colOff>25400</xdr:colOff>
      <xdr:row>146</xdr:row>
      <xdr:rowOff>25400</xdr:rowOff>
    </xdr:from>
    <xdr:to>
      <xdr:col>1</xdr:col>
      <xdr:colOff>749300</xdr:colOff>
      <xdr:row>146</xdr:row>
      <xdr:rowOff>501650</xdr:rowOff>
    </xdr:to>
    <xdr:pic>
      <xdr:nvPicPr>
        <xdr:cNvPr id="279" name="Subgraph-jefflex5">
          <a:extLst>
            <a:ext uri="{FF2B5EF4-FFF2-40B4-BE49-F238E27FC236}">
              <a16:creationId xmlns:a16="http://schemas.microsoft.com/office/drawing/2014/main" id="{43BF090F-8A3A-48A9-8864-8A579866FBB3}"/>
            </a:ext>
          </a:extLst>
        </xdr:cNvPr>
        <xdr:cNvPicPr>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635000" y="76034900"/>
          <a:ext cx="723900" cy="476250"/>
        </a:xfrm>
        <a:prstGeom prst="rect">
          <a:avLst/>
        </a:prstGeom>
      </xdr:spPr>
    </xdr:pic>
    <xdr:clientData/>
  </xdr:twoCellAnchor>
  <xdr:twoCellAnchor editAs="oneCell">
    <xdr:from>
      <xdr:col>1</xdr:col>
      <xdr:colOff>25400</xdr:colOff>
      <xdr:row>147</xdr:row>
      <xdr:rowOff>25400</xdr:rowOff>
    </xdr:from>
    <xdr:to>
      <xdr:col>1</xdr:col>
      <xdr:colOff>749300</xdr:colOff>
      <xdr:row>147</xdr:row>
      <xdr:rowOff>501650</xdr:rowOff>
    </xdr:to>
    <xdr:pic>
      <xdr:nvPicPr>
        <xdr:cNvPr id="281" name="Subgraph-chelseafc">
          <a:extLst>
            <a:ext uri="{FF2B5EF4-FFF2-40B4-BE49-F238E27FC236}">
              <a16:creationId xmlns:a16="http://schemas.microsoft.com/office/drawing/2014/main" id="{E60DC9D0-A3BC-475E-82D9-3D3996826061}"/>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76558775"/>
          <a:ext cx="723900" cy="476250"/>
        </a:xfrm>
        <a:prstGeom prst="rect">
          <a:avLst/>
        </a:prstGeom>
      </xdr:spPr>
    </xdr:pic>
    <xdr:clientData/>
  </xdr:twoCellAnchor>
  <xdr:twoCellAnchor editAs="oneCell">
    <xdr:from>
      <xdr:col>1</xdr:col>
      <xdr:colOff>25400</xdr:colOff>
      <xdr:row>148</xdr:row>
      <xdr:rowOff>25400</xdr:rowOff>
    </xdr:from>
    <xdr:to>
      <xdr:col>1</xdr:col>
      <xdr:colOff>749300</xdr:colOff>
      <xdr:row>148</xdr:row>
      <xdr:rowOff>501650</xdr:rowOff>
    </xdr:to>
    <xdr:pic>
      <xdr:nvPicPr>
        <xdr:cNvPr id="283" name="Subgraph-toniruediger">
          <a:extLst>
            <a:ext uri="{FF2B5EF4-FFF2-40B4-BE49-F238E27FC236}">
              <a16:creationId xmlns:a16="http://schemas.microsoft.com/office/drawing/2014/main" id="{02CC11CB-19BD-441C-8CE7-11AA43E90612}"/>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77082650"/>
          <a:ext cx="723900" cy="476250"/>
        </a:xfrm>
        <a:prstGeom prst="rect">
          <a:avLst/>
        </a:prstGeom>
      </xdr:spPr>
    </xdr:pic>
    <xdr:clientData/>
  </xdr:twoCellAnchor>
  <xdr:twoCellAnchor editAs="oneCell">
    <xdr:from>
      <xdr:col>1</xdr:col>
      <xdr:colOff>25400</xdr:colOff>
      <xdr:row>150</xdr:row>
      <xdr:rowOff>25400</xdr:rowOff>
    </xdr:from>
    <xdr:to>
      <xdr:col>1</xdr:col>
      <xdr:colOff>749300</xdr:colOff>
      <xdr:row>150</xdr:row>
      <xdr:rowOff>501650</xdr:rowOff>
    </xdr:to>
    <xdr:pic>
      <xdr:nvPicPr>
        <xdr:cNvPr id="285" name="Subgraph-s_mah">
          <a:extLst>
            <a:ext uri="{FF2B5EF4-FFF2-40B4-BE49-F238E27FC236}">
              <a16:creationId xmlns:a16="http://schemas.microsoft.com/office/drawing/2014/main" id="{3636CFF8-AFC9-45BE-BF35-F4F7174D9ED1}"/>
            </a:ext>
          </a:extLst>
        </xdr:cNvPr>
        <xdr:cNvPicPr>
          <a:picLocks/>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635000" y="78130400"/>
          <a:ext cx="723900" cy="476250"/>
        </a:xfrm>
        <a:prstGeom prst="rect">
          <a:avLst/>
        </a:prstGeom>
      </xdr:spPr>
    </xdr:pic>
    <xdr:clientData/>
  </xdr:twoCellAnchor>
  <xdr:twoCellAnchor editAs="oneCell">
    <xdr:from>
      <xdr:col>1</xdr:col>
      <xdr:colOff>25400</xdr:colOff>
      <xdr:row>151</xdr:row>
      <xdr:rowOff>25400</xdr:rowOff>
    </xdr:from>
    <xdr:to>
      <xdr:col>1</xdr:col>
      <xdr:colOff>749300</xdr:colOff>
      <xdr:row>151</xdr:row>
      <xdr:rowOff>501650</xdr:rowOff>
    </xdr:to>
    <xdr:pic>
      <xdr:nvPicPr>
        <xdr:cNvPr id="287" name="Subgraph-luisvelez131">
          <a:extLst>
            <a:ext uri="{FF2B5EF4-FFF2-40B4-BE49-F238E27FC236}">
              <a16:creationId xmlns:a16="http://schemas.microsoft.com/office/drawing/2014/main" id="{661ED1D7-9430-4360-AA70-A884136ED44F}"/>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78654275"/>
          <a:ext cx="723900" cy="476250"/>
        </a:xfrm>
        <a:prstGeom prst="rect">
          <a:avLst/>
        </a:prstGeom>
      </xdr:spPr>
    </xdr:pic>
    <xdr:clientData/>
  </xdr:twoCellAnchor>
  <xdr:twoCellAnchor editAs="oneCell">
    <xdr:from>
      <xdr:col>1</xdr:col>
      <xdr:colOff>25400</xdr:colOff>
      <xdr:row>152</xdr:row>
      <xdr:rowOff>25400</xdr:rowOff>
    </xdr:from>
    <xdr:to>
      <xdr:col>1</xdr:col>
      <xdr:colOff>749300</xdr:colOff>
      <xdr:row>152</xdr:row>
      <xdr:rowOff>501650</xdr:rowOff>
    </xdr:to>
    <xdr:pic>
      <xdr:nvPicPr>
        <xdr:cNvPr id="289" name="Subgraph-doctorjoseefren">
          <a:extLst>
            <a:ext uri="{FF2B5EF4-FFF2-40B4-BE49-F238E27FC236}">
              <a16:creationId xmlns:a16="http://schemas.microsoft.com/office/drawing/2014/main" id="{90447C1C-666A-4F43-BCBF-6E63A4BC8C5A}"/>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79178150"/>
          <a:ext cx="723900" cy="476250"/>
        </a:xfrm>
        <a:prstGeom prst="rect">
          <a:avLst/>
        </a:prstGeom>
      </xdr:spPr>
    </xdr:pic>
    <xdr:clientData/>
  </xdr:twoCellAnchor>
  <xdr:twoCellAnchor editAs="oneCell">
    <xdr:from>
      <xdr:col>1</xdr:col>
      <xdr:colOff>25400</xdr:colOff>
      <xdr:row>154</xdr:row>
      <xdr:rowOff>25400</xdr:rowOff>
    </xdr:from>
    <xdr:to>
      <xdr:col>1</xdr:col>
      <xdr:colOff>749300</xdr:colOff>
      <xdr:row>154</xdr:row>
      <xdr:rowOff>501650</xdr:rowOff>
    </xdr:to>
    <xdr:pic>
      <xdr:nvPicPr>
        <xdr:cNvPr id="291" name="Subgraph-crizzjohnn">
          <a:extLst>
            <a:ext uri="{FF2B5EF4-FFF2-40B4-BE49-F238E27FC236}">
              <a16:creationId xmlns:a16="http://schemas.microsoft.com/office/drawing/2014/main" id="{9507A2B6-D943-40B8-90BC-D09992DBE190}"/>
            </a:ext>
          </a:extLst>
        </xdr:cNvPr>
        <xdr:cNvPicPr>
          <a:picLocks/>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635000" y="80225900"/>
          <a:ext cx="723900" cy="476250"/>
        </a:xfrm>
        <a:prstGeom prst="rect">
          <a:avLst/>
        </a:prstGeom>
      </xdr:spPr>
    </xdr:pic>
    <xdr:clientData/>
  </xdr:twoCellAnchor>
  <xdr:twoCellAnchor editAs="oneCell">
    <xdr:from>
      <xdr:col>1</xdr:col>
      <xdr:colOff>25400</xdr:colOff>
      <xdr:row>155</xdr:row>
      <xdr:rowOff>25400</xdr:rowOff>
    </xdr:from>
    <xdr:to>
      <xdr:col>1</xdr:col>
      <xdr:colOff>749300</xdr:colOff>
      <xdr:row>155</xdr:row>
      <xdr:rowOff>501650</xdr:rowOff>
    </xdr:to>
    <xdr:pic>
      <xdr:nvPicPr>
        <xdr:cNvPr id="293" name="Subgraph-rtsmallstreams">
          <a:extLst>
            <a:ext uri="{FF2B5EF4-FFF2-40B4-BE49-F238E27FC236}">
              <a16:creationId xmlns:a16="http://schemas.microsoft.com/office/drawing/2014/main" id="{93BDE62E-B03F-46DD-979E-17A2B6E3A5FF}"/>
            </a:ext>
          </a:extLst>
        </xdr:cNvPr>
        <xdr:cNvPicPr>
          <a:picLocks/>
        </xdr:cNvPicPr>
      </xdr:nvPicPr>
      <xdr:blipFill>
        <a:blip xmlns:r="http://schemas.openxmlformats.org/officeDocument/2006/relationships" r:embed="rId100">
          <a:extLst>
            <a:ext uri="{28A0092B-C50C-407E-A947-70E740481C1C}">
              <a14:useLocalDpi xmlns:a14="http://schemas.microsoft.com/office/drawing/2010/main" val="0"/>
            </a:ext>
          </a:extLst>
        </a:blip>
        <a:stretch>
          <a:fillRect/>
        </a:stretch>
      </xdr:blipFill>
      <xdr:spPr>
        <a:xfrm>
          <a:off x="635000" y="80749775"/>
          <a:ext cx="723900" cy="476250"/>
        </a:xfrm>
        <a:prstGeom prst="rect">
          <a:avLst/>
        </a:prstGeom>
      </xdr:spPr>
    </xdr:pic>
    <xdr:clientData/>
  </xdr:twoCellAnchor>
  <xdr:twoCellAnchor editAs="oneCell">
    <xdr:from>
      <xdr:col>1</xdr:col>
      <xdr:colOff>25400</xdr:colOff>
      <xdr:row>156</xdr:row>
      <xdr:rowOff>25400</xdr:rowOff>
    </xdr:from>
    <xdr:to>
      <xdr:col>1</xdr:col>
      <xdr:colOff>749300</xdr:colOff>
      <xdr:row>156</xdr:row>
      <xdr:rowOff>501650</xdr:rowOff>
    </xdr:to>
    <xdr:pic>
      <xdr:nvPicPr>
        <xdr:cNvPr id="295" name="Subgraph-rtsm">
          <a:extLst>
            <a:ext uri="{FF2B5EF4-FFF2-40B4-BE49-F238E27FC236}">
              <a16:creationId xmlns:a16="http://schemas.microsoft.com/office/drawing/2014/main" id="{EAC8C1E4-BC9A-4611-85F5-8444807CCB5D}"/>
            </a:ext>
          </a:extLst>
        </xdr:cNvPr>
        <xdr:cNvPicPr>
          <a:picLocks/>
        </xdr:cNvPicPr>
      </xdr:nvPicPr>
      <xdr:blipFill>
        <a:blip xmlns:r="http://schemas.openxmlformats.org/officeDocument/2006/relationships" r:embed="rId101">
          <a:extLst>
            <a:ext uri="{28A0092B-C50C-407E-A947-70E740481C1C}">
              <a14:useLocalDpi xmlns:a14="http://schemas.microsoft.com/office/drawing/2010/main" val="0"/>
            </a:ext>
          </a:extLst>
        </a:blip>
        <a:stretch>
          <a:fillRect/>
        </a:stretch>
      </xdr:blipFill>
      <xdr:spPr>
        <a:xfrm>
          <a:off x="635000" y="81273650"/>
          <a:ext cx="723900" cy="476250"/>
        </a:xfrm>
        <a:prstGeom prst="rect">
          <a:avLst/>
        </a:prstGeom>
      </xdr:spPr>
    </xdr:pic>
    <xdr:clientData/>
  </xdr:twoCellAnchor>
  <xdr:twoCellAnchor editAs="oneCell">
    <xdr:from>
      <xdr:col>1</xdr:col>
      <xdr:colOff>25400</xdr:colOff>
      <xdr:row>157</xdr:row>
      <xdr:rowOff>25400</xdr:rowOff>
    </xdr:from>
    <xdr:to>
      <xdr:col>1</xdr:col>
      <xdr:colOff>749300</xdr:colOff>
      <xdr:row>157</xdr:row>
      <xdr:rowOff>501650</xdr:rowOff>
    </xdr:to>
    <xdr:pic>
      <xdr:nvPicPr>
        <xdr:cNvPr id="297" name="Subgraph-stream_caster">
          <a:extLst>
            <a:ext uri="{FF2B5EF4-FFF2-40B4-BE49-F238E27FC236}">
              <a16:creationId xmlns:a16="http://schemas.microsoft.com/office/drawing/2014/main" id="{6D508DC0-3B28-4601-B6E9-3AC77E85EB76}"/>
            </a:ext>
          </a:extLst>
        </xdr:cNvPr>
        <xdr:cNvPicPr>
          <a:picLocks/>
        </xdr:cNvPicPr>
      </xdr:nvPicPr>
      <xdr:blipFill>
        <a:blip xmlns:r="http://schemas.openxmlformats.org/officeDocument/2006/relationships" r:embed="rId101">
          <a:extLst>
            <a:ext uri="{28A0092B-C50C-407E-A947-70E740481C1C}">
              <a14:useLocalDpi xmlns:a14="http://schemas.microsoft.com/office/drawing/2010/main" val="0"/>
            </a:ext>
          </a:extLst>
        </a:blip>
        <a:stretch>
          <a:fillRect/>
        </a:stretch>
      </xdr:blipFill>
      <xdr:spPr>
        <a:xfrm>
          <a:off x="635000" y="81797525"/>
          <a:ext cx="723900" cy="476250"/>
        </a:xfrm>
        <a:prstGeom prst="rect">
          <a:avLst/>
        </a:prstGeom>
      </xdr:spPr>
    </xdr:pic>
    <xdr:clientData/>
  </xdr:twoCellAnchor>
  <xdr:twoCellAnchor editAs="oneCell">
    <xdr:from>
      <xdr:col>1</xdr:col>
      <xdr:colOff>25400</xdr:colOff>
      <xdr:row>158</xdr:row>
      <xdr:rowOff>25400</xdr:rowOff>
    </xdr:from>
    <xdr:to>
      <xdr:col>1</xdr:col>
      <xdr:colOff>749300</xdr:colOff>
      <xdr:row>158</xdr:row>
      <xdr:rowOff>501650</xdr:rowOff>
    </xdr:to>
    <xdr:pic>
      <xdr:nvPicPr>
        <xdr:cNvPr id="299" name="Subgraph-streamerrtr">
          <a:extLst>
            <a:ext uri="{FF2B5EF4-FFF2-40B4-BE49-F238E27FC236}">
              <a16:creationId xmlns:a16="http://schemas.microsoft.com/office/drawing/2014/main" id="{53CC5C8D-052D-43D4-839C-ED535A61A056}"/>
            </a:ext>
          </a:extLst>
        </xdr:cNvPr>
        <xdr:cNvPicPr>
          <a:picLocks/>
        </xdr:cNvPicPr>
      </xdr:nvPicPr>
      <xdr:blipFill>
        <a:blip xmlns:r="http://schemas.openxmlformats.org/officeDocument/2006/relationships" r:embed="rId101">
          <a:extLst>
            <a:ext uri="{28A0092B-C50C-407E-A947-70E740481C1C}">
              <a14:useLocalDpi xmlns:a14="http://schemas.microsoft.com/office/drawing/2010/main" val="0"/>
            </a:ext>
          </a:extLst>
        </a:blip>
        <a:stretch>
          <a:fillRect/>
        </a:stretch>
      </xdr:blipFill>
      <xdr:spPr>
        <a:xfrm>
          <a:off x="635000" y="82321400"/>
          <a:ext cx="723900" cy="476250"/>
        </a:xfrm>
        <a:prstGeom prst="rect">
          <a:avLst/>
        </a:prstGeom>
      </xdr:spPr>
    </xdr:pic>
    <xdr:clientData/>
  </xdr:twoCellAnchor>
  <xdr:twoCellAnchor editAs="oneCell">
    <xdr:from>
      <xdr:col>1</xdr:col>
      <xdr:colOff>25400</xdr:colOff>
      <xdr:row>159</xdr:row>
      <xdr:rowOff>25400</xdr:rowOff>
    </xdr:from>
    <xdr:to>
      <xdr:col>1</xdr:col>
      <xdr:colOff>749300</xdr:colOff>
      <xdr:row>159</xdr:row>
      <xdr:rowOff>501650</xdr:rowOff>
    </xdr:to>
    <xdr:pic>
      <xdr:nvPicPr>
        <xdr:cNvPr id="301" name="Subgraph-streamer_boost">
          <a:extLst>
            <a:ext uri="{FF2B5EF4-FFF2-40B4-BE49-F238E27FC236}">
              <a16:creationId xmlns:a16="http://schemas.microsoft.com/office/drawing/2014/main" id="{47C61BD9-7D4F-4EF7-9C40-D089F215E684}"/>
            </a:ext>
          </a:extLst>
        </xdr:cNvPr>
        <xdr:cNvPicPr>
          <a:picLocks/>
        </xdr:cNvPicPr>
      </xdr:nvPicPr>
      <xdr:blipFill>
        <a:blip xmlns:r="http://schemas.openxmlformats.org/officeDocument/2006/relationships" r:embed="rId101">
          <a:extLst>
            <a:ext uri="{28A0092B-C50C-407E-A947-70E740481C1C}">
              <a14:useLocalDpi xmlns:a14="http://schemas.microsoft.com/office/drawing/2010/main" val="0"/>
            </a:ext>
          </a:extLst>
        </a:blip>
        <a:stretch>
          <a:fillRect/>
        </a:stretch>
      </xdr:blipFill>
      <xdr:spPr>
        <a:xfrm>
          <a:off x="635000" y="82845275"/>
          <a:ext cx="723900" cy="476250"/>
        </a:xfrm>
        <a:prstGeom prst="rect">
          <a:avLst/>
        </a:prstGeom>
      </xdr:spPr>
    </xdr:pic>
    <xdr:clientData/>
  </xdr:twoCellAnchor>
  <xdr:twoCellAnchor editAs="oneCell">
    <xdr:from>
      <xdr:col>1</xdr:col>
      <xdr:colOff>25400</xdr:colOff>
      <xdr:row>160</xdr:row>
      <xdr:rowOff>25400</xdr:rowOff>
    </xdr:from>
    <xdr:to>
      <xdr:col>1</xdr:col>
      <xdr:colOff>749300</xdr:colOff>
      <xdr:row>160</xdr:row>
      <xdr:rowOff>501650</xdr:rowOff>
    </xdr:to>
    <xdr:pic>
      <xdr:nvPicPr>
        <xdr:cNvPr id="303" name="Subgraph-fcadttv">
          <a:extLst>
            <a:ext uri="{FF2B5EF4-FFF2-40B4-BE49-F238E27FC236}">
              <a16:creationId xmlns:a16="http://schemas.microsoft.com/office/drawing/2014/main" id="{C90D8838-8334-47D3-9E4F-DB5CD81E06D9}"/>
            </a:ext>
          </a:extLst>
        </xdr:cNvPr>
        <xdr:cNvPicPr>
          <a:picLocks/>
        </xdr:cNvPicPr>
      </xdr:nvPicPr>
      <xdr:blipFill>
        <a:blip xmlns:r="http://schemas.openxmlformats.org/officeDocument/2006/relationships" r:embed="rId101">
          <a:extLst>
            <a:ext uri="{28A0092B-C50C-407E-A947-70E740481C1C}">
              <a14:useLocalDpi xmlns:a14="http://schemas.microsoft.com/office/drawing/2010/main" val="0"/>
            </a:ext>
          </a:extLst>
        </a:blip>
        <a:stretch>
          <a:fillRect/>
        </a:stretch>
      </xdr:blipFill>
      <xdr:spPr>
        <a:xfrm>
          <a:off x="635000" y="83369150"/>
          <a:ext cx="723900" cy="476250"/>
        </a:xfrm>
        <a:prstGeom prst="rect">
          <a:avLst/>
        </a:prstGeom>
      </xdr:spPr>
    </xdr:pic>
    <xdr:clientData/>
  </xdr:twoCellAnchor>
  <xdr:twoCellAnchor editAs="oneCell">
    <xdr:from>
      <xdr:col>1</xdr:col>
      <xdr:colOff>25400</xdr:colOff>
      <xdr:row>161</xdr:row>
      <xdr:rowOff>25400</xdr:rowOff>
    </xdr:from>
    <xdr:to>
      <xdr:col>1</xdr:col>
      <xdr:colOff>749300</xdr:colOff>
      <xdr:row>161</xdr:row>
      <xdr:rowOff>501650</xdr:rowOff>
    </xdr:to>
    <xdr:pic>
      <xdr:nvPicPr>
        <xdr:cNvPr id="305" name="Subgraph-remcogaming198">
          <a:extLst>
            <a:ext uri="{FF2B5EF4-FFF2-40B4-BE49-F238E27FC236}">
              <a16:creationId xmlns:a16="http://schemas.microsoft.com/office/drawing/2014/main" id="{97D84DD1-1196-49B6-A073-AE71CFCDB484}"/>
            </a:ext>
          </a:extLst>
        </xdr:cNvPr>
        <xdr:cNvPicPr>
          <a:picLocks/>
        </xdr:cNvPicPr>
      </xdr:nvPicPr>
      <xdr:blipFill>
        <a:blip xmlns:r="http://schemas.openxmlformats.org/officeDocument/2006/relationships" r:embed="rId101">
          <a:extLst>
            <a:ext uri="{28A0092B-C50C-407E-A947-70E740481C1C}">
              <a14:useLocalDpi xmlns:a14="http://schemas.microsoft.com/office/drawing/2010/main" val="0"/>
            </a:ext>
          </a:extLst>
        </a:blip>
        <a:stretch>
          <a:fillRect/>
        </a:stretch>
      </xdr:blipFill>
      <xdr:spPr>
        <a:xfrm>
          <a:off x="635000" y="83893025"/>
          <a:ext cx="723900" cy="476250"/>
        </a:xfrm>
        <a:prstGeom prst="rect">
          <a:avLst/>
        </a:prstGeom>
      </xdr:spPr>
    </xdr:pic>
    <xdr:clientData/>
  </xdr:twoCellAnchor>
  <xdr:twoCellAnchor editAs="oneCell">
    <xdr:from>
      <xdr:col>1</xdr:col>
      <xdr:colOff>25400</xdr:colOff>
      <xdr:row>162</xdr:row>
      <xdr:rowOff>25400</xdr:rowOff>
    </xdr:from>
    <xdr:to>
      <xdr:col>1</xdr:col>
      <xdr:colOff>749300</xdr:colOff>
      <xdr:row>162</xdr:row>
      <xdr:rowOff>501650</xdr:rowOff>
    </xdr:to>
    <xdr:pic>
      <xdr:nvPicPr>
        <xdr:cNvPr id="307" name="Subgraph-marcus_frierson">
          <a:extLst>
            <a:ext uri="{FF2B5EF4-FFF2-40B4-BE49-F238E27FC236}">
              <a16:creationId xmlns:a16="http://schemas.microsoft.com/office/drawing/2014/main" id="{64833F61-19C6-4AC6-82B0-210FABBAF0FA}"/>
            </a:ext>
          </a:extLst>
        </xdr:cNvPr>
        <xdr:cNvPicPr>
          <a:picLocks/>
        </xdr:cNvPicPr>
      </xdr:nvPicPr>
      <xdr:blipFill>
        <a:blip xmlns:r="http://schemas.openxmlformats.org/officeDocument/2006/relationships" r:embed="rId101">
          <a:extLst>
            <a:ext uri="{28A0092B-C50C-407E-A947-70E740481C1C}">
              <a14:useLocalDpi xmlns:a14="http://schemas.microsoft.com/office/drawing/2010/main" val="0"/>
            </a:ext>
          </a:extLst>
        </a:blip>
        <a:stretch>
          <a:fillRect/>
        </a:stretch>
      </xdr:blipFill>
      <xdr:spPr>
        <a:xfrm>
          <a:off x="635000" y="84416900"/>
          <a:ext cx="723900" cy="476250"/>
        </a:xfrm>
        <a:prstGeom prst="rect">
          <a:avLst/>
        </a:prstGeom>
      </xdr:spPr>
    </xdr:pic>
    <xdr:clientData/>
  </xdr:twoCellAnchor>
  <xdr:twoCellAnchor editAs="oneCell">
    <xdr:from>
      <xdr:col>1</xdr:col>
      <xdr:colOff>25400</xdr:colOff>
      <xdr:row>163</xdr:row>
      <xdr:rowOff>25400</xdr:rowOff>
    </xdr:from>
    <xdr:to>
      <xdr:col>1</xdr:col>
      <xdr:colOff>749300</xdr:colOff>
      <xdr:row>163</xdr:row>
      <xdr:rowOff>501650</xdr:rowOff>
    </xdr:to>
    <xdr:pic>
      <xdr:nvPicPr>
        <xdr:cNvPr id="309" name="Subgraph-waywardprairie">
          <a:extLst>
            <a:ext uri="{FF2B5EF4-FFF2-40B4-BE49-F238E27FC236}">
              <a16:creationId xmlns:a16="http://schemas.microsoft.com/office/drawing/2014/main" id="{19E5DA43-F32E-4E46-BEC3-C9F55DFD7A11}"/>
            </a:ext>
          </a:extLst>
        </xdr:cNvPr>
        <xdr:cNvPicPr>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635000" y="84940775"/>
          <a:ext cx="723900" cy="476250"/>
        </a:xfrm>
        <a:prstGeom prst="rect">
          <a:avLst/>
        </a:prstGeom>
      </xdr:spPr>
    </xdr:pic>
    <xdr:clientData/>
  </xdr:twoCellAnchor>
  <xdr:twoCellAnchor editAs="oneCell">
    <xdr:from>
      <xdr:col>1</xdr:col>
      <xdr:colOff>25400</xdr:colOff>
      <xdr:row>164</xdr:row>
      <xdr:rowOff>25400</xdr:rowOff>
    </xdr:from>
    <xdr:to>
      <xdr:col>1</xdr:col>
      <xdr:colOff>749300</xdr:colOff>
      <xdr:row>164</xdr:row>
      <xdr:rowOff>501650</xdr:rowOff>
    </xdr:to>
    <xdr:pic>
      <xdr:nvPicPr>
        <xdr:cNvPr id="311" name="Subgraph-mythinformedmke">
          <a:extLst>
            <a:ext uri="{FF2B5EF4-FFF2-40B4-BE49-F238E27FC236}">
              <a16:creationId xmlns:a16="http://schemas.microsoft.com/office/drawing/2014/main" id="{F76413F7-FB0D-49D4-B8FC-ACCC021C90A9}"/>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85464650"/>
          <a:ext cx="723900" cy="476250"/>
        </a:xfrm>
        <a:prstGeom prst="rect">
          <a:avLst/>
        </a:prstGeom>
      </xdr:spPr>
    </xdr:pic>
    <xdr:clientData/>
  </xdr:twoCellAnchor>
  <xdr:twoCellAnchor editAs="oneCell">
    <xdr:from>
      <xdr:col>1</xdr:col>
      <xdr:colOff>25400</xdr:colOff>
      <xdr:row>165</xdr:row>
      <xdr:rowOff>25400</xdr:rowOff>
    </xdr:from>
    <xdr:to>
      <xdr:col>1</xdr:col>
      <xdr:colOff>749300</xdr:colOff>
      <xdr:row>165</xdr:row>
      <xdr:rowOff>501650</xdr:rowOff>
    </xdr:to>
    <xdr:pic>
      <xdr:nvPicPr>
        <xdr:cNvPr id="313" name="Subgraph-raffyboiii">
          <a:extLst>
            <a:ext uri="{FF2B5EF4-FFF2-40B4-BE49-F238E27FC236}">
              <a16:creationId xmlns:a16="http://schemas.microsoft.com/office/drawing/2014/main" id="{33B740C1-3CC4-4581-8A6C-C60E2E69B8BB}"/>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85988525"/>
          <a:ext cx="723900" cy="476250"/>
        </a:xfrm>
        <a:prstGeom prst="rect">
          <a:avLst/>
        </a:prstGeom>
      </xdr:spPr>
    </xdr:pic>
    <xdr:clientData/>
  </xdr:twoCellAnchor>
  <xdr:twoCellAnchor editAs="oneCell">
    <xdr:from>
      <xdr:col>1</xdr:col>
      <xdr:colOff>25400</xdr:colOff>
      <xdr:row>166</xdr:row>
      <xdr:rowOff>25400</xdr:rowOff>
    </xdr:from>
    <xdr:to>
      <xdr:col>1</xdr:col>
      <xdr:colOff>749300</xdr:colOff>
      <xdr:row>166</xdr:row>
      <xdr:rowOff>501650</xdr:rowOff>
    </xdr:to>
    <xdr:pic>
      <xdr:nvPicPr>
        <xdr:cNvPr id="315" name="Subgraph-bklaeren">
          <a:extLst>
            <a:ext uri="{FF2B5EF4-FFF2-40B4-BE49-F238E27FC236}">
              <a16:creationId xmlns:a16="http://schemas.microsoft.com/office/drawing/2014/main" id="{D7B66FAF-A0A7-4197-8417-561584AED862}"/>
            </a:ext>
          </a:extLst>
        </xdr:cNvPr>
        <xdr:cNvPicPr>
          <a:picLocks/>
        </xdr:cNvPicPr>
      </xdr:nvPicPr>
      <xdr:blipFill>
        <a:blip xmlns:r="http://schemas.openxmlformats.org/officeDocument/2006/relationships" r:embed="rId102">
          <a:extLst>
            <a:ext uri="{28A0092B-C50C-407E-A947-70E740481C1C}">
              <a14:useLocalDpi xmlns:a14="http://schemas.microsoft.com/office/drawing/2010/main" val="0"/>
            </a:ext>
          </a:extLst>
        </a:blip>
        <a:stretch>
          <a:fillRect/>
        </a:stretch>
      </xdr:blipFill>
      <xdr:spPr>
        <a:xfrm>
          <a:off x="635000" y="86512400"/>
          <a:ext cx="723900" cy="476250"/>
        </a:xfrm>
        <a:prstGeom prst="rect">
          <a:avLst/>
        </a:prstGeom>
      </xdr:spPr>
    </xdr:pic>
    <xdr:clientData/>
  </xdr:twoCellAnchor>
  <xdr:twoCellAnchor editAs="oneCell">
    <xdr:from>
      <xdr:col>1</xdr:col>
      <xdr:colOff>25400</xdr:colOff>
      <xdr:row>167</xdr:row>
      <xdr:rowOff>25400</xdr:rowOff>
    </xdr:from>
    <xdr:to>
      <xdr:col>1</xdr:col>
      <xdr:colOff>749300</xdr:colOff>
      <xdr:row>167</xdr:row>
      <xdr:rowOff>501650</xdr:rowOff>
    </xdr:to>
    <xdr:pic>
      <xdr:nvPicPr>
        <xdr:cNvPr id="317" name="Subgraph-aew">
          <a:extLst>
            <a:ext uri="{FF2B5EF4-FFF2-40B4-BE49-F238E27FC236}">
              <a16:creationId xmlns:a16="http://schemas.microsoft.com/office/drawing/2014/main" id="{9737CF17-2396-4AF2-87D5-A0C9FCD80EE3}"/>
            </a:ext>
          </a:extLst>
        </xdr:cNvPr>
        <xdr:cNvPicPr>
          <a:picLocks/>
        </xdr:cNvPicPr>
      </xdr:nvPicPr>
      <xdr:blipFill>
        <a:blip xmlns:r="http://schemas.openxmlformats.org/officeDocument/2006/relationships" r:embed="rId103">
          <a:extLst>
            <a:ext uri="{28A0092B-C50C-407E-A947-70E740481C1C}">
              <a14:useLocalDpi xmlns:a14="http://schemas.microsoft.com/office/drawing/2010/main" val="0"/>
            </a:ext>
          </a:extLst>
        </a:blip>
        <a:stretch>
          <a:fillRect/>
        </a:stretch>
      </xdr:blipFill>
      <xdr:spPr>
        <a:xfrm>
          <a:off x="635000" y="87036275"/>
          <a:ext cx="723900" cy="476250"/>
        </a:xfrm>
        <a:prstGeom prst="rect">
          <a:avLst/>
        </a:prstGeom>
      </xdr:spPr>
    </xdr:pic>
    <xdr:clientData/>
  </xdr:twoCellAnchor>
  <xdr:twoCellAnchor editAs="oneCell">
    <xdr:from>
      <xdr:col>1</xdr:col>
      <xdr:colOff>25400</xdr:colOff>
      <xdr:row>168</xdr:row>
      <xdr:rowOff>25400</xdr:rowOff>
    </xdr:from>
    <xdr:to>
      <xdr:col>1</xdr:col>
      <xdr:colOff>749300</xdr:colOff>
      <xdr:row>168</xdr:row>
      <xdr:rowOff>501650</xdr:rowOff>
    </xdr:to>
    <xdr:pic>
      <xdr:nvPicPr>
        <xdr:cNvPr id="319" name="Subgraph-brwrestling">
          <a:extLst>
            <a:ext uri="{FF2B5EF4-FFF2-40B4-BE49-F238E27FC236}">
              <a16:creationId xmlns:a16="http://schemas.microsoft.com/office/drawing/2014/main" id="{ADB704CE-6E61-4CFC-912F-01733CB0E27B}"/>
            </a:ext>
          </a:extLst>
        </xdr:cNvPr>
        <xdr:cNvPicPr>
          <a:picLocks/>
        </xdr:cNvPicPr>
      </xdr:nvPicPr>
      <xdr:blipFill>
        <a:blip xmlns:r="http://schemas.openxmlformats.org/officeDocument/2006/relationships" r:embed="rId104">
          <a:extLst>
            <a:ext uri="{28A0092B-C50C-407E-A947-70E740481C1C}">
              <a14:useLocalDpi xmlns:a14="http://schemas.microsoft.com/office/drawing/2010/main" val="0"/>
            </a:ext>
          </a:extLst>
        </a:blip>
        <a:stretch>
          <a:fillRect/>
        </a:stretch>
      </xdr:blipFill>
      <xdr:spPr>
        <a:xfrm>
          <a:off x="635000" y="87560150"/>
          <a:ext cx="723900" cy="476250"/>
        </a:xfrm>
        <a:prstGeom prst="rect">
          <a:avLst/>
        </a:prstGeom>
      </xdr:spPr>
    </xdr:pic>
    <xdr:clientData/>
  </xdr:twoCellAnchor>
  <xdr:twoCellAnchor editAs="oneCell">
    <xdr:from>
      <xdr:col>1</xdr:col>
      <xdr:colOff>25400</xdr:colOff>
      <xdr:row>169</xdr:row>
      <xdr:rowOff>25400</xdr:rowOff>
    </xdr:from>
    <xdr:to>
      <xdr:col>1</xdr:col>
      <xdr:colOff>749300</xdr:colOff>
      <xdr:row>169</xdr:row>
      <xdr:rowOff>501650</xdr:rowOff>
    </xdr:to>
    <xdr:pic>
      <xdr:nvPicPr>
        <xdr:cNvPr id="321" name="Subgraph-wwwanpaus">
          <a:extLst>
            <a:ext uri="{FF2B5EF4-FFF2-40B4-BE49-F238E27FC236}">
              <a16:creationId xmlns:a16="http://schemas.microsoft.com/office/drawing/2014/main" id="{45269F76-4821-46AA-BC66-EF08B5AC38C4}"/>
            </a:ext>
          </a:extLst>
        </xdr:cNvPr>
        <xdr:cNvPicPr>
          <a:picLocks/>
        </xdr:cNvPicPr>
      </xdr:nvPicPr>
      <xdr:blipFill>
        <a:blip xmlns:r="http://schemas.openxmlformats.org/officeDocument/2006/relationships" r:embed="rId100">
          <a:extLst>
            <a:ext uri="{28A0092B-C50C-407E-A947-70E740481C1C}">
              <a14:useLocalDpi xmlns:a14="http://schemas.microsoft.com/office/drawing/2010/main" val="0"/>
            </a:ext>
          </a:extLst>
        </a:blip>
        <a:stretch>
          <a:fillRect/>
        </a:stretch>
      </xdr:blipFill>
      <xdr:spPr>
        <a:xfrm>
          <a:off x="635000" y="88084025"/>
          <a:ext cx="723900" cy="476250"/>
        </a:xfrm>
        <a:prstGeom prst="rect">
          <a:avLst/>
        </a:prstGeom>
      </xdr:spPr>
    </xdr:pic>
    <xdr:clientData/>
  </xdr:twoCellAnchor>
  <xdr:twoCellAnchor editAs="oneCell">
    <xdr:from>
      <xdr:col>1</xdr:col>
      <xdr:colOff>25400</xdr:colOff>
      <xdr:row>171</xdr:row>
      <xdr:rowOff>25400</xdr:rowOff>
    </xdr:from>
    <xdr:to>
      <xdr:col>1</xdr:col>
      <xdr:colOff>749300</xdr:colOff>
      <xdr:row>171</xdr:row>
      <xdr:rowOff>501650</xdr:rowOff>
    </xdr:to>
    <xdr:pic>
      <xdr:nvPicPr>
        <xdr:cNvPr id="323" name="Subgraph-ufc_junkie89">
          <a:extLst>
            <a:ext uri="{FF2B5EF4-FFF2-40B4-BE49-F238E27FC236}">
              <a16:creationId xmlns:a16="http://schemas.microsoft.com/office/drawing/2014/main" id="{5AAE3C4B-FFF2-467A-B0B5-8155EC92C7DE}"/>
            </a:ext>
          </a:extLst>
        </xdr:cNvPr>
        <xdr:cNvPicPr>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635000" y="89131775"/>
          <a:ext cx="723900" cy="476250"/>
        </a:xfrm>
        <a:prstGeom prst="rect">
          <a:avLst/>
        </a:prstGeom>
      </xdr:spPr>
    </xdr:pic>
    <xdr:clientData/>
  </xdr:twoCellAnchor>
  <xdr:twoCellAnchor editAs="oneCell">
    <xdr:from>
      <xdr:col>1</xdr:col>
      <xdr:colOff>25400</xdr:colOff>
      <xdr:row>172</xdr:row>
      <xdr:rowOff>25400</xdr:rowOff>
    </xdr:from>
    <xdr:to>
      <xdr:col>1</xdr:col>
      <xdr:colOff>749300</xdr:colOff>
      <xdr:row>172</xdr:row>
      <xdr:rowOff>501650</xdr:rowOff>
    </xdr:to>
    <xdr:pic>
      <xdr:nvPicPr>
        <xdr:cNvPr id="325" name="Subgraph-wolfkingvillian">
          <a:extLst>
            <a:ext uri="{FF2B5EF4-FFF2-40B4-BE49-F238E27FC236}">
              <a16:creationId xmlns:a16="http://schemas.microsoft.com/office/drawing/2014/main" id="{285B1A5A-7403-4A75-861D-1ED7A9011155}"/>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89655650"/>
          <a:ext cx="723900" cy="476250"/>
        </a:xfrm>
        <a:prstGeom prst="rect">
          <a:avLst/>
        </a:prstGeom>
      </xdr:spPr>
    </xdr:pic>
    <xdr:clientData/>
  </xdr:twoCellAnchor>
  <xdr:twoCellAnchor editAs="oneCell">
    <xdr:from>
      <xdr:col>1</xdr:col>
      <xdr:colOff>25400</xdr:colOff>
      <xdr:row>173</xdr:row>
      <xdr:rowOff>25400</xdr:rowOff>
    </xdr:from>
    <xdr:to>
      <xdr:col>1</xdr:col>
      <xdr:colOff>749300</xdr:colOff>
      <xdr:row>173</xdr:row>
      <xdr:rowOff>501650</xdr:rowOff>
    </xdr:to>
    <xdr:pic>
      <xdr:nvPicPr>
        <xdr:cNvPr id="327" name="Subgraph-soaringeagle45">
          <a:extLst>
            <a:ext uri="{FF2B5EF4-FFF2-40B4-BE49-F238E27FC236}">
              <a16:creationId xmlns:a16="http://schemas.microsoft.com/office/drawing/2014/main" id="{08F54F20-0528-4A76-A5B5-42349DC7D500}"/>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90179525"/>
          <a:ext cx="723900" cy="476250"/>
        </a:xfrm>
        <a:prstGeom prst="rect">
          <a:avLst/>
        </a:prstGeom>
      </xdr:spPr>
    </xdr:pic>
    <xdr:clientData/>
  </xdr:twoCellAnchor>
  <xdr:twoCellAnchor editAs="oneCell">
    <xdr:from>
      <xdr:col>1</xdr:col>
      <xdr:colOff>25400</xdr:colOff>
      <xdr:row>175</xdr:row>
      <xdr:rowOff>25400</xdr:rowOff>
    </xdr:from>
    <xdr:to>
      <xdr:col>1</xdr:col>
      <xdr:colOff>749300</xdr:colOff>
      <xdr:row>175</xdr:row>
      <xdr:rowOff>501650</xdr:rowOff>
    </xdr:to>
    <xdr:pic>
      <xdr:nvPicPr>
        <xdr:cNvPr id="329" name="Subgraph-mmafuxks209">
          <a:extLst>
            <a:ext uri="{FF2B5EF4-FFF2-40B4-BE49-F238E27FC236}">
              <a16:creationId xmlns:a16="http://schemas.microsoft.com/office/drawing/2014/main" id="{F09DFEE6-957C-4EE0-A623-411C78583D06}"/>
            </a:ext>
          </a:extLst>
        </xdr:cNvPr>
        <xdr:cNvPicPr>
          <a:picLocks/>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635000" y="91227275"/>
          <a:ext cx="723900" cy="476250"/>
        </a:xfrm>
        <a:prstGeom prst="rect">
          <a:avLst/>
        </a:prstGeom>
      </xdr:spPr>
    </xdr:pic>
    <xdr:clientData/>
  </xdr:twoCellAnchor>
  <xdr:twoCellAnchor editAs="oneCell">
    <xdr:from>
      <xdr:col>1</xdr:col>
      <xdr:colOff>25400</xdr:colOff>
      <xdr:row>177</xdr:row>
      <xdr:rowOff>25400</xdr:rowOff>
    </xdr:from>
    <xdr:to>
      <xdr:col>1</xdr:col>
      <xdr:colOff>749300</xdr:colOff>
      <xdr:row>177</xdr:row>
      <xdr:rowOff>501650</xdr:rowOff>
    </xdr:to>
    <xdr:pic>
      <xdr:nvPicPr>
        <xdr:cNvPr id="331" name="Subgraph-gothishcatgirl">
          <a:extLst>
            <a:ext uri="{FF2B5EF4-FFF2-40B4-BE49-F238E27FC236}">
              <a16:creationId xmlns:a16="http://schemas.microsoft.com/office/drawing/2014/main" id="{E2A78ABF-0E9F-4474-83E5-EEB99D8A96AA}"/>
            </a:ext>
          </a:extLst>
        </xdr:cNvPr>
        <xdr:cNvPicPr>
          <a:picLocks/>
        </xdr:cNvPicPr>
      </xdr:nvPicPr>
      <xdr:blipFill>
        <a:blip xmlns:r="http://schemas.openxmlformats.org/officeDocument/2006/relationships" r:embed="rId105">
          <a:extLst>
            <a:ext uri="{28A0092B-C50C-407E-A947-70E740481C1C}">
              <a14:useLocalDpi xmlns:a14="http://schemas.microsoft.com/office/drawing/2010/main" val="0"/>
            </a:ext>
          </a:extLst>
        </a:blip>
        <a:stretch>
          <a:fillRect/>
        </a:stretch>
      </xdr:blipFill>
      <xdr:spPr>
        <a:xfrm>
          <a:off x="635000" y="92275025"/>
          <a:ext cx="723900" cy="476250"/>
        </a:xfrm>
        <a:prstGeom prst="rect">
          <a:avLst/>
        </a:prstGeom>
      </xdr:spPr>
    </xdr:pic>
    <xdr:clientData/>
  </xdr:twoCellAnchor>
  <xdr:twoCellAnchor editAs="oneCell">
    <xdr:from>
      <xdr:col>1</xdr:col>
      <xdr:colOff>25400</xdr:colOff>
      <xdr:row>178</xdr:row>
      <xdr:rowOff>25400</xdr:rowOff>
    </xdr:from>
    <xdr:to>
      <xdr:col>1</xdr:col>
      <xdr:colOff>749300</xdr:colOff>
      <xdr:row>178</xdr:row>
      <xdr:rowOff>501650</xdr:rowOff>
    </xdr:to>
    <xdr:pic>
      <xdr:nvPicPr>
        <xdr:cNvPr id="333" name="Subgraph-aetiusrf">
          <a:extLst>
            <a:ext uri="{FF2B5EF4-FFF2-40B4-BE49-F238E27FC236}">
              <a16:creationId xmlns:a16="http://schemas.microsoft.com/office/drawing/2014/main" id="{9208710D-0915-4E6B-9055-01145A825B42}"/>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92798900"/>
          <a:ext cx="723900" cy="476250"/>
        </a:xfrm>
        <a:prstGeom prst="rect">
          <a:avLst/>
        </a:prstGeom>
      </xdr:spPr>
    </xdr:pic>
    <xdr:clientData/>
  </xdr:twoCellAnchor>
  <xdr:twoCellAnchor editAs="oneCell">
    <xdr:from>
      <xdr:col>1</xdr:col>
      <xdr:colOff>25400</xdr:colOff>
      <xdr:row>179</xdr:row>
      <xdr:rowOff>25400</xdr:rowOff>
    </xdr:from>
    <xdr:to>
      <xdr:col>1</xdr:col>
      <xdr:colOff>749300</xdr:colOff>
      <xdr:row>179</xdr:row>
      <xdr:rowOff>501650</xdr:rowOff>
    </xdr:to>
    <xdr:pic>
      <xdr:nvPicPr>
        <xdr:cNvPr id="335" name="Subgraph-supervans6">
          <a:extLst>
            <a:ext uri="{FF2B5EF4-FFF2-40B4-BE49-F238E27FC236}">
              <a16:creationId xmlns:a16="http://schemas.microsoft.com/office/drawing/2014/main" id="{F5BF493A-6ACD-4194-9BD1-BEF3BCE415C7}"/>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93322775"/>
          <a:ext cx="723900" cy="476250"/>
        </a:xfrm>
        <a:prstGeom prst="rect">
          <a:avLst/>
        </a:prstGeom>
      </xdr:spPr>
    </xdr:pic>
    <xdr:clientData/>
  </xdr:twoCellAnchor>
  <xdr:twoCellAnchor editAs="oneCell">
    <xdr:from>
      <xdr:col>1</xdr:col>
      <xdr:colOff>25400</xdr:colOff>
      <xdr:row>180</xdr:row>
      <xdr:rowOff>25400</xdr:rowOff>
    </xdr:from>
    <xdr:to>
      <xdr:col>1</xdr:col>
      <xdr:colOff>749300</xdr:colOff>
      <xdr:row>180</xdr:row>
      <xdr:rowOff>501650</xdr:rowOff>
    </xdr:to>
    <xdr:pic>
      <xdr:nvPicPr>
        <xdr:cNvPr id="337" name="Subgraph-sakakiiscute">
          <a:extLst>
            <a:ext uri="{FF2B5EF4-FFF2-40B4-BE49-F238E27FC236}">
              <a16:creationId xmlns:a16="http://schemas.microsoft.com/office/drawing/2014/main" id="{414EA3B3-4F6E-4F47-9EBC-2DCC3E16C3E0}"/>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93846650"/>
          <a:ext cx="723900" cy="476250"/>
        </a:xfrm>
        <a:prstGeom prst="rect">
          <a:avLst/>
        </a:prstGeom>
      </xdr:spPr>
    </xdr:pic>
    <xdr:clientData/>
  </xdr:twoCellAnchor>
  <xdr:twoCellAnchor editAs="oneCell">
    <xdr:from>
      <xdr:col>1</xdr:col>
      <xdr:colOff>25400</xdr:colOff>
      <xdr:row>181</xdr:row>
      <xdr:rowOff>25400</xdr:rowOff>
    </xdr:from>
    <xdr:to>
      <xdr:col>1</xdr:col>
      <xdr:colOff>749300</xdr:colOff>
      <xdr:row>181</xdr:row>
      <xdr:rowOff>501650</xdr:rowOff>
    </xdr:to>
    <xdr:pic>
      <xdr:nvPicPr>
        <xdr:cNvPr id="339" name="Subgraph-trukwulf">
          <a:extLst>
            <a:ext uri="{FF2B5EF4-FFF2-40B4-BE49-F238E27FC236}">
              <a16:creationId xmlns:a16="http://schemas.microsoft.com/office/drawing/2014/main" id="{7E59AFF8-A1BE-4AC9-A6E1-A8B5EEFE964A}"/>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94370525"/>
          <a:ext cx="723900" cy="476250"/>
        </a:xfrm>
        <a:prstGeom prst="rect">
          <a:avLst/>
        </a:prstGeom>
      </xdr:spPr>
    </xdr:pic>
    <xdr:clientData/>
  </xdr:twoCellAnchor>
  <xdr:twoCellAnchor editAs="oneCell">
    <xdr:from>
      <xdr:col>1</xdr:col>
      <xdr:colOff>25400</xdr:colOff>
      <xdr:row>183</xdr:row>
      <xdr:rowOff>25400</xdr:rowOff>
    </xdr:from>
    <xdr:to>
      <xdr:col>1</xdr:col>
      <xdr:colOff>749300</xdr:colOff>
      <xdr:row>183</xdr:row>
      <xdr:rowOff>501650</xdr:rowOff>
    </xdr:to>
    <xdr:pic>
      <xdr:nvPicPr>
        <xdr:cNvPr id="341" name="Subgraph-echeves2">
          <a:extLst>
            <a:ext uri="{FF2B5EF4-FFF2-40B4-BE49-F238E27FC236}">
              <a16:creationId xmlns:a16="http://schemas.microsoft.com/office/drawing/2014/main" id="{451044E9-445D-47F8-8875-AE48FF217CE7}"/>
            </a:ext>
          </a:extLst>
        </xdr:cNvPr>
        <xdr:cNvPicPr>
          <a:picLocks/>
        </xdr:cNvPicPr>
      </xdr:nvPicPr>
      <xdr:blipFill>
        <a:blip xmlns:r="http://schemas.openxmlformats.org/officeDocument/2006/relationships" r:embed="rId107">
          <a:extLst>
            <a:ext uri="{28A0092B-C50C-407E-A947-70E740481C1C}">
              <a14:useLocalDpi xmlns:a14="http://schemas.microsoft.com/office/drawing/2010/main" val="0"/>
            </a:ext>
          </a:extLst>
        </a:blip>
        <a:stretch>
          <a:fillRect/>
        </a:stretch>
      </xdr:blipFill>
      <xdr:spPr>
        <a:xfrm>
          <a:off x="635000" y="95418275"/>
          <a:ext cx="723900" cy="476250"/>
        </a:xfrm>
        <a:prstGeom prst="rect">
          <a:avLst/>
        </a:prstGeom>
      </xdr:spPr>
    </xdr:pic>
    <xdr:clientData/>
  </xdr:twoCellAnchor>
  <xdr:twoCellAnchor editAs="oneCell">
    <xdr:from>
      <xdr:col>1</xdr:col>
      <xdr:colOff>25400</xdr:colOff>
      <xdr:row>184</xdr:row>
      <xdr:rowOff>25400</xdr:rowOff>
    </xdr:from>
    <xdr:to>
      <xdr:col>1</xdr:col>
      <xdr:colOff>749300</xdr:colOff>
      <xdr:row>184</xdr:row>
      <xdr:rowOff>501650</xdr:rowOff>
    </xdr:to>
    <xdr:pic>
      <xdr:nvPicPr>
        <xdr:cNvPr id="343" name="Subgraph-bokamotoespn">
          <a:extLst>
            <a:ext uri="{FF2B5EF4-FFF2-40B4-BE49-F238E27FC236}">
              <a16:creationId xmlns:a16="http://schemas.microsoft.com/office/drawing/2014/main" id="{887E45E7-0DD0-460A-B55B-7DCFAE6DC719}"/>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95942150"/>
          <a:ext cx="723900" cy="476250"/>
        </a:xfrm>
        <a:prstGeom prst="rect">
          <a:avLst/>
        </a:prstGeom>
      </xdr:spPr>
    </xdr:pic>
    <xdr:clientData/>
  </xdr:twoCellAnchor>
  <xdr:twoCellAnchor editAs="oneCell">
    <xdr:from>
      <xdr:col>1</xdr:col>
      <xdr:colOff>25400</xdr:colOff>
      <xdr:row>185</xdr:row>
      <xdr:rowOff>25400</xdr:rowOff>
    </xdr:from>
    <xdr:to>
      <xdr:col>1</xdr:col>
      <xdr:colOff>749300</xdr:colOff>
      <xdr:row>185</xdr:row>
      <xdr:rowOff>501650</xdr:rowOff>
    </xdr:to>
    <xdr:pic>
      <xdr:nvPicPr>
        <xdr:cNvPr id="345" name="Subgraph-makhachevmma">
          <a:extLst>
            <a:ext uri="{FF2B5EF4-FFF2-40B4-BE49-F238E27FC236}">
              <a16:creationId xmlns:a16="http://schemas.microsoft.com/office/drawing/2014/main" id="{CFF9E537-44BF-4E5C-BF83-B34374699044}"/>
            </a:ext>
          </a:extLst>
        </xdr:cNvPr>
        <xdr:cNvPicPr>
          <a:picLocks/>
        </xdr:cNvPicPr>
      </xdr:nvPicPr>
      <xdr:blipFill>
        <a:blip xmlns:r="http://schemas.openxmlformats.org/officeDocument/2006/relationships" r:embed="rId108">
          <a:extLst>
            <a:ext uri="{28A0092B-C50C-407E-A947-70E740481C1C}">
              <a14:useLocalDpi xmlns:a14="http://schemas.microsoft.com/office/drawing/2010/main" val="0"/>
            </a:ext>
          </a:extLst>
        </a:blip>
        <a:stretch>
          <a:fillRect/>
        </a:stretch>
      </xdr:blipFill>
      <xdr:spPr>
        <a:xfrm>
          <a:off x="635000" y="96466025"/>
          <a:ext cx="723900" cy="476250"/>
        </a:xfrm>
        <a:prstGeom prst="rect">
          <a:avLst/>
        </a:prstGeom>
      </xdr:spPr>
    </xdr:pic>
    <xdr:clientData/>
  </xdr:twoCellAnchor>
  <xdr:twoCellAnchor editAs="oneCell">
    <xdr:from>
      <xdr:col>1</xdr:col>
      <xdr:colOff>25400</xdr:colOff>
      <xdr:row>186</xdr:row>
      <xdr:rowOff>25400</xdr:rowOff>
    </xdr:from>
    <xdr:to>
      <xdr:col>1</xdr:col>
      <xdr:colOff>749300</xdr:colOff>
      <xdr:row>186</xdr:row>
      <xdr:rowOff>501650</xdr:rowOff>
    </xdr:to>
    <xdr:pic>
      <xdr:nvPicPr>
        <xdr:cNvPr id="347" name="Subgraph-beneildariush">
          <a:extLst>
            <a:ext uri="{FF2B5EF4-FFF2-40B4-BE49-F238E27FC236}">
              <a16:creationId xmlns:a16="http://schemas.microsoft.com/office/drawing/2014/main" id="{E69FFE7A-8B0C-40F9-A89E-381C21C37E88}"/>
            </a:ext>
          </a:extLst>
        </xdr:cNvPr>
        <xdr:cNvPicPr>
          <a:picLocks/>
        </xdr:cNvPicPr>
      </xdr:nvPicPr>
      <xdr:blipFill>
        <a:blip xmlns:r="http://schemas.openxmlformats.org/officeDocument/2006/relationships" r:embed="rId109">
          <a:extLst>
            <a:ext uri="{28A0092B-C50C-407E-A947-70E740481C1C}">
              <a14:useLocalDpi xmlns:a14="http://schemas.microsoft.com/office/drawing/2010/main" val="0"/>
            </a:ext>
          </a:extLst>
        </a:blip>
        <a:stretch>
          <a:fillRect/>
        </a:stretch>
      </xdr:blipFill>
      <xdr:spPr>
        <a:xfrm>
          <a:off x="635000" y="96989900"/>
          <a:ext cx="723900" cy="476250"/>
        </a:xfrm>
        <a:prstGeom prst="rect">
          <a:avLst/>
        </a:prstGeom>
      </xdr:spPr>
    </xdr:pic>
    <xdr:clientData/>
  </xdr:twoCellAnchor>
  <xdr:twoCellAnchor editAs="oneCell">
    <xdr:from>
      <xdr:col>1</xdr:col>
      <xdr:colOff>25400</xdr:colOff>
      <xdr:row>187</xdr:row>
      <xdr:rowOff>25400</xdr:rowOff>
    </xdr:from>
    <xdr:to>
      <xdr:col>1</xdr:col>
      <xdr:colOff>749300</xdr:colOff>
      <xdr:row>187</xdr:row>
      <xdr:rowOff>501650</xdr:rowOff>
    </xdr:to>
    <xdr:pic>
      <xdr:nvPicPr>
        <xdr:cNvPr id="349" name="Subgraph-wangyfcomedi">
          <a:extLst>
            <a:ext uri="{FF2B5EF4-FFF2-40B4-BE49-F238E27FC236}">
              <a16:creationId xmlns:a16="http://schemas.microsoft.com/office/drawing/2014/main" id="{67C2CEA4-82EC-412E-A787-B62A0C711BD2}"/>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97513775"/>
          <a:ext cx="723900" cy="476250"/>
        </a:xfrm>
        <a:prstGeom prst="rect">
          <a:avLst/>
        </a:prstGeom>
      </xdr:spPr>
    </xdr:pic>
    <xdr:clientData/>
  </xdr:twoCellAnchor>
  <xdr:twoCellAnchor editAs="oneCell">
    <xdr:from>
      <xdr:col>1</xdr:col>
      <xdr:colOff>25400</xdr:colOff>
      <xdr:row>188</xdr:row>
      <xdr:rowOff>25400</xdr:rowOff>
    </xdr:from>
    <xdr:to>
      <xdr:col>1</xdr:col>
      <xdr:colOff>749300</xdr:colOff>
      <xdr:row>188</xdr:row>
      <xdr:rowOff>501650</xdr:rowOff>
    </xdr:to>
    <xdr:pic>
      <xdr:nvPicPr>
        <xdr:cNvPr id="351" name="Subgraph-kairosmma2">
          <a:extLst>
            <a:ext uri="{FF2B5EF4-FFF2-40B4-BE49-F238E27FC236}">
              <a16:creationId xmlns:a16="http://schemas.microsoft.com/office/drawing/2014/main" id="{00ED127F-E700-40CA-8BC2-B9F4832A8452}"/>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98037650"/>
          <a:ext cx="723900" cy="476250"/>
        </a:xfrm>
        <a:prstGeom prst="rect">
          <a:avLst/>
        </a:prstGeom>
      </xdr:spPr>
    </xdr:pic>
    <xdr:clientData/>
  </xdr:twoCellAnchor>
  <xdr:twoCellAnchor editAs="oneCell">
    <xdr:from>
      <xdr:col>1</xdr:col>
      <xdr:colOff>25400</xdr:colOff>
      <xdr:row>189</xdr:row>
      <xdr:rowOff>25400</xdr:rowOff>
    </xdr:from>
    <xdr:to>
      <xdr:col>1</xdr:col>
      <xdr:colOff>749300</xdr:colOff>
      <xdr:row>189</xdr:row>
      <xdr:rowOff>501650</xdr:rowOff>
    </xdr:to>
    <xdr:pic>
      <xdr:nvPicPr>
        <xdr:cNvPr id="353" name="Subgraph-noodlehotpot">
          <a:extLst>
            <a:ext uri="{FF2B5EF4-FFF2-40B4-BE49-F238E27FC236}">
              <a16:creationId xmlns:a16="http://schemas.microsoft.com/office/drawing/2014/main" id="{E60528B7-4BA1-4DA6-9C60-3C7706FC749F}"/>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98561525"/>
          <a:ext cx="723900" cy="476250"/>
        </a:xfrm>
        <a:prstGeom prst="rect">
          <a:avLst/>
        </a:prstGeom>
      </xdr:spPr>
    </xdr:pic>
    <xdr:clientData/>
  </xdr:twoCellAnchor>
  <xdr:twoCellAnchor editAs="oneCell">
    <xdr:from>
      <xdr:col>1</xdr:col>
      <xdr:colOff>25400</xdr:colOff>
      <xdr:row>190</xdr:row>
      <xdr:rowOff>25400</xdr:rowOff>
    </xdr:from>
    <xdr:to>
      <xdr:col>1</xdr:col>
      <xdr:colOff>749300</xdr:colOff>
      <xdr:row>190</xdr:row>
      <xdr:rowOff>501650</xdr:rowOff>
    </xdr:to>
    <xdr:pic>
      <xdr:nvPicPr>
        <xdr:cNvPr id="355" name="Subgraph-faleenn23">
          <a:extLst>
            <a:ext uri="{FF2B5EF4-FFF2-40B4-BE49-F238E27FC236}">
              <a16:creationId xmlns:a16="http://schemas.microsoft.com/office/drawing/2014/main" id="{D0D24A05-636D-4852-A40A-FF8F982A3115}"/>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99085400"/>
          <a:ext cx="723900" cy="476250"/>
        </a:xfrm>
        <a:prstGeom prst="rect">
          <a:avLst/>
        </a:prstGeom>
      </xdr:spPr>
    </xdr:pic>
    <xdr:clientData/>
  </xdr:twoCellAnchor>
  <xdr:twoCellAnchor editAs="oneCell">
    <xdr:from>
      <xdr:col>1</xdr:col>
      <xdr:colOff>25400</xdr:colOff>
      <xdr:row>191</xdr:row>
      <xdr:rowOff>25400</xdr:rowOff>
    </xdr:from>
    <xdr:to>
      <xdr:col>1</xdr:col>
      <xdr:colOff>749300</xdr:colOff>
      <xdr:row>191</xdr:row>
      <xdr:rowOff>501650</xdr:rowOff>
    </xdr:to>
    <xdr:pic>
      <xdr:nvPicPr>
        <xdr:cNvPr id="357" name="Subgraph-beastnation2019">
          <a:extLst>
            <a:ext uri="{FF2B5EF4-FFF2-40B4-BE49-F238E27FC236}">
              <a16:creationId xmlns:a16="http://schemas.microsoft.com/office/drawing/2014/main" id="{7B1DED6A-D2B4-4E23-A4FD-255C79FC19BB}"/>
            </a:ext>
          </a:extLst>
        </xdr:cNvPr>
        <xdr:cNvPicPr>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635000" y="99609275"/>
          <a:ext cx="723900" cy="476250"/>
        </a:xfrm>
        <a:prstGeom prst="rect">
          <a:avLst/>
        </a:prstGeom>
      </xdr:spPr>
    </xdr:pic>
    <xdr:clientData/>
  </xdr:twoCellAnchor>
  <xdr:twoCellAnchor editAs="oneCell">
    <xdr:from>
      <xdr:col>1</xdr:col>
      <xdr:colOff>25400</xdr:colOff>
      <xdr:row>192</xdr:row>
      <xdr:rowOff>25400</xdr:rowOff>
    </xdr:from>
    <xdr:to>
      <xdr:col>1</xdr:col>
      <xdr:colOff>749300</xdr:colOff>
      <xdr:row>192</xdr:row>
      <xdr:rowOff>501650</xdr:rowOff>
    </xdr:to>
    <xdr:pic>
      <xdr:nvPicPr>
        <xdr:cNvPr id="359" name="Subgraph-heyitsvadim">
          <a:extLst>
            <a:ext uri="{FF2B5EF4-FFF2-40B4-BE49-F238E27FC236}">
              <a16:creationId xmlns:a16="http://schemas.microsoft.com/office/drawing/2014/main" id="{6FD93A1E-2121-4569-A230-33CC19C1B05B}"/>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100133150"/>
          <a:ext cx="723900" cy="476250"/>
        </a:xfrm>
        <a:prstGeom prst="rect">
          <a:avLst/>
        </a:prstGeom>
      </xdr:spPr>
    </xdr:pic>
    <xdr:clientData/>
  </xdr:twoCellAnchor>
  <xdr:twoCellAnchor editAs="oneCell">
    <xdr:from>
      <xdr:col>1</xdr:col>
      <xdr:colOff>25400</xdr:colOff>
      <xdr:row>193</xdr:row>
      <xdr:rowOff>25400</xdr:rowOff>
    </xdr:from>
    <xdr:to>
      <xdr:col>1</xdr:col>
      <xdr:colOff>749300</xdr:colOff>
      <xdr:row>193</xdr:row>
      <xdr:rowOff>501650</xdr:rowOff>
    </xdr:to>
    <xdr:pic>
      <xdr:nvPicPr>
        <xdr:cNvPr id="361" name="Subgraph-nimble_snail">
          <a:extLst>
            <a:ext uri="{FF2B5EF4-FFF2-40B4-BE49-F238E27FC236}">
              <a16:creationId xmlns:a16="http://schemas.microsoft.com/office/drawing/2014/main" id="{A1B13465-A06F-4762-A018-5ED8C6B185F3}"/>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100657025"/>
          <a:ext cx="723900" cy="476250"/>
        </a:xfrm>
        <a:prstGeom prst="rect">
          <a:avLst/>
        </a:prstGeom>
      </xdr:spPr>
    </xdr:pic>
    <xdr:clientData/>
  </xdr:twoCellAnchor>
  <xdr:twoCellAnchor editAs="oneCell">
    <xdr:from>
      <xdr:col>1</xdr:col>
      <xdr:colOff>25400</xdr:colOff>
      <xdr:row>194</xdr:row>
      <xdr:rowOff>25400</xdr:rowOff>
    </xdr:from>
    <xdr:to>
      <xdr:col>1</xdr:col>
      <xdr:colOff>749300</xdr:colOff>
      <xdr:row>194</xdr:row>
      <xdr:rowOff>501650</xdr:rowOff>
    </xdr:to>
    <xdr:pic>
      <xdr:nvPicPr>
        <xdr:cNvPr id="363" name="Subgraph-kshaunblunt">
          <a:extLst>
            <a:ext uri="{FF2B5EF4-FFF2-40B4-BE49-F238E27FC236}">
              <a16:creationId xmlns:a16="http://schemas.microsoft.com/office/drawing/2014/main" id="{0FF74134-C74F-4C5C-9983-A8913B2C0D4A}"/>
            </a:ext>
          </a:extLst>
        </xdr:cNvPr>
        <xdr:cNvPicPr>
          <a:picLocks/>
        </xdr:cNvPicPr>
      </xdr:nvPicPr>
      <xdr:blipFill>
        <a:blip xmlns:r="http://schemas.openxmlformats.org/officeDocument/2006/relationships" r:embed="rId110">
          <a:extLst>
            <a:ext uri="{28A0092B-C50C-407E-A947-70E740481C1C}">
              <a14:useLocalDpi xmlns:a14="http://schemas.microsoft.com/office/drawing/2010/main" val="0"/>
            </a:ext>
          </a:extLst>
        </a:blip>
        <a:stretch>
          <a:fillRect/>
        </a:stretch>
      </xdr:blipFill>
      <xdr:spPr>
        <a:xfrm>
          <a:off x="635000" y="101180900"/>
          <a:ext cx="723900" cy="476250"/>
        </a:xfrm>
        <a:prstGeom prst="rect">
          <a:avLst/>
        </a:prstGeom>
      </xdr:spPr>
    </xdr:pic>
    <xdr:clientData/>
  </xdr:twoCellAnchor>
  <xdr:twoCellAnchor editAs="oneCell">
    <xdr:from>
      <xdr:col>1</xdr:col>
      <xdr:colOff>25400</xdr:colOff>
      <xdr:row>195</xdr:row>
      <xdr:rowOff>25400</xdr:rowOff>
    </xdr:from>
    <xdr:to>
      <xdr:col>1</xdr:col>
      <xdr:colOff>749300</xdr:colOff>
      <xdr:row>195</xdr:row>
      <xdr:rowOff>501650</xdr:rowOff>
    </xdr:to>
    <xdr:pic>
      <xdr:nvPicPr>
        <xdr:cNvPr id="365" name="Subgraph-charlesdobronxs">
          <a:extLst>
            <a:ext uri="{FF2B5EF4-FFF2-40B4-BE49-F238E27FC236}">
              <a16:creationId xmlns:a16="http://schemas.microsoft.com/office/drawing/2014/main" id="{F9C6CADE-D5F0-45C4-A570-782E800A4774}"/>
            </a:ext>
          </a:extLst>
        </xdr:cNvPr>
        <xdr:cNvPicPr>
          <a:picLocks/>
        </xdr:cNvPicPr>
      </xdr:nvPicPr>
      <xdr:blipFill>
        <a:blip xmlns:r="http://schemas.openxmlformats.org/officeDocument/2006/relationships" r:embed="rId111">
          <a:extLst>
            <a:ext uri="{28A0092B-C50C-407E-A947-70E740481C1C}">
              <a14:useLocalDpi xmlns:a14="http://schemas.microsoft.com/office/drawing/2010/main" val="0"/>
            </a:ext>
          </a:extLst>
        </a:blip>
        <a:stretch>
          <a:fillRect/>
        </a:stretch>
      </xdr:blipFill>
      <xdr:spPr>
        <a:xfrm>
          <a:off x="635000" y="101704775"/>
          <a:ext cx="723900" cy="476250"/>
        </a:xfrm>
        <a:prstGeom prst="rect">
          <a:avLst/>
        </a:prstGeom>
      </xdr:spPr>
    </xdr:pic>
    <xdr:clientData/>
  </xdr:twoCellAnchor>
  <xdr:twoCellAnchor editAs="oneCell">
    <xdr:from>
      <xdr:col>1</xdr:col>
      <xdr:colOff>25400</xdr:colOff>
      <xdr:row>197</xdr:row>
      <xdr:rowOff>25400</xdr:rowOff>
    </xdr:from>
    <xdr:to>
      <xdr:col>1</xdr:col>
      <xdr:colOff>749300</xdr:colOff>
      <xdr:row>197</xdr:row>
      <xdr:rowOff>501650</xdr:rowOff>
    </xdr:to>
    <xdr:pic>
      <xdr:nvPicPr>
        <xdr:cNvPr id="367" name="Subgraph-burkley_c">
          <a:extLst>
            <a:ext uri="{FF2B5EF4-FFF2-40B4-BE49-F238E27FC236}">
              <a16:creationId xmlns:a16="http://schemas.microsoft.com/office/drawing/2014/main" id="{23DB10BE-43BD-424B-8583-1806199F2CBF}"/>
            </a:ext>
          </a:extLst>
        </xdr:cNvPr>
        <xdr:cNvPicPr>
          <a:picLocks/>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635000" y="102752525"/>
          <a:ext cx="723900" cy="476250"/>
        </a:xfrm>
        <a:prstGeom prst="rect">
          <a:avLst/>
        </a:prstGeom>
      </xdr:spPr>
    </xdr:pic>
    <xdr:clientData/>
  </xdr:twoCellAnchor>
  <xdr:twoCellAnchor editAs="oneCell">
    <xdr:from>
      <xdr:col>1</xdr:col>
      <xdr:colOff>25400</xdr:colOff>
      <xdr:row>198</xdr:row>
      <xdr:rowOff>25400</xdr:rowOff>
    </xdr:from>
    <xdr:to>
      <xdr:col>1</xdr:col>
      <xdr:colOff>749300</xdr:colOff>
      <xdr:row>198</xdr:row>
      <xdr:rowOff>501650</xdr:rowOff>
    </xdr:to>
    <xdr:pic>
      <xdr:nvPicPr>
        <xdr:cNvPr id="369" name="Subgraph-officalaustin75">
          <a:extLst>
            <a:ext uri="{FF2B5EF4-FFF2-40B4-BE49-F238E27FC236}">
              <a16:creationId xmlns:a16="http://schemas.microsoft.com/office/drawing/2014/main" id="{6065EFF3-AD04-4174-B760-FDB0F9234348}"/>
            </a:ext>
          </a:extLst>
        </xdr:cNvPr>
        <xdr:cNvPicPr>
          <a:picLocks/>
        </xdr:cNvPicPr>
      </xdr:nvPicPr>
      <xdr:blipFill>
        <a:blip xmlns:r="http://schemas.openxmlformats.org/officeDocument/2006/relationships" r:embed="rId113">
          <a:extLst>
            <a:ext uri="{28A0092B-C50C-407E-A947-70E740481C1C}">
              <a14:useLocalDpi xmlns:a14="http://schemas.microsoft.com/office/drawing/2010/main" val="0"/>
            </a:ext>
          </a:extLst>
        </a:blip>
        <a:stretch>
          <a:fillRect/>
        </a:stretch>
      </xdr:blipFill>
      <xdr:spPr>
        <a:xfrm>
          <a:off x="635000" y="103276400"/>
          <a:ext cx="723900" cy="476250"/>
        </a:xfrm>
        <a:prstGeom prst="rect">
          <a:avLst/>
        </a:prstGeom>
      </xdr:spPr>
    </xdr:pic>
    <xdr:clientData/>
  </xdr:twoCellAnchor>
  <xdr:twoCellAnchor editAs="oneCell">
    <xdr:from>
      <xdr:col>1</xdr:col>
      <xdr:colOff>25400</xdr:colOff>
      <xdr:row>199</xdr:row>
      <xdr:rowOff>25400</xdr:rowOff>
    </xdr:from>
    <xdr:to>
      <xdr:col>1</xdr:col>
      <xdr:colOff>749300</xdr:colOff>
      <xdr:row>199</xdr:row>
      <xdr:rowOff>501650</xdr:rowOff>
    </xdr:to>
    <xdr:pic>
      <xdr:nvPicPr>
        <xdr:cNvPr id="371" name="Subgraph-classifiedmma">
          <a:extLst>
            <a:ext uri="{FF2B5EF4-FFF2-40B4-BE49-F238E27FC236}">
              <a16:creationId xmlns:a16="http://schemas.microsoft.com/office/drawing/2014/main" id="{D78023F5-95DA-4E93-9647-7E07584F4106}"/>
            </a:ext>
          </a:extLst>
        </xdr:cNvPr>
        <xdr:cNvPicPr>
          <a:picLocks/>
        </xdr:cNvPicPr>
      </xdr:nvPicPr>
      <xdr:blipFill>
        <a:blip xmlns:r="http://schemas.openxmlformats.org/officeDocument/2006/relationships" r:embed="rId114">
          <a:extLst>
            <a:ext uri="{28A0092B-C50C-407E-A947-70E740481C1C}">
              <a14:useLocalDpi xmlns:a14="http://schemas.microsoft.com/office/drawing/2010/main" val="0"/>
            </a:ext>
          </a:extLst>
        </a:blip>
        <a:stretch>
          <a:fillRect/>
        </a:stretch>
      </xdr:blipFill>
      <xdr:spPr>
        <a:xfrm>
          <a:off x="635000" y="103800275"/>
          <a:ext cx="723900" cy="476250"/>
        </a:xfrm>
        <a:prstGeom prst="rect">
          <a:avLst/>
        </a:prstGeom>
      </xdr:spPr>
    </xdr:pic>
    <xdr:clientData/>
  </xdr:twoCellAnchor>
  <xdr:twoCellAnchor editAs="oneCell">
    <xdr:from>
      <xdr:col>1</xdr:col>
      <xdr:colOff>25400</xdr:colOff>
      <xdr:row>200</xdr:row>
      <xdr:rowOff>25400</xdr:rowOff>
    </xdr:from>
    <xdr:to>
      <xdr:col>1</xdr:col>
      <xdr:colOff>749300</xdr:colOff>
      <xdr:row>200</xdr:row>
      <xdr:rowOff>501650</xdr:rowOff>
    </xdr:to>
    <xdr:pic>
      <xdr:nvPicPr>
        <xdr:cNvPr id="373" name="Subgraph-blessedcasual">
          <a:extLst>
            <a:ext uri="{FF2B5EF4-FFF2-40B4-BE49-F238E27FC236}">
              <a16:creationId xmlns:a16="http://schemas.microsoft.com/office/drawing/2014/main" id="{5799B58A-B5B9-49BC-B4B9-D960909FDFD8}"/>
            </a:ext>
          </a:extLst>
        </xdr:cNvPr>
        <xdr:cNvPicPr>
          <a:picLocks/>
        </xdr:cNvPicPr>
      </xdr:nvPicPr>
      <xdr:blipFill>
        <a:blip xmlns:r="http://schemas.openxmlformats.org/officeDocument/2006/relationships" r:embed="rId115">
          <a:extLst>
            <a:ext uri="{28A0092B-C50C-407E-A947-70E740481C1C}">
              <a14:useLocalDpi xmlns:a14="http://schemas.microsoft.com/office/drawing/2010/main" val="0"/>
            </a:ext>
          </a:extLst>
        </a:blip>
        <a:stretch>
          <a:fillRect/>
        </a:stretch>
      </xdr:blipFill>
      <xdr:spPr>
        <a:xfrm>
          <a:off x="635000" y="104324150"/>
          <a:ext cx="723900" cy="476250"/>
        </a:xfrm>
        <a:prstGeom prst="rect">
          <a:avLst/>
        </a:prstGeom>
      </xdr:spPr>
    </xdr:pic>
    <xdr:clientData/>
  </xdr:twoCellAnchor>
  <xdr:twoCellAnchor editAs="oneCell">
    <xdr:from>
      <xdr:col>1</xdr:col>
      <xdr:colOff>25400</xdr:colOff>
      <xdr:row>202</xdr:row>
      <xdr:rowOff>25400</xdr:rowOff>
    </xdr:from>
    <xdr:to>
      <xdr:col>1</xdr:col>
      <xdr:colOff>749300</xdr:colOff>
      <xdr:row>202</xdr:row>
      <xdr:rowOff>501650</xdr:rowOff>
    </xdr:to>
    <xdr:pic>
      <xdr:nvPicPr>
        <xdr:cNvPr id="375" name="Subgraph-yeokbo">
          <a:extLst>
            <a:ext uri="{FF2B5EF4-FFF2-40B4-BE49-F238E27FC236}">
              <a16:creationId xmlns:a16="http://schemas.microsoft.com/office/drawing/2014/main" id="{461F1578-AADE-4FD7-896B-C105F6F139AA}"/>
            </a:ext>
          </a:extLst>
        </xdr:cNvPr>
        <xdr:cNvPicPr>
          <a:picLocks/>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635000" y="105371900"/>
          <a:ext cx="723900" cy="476250"/>
        </a:xfrm>
        <a:prstGeom prst="rect">
          <a:avLst/>
        </a:prstGeom>
      </xdr:spPr>
    </xdr:pic>
    <xdr:clientData/>
  </xdr:twoCellAnchor>
  <xdr:twoCellAnchor editAs="oneCell">
    <xdr:from>
      <xdr:col>1</xdr:col>
      <xdr:colOff>25400</xdr:colOff>
      <xdr:row>204</xdr:row>
      <xdr:rowOff>25400</xdr:rowOff>
    </xdr:from>
    <xdr:to>
      <xdr:col>1</xdr:col>
      <xdr:colOff>749300</xdr:colOff>
      <xdr:row>204</xdr:row>
      <xdr:rowOff>501650</xdr:rowOff>
    </xdr:to>
    <xdr:pic>
      <xdr:nvPicPr>
        <xdr:cNvPr id="377" name="Subgraph-donfigure12">
          <a:extLst>
            <a:ext uri="{FF2B5EF4-FFF2-40B4-BE49-F238E27FC236}">
              <a16:creationId xmlns:a16="http://schemas.microsoft.com/office/drawing/2014/main" id="{80161994-A158-4418-8E2B-3639050CC674}"/>
            </a:ext>
          </a:extLst>
        </xdr:cNvPr>
        <xdr:cNvPicPr>
          <a:picLocks/>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635000" y="106419650"/>
          <a:ext cx="723900" cy="476250"/>
        </a:xfrm>
        <a:prstGeom prst="rect">
          <a:avLst/>
        </a:prstGeom>
      </xdr:spPr>
    </xdr:pic>
    <xdr:clientData/>
  </xdr:twoCellAnchor>
  <xdr:twoCellAnchor editAs="oneCell">
    <xdr:from>
      <xdr:col>1</xdr:col>
      <xdr:colOff>25400</xdr:colOff>
      <xdr:row>205</xdr:row>
      <xdr:rowOff>25400</xdr:rowOff>
    </xdr:from>
    <xdr:to>
      <xdr:col>1</xdr:col>
      <xdr:colOff>749300</xdr:colOff>
      <xdr:row>205</xdr:row>
      <xdr:rowOff>501650</xdr:rowOff>
    </xdr:to>
    <xdr:pic>
      <xdr:nvPicPr>
        <xdr:cNvPr id="379" name="Subgraph-sinabro0106">
          <a:extLst>
            <a:ext uri="{FF2B5EF4-FFF2-40B4-BE49-F238E27FC236}">
              <a16:creationId xmlns:a16="http://schemas.microsoft.com/office/drawing/2014/main" id="{D03E6DEF-263F-4B93-B971-69257612C0EE}"/>
            </a:ext>
          </a:extLst>
        </xdr:cNvPr>
        <xdr:cNvPicPr>
          <a:picLocks/>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635000" y="106943525"/>
          <a:ext cx="723900" cy="476250"/>
        </a:xfrm>
        <a:prstGeom prst="rect">
          <a:avLst/>
        </a:prstGeom>
      </xdr:spPr>
    </xdr:pic>
    <xdr:clientData/>
  </xdr:twoCellAnchor>
  <xdr:twoCellAnchor editAs="oneCell">
    <xdr:from>
      <xdr:col>1</xdr:col>
      <xdr:colOff>25400</xdr:colOff>
      <xdr:row>207</xdr:row>
      <xdr:rowOff>25400</xdr:rowOff>
    </xdr:from>
    <xdr:to>
      <xdr:col>1</xdr:col>
      <xdr:colOff>749300</xdr:colOff>
      <xdr:row>207</xdr:row>
      <xdr:rowOff>501650</xdr:rowOff>
    </xdr:to>
    <xdr:pic>
      <xdr:nvPicPr>
        <xdr:cNvPr id="381" name="Subgraph-nrlpicks">
          <a:extLst>
            <a:ext uri="{FF2B5EF4-FFF2-40B4-BE49-F238E27FC236}">
              <a16:creationId xmlns:a16="http://schemas.microsoft.com/office/drawing/2014/main" id="{510AEFB6-8244-475B-8EFD-DA95538D9998}"/>
            </a:ext>
          </a:extLst>
        </xdr:cNvPr>
        <xdr:cNvPicPr>
          <a:picLocks/>
        </xdr:cNvPicPr>
      </xdr:nvPicPr>
      <xdr:blipFill>
        <a:blip xmlns:r="http://schemas.openxmlformats.org/officeDocument/2006/relationships" r:embed="rId118">
          <a:extLst>
            <a:ext uri="{28A0092B-C50C-407E-A947-70E740481C1C}">
              <a14:useLocalDpi xmlns:a14="http://schemas.microsoft.com/office/drawing/2010/main" val="0"/>
            </a:ext>
          </a:extLst>
        </a:blip>
        <a:stretch>
          <a:fillRect/>
        </a:stretch>
      </xdr:blipFill>
      <xdr:spPr>
        <a:xfrm>
          <a:off x="635000" y="107991275"/>
          <a:ext cx="723900" cy="476250"/>
        </a:xfrm>
        <a:prstGeom prst="rect">
          <a:avLst/>
        </a:prstGeom>
      </xdr:spPr>
    </xdr:pic>
    <xdr:clientData/>
  </xdr:twoCellAnchor>
  <xdr:twoCellAnchor editAs="oneCell">
    <xdr:from>
      <xdr:col>1</xdr:col>
      <xdr:colOff>25400</xdr:colOff>
      <xdr:row>208</xdr:row>
      <xdr:rowOff>25400</xdr:rowOff>
    </xdr:from>
    <xdr:to>
      <xdr:col>1</xdr:col>
      <xdr:colOff>749300</xdr:colOff>
      <xdr:row>208</xdr:row>
      <xdr:rowOff>501650</xdr:rowOff>
    </xdr:to>
    <xdr:pic>
      <xdr:nvPicPr>
        <xdr:cNvPr id="383" name="Subgraph-lukef49969664">
          <a:extLst>
            <a:ext uri="{FF2B5EF4-FFF2-40B4-BE49-F238E27FC236}">
              <a16:creationId xmlns:a16="http://schemas.microsoft.com/office/drawing/2014/main" id="{D38A28DB-17DA-4C59-92BC-7D3A14FC1F87}"/>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108515150"/>
          <a:ext cx="723900" cy="476250"/>
        </a:xfrm>
        <a:prstGeom prst="rect">
          <a:avLst/>
        </a:prstGeom>
      </xdr:spPr>
    </xdr:pic>
    <xdr:clientData/>
  </xdr:twoCellAnchor>
  <xdr:twoCellAnchor editAs="oneCell">
    <xdr:from>
      <xdr:col>1</xdr:col>
      <xdr:colOff>25400</xdr:colOff>
      <xdr:row>209</xdr:row>
      <xdr:rowOff>25400</xdr:rowOff>
    </xdr:from>
    <xdr:to>
      <xdr:col>1</xdr:col>
      <xdr:colOff>749300</xdr:colOff>
      <xdr:row>209</xdr:row>
      <xdr:rowOff>501650</xdr:rowOff>
    </xdr:to>
    <xdr:pic>
      <xdr:nvPicPr>
        <xdr:cNvPr id="385" name="Subgraph-connergregorich">
          <a:extLst>
            <a:ext uri="{FF2B5EF4-FFF2-40B4-BE49-F238E27FC236}">
              <a16:creationId xmlns:a16="http://schemas.microsoft.com/office/drawing/2014/main" id="{A0B1BACB-A252-4F24-A257-E72FF93651DD}"/>
            </a:ext>
          </a:extLst>
        </xdr:cNvPr>
        <xdr:cNvPicPr>
          <a:picLocks/>
        </xdr:cNvPicPr>
      </xdr:nvPicPr>
      <xdr:blipFill>
        <a:blip xmlns:r="http://schemas.openxmlformats.org/officeDocument/2006/relationships" r:embed="rId119">
          <a:extLst>
            <a:ext uri="{28A0092B-C50C-407E-A947-70E740481C1C}">
              <a14:useLocalDpi xmlns:a14="http://schemas.microsoft.com/office/drawing/2010/main" val="0"/>
            </a:ext>
          </a:extLst>
        </a:blip>
        <a:stretch>
          <a:fillRect/>
        </a:stretch>
      </xdr:blipFill>
      <xdr:spPr>
        <a:xfrm>
          <a:off x="635000" y="109039025"/>
          <a:ext cx="723900" cy="476250"/>
        </a:xfrm>
        <a:prstGeom prst="rect">
          <a:avLst/>
        </a:prstGeom>
      </xdr:spPr>
    </xdr:pic>
    <xdr:clientData/>
  </xdr:twoCellAnchor>
  <xdr:twoCellAnchor editAs="oneCell">
    <xdr:from>
      <xdr:col>1</xdr:col>
      <xdr:colOff>25400</xdr:colOff>
      <xdr:row>210</xdr:row>
      <xdr:rowOff>25400</xdr:rowOff>
    </xdr:from>
    <xdr:to>
      <xdr:col>1</xdr:col>
      <xdr:colOff>749300</xdr:colOff>
      <xdr:row>210</xdr:row>
      <xdr:rowOff>501650</xdr:rowOff>
    </xdr:to>
    <xdr:pic>
      <xdr:nvPicPr>
        <xdr:cNvPr id="387" name="Subgraph-isaacroyel">
          <a:extLst>
            <a:ext uri="{FF2B5EF4-FFF2-40B4-BE49-F238E27FC236}">
              <a16:creationId xmlns:a16="http://schemas.microsoft.com/office/drawing/2014/main" id="{54E2EAC2-EE27-4405-B5F6-A9F93182967F}"/>
            </a:ext>
          </a:extLst>
        </xdr:cNvPr>
        <xdr:cNvPicPr>
          <a:picLocks/>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635000" y="109562900"/>
          <a:ext cx="723900" cy="476250"/>
        </a:xfrm>
        <a:prstGeom prst="rect">
          <a:avLst/>
        </a:prstGeom>
      </xdr:spPr>
    </xdr:pic>
    <xdr:clientData/>
  </xdr:twoCellAnchor>
  <xdr:twoCellAnchor editAs="oneCell">
    <xdr:from>
      <xdr:col>1</xdr:col>
      <xdr:colOff>25400</xdr:colOff>
      <xdr:row>211</xdr:row>
      <xdr:rowOff>25400</xdr:rowOff>
    </xdr:from>
    <xdr:to>
      <xdr:col>1</xdr:col>
      <xdr:colOff>749300</xdr:colOff>
      <xdr:row>211</xdr:row>
      <xdr:rowOff>501650</xdr:rowOff>
    </xdr:to>
    <xdr:pic>
      <xdr:nvPicPr>
        <xdr:cNvPr id="389" name="Subgraph-espnmma">
          <a:extLst>
            <a:ext uri="{FF2B5EF4-FFF2-40B4-BE49-F238E27FC236}">
              <a16:creationId xmlns:a16="http://schemas.microsoft.com/office/drawing/2014/main" id="{8C12BBCA-F794-4C95-9FBB-97A40F885AF2}"/>
            </a:ext>
          </a:extLst>
        </xdr:cNvPr>
        <xdr:cNvPicPr>
          <a:picLocks/>
        </xdr:cNvPicPr>
      </xdr:nvPicPr>
      <xdr:blipFill>
        <a:blip xmlns:r="http://schemas.openxmlformats.org/officeDocument/2006/relationships" r:embed="rId120">
          <a:extLst>
            <a:ext uri="{28A0092B-C50C-407E-A947-70E740481C1C}">
              <a14:useLocalDpi xmlns:a14="http://schemas.microsoft.com/office/drawing/2010/main" val="0"/>
            </a:ext>
          </a:extLst>
        </a:blip>
        <a:stretch>
          <a:fillRect/>
        </a:stretch>
      </xdr:blipFill>
      <xdr:spPr>
        <a:xfrm>
          <a:off x="635000" y="110086775"/>
          <a:ext cx="723900" cy="476250"/>
        </a:xfrm>
        <a:prstGeom prst="rect">
          <a:avLst/>
        </a:prstGeom>
      </xdr:spPr>
    </xdr:pic>
    <xdr:clientData/>
  </xdr:twoCellAnchor>
  <xdr:twoCellAnchor editAs="oneCell">
    <xdr:from>
      <xdr:col>1</xdr:col>
      <xdr:colOff>25400</xdr:colOff>
      <xdr:row>212</xdr:row>
      <xdr:rowOff>25400</xdr:rowOff>
    </xdr:from>
    <xdr:to>
      <xdr:col>1</xdr:col>
      <xdr:colOff>749300</xdr:colOff>
      <xdr:row>212</xdr:row>
      <xdr:rowOff>501650</xdr:rowOff>
    </xdr:to>
    <xdr:pic>
      <xdr:nvPicPr>
        <xdr:cNvPr id="391" name="Subgraph-patrick_mma_">
          <a:extLst>
            <a:ext uri="{FF2B5EF4-FFF2-40B4-BE49-F238E27FC236}">
              <a16:creationId xmlns:a16="http://schemas.microsoft.com/office/drawing/2014/main" id="{5EE9DDD8-5D39-48E2-BFFE-BEFE97C6D781}"/>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110610650"/>
          <a:ext cx="723900" cy="476250"/>
        </a:xfrm>
        <a:prstGeom prst="rect">
          <a:avLst/>
        </a:prstGeom>
      </xdr:spPr>
    </xdr:pic>
    <xdr:clientData/>
  </xdr:twoCellAnchor>
  <xdr:twoCellAnchor editAs="oneCell">
    <xdr:from>
      <xdr:col>1</xdr:col>
      <xdr:colOff>25400</xdr:colOff>
      <xdr:row>213</xdr:row>
      <xdr:rowOff>25400</xdr:rowOff>
    </xdr:from>
    <xdr:to>
      <xdr:col>1</xdr:col>
      <xdr:colOff>749300</xdr:colOff>
      <xdr:row>213</xdr:row>
      <xdr:rowOff>501650</xdr:rowOff>
    </xdr:to>
    <xdr:pic>
      <xdr:nvPicPr>
        <xdr:cNvPr id="393" name="Subgraph-mmasaelite">
          <a:extLst>
            <a:ext uri="{FF2B5EF4-FFF2-40B4-BE49-F238E27FC236}">
              <a16:creationId xmlns:a16="http://schemas.microsoft.com/office/drawing/2014/main" id="{395797EB-DBA3-4DF3-99DA-9EB36C6ACA78}"/>
            </a:ext>
          </a:extLst>
        </xdr:cNvPr>
        <xdr:cNvPicPr>
          <a:picLocks/>
        </xdr:cNvPicPr>
      </xdr:nvPicPr>
      <xdr:blipFill>
        <a:blip xmlns:r="http://schemas.openxmlformats.org/officeDocument/2006/relationships" r:embed="rId121">
          <a:extLst>
            <a:ext uri="{28A0092B-C50C-407E-A947-70E740481C1C}">
              <a14:useLocalDpi xmlns:a14="http://schemas.microsoft.com/office/drawing/2010/main" val="0"/>
            </a:ext>
          </a:extLst>
        </a:blip>
        <a:stretch>
          <a:fillRect/>
        </a:stretch>
      </xdr:blipFill>
      <xdr:spPr>
        <a:xfrm>
          <a:off x="635000" y="111134525"/>
          <a:ext cx="723900" cy="476250"/>
        </a:xfrm>
        <a:prstGeom prst="rect">
          <a:avLst/>
        </a:prstGeom>
      </xdr:spPr>
    </xdr:pic>
    <xdr:clientData/>
  </xdr:twoCellAnchor>
  <xdr:twoCellAnchor editAs="oneCell">
    <xdr:from>
      <xdr:col>1</xdr:col>
      <xdr:colOff>25400</xdr:colOff>
      <xdr:row>214</xdr:row>
      <xdr:rowOff>25400</xdr:rowOff>
    </xdr:from>
    <xdr:to>
      <xdr:col>1</xdr:col>
      <xdr:colOff>749300</xdr:colOff>
      <xdr:row>214</xdr:row>
      <xdr:rowOff>501650</xdr:rowOff>
    </xdr:to>
    <xdr:pic>
      <xdr:nvPicPr>
        <xdr:cNvPr id="395" name="Subgraph-lummesummma">
          <a:extLst>
            <a:ext uri="{FF2B5EF4-FFF2-40B4-BE49-F238E27FC236}">
              <a16:creationId xmlns:a16="http://schemas.microsoft.com/office/drawing/2014/main" id="{BC520E1D-CA45-4C9C-9BC1-DAE91B1C93C6}"/>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111658400"/>
          <a:ext cx="723900" cy="476250"/>
        </a:xfrm>
        <a:prstGeom prst="rect">
          <a:avLst/>
        </a:prstGeom>
      </xdr:spPr>
    </xdr:pic>
    <xdr:clientData/>
  </xdr:twoCellAnchor>
  <xdr:twoCellAnchor editAs="oneCell">
    <xdr:from>
      <xdr:col>1</xdr:col>
      <xdr:colOff>25400</xdr:colOff>
      <xdr:row>215</xdr:row>
      <xdr:rowOff>25400</xdr:rowOff>
    </xdr:from>
    <xdr:to>
      <xdr:col>1</xdr:col>
      <xdr:colOff>749300</xdr:colOff>
      <xdr:row>215</xdr:row>
      <xdr:rowOff>501650</xdr:rowOff>
    </xdr:to>
    <xdr:pic>
      <xdr:nvPicPr>
        <xdr:cNvPr id="397" name="Subgraph-kusamura_eisei">
          <a:extLst>
            <a:ext uri="{FF2B5EF4-FFF2-40B4-BE49-F238E27FC236}">
              <a16:creationId xmlns:a16="http://schemas.microsoft.com/office/drawing/2014/main" id="{D274A49F-FE08-42D6-9501-BC8600D861CF}"/>
            </a:ext>
          </a:extLst>
        </xdr:cNvPr>
        <xdr:cNvPicPr>
          <a:picLocks/>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635000" y="112182275"/>
          <a:ext cx="723900" cy="476250"/>
        </a:xfrm>
        <a:prstGeom prst="rect">
          <a:avLst/>
        </a:prstGeom>
      </xdr:spPr>
    </xdr:pic>
    <xdr:clientData/>
  </xdr:twoCellAnchor>
  <xdr:twoCellAnchor editAs="oneCell">
    <xdr:from>
      <xdr:col>1</xdr:col>
      <xdr:colOff>25400</xdr:colOff>
      <xdr:row>216</xdr:row>
      <xdr:rowOff>25400</xdr:rowOff>
    </xdr:from>
    <xdr:to>
      <xdr:col>1</xdr:col>
      <xdr:colOff>749300</xdr:colOff>
      <xdr:row>216</xdr:row>
      <xdr:rowOff>501650</xdr:rowOff>
    </xdr:to>
    <xdr:pic>
      <xdr:nvPicPr>
        <xdr:cNvPr id="399" name="Subgraph-majan_saitou">
          <a:extLst>
            <a:ext uri="{FF2B5EF4-FFF2-40B4-BE49-F238E27FC236}">
              <a16:creationId xmlns:a16="http://schemas.microsoft.com/office/drawing/2014/main" id="{364A803D-26E5-4643-AA62-B993B4F92A05}"/>
            </a:ext>
          </a:extLst>
        </xdr:cNvPr>
        <xdr:cNvPicPr>
          <a:picLocks/>
        </xdr:cNvPicPr>
      </xdr:nvPicPr>
      <xdr:blipFill>
        <a:blip xmlns:r="http://schemas.openxmlformats.org/officeDocument/2006/relationships" r:embed="rId122">
          <a:extLst>
            <a:ext uri="{28A0092B-C50C-407E-A947-70E740481C1C}">
              <a14:useLocalDpi xmlns:a14="http://schemas.microsoft.com/office/drawing/2010/main" val="0"/>
            </a:ext>
          </a:extLst>
        </a:blip>
        <a:stretch>
          <a:fillRect/>
        </a:stretch>
      </xdr:blipFill>
      <xdr:spPr>
        <a:xfrm>
          <a:off x="635000" y="112706150"/>
          <a:ext cx="723900" cy="476250"/>
        </a:xfrm>
        <a:prstGeom prst="rect">
          <a:avLst/>
        </a:prstGeom>
      </xdr:spPr>
    </xdr:pic>
    <xdr:clientData/>
  </xdr:twoCellAnchor>
  <xdr:twoCellAnchor editAs="oneCell">
    <xdr:from>
      <xdr:col>1</xdr:col>
      <xdr:colOff>25400</xdr:colOff>
      <xdr:row>217</xdr:row>
      <xdr:rowOff>25400</xdr:rowOff>
    </xdr:from>
    <xdr:to>
      <xdr:col>1</xdr:col>
      <xdr:colOff>749300</xdr:colOff>
      <xdr:row>217</xdr:row>
      <xdr:rowOff>501650</xdr:rowOff>
    </xdr:to>
    <xdr:pic>
      <xdr:nvPicPr>
        <xdr:cNvPr id="401" name="Subgraph-shankslz">
          <a:extLst>
            <a:ext uri="{FF2B5EF4-FFF2-40B4-BE49-F238E27FC236}">
              <a16:creationId xmlns:a16="http://schemas.microsoft.com/office/drawing/2014/main" id="{8A166939-13C0-4A5B-B2F9-FDFF1D5E7F1E}"/>
            </a:ext>
          </a:extLst>
        </xdr:cNvPr>
        <xdr:cNvPicPr>
          <a:picLocks/>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635000" y="113230025"/>
          <a:ext cx="723900" cy="476250"/>
        </a:xfrm>
        <a:prstGeom prst="rect">
          <a:avLst/>
        </a:prstGeom>
      </xdr:spPr>
    </xdr:pic>
    <xdr:clientData/>
  </xdr:twoCellAnchor>
  <xdr:twoCellAnchor editAs="oneCell">
    <xdr:from>
      <xdr:col>1</xdr:col>
      <xdr:colOff>25400</xdr:colOff>
      <xdr:row>218</xdr:row>
      <xdr:rowOff>25400</xdr:rowOff>
    </xdr:from>
    <xdr:to>
      <xdr:col>1</xdr:col>
      <xdr:colOff>749300</xdr:colOff>
      <xdr:row>218</xdr:row>
      <xdr:rowOff>501650</xdr:rowOff>
    </xdr:to>
    <xdr:pic>
      <xdr:nvPicPr>
        <xdr:cNvPr id="403" name="Subgraph-shilliewkai">
          <a:extLst>
            <a:ext uri="{FF2B5EF4-FFF2-40B4-BE49-F238E27FC236}">
              <a16:creationId xmlns:a16="http://schemas.microsoft.com/office/drawing/2014/main" id="{80C851C3-E09D-44FC-A20E-F868302FEF1E}"/>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635000" y="113753900"/>
          <a:ext cx="723900" cy="476250"/>
        </a:xfrm>
        <a:prstGeom prst="rect">
          <a:avLst/>
        </a:prstGeom>
      </xdr:spPr>
    </xdr:pic>
    <xdr:clientData/>
  </xdr:twoCellAnchor>
  <xdr:twoCellAnchor editAs="oneCell">
    <xdr:from>
      <xdr:col>1</xdr:col>
      <xdr:colOff>25400</xdr:colOff>
      <xdr:row>220</xdr:row>
      <xdr:rowOff>25400</xdr:rowOff>
    </xdr:from>
    <xdr:to>
      <xdr:col>1</xdr:col>
      <xdr:colOff>749300</xdr:colOff>
      <xdr:row>220</xdr:row>
      <xdr:rowOff>501650</xdr:rowOff>
    </xdr:to>
    <xdr:pic>
      <xdr:nvPicPr>
        <xdr:cNvPr id="405" name="Subgraph-rafif_botak">
          <a:extLst>
            <a:ext uri="{FF2B5EF4-FFF2-40B4-BE49-F238E27FC236}">
              <a16:creationId xmlns:a16="http://schemas.microsoft.com/office/drawing/2014/main" id="{DF2344CE-08C6-44A0-9344-5323D0FC5416}"/>
            </a:ext>
          </a:extLst>
        </xdr:cNvPr>
        <xdr:cNvPicPr>
          <a:picLocks/>
        </xdr:cNvPicPr>
      </xdr:nvPicPr>
      <xdr:blipFill>
        <a:blip xmlns:r="http://schemas.openxmlformats.org/officeDocument/2006/relationships" r:embed="rId123">
          <a:extLst>
            <a:ext uri="{28A0092B-C50C-407E-A947-70E740481C1C}">
              <a14:useLocalDpi xmlns:a14="http://schemas.microsoft.com/office/drawing/2010/main" val="0"/>
            </a:ext>
          </a:extLst>
        </a:blip>
        <a:stretch>
          <a:fillRect/>
        </a:stretch>
      </xdr:blipFill>
      <xdr:spPr>
        <a:xfrm>
          <a:off x="635000" y="114801650"/>
          <a:ext cx="723900" cy="476250"/>
        </a:xfrm>
        <a:prstGeom prst="rect">
          <a:avLst/>
        </a:prstGeom>
      </xdr:spPr>
    </xdr:pic>
    <xdr:clientData/>
  </xdr:twoCellAnchor>
  <xdr:twoCellAnchor editAs="oneCell">
    <xdr:from>
      <xdr:col>1</xdr:col>
      <xdr:colOff>25400</xdr:colOff>
      <xdr:row>221</xdr:row>
      <xdr:rowOff>25400</xdr:rowOff>
    </xdr:from>
    <xdr:to>
      <xdr:col>1</xdr:col>
      <xdr:colOff>749300</xdr:colOff>
      <xdr:row>221</xdr:row>
      <xdr:rowOff>501650</xdr:rowOff>
    </xdr:to>
    <xdr:pic>
      <xdr:nvPicPr>
        <xdr:cNvPr id="407" name="Subgraph-guavaji_">
          <a:extLst>
            <a:ext uri="{FF2B5EF4-FFF2-40B4-BE49-F238E27FC236}">
              <a16:creationId xmlns:a16="http://schemas.microsoft.com/office/drawing/2014/main" id="{A9B1F654-4B34-469D-BA05-6433E4C0AD9F}"/>
            </a:ext>
          </a:extLst>
        </xdr:cNvPr>
        <xdr:cNvPicPr>
          <a:picLocks/>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635000" y="115325525"/>
          <a:ext cx="723900" cy="476250"/>
        </a:xfrm>
        <a:prstGeom prst="rect">
          <a:avLst/>
        </a:prstGeom>
      </xdr:spPr>
    </xdr:pic>
    <xdr:clientData/>
  </xdr:twoCellAnchor>
  <xdr:twoCellAnchor editAs="oneCell">
    <xdr:from>
      <xdr:col>1</xdr:col>
      <xdr:colOff>25400</xdr:colOff>
      <xdr:row>222</xdr:row>
      <xdr:rowOff>25400</xdr:rowOff>
    </xdr:from>
    <xdr:to>
      <xdr:col>1</xdr:col>
      <xdr:colOff>749300</xdr:colOff>
      <xdr:row>222</xdr:row>
      <xdr:rowOff>501650</xdr:rowOff>
    </xdr:to>
    <xdr:pic>
      <xdr:nvPicPr>
        <xdr:cNvPr id="409" name="Subgraph-batingaws">
          <a:extLst>
            <a:ext uri="{FF2B5EF4-FFF2-40B4-BE49-F238E27FC236}">
              <a16:creationId xmlns:a16="http://schemas.microsoft.com/office/drawing/2014/main" id="{2C0E244F-9E3D-45A7-8754-5BFE7133AA1C}"/>
            </a:ext>
          </a:extLst>
        </xdr:cNvPr>
        <xdr:cNvPicPr>
          <a:picLocks/>
        </xdr:cNvPicPr>
      </xdr:nvPicPr>
      <xdr:blipFill>
        <a:blip xmlns:r="http://schemas.openxmlformats.org/officeDocument/2006/relationships" r:embed="rId124">
          <a:extLst>
            <a:ext uri="{28A0092B-C50C-407E-A947-70E740481C1C}">
              <a14:useLocalDpi xmlns:a14="http://schemas.microsoft.com/office/drawing/2010/main" val="0"/>
            </a:ext>
          </a:extLst>
        </a:blip>
        <a:stretch>
          <a:fillRect/>
        </a:stretch>
      </xdr:blipFill>
      <xdr:spPr>
        <a:xfrm>
          <a:off x="635000" y="115849400"/>
          <a:ext cx="723900" cy="476250"/>
        </a:xfrm>
        <a:prstGeom prst="rect">
          <a:avLst/>
        </a:prstGeom>
      </xdr:spPr>
    </xdr:pic>
    <xdr:clientData/>
  </xdr:twoCellAnchor>
  <xdr:twoCellAnchor editAs="oneCell">
    <xdr:from>
      <xdr:col>1</xdr:col>
      <xdr:colOff>25400</xdr:colOff>
      <xdr:row>223</xdr:row>
      <xdr:rowOff>25400</xdr:rowOff>
    </xdr:from>
    <xdr:to>
      <xdr:col>1</xdr:col>
      <xdr:colOff>749300</xdr:colOff>
      <xdr:row>223</xdr:row>
      <xdr:rowOff>501650</xdr:rowOff>
    </xdr:to>
    <xdr:pic>
      <xdr:nvPicPr>
        <xdr:cNvPr id="411" name="Subgraph-_salt_burn_">
          <a:extLst>
            <a:ext uri="{FF2B5EF4-FFF2-40B4-BE49-F238E27FC236}">
              <a16:creationId xmlns:a16="http://schemas.microsoft.com/office/drawing/2014/main" id="{3B33727C-68DC-446A-84C1-BA778D5AB62F}"/>
            </a:ext>
          </a:extLst>
        </xdr:cNvPr>
        <xdr:cNvPicPr>
          <a:picLocks/>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635000" y="116373275"/>
          <a:ext cx="723900" cy="476250"/>
        </a:xfrm>
        <a:prstGeom prst="rect">
          <a:avLst/>
        </a:prstGeom>
      </xdr:spPr>
    </xdr:pic>
    <xdr:clientData/>
  </xdr:twoCellAnchor>
  <xdr:twoCellAnchor editAs="oneCell">
    <xdr:from>
      <xdr:col>1</xdr:col>
      <xdr:colOff>25400</xdr:colOff>
      <xdr:row>224</xdr:row>
      <xdr:rowOff>25400</xdr:rowOff>
    </xdr:from>
    <xdr:to>
      <xdr:col>1</xdr:col>
      <xdr:colOff>749300</xdr:colOff>
      <xdr:row>224</xdr:row>
      <xdr:rowOff>501650</xdr:rowOff>
    </xdr:to>
    <xdr:pic>
      <xdr:nvPicPr>
        <xdr:cNvPr id="413" name="Subgraph-lucky_elel">
          <a:extLst>
            <a:ext uri="{FF2B5EF4-FFF2-40B4-BE49-F238E27FC236}">
              <a16:creationId xmlns:a16="http://schemas.microsoft.com/office/drawing/2014/main" id="{85BC5201-BAF7-4E92-929C-4FB7D14125CE}"/>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635000" y="116897150"/>
          <a:ext cx="723900" cy="476250"/>
        </a:xfrm>
        <a:prstGeom prst="rect">
          <a:avLst/>
        </a:prstGeom>
      </xdr:spPr>
    </xdr:pic>
    <xdr:clientData/>
  </xdr:twoCellAnchor>
  <xdr:twoCellAnchor editAs="oneCell">
    <xdr:from>
      <xdr:col>1</xdr:col>
      <xdr:colOff>25400</xdr:colOff>
      <xdr:row>225</xdr:row>
      <xdr:rowOff>25400</xdr:rowOff>
    </xdr:from>
    <xdr:to>
      <xdr:col>1</xdr:col>
      <xdr:colOff>749300</xdr:colOff>
      <xdr:row>225</xdr:row>
      <xdr:rowOff>501650</xdr:rowOff>
    </xdr:to>
    <xdr:pic>
      <xdr:nvPicPr>
        <xdr:cNvPr id="415" name="Subgraph-fate_jagabee">
          <a:extLst>
            <a:ext uri="{FF2B5EF4-FFF2-40B4-BE49-F238E27FC236}">
              <a16:creationId xmlns:a16="http://schemas.microsoft.com/office/drawing/2014/main" id="{4616C943-A1E9-477B-A3EC-E872B5303E72}"/>
            </a:ext>
          </a:extLst>
        </xdr:cNvPr>
        <xdr:cNvPicPr>
          <a:picLocks/>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635000" y="117421025"/>
          <a:ext cx="723900" cy="476250"/>
        </a:xfrm>
        <a:prstGeom prst="rect">
          <a:avLst/>
        </a:prstGeom>
      </xdr:spPr>
    </xdr:pic>
    <xdr:clientData/>
  </xdr:twoCellAnchor>
  <xdr:twoCellAnchor editAs="oneCell">
    <xdr:from>
      <xdr:col>1</xdr:col>
      <xdr:colOff>25400</xdr:colOff>
      <xdr:row>226</xdr:row>
      <xdr:rowOff>25400</xdr:rowOff>
    </xdr:from>
    <xdr:to>
      <xdr:col>1</xdr:col>
      <xdr:colOff>749300</xdr:colOff>
      <xdr:row>226</xdr:row>
      <xdr:rowOff>501650</xdr:rowOff>
    </xdr:to>
    <xdr:pic>
      <xdr:nvPicPr>
        <xdr:cNvPr id="417" name="Subgraph-karrbren">
          <a:extLst>
            <a:ext uri="{FF2B5EF4-FFF2-40B4-BE49-F238E27FC236}">
              <a16:creationId xmlns:a16="http://schemas.microsoft.com/office/drawing/2014/main" id="{053055AA-959D-43E1-A6D0-C3D7B08FBE17}"/>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635000" y="117944900"/>
          <a:ext cx="723900" cy="476250"/>
        </a:xfrm>
        <a:prstGeom prst="rect">
          <a:avLst/>
        </a:prstGeom>
      </xdr:spPr>
    </xdr:pic>
    <xdr:clientData/>
  </xdr:twoCellAnchor>
  <xdr:twoCellAnchor editAs="oneCell">
    <xdr:from>
      <xdr:col>1</xdr:col>
      <xdr:colOff>25400</xdr:colOff>
      <xdr:row>227</xdr:row>
      <xdr:rowOff>25400</xdr:rowOff>
    </xdr:from>
    <xdr:to>
      <xdr:col>1</xdr:col>
      <xdr:colOff>749300</xdr:colOff>
      <xdr:row>227</xdr:row>
      <xdr:rowOff>501650</xdr:rowOff>
    </xdr:to>
    <xdr:pic>
      <xdr:nvPicPr>
        <xdr:cNvPr id="419" name="Subgraph-jwhaifa">
          <a:extLst>
            <a:ext uri="{FF2B5EF4-FFF2-40B4-BE49-F238E27FC236}">
              <a16:creationId xmlns:a16="http://schemas.microsoft.com/office/drawing/2014/main" id="{6D6947D1-E3BC-4B65-AE48-A68A54359024}"/>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635000" y="118468775"/>
          <a:ext cx="723900" cy="476250"/>
        </a:xfrm>
        <a:prstGeom prst="rect">
          <a:avLst/>
        </a:prstGeom>
      </xdr:spPr>
    </xdr:pic>
    <xdr:clientData/>
  </xdr:twoCellAnchor>
  <xdr:twoCellAnchor editAs="oneCell">
    <xdr:from>
      <xdr:col>1</xdr:col>
      <xdr:colOff>25400</xdr:colOff>
      <xdr:row>229</xdr:row>
      <xdr:rowOff>25400</xdr:rowOff>
    </xdr:from>
    <xdr:to>
      <xdr:col>1</xdr:col>
      <xdr:colOff>749300</xdr:colOff>
      <xdr:row>229</xdr:row>
      <xdr:rowOff>501650</xdr:rowOff>
    </xdr:to>
    <xdr:pic>
      <xdr:nvPicPr>
        <xdr:cNvPr id="421" name="Subgraph-captain_ufc">
          <a:extLst>
            <a:ext uri="{FF2B5EF4-FFF2-40B4-BE49-F238E27FC236}">
              <a16:creationId xmlns:a16="http://schemas.microsoft.com/office/drawing/2014/main" id="{B9AADD0A-F83E-4CE2-ACAD-ADE94E6B6F93}"/>
            </a:ext>
          </a:extLst>
        </xdr:cNvPr>
        <xdr:cNvPicPr>
          <a:picLocks/>
        </xdr:cNvPicPr>
      </xdr:nvPicPr>
      <xdr:blipFill>
        <a:blip xmlns:r="http://schemas.openxmlformats.org/officeDocument/2006/relationships" r:embed="rId126">
          <a:extLst>
            <a:ext uri="{28A0092B-C50C-407E-A947-70E740481C1C}">
              <a14:useLocalDpi xmlns:a14="http://schemas.microsoft.com/office/drawing/2010/main" val="0"/>
            </a:ext>
          </a:extLst>
        </a:blip>
        <a:stretch>
          <a:fillRect/>
        </a:stretch>
      </xdr:blipFill>
      <xdr:spPr>
        <a:xfrm>
          <a:off x="635000" y="119516525"/>
          <a:ext cx="723900" cy="476250"/>
        </a:xfrm>
        <a:prstGeom prst="rect">
          <a:avLst/>
        </a:prstGeom>
      </xdr:spPr>
    </xdr:pic>
    <xdr:clientData/>
  </xdr:twoCellAnchor>
  <xdr:twoCellAnchor editAs="oneCell">
    <xdr:from>
      <xdr:col>1</xdr:col>
      <xdr:colOff>25400</xdr:colOff>
      <xdr:row>230</xdr:row>
      <xdr:rowOff>25400</xdr:rowOff>
    </xdr:from>
    <xdr:to>
      <xdr:col>1</xdr:col>
      <xdr:colOff>749300</xdr:colOff>
      <xdr:row>230</xdr:row>
      <xdr:rowOff>501650</xdr:rowOff>
    </xdr:to>
    <xdr:pic>
      <xdr:nvPicPr>
        <xdr:cNvPr id="423" name="Subgraph-zknflz">
          <a:extLst>
            <a:ext uri="{FF2B5EF4-FFF2-40B4-BE49-F238E27FC236}">
              <a16:creationId xmlns:a16="http://schemas.microsoft.com/office/drawing/2014/main" id="{FECBBCF0-6DEB-4482-89E9-CBA0660C9838}"/>
            </a:ext>
          </a:extLst>
        </xdr:cNvPr>
        <xdr:cNvPicPr>
          <a:picLocks/>
        </xdr:cNvPicPr>
      </xdr:nvPicPr>
      <xdr:blipFill>
        <a:blip xmlns:r="http://schemas.openxmlformats.org/officeDocument/2006/relationships" r:embed="rId127">
          <a:extLst>
            <a:ext uri="{28A0092B-C50C-407E-A947-70E740481C1C}">
              <a14:useLocalDpi xmlns:a14="http://schemas.microsoft.com/office/drawing/2010/main" val="0"/>
            </a:ext>
          </a:extLst>
        </a:blip>
        <a:stretch>
          <a:fillRect/>
        </a:stretch>
      </xdr:blipFill>
      <xdr:spPr>
        <a:xfrm>
          <a:off x="635000" y="120040400"/>
          <a:ext cx="723900" cy="476250"/>
        </a:xfrm>
        <a:prstGeom prst="rect">
          <a:avLst/>
        </a:prstGeom>
      </xdr:spPr>
    </xdr:pic>
    <xdr:clientData/>
  </xdr:twoCellAnchor>
  <xdr:twoCellAnchor editAs="oneCell">
    <xdr:from>
      <xdr:col>1</xdr:col>
      <xdr:colOff>25400</xdr:colOff>
      <xdr:row>231</xdr:row>
      <xdr:rowOff>25400</xdr:rowOff>
    </xdr:from>
    <xdr:to>
      <xdr:col>1</xdr:col>
      <xdr:colOff>749300</xdr:colOff>
      <xdr:row>231</xdr:row>
      <xdr:rowOff>501650</xdr:rowOff>
    </xdr:to>
    <xdr:pic>
      <xdr:nvPicPr>
        <xdr:cNvPr id="425" name="Subgraph-rainstrad">
          <a:extLst>
            <a:ext uri="{FF2B5EF4-FFF2-40B4-BE49-F238E27FC236}">
              <a16:creationId xmlns:a16="http://schemas.microsoft.com/office/drawing/2014/main" id="{F8F32F97-F46A-48F8-8C81-CADE9246756F}"/>
            </a:ext>
          </a:extLst>
        </xdr:cNvPr>
        <xdr:cNvPicPr>
          <a:picLocks/>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635000" y="120564275"/>
          <a:ext cx="723900" cy="476250"/>
        </a:xfrm>
        <a:prstGeom prst="rect">
          <a:avLst/>
        </a:prstGeom>
      </xdr:spPr>
    </xdr:pic>
    <xdr:clientData/>
  </xdr:twoCellAnchor>
  <xdr:twoCellAnchor editAs="oneCell">
    <xdr:from>
      <xdr:col>1</xdr:col>
      <xdr:colOff>25400</xdr:colOff>
      <xdr:row>234</xdr:row>
      <xdr:rowOff>25400</xdr:rowOff>
    </xdr:from>
    <xdr:to>
      <xdr:col>1</xdr:col>
      <xdr:colOff>749300</xdr:colOff>
      <xdr:row>234</xdr:row>
      <xdr:rowOff>501650</xdr:rowOff>
    </xdr:to>
    <xdr:pic>
      <xdr:nvPicPr>
        <xdr:cNvPr id="427" name="Subgraph-aoi114514box">
          <a:extLst>
            <a:ext uri="{FF2B5EF4-FFF2-40B4-BE49-F238E27FC236}">
              <a16:creationId xmlns:a16="http://schemas.microsoft.com/office/drawing/2014/main" id="{324D2CF4-C07C-4055-B691-2BF6F3941481}"/>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122135900"/>
          <a:ext cx="723900" cy="476250"/>
        </a:xfrm>
        <a:prstGeom prst="rect">
          <a:avLst/>
        </a:prstGeom>
      </xdr:spPr>
    </xdr:pic>
    <xdr:clientData/>
  </xdr:twoCellAnchor>
  <xdr:twoCellAnchor editAs="oneCell">
    <xdr:from>
      <xdr:col>1</xdr:col>
      <xdr:colOff>25400</xdr:colOff>
      <xdr:row>235</xdr:row>
      <xdr:rowOff>25400</xdr:rowOff>
    </xdr:from>
    <xdr:to>
      <xdr:col>1</xdr:col>
      <xdr:colOff>749300</xdr:colOff>
      <xdr:row>235</xdr:row>
      <xdr:rowOff>501650</xdr:rowOff>
    </xdr:to>
    <xdr:pic>
      <xdr:nvPicPr>
        <xdr:cNvPr id="429" name="Subgraph-elickflow">
          <a:extLst>
            <a:ext uri="{FF2B5EF4-FFF2-40B4-BE49-F238E27FC236}">
              <a16:creationId xmlns:a16="http://schemas.microsoft.com/office/drawing/2014/main" id="{FC688441-C3F1-4F16-800D-FDC96A70B5C7}"/>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122659775"/>
          <a:ext cx="723900" cy="476250"/>
        </a:xfrm>
        <a:prstGeom prst="rect">
          <a:avLst/>
        </a:prstGeom>
      </xdr:spPr>
    </xdr:pic>
    <xdr:clientData/>
  </xdr:twoCellAnchor>
  <xdr:twoCellAnchor editAs="oneCell">
    <xdr:from>
      <xdr:col>1</xdr:col>
      <xdr:colOff>25400</xdr:colOff>
      <xdr:row>236</xdr:row>
      <xdr:rowOff>25400</xdr:rowOff>
    </xdr:from>
    <xdr:to>
      <xdr:col>1</xdr:col>
      <xdr:colOff>749300</xdr:colOff>
      <xdr:row>236</xdr:row>
      <xdr:rowOff>501650</xdr:rowOff>
    </xdr:to>
    <xdr:pic>
      <xdr:nvPicPr>
        <xdr:cNvPr id="431" name="Subgraph-dendeweg">
          <a:extLst>
            <a:ext uri="{FF2B5EF4-FFF2-40B4-BE49-F238E27FC236}">
              <a16:creationId xmlns:a16="http://schemas.microsoft.com/office/drawing/2014/main" id="{EE773320-30A1-4620-B5D0-E4964B164BFD}"/>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123183650"/>
          <a:ext cx="723900" cy="476250"/>
        </a:xfrm>
        <a:prstGeom prst="rect">
          <a:avLst/>
        </a:prstGeom>
      </xdr:spPr>
    </xdr:pic>
    <xdr:clientData/>
  </xdr:twoCellAnchor>
  <xdr:twoCellAnchor editAs="oneCell">
    <xdr:from>
      <xdr:col>1</xdr:col>
      <xdr:colOff>25400</xdr:colOff>
      <xdr:row>237</xdr:row>
      <xdr:rowOff>25400</xdr:rowOff>
    </xdr:from>
    <xdr:to>
      <xdr:col>1</xdr:col>
      <xdr:colOff>749300</xdr:colOff>
      <xdr:row>237</xdr:row>
      <xdr:rowOff>501650</xdr:rowOff>
    </xdr:to>
    <xdr:pic>
      <xdr:nvPicPr>
        <xdr:cNvPr id="433" name="Subgraph-darceknight0">
          <a:extLst>
            <a:ext uri="{FF2B5EF4-FFF2-40B4-BE49-F238E27FC236}">
              <a16:creationId xmlns:a16="http://schemas.microsoft.com/office/drawing/2014/main" id="{0F9B9C03-23CA-447E-B303-A6CC2E2A5118}"/>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123707525"/>
          <a:ext cx="723900" cy="476250"/>
        </a:xfrm>
        <a:prstGeom prst="rect">
          <a:avLst/>
        </a:prstGeom>
      </xdr:spPr>
    </xdr:pic>
    <xdr:clientData/>
  </xdr:twoCellAnchor>
  <xdr:twoCellAnchor editAs="oneCell">
    <xdr:from>
      <xdr:col>1</xdr:col>
      <xdr:colOff>25400</xdr:colOff>
      <xdr:row>238</xdr:row>
      <xdr:rowOff>25400</xdr:rowOff>
    </xdr:from>
    <xdr:to>
      <xdr:col>1</xdr:col>
      <xdr:colOff>749300</xdr:colOff>
      <xdr:row>238</xdr:row>
      <xdr:rowOff>501650</xdr:rowOff>
    </xdr:to>
    <xdr:pic>
      <xdr:nvPicPr>
        <xdr:cNvPr id="435" name="Subgraph-kantbtamed">
          <a:extLst>
            <a:ext uri="{FF2B5EF4-FFF2-40B4-BE49-F238E27FC236}">
              <a16:creationId xmlns:a16="http://schemas.microsoft.com/office/drawing/2014/main" id="{4B9DE623-E1D2-4C12-A352-0B6D192CCE23}"/>
            </a:ext>
          </a:extLst>
        </xdr:cNvPr>
        <xdr:cNvPicPr>
          <a:picLocks/>
        </xdr:cNvPicPr>
      </xdr:nvPicPr>
      <xdr:blipFill>
        <a:blip xmlns:r="http://schemas.openxmlformats.org/officeDocument/2006/relationships" r:embed="rId128">
          <a:extLst>
            <a:ext uri="{28A0092B-C50C-407E-A947-70E740481C1C}">
              <a14:useLocalDpi xmlns:a14="http://schemas.microsoft.com/office/drawing/2010/main" val="0"/>
            </a:ext>
          </a:extLst>
        </a:blip>
        <a:stretch>
          <a:fillRect/>
        </a:stretch>
      </xdr:blipFill>
      <xdr:spPr>
        <a:xfrm>
          <a:off x="635000" y="124231400"/>
          <a:ext cx="723900" cy="476250"/>
        </a:xfrm>
        <a:prstGeom prst="rect">
          <a:avLst/>
        </a:prstGeom>
      </xdr:spPr>
    </xdr:pic>
    <xdr:clientData/>
  </xdr:twoCellAnchor>
  <xdr:twoCellAnchor editAs="oneCell">
    <xdr:from>
      <xdr:col>1</xdr:col>
      <xdr:colOff>25400</xdr:colOff>
      <xdr:row>239</xdr:row>
      <xdr:rowOff>25400</xdr:rowOff>
    </xdr:from>
    <xdr:to>
      <xdr:col>1</xdr:col>
      <xdr:colOff>749300</xdr:colOff>
      <xdr:row>239</xdr:row>
      <xdr:rowOff>501650</xdr:rowOff>
    </xdr:to>
    <xdr:pic>
      <xdr:nvPicPr>
        <xdr:cNvPr id="437" name="Subgraph-cotymma">
          <a:extLst>
            <a:ext uri="{FF2B5EF4-FFF2-40B4-BE49-F238E27FC236}">
              <a16:creationId xmlns:a16="http://schemas.microsoft.com/office/drawing/2014/main" id="{C5609315-E82D-42F9-94BB-B4AF81CFB2D2}"/>
            </a:ext>
          </a:extLst>
        </xdr:cNvPr>
        <xdr:cNvPicPr>
          <a:picLocks/>
        </xdr:cNvPicPr>
      </xdr:nvPicPr>
      <xdr:blipFill>
        <a:blip xmlns:r="http://schemas.openxmlformats.org/officeDocument/2006/relationships" r:embed="rId129">
          <a:extLst>
            <a:ext uri="{28A0092B-C50C-407E-A947-70E740481C1C}">
              <a14:useLocalDpi xmlns:a14="http://schemas.microsoft.com/office/drawing/2010/main" val="0"/>
            </a:ext>
          </a:extLst>
        </a:blip>
        <a:stretch>
          <a:fillRect/>
        </a:stretch>
      </xdr:blipFill>
      <xdr:spPr>
        <a:xfrm>
          <a:off x="635000" y="124755275"/>
          <a:ext cx="723900" cy="476250"/>
        </a:xfrm>
        <a:prstGeom prst="rect">
          <a:avLst/>
        </a:prstGeom>
      </xdr:spPr>
    </xdr:pic>
    <xdr:clientData/>
  </xdr:twoCellAnchor>
  <xdr:twoCellAnchor editAs="oneCell">
    <xdr:from>
      <xdr:col>1</xdr:col>
      <xdr:colOff>25400</xdr:colOff>
      <xdr:row>241</xdr:row>
      <xdr:rowOff>25400</xdr:rowOff>
    </xdr:from>
    <xdr:to>
      <xdr:col>1</xdr:col>
      <xdr:colOff>749300</xdr:colOff>
      <xdr:row>241</xdr:row>
      <xdr:rowOff>501650</xdr:rowOff>
    </xdr:to>
    <xdr:pic>
      <xdr:nvPicPr>
        <xdr:cNvPr id="439" name="Subgraph-gavindre27">
          <a:extLst>
            <a:ext uri="{FF2B5EF4-FFF2-40B4-BE49-F238E27FC236}">
              <a16:creationId xmlns:a16="http://schemas.microsoft.com/office/drawing/2014/main" id="{F0E570BE-DDAF-45D3-8CB0-63589768C528}"/>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125803025"/>
          <a:ext cx="723900" cy="476250"/>
        </a:xfrm>
        <a:prstGeom prst="rect">
          <a:avLst/>
        </a:prstGeom>
      </xdr:spPr>
    </xdr:pic>
    <xdr:clientData/>
  </xdr:twoCellAnchor>
  <xdr:twoCellAnchor editAs="oneCell">
    <xdr:from>
      <xdr:col>1</xdr:col>
      <xdr:colOff>25400</xdr:colOff>
      <xdr:row>242</xdr:row>
      <xdr:rowOff>25400</xdr:rowOff>
    </xdr:from>
    <xdr:to>
      <xdr:col>1</xdr:col>
      <xdr:colOff>749300</xdr:colOff>
      <xdr:row>242</xdr:row>
      <xdr:rowOff>501650</xdr:rowOff>
    </xdr:to>
    <xdr:pic>
      <xdr:nvPicPr>
        <xdr:cNvPr id="441" name="Subgraph-apolloufc">
          <a:extLst>
            <a:ext uri="{FF2B5EF4-FFF2-40B4-BE49-F238E27FC236}">
              <a16:creationId xmlns:a16="http://schemas.microsoft.com/office/drawing/2014/main" id="{E01C0EB5-E4A7-4890-98F3-23A54539CCF3}"/>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126326900"/>
          <a:ext cx="723900" cy="476250"/>
        </a:xfrm>
        <a:prstGeom prst="rect">
          <a:avLst/>
        </a:prstGeom>
      </xdr:spPr>
    </xdr:pic>
    <xdr:clientData/>
  </xdr:twoCellAnchor>
  <xdr:twoCellAnchor editAs="oneCell">
    <xdr:from>
      <xdr:col>1</xdr:col>
      <xdr:colOff>25400</xdr:colOff>
      <xdr:row>245</xdr:row>
      <xdr:rowOff>25400</xdr:rowOff>
    </xdr:from>
    <xdr:to>
      <xdr:col>1</xdr:col>
      <xdr:colOff>749300</xdr:colOff>
      <xdr:row>245</xdr:row>
      <xdr:rowOff>501650</xdr:rowOff>
    </xdr:to>
    <xdr:pic>
      <xdr:nvPicPr>
        <xdr:cNvPr id="443" name="Subgraph-romeoams1">
          <a:extLst>
            <a:ext uri="{FF2B5EF4-FFF2-40B4-BE49-F238E27FC236}">
              <a16:creationId xmlns:a16="http://schemas.microsoft.com/office/drawing/2014/main" id="{678C7CEA-68A7-4356-B175-594B9B0FAECB}"/>
            </a:ext>
          </a:extLst>
        </xdr:cNvPr>
        <xdr:cNvPicPr>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635000" y="127898525"/>
          <a:ext cx="723900" cy="476250"/>
        </a:xfrm>
        <a:prstGeom prst="rect">
          <a:avLst/>
        </a:prstGeom>
      </xdr:spPr>
    </xdr:pic>
    <xdr:clientData/>
  </xdr:twoCellAnchor>
  <xdr:twoCellAnchor editAs="oneCell">
    <xdr:from>
      <xdr:col>1</xdr:col>
      <xdr:colOff>25400</xdr:colOff>
      <xdr:row>246</xdr:row>
      <xdr:rowOff>25400</xdr:rowOff>
    </xdr:from>
    <xdr:to>
      <xdr:col>1</xdr:col>
      <xdr:colOff>749300</xdr:colOff>
      <xdr:row>246</xdr:row>
      <xdr:rowOff>501650</xdr:rowOff>
    </xdr:to>
    <xdr:pic>
      <xdr:nvPicPr>
        <xdr:cNvPr id="445" name="Subgraph-sugaseanmma">
          <a:extLst>
            <a:ext uri="{FF2B5EF4-FFF2-40B4-BE49-F238E27FC236}">
              <a16:creationId xmlns:a16="http://schemas.microsoft.com/office/drawing/2014/main" id="{AAD5501B-4DF5-4FC4-B4F8-7271CA69508C}"/>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128422400"/>
          <a:ext cx="723900" cy="476250"/>
        </a:xfrm>
        <a:prstGeom prst="rect">
          <a:avLst/>
        </a:prstGeom>
      </xdr:spPr>
    </xdr:pic>
    <xdr:clientData/>
  </xdr:twoCellAnchor>
  <xdr:twoCellAnchor editAs="oneCell">
    <xdr:from>
      <xdr:col>1</xdr:col>
      <xdr:colOff>25400</xdr:colOff>
      <xdr:row>247</xdr:row>
      <xdr:rowOff>25400</xdr:rowOff>
    </xdr:from>
    <xdr:to>
      <xdr:col>1</xdr:col>
      <xdr:colOff>749300</xdr:colOff>
      <xdr:row>247</xdr:row>
      <xdr:rowOff>501650</xdr:rowOff>
    </xdr:to>
    <xdr:pic>
      <xdr:nvPicPr>
        <xdr:cNvPr id="447" name="Subgraph-themetafin">
          <a:extLst>
            <a:ext uri="{FF2B5EF4-FFF2-40B4-BE49-F238E27FC236}">
              <a16:creationId xmlns:a16="http://schemas.microsoft.com/office/drawing/2014/main" id="{983D5DB9-13E2-4C18-AC76-1AD382B4641D}"/>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128946275"/>
          <a:ext cx="723900" cy="476250"/>
        </a:xfrm>
        <a:prstGeom prst="rect">
          <a:avLst/>
        </a:prstGeom>
      </xdr:spPr>
    </xdr:pic>
    <xdr:clientData/>
  </xdr:twoCellAnchor>
  <xdr:twoCellAnchor editAs="oneCell">
    <xdr:from>
      <xdr:col>1</xdr:col>
      <xdr:colOff>25400</xdr:colOff>
      <xdr:row>248</xdr:row>
      <xdr:rowOff>25400</xdr:rowOff>
    </xdr:from>
    <xdr:to>
      <xdr:col>1</xdr:col>
      <xdr:colOff>749300</xdr:colOff>
      <xdr:row>248</xdr:row>
      <xdr:rowOff>501650</xdr:rowOff>
    </xdr:to>
    <xdr:pic>
      <xdr:nvPicPr>
        <xdr:cNvPr id="449" name="Subgraph-aromeroxvii">
          <a:extLst>
            <a:ext uri="{FF2B5EF4-FFF2-40B4-BE49-F238E27FC236}">
              <a16:creationId xmlns:a16="http://schemas.microsoft.com/office/drawing/2014/main" id="{5F053F9F-663E-4554-BDC1-ED371C2F2486}"/>
            </a:ext>
          </a:extLst>
        </xdr:cNvPr>
        <xdr:cNvPicPr>
          <a:picLocks/>
        </xdr:cNvPicPr>
      </xdr:nvPicPr>
      <xdr:blipFill>
        <a:blip xmlns:r="http://schemas.openxmlformats.org/officeDocument/2006/relationships" r:embed="rId130">
          <a:extLst>
            <a:ext uri="{28A0092B-C50C-407E-A947-70E740481C1C}">
              <a14:useLocalDpi xmlns:a14="http://schemas.microsoft.com/office/drawing/2010/main" val="0"/>
            </a:ext>
          </a:extLst>
        </a:blip>
        <a:stretch>
          <a:fillRect/>
        </a:stretch>
      </xdr:blipFill>
      <xdr:spPr>
        <a:xfrm>
          <a:off x="635000" y="129470150"/>
          <a:ext cx="723900" cy="476250"/>
        </a:xfrm>
        <a:prstGeom prst="rect">
          <a:avLst/>
        </a:prstGeom>
      </xdr:spPr>
    </xdr:pic>
    <xdr:clientData/>
  </xdr:twoCellAnchor>
  <xdr:twoCellAnchor editAs="oneCell">
    <xdr:from>
      <xdr:col>1</xdr:col>
      <xdr:colOff>25400</xdr:colOff>
      <xdr:row>249</xdr:row>
      <xdr:rowOff>25400</xdr:rowOff>
    </xdr:from>
    <xdr:to>
      <xdr:col>1</xdr:col>
      <xdr:colOff>749300</xdr:colOff>
      <xdr:row>249</xdr:row>
      <xdr:rowOff>501650</xdr:rowOff>
    </xdr:to>
    <xdr:pic>
      <xdr:nvPicPr>
        <xdr:cNvPr id="451" name="Subgraph-t4h_zeus">
          <a:extLst>
            <a:ext uri="{FF2B5EF4-FFF2-40B4-BE49-F238E27FC236}">
              <a16:creationId xmlns:a16="http://schemas.microsoft.com/office/drawing/2014/main" id="{C890422B-82FD-46ED-9D1D-67D877262EED}"/>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129994025"/>
          <a:ext cx="723900" cy="476250"/>
        </a:xfrm>
        <a:prstGeom prst="rect">
          <a:avLst/>
        </a:prstGeom>
      </xdr:spPr>
    </xdr:pic>
    <xdr:clientData/>
  </xdr:twoCellAnchor>
  <xdr:twoCellAnchor editAs="oneCell">
    <xdr:from>
      <xdr:col>1</xdr:col>
      <xdr:colOff>25400</xdr:colOff>
      <xdr:row>250</xdr:row>
      <xdr:rowOff>25400</xdr:rowOff>
    </xdr:from>
    <xdr:to>
      <xdr:col>1</xdr:col>
      <xdr:colOff>749300</xdr:colOff>
      <xdr:row>250</xdr:row>
      <xdr:rowOff>501650</xdr:rowOff>
    </xdr:to>
    <xdr:pic>
      <xdr:nvPicPr>
        <xdr:cNvPr id="453" name="Subgraph-grapplurr">
          <a:extLst>
            <a:ext uri="{FF2B5EF4-FFF2-40B4-BE49-F238E27FC236}">
              <a16:creationId xmlns:a16="http://schemas.microsoft.com/office/drawing/2014/main" id="{9BA52B87-8E99-4763-9FA2-8C0151D926D2}"/>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130517900"/>
          <a:ext cx="723900" cy="476250"/>
        </a:xfrm>
        <a:prstGeom prst="rect">
          <a:avLst/>
        </a:prstGeom>
      </xdr:spPr>
    </xdr:pic>
    <xdr:clientData/>
  </xdr:twoCellAnchor>
  <xdr:twoCellAnchor editAs="oneCell">
    <xdr:from>
      <xdr:col>1</xdr:col>
      <xdr:colOff>25400</xdr:colOff>
      <xdr:row>251</xdr:row>
      <xdr:rowOff>25400</xdr:rowOff>
    </xdr:from>
    <xdr:to>
      <xdr:col>1</xdr:col>
      <xdr:colOff>749300</xdr:colOff>
      <xdr:row>251</xdr:row>
      <xdr:rowOff>501650</xdr:rowOff>
    </xdr:to>
    <xdr:pic>
      <xdr:nvPicPr>
        <xdr:cNvPr id="455" name="Subgraph-pryoxis">
          <a:extLst>
            <a:ext uri="{FF2B5EF4-FFF2-40B4-BE49-F238E27FC236}">
              <a16:creationId xmlns:a16="http://schemas.microsoft.com/office/drawing/2014/main" id="{002A2E6E-3B45-4DEA-BD21-5A43DF3E949C}"/>
            </a:ext>
          </a:extLst>
        </xdr:cNvPr>
        <xdr:cNvPicPr>
          <a:picLocks/>
        </xdr:cNvPicPr>
      </xdr:nvPicPr>
      <xdr:blipFill>
        <a:blip xmlns:r="http://schemas.openxmlformats.org/officeDocument/2006/relationships" r:embed="rId131">
          <a:extLst>
            <a:ext uri="{28A0092B-C50C-407E-A947-70E740481C1C}">
              <a14:useLocalDpi xmlns:a14="http://schemas.microsoft.com/office/drawing/2010/main" val="0"/>
            </a:ext>
          </a:extLst>
        </a:blip>
        <a:stretch>
          <a:fillRect/>
        </a:stretch>
      </xdr:blipFill>
      <xdr:spPr>
        <a:xfrm>
          <a:off x="635000" y="131041775"/>
          <a:ext cx="723900" cy="476250"/>
        </a:xfrm>
        <a:prstGeom prst="rect">
          <a:avLst/>
        </a:prstGeom>
      </xdr:spPr>
    </xdr:pic>
    <xdr:clientData/>
  </xdr:twoCellAnchor>
  <xdr:twoCellAnchor editAs="oneCell">
    <xdr:from>
      <xdr:col>1</xdr:col>
      <xdr:colOff>25400</xdr:colOff>
      <xdr:row>252</xdr:row>
      <xdr:rowOff>25400</xdr:rowOff>
    </xdr:from>
    <xdr:to>
      <xdr:col>1</xdr:col>
      <xdr:colOff>749300</xdr:colOff>
      <xdr:row>252</xdr:row>
      <xdr:rowOff>501650</xdr:rowOff>
    </xdr:to>
    <xdr:pic>
      <xdr:nvPicPr>
        <xdr:cNvPr id="457" name="Subgraph-moch_thrath">
          <a:extLst>
            <a:ext uri="{FF2B5EF4-FFF2-40B4-BE49-F238E27FC236}">
              <a16:creationId xmlns:a16="http://schemas.microsoft.com/office/drawing/2014/main" id="{4CE9877E-3620-45A8-AD63-A7EB00111CDF}"/>
            </a:ext>
          </a:extLst>
        </xdr:cNvPr>
        <xdr:cNvPicPr>
          <a:picLocks/>
        </xdr:cNvPicPr>
      </xdr:nvPicPr>
      <xdr:blipFill>
        <a:blip xmlns:r="http://schemas.openxmlformats.org/officeDocument/2006/relationships" r:embed="rId132">
          <a:extLst>
            <a:ext uri="{28A0092B-C50C-407E-A947-70E740481C1C}">
              <a14:useLocalDpi xmlns:a14="http://schemas.microsoft.com/office/drawing/2010/main" val="0"/>
            </a:ext>
          </a:extLst>
        </a:blip>
        <a:stretch>
          <a:fillRect/>
        </a:stretch>
      </xdr:blipFill>
      <xdr:spPr>
        <a:xfrm>
          <a:off x="635000" y="131565650"/>
          <a:ext cx="723900" cy="476250"/>
        </a:xfrm>
        <a:prstGeom prst="rect">
          <a:avLst/>
        </a:prstGeom>
      </xdr:spPr>
    </xdr:pic>
    <xdr:clientData/>
  </xdr:twoCellAnchor>
  <xdr:twoCellAnchor editAs="oneCell">
    <xdr:from>
      <xdr:col>1</xdr:col>
      <xdr:colOff>25400</xdr:colOff>
      <xdr:row>253</xdr:row>
      <xdr:rowOff>25400</xdr:rowOff>
    </xdr:from>
    <xdr:to>
      <xdr:col>1</xdr:col>
      <xdr:colOff>749300</xdr:colOff>
      <xdr:row>253</xdr:row>
      <xdr:rowOff>501650</xdr:rowOff>
    </xdr:to>
    <xdr:pic>
      <xdr:nvPicPr>
        <xdr:cNvPr id="459" name="Subgraph-xiecheze">
          <a:extLst>
            <a:ext uri="{FF2B5EF4-FFF2-40B4-BE49-F238E27FC236}">
              <a16:creationId xmlns:a16="http://schemas.microsoft.com/office/drawing/2014/main" id="{84CEEF54-BE5B-40DE-A662-E7E2109BC45F}"/>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635000" y="132089525"/>
          <a:ext cx="723900" cy="476250"/>
        </a:xfrm>
        <a:prstGeom prst="rect">
          <a:avLst/>
        </a:prstGeom>
      </xdr:spPr>
    </xdr:pic>
    <xdr:clientData/>
  </xdr:twoCellAnchor>
  <xdr:twoCellAnchor editAs="oneCell">
    <xdr:from>
      <xdr:col>1</xdr:col>
      <xdr:colOff>25400</xdr:colOff>
      <xdr:row>254</xdr:row>
      <xdr:rowOff>25400</xdr:rowOff>
    </xdr:from>
    <xdr:to>
      <xdr:col>1</xdr:col>
      <xdr:colOff>749300</xdr:colOff>
      <xdr:row>254</xdr:row>
      <xdr:rowOff>501650</xdr:rowOff>
    </xdr:to>
    <xdr:pic>
      <xdr:nvPicPr>
        <xdr:cNvPr id="461" name="Subgraph-estebanwinch">
          <a:extLst>
            <a:ext uri="{FF2B5EF4-FFF2-40B4-BE49-F238E27FC236}">
              <a16:creationId xmlns:a16="http://schemas.microsoft.com/office/drawing/2014/main" id="{5DF8B6E7-157C-44EB-AA90-34224299DF40}"/>
            </a:ext>
          </a:extLst>
        </xdr:cNvPr>
        <xdr:cNvPicPr>
          <a:picLocks/>
        </xdr:cNvPicPr>
      </xdr:nvPicPr>
      <xdr:blipFill>
        <a:blip xmlns:r="http://schemas.openxmlformats.org/officeDocument/2006/relationships" r:embed="rId133">
          <a:extLst>
            <a:ext uri="{28A0092B-C50C-407E-A947-70E740481C1C}">
              <a14:useLocalDpi xmlns:a14="http://schemas.microsoft.com/office/drawing/2010/main" val="0"/>
            </a:ext>
          </a:extLst>
        </a:blip>
        <a:stretch>
          <a:fillRect/>
        </a:stretch>
      </xdr:blipFill>
      <xdr:spPr>
        <a:xfrm>
          <a:off x="635000" y="132613400"/>
          <a:ext cx="723900" cy="476250"/>
        </a:xfrm>
        <a:prstGeom prst="rect">
          <a:avLst/>
        </a:prstGeom>
      </xdr:spPr>
    </xdr:pic>
    <xdr:clientData/>
  </xdr:twoCellAnchor>
  <xdr:twoCellAnchor editAs="oneCell">
    <xdr:from>
      <xdr:col>1</xdr:col>
      <xdr:colOff>25400</xdr:colOff>
      <xdr:row>255</xdr:row>
      <xdr:rowOff>25400</xdr:rowOff>
    </xdr:from>
    <xdr:to>
      <xdr:col>1</xdr:col>
      <xdr:colOff>749300</xdr:colOff>
      <xdr:row>255</xdr:row>
      <xdr:rowOff>501650</xdr:rowOff>
    </xdr:to>
    <xdr:pic>
      <xdr:nvPicPr>
        <xdr:cNvPr id="463" name="Subgraph-giscorrectie">
          <a:extLst>
            <a:ext uri="{FF2B5EF4-FFF2-40B4-BE49-F238E27FC236}">
              <a16:creationId xmlns:a16="http://schemas.microsoft.com/office/drawing/2014/main" id="{D5E8016A-B6A8-4734-BF31-112AEEB1302A}"/>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133137275"/>
          <a:ext cx="723900" cy="476250"/>
        </a:xfrm>
        <a:prstGeom prst="rect">
          <a:avLst/>
        </a:prstGeom>
      </xdr:spPr>
    </xdr:pic>
    <xdr:clientData/>
  </xdr:twoCellAnchor>
  <xdr:twoCellAnchor editAs="oneCell">
    <xdr:from>
      <xdr:col>1</xdr:col>
      <xdr:colOff>25400</xdr:colOff>
      <xdr:row>256</xdr:row>
      <xdr:rowOff>25400</xdr:rowOff>
    </xdr:from>
    <xdr:to>
      <xdr:col>1</xdr:col>
      <xdr:colOff>749300</xdr:colOff>
      <xdr:row>256</xdr:row>
      <xdr:rowOff>501650</xdr:rowOff>
    </xdr:to>
    <xdr:pic>
      <xdr:nvPicPr>
        <xdr:cNvPr id="465" name="Subgraph-dekuplace">
          <a:extLst>
            <a:ext uri="{FF2B5EF4-FFF2-40B4-BE49-F238E27FC236}">
              <a16:creationId xmlns:a16="http://schemas.microsoft.com/office/drawing/2014/main" id="{F51ACAEB-55DE-4ED0-AAC6-D365C0DA82C8}"/>
            </a:ext>
          </a:extLst>
        </xdr:cNvPr>
        <xdr:cNvPicPr>
          <a:picLocks/>
        </xdr:cNvPicPr>
      </xdr:nvPicPr>
      <xdr:blipFill>
        <a:blip xmlns:r="http://schemas.openxmlformats.org/officeDocument/2006/relationships" r:embed="rId132">
          <a:extLst>
            <a:ext uri="{28A0092B-C50C-407E-A947-70E740481C1C}">
              <a14:useLocalDpi xmlns:a14="http://schemas.microsoft.com/office/drawing/2010/main" val="0"/>
            </a:ext>
          </a:extLst>
        </a:blip>
        <a:stretch>
          <a:fillRect/>
        </a:stretch>
      </xdr:blipFill>
      <xdr:spPr>
        <a:xfrm>
          <a:off x="635000" y="133661150"/>
          <a:ext cx="723900" cy="476250"/>
        </a:xfrm>
        <a:prstGeom prst="rect">
          <a:avLst/>
        </a:prstGeom>
      </xdr:spPr>
    </xdr:pic>
    <xdr:clientData/>
  </xdr:twoCellAnchor>
  <xdr:twoCellAnchor editAs="oneCell">
    <xdr:from>
      <xdr:col>1</xdr:col>
      <xdr:colOff>25400</xdr:colOff>
      <xdr:row>257</xdr:row>
      <xdr:rowOff>25400</xdr:rowOff>
    </xdr:from>
    <xdr:to>
      <xdr:col>1</xdr:col>
      <xdr:colOff>749300</xdr:colOff>
      <xdr:row>257</xdr:row>
      <xdr:rowOff>501650</xdr:rowOff>
    </xdr:to>
    <xdr:pic>
      <xdr:nvPicPr>
        <xdr:cNvPr id="467" name="Subgraph-johnny200018">
          <a:extLst>
            <a:ext uri="{FF2B5EF4-FFF2-40B4-BE49-F238E27FC236}">
              <a16:creationId xmlns:a16="http://schemas.microsoft.com/office/drawing/2014/main" id="{56C3C5D8-9136-412B-9467-9953C0AB8FE8}"/>
            </a:ext>
          </a:extLst>
        </xdr:cNvPr>
        <xdr:cNvPicPr>
          <a:picLocks/>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635000" y="134185025"/>
          <a:ext cx="723900" cy="476250"/>
        </a:xfrm>
        <a:prstGeom prst="rect">
          <a:avLst/>
        </a:prstGeom>
      </xdr:spPr>
    </xdr:pic>
    <xdr:clientData/>
  </xdr:twoCellAnchor>
  <xdr:twoCellAnchor editAs="oneCell">
    <xdr:from>
      <xdr:col>1</xdr:col>
      <xdr:colOff>25400</xdr:colOff>
      <xdr:row>258</xdr:row>
      <xdr:rowOff>25400</xdr:rowOff>
    </xdr:from>
    <xdr:to>
      <xdr:col>1</xdr:col>
      <xdr:colOff>749300</xdr:colOff>
      <xdr:row>258</xdr:row>
      <xdr:rowOff>501650</xdr:rowOff>
    </xdr:to>
    <xdr:pic>
      <xdr:nvPicPr>
        <xdr:cNvPr id="469" name="Subgraph-qgapu2">
          <a:extLst>
            <a:ext uri="{FF2B5EF4-FFF2-40B4-BE49-F238E27FC236}">
              <a16:creationId xmlns:a16="http://schemas.microsoft.com/office/drawing/2014/main" id="{D3F46CEA-23EF-4522-BDAC-537D4D26A5D9}"/>
            </a:ext>
          </a:extLst>
        </xdr:cNvPr>
        <xdr:cNvPicPr>
          <a:picLocks/>
        </xdr:cNvPicPr>
      </xdr:nvPicPr>
      <xdr:blipFill>
        <a:blip xmlns:r="http://schemas.openxmlformats.org/officeDocument/2006/relationships" r:embed="rId134">
          <a:extLst>
            <a:ext uri="{28A0092B-C50C-407E-A947-70E740481C1C}">
              <a14:useLocalDpi xmlns:a14="http://schemas.microsoft.com/office/drawing/2010/main" val="0"/>
            </a:ext>
          </a:extLst>
        </a:blip>
        <a:stretch>
          <a:fillRect/>
        </a:stretch>
      </xdr:blipFill>
      <xdr:spPr>
        <a:xfrm>
          <a:off x="635000" y="134708900"/>
          <a:ext cx="723900" cy="476250"/>
        </a:xfrm>
        <a:prstGeom prst="rect">
          <a:avLst/>
        </a:prstGeom>
      </xdr:spPr>
    </xdr:pic>
    <xdr:clientData/>
  </xdr:twoCellAnchor>
  <xdr:twoCellAnchor editAs="oneCell">
    <xdr:from>
      <xdr:col>1</xdr:col>
      <xdr:colOff>25400</xdr:colOff>
      <xdr:row>259</xdr:row>
      <xdr:rowOff>25400</xdr:rowOff>
    </xdr:from>
    <xdr:to>
      <xdr:col>1</xdr:col>
      <xdr:colOff>749300</xdr:colOff>
      <xdr:row>259</xdr:row>
      <xdr:rowOff>501650</xdr:rowOff>
    </xdr:to>
    <xdr:pic>
      <xdr:nvPicPr>
        <xdr:cNvPr id="471" name="Subgraph-avila_mma1119">
          <a:extLst>
            <a:ext uri="{FF2B5EF4-FFF2-40B4-BE49-F238E27FC236}">
              <a16:creationId xmlns:a16="http://schemas.microsoft.com/office/drawing/2014/main" id="{225C2109-4B95-4179-B1CB-7392B5931506}"/>
            </a:ext>
          </a:extLst>
        </xdr:cNvPr>
        <xdr:cNvPicPr>
          <a:picLocks/>
        </xdr:cNvPicPr>
      </xdr:nvPicPr>
      <xdr:blipFill>
        <a:blip xmlns:r="http://schemas.openxmlformats.org/officeDocument/2006/relationships" r:embed="rId135">
          <a:extLst>
            <a:ext uri="{28A0092B-C50C-407E-A947-70E740481C1C}">
              <a14:useLocalDpi xmlns:a14="http://schemas.microsoft.com/office/drawing/2010/main" val="0"/>
            </a:ext>
          </a:extLst>
        </a:blip>
        <a:stretch>
          <a:fillRect/>
        </a:stretch>
      </xdr:blipFill>
      <xdr:spPr>
        <a:xfrm>
          <a:off x="635000" y="135232775"/>
          <a:ext cx="723900" cy="476250"/>
        </a:xfrm>
        <a:prstGeom prst="rect">
          <a:avLst/>
        </a:prstGeom>
      </xdr:spPr>
    </xdr:pic>
    <xdr:clientData/>
  </xdr:twoCellAnchor>
  <xdr:twoCellAnchor editAs="oneCell">
    <xdr:from>
      <xdr:col>1</xdr:col>
      <xdr:colOff>25400</xdr:colOff>
      <xdr:row>260</xdr:row>
      <xdr:rowOff>25400</xdr:rowOff>
    </xdr:from>
    <xdr:to>
      <xdr:col>1</xdr:col>
      <xdr:colOff>749300</xdr:colOff>
      <xdr:row>260</xdr:row>
      <xdr:rowOff>501650</xdr:rowOff>
    </xdr:to>
    <xdr:pic>
      <xdr:nvPicPr>
        <xdr:cNvPr id="473" name="Subgraph-martin23kings">
          <a:extLst>
            <a:ext uri="{FF2B5EF4-FFF2-40B4-BE49-F238E27FC236}">
              <a16:creationId xmlns:a16="http://schemas.microsoft.com/office/drawing/2014/main" id="{9A1AD44A-5AB1-4524-892F-3479ED653A20}"/>
            </a:ext>
          </a:extLst>
        </xdr:cNvPr>
        <xdr:cNvPicPr>
          <a:picLocks/>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35000" y="135756650"/>
          <a:ext cx="723900" cy="476250"/>
        </a:xfrm>
        <a:prstGeom prst="rect">
          <a:avLst/>
        </a:prstGeom>
      </xdr:spPr>
    </xdr:pic>
    <xdr:clientData/>
  </xdr:twoCellAnchor>
  <xdr:twoCellAnchor editAs="oneCell">
    <xdr:from>
      <xdr:col>1</xdr:col>
      <xdr:colOff>25400</xdr:colOff>
      <xdr:row>263</xdr:row>
      <xdr:rowOff>25400</xdr:rowOff>
    </xdr:from>
    <xdr:to>
      <xdr:col>1</xdr:col>
      <xdr:colOff>749300</xdr:colOff>
      <xdr:row>263</xdr:row>
      <xdr:rowOff>501650</xdr:rowOff>
    </xdr:to>
    <xdr:pic>
      <xdr:nvPicPr>
        <xdr:cNvPr id="475" name="Subgraph-bigboycamacho">
          <a:extLst>
            <a:ext uri="{FF2B5EF4-FFF2-40B4-BE49-F238E27FC236}">
              <a16:creationId xmlns:a16="http://schemas.microsoft.com/office/drawing/2014/main" id="{035F0280-4593-4AE7-B34A-3AA03C1B1905}"/>
            </a:ext>
          </a:extLst>
        </xdr:cNvPr>
        <xdr:cNvPicPr>
          <a:picLocks/>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635000" y="137328275"/>
          <a:ext cx="723900" cy="476250"/>
        </a:xfrm>
        <a:prstGeom prst="rect">
          <a:avLst/>
        </a:prstGeom>
      </xdr:spPr>
    </xdr:pic>
    <xdr:clientData/>
  </xdr:twoCellAnchor>
  <xdr:twoCellAnchor editAs="oneCell">
    <xdr:from>
      <xdr:col>1</xdr:col>
      <xdr:colOff>25400</xdr:colOff>
      <xdr:row>264</xdr:row>
      <xdr:rowOff>25400</xdr:rowOff>
    </xdr:from>
    <xdr:to>
      <xdr:col>1</xdr:col>
      <xdr:colOff>749300</xdr:colOff>
      <xdr:row>264</xdr:row>
      <xdr:rowOff>501650</xdr:rowOff>
    </xdr:to>
    <xdr:pic>
      <xdr:nvPicPr>
        <xdr:cNvPr id="477" name="Subgraph-danijm7">
          <a:extLst>
            <a:ext uri="{FF2B5EF4-FFF2-40B4-BE49-F238E27FC236}">
              <a16:creationId xmlns:a16="http://schemas.microsoft.com/office/drawing/2014/main" id="{C3FF929E-D4EC-4C19-AFF7-B05C4097182A}"/>
            </a:ext>
          </a:extLst>
        </xdr:cNvPr>
        <xdr:cNvPicPr>
          <a:picLocks/>
        </xdr:cNvPicPr>
      </xdr:nvPicPr>
      <xdr:blipFill>
        <a:blip xmlns:r="http://schemas.openxmlformats.org/officeDocument/2006/relationships" r:embed="rId136">
          <a:extLst>
            <a:ext uri="{28A0092B-C50C-407E-A947-70E740481C1C}">
              <a14:useLocalDpi xmlns:a14="http://schemas.microsoft.com/office/drawing/2010/main" val="0"/>
            </a:ext>
          </a:extLst>
        </a:blip>
        <a:stretch>
          <a:fillRect/>
        </a:stretch>
      </xdr:blipFill>
      <xdr:spPr>
        <a:xfrm>
          <a:off x="635000" y="137852150"/>
          <a:ext cx="723900" cy="476250"/>
        </a:xfrm>
        <a:prstGeom prst="rect">
          <a:avLst/>
        </a:prstGeom>
      </xdr:spPr>
    </xdr:pic>
    <xdr:clientData/>
  </xdr:twoCellAnchor>
  <xdr:twoCellAnchor editAs="oneCell">
    <xdr:from>
      <xdr:col>1</xdr:col>
      <xdr:colOff>25400</xdr:colOff>
      <xdr:row>265</xdr:row>
      <xdr:rowOff>25400</xdr:rowOff>
    </xdr:from>
    <xdr:to>
      <xdr:col>1</xdr:col>
      <xdr:colOff>749300</xdr:colOff>
      <xdr:row>265</xdr:row>
      <xdr:rowOff>501650</xdr:rowOff>
    </xdr:to>
    <xdr:pic>
      <xdr:nvPicPr>
        <xdr:cNvPr id="479" name="Subgraph-rodneyashley">
          <a:extLst>
            <a:ext uri="{FF2B5EF4-FFF2-40B4-BE49-F238E27FC236}">
              <a16:creationId xmlns:a16="http://schemas.microsoft.com/office/drawing/2014/main" id="{79BEA76F-569D-42CA-9952-437C81A9693A}"/>
            </a:ext>
          </a:extLst>
        </xdr:cNvPr>
        <xdr:cNvPicPr>
          <a:picLocks/>
        </xdr:cNvPicPr>
      </xdr:nvPicPr>
      <xdr:blipFill>
        <a:blip xmlns:r="http://schemas.openxmlformats.org/officeDocument/2006/relationships" r:embed="rId137">
          <a:extLst>
            <a:ext uri="{28A0092B-C50C-407E-A947-70E740481C1C}">
              <a14:useLocalDpi xmlns:a14="http://schemas.microsoft.com/office/drawing/2010/main" val="0"/>
            </a:ext>
          </a:extLst>
        </a:blip>
        <a:stretch>
          <a:fillRect/>
        </a:stretch>
      </xdr:blipFill>
      <xdr:spPr>
        <a:xfrm>
          <a:off x="635000" y="138376025"/>
          <a:ext cx="723900" cy="476250"/>
        </a:xfrm>
        <a:prstGeom prst="rect">
          <a:avLst/>
        </a:prstGeom>
      </xdr:spPr>
    </xdr:pic>
    <xdr:clientData/>
  </xdr:twoCellAnchor>
  <xdr:twoCellAnchor editAs="oneCell">
    <xdr:from>
      <xdr:col>1</xdr:col>
      <xdr:colOff>25400</xdr:colOff>
      <xdr:row>266</xdr:row>
      <xdr:rowOff>25400</xdr:rowOff>
    </xdr:from>
    <xdr:to>
      <xdr:col>1</xdr:col>
      <xdr:colOff>749300</xdr:colOff>
      <xdr:row>266</xdr:row>
      <xdr:rowOff>501650</xdr:rowOff>
    </xdr:to>
    <xdr:pic>
      <xdr:nvPicPr>
        <xdr:cNvPr id="481" name="Subgraph-platinumperry">
          <a:extLst>
            <a:ext uri="{FF2B5EF4-FFF2-40B4-BE49-F238E27FC236}">
              <a16:creationId xmlns:a16="http://schemas.microsoft.com/office/drawing/2014/main" id="{1D01BAB7-B833-455A-8DF1-612A16261BCC}"/>
            </a:ext>
          </a:extLst>
        </xdr:cNvPr>
        <xdr:cNvPicPr>
          <a:picLocks/>
        </xdr:cNvPicPr>
      </xdr:nvPicPr>
      <xdr:blipFill>
        <a:blip xmlns:r="http://schemas.openxmlformats.org/officeDocument/2006/relationships" r:embed="rId138">
          <a:extLst>
            <a:ext uri="{28A0092B-C50C-407E-A947-70E740481C1C}">
              <a14:useLocalDpi xmlns:a14="http://schemas.microsoft.com/office/drawing/2010/main" val="0"/>
            </a:ext>
          </a:extLst>
        </a:blip>
        <a:stretch>
          <a:fillRect/>
        </a:stretch>
      </xdr:blipFill>
      <xdr:spPr>
        <a:xfrm>
          <a:off x="635000" y="138899900"/>
          <a:ext cx="723900" cy="476250"/>
        </a:xfrm>
        <a:prstGeom prst="rect">
          <a:avLst/>
        </a:prstGeom>
      </xdr:spPr>
    </xdr:pic>
    <xdr:clientData/>
  </xdr:twoCellAnchor>
  <xdr:twoCellAnchor editAs="oneCell">
    <xdr:from>
      <xdr:col>1</xdr:col>
      <xdr:colOff>25400</xdr:colOff>
      <xdr:row>267</xdr:row>
      <xdr:rowOff>25400</xdr:rowOff>
    </xdr:from>
    <xdr:to>
      <xdr:col>1</xdr:col>
      <xdr:colOff>749300</xdr:colOff>
      <xdr:row>267</xdr:row>
      <xdr:rowOff>501650</xdr:rowOff>
    </xdr:to>
    <xdr:pic>
      <xdr:nvPicPr>
        <xdr:cNvPr id="483" name="Subgraph-fitetv">
          <a:extLst>
            <a:ext uri="{FF2B5EF4-FFF2-40B4-BE49-F238E27FC236}">
              <a16:creationId xmlns:a16="http://schemas.microsoft.com/office/drawing/2014/main" id="{7CD4C1B5-026D-468F-8324-B2D3BED9FB17}"/>
            </a:ext>
          </a:extLst>
        </xdr:cNvPr>
        <xdr:cNvPicPr>
          <a:picLocks/>
        </xdr:cNvPicPr>
      </xdr:nvPicPr>
      <xdr:blipFill>
        <a:blip xmlns:r="http://schemas.openxmlformats.org/officeDocument/2006/relationships" r:embed="rId139">
          <a:extLst>
            <a:ext uri="{28A0092B-C50C-407E-A947-70E740481C1C}">
              <a14:useLocalDpi xmlns:a14="http://schemas.microsoft.com/office/drawing/2010/main" val="0"/>
            </a:ext>
          </a:extLst>
        </a:blip>
        <a:stretch>
          <a:fillRect/>
        </a:stretch>
      </xdr:blipFill>
      <xdr:spPr>
        <a:xfrm>
          <a:off x="635000" y="139423775"/>
          <a:ext cx="723900" cy="476250"/>
        </a:xfrm>
        <a:prstGeom prst="rect">
          <a:avLst/>
        </a:prstGeom>
      </xdr:spPr>
    </xdr:pic>
    <xdr:clientData/>
  </xdr:twoCellAnchor>
  <xdr:twoCellAnchor editAs="oneCell">
    <xdr:from>
      <xdr:col>1</xdr:col>
      <xdr:colOff>25400</xdr:colOff>
      <xdr:row>268</xdr:row>
      <xdr:rowOff>25400</xdr:rowOff>
    </xdr:from>
    <xdr:to>
      <xdr:col>1</xdr:col>
      <xdr:colOff>749300</xdr:colOff>
      <xdr:row>268</xdr:row>
      <xdr:rowOff>501650</xdr:rowOff>
    </xdr:to>
    <xdr:pic>
      <xdr:nvPicPr>
        <xdr:cNvPr id="485" name="Subgraph-k_trpgonly">
          <a:extLst>
            <a:ext uri="{FF2B5EF4-FFF2-40B4-BE49-F238E27FC236}">
              <a16:creationId xmlns:a16="http://schemas.microsoft.com/office/drawing/2014/main" id="{C3A710A4-A9CB-4115-9A0B-F7A7140B3161}"/>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139947650"/>
          <a:ext cx="723900" cy="476250"/>
        </a:xfrm>
        <a:prstGeom prst="rect">
          <a:avLst/>
        </a:prstGeom>
      </xdr:spPr>
    </xdr:pic>
    <xdr:clientData/>
  </xdr:twoCellAnchor>
  <xdr:twoCellAnchor editAs="oneCell">
    <xdr:from>
      <xdr:col>1</xdr:col>
      <xdr:colOff>25400</xdr:colOff>
      <xdr:row>269</xdr:row>
      <xdr:rowOff>25400</xdr:rowOff>
    </xdr:from>
    <xdr:to>
      <xdr:col>1</xdr:col>
      <xdr:colOff>749300</xdr:colOff>
      <xdr:row>269</xdr:row>
      <xdr:rowOff>501650</xdr:rowOff>
    </xdr:to>
    <xdr:pic>
      <xdr:nvPicPr>
        <xdr:cNvPr id="487" name="Subgraph-vargnarvii">
          <a:extLst>
            <a:ext uri="{FF2B5EF4-FFF2-40B4-BE49-F238E27FC236}">
              <a16:creationId xmlns:a16="http://schemas.microsoft.com/office/drawing/2014/main" id="{8E5C0678-9A9A-4FD5-8BC1-CB828FBAD063}"/>
            </a:ext>
          </a:extLst>
        </xdr:cNvPr>
        <xdr:cNvPicPr>
          <a:picLocks/>
        </xdr:cNvPicPr>
      </xdr:nvPicPr>
      <xdr:blipFill>
        <a:blip xmlns:r="http://schemas.openxmlformats.org/officeDocument/2006/relationships" r:embed="rId140">
          <a:extLst>
            <a:ext uri="{28A0092B-C50C-407E-A947-70E740481C1C}">
              <a14:useLocalDpi xmlns:a14="http://schemas.microsoft.com/office/drawing/2010/main" val="0"/>
            </a:ext>
          </a:extLst>
        </a:blip>
        <a:stretch>
          <a:fillRect/>
        </a:stretch>
      </xdr:blipFill>
      <xdr:spPr>
        <a:xfrm>
          <a:off x="635000" y="140471525"/>
          <a:ext cx="723900" cy="476250"/>
        </a:xfrm>
        <a:prstGeom prst="rect">
          <a:avLst/>
        </a:prstGeom>
      </xdr:spPr>
    </xdr:pic>
    <xdr:clientData/>
  </xdr:twoCellAnchor>
  <xdr:twoCellAnchor editAs="oneCell">
    <xdr:from>
      <xdr:col>1</xdr:col>
      <xdr:colOff>25400</xdr:colOff>
      <xdr:row>271</xdr:row>
      <xdr:rowOff>25400</xdr:rowOff>
    </xdr:from>
    <xdr:to>
      <xdr:col>1</xdr:col>
      <xdr:colOff>749300</xdr:colOff>
      <xdr:row>271</xdr:row>
      <xdr:rowOff>501650</xdr:rowOff>
    </xdr:to>
    <xdr:pic>
      <xdr:nvPicPr>
        <xdr:cNvPr id="489" name="Subgraph-meteoraspractor">
          <a:extLst>
            <a:ext uri="{FF2B5EF4-FFF2-40B4-BE49-F238E27FC236}">
              <a16:creationId xmlns:a16="http://schemas.microsoft.com/office/drawing/2014/main" id="{36D50A23-D3DD-4908-888D-5002C08BC2BA}"/>
            </a:ext>
          </a:extLst>
        </xdr:cNvPr>
        <xdr:cNvPicPr>
          <a:picLocks/>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635000" y="141519275"/>
          <a:ext cx="723900" cy="476250"/>
        </a:xfrm>
        <a:prstGeom prst="rect">
          <a:avLst/>
        </a:prstGeom>
      </xdr:spPr>
    </xdr:pic>
    <xdr:clientData/>
  </xdr:twoCellAnchor>
  <xdr:twoCellAnchor editAs="oneCell">
    <xdr:from>
      <xdr:col>1</xdr:col>
      <xdr:colOff>25400</xdr:colOff>
      <xdr:row>272</xdr:row>
      <xdr:rowOff>25400</xdr:rowOff>
    </xdr:from>
    <xdr:to>
      <xdr:col>1</xdr:col>
      <xdr:colOff>749300</xdr:colOff>
      <xdr:row>272</xdr:row>
      <xdr:rowOff>501650</xdr:rowOff>
    </xdr:to>
    <xdr:pic>
      <xdr:nvPicPr>
        <xdr:cNvPr id="491" name="Subgraph-freddycarbs">
          <a:extLst>
            <a:ext uri="{FF2B5EF4-FFF2-40B4-BE49-F238E27FC236}">
              <a16:creationId xmlns:a16="http://schemas.microsoft.com/office/drawing/2014/main" id="{AA0B9795-C0C1-4DA9-9EE1-7283768AC366}"/>
            </a:ext>
          </a:extLst>
        </xdr:cNvPr>
        <xdr:cNvPicPr>
          <a:picLocks/>
        </xdr:cNvPicPr>
      </xdr:nvPicPr>
      <xdr:blipFill>
        <a:blip xmlns:r="http://schemas.openxmlformats.org/officeDocument/2006/relationships" r:embed="rId133">
          <a:extLst>
            <a:ext uri="{28A0092B-C50C-407E-A947-70E740481C1C}">
              <a14:useLocalDpi xmlns:a14="http://schemas.microsoft.com/office/drawing/2010/main" val="0"/>
            </a:ext>
          </a:extLst>
        </a:blip>
        <a:stretch>
          <a:fillRect/>
        </a:stretch>
      </xdr:blipFill>
      <xdr:spPr>
        <a:xfrm>
          <a:off x="635000" y="142043150"/>
          <a:ext cx="723900" cy="476250"/>
        </a:xfrm>
        <a:prstGeom prst="rect">
          <a:avLst/>
        </a:prstGeom>
      </xdr:spPr>
    </xdr:pic>
    <xdr:clientData/>
  </xdr:twoCellAnchor>
  <xdr:twoCellAnchor editAs="oneCell">
    <xdr:from>
      <xdr:col>1</xdr:col>
      <xdr:colOff>25400</xdr:colOff>
      <xdr:row>273</xdr:row>
      <xdr:rowOff>25400</xdr:rowOff>
    </xdr:from>
    <xdr:to>
      <xdr:col>1</xdr:col>
      <xdr:colOff>749300</xdr:colOff>
      <xdr:row>273</xdr:row>
      <xdr:rowOff>501650</xdr:rowOff>
    </xdr:to>
    <xdr:pic>
      <xdr:nvPicPr>
        <xdr:cNvPr id="493" name="Subgraph-stead_colin">
          <a:extLst>
            <a:ext uri="{FF2B5EF4-FFF2-40B4-BE49-F238E27FC236}">
              <a16:creationId xmlns:a16="http://schemas.microsoft.com/office/drawing/2014/main" id="{4E4D0F83-9499-44B3-9EEA-E403C94CEE5B}"/>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142567025"/>
          <a:ext cx="723900" cy="476250"/>
        </a:xfrm>
        <a:prstGeom prst="rect">
          <a:avLst/>
        </a:prstGeom>
      </xdr:spPr>
    </xdr:pic>
    <xdr:clientData/>
  </xdr:twoCellAnchor>
  <xdr:twoCellAnchor editAs="oneCell">
    <xdr:from>
      <xdr:col>1</xdr:col>
      <xdr:colOff>25400</xdr:colOff>
      <xdr:row>274</xdr:row>
      <xdr:rowOff>25400</xdr:rowOff>
    </xdr:from>
    <xdr:to>
      <xdr:col>1</xdr:col>
      <xdr:colOff>749300</xdr:colOff>
      <xdr:row>274</xdr:row>
      <xdr:rowOff>501650</xdr:rowOff>
    </xdr:to>
    <xdr:pic>
      <xdr:nvPicPr>
        <xdr:cNvPr id="495" name="Subgraph-afarangwhocares">
          <a:extLst>
            <a:ext uri="{FF2B5EF4-FFF2-40B4-BE49-F238E27FC236}">
              <a16:creationId xmlns:a16="http://schemas.microsoft.com/office/drawing/2014/main" id="{3ABFAFE3-8EEE-4C4E-84DE-FB8C3F569E02}"/>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635000" y="143090900"/>
          <a:ext cx="723900" cy="476250"/>
        </a:xfrm>
        <a:prstGeom prst="rect">
          <a:avLst/>
        </a:prstGeom>
      </xdr:spPr>
    </xdr:pic>
    <xdr:clientData/>
  </xdr:twoCellAnchor>
  <xdr:twoCellAnchor editAs="oneCell">
    <xdr:from>
      <xdr:col>1</xdr:col>
      <xdr:colOff>25400</xdr:colOff>
      <xdr:row>275</xdr:row>
      <xdr:rowOff>25400</xdr:rowOff>
    </xdr:from>
    <xdr:to>
      <xdr:col>1</xdr:col>
      <xdr:colOff>749300</xdr:colOff>
      <xdr:row>275</xdr:row>
      <xdr:rowOff>501650</xdr:rowOff>
    </xdr:to>
    <xdr:pic>
      <xdr:nvPicPr>
        <xdr:cNvPr id="497" name="Subgraph-timkennedymma">
          <a:extLst>
            <a:ext uri="{FF2B5EF4-FFF2-40B4-BE49-F238E27FC236}">
              <a16:creationId xmlns:a16="http://schemas.microsoft.com/office/drawing/2014/main" id="{99F7A297-71B5-44E9-A3B5-BE01A1401D44}"/>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635000" y="143614775"/>
          <a:ext cx="723900" cy="476250"/>
        </a:xfrm>
        <a:prstGeom prst="rect">
          <a:avLst/>
        </a:prstGeom>
      </xdr:spPr>
    </xdr:pic>
    <xdr:clientData/>
  </xdr:twoCellAnchor>
  <xdr:twoCellAnchor editAs="oneCell">
    <xdr:from>
      <xdr:col>1</xdr:col>
      <xdr:colOff>25400</xdr:colOff>
      <xdr:row>276</xdr:row>
      <xdr:rowOff>25400</xdr:rowOff>
    </xdr:from>
    <xdr:to>
      <xdr:col>1</xdr:col>
      <xdr:colOff>749300</xdr:colOff>
      <xdr:row>276</xdr:row>
      <xdr:rowOff>501650</xdr:rowOff>
    </xdr:to>
    <xdr:pic>
      <xdr:nvPicPr>
        <xdr:cNvPr id="499" name="Subgraph-sznrqyuewfo4m3v">
          <a:extLst>
            <a:ext uri="{FF2B5EF4-FFF2-40B4-BE49-F238E27FC236}">
              <a16:creationId xmlns:a16="http://schemas.microsoft.com/office/drawing/2014/main" id="{F44F5EFC-A0B2-42EC-9DF4-B1B7696834F7}"/>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144138650"/>
          <a:ext cx="723900" cy="476250"/>
        </a:xfrm>
        <a:prstGeom prst="rect">
          <a:avLst/>
        </a:prstGeom>
      </xdr:spPr>
    </xdr:pic>
    <xdr:clientData/>
  </xdr:twoCellAnchor>
  <xdr:twoCellAnchor editAs="oneCell">
    <xdr:from>
      <xdr:col>1</xdr:col>
      <xdr:colOff>25400</xdr:colOff>
      <xdr:row>277</xdr:row>
      <xdr:rowOff>25400</xdr:rowOff>
    </xdr:from>
    <xdr:to>
      <xdr:col>1</xdr:col>
      <xdr:colOff>749300</xdr:colOff>
      <xdr:row>277</xdr:row>
      <xdr:rowOff>501650</xdr:rowOff>
    </xdr:to>
    <xdr:pic>
      <xdr:nvPicPr>
        <xdr:cNvPr id="501" name="Subgraph-gwang_dil">
          <a:extLst>
            <a:ext uri="{FF2B5EF4-FFF2-40B4-BE49-F238E27FC236}">
              <a16:creationId xmlns:a16="http://schemas.microsoft.com/office/drawing/2014/main" id="{A25FA368-5614-47BF-B1AB-030D71D7129A}"/>
            </a:ext>
          </a:extLst>
        </xdr:cNvPr>
        <xdr:cNvPicPr>
          <a:picLocks/>
        </xdr:cNvPicPr>
      </xdr:nvPicPr>
      <xdr:blipFill>
        <a:blip xmlns:r="http://schemas.openxmlformats.org/officeDocument/2006/relationships" r:embed="rId141">
          <a:extLst>
            <a:ext uri="{28A0092B-C50C-407E-A947-70E740481C1C}">
              <a14:useLocalDpi xmlns:a14="http://schemas.microsoft.com/office/drawing/2010/main" val="0"/>
            </a:ext>
          </a:extLst>
        </a:blip>
        <a:stretch>
          <a:fillRect/>
        </a:stretch>
      </xdr:blipFill>
      <xdr:spPr>
        <a:xfrm>
          <a:off x="635000" y="144662525"/>
          <a:ext cx="723900" cy="476250"/>
        </a:xfrm>
        <a:prstGeom prst="rect">
          <a:avLst/>
        </a:prstGeom>
      </xdr:spPr>
    </xdr:pic>
    <xdr:clientData/>
  </xdr:twoCellAnchor>
  <xdr:twoCellAnchor editAs="oneCell">
    <xdr:from>
      <xdr:col>1</xdr:col>
      <xdr:colOff>25400</xdr:colOff>
      <xdr:row>279</xdr:row>
      <xdr:rowOff>25400</xdr:rowOff>
    </xdr:from>
    <xdr:to>
      <xdr:col>1</xdr:col>
      <xdr:colOff>749300</xdr:colOff>
      <xdr:row>279</xdr:row>
      <xdr:rowOff>501650</xdr:rowOff>
    </xdr:to>
    <xdr:pic>
      <xdr:nvPicPr>
        <xdr:cNvPr id="503" name="Subgraph-eraserby">
          <a:extLst>
            <a:ext uri="{FF2B5EF4-FFF2-40B4-BE49-F238E27FC236}">
              <a16:creationId xmlns:a16="http://schemas.microsoft.com/office/drawing/2014/main" id="{3A825DB4-DBB0-408D-AFB8-8C93DA82574B}"/>
            </a:ext>
          </a:extLst>
        </xdr:cNvPr>
        <xdr:cNvPicPr>
          <a:picLocks/>
        </xdr:cNvPicPr>
      </xdr:nvPicPr>
      <xdr:blipFill>
        <a:blip xmlns:r="http://schemas.openxmlformats.org/officeDocument/2006/relationships" r:embed="rId142">
          <a:extLst>
            <a:ext uri="{28A0092B-C50C-407E-A947-70E740481C1C}">
              <a14:useLocalDpi xmlns:a14="http://schemas.microsoft.com/office/drawing/2010/main" val="0"/>
            </a:ext>
          </a:extLst>
        </a:blip>
        <a:stretch>
          <a:fillRect/>
        </a:stretch>
      </xdr:blipFill>
      <xdr:spPr>
        <a:xfrm>
          <a:off x="635000" y="145710275"/>
          <a:ext cx="723900" cy="476250"/>
        </a:xfrm>
        <a:prstGeom prst="rect">
          <a:avLst/>
        </a:prstGeom>
      </xdr:spPr>
    </xdr:pic>
    <xdr:clientData/>
  </xdr:twoCellAnchor>
  <xdr:twoCellAnchor editAs="oneCell">
    <xdr:from>
      <xdr:col>1</xdr:col>
      <xdr:colOff>25400</xdr:colOff>
      <xdr:row>280</xdr:row>
      <xdr:rowOff>25400</xdr:rowOff>
    </xdr:from>
    <xdr:to>
      <xdr:col>1</xdr:col>
      <xdr:colOff>749300</xdr:colOff>
      <xdr:row>280</xdr:row>
      <xdr:rowOff>501650</xdr:rowOff>
    </xdr:to>
    <xdr:pic>
      <xdr:nvPicPr>
        <xdr:cNvPr id="505" name="Subgraph-bigmarcel24">
          <a:extLst>
            <a:ext uri="{FF2B5EF4-FFF2-40B4-BE49-F238E27FC236}">
              <a16:creationId xmlns:a16="http://schemas.microsoft.com/office/drawing/2014/main" id="{FC9DA9C3-0B3A-4FEB-AB39-8BB7C1FEFE2B}"/>
            </a:ext>
          </a:extLst>
        </xdr:cNvPr>
        <xdr:cNvPicPr>
          <a:picLocks/>
        </xdr:cNvPicPr>
      </xdr:nvPicPr>
      <xdr:blipFill>
        <a:blip xmlns:r="http://schemas.openxmlformats.org/officeDocument/2006/relationships" r:embed="rId143">
          <a:extLst>
            <a:ext uri="{28A0092B-C50C-407E-A947-70E740481C1C}">
              <a14:useLocalDpi xmlns:a14="http://schemas.microsoft.com/office/drawing/2010/main" val="0"/>
            </a:ext>
          </a:extLst>
        </a:blip>
        <a:stretch>
          <a:fillRect/>
        </a:stretch>
      </xdr:blipFill>
      <xdr:spPr>
        <a:xfrm>
          <a:off x="635000" y="146234150"/>
          <a:ext cx="723900" cy="476250"/>
        </a:xfrm>
        <a:prstGeom prst="rect">
          <a:avLst/>
        </a:prstGeom>
      </xdr:spPr>
    </xdr:pic>
    <xdr:clientData/>
  </xdr:twoCellAnchor>
  <xdr:twoCellAnchor editAs="oneCell">
    <xdr:from>
      <xdr:col>1</xdr:col>
      <xdr:colOff>25400</xdr:colOff>
      <xdr:row>281</xdr:row>
      <xdr:rowOff>25400</xdr:rowOff>
    </xdr:from>
    <xdr:to>
      <xdr:col>1</xdr:col>
      <xdr:colOff>749300</xdr:colOff>
      <xdr:row>281</xdr:row>
      <xdr:rowOff>501650</xdr:rowOff>
    </xdr:to>
    <xdr:pic>
      <xdr:nvPicPr>
        <xdr:cNvPr id="507" name="Subgraph-sammyboybowers">
          <a:extLst>
            <a:ext uri="{FF2B5EF4-FFF2-40B4-BE49-F238E27FC236}">
              <a16:creationId xmlns:a16="http://schemas.microsoft.com/office/drawing/2014/main" id="{9BFA0650-4DC1-4110-83DE-AFFE2D25E62E}"/>
            </a:ext>
          </a:extLst>
        </xdr:cNvPr>
        <xdr:cNvPicPr>
          <a:picLocks/>
        </xdr:cNvPicPr>
      </xdr:nvPicPr>
      <xdr:blipFill>
        <a:blip xmlns:r="http://schemas.openxmlformats.org/officeDocument/2006/relationships" r:embed="rId143">
          <a:extLst>
            <a:ext uri="{28A0092B-C50C-407E-A947-70E740481C1C}">
              <a14:useLocalDpi xmlns:a14="http://schemas.microsoft.com/office/drawing/2010/main" val="0"/>
            </a:ext>
          </a:extLst>
        </a:blip>
        <a:stretch>
          <a:fillRect/>
        </a:stretch>
      </xdr:blipFill>
      <xdr:spPr>
        <a:xfrm>
          <a:off x="635000" y="146758025"/>
          <a:ext cx="723900" cy="476250"/>
        </a:xfrm>
        <a:prstGeom prst="rect">
          <a:avLst/>
        </a:prstGeom>
      </xdr:spPr>
    </xdr:pic>
    <xdr:clientData/>
  </xdr:twoCellAnchor>
  <xdr:twoCellAnchor editAs="oneCell">
    <xdr:from>
      <xdr:col>1</xdr:col>
      <xdr:colOff>25400</xdr:colOff>
      <xdr:row>282</xdr:row>
      <xdr:rowOff>25400</xdr:rowOff>
    </xdr:from>
    <xdr:to>
      <xdr:col>1</xdr:col>
      <xdr:colOff>749300</xdr:colOff>
      <xdr:row>282</xdr:row>
      <xdr:rowOff>501650</xdr:rowOff>
    </xdr:to>
    <xdr:pic>
      <xdr:nvPicPr>
        <xdr:cNvPr id="509" name="Subgraph-hektic_one">
          <a:extLst>
            <a:ext uri="{FF2B5EF4-FFF2-40B4-BE49-F238E27FC236}">
              <a16:creationId xmlns:a16="http://schemas.microsoft.com/office/drawing/2014/main" id="{440CD665-4B2C-4F55-BFB4-DA86C9D1FECA}"/>
            </a:ext>
          </a:extLst>
        </xdr:cNvPr>
        <xdr:cNvPicPr>
          <a:picLocks/>
        </xdr:cNvPicPr>
      </xdr:nvPicPr>
      <xdr:blipFill>
        <a:blip xmlns:r="http://schemas.openxmlformats.org/officeDocument/2006/relationships" r:embed="rId143">
          <a:extLst>
            <a:ext uri="{28A0092B-C50C-407E-A947-70E740481C1C}">
              <a14:useLocalDpi xmlns:a14="http://schemas.microsoft.com/office/drawing/2010/main" val="0"/>
            </a:ext>
          </a:extLst>
        </a:blip>
        <a:stretch>
          <a:fillRect/>
        </a:stretch>
      </xdr:blipFill>
      <xdr:spPr>
        <a:xfrm>
          <a:off x="635000" y="147281900"/>
          <a:ext cx="723900" cy="476250"/>
        </a:xfrm>
        <a:prstGeom prst="rect">
          <a:avLst/>
        </a:prstGeom>
      </xdr:spPr>
    </xdr:pic>
    <xdr:clientData/>
  </xdr:twoCellAnchor>
  <xdr:twoCellAnchor editAs="oneCell">
    <xdr:from>
      <xdr:col>1</xdr:col>
      <xdr:colOff>25400</xdr:colOff>
      <xdr:row>283</xdr:row>
      <xdr:rowOff>25400</xdr:rowOff>
    </xdr:from>
    <xdr:to>
      <xdr:col>1</xdr:col>
      <xdr:colOff>749300</xdr:colOff>
      <xdr:row>283</xdr:row>
      <xdr:rowOff>501650</xdr:rowOff>
    </xdr:to>
    <xdr:pic>
      <xdr:nvPicPr>
        <xdr:cNvPr id="511" name="Subgraph-ufc_obsessed">
          <a:extLst>
            <a:ext uri="{FF2B5EF4-FFF2-40B4-BE49-F238E27FC236}">
              <a16:creationId xmlns:a16="http://schemas.microsoft.com/office/drawing/2014/main" id="{448D5571-2FF0-4854-9F2E-646F37F7A89B}"/>
            </a:ext>
          </a:extLst>
        </xdr:cNvPr>
        <xdr:cNvPicPr>
          <a:picLocks/>
        </xdr:cNvPicPr>
      </xdr:nvPicPr>
      <xdr:blipFill>
        <a:blip xmlns:r="http://schemas.openxmlformats.org/officeDocument/2006/relationships" r:embed="rId144">
          <a:extLst>
            <a:ext uri="{28A0092B-C50C-407E-A947-70E740481C1C}">
              <a14:useLocalDpi xmlns:a14="http://schemas.microsoft.com/office/drawing/2010/main" val="0"/>
            </a:ext>
          </a:extLst>
        </a:blip>
        <a:stretch>
          <a:fillRect/>
        </a:stretch>
      </xdr:blipFill>
      <xdr:spPr>
        <a:xfrm>
          <a:off x="635000" y="147805775"/>
          <a:ext cx="723900" cy="476250"/>
        </a:xfrm>
        <a:prstGeom prst="rect">
          <a:avLst/>
        </a:prstGeom>
      </xdr:spPr>
    </xdr:pic>
    <xdr:clientData/>
  </xdr:twoCellAnchor>
  <xdr:twoCellAnchor editAs="oneCell">
    <xdr:from>
      <xdr:col>1</xdr:col>
      <xdr:colOff>25400</xdr:colOff>
      <xdr:row>284</xdr:row>
      <xdr:rowOff>25400</xdr:rowOff>
    </xdr:from>
    <xdr:to>
      <xdr:col>1</xdr:col>
      <xdr:colOff>749300</xdr:colOff>
      <xdr:row>284</xdr:row>
      <xdr:rowOff>501650</xdr:rowOff>
    </xdr:to>
    <xdr:pic>
      <xdr:nvPicPr>
        <xdr:cNvPr id="513" name="Subgraph-s_jogador05">
          <a:extLst>
            <a:ext uri="{FF2B5EF4-FFF2-40B4-BE49-F238E27FC236}">
              <a16:creationId xmlns:a16="http://schemas.microsoft.com/office/drawing/2014/main" id="{B1854BF7-FFF4-4C69-A905-7ED20010A5D5}"/>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148329650"/>
          <a:ext cx="723900" cy="476250"/>
        </a:xfrm>
        <a:prstGeom prst="rect">
          <a:avLst/>
        </a:prstGeom>
      </xdr:spPr>
    </xdr:pic>
    <xdr:clientData/>
  </xdr:twoCellAnchor>
  <xdr:twoCellAnchor editAs="oneCell">
    <xdr:from>
      <xdr:col>1</xdr:col>
      <xdr:colOff>25400</xdr:colOff>
      <xdr:row>285</xdr:row>
      <xdr:rowOff>25400</xdr:rowOff>
    </xdr:from>
    <xdr:to>
      <xdr:col>1</xdr:col>
      <xdr:colOff>749300</xdr:colOff>
      <xdr:row>285</xdr:row>
      <xdr:rowOff>501650</xdr:rowOff>
    </xdr:to>
    <xdr:pic>
      <xdr:nvPicPr>
        <xdr:cNvPr id="515" name="Subgraph-oficialsala12">
          <a:extLst>
            <a:ext uri="{FF2B5EF4-FFF2-40B4-BE49-F238E27FC236}">
              <a16:creationId xmlns:a16="http://schemas.microsoft.com/office/drawing/2014/main" id="{6C1DCEF0-76FB-4367-9E41-97AD2DAF47DA}"/>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148853525"/>
          <a:ext cx="723900" cy="476250"/>
        </a:xfrm>
        <a:prstGeom prst="rect">
          <a:avLst/>
        </a:prstGeom>
      </xdr:spPr>
    </xdr:pic>
    <xdr:clientData/>
  </xdr:twoCellAnchor>
  <xdr:twoCellAnchor editAs="oneCell">
    <xdr:from>
      <xdr:col>1</xdr:col>
      <xdr:colOff>25400</xdr:colOff>
      <xdr:row>286</xdr:row>
      <xdr:rowOff>25400</xdr:rowOff>
    </xdr:from>
    <xdr:to>
      <xdr:col>1</xdr:col>
      <xdr:colOff>749300</xdr:colOff>
      <xdr:row>286</xdr:row>
      <xdr:rowOff>501650</xdr:rowOff>
    </xdr:to>
    <xdr:pic>
      <xdr:nvPicPr>
        <xdr:cNvPr id="517" name="Subgraph-nya_oooooong">
          <a:extLst>
            <a:ext uri="{FF2B5EF4-FFF2-40B4-BE49-F238E27FC236}">
              <a16:creationId xmlns:a16="http://schemas.microsoft.com/office/drawing/2014/main" id="{C0DE064F-2188-44D0-A593-82C8B8975239}"/>
            </a:ext>
          </a:extLst>
        </xdr:cNvPr>
        <xdr:cNvPicPr>
          <a:picLocks/>
        </xdr:cNvPicPr>
      </xdr:nvPicPr>
      <xdr:blipFill>
        <a:blip xmlns:r="http://schemas.openxmlformats.org/officeDocument/2006/relationships" r:embed="rId141">
          <a:extLst>
            <a:ext uri="{28A0092B-C50C-407E-A947-70E740481C1C}">
              <a14:useLocalDpi xmlns:a14="http://schemas.microsoft.com/office/drawing/2010/main" val="0"/>
            </a:ext>
          </a:extLst>
        </a:blip>
        <a:stretch>
          <a:fillRect/>
        </a:stretch>
      </xdr:blipFill>
      <xdr:spPr>
        <a:xfrm>
          <a:off x="635000" y="149377400"/>
          <a:ext cx="723900" cy="476250"/>
        </a:xfrm>
        <a:prstGeom prst="rect">
          <a:avLst/>
        </a:prstGeom>
      </xdr:spPr>
    </xdr:pic>
    <xdr:clientData/>
  </xdr:twoCellAnchor>
  <xdr:twoCellAnchor editAs="oneCell">
    <xdr:from>
      <xdr:col>1</xdr:col>
      <xdr:colOff>25400</xdr:colOff>
      <xdr:row>287</xdr:row>
      <xdr:rowOff>25400</xdr:rowOff>
    </xdr:from>
    <xdr:to>
      <xdr:col>1</xdr:col>
      <xdr:colOff>749300</xdr:colOff>
      <xdr:row>287</xdr:row>
      <xdr:rowOff>501650</xdr:rowOff>
    </xdr:to>
    <xdr:pic>
      <xdr:nvPicPr>
        <xdr:cNvPr id="519" name="Subgraph-matteopoto">
          <a:extLst>
            <a:ext uri="{FF2B5EF4-FFF2-40B4-BE49-F238E27FC236}">
              <a16:creationId xmlns:a16="http://schemas.microsoft.com/office/drawing/2014/main" id="{CD71DEA5-2BC2-472C-A66F-975FEA1C5D7F}"/>
            </a:ext>
          </a:extLst>
        </xdr:cNvPr>
        <xdr:cNvPicPr>
          <a:picLocks/>
        </xdr:cNvPicPr>
      </xdr:nvPicPr>
      <xdr:blipFill>
        <a:blip xmlns:r="http://schemas.openxmlformats.org/officeDocument/2006/relationships" r:embed="rId145">
          <a:extLst>
            <a:ext uri="{28A0092B-C50C-407E-A947-70E740481C1C}">
              <a14:useLocalDpi xmlns:a14="http://schemas.microsoft.com/office/drawing/2010/main" val="0"/>
            </a:ext>
          </a:extLst>
        </a:blip>
        <a:stretch>
          <a:fillRect/>
        </a:stretch>
      </xdr:blipFill>
      <xdr:spPr>
        <a:xfrm>
          <a:off x="635000" y="149901275"/>
          <a:ext cx="723900" cy="476250"/>
        </a:xfrm>
        <a:prstGeom prst="rect">
          <a:avLst/>
        </a:prstGeom>
      </xdr:spPr>
    </xdr:pic>
    <xdr:clientData/>
  </xdr:twoCellAnchor>
  <xdr:twoCellAnchor editAs="oneCell">
    <xdr:from>
      <xdr:col>1</xdr:col>
      <xdr:colOff>25400</xdr:colOff>
      <xdr:row>288</xdr:row>
      <xdr:rowOff>25400</xdr:rowOff>
    </xdr:from>
    <xdr:to>
      <xdr:col>1</xdr:col>
      <xdr:colOff>749300</xdr:colOff>
      <xdr:row>288</xdr:row>
      <xdr:rowOff>501650</xdr:rowOff>
    </xdr:to>
    <xdr:pic>
      <xdr:nvPicPr>
        <xdr:cNvPr id="521" name="Subgraph-calvinkattar">
          <a:extLst>
            <a:ext uri="{FF2B5EF4-FFF2-40B4-BE49-F238E27FC236}">
              <a16:creationId xmlns:a16="http://schemas.microsoft.com/office/drawing/2014/main" id="{9CFA9020-EF78-4DF4-809F-E09312A7A73D}"/>
            </a:ext>
          </a:extLst>
        </xdr:cNvPr>
        <xdr:cNvPicPr>
          <a:picLocks/>
        </xdr:cNvPicPr>
      </xdr:nvPicPr>
      <xdr:blipFill>
        <a:blip xmlns:r="http://schemas.openxmlformats.org/officeDocument/2006/relationships" r:embed="rId146">
          <a:extLst>
            <a:ext uri="{28A0092B-C50C-407E-A947-70E740481C1C}">
              <a14:useLocalDpi xmlns:a14="http://schemas.microsoft.com/office/drawing/2010/main" val="0"/>
            </a:ext>
          </a:extLst>
        </a:blip>
        <a:stretch>
          <a:fillRect/>
        </a:stretch>
      </xdr:blipFill>
      <xdr:spPr>
        <a:xfrm>
          <a:off x="635000" y="150425150"/>
          <a:ext cx="723900" cy="476250"/>
        </a:xfrm>
        <a:prstGeom prst="rect">
          <a:avLst/>
        </a:prstGeom>
      </xdr:spPr>
    </xdr:pic>
    <xdr:clientData/>
  </xdr:twoCellAnchor>
  <xdr:twoCellAnchor editAs="oneCell">
    <xdr:from>
      <xdr:col>1</xdr:col>
      <xdr:colOff>25400</xdr:colOff>
      <xdr:row>289</xdr:row>
      <xdr:rowOff>25400</xdr:rowOff>
    </xdr:from>
    <xdr:to>
      <xdr:col>1</xdr:col>
      <xdr:colOff>749300</xdr:colOff>
      <xdr:row>289</xdr:row>
      <xdr:rowOff>501650</xdr:rowOff>
    </xdr:to>
    <xdr:pic>
      <xdr:nvPicPr>
        <xdr:cNvPr id="523" name="Subgraph-robsfont">
          <a:extLst>
            <a:ext uri="{FF2B5EF4-FFF2-40B4-BE49-F238E27FC236}">
              <a16:creationId xmlns:a16="http://schemas.microsoft.com/office/drawing/2014/main" id="{9CACE333-F1DC-445E-9C8C-B3CF9B25C896}"/>
            </a:ext>
          </a:extLst>
        </xdr:cNvPr>
        <xdr:cNvPicPr>
          <a:picLocks/>
        </xdr:cNvPicPr>
      </xdr:nvPicPr>
      <xdr:blipFill>
        <a:blip xmlns:r="http://schemas.openxmlformats.org/officeDocument/2006/relationships" r:embed="rId147">
          <a:extLst>
            <a:ext uri="{28A0092B-C50C-407E-A947-70E740481C1C}">
              <a14:useLocalDpi xmlns:a14="http://schemas.microsoft.com/office/drawing/2010/main" val="0"/>
            </a:ext>
          </a:extLst>
        </a:blip>
        <a:stretch>
          <a:fillRect/>
        </a:stretch>
      </xdr:blipFill>
      <xdr:spPr>
        <a:xfrm>
          <a:off x="635000" y="150949025"/>
          <a:ext cx="723900" cy="476250"/>
        </a:xfrm>
        <a:prstGeom prst="rect">
          <a:avLst/>
        </a:prstGeom>
      </xdr:spPr>
    </xdr:pic>
    <xdr:clientData/>
  </xdr:twoCellAnchor>
  <xdr:twoCellAnchor editAs="oneCell">
    <xdr:from>
      <xdr:col>1</xdr:col>
      <xdr:colOff>25400</xdr:colOff>
      <xdr:row>290</xdr:row>
      <xdr:rowOff>25400</xdr:rowOff>
    </xdr:from>
    <xdr:to>
      <xdr:col>1</xdr:col>
      <xdr:colOff>749300</xdr:colOff>
      <xdr:row>290</xdr:row>
      <xdr:rowOff>501650</xdr:rowOff>
    </xdr:to>
    <xdr:pic>
      <xdr:nvPicPr>
        <xdr:cNvPr id="525" name="Subgraph-titane82855434">
          <a:extLst>
            <a:ext uri="{FF2B5EF4-FFF2-40B4-BE49-F238E27FC236}">
              <a16:creationId xmlns:a16="http://schemas.microsoft.com/office/drawing/2014/main" id="{5E3EBE9E-78F7-4296-AA42-7DA9B3A1241E}"/>
            </a:ext>
          </a:extLst>
        </xdr:cNvPr>
        <xdr:cNvPicPr>
          <a:picLocks/>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35000" y="151472900"/>
          <a:ext cx="723900" cy="476250"/>
        </a:xfrm>
        <a:prstGeom prst="rect">
          <a:avLst/>
        </a:prstGeom>
      </xdr:spPr>
    </xdr:pic>
    <xdr:clientData/>
  </xdr:twoCellAnchor>
  <xdr:twoCellAnchor editAs="oneCell">
    <xdr:from>
      <xdr:col>1</xdr:col>
      <xdr:colOff>25400</xdr:colOff>
      <xdr:row>291</xdr:row>
      <xdr:rowOff>25400</xdr:rowOff>
    </xdr:from>
    <xdr:to>
      <xdr:col>1</xdr:col>
      <xdr:colOff>749300</xdr:colOff>
      <xdr:row>291</xdr:row>
      <xdr:rowOff>501650</xdr:rowOff>
    </xdr:to>
    <xdr:pic>
      <xdr:nvPicPr>
        <xdr:cNvPr id="527" name="Subgraph-hiroyuki_ota13">
          <a:extLst>
            <a:ext uri="{FF2B5EF4-FFF2-40B4-BE49-F238E27FC236}">
              <a16:creationId xmlns:a16="http://schemas.microsoft.com/office/drawing/2014/main" id="{79A70166-4AA2-4AE4-9694-7E2DEBA029B8}"/>
            </a:ext>
          </a:extLst>
        </xdr:cNvPr>
        <xdr:cNvPicPr>
          <a:picLocks/>
        </xdr:cNvPicPr>
      </xdr:nvPicPr>
      <xdr:blipFill>
        <a:blip xmlns:r="http://schemas.openxmlformats.org/officeDocument/2006/relationships" r:embed="rId148">
          <a:extLst>
            <a:ext uri="{28A0092B-C50C-407E-A947-70E740481C1C}">
              <a14:useLocalDpi xmlns:a14="http://schemas.microsoft.com/office/drawing/2010/main" val="0"/>
            </a:ext>
          </a:extLst>
        </a:blip>
        <a:stretch>
          <a:fillRect/>
        </a:stretch>
      </xdr:blipFill>
      <xdr:spPr>
        <a:xfrm>
          <a:off x="635000" y="151996775"/>
          <a:ext cx="723900" cy="476250"/>
        </a:xfrm>
        <a:prstGeom prst="rect">
          <a:avLst/>
        </a:prstGeom>
      </xdr:spPr>
    </xdr:pic>
    <xdr:clientData/>
  </xdr:twoCellAnchor>
  <xdr:twoCellAnchor editAs="oneCell">
    <xdr:from>
      <xdr:col>1</xdr:col>
      <xdr:colOff>25400</xdr:colOff>
      <xdr:row>292</xdr:row>
      <xdr:rowOff>25400</xdr:rowOff>
    </xdr:from>
    <xdr:to>
      <xdr:col>1</xdr:col>
      <xdr:colOff>749300</xdr:colOff>
      <xdr:row>292</xdr:row>
      <xdr:rowOff>501650</xdr:rowOff>
    </xdr:to>
    <xdr:pic>
      <xdr:nvPicPr>
        <xdr:cNvPr id="529" name="Subgraph-winningpost_kt">
          <a:extLst>
            <a:ext uri="{FF2B5EF4-FFF2-40B4-BE49-F238E27FC236}">
              <a16:creationId xmlns:a16="http://schemas.microsoft.com/office/drawing/2014/main" id="{081BF115-BBAA-4923-B88F-C4BAAF6B3042}"/>
            </a:ext>
          </a:extLst>
        </xdr:cNvPr>
        <xdr:cNvPicPr>
          <a:picLocks/>
        </xdr:cNvPicPr>
      </xdr:nvPicPr>
      <xdr:blipFill>
        <a:blip xmlns:r="http://schemas.openxmlformats.org/officeDocument/2006/relationships" r:embed="rId149">
          <a:extLst>
            <a:ext uri="{28A0092B-C50C-407E-A947-70E740481C1C}">
              <a14:useLocalDpi xmlns:a14="http://schemas.microsoft.com/office/drawing/2010/main" val="0"/>
            </a:ext>
          </a:extLst>
        </a:blip>
        <a:stretch>
          <a:fillRect/>
        </a:stretch>
      </xdr:blipFill>
      <xdr:spPr>
        <a:xfrm>
          <a:off x="635000" y="152520650"/>
          <a:ext cx="723900" cy="476250"/>
        </a:xfrm>
        <a:prstGeom prst="rect">
          <a:avLst/>
        </a:prstGeom>
      </xdr:spPr>
    </xdr:pic>
    <xdr:clientData/>
  </xdr:twoCellAnchor>
  <xdr:twoCellAnchor editAs="oneCell">
    <xdr:from>
      <xdr:col>1</xdr:col>
      <xdr:colOff>25400</xdr:colOff>
      <xdr:row>293</xdr:row>
      <xdr:rowOff>25400</xdr:rowOff>
    </xdr:from>
    <xdr:to>
      <xdr:col>1</xdr:col>
      <xdr:colOff>749300</xdr:colOff>
      <xdr:row>293</xdr:row>
      <xdr:rowOff>501650</xdr:rowOff>
    </xdr:to>
    <xdr:pic>
      <xdr:nvPicPr>
        <xdr:cNvPr id="531" name="Subgraph-keidanren">
          <a:extLst>
            <a:ext uri="{FF2B5EF4-FFF2-40B4-BE49-F238E27FC236}">
              <a16:creationId xmlns:a16="http://schemas.microsoft.com/office/drawing/2014/main" id="{3AC90C6C-6B24-4495-9EFB-A0D771662121}"/>
            </a:ext>
          </a:extLst>
        </xdr:cNvPr>
        <xdr:cNvPicPr>
          <a:picLocks/>
        </xdr:cNvPicPr>
      </xdr:nvPicPr>
      <xdr:blipFill>
        <a:blip xmlns:r="http://schemas.openxmlformats.org/officeDocument/2006/relationships" r:embed="rId150">
          <a:extLst>
            <a:ext uri="{28A0092B-C50C-407E-A947-70E740481C1C}">
              <a14:useLocalDpi xmlns:a14="http://schemas.microsoft.com/office/drawing/2010/main" val="0"/>
            </a:ext>
          </a:extLst>
        </a:blip>
        <a:stretch>
          <a:fillRect/>
        </a:stretch>
      </xdr:blipFill>
      <xdr:spPr>
        <a:xfrm>
          <a:off x="635000" y="153044525"/>
          <a:ext cx="723900" cy="476250"/>
        </a:xfrm>
        <a:prstGeom prst="rect">
          <a:avLst/>
        </a:prstGeom>
      </xdr:spPr>
    </xdr:pic>
    <xdr:clientData/>
  </xdr:twoCellAnchor>
  <xdr:twoCellAnchor editAs="oneCell">
    <xdr:from>
      <xdr:col>1</xdr:col>
      <xdr:colOff>25400</xdr:colOff>
      <xdr:row>294</xdr:row>
      <xdr:rowOff>25400</xdr:rowOff>
    </xdr:from>
    <xdr:to>
      <xdr:col>1</xdr:col>
      <xdr:colOff>749300</xdr:colOff>
      <xdr:row>294</xdr:row>
      <xdr:rowOff>501650</xdr:rowOff>
    </xdr:to>
    <xdr:pic>
      <xdr:nvPicPr>
        <xdr:cNvPr id="533" name="Subgraph-dataaugmented">
          <a:extLst>
            <a:ext uri="{FF2B5EF4-FFF2-40B4-BE49-F238E27FC236}">
              <a16:creationId xmlns:a16="http://schemas.microsoft.com/office/drawing/2014/main" id="{B82EF4D2-85FC-4D84-BEBF-1D564A801F33}"/>
            </a:ext>
          </a:extLst>
        </xdr:cNvPr>
        <xdr:cNvPicPr>
          <a:picLocks/>
        </xdr:cNvPicPr>
      </xdr:nvPicPr>
      <xdr:blipFill>
        <a:blip xmlns:r="http://schemas.openxmlformats.org/officeDocument/2006/relationships" r:embed="rId151">
          <a:extLst>
            <a:ext uri="{28A0092B-C50C-407E-A947-70E740481C1C}">
              <a14:useLocalDpi xmlns:a14="http://schemas.microsoft.com/office/drawing/2010/main" val="0"/>
            </a:ext>
          </a:extLst>
        </a:blip>
        <a:stretch>
          <a:fillRect/>
        </a:stretch>
      </xdr:blipFill>
      <xdr:spPr>
        <a:xfrm>
          <a:off x="635000" y="153568400"/>
          <a:ext cx="723900" cy="476250"/>
        </a:xfrm>
        <a:prstGeom prst="rect">
          <a:avLst/>
        </a:prstGeom>
      </xdr:spPr>
    </xdr:pic>
    <xdr:clientData/>
  </xdr:twoCellAnchor>
  <xdr:twoCellAnchor editAs="oneCell">
    <xdr:from>
      <xdr:col>1</xdr:col>
      <xdr:colOff>25400</xdr:colOff>
      <xdr:row>295</xdr:row>
      <xdr:rowOff>25400</xdr:rowOff>
    </xdr:from>
    <xdr:to>
      <xdr:col>1</xdr:col>
      <xdr:colOff>749300</xdr:colOff>
      <xdr:row>295</xdr:row>
      <xdr:rowOff>501650</xdr:rowOff>
    </xdr:to>
    <xdr:pic>
      <xdr:nvPicPr>
        <xdr:cNvPr id="535" name="Subgraph-letstakeshrooms">
          <a:extLst>
            <a:ext uri="{FF2B5EF4-FFF2-40B4-BE49-F238E27FC236}">
              <a16:creationId xmlns:a16="http://schemas.microsoft.com/office/drawing/2014/main" id="{736C5007-FA3D-4F4F-A976-B088067CBBE8}"/>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35000" y="154092275"/>
          <a:ext cx="723900" cy="476250"/>
        </a:xfrm>
        <a:prstGeom prst="rect">
          <a:avLst/>
        </a:prstGeom>
      </xdr:spPr>
    </xdr:pic>
    <xdr:clientData/>
  </xdr:twoCellAnchor>
  <xdr:twoCellAnchor editAs="oneCell">
    <xdr:from>
      <xdr:col>1</xdr:col>
      <xdr:colOff>25400</xdr:colOff>
      <xdr:row>296</xdr:row>
      <xdr:rowOff>25400</xdr:rowOff>
    </xdr:from>
    <xdr:to>
      <xdr:col>1</xdr:col>
      <xdr:colOff>749300</xdr:colOff>
      <xdr:row>296</xdr:row>
      <xdr:rowOff>501650</xdr:rowOff>
    </xdr:to>
    <xdr:pic>
      <xdr:nvPicPr>
        <xdr:cNvPr id="537" name="Subgraph-hcj7656">
          <a:extLst>
            <a:ext uri="{FF2B5EF4-FFF2-40B4-BE49-F238E27FC236}">
              <a16:creationId xmlns:a16="http://schemas.microsoft.com/office/drawing/2014/main" id="{EE9610FC-C359-4D0A-BF26-A0C6DCCC5FFB}"/>
            </a:ext>
          </a:extLst>
        </xdr:cNvPr>
        <xdr:cNvPicPr>
          <a:picLocks/>
        </xdr:cNvPicPr>
      </xdr:nvPicPr>
      <xdr:blipFill>
        <a:blip xmlns:r="http://schemas.openxmlformats.org/officeDocument/2006/relationships" r:embed="rId152">
          <a:extLst>
            <a:ext uri="{28A0092B-C50C-407E-A947-70E740481C1C}">
              <a14:useLocalDpi xmlns:a14="http://schemas.microsoft.com/office/drawing/2010/main" val="0"/>
            </a:ext>
          </a:extLst>
        </a:blip>
        <a:stretch>
          <a:fillRect/>
        </a:stretch>
      </xdr:blipFill>
      <xdr:spPr>
        <a:xfrm>
          <a:off x="635000" y="154616150"/>
          <a:ext cx="723900" cy="476250"/>
        </a:xfrm>
        <a:prstGeom prst="rect">
          <a:avLst/>
        </a:prstGeom>
      </xdr:spPr>
    </xdr:pic>
    <xdr:clientData/>
  </xdr:twoCellAnchor>
  <xdr:twoCellAnchor editAs="oneCell">
    <xdr:from>
      <xdr:col>1</xdr:col>
      <xdr:colOff>25400</xdr:colOff>
      <xdr:row>297</xdr:row>
      <xdr:rowOff>25400</xdr:rowOff>
    </xdr:from>
    <xdr:to>
      <xdr:col>1</xdr:col>
      <xdr:colOff>749300</xdr:colOff>
      <xdr:row>297</xdr:row>
      <xdr:rowOff>501650</xdr:rowOff>
    </xdr:to>
    <xdr:pic>
      <xdr:nvPicPr>
        <xdr:cNvPr id="539" name="Subgraph-ryan_fentress">
          <a:extLst>
            <a:ext uri="{FF2B5EF4-FFF2-40B4-BE49-F238E27FC236}">
              <a16:creationId xmlns:a16="http://schemas.microsoft.com/office/drawing/2014/main" id="{E5D416F6-0444-4815-9302-B5BEC7951719}"/>
            </a:ext>
          </a:extLst>
        </xdr:cNvPr>
        <xdr:cNvPicPr>
          <a:picLocks/>
        </xdr:cNvPicPr>
      </xdr:nvPicPr>
      <xdr:blipFill>
        <a:blip xmlns:r="http://schemas.openxmlformats.org/officeDocument/2006/relationships" r:embed="rId153">
          <a:extLst>
            <a:ext uri="{28A0092B-C50C-407E-A947-70E740481C1C}">
              <a14:useLocalDpi xmlns:a14="http://schemas.microsoft.com/office/drawing/2010/main" val="0"/>
            </a:ext>
          </a:extLst>
        </a:blip>
        <a:stretch>
          <a:fillRect/>
        </a:stretch>
      </xdr:blipFill>
      <xdr:spPr>
        <a:xfrm>
          <a:off x="635000" y="155140025"/>
          <a:ext cx="723900" cy="476250"/>
        </a:xfrm>
        <a:prstGeom prst="rect">
          <a:avLst/>
        </a:prstGeom>
      </xdr:spPr>
    </xdr:pic>
    <xdr:clientData/>
  </xdr:twoCellAnchor>
  <xdr:twoCellAnchor editAs="oneCell">
    <xdr:from>
      <xdr:col>1</xdr:col>
      <xdr:colOff>25400</xdr:colOff>
      <xdr:row>298</xdr:row>
      <xdr:rowOff>25400</xdr:rowOff>
    </xdr:from>
    <xdr:to>
      <xdr:col>1</xdr:col>
      <xdr:colOff>749300</xdr:colOff>
      <xdr:row>298</xdr:row>
      <xdr:rowOff>501650</xdr:rowOff>
    </xdr:to>
    <xdr:pic>
      <xdr:nvPicPr>
        <xdr:cNvPr id="541" name="Subgraph-awonier">
          <a:extLst>
            <a:ext uri="{FF2B5EF4-FFF2-40B4-BE49-F238E27FC236}">
              <a16:creationId xmlns:a16="http://schemas.microsoft.com/office/drawing/2014/main" id="{0352E0E0-DEA4-48B9-980E-AC3CDA1B9CD3}"/>
            </a:ext>
          </a:extLst>
        </xdr:cNvPr>
        <xdr:cNvPicPr>
          <a:picLocks/>
        </xdr:cNvPicPr>
      </xdr:nvPicPr>
      <xdr:blipFill>
        <a:blip xmlns:r="http://schemas.openxmlformats.org/officeDocument/2006/relationships" r:embed="rId153">
          <a:extLst>
            <a:ext uri="{28A0092B-C50C-407E-A947-70E740481C1C}">
              <a14:useLocalDpi xmlns:a14="http://schemas.microsoft.com/office/drawing/2010/main" val="0"/>
            </a:ext>
          </a:extLst>
        </a:blip>
        <a:stretch>
          <a:fillRect/>
        </a:stretch>
      </xdr:blipFill>
      <xdr:spPr>
        <a:xfrm>
          <a:off x="635000" y="155663900"/>
          <a:ext cx="723900" cy="476250"/>
        </a:xfrm>
        <a:prstGeom prst="rect">
          <a:avLst/>
        </a:prstGeom>
      </xdr:spPr>
    </xdr:pic>
    <xdr:clientData/>
  </xdr:twoCellAnchor>
  <xdr:twoCellAnchor editAs="oneCell">
    <xdr:from>
      <xdr:col>1</xdr:col>
      <xdr:colOff>25400</xdr:colOff>
      <xdr:row>299</xdr:row>
      <xdr:rowOff>25400</xdr:rowOff>
    </xdr:from>
    <xdr:to>
      <xdr:col>1</xdr:col>
      <xdr:colOff>749300</xdr:colOff>
      <xdr:row>299</xdr:row>
      <xdr:rowOff>501650</xdr:rowOff>
    </xdr:to>
    <xdr:pic>
      <xdr:nvPicPr>
        <xdr:cNvPr id="543" name="Subgraph-beforethebell22">
          <a:extLst>
            <a:ext uri="{FF2B5EF4-FFF2-40B4-BE49-F238E27FC236}">
              <a16:creationId xmlns:a16="http://schemas.microsoft.com/office/drawing/2014/main" id="{F631AFB8-24B4-473E-BB97-A9CE1BF29E53}"/>
            </a:ext>
          </a:extLst>
        </xdr:cNvPr>
        <xdr:cNvPicPr>
          <a:picLocks/>
        </xdr:cNvPicPr>
      </xdr:nvPicPr>
      <xdr:blipFill>
        <a:blip xmlns:r="http://schemas.openxmlformats.org/officeDocument/2006/relationships" r:embed="rId153">
          <a:extLst>
            <a:ext uri="{28A0092B-C50C-407E-A947-70E740481C1C}">
              <a14:useLocalDpi xmlns:a14="http://schemas.microsoft.com/office/drawing/2010/main" val="0"/>
            </a:ext>
          </a:extLst>
        </a:blip>
        <a:stretch>
          <a:fillRect/>
        </a:stretch>
      </xdr:blipFill>
      <xdr:spPr>
        <a:xfrm>
          <a:off x="635000" y="156187775"/>
          <a:ext cx="723900" cy="476250"/>
        </a:xfrm>
        <a:prstGeom prst="rect">
          <a:avLst/>
        </a:prstGeom>
      </xdr:spPr>
    </xdr:pic>
    <xdr:clientData/>
  </xdr:twoCellAnchor>
  <xdr:twoCellAnchor editAs="oneCell">
    <xdr:from>
      <xdr:col>1</xdr:col>
      <xdr:colOff>25400</xdr:colOff>
      <xdr:row>300</xdr:row>
      <xdr:rowOff>25400</xdr:rowOff>
    </xdr:from>
    <xdr:to>
      <xdr:col>1</xdr:col>
      <xdr:colOff>749300</xdr:colOff>
      <xdr:row>300</xdr:row>
      <xdr:rowOff>501650</xdr:rowOff>
    </xdr:to>
    <xdr:pic>
      <xdr:nvPicPr>
        <xdr:cNvPr id="545" name="Subgraph-ollieslost">
          <a:extLst>
            <a:ext uri="{FF2B5EF4-FFF2-40B4-BE49-F238E27FC236}">
              <a16:creationId xmlns:a16="http://schemas.microsoft.com/office/drawing/2014/main" id="{B675EF0D-80F0-4536-BEEF-3B525F242CD6}"/>
            </a:ext>
          </a:extLst>
        </xdr:cNvPr>
        <xdr:cNvPicPr>
          <a:picLocks/>
        </xdr:cNvPicPr>
      </xdr:nvPicPr>
      <xdr:blipFill>
        <a:blip xmlns:r="http://schemas.openxmlformats.org/officeDocument/2006/relationships" r:embed="rId154">
          <a:extLst>
            <a:ext uri="{28A0092B-C50C-407E-A947-70E740481C1C}">
              <a14:useLocalDpi xmlns:a14="http://schemas.microsoft.com/office/drawing/2010/main" val="0"/>
            </a:ext>
          </a:extLst>
        </a:blip>
        <a:stretch>
          <a:fillRect/>
        </a:stretch>
      </xdr:blipFill>
      <xdr:spPr>
        <a:xfrm>
          <a:off x="635000" y="156711650"/>
          <a:ext cx="723900" cy="476250"/>
        </a:xfrm>
        <a:prstGeom prst="rect">
          <a:avLst/>
        </a:prstGeom>
      </xdr:spPr>
    </xdr:pic>
    <xdr:clientData/>
  </xdr:twoCellAnchor>
  <xdr:twoCellAnchor editAs="oneCell">
    <xdr:from>
      <xdr:col>1</xdr:col>
      <xdr:colOff>25400</xdr:colOff>
      <xdr:row>301</xdr:row>
      <xdr:rowOff>25400</xdr:rowOff>
    </xdr:from>
    <xdr:to>
      <xdr:col>1</xdr:col>
      <xdr:colOff>749300</xdr:colOff>
      <xdr:row>301</xdr:row>
      <xdr:rowOff>501650</xdr:rowOff>
    </xdr:to>
    <xdr:pic>
      <xdr:nvPicPr>
        <xdr:cNvPr id="547" name="Subgraph-brian57174698">
          <a:extLst>
            <a:ext uri="{FF2B5EF4-FFF2-40B4-BE49-F238E27FC236}">
              <a16:creationId xmlns:a16="http://schemas.microsoft.com/office/drawing/2014/main" id="{C65C2391-3AE2-403E-A1F6-D23DBBD0710E}"/>
            </a:ext>
          </a:extLst>
        </xdr:cNvPr>
        <xdr:cNvPicPr>
          <a:picLocks/>
        </xdr:cNvPicPr>
      </xdr:nvPicPr>
      <xdr:blipFill>
        <a:blip xmlns:r="http://schemas.openxmlformats.org/officeDocument/2006/relationships" r:embed="rId155">
          <a:extLst>
            <a:ext uri="{28A0092B-C50C-407E-A947-70E740481C1C}">
              <a14:useLocalDpi xmlns:a14="http://schemas.microsoft.com/office/drawing/2010/main" val="0"/>
            </a:ext>
          </a:extLst>
        </a:blip>
        <a:stretch>
          <a:fillRect/>
        </a:stretch>
      </xdr:blipFill>
      <xdr:spPr>
        <a:xfrm>
          <a:off x="635000" y="157235525"/>
          <a:ext cx="723900" cy="476250"/>
        </a:xfrm>
        <a:prstGeom prst="rect">
          <a:avLst/>
        </a:prstGeom>
      </xdr:spPr>
    </xdr:pic>
    <xdr:clientData/>
  </xdr:twoCellAnchor>
  <xdr:twoCellAnchor editAs="oneCell">
    <xdr:from>
      <xdr:col>1</xdr:col>
      <xdr:colOff>25400</xdr:colOff>
      <xdr:row>302</xdr:row>
      <xdr:rowOff>25400</xdr:rowOff>
    </xdr:from>
    <xdr:to>
      <xdr:col>1</xdr:col>
      <xdr:colOff>749300</xdr:colOff>
      <xdr:row>302</xdr:row>
      <xdr:rowOff>501650</xdr:rowOff>
    </xdr:to>
    <xdr:pic>
      <xdr:nvPicPr>
        <xdr:cNvPr id="549" name="Subgraph-tokyo_cabal">
          <a:extLst>
            <a:ext uri="{FF2B5EF4-FFF2-40B4-BE49-F238E27FC236}">
              <a16:creationId xmlns:a16="http://schemas.microsoft.com/office/drawing/2014/main" id="{965951F0-787A-4704-8A29-CDAE6EB3436F}"/>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635000" y="157759400"/>
          <a:ext cx="723900" cy="476250"/>
        </a:xfrm>
        <a:prstGeom prst="rect">
          <a:avLst/>
        </a:prstGeom>
      </xdr:spPr>
    </xdr:pic>
    <xdr:clientData/>
  </xdr:twoCellAnchor>
  <xdr:twoCellAnchor editAs="oneCell">
    <xdr:from>
      <xdr:col>1</xdr:col>
      <xdr:colOff>25400</xdr:colOff>
      <xdr:row>303</xdr:row>
      <xdr:rowOff>25400</xdr:rowOff>
    </xdr:from>
    <xdr:to>
      <xdr:col>1</xdr:col>
      <xdr:colOff>749300</xdr:colOff>
      <xdr:row>303</xdr:row>
      <xdr:rowOff>501650</xdr:rowOff>
    </xdr:to>
    <xdr:pic>
      <xdr:nvPicPr>
        <xdr:cNvPr id="551" name="Subgraph-kenjiosawa">
          <a:extLst>
            <a:ext uri="{FF2B5EF4-FFF2-40B4-BE49-F238E27FC236}">
              <a16:creationId xmlns:a16="http://schemas.microsoft.com/office/drawing/2014/main" id="{57F4C7EF-6B1D-4E06-9132-5345E51F0136}"/>
            </a:ext>
          </a:extLst>
        </xdr:cNvPr>
        <xdr:cNvPicPr>
          <a:picLocks/>
        </xdr:cNvPicPr>
      </xdr:nvPicPr>
      <xdr:blipFill>
        <a:blip xmlns:r="http://schemas.openxmlformats.org/officeDocument/2006/relationships" r:embed="rId156">
          <a:extLst>
            <a:ext uri="{28A0092B-C50C-407E-A947-70E740481C1C}">
              <a14:useLocalDpi xmlns:a14="http://schemas.microsoft.com/office/drawing/2010/main" val="0"/>
            </a:ext>
          </a:extLst>
        </a:blip>
        <a:stretch>
          <a:fillRect/>
        </a:stretch>
      </xdr:blipFill>
      <xdr:spPr>
        <a:xfrm>
          <a:off x="635000" y="158283275"/>
          <a:ext cx="723900" cy="476250"/>
        </a:xfrm>
        <a:prstGeom prst="rect">
          <a:avLst/>
        </a:prstGeom>
      </xdr:spPr>
    </xdr:pic>
    <xdr:clientData/>
  </xdr:twoCellAnchor>
  <xdr:twoCellAnchor editAs="oneCell">
    <xdr:from>
      <xdr:col>1</xdr:col>
      <xdr:colOff>25400</xdr:colOff>
      <xdr:row>304</xdr:row>
      <xdr:rowOff>25400</xdr:rowOff>
    </xdr:from>
    <xdr:to>
      <xdr:col>1</xdr:col>
      <xdr:colOff>749300</xdr:colOff>
      <xdr:row>304</xdr:row>
      <xdr:rowOff>501650</xdr:rowOff>
    </xdr:to>
    <xdr:pic>
      <xdr:nvPicPr>
        <xdr:cNvPr id="553" name="Subgraph-fljuemnw3pyp9th">
          <a:extLst>
            <a:ext uri="{FF2B5EF4-FFF2-40B4-BE49-F238E27FC236}">
              <a16:creationId xmlns:a16="http://schemas.microsoft.com/office/drawing/2014/main" id="{804590EC-EEF4-45E2-9D38-9AC3A860BAE3}"/>
            </a:ext>
          </a:extLst>
        </xdr:cNvPr>
        <xdr:cNvPicPr>
          <a:picLocks/>
        </xdr:cNvPicPr>
      </xdr:nvPicPr>
      <xdr:blipFill>
        <a:blip xmlns:r="http://schemas.openxmlformats.org/officeDocument/2006/relationships" r:embed="rId134">
          <a:extLst>
            <a:ext uri="{28A0092B-C50C-407E-A947-70E740481C1C}">
              <a14:useLocalDpi xmlns:a14="http://schemas.microsoft.com/office/drawing/2010/main" val="0"/>
            </a:ext>
          </a:extLst>
        </a:blip>
        <a:stretch>
          <a:fillRect/>
        </a:stretch>
      </xdr:blipFill>
      <xdr:spPr>
        <a:xfrm>
          <a:off x="635000" y="158807150"/>
          <a:ext cx="723900" cy="476250"/>
        </a:xfrm>
        <a:prstGeom prst="rect">
          <a:avLst/>
        </a:prstGeom>
      </xdr:spPr>
    </xdr:pic>
    <xdr:clientData/>
  </xdr:twoCellAnchor>
  <xdr:twoCellAnchor editAs="oneCell">
    <xdr:from>
      <xdr:col>1</xdr:col>
      <xdr:colOff>25400</xdr:colOff>
      <xdr:row>305</xdr:row>
      <xdr:rowOff>25400</xdr:rowOff>
    </xdr:from>
    <xdr:to>
      <xdr:col>1</xdr:col>
      <xdr:colOff>749300</xdr:colOff>
      <xdr:row>305</xdr:row>
      <xdr:rowOff>501650</xdr:rowOff>
    </xdr:to>
    <xdr:pic>
      <xdr:nvPicPr>
        <xdr:cNvPr id="555" name="Subgraph-pwsquare2019">
          <a:extLst>
            <a:ext uri="{FF2B5EF4-FFF2-40B4-BE49-F238E27FC236}">
              <a16:creationId xmlns:a16="http://schemas.microsoft.com/office/drawing/2014/main" id="{74F53A64-7BAB-4085-B7D8-39183625762B}"/>
            </a:ext>
          </a:extLst>
        </xdr:cNvPr>
        <xdr:cNvPicPr>
          <a:picLocks/>
        </xdr:cNvPicPr>
      </xdr:nvPicPr>
      <xdr:blipFill>
        <a:blip xmlns:r="http://schemas.openxmlformats.org/officeDocument/2006/relationships" r:embed="rId157">
          <a:extLst>
            <a:ext uri="{28A0092B-C50C-407E-A947-70E740481C1C}">
              <a14:useLocalDpi xmlns:a14="http://schemas.microsoft.com/office/drawing/2010/main" val="0"/>
            </a:ext>
          </a:extLst>
        </a:blip>
        <a:stretch>
          <a:fillRect/>
        </a:stretch>
      </xdr:blipFill>
      <xdr:spPr>
        <a:xfrm>
          <a:off x="635000" y="159331025"/>
          <a:ext cx="723900" cy="476250"/>
        </a:xfrm>
        <a:prstGeom prst="rect">
          <a:avLst/>
        </a:prstGeom>
      </xdr:spPr>
    </xdr:pic>
    <xdr:clientData/>
  </xdr:twoCellAnchor>
  <xdr:twoCellAnchor editAs="oneCell">
    <xdr:from>
      <xdr:col>1</xdr:col>
      <xdr:colOff>25400</xdr:colOff>
      <xdr:row>306</xdr:row>
      <xdr:rowOff>25400</xdr:rowOff>
    </xdr:from>
    <xdr:to>
      <xdr:col>1</xdr:col>
      <xdr:colOff>749300</xdr:colOff>
      <xdr:row>306</xdr:row>
      <xdr:rowOff>501650</xdr:rowOff>
    </xdr:to>
    <xdr:pic>
      <xdr:nvPicPr>
        <xdr:cNvPr id="557" name="Subgraph-pritch91">
          <a:extLst>
            <a:ext uri="{FF2B5EF4-FFF2-40B4-BE49-F238E27FC236}">
              <a16:creationId xmlns:a16="http://schemas.microsoft.com/office/drawing/2014/main" id="{5A270FAF-3724-4692-AA70-4B15FBFD3CA6}"/>
            </a:ext>
          </a:extLst>
        </xdr:cNvPr>
        <xdr:cNvPicPr>
          <a:picLocks/>
        </xdr:cNvPicPr>
      </xdr:nvPicPr>
      <xdr:blipFill>
        <a:blip xmlns:r="http://schemas.openxmlformats.org/officeDocument/2006/relationships" r:embed="rId121">
          <a:extLst>
            <a:ext uri="{28A0092B-C50C-407E-A947-70E740481C1C}">
              <a14:useLocalDpi xmlns:a14="http://schemas.microsoft.com/office/drawing/2010/main" val="0"/>
            </a:ext>
          </a:extLst>
        </a:blip>
        <a:stretch>
          <a:fillRect/>
        </a:stretch>
      </xdr:blipFill>
      <xdr:spPr>
        <a:xfrm>
          <a:off x="635000" y="159854900"/>
          <a:ext cx="723900" cy="476250"/>
        </a:xfrm>
        <a:prstGeom prst="rect">
          <a:avLst/>
        </a:prstGeom>
      </xdr:spPr>
    </xdr:pic>
    <xdr:clientData/>
  </xdr:twoCellAnchor>
  <xdr:twoCellAnchor editAs="oneCell">
    <xdr:from>
      <xdr:col>1</xdr:col>
      <xdr:colOff>25400</xdr:colOff>
      <xdr:row>307</xdr:row>
      <xdr:rowOff>25400</xdr:rowOff>
    </xdr:from>
    <xdr:to>
      <xdr:col>1</xdr:col>
      <xdr:colOff>749300</xdr:colOff>
      <xdr:row>307</xdr:row>
      <xdr:rowOff>501650</xdr:rowOff>
    </xdr:to>
    <xdr:pic>
      <xdr:nvPicPr>
        <xdr:cNvPr id="559" name="Subgraph-teamkhabib">
          <a:extLst>
            <a:ext uri="{FF2B5EF4-FFF2-40B4-BE49-F238E27FC236}">
              <a16:creationId xmlns:a16="http://schemas.microsoft.com/office/drawing/2014/main" id="{AD5E0B23-F70A-4826-9BA9-F8FA4E968F2D}"/>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160378775"/>
          <a:ext cx="723900" cy="476250"/>
        </a:xfrm>
        <a:prstGeom prst="rect">
          <a:avLst/>
        </a:prstGeom>
      </xdr:spPr>
    </xdr:pic>
    <xdr:clientData/>
  </xdr:twoCellAnchor>
  <xdr:twoCellAnchor editAs="oneCell">
    <xdr:from>
      <xdr:col>1</xdr:col>
      <xdr:colOff>25400</xdr:colOff>
      <xdr:row>309</xdr:row>
      <xdr:rowOff>25400</xdr:rowOff>
    </xdr:from>
    <xdr:to>
      <xdr:col>1</xdr:col>
      <xdr:colOff>749300</xdr:colOff>
      <xdr:row>309</xdr:row>
      <xdr:rowOff>501650</xdr:rowOff>
    </xdr:to>
    <xdr:pic>
      <xdr:nvPicPr>
        <xdr:cNvPr id="561" name="Subgraph-nzakkyyf">
          <a:extLst>
            <a:ext uri="{FF2B5EF4-FFF2-40B4-BE49-F238E27FC236}">
              <a16:creationId xmlns:a16="http://schemas.microsoft.com/office/drawing/2014/main" id="{28F6D0C4-AC77-435F-A1A4-76EE17E790AF}"/>
            </a:ext>
          </a:extLst>
        </xdr:cNvPr>
        <xdr:cNvPicPr>
          <a:picLocks/>
        </xdr:cNvPicPr>
      </xdr:nvPicPr>
      <xdr:blipFill>
        <a:blip xmlns:r="http://schemas.openxmlformats.org/officeDocument/2006/relationships" r:embed="rId158">
          <a:extLst>
            <a:ext uri="{28A0092B-C50C-407E-A947-70E740481C1C}">
              <a14:useLocalDpi xmlns:a14="http://schemas.microsoft.com/office/drawing/2010/main" val="0"/>
            </a:ext>
          </a:extLst>
        </a:blip>
        <a:stretch>
          <a:fillRect/>
        </a:stretch>
      </xdr:blipFill>
      <xdr:spPr>
        <a:xfrm>
          <a:off x="635000" y="161426525"/>
          <a:ext cx="723900" cy="476250"/>
        </a:xfrm>
        <a:prstGeom prst="rect">
          <a:avLst/>
        </a:prstGeom>
      </xdr:spPr>
    </xdr:pic>
    <xdr:clientData/>
  </xdr:twoCellAnchor>
  <xdr:twoCellAnchor editAs="oneCell">
    <xdr:from>
      <xdr:col>1</xdr:col>
      <xdr:colOff>25400</xdr:colOff>
      <xdr:row>310</xdr:row>
      <xdr:rowOff>25400</xdr:rowOff>
    </xdr:from>
    <xdr:to>
      <xdr:col>1</xdr:col>
      <xdr:colOff>749300</xdr:colOff>
      <xdr:row>310</xdr:row>
      <xdr:rowOff>501650</xdr:rowOff>
    </xdr:to>
    <xdr:pic>
      <xdr:nvPicPr>
        <xdr:cNvPr id="563" name="Subgraph-c8w6gwssbbyogng">
          <a:extLst>
            <a:ext uri="{FF2B5EF4-FFF2-40B4-BE49-F238E27FC236}">
              <a16:creationId xmlns:a16="http://schemas.microsoft.com/office/drawing/2014/main" id="{D3C8E990-9F93-4A7A-B923-0D8507413895}"/>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161950400"/>
          <a:ext cx="723900" cy="476250"/>
        </a:xfrm>
        <a:prstGeom prst="rect">
          <a:avLst/>
        </a:prstGeom>
      </xdr:spPr>
    </xdr:pic>
    <xdr:clientData/>
  </xdr:twoCellAnchor>
  <xdr:twoCellAnchor editAs="oneCell">
    <xdr:from>
      <xdr:col>1</xdr:col>
      <xdr:colOff>25400</xdr:colOff>
      <xdr:row>311</xdr:row>
      <xdr:rowOff>25400</xdr:rowOff>
    </xdr:from>
    <xdr:to>
      <xdr:col>1</xdr:col>
      <xdr:colOff>749300</xdr:colOff>
      <xdr:row>311</xdr:row>
      <xdr:rowOff>501650</xdr:rowOff>
    </xdr:to>
    <xdr:pic>
      <xdr:nvPicPr>
        <xdr:cNvPr id="565" name="Subgraph-thortolu">
          <a:extLst>
            <a:ext uri="{FF2B5EF4-FFF2-40B4-BE49-F238E27FC236}">
              <a16:creationId xmlns:a16="http://schemas.microsoft.com/office/drawing/2014/main" id="{0398D499-BA9C-4F53-9010-D3E3FA12F98C}"/>
            </a:ext>
          </a:extLst>
        </xdr:cNvPr>
        <xdr:cNvPicPr>
          <a:picLocks/>
        </xdr:cNvPicPr>
      </xdr:nvPicPr>
      <xdr:blipFill>
        <a:blip xmlns:r="http://schemas.openxmlformats.org/officeDocument/2006/relationships" r:embed="rId159">
          <a:extLst>
            <a:ext uri="{28A0092B-C50C-407E-A947-70E740481C1C}">
              <a14:useLocalDpi xmlns:a14="http://schemas.microsoft.com/office/drawing/2010/main" val="0"/>
            </a:ext>
          </a:extLst>
        </a:blip>
        <a:stretch>
          <a:fillRect/>
        </a:stretch>
      </xdr:blipFill>
      <xdr:spPr>
        <a:xfrm>
          <a:off x="635000" y="162474275"/>
          <a:ext cx="723900" cy="476250"/>
        </a:xfrm>
        <a:prstGeom prst="rect">
          <a:avLst/>
        </a:prstGeom>
      </xdr:spPr>
    </xdr:pic>
    <xdr:clientData/>
  </xdr:twoCellAnchor>
  <xdr:twoCellAnchor editAs="oneCell">
    <xdr:from>
      <xdr:col>1</xdr:col>
      <xdr:colOff>25400</xdr:colOff>
      <xdr:row>312</xdr:row>
      <xdr:rowOff>25400</xdr:rowOff>
    </xdr:from>
    <xdr:to>
      <xdr:col>1</xdr:col>
      <xdr:colOff>749300</xdr:colOff>
      <xdr:row>312</xdr:row>
      <xdr:rowOff>501650</xdr:rowOff>
    </xdr:to>
    <xdr:pic>
      <xdr:nvPicPr>
        <xdr:cNvPr id="567" name="Subgraph-mmajunkie">
          <a:extLst>
            <a:ext uri="{FF2B5EF4-FFF2-40B4-BE49-F238E27FC236}">
              <a16:creationId xmlns:a16="http://schemas.microsoft.com/office/drawing/2014/main" id="{FAD0DB97-9A98-48E3-BAB0-AABED2549265}"/>
            </a:ext>
          </a:extLst>
        </xdr:cNvPr>
        <xdr:cNvPicPr>
          <a:picLocks/>
        </xdr:cNvPicPr>
      </xdr:nvPicPr>
      <xdr:blipFill>
        <a:blip xmlns:r="http://schemas.openxmlformats.org/officeDocument/2006/relationships" r:embed="rId160">
          <a:extLst>
            <a:ext uri="{28A0092B-C50C-407E-A947-70E740481C1C}">
              <a14:useLocalDpi xmlns:a14="http://schemas.microsoft.com/office/drawing/2010/main" val="0"/>
            </a:ext>
          </a:extLst>
        </a:blip>
        <a:stretch>
          <a:fillRect/>
        </a:stretch>
      </xdr:blipFill>
      <xdr:spPr>
        <a:xfrm>
          <a:off x="635000" y="162998150"/>
          <a:ext cx="723900" cy="476250"/>
        </a:xfrm>
        <a:prstGeom prst="rect">
          <a:avLst/>
        </a:prstGeom>
      </xdr:spPr>
    </xdr:pic>
    <xdr:clientData/>
  </xdr:twoCellAnchor>
  <xdr:twoCellAnchor editAs="oneCell">
    <xdr:from>
      <xdr:col>1</xdr:col>
      <xdr:colOff>25400</xdr:colOff>
      <xdr:row>313</xdr:row>
      <xdr:rowOff>25400</xdr:rowOff>
    </xdr:from>
    <xdr:to>
      <xdr:col>1</xdr:col>
      <xdr:colOff>749300</xdr:colOff>
      <xdr:row>313</xdr:row>
      <xdr:rowOff>501650</xdr:rowOff>
    </xdr:to>
    <xdr:pic>
      <xdr:nvPicPr>
        <xdr:cNvPr id="569" name="Subgraph-whywicaks">
          <a:extLst>
            <a:ext uri="{FF2B5EF4-FFF2-40B4-BE49-F238E27FC236}">
              <a16:creationId xmlns:a16="http://schemas.microsoft.com/office/drawing/2014/main" id="{2DECE724-4B67-411C-ABBE-E4D23BAB4326}"/>
            </a:ext>
          </a:extLst>
        </xdr:cNvPr>
        <xdr:cNvPicPr>
          <a:picLocks/>
        </xdr:cNvPicPr>
      </xdr:nvPicPr>
      <xdr:blipFill>
        <a:blip xmlns:r="http://schemas.openxmlformats.org/officeDocument/2006/relationships" r:embed="rId161">
          <a:extLst>
            <a:ext uri="{28A0092B-C50C-407E-A947-70E740481C1C}">
              <a14:useLocalDpi xmlns:a14="http://schemas.microsoft.com/office/drawing/2010/main" val="0"/>
            </a:ext>
          </a:extLst>
        </a:blip>
        <a:stretch>
          <a:fillRect/>
        </a:stretch>
      </xdr:blipFill>
      <xdr:spPr>
        <a:xfrm>
          <a:off x="635000" y="163522025"/>
          <a:ext cx="723900" cy="476250"/>
        </a:xfrm>
        <a:prstGeom prst="rect">
          <a:avLst/>
        </a:prstGeom>
      </xdr:spPr>
    </xdr:pic>
    <xdr:clientData/>
  </xdr:twoCellAnchor>
  <xdr:twoCellAnchor editAs="oneCell">
    <xdr:from>
      <xdr:col>1</xdr:col>
      <xdr:colOff>25400</xdr:colOff>
      <xdr:row>315</xdr:row>
      <xdr:rowOff>25400</xdr:rowOff>
    </xdr:from>
    <xdr:to>
      <xdr:col>1</xdr:col>
      <xdr:colOff>749300</xdr:colOff>
      <xdr:row>315</xdr:row>
      <xdr:rowOff>501650</xdr:rowOff>
    </xdr:to>
    <xdr:pic>
      <xdr:nvPicPr>
        <xdr:cNvPr id="571" name="Subgraph-rotton_bananas">
          <a:extLst>
            <a:ext uri="{FF2B5EF4-FFF2-40B4-BE49-F238E27FC236}">
              <a16:creationId xmlns:a16="http://schemas.microsoft.com/office/drawing/2014/main" id="{4090B95A-9069-43C9-B5FC-1C6C61E72F02}"/>
            </a:ext>
          </a:extLst>
        </xdr:cNvPr>
        <xdr:cNvPicPr>
          <a:picLocks/>
        </xdr:cNvPicPr>
      </xdr:nvPicPr>
      <xdr:blipFill>
        <a:blip xmlns:r="http://schemas.openxmlformats.org/officeDocument/2006/relationships" r:embed="rId121">
          <a:extLst>
            <a:ext uri="{28A0092B-C50C-407E-A947-70E740481C1C}">
              <a14:useLocalDpi xmlns:a14="http://schemas.microsoft.com/office/drawing/2010/main" val="0"/>
            </a:ext>
          </a:extLst>
        </a:blip>
        <a:stretch>
          <a:fillRect/>
        </a:stretch>
      </xdr:blipFill>
      <xdr:spPr>
        <a:xfrm>
          <a:off x="635000" y="164569775"/>
          <a:ext cx="723900" cy="476250"/>
        </a:xfrm>
        <a:prstGeom prst="rect">
          <a:avLst/>
        </a:prstGeom>
      </xdr:spPr>
    </xdr:pic>
    <xdr:clientData/>
  </xdr:twoCellAnchor>
  <xdr:twoCellAnchor editAs="oneCell">
    <xdr:from>
      <xdr:col>1</xdr:col>
      <xdr:colOff>25400</xdr:colOff>
      <xdr:row>316</xdr:row>
      <xdr:rowOff>25400</xdr:rowOff>
    </xdr:from>
    <xdr:to>
      <xdr:col>1</xdr:col>
      <xdr:colOff>749300</xdr:colOff>
      <xdr:row>316</xdr:row>
      <xdr:rowOff>501650</xdr:rowOff>
    </xdr:to>
    <xdr:pic>
      <xdr:nvPicPr>
        <xdr:cNvPr id="573" name="Subgraph-sergiodagoat">
          <a:extLst>
            <a:ext uri="{FF2B5EF4-FFF2-40B4-BE49-F238E27FC236}">
              <a16:creationId xmlns:a16="http://schemas.microsoft.com/office/drawing/2014/main" id="{1B2A78DB-E86D-4FD8-B722-0A86642E4B13}"/>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165093650"/>
          <a:ext cx="723900" cy="476250"/>
        </a:xfrm>
        <a:prstGeom prst="rect">
          <a:avLst/>
        </a:prstGeom>
      </xdr:spPr>
    </xdr:pic>
    <xdr:clientData/>
  </xdr:twoCellAnchor>
  <xdr:twoCellAnchor editAs="oneCell">
    <xdr:from>
      <xdr:col>1</xdr:col>
      <xdr:colOff>25400</xdr:colOff>
      <xdr:row>317</xdr:row>
      <xdr:rowOff>25400</xdr:rowOff>
    </xdr:from>
    <xdr:to>
      <xdr:col>1</xdr:col>
      <xdr:colOff>749300</xdr:colOff>
      <xdr:row>317</xdr:row>
      <xdr:rowOff>501650</xdr:rowOff>
    </xdr:to>
    <xdr:pic>
      <xdr:nvPicPr>
        <xdr:cNvPr id="575" name="Subgraph-b_arism97">
          <a:extLst>
            <a:ext uri="{FF2B5EF4-FFF2-40B4-BE49-F238E27FC236}">
              <a16:creationId xmlns:a16="http://schemas.microsoft.com/office/drawing/2014/main" id="{6157190F-BE84-495B-A58F-12EB9D73A0B4}"/>
            </a:ext>
          </a:extLst>
        </xdr:cNvPr>
        <xdr:cNvPicPr>
          <a:picLocks/>
        </xdr:cNvPicPr>
      </xdr:nvPicPr>
      <xdr:blipFill>
        <a:blip xmlns:r="http://schemas.openxmlformats.org/officeDocument/2006/relationships" r:embed="rId162">
          <a:extLst>
            <a:ext uri="{28A0092B-C50C-407E-A947-70E740481C1C}">
              <a14:useLocalDpi xmlns:a14="http://schemas.microsoft.com/office/drawing/2010/main" val="0"/>
            </a:ext>
          </a:extLst>
        </a:blip>
        <a:stretch>
          <a:fillRect/>
        </a:stretch>
      </xdr:blipFill>
      <xdr:spPr>
        <a:xfrm>
          <a:off x="635000" y="165617525"/>
          <a:ext cx="723900" cy="476250"/>
        </a:xfrm>
        <a:prstGeom prst="rect">
          <a:avLst/>
        </a:prstGeom>
      </xdr:spPr>
    </xdr:pic>
    <xdr:clientData/>
  </xdr:twoCellAnchor>
  <xdr:twoCellAnchor editAs="oneCell">
    <xdr:from>
      <xdr:col>1</xdr:col>
      <xdr:colOff>25400</xdr:colOff>
      <xdr:row>318</xdr:row>
      <xdr:rowOff>25400</xdr:rowOff>
    </xdr:from>
    <xdr:to>
      <xdr:col>1</xdr:col>
      <xdr:colOff>749300</xdr:colOff>
      <xdr:row>318</xdr:row>
      <xdr:rowOff>501650</xdr:rowOff>
    </xdr:to>
    <xdr:pic>
      <xdr:nvPicPr>
        <xdr:cNvPr id="577" name="Subgraph-rondarousey">
          <a:extLst>
            <a:ext uri="{FF2B5EF4-FFF2-40B4-BE49-F238E27FC236}">
              <a16:creationId xmlns:a16="http://schemas.microsoft.com/office/drawing/2014/main" id="{E44184C4-22CA-4741-80F4-A1ED0CDEBB22}"/>
            </a:ext>
          </a:extLst>
        </xdr:cNvPr>
        <xdr:cNvPicPr>
          <a:picLocks/>
        </xdr:cNvPicPr>
      </xdr:nvPicPr>
      <xdr:blipFill>
        <a:blip xmlns:r="http://schemas.openxmlformats.org/officeDocument/2006/relationships" r:embed="rId163">
          <a:extLst>
            <a:ext uri="{28A0092B-C50C-407E-A947-70E740481C1C}">
              <a14:useLocalDpi xmlns:a14="http://schemas.microsoft.com/office/drawing/2010/main" val="0"/>
            </a:ext>
          </a:extLst>
        </a:blip>
        <a:stretch>
          <a:fillRect/>
        </a:stretch>
      </xdr:blipFill>
      <xdr:spPr>
        <a:xfrm>
          <a:off x="635000" y="166141400"/>
          <a:ext cx="723900" cy="476250"/>
        </a:xfrm>
        <a:prstGeom prst="rect">
          <a:avLst/>
        </a:prstGeom>
      </xdr:spPr>
    </xdr:pic>
    <xdr:clientData/>
  </xdr:twoCellAnchor>
  <xdr:twoCellAnchor editAs="oneCell">
    <xdr:from>
      <xdr:col>1</xdr:col>
      <xdr:colOff>25400</xdr:colOff>
      <xdr:row>319</xdr:row>
      <xdr:rowOff>25400</xdr:rowOff>
    </xdr:from>
    <xdr:to>
      <xdr:col>1</xdr:col>
      <xdr:colOff>749300</xdr:colOff>
      <xdr:row>319</xdr:row>
      <xdr:rowOff>501650</xdr:rowOff>
    </xdr:to>
    <xdr:pic>
      <xdr:nvPicPr>
        <xdr:cNvPr id="579" name="Subgraph-n0m3rcymma">
          <a:extLst>
            <a:ext uri="{FF2B5EF4-FFF2-40B4-BE49-F238E27FC236}">
              <a16:creationId xmlns:a16="http://schemas.microsoft.com/office/drawing/2014/main" id="{A86B9806-10AB-4804-A92E-2CC34A4234EB}"/>
            </a:ext>
          </a:extLst>
        </xdr:cNvPr>
        <xdr:cNvPicPr>
          <a:picLocks/>
        </xdr:cNvPicPr>
      </xdr:nvPicPr>
      <xdr:blipFill>
        <a:blip xmlns:r="http://schemas.openxmlformats.org/officeDocument/2006/relationships" r:embed="rId164">
          <a:extLst>
            <a:ext uri="{28A0092B-C50C-407E-A947-70E740481C1C}">
              <a14:useLocalDpi xmlns:a14="http://schemas.microsoft.com/office/drawing/2010/main" val="0"/>
            </a:ext>
          </a:extLst>
        </a:blip>
        <a:stretch>
          <a:fillRect/>
        </a:stretch>
      </xdr:blipFill>
      <xdr:spPr>
        <a:xfrm>
          <a:off x="635000" y="166665275"/>
          <a:ext cx="723900" cy="476250"/>
        </a:xfrm>
        <a:prstGeom prst="rect">
          <a:avLst/>
        </a:prstGeom>
      </xdr:spPr>
    </xdr:pic>
    <xdr:clientData/>
  </xdr:twoCellAnchor>
  <xdr:twoCellAnchor editAs="oneCell">
    <xdr:from>
      <xdr:col>1</xdr:col>
      <xdr:colOff>25400</xdr:colOff>
      <xdr:row>320</xdr:row>
      <xdr:rowOff>25400</xdr:rowOff>
    </xdr:from>
    <xdr:to>
      <xdr:col>1</xdr:col>
      <xdr:colOff>749300</xdr:colOff>
      <xdr:row>320</xdr:row>
      <xdr:rowOff>501650</xdr:rowOff>
    </xdr:to>
    <xdr:pic>
      <xdr:nvPicPr>
        <xdr:cNvPr id="581" name="Subgraph-utahgimmetwo_">
          <a:extLst>
            <a:ext uri="{FF2B5EF4-FFF2-40B4-BE49-F238E27FC236}">
              <a16:creationId xmlns:a16="http://schemas.microsoft.com/office/drawing/2014/main" id="{514F843C-0DDB-47E8-8C55-008EEB6D4D62}"/>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167189150"/>
          <a:ext cx="723900" cy="476250"/>
        </a:xfrm>
        <a:prstGeom prst="rect">
          <a:avLst/>
        </a:prstGeom>
      </xdr:spPr>
    </xdr:pic>
    <xdr:clientData/>
  </xdr:twoCellAnchor>
  <xdr:twoCellAnchor editAs="oneCell">
    <xdr:from>
      <xdr:col>1</xdr:col>
      <xdr:colOff>25400</xdr:colOff>
      <xdr:row>321</xdr:row>
      <xdr:rowOff>25400</xdr:rowOff>
    </xdr:from>
    <xdr:to>
      <xdr:col>1</xdr:col>
      <xdr:colOff>749300</xdr:colOff>
      <xdr:row>321</xdr:row>
      <xdr:rowOff>501650</xdr:rowOff>
    </xdr:to>
    <xdr:pic>
      <xdr:nvPicPr>
        <xdr:cNvPr id="583" name="Subgraph-franklind114">
          <a:extLst>
            <a:ext uri="{FF2B5EF4-FFF2-40B4-BE49-F238E27FC236}">
              <a16:creationId xmlns:a16="http://schemas.microsoft.com/office/drawing/2014/main" id="{1CD41A3D-0C8F-4B67-A374-3092B67C3DC5}"/>
            </a:ext>
          </a:extLst>
        </xdr:cNvPr>
        <xdr:cNvPicPr>
          <a:picLocks/>
        </xdr:cNvPicPr>
      </xdr:nvPicPr>
      <xdr:blipFill>
        <a:blip xmlns:r="http://schemas.openxmlformats.org/officeDocument/2006/relationships" r:embed="rId165">
          <a:extLst>
            <a:ext uri="{28A0092B-C50C-407E-A947-70E740481C1C}">
              <a14:useLocalDpi xmlns:a14="http://schemas.microsoft.com/office/drawing/2010/main" val="0"/>
            </a:ext>
          </a:extLst>
        </a:blip>
        <a:stretch>
          <a:fillRect/>
        </a:stretch>
      </xdr:blipFill>
      <xdr:spPr>
        <a:xfrm>
          <a:off x="635000" y="167713025"/>
          <a:ext cx="723900" cy="476250"/>
        </a:xfrm>
        <a:prstGeom prst="rect">
          <a:avLst/>
        </a:prstGeom>
      </xdr:spPr>
    </xdr:pic>
    <xdr:clientData/>
  </xdr:twoCellAnchor>
  <xdr:twoCellAnchor editAs="oneCell">
    <xdr:from>
      <xdr:col>1</xdr:col>
      <xdr:colOff>25400</xdr:colOff>
      <xdr:row>322</xdr:row>
      <xdr:rowOff>25400</xdr:rowOff>
    </xdr:from>
    <xdr:to>
      <xdr:col>1</xdr:col>
      <xdr:colOff>749300</xdr:colOff>
      <xdr:row>322</xdr:row>
      <xdr:rowOff>501650</xdr:rowOff>
    </xdr:to>
    <xdr:pic>
      <xdr:nvPicPr>
        <xdr:cNvPr id="585" name="Subgraph-josephj">
          <a:extLst>
            <a:ext uri="{FF2B5EF4-FFF2-40B4-BE49-F238E27FC236}">
              <a16:creationId xmlns:a16="http://schemas.microsoft.com/office/drawing/2014/main" id="{E03B2CA6-063E-4EBB-BE2E-395F64B989A7}"/>
            </a:ext>
          </a:extLst>
        </xdr:cNvPr>
        <xdr:cNvPicPr>
          <a:picLocks/>
        </xdr:cNvPicPr>
      </xdr:nvPicPr>
      <xdr:blipFill>
        <a:blip xmlns:r="http://schemas.openxmlformats.org/officeDocument/2006/relationships" r:embed="rId134">
          <a:extLst>
            <a:ext uri="{28A0092B-C50C-407E-A947-70E740481C1C}">
              <a14:useLocalDpi xmlns:a14="http://schemas.microsoft.com/office/drawing/2010/main" val="0"/>
            </a:ext>
          </a:extLst>
        </a:blip>
        <a:stretch>
          <a:fillRect/>
        </a:stretch>
      </xdr:blipFill>
      <xdr:spPr>
        <a:xfrm>
          <a:off x="635000" y="168236900"/>
          <a:ext cx="723900" cy="476250"/>
        </a:xfrm>
        <a:prstGeom prst="rect">
          <a:avLst/>
        </a:prstGeom>
      </xdr:spPr>
    </xdr:pic>
    <xdr:clientData/>
  </xdr:twoCellAnchor>
  <xdr:twoCellAnchor editAs="oneCell">
    <xdr:from>
      <xdr:col>1</xdr:col>
      <xdr:colOff>25400</xdr:colOff>
      <xdr:row>323</xdr:row>
      <xdr:rowOff>25400</xdr:rowOff>
    </xdr:from>
    <xdr:to>
      <xdr:col>1</xdr:col>
      <xdr:colOff>749300</xdr:colOff>
      <xdr:row>323</xdr:row>
      <xdr:rowOff>501650</xdr:rowOff>
    </xdr:to>
    <xdr:pic>
      <xdr:nvPicPr>
        <xdr:cNvPr id="587" name="Subgraph-gorindojokol">
          <a:extLst>
            <a:ext uri="{FF2B5EF4-FFF2-40B4-BE49-F238E27FC236}">
              <a16:creationId xmlns:a16="http://schemas.microsoft.com/office/drawing/2014/main" id="{FCAFF67A-3CA5-42A7-85CD-A99F0D36B02E}"/>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168760775"/>
          <a:ext cx="723900" cy="476250"/>
        </a:xfrm>
        <a:prstGeom prst="rect">
          <a:avLst/>
        </a:prstGeom>
      </xdr:spPr>
    </xdr:pic>
    <xdr:clientData/>
  </xdr:twoCellAnchor>
  <xdr:twoCellAnchor editAs="oneCell">
    <xdr:from>
      <xdr:col>1</xdr:col>
      <xdr:colOff>25400</xdr:colOff>
      <xdr:row>324</xdr:row>
      <xdr:rowOff>25400</xdr:rowOff>
    </xdr:from>
    <xdr:to>
      <xdr:col>1</xdr:col>
      <xdr:colOff>749300</xdr:colOff>
      <xdr:row>324</xdr:row>
      <xdr:rowOff>501650</xdr:rowOff>
    </xdr:to>
    <xdr:pic>
      <xdr:nvPicPr>
        <xdr:cNvPr id="589" name="Subgraph-axisthefallen">
          <a:extLst>
            <a:ext uri="{FF2B5EF4-FFF2-40B4-BE49-F238E27FC236}">
              <a16:creationId xmlns:a16="http://schemas.microsoft.com/office/drawing/2014/main" id="{63597BBF-89F9-4FDD-B5D8-86BCEC956979}"/>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169284650"/>
          <a:ext cx="723900" cy="476250"/>
        </a:xfrm>
        <a:prstGeom prst="rect">
          <a:avLst/>
        </a:prstGeom>
      </xdr:spPr>
    </xdr:pic>
    <xdr:clientData/>
  </xdr:twoCellAnchor>
  <xdr:twoCellAnchor editAs="oneCell">
    <xdr:from>
      <xdr:col>1</xdr:col>
      <xdr:colOff>25400</xdr:colOff>
      <xdr:row>325</xdr:row>
      <xdr:rowOff>25400</xdr:rowOff>
    </xdr:from>
    <xdr:to>
      <xdr:col>1</xdr:col>
      <xdr:colOff>749300</xdr:colOff>
      <xdr:row>325</xdr:row>
      <xdr:rowOff>501650</xdr:rowOff>
    </xdr:to>
    <xdr:pic>
      <xdr:nvPicPr>
        <xdr:cNvPr id="591" name="Subgraph-fattybbw">
          <a:extLst>
            <a:ext uri="{FF2B5EF4-FFF2-40B4-BE49-F238E27FC236}">
              <a16:creationId xmlns:a16="http://schemas.microsoft.com/office/drawing/2014/main" id="{14FD3B8A-56A2-4B56-8AD3-21DFF2343252}"/>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635000" y="169808525"/>
          <a:ext cx="723900" cy="476250"/>
        </a:xfrm>
        <a:prstGeom prst="rect">
          <a:avLst/>
        </a:prstGeom>
      </xdr:spPr>
    </xdr:pic>
    <xdr:clientData/>
  </xdr:twoCellAnchor>
  <xdr:twoCellAnchor editAs="oneCell">
    <xdr:from>
      <xdr:col>1</xdr:col>
      <xdr:colOff>25400</xdr:colOff>
      <xdr:row>326</xdr:row>
      <xdr:rowOff>25400</xdr:rowOff>
    </xdr:from>
    <xdr:to>
      <xdr:col>1</xdr:col>
      <xdr:colOff>749300</xdr:colOff>
      <xdr:row>326</xdr:row>
      <xdr:rowOff>501650</xdr:rowOff>
    </xdr:to>
    <xdr:pic>
      <xdr:nvPicPr>
        <xdr:cNvPr id="593" name="Subgraph-josephdiazjr">
          <a:extLst>
            <a:ext uri="{FF2B5EF4-FFF2-40B4-BE49-F238E27FC236}">
              <a16:creationId xmlns:a16="http://schemas.microsoft.com/office/drawing/2014/main" id="{C84C1168-E5BB-435C-8711-8F2511B6AC17}"/>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170332400"/>
          <a:ext cx="723900" cy="476250"/>
        </a:xfrm>
        <a:prstGeom prst="rect">
          <a:avLst/>
        </a:prstGeom>
      </xdr:spPr>
    </xdr:pic>
    <xdr:clientData/>
  </xdr:twoCellAnchor>
  <xdr:twoCellAnchor editAs="oneCell">
    <xdr:from>
      <xdr:col>1</xdr:col>
      <xdr:colOff>25400</xdr:colOff>
      <xdr:row>327</xdr:row>
      <xdr:rowOff>25400</xdr:rowOff>
    </xdr:from>
    <xdr:to>
      <xdr:col>1</xdr:col>
      <xdr:colOff>749300</xdr:colOff>
      <xdr:row>327</xdr:row>
      <xdr:rowOff>501650</xdr:rowOff>
    </xdr:to>
    <xdr:pic>
      <xdr:nvPicPr>
        <xdr:cNvPr id="595" name="Subgraph-veego916">
          <a:extLst>
            <a:ext uri="{FF2B5EF4-FFF2-40B4-BE49-F238E27FC236}">
              <a16:creationId xmlns:a16="http://schemas.microsoft.com/office/drawing/2014/main" id="{97ECD13E-1B8F-4E01-8685-2C2EAAD754CE}"/>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170856275"/>
          <a:ext cx="723900" cy="476250"/>
        </a:xfrm>
        <a:prstGeom prst="rect">
          <a:avLst/>
        </a:prstGeom>
      </xdr:spPr>
    </xdr:pic>
    <xdr:clientData/>
  </xdr:twoCellAnchor>
  <xdr:twoCellAnchor editAs="oneCell">
    <xdr:from>
      <xdr:col>1</xdr:col>
      <xdr:colOff>25400</xdr:colOff>
      <xdr:row>328</xdr:row>
      <xdr:rowOff>25400</xdr:rowOff>
    </xdr:from>
    <xdr:to>
      <xdr:col>1</xdr:col>
      <xdr:colOff>749300</xdr:colOff>
      <xdr:row>328</xdr:row>
      <xdr:rowOff>501650</xdr:rowOff>
    </xdr:to>
    <xdr:pic>
      <xdr:nvPicPr>
        <xdr:cNvPr id="597" name="Subgraph-svmichanco">
          <a:extLst>
            <a:ext uri="{FF2B5EF4-FFF2-40B4-BE49-F238E27FC236}">
              <a16:creationId xmlns:a16="http://schemas.microsoft.com/office/drawing/2014/main" id="{FA3F556F-8DF1-4E1D-B4A4-C8CB77A1D63B}"/>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171380150"/>
          <a:ext cx="723900" cy="476250"/>
        </a:xfrm>
        <a:prstGeom prst="rect">
          <a:avLst/>
        </a:prstGeom>
      </xdr:spPr>
    </xdr:pic>
    <xdr:clientData/>
  </xdr:twoCellAnchor>
  <xdr:twoCellAnchor editAs="oneCell">
    <xdr:from>
      <xdr:col>1</xdr:col>
      <xdr:colOff>25400</xdr:colOff>
      <xdr:row>331</xdr:row>
      <xdr:rowOff>25400</xdr:rowOff>
    </xdr:from>
    <xdr:to>
      <xdr:col>1</xdr:col>
      <xdr:colOff>749300</xdr:colOff>
      <xdr:row>331</xdr:row>
      <xdr:rowOff>501650</xdr:rowOff>
    </xdr:to>
    <xdr:pic>
      <xdr:nvPicPr>
        <xdr:cNvPr id="599" name="Subgraph-kindlejo_jo">
          <a:extLst>
            <a:ext uri="{FF2B5EF4-FFF2-40B4-BE49-F238E27FC236}">
              <a16:creationId xmlns:a16="http://schemas.microsoft.com/office/drawing/2014/main" id="{CF148292-8B8C-4211-90B0-526477CB4EB4}"/>
            </a:ext>
          </a:extLst>
        </xdr:cNvPr>
        <xdr:cNvPicPr>
          <a:picLocks/>
        </xdr:cNvPicPr>
      </xdr:nvPicPr>
      <xdr:blipFill>
        <a:blip xmlns:r="http://schemas.openxmlformats.org/officeDocument/2006/relationships" r:embed="rId167">
          <a:extLst>
            <a:ext uri="{28A0092B-C50C-407E-A947-70E740481C1C}">
              <a14:useLocalDpi xmlns:a14="http://schemas.microsoft.com/office/drawing/2010/main" val="0"/>
            </a:ext>
          </a:extLst>
        </a:blip>
        <a:stretch>
          <a:fillRect/>
        </a:stretch>
      </xdr:blipFill>
      <xdr:spPr>
        <a:xfrm>
          <a:off x="635000" y="172951775"/>
          <a:ext cx="723900" cy="476250"/>
        </a:xfrm>
        <a:prstGeom prst="rect">
          <a:avLst/>
        </a:prstGeom>
      </xdr:spPr>
    </xdr:pic>
    <xdr:clientData/>
  </xdr:twoCellAnchor>
  <xdr:twoCellAnchor editAs="oneCell">
    <xdr:from>
      <xdr:col>1</xdr:col>
      <xdr:colOff>25400</xdr:colOff>
      <xdr:row>332</xdr:row>
      <xdr:rowOff>25400</xdr:rowOff>
    </xdr:from>
    <xdr:to>
      <xdr:col>1</xdr:col>
      <xdr:colOff>749300</xdr:colOff>
      <xdr:row>332</xdr:row>
      <xdr:rowOff>501650</xdr:rowOff>
    </xdr:to>
    <xdr:pic>
      <xdr:nvPicPr>
        <xdr:cNvPr id="601" name="Subgraph-mark_faithful87">
          <a:extLst>
            <a:ext uri="{FF2B5EF4-FFF2-40B4-BE49-F238E27FC236}">
              <a16:creationId xmlns:a16="http://schemas.microsoft.com/office/drawing/2014/main" id="{04B3DC61-5605-4B6C-AD92-EB1E99BB128A}"/>
            </a:ext>
          </a:extLst>
        </xdr:cNvPr>
        <xdr:cNvPicPr>
          <a:picLocks/>
        </xdr:cNvPicPr>
      </xdr:nvPicPr>
      <xdr:blipFill>
        <a:blip xmlns:r="http://schemas.openxmlformats.org/officeDocument/2006/relationships" r:embed="rId168">
          <a:extLst>
            <a:ext uri="{28A0092B-C50C-407E-A947-70E740481C1C}">
              <a14:useLocalDpi xmlns:a14="http://schemas.microsoft.com/office/drawing/2010/main" val="0"/>
            </a:ext>
          </a:extLst>
        </a:blip>
        <a:stretch>
          <a:fillRect/>
        </a:stretch>
      </xdr:blipFill>
      <xdr:spPr>
        <a:xfrm>
          <a:off x="635000" y="173475650"/>
          <a:ext cx="723900" cy="476250"/>
        </a:xfrm>
        <a:prstGeom prst="rect">
          <a:avLst/>
        </a:prstGeom>
      </xdr:spPr>
    </xdr:pic>
    <xdr:clientData/>
  </xdr:twoCellAnchor>
  <xdr:twoCellAnchor editAs="oneCell">
    <xdr:from>
      <xdr:col>1</xdr:col>
      <xdr:colOff>25400</xdr:colOff>
      <xdr:row>333</xdr:row>
      <xdr:rowOff>25400</xdr:rowOff>
    </xdr:from>
    <xdr:to>
      <xdr:col>1</xdr:col>
      <xdr:colOff>749300</xdr:colOff>
      <xdr:row>333</xdr:row>
      <xdr:rowOff>501650</xdr:rowOff>
    </xdr:to>
    <xdr:pic>
      <xdr:nvPicPr>
        <xdr:cNvPr id="603" name="Subgraph-richardasalas3">
          <a:extLst>
            <a:ext uri="{FF2B5EF4-FFF2-40B4-BE49-F238E27FC236}">
              <a16:creationId xmlns:a16="http://schemas.microsoft.com/office/drawing/2014/main" id="{284E3248-8746-481E-BCC4-EF607335730A}"/>
            </a:ext>
          </a:extLst>
        </xdr:cNvPr>
        <xdr:cNvPicPr>
          <a:picLocks/>
        </xdr:cNvPicPr>
      </xdr:nvPicPr>
      <xdr:blipFill>
        <a:blip xmlns:r="http://schemas.openxmlformats.org/officeDocument/2006/relationships" r:embed="rId169">
          <a:extLst>
            <a:ext uri="{28A0092B-C50C-407E-A947-70E740481C1C}">
              <a14:useLocalDpi xmlns:a14="http://schemas.microsoft.com/office/drawing/2010/main" val="0"/>
            </a:ext>
          </a:extLst>
        </a:blip>
        <a:stretch>
          <a:fillRect/>
        </a:stretch>
      </xdr:blipFill>
      <xdr:spPr>
        <a:xfrm>
          <a:off x="635000" y="173999525"/>
          <a:ext cx="723900" cy="476250"/>
        </a:xfrm>
        <a:prstGeom prst="rect">
          <a:avLst/>
        </a:prstGeom>
      </xdr:spPr>
    </xdr:pic>
    <xdr:clientData/>
  </xdr:twoCellAnchor>
  <xdr:twoCellAnchor editAs="oneCell">
    <xdr:from>
      <xdr:col>1</xdr:col>
      <xdr:colOff>25400</xdr:colOff>
      <xdr:row>334</xdr:row>
      <xdr:rowOff>25400</xdr:rowOff>
    </xdr:from>
    <xdr:to>
      <xdr:col>1</xdr:col>
      <xdr:colOff>749300</xdr:colOff>
      <xdr:row>334</xdr:row>
      <xdr:rowOff>501650</xdr:rowOff>
    </xdr:to>
    <xdr:pic>
      <xdr:nvPicPr>
        <xdr:cNvPr id="605" name="Subgraph-roombatv">
          <a:extLst>
            <a:ext uri="{FF2B5EF4-FFF2-40B4-BE49-F238E27FC236}">
              <a16:creationId xmlns:a16="http://schemas.microsoft.com/office/drawing/2014/main" id="{DB05A167-EA8D-401A-93C0-D23DEA95FC9F}"/>
            </a:ext>
          </a:extLst>
        </xdr:cNvPr>
        <xdr:cNvPicPr>
          <a:picLocks/>
        </xdr:cNvPicPr>
      </xdr:nvPicPr>
      <xdr:blipFill>
        <a:blip xmlns:r="http://schemas.openxmlformats.org/officeDocument/2006/relationships" r:embed="rId170">
          <a:extLst>
            <a:ext uri="{28A0092B-C50C-407E-A947-70E740481C1C}">
              <a14:useLocalDpi xmlns:a14="http://schemas.microsoft.com/office/drawing/2010/main" val="0"/>
            </a:ext>
          </a:extLst>
        </a:blip>
        <a:stretch>
          <a:fillRect/>
        </a:stretch>
      </xdr:blipFill>
      <xdr:spPr>
        <a:xfrm>
          <a:off x="635000" y="174523400"/>
          <a:ext cx="723900" cy="476250"/>
        </a:xfrm>
        <a:prstGeom prst="rect">
          <a:avLst/>
        </a:prstGeom>
      </xdr:spPr>
    </xdr:pic>
    <xdr:clientData/>
  </xdr:twoCellAnchor>
  <xdr:twoCellAnchor editAs="oneCell">
    <xdr:from>
      <xdr:col>1</xdr:col>
      <xdr:colOff>25400</xdr:colOff>
      <xdr:row>335</xdr:row>
      <xdr:rowOff>25400</xdr:rowOff>
    </xdr:from>
    <xdr:to>
      <xdr:col>1</xdr:col>
      <xdr:colOff>749300</xdr:colOff>
      <xdr:row>335</xdr:row>
      <xdr:rowOff>501650</xdr:rowOff>
    </xdr:to>
    <xdr:pic>
      <xdr:nvPicPr>
        <xdr:cNvPr id="607" name="Subgraph-_adorablyksn">
          <a:extLst>
            <a:ext uri="{FF2B5EF4-FFF2-40B4-BE49-F238E27FC236}">
              <a16:creationId xmlns:a16="http://schemas.microsoft.com/office/drawing/2014/main" id="{010EA816-478D-4E30-A4D9-0C44EA1A14D2}"/>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635000" y="175047275"/>
          <a:ext cx="723900" cy="476250"/>
        </a:xfrm>
        <a:prstGeom prst="rect">
          <a:avLst/>
        </a:prstGeom>
      </xdr:spPr>
    </xdr:pic>
    <xdr:clientData/>
  </xdr:twoCellAnchor>
  <xdr:twoCellAnchor editAs="oneCell">
    <xdr:from>
      <xdr:col>1</xdr:col>
      <xdr:colOff>25400</xdr:colOff>
      <xdr:row>336</xdr:row>
      <xdr:rowOff>25400</xdr:rowOff>
    </xdr:from>
    <xdr:to>
      <xdr:col>1</xdr:col>
      <xdr:colOff>749300</xdr:colOff>
      <xdr:row>336</xdr:row>
      <xdr:rowOff>501650</xdr:rowOff>
    </xdr:to>
    <xdr:pic>
      <xdr:nvPicPr>
        <xdr:cNvPr id="609" name="Subgraph-grappler_a2c">
          <a:extLst>
            <a:ext uri="{FF2B5EF4-FFF2-40B4-BE49-F238E27FC236}">
              <a16:creationId xmlns:a16="http://schemas.microsoft.com/office/drawing/2014/main" id="{A38D364D-8B45-4097-891F-069687756DC1}"/>
            </a:ext>
          </a:extLst>
        </xdr:cNvPr>
        <xdr:cNvPicPr>
          <a:picLocks/>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635000" y="175571150"/>
          <a:ext cx="723900" cy="476250"/>
        </a:xfrm>
        <a:prstGeom prst="rect">
          <a:avLst/>
        </a:prstGeom>
      </xdr:spPr>
    </xdr:pic>
    <xdr:clientData/>
  </xdr:twoCellAnchor>
  <xdr:twoCellAnchor editAs="oneCell">
    <xdr:from>
      <xdr:col>1</xdr:col>
      <xdr:colOff>25400</xdr:colOff>
      <xdr:row>337</xdr:row>
      <xdr:rowOff>25400</xdr:rowOff>
    </xdr:from>
    <xdr:to>
      <xdr:col>1</xdr:col>
      <xdr:colOff>749300</xdr:colOff>
      <xdr:row>337</xdr:row>
      <xdr:rowOff>501650</xdr:rowOff>
    </xdr:to>
    <xdr:pic>
      <xdr:nvPicPr>
        <xdr:cNvPr id="611" name="Subgraph-danielmicheale">
          <a:extLst>
            <a:ext uri="{FF2B5EF4-FFF2-40B4-BE49-F238E27FC236}">
              <a16:creationId xmlns:a16="http://schemas.microsoft.com/office/drawing/2014/main" id="{B2A105D5-9D3B-40DB-86C5-46616C702C8F}"/>
            </a:ext>
          </a:extLst>
        </xdr:cNvPr>
        <xdr:cNvPicPr>
          <a:picLocks/>
        </xdr:cNvPicPr>
      </xdr:nvPicPr>
      <xdr:blipFill>
        <a:blip xmlns:r="http://schemas.openxmlformats.org/officeDocument/2006/relationships" r:embed="rId171">
          <a:extLst>
            <a:ext uri="{28A0092B-C50C-407E-A947-70E740481C1C}">
              <a14:useLocalDpi xmlns:a14="http://schemas.microsoft.com/office/drawing/2010/main" val="0"/>
            </a:ext>
          </a:extLst>
        </a:blip>
        <a:stretch>
          <a:fillRect/>
        </a:stretch>
      </xdr:blipFill>
      <xdr:spPr>
        <a:xfrm>
          <a:off x="635000" y="176095025"/>
          <a:ext cx="723900" cy="476250"/>
        </a:xfrm>
        <a:prstGeom prst="rect">
          <a:avLst/>
        </a:prstGeom>
      </xdr:spPr>
    </xdr:pic>
    <xdr:clientData/>
  </xdr:twoCellAnchor>
  <xdr:twoCellAnchor editAs="oneCell">
    <xdr:from>
      <xdr:col>1</xdr:col>
      <xdr:colOff>25400</xdr:colOff>
      <xdr:row>338</xdr:row>
      <xdr:rowOff>25400</xdr:rowOff>
    </xdr:from>
    <xdr:to>
      <xdr:col>1</xdr:col>
      <xdr:colOff>749300</xdr:colOff>
      <xdr:row>338</xdr:row>
      <xdr:rowOff>501650</xdr:rowOff>
    </xdr:to>
    <xdr:pic>
      <xdr:nvPicPr>
        <xdr:cNvPr id="613" name="Subgraph-twooodley">
          <a:extLst>
            <a:ext uri="{FF2B5EF4-FFF2-40B4-BE49-F238E27FC236}">
              <a16:creationId xmlns:a16="http://schemas.microsoft.com/office/drawing/2014/main" id="{0CFAC649-8AAF-40BE-9714-F2EF5A9F4CAA}"/>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176618900"/>
          <a:ext cx="723900" cy="476250"/>
        </a:xfrm>
        <a:prstGeom prst="rect">
          <a:avLst/>
        </a:prstGeom>
      </xdr:spPr>
    </xdr:pic>
    <xdr:clientData/>
  </xdr:twoCellAnchor>
  <xdr:twoCellAnchor editAs="oneCell">
    <xdr:from>
      <xdr:col>1</xdr:col>
      <xdr:colOff>25400</xdr:colOff>
      <xdr:row>339</xdr:row>
      <xdr:rowOff>25400</xdr:rowOff>
    </xdr:from>
    <xdr:to>
      <xdr:col>1</xdr:col>
      <xdr:colOff>749300</xdr:colOff>
      <xdr:row>339</xdr:row>
      <xdr:rowOff>501650</xdr:rowOff>
    </xdr:to>
    <xdr:pic>
      <xdr:nvPicPr>
        <xdr:cNvPr id="615" name="Subgraph-jakepaul">
          <a:extLst>
            <a:ext uri="{FF2B5EF4-FFF2-40B4-BE49-F238E27FC236}">
              <a16:creationId xmlns:a16="http://schemas.microsoft.com/office/drawing/2014/main" id="{6BDA156D-6D87-4019-80AC-E54E28816935}"/>
            </a:ext>
          </a:extLst>
        </xdr:cNvPr>
        <xdr:cNvPicPr>
          <a:picLocks/>
        </xdr:cNvPicPr>
      </xdr:nvPicPr>
      <xdr:blipFill>
        <a:blip xmlns:r="http://schemas.openxmlformats.org/officeDocument/2006/relationships" r:embed="rId172">
          <a:extLst>
            <a:ext uri="{28A0092B-C50C-407E-A947-70E740481C1C}">
              <a14:useLocalDpi xmlns:a14="http://schemas.microsoft.com/office/drawing/2010/main" val="0"/>
            </a:ext>
          </a:extLst>
        </a:blip>
        <a:stretch>
          <a:fillRect/>
        </a:stretch>
      </xdr:blipFill>
      <xdr:spPr>
        <a:xfrm>
          <a:off x="635000" y="177142775"/>
          <a:ext cx="723900" cy="476250"/>
        </a:xfrm>
        <a:prstGeom prst="rect">
          <a:avLst/>
        </a:prstGeom>
      </xdr:spPr>
    </xdr:pic>
    <xdr:clientData/>
  </xdr:twoCellAnchor>
  <xdr:twoCellAnchor editAs="oneCell">
    <xdr:from>
      <xdr:col>1</xdr:col>
      <xdr:colOff>25400</xdr:colOff>
      <xdr:row>340</xdr:row>
      <xdr:rowOff>25400</xdr:rowOff>
    </xdr:from>
    <xdr:to>
      <xdr:col>1</xdr:col>
      <xdr:colOff>749300</xdr:colOff>
      <xdr:row>340</xdr:row>
      <xdr:rowOff>501650</xdr:rowOff>
    </xdr:to>
    <xdr:pic>
      <xdr:nvPicPr>
        <xdr:cNvPr id="617" name="Subgraph-lostromo27">
          <a:extLst>
            <a:ext uri="{FF2B5EF4-FFF2-40B4-BE49-F238E27FC236}">
              <a16:creationId xmlns:a16="http://schemas.microsoft.com/office/drawing/2014/main" id="{1B2F2E83-E048-47A9-86E7-690D0FD110EF}"/>
            </a:ext>
          </a:extLst>
        </xdr:cNvPr>
        <xdr:cNvPicPr>
          <a:picLocks/>
        </xdr:cNvPicPr>
      </xdr:nvPicPr>
      <xdr:blipFill>
        <a:blip xmlns:r="http://schemas.openxmlformats.org/officeDocument/2006/relationships" r:embed="rId173">
          <a:extLst>
            <a:ext uri="{28A0092B-C50C-407E-A947-70E740481C1C}">
              <a14:useLocalDpi xmlns:a14="http://schemas.microsoft.com/office/drawing/2010/main" val="0"/>
            </a:ext>
          </a:extLst>
        </a:blip>
        <a:stretch>
          <a:fillRect/>
        </a:stretch>
      </xdr:blipFill>
      <xdr:spPr>
        <a:xfrm>
          <a:off x="635000" y="177666650"/>
          <a:ext cx="723900" cy="476250"/>
        </a:xfrm>
        <a:prstGeom prst="rect">
          <a:avLst/>
        </a:prstGeom>
      </xdr:spPr>
    </xdr:pic>
    <xdr:clientData/>
  </xdr:twoCellAnchor>
  <xdr:twoCellAnchor editAs="oneCell">
    <xdr:from>
      <xdr:col>1</xdr:col>
      <xdr:colOff>25400</xdr:colOff>
      <xdr:row>341</xdr:row>
      <xdr:rowOff>25400</xdr:rowOff>
    </xdr:from>
    <xdr:to>
      <xdr:col>1</xdr:col>
      <xdr:colOff>749300</xdr:colOff>
      <xdr:row>341</xdr:row>
      <xdr:rowOff>501650</xdr:rowOff>
    </xdr:to>
    <xdr:pic>
      <xdr:nvPicPr>
        <xdr:cNvPr id="619" name="Subgraph-78gkhltqweidppd">
          <a:extLst>
            <a:ext uri="{FF2B5EF4-FFF2-40B4-BE49-F238E27FC236}">
              <a16:creationId xmlns:a16="http://schemas.microsoft.com/office/drawing/2014/main" id="{B2089831-05B7-46A7-8DFC-4EFFB573B8AE}"/>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178190525"/>
          <a:ext cx="723900" cy="476250"/>
        </a:xfrm>
        <a:prstGeom prst="rect">
          <a:avLst/>
        </a:prstGeom>
      </xdr:spPr>
    </xdr:pic>
    <xdr:clientData/>
  </xdr:twoCellAnchor>
  <xdr:twoCellAnchor editAs="oneCell">
    <xdr:from>
      <xdr:col>1</xdr:col>
      <xdr:colOff>25400</xdr:colOff>
      <xdr:row>342</xdr:row>
      <xdr:rowOff>25400</xdr:rowOff>
    </xdr:from>
    <xdr:to>
      <xdr:col>1</xdr:col>
      <xdr:colOff>749300</xdr:colOff>
      <xdr:row>342</xdr:row>
      <xdr:rowOff>501650</xdr:rowOff>
    </xdr:to>
    <xdr:pic>
      <xdr:nvPicPr>
        <xdr:cNvPr id="621" name="Subgraph-luidavid986">
          <a:extLst>
            <a:ext uri="{FF2B5EF4-FFF2-40B4-BE49-F238E27FC236}">
              <a16:creationId xmlns:a16="http://schemas.microsoft.com/office/drawing/2014/main" id="{E0CDD903-6E74-4CB8-B265-14E060E506DB}"/>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635000" y="178714400"/>
          <a:ext cx="723900" cy="476250"/>
        </a:xfrm>
        <a:prstGeom prst="rect">
          <a:avLst/>
        </a:prstGeom>
      </xdr:spPr>
    </xdr:pic>
    <xdr:clientData/>
  </xdr:twoCellAnchor>
  <xdr:twoCellAnchor editAs="oneCell">
    <xdr:from>
      <xdr:col>1</xdr:col>
      <xdr:colOff>25400</xdr:colOff>
      <xdr:row>343</xdr:row>
      <xdr:rowOff>25400</xdr:rowOff>
    </xdr:from>
    <xdr:to>
      <xdr:col>1</xdr:col>
      <xdr:colOff>749300</xdr:colOff>
      <xdr:row>343</xdr:row>
      <xdr:rowOff>501650</xdr:rowOff>
    </xdr:to>
    <xdr:pic>
      <xdr:nvPicPr>
        <xdr:cNvPr id="623" name="Subgraph-windujati4">
          <a:extLst>
            <a:ext uri="{FF2B5EF4-FFF2-40B4-BE49-F238E27FC236}">
              <a16:creationId xmlns:a16="http://schemas.microsoft.com/office/drawing/2014/main" id="{56BAA09C-6D7C-4CD2-9480-69066DBF50D8}"/>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179238275"/>
          <a:ext cx="723900" cy="476250"/>
        </a:xfrm>
        <a:prstGeom prst="rect">
          <a:avLst/>
        </a:prstGeom>
      </xdr:spPr>
    </xdr:pic>
    <xdr:clientData/>
  </xdr:twoCellAnchor>
  <xdr:twoCellAnchor editAs="oneCell">
    <xdr:from>
      <xdr:col>1</xdr:col>
      <xdr:colOff>25400</xdr:colOff>
      <xdr:row>344</xdr:row>
      <xdr:rowOff>25400</xdr:rowOff>
    </xdr:from>
    <xdr:to>
      <xdr:col>1</xdr:col>
      <xdr:colOff>749300</xdr:colOff>
      <xdr:row>344</xdr:row>
      <xdr:rowOff>501650</xdr:rowOff>
    </xdr:to>
    <xdr:pic>
      <xdr:nvPicPr>
        <xdr:cNvPr id="625" name="Subgraph-zoelfick">
          <a:extLst>
            <a:ext uri="{FF2B5EF4-FFF2-40B4-BE49-F238E27FC236}">
              <a16:creationId xmlns:a16="http://schemas.microsoft.com/office/drawing/2014/main" id="{DE98079E-8DFE-4CC5-B51A-314AEE4DB639}"/>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179762150"/>
          <a:ext cx="723900" cy="476250"/>
        </a:xfrm>
        <a:prstGeom prst="rect">
          <a:avLst/>
        </a:prstGeom>
      </xdr:spPr>
    </xdr:pic>
    <xdr:clientData/>
  </xdr:twoCellAnchor>
  <xdr:twoCellAnchor editAs="oneCell">
    <xdr:from>
      <xdr:col>1</xdr:col>
      <xdr:colOff>25400</xdr:colOff>
      <xdr:row>345</xdr:row>
      <xdr:rowOff>25400</xdr:rowOff>
    </xdr:from>
    <xdr:to>
      <xdr:col>1</xdr:col>
      <xdr:colOff>749300</xdr:colOff>
      <xdr:row>345</xdr:row>
      <xdr:rowOff>501650</xdr:rowOff>
    </xdr:to>
    <xdr:pic>
      <xdr:nvPicPr>
        <xdr:cNvPr id="627" name="Subgraph-derekbrink3">
          <a:extLst>
            <a:ext uri="{FF2B5EF4-FFF2-40B4-BE49-F238E27FC236}">
              <a16:creationId xmlns:a16="http://schemas.microsoft.com/office/drawing/2014/main" id="{E249D2E7-679E-4F94-B40D-965CA0DC32B1}"/>
            </a:ext>
          </a:extLst>
        </xdr:cNvPr>
        <xdr:cNvPicPr>
          <a:picLocks/>
        </xdr:cNvPicPr>
      </xdr:nvPicPr>
      <xdr:blipFill>
        <a:blip xmlns:r="http://schemas.openxmlformats.org/officeDocument/2006/relationships" r:embed="rId174">
          <a:extLst>
            <a:ext uri="{28A0092B-C50C-407E-A947-70E740481C1C}">
              <a14:useLocalDpi xmlns:a14="http://schemas.microsoft.com/office/drawing/2010/main" val="0"/>
            </a:ext>
          </a:extLst>
        </a:blip>
        <a:stretch>
          <a:fillRect/>
        </a:stretch>
      </xdr:blipFill>
      <xdr:spPr>
        <a:xfrm>
          <a:off x="635000" y="180286025"/>
          <a:ext cx="723900" cy="476250"/>
        </a:xfrm>
        <a:prstGeom prst="rect">
          <a:avLst/>
        </a:prstGeom>
      </xdr:spPr>
    </xdr:pic>
    <xdr:clientData/>
  </xdr:twoCellAnchor>
  <xdr:twoCellAnchor editAs="oneCell">
    <xdr:from>
      <xdr:col>1</xdr:col>
      <xdr:colOff>25400</xdr:colOff>
      <xdr:row>346</xdr:row>
      <xdr:rowOff>25400</xdr:rowOff>
    </xdr:from>
    <xdr:to>
      <xdr:col>1</xdr:col>
      <xdr:colOff>749300</xdr:colOff>
      <xdr:row>346</xdr:row>
      <xdr:rowOff>501650</xdr:rowOff>
    </xdr:to>
    <xdr:pic>
      <xdr:nvPicPr>
        <xdr:cNvPr id="629" name="Subgraph-hear4sports">
          <a:extLst>
            <a:ext uri="{FF2B5EF4-FFF2-40B4-BE49-F238E27FC236}">
              <a16:creationId xmlns:a16="http://schemas.microsoft.com/office/drawing/2014/main" id="{36C76B70-1037-4B61-B36B-32E5CA2F5B05}"/>
            </a:ext>
          </a:extLst>
        </xdr:cNvPr>
        <xdr:cNvPicPr>
          <a:picLocks/>
        </xdr:cNvPicPr>
      </xdr:nvPicPr>
      <xdr:blipFill>
        <a:blip xmlns:r="http://schemas.openxmlformats.org/officeDocument/2006/relationships" r:embed="rId175">
          <a:extLst>
            <a:ext uri="{28A0092B-C50C-407E-A947-70E740481C1C}">
              <a14:useLocalDpi xmlns:a14="http://schemas.microsoft.com/office/drawing/2010/main" val="0"/>
            </a:ext>
          </a:extLst>
        </a:blip>
        <a:stretch>
          <a:fillRect/>
        </a:stretch>
      </xdr:blipFill>
      <xdr:spPr>
        <a:xfrm>
          <a:off x="635000" y="180809900"/>
          <a:ext cx="723900" cy="476250"/>
        </a:xfrm>
        <a:prstGeom prst="rect">
          <a:avLst/>
        </a:prstGeom>
      </xdr:spPr>
    </xdr:pic>
    <xdr:clientData/>
  </xdr:twoCellAnchor>
  <xdr:twoCellAnchor editAs="oneCell">
    <xdr:from>
      <xdr:col>1</xdr:col>
      <xdr:colOff>25400</xdr:colOff>
      <xdr:row>347</xdr:row>
      <xdr:rowOff>25400</xdr:rowOff>
    </xdr:from>
    <xdr:to>
      <xdr:col>1</xdr:col>
      <xdr:colOff>749300</xdr:colOff>
      <xdr:row>347</xdr:row>
      <xdr:rowOff>501650</xdr:rowOff>
    </xdr:to>
    <xdr:pic>
      <xdr:nvPicPr>
        <xdr:cNvPr id="631" name="Subgraph-brian_vanenburg">
          <a:extLst>
            <a:ext uri="{FF2B5EF4-FFF2-40B4-BE49-F238E27FC236}">
              <a16:creationId xmlns:a16="http://schemas.microsoft.com/office/drawing/2014/main" id="{237081E5-7971-4DF4-A853-57B7DA8F55D9}"/>
            </a:ext>
          </a:extLst>
        </xdr:cNvPr>
        <xdr:cNvPicPr>
          <a:picLocks/>
        </xdr:cNvPicPr>
      </xdr:nvPicPr>
      <xdr:blipFill>
        <a:blip xmlns:r="http://schemas.openxmlformats.org/officeDocument/2006/relationships" r:embed="rId176">
          <a:extLst>
            <a:ext uri="{28A0092B-C50C-407E-A947-70E740481C1C}">
              <a14:useLocalDpi xmlns:a14="http://schemas.microsoft.com/office/drawing/2010/main" val="0"/>
            </a:ext>
          </a:extLst>
        </a:blip>
        <a:stretch>
          <a:fillRect/>
        </a:stretch>
      </xdr:blipFill>
      <xdr:spPr>
        <a:xfrm>
          <a:off x="635000" y="181333775"/>
          <a:ext cx="723900" cy="476250"/>
        </a:xfrm>
        <a:prstGeom prst="rect">
          <a:avLst/>
        </a:prstGeom>
      </xdr:spPr>
    </xdr:pic>
    <xdr:clientData/>
  </xdr:twoCellAnchor>
  <xdr:twoCellAnchor editAs="oneCell">
    <xdr:from>
      <xdr:col>1</xdr:col>
      <xdr:colOff>25400</xdr:colOff>
      <xdr:row>348</xdr:row>
      <xdr:rowOff>25400</xdr:rowOff>
    </xdr:from>
    <xdr:to>
      <xdr:col>1</xdr:col>
      <xdr:colOff>749300</xdr:colOff>
      <xdr:row>348</xdr:row>
      <xdr:rowOff>501650</xdr:rowOff>
    </xdr:to>
    <xdr:pic>
      <xdr:nvPicPr>
        <xdr:cNvPr id="633" name="Subgraph-doinga55ina54">
          <a:extLst>
            <a:ext uri="{FF2B5EF4-FFF2-40B4-BE49-F238E27FC236}">
              <a16:creationId xmlns:a16="http://schemas.microsoft.com/office/drawing/2014/main" id="{DA7EFCE2-5718-410A-8CAA-2BDD122F0474}"/>
            </a:ext>
          </a:extLst>
        </xdr:cNvPr>
        <xdr:cNvPicPr>
          <a:picLocks/>
        </xdr:cNvPicPr>
      </xdr:nvPicPr>
      <xdr:blipFill>
        <a:blip xmlns:r="http://schemas.openxmlformats.org/officeDocument/2006/relationships" r:embed="rId177">
          <a:extLst>
            <a:ext uri="{28A0092B-C50C-407E-A947-70E740481C1C}">
              <a14:useLocalDpi xmlns:a14="http://schemas.microsoft.com/office/drawing/2010/main" val="0"/>
            </a:ext>
          </a:extLst>
        </a:blip>
        <a:stretch>
          <a:fillRect/>
        </a:stretch>
      </xdr:blipFill>
      <xdr:spPr>
        <a:xfrm>
          <a:off x="635000" y="181857650"/>
          <a:ext cx="723900" cy="476250"/>
        </a:xfrm>
        <a:prstGeom prst="rect">
          <a:avLst/>
        </a:prstGeom>
      </xdr:spPr>
    </xdr:pic>
    <xdr:clientData/>
  </xdr:twoCellAnchor>
  <xdr:twoCellAnchor editAs="oneCell">
    <xdr:from>
      <xdr:col>1</xdr:col>
      <xdr:colOff>25400</xdr:colOff>
      <xdr:row>349</xdr:row>
      <xdr:rowOff>25400</xdr:rowOff>
    </xdr:from>
    <xdr:to>
      <xdr:col>1</xdr:col>
      <xdr:colOff>749300</xdr:colOff>
      <xdr:row>349</xdr:row>
      <xdr:rowOff>501650</xdr:rowOff>
    </xdr:to>
    <xdr:pic>
      <xdr:nvPicPr>
        <xdr:cNvPr id="635" name="Subgraph-ringtestnz">
          <a:extLst>
            <a:ext uri="{FF2B5EF4-FFF2-40B4-BE49-F238E27FC236}">
              <a16:creationId xmlns:a16="http://schemas.microsoft.com/office/drawing/2014/main" id="{531E1D21-4AAD-4E7B-A5E1-B8A3BD0E2634}"/>
            </a:ext>
          </a:extLst>
        </xdr:cNvPr>
        <xdr:cNvPicPr>
          <a:picLocks/>
        </xdr:cNvPicPr>
      </xdr:nvPicPr>
      <xdr:blipFill>
        <a:blip xmlns:r="http://schemas.openxmlformats.org/officeDocument/2006/relationships" r:embed="rId178">
          <a:extLst>
            <a:ext uri="{28A0092B-C50C-407E-A947-70E740481C1C}">
              <a14:useLocalDpi xmlns:a14="http://schemas.microsoft.com/office/drawing/2010/main" val="0"/>
            </a:ext>
          </a:extLst>
        </a:blip>
        <a:stretch>
          <a:fillRect/>
        </a:stretch>
      </xdr:blipFill>
      <xdr:spPr>
        <a:xfrm>
          <a:off x="635000" y="182381525"/>
          <a:ext cx="723900" cy="476250"/>
        </a:xfrm>
        <a:prstGeom prst="rect">
          <a:avLst/>
        </a:prstGeom>
      </xdr:spPr>
    </xdr:pic>
    <xdr:clientData/>
  </xdr:twoCellAnchor>
  <xdr:twoCellAnchor editAs="oneCell">
    <xdr:from>
      <xdr:col>1</xdr:col>
      <xdr:colOff>25400</xdr:colOff>
      <xdr:row>350</xdr:row>
      <xdr:rowOff>25400</xdr:rowOff>
    </xdr:from>
    <xdr:to>
      <xdr:col>1</xdr:col>
      <xdr:colOff>749300</xdr:colOff>
      <xdr:row>350</xdr:row>
      <xdr:rowOff>501650</xdr:rowOff>
    </xdr:to>
    <xdr:pic>
      <xdr:nvPicPr>
        <xdr:cNvPr id="637" name="Subgraph-smdiehl">
          <a:extLst>
            <a:ext uri="{FF2B5EF4-FFF2-40B4-BE49-F238E27FC236}">
              <a16:creationId xmlns:a16="http://schemas.microsoft.com/office/drawing/2014/main" id="{244849F3-A29C-4AEB-8E40-39E2207CC9FC}"/>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182905400"/>
          <a:ext cx="723900" cy="476250"/>
        </a:xfrm>
        <a:prstGeom prst="rect">
          <a:avLst/>
        </a:prstGeom>
      </xdr:spPr>
    </xdr:pic>
    <xdr:clientData/>
  </xdr:twoCellAnchor>
  <xdr:twoCellAnchor editAs="oneCell">
    <xdr:from>
      <xdr:col>1</xdr:col>
      <xdr:colOff>25400</xdr:colOff>
      <xdr:row>351</xdr:row>
      <xdr:rowOff>25400</xdr:rowOff>
    </xdr:from>
    <xdr:to>
      <xdr:col>1</xdr:col>
      <xdr:colOff>749300</xdr:colOff>
      <xdr:row>351</xdr:row>
      <xdr:rowOff>501650</xdr:rowOff>
    </xdr:to>
    <xdr:pic>
      <xdr:nvPicPr>
        <xdr:cNvPr id="639" name="Subgraph-agnost_">
          <a:extLst>
            <a:ext uri="{FF2B5EF4-FFF2-40B4-BE49-F238E27FC236}">
              <a16:creationId xmlns:a16="http://schemas.microsoft.com/office/drawing/2014/main" id="{5D5F8B08-D2A1-41F0-B946-A4FB8E170B2C}"/>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183429275"/>
          <a:ext cx="723900" cy="476250"/>
        </a:xfrm>
        <a:prstGeom prst="rect">
          <a:avLst/>
        </a:prstGeom>
      </xdr:spPr>
    </xdr:pic>
    <xdr:clientData/>
  </xdr:twoCellAnchor>
  <xdr:twoCellAnchor editAs="oneCell">
    <xdr:from>
      <xdr:col>1</xdr:col>
      <xdr:colOff>25400</xdr:colOff>
      <xdr:row>352</xdr:row>
      <xdr:rowOff>25400</xdr:rowOff>
    </xdr:from>
    <xdr:to>
      <xdr:col>1</xdr:col>
      <xdr:colOff>749300</xdr:colOff>
      <xdr:row>352</xdr:row>
      <xdr:rowOff>501650</xdr:rowOff>
    </xdr:to>
    <xdr:pic>
      <xdr:nvPicPr>
        <xdr:cNvPr id="641" name="Subgraph-183773shhs">
          <a:extLst>
            <a:ext uri="{FF2B5EF4-FFF2-40B4-BE49-F238E27FC236}">
              <a16:creationId xmlns:a16="http://schemas.microsoft.com/office/drawing/2014/main" id="{545D84FF-02B9-4DD6-9D9A-5E8E2C9CDA03}"/>
            </a:ext>
          </a:extLst>
        </xdr:cNvPr>
        <xdr:cNvPicPr>
          <a:picLocks/>
        </xdr:cNvPicPr>
      </xdr:nvPicPr>
      <xdr:blipFill>
        <a:blip xmlns:r="http://schemas.openxmlformats.org/officeDocument/2006/relationships" r:embed="rId179">
          <a:extLst>
            <a:ext uri="{28A0092B-C50C-407E-A947-70E740481C1C}">
              <a14:useLocalDpi xmlns:a14="http://schemas.microsoft.com/office/drawing/2010/main" val="0"/>
            </a:ext>
          </a:extLst>
        </a:blip>
        <a:stretch>
          <a:fillRect/>
        </a:stretch>
      </xdr:blipFill>
      <xdr:spPr>
        <a:xfrm>
          <a:off x="635000" y="183953150"/>
          <a:ext cx="723900" cy="476250"/>
        </a:xfrm>
        <a:prstGeom prst="rect">
          <a:avLst/>
        </a:prstGeom>
      </xdr:spPr>
    </xdr:pic>
    <xdr:clientData/>
  </xdr:twoCellAnchor>
  <xdr:twoCellAnchor editAs="oneCell">
    <xdr:from>
      <xdr:col>1</xdr:col>
      <xdr:colOff>25400</xdr:colOff>
      <xdr:row>353</xdr:row>
      <xdr:rowOff>25400</xdr:rowOff>
    </xdr:from>
    <xdr:to>
      <xdr:col>1</xdr:col>
      <xdr:colOff>749300</xdr:colOff>
      <xdr:row>353</xdr:row>
      <xdr:rowOff>501650</xdr:rowOff>
    </xdr:to>
    <xdr:pic>
      <xdr:nvPicPr>
        <xdr:cNvPr id="643" name="Subgraph-teepkickk">
          <a:extLst>
            <a:ext uri="{FF2B5EF4-FFF2-40B4-BE49-F238E27FC236}">
              <a16:creationId xmlns:a16="http://schemas.microsoft.com/office/drawing/2014/main" id="{91B311B3-DF76-4871-ABB9-2EB16A9EC44B}"/>
            </a:ext>
          </a:extLst>
        </xdr:cNvPr>
        <xdr:cNvPicPr>
          <a:picLocks/>
        </xdr:cNvPicPr>
      </xdr:nvPicPr>
      <xdr:blipFill>
        <a:blip xmlns:r="http://schemas.openxmlformats.org/officeDocument/2006/relationships" r:embed="rId180">
          <a:extLst>
            <a:ext uri="{28A0092B-C50C-407E-A947-70E740481C1C}">
              <a14:useLocalDpi xmlns:a14="http://schemas.microsoft.com/office/drawing/2010/main" val="0"/>
            </a:ext>
          </a:extLst>
        </a:blip>
        <a:stretch>
          <a:fillRect/>
        </a:stretch>
      </xdr:blipFill>
      <xdr:spPr>
        <a:xfrm>
          <a:off x="635000" y="184477025"/>
          <a:ext cx="723900" cy="476250"/>
        </a:xfrm>
        <a:prstGeom prst="rect">
          <a:avLst/>
        </a:prstGeom>
      </xdr:spPr>
    </xdr:pic>
    <xdr:clientData/>
  </xdr:twoCellAnchor>
  <xdr:twoCellAnchor editAs="oneCell">
    <xdr:from>
      <xdr:col>1</xdr:col>
      <xdr:colOff>25400</xdr:colOff>
      <xdr:row>354</xdr:row>
      <xdr:rowOff>25400</xdr:rowOff>
    </xdr:from>
    <xdr:to>
      <xdr:col>1</xdr:col>
      <xdr:colOff>749300</xdr:colOff>
      <xdr:row>354</xdr:row>
      <xdr:rowOff>501650</xdr:rowOff>
    </xdr:to>
    <xdr:pic>
      <xdr:nvPicPr>
        <xdr:cNvPr id="645" name="Subgraph-mokiller98">
          <a:extLst>
            <a:ext uri="{FF2B5EF4-FFF2-40B4-BE49-F238E27FC236}">
              <a16:creationId xmlns:a16="http://schemas.microsoft.com/office/drawing/2014/main" id="{61762EAC-9498-446A-A896-59DBDDB0F7A0}"/>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635000" y="185000900"/>
          <a:ext cx="723900" cy="476250"/>
        </a:xfrm>
        <a:prstGeom prst="rect">
          <a:avLst/>
        </a:prstGeom>
      </xdr:spPr>
    </xdr:pic>
    <xdr:clientData/>
  </xdr:twoCellAnchor>
  <xdr:twoCellAnchor editAs="oneCell">
    <xdr:from>
      <xdr:col>1</xdr:col>
      <xdr:colOff>25400</xdr:colOff>
      <xdr:row>355</xdr:row>
      <xdr:rowOff>25400</xdr:rowOff>
    </xdr:from>
    <xdr:to>
      <xdr:col>1</xdr:col>
      <xdr:colOff>749300</xdr:colOff>
      <xdr:row>355</xdr:row>
      <xdr:rowOff>501650</xdr:rowOff>
    </xdr:to>
    <xdr:pic>
      <xdr:nvPicPr>
        <xdr:cNvPr id="647" name="Subgraph-schwick6">
          <a:extLst>
            <a:ext uri="{FF2B5EF4-FFF2-40B4-BE49-F238E27FC236}">
              <a16:creationId xmlns:a16="http://schemas.microsoft.com/office/drawing/2014/main" id="{C3B6238D-116D-45C0-BCB6-793AE45D5476}"/>
            </a:ext>
          </a:extLst>
        </xdr:cNvPr>
        <xdr:cNvPicPr>
          <a:picLocks/>
        </xdr:cNvPicPr>
      </xdr:nvPicPr>
      <xdr:blipFill>
        <a:blip xmlns:r="http://schemas.openxmlformats.org/officeDocument/2006/relationships" r:embed="rId181">
          <a:extLst>
            <a:ext uri="{28A0092B-C50C-407E-A947-70E740481C1C}">
              <a14:useLocalDpi xmlns:a14="http://schemas.microsoft.com/office/drawing/2010/main" val="0"/>
            </a:ext>
          </a:extLst>
        </a:blip>
        <a:stretch>
          <a:fillRect/>
        </a:stretch>
      </xdr:blipFill>
      <xdr:spPr>
        <a:xfrm>
          <a:off x="635000" y="185524775"/>
          <a:ext cx="723900" cy="476250"/>
        </a:xfrm>
        <a:prstGeom prst="rect">
          <a:avLst/>
        </a:prstGeom>
      </xdr:spPr>
    </xdr:pic>
    <xdr:clientData/>
  </xdr:twoCellAnchor>
  <xdr:twoCellAnchor editAs="oneCell">
    <xdr:from>
      <xdr:col>1</xdr:col>
      <xdr:colOff>25400</xdr:colOff>
      <xdr:row>357</xdr:row>
      <xdr:rowOff>25400</xdr:rowOff>
    </xdr:from>
    <xdr:to>
      <xdr:col>1</xdr:col>
      <xdr:colOff>749300</xdr:colOff>
      <xdr:row>357</xdr:row>
      <xdr:rowOff>501650</xdr:rowOff>
    </xdr:to>
    <xdr:pic>
      <xdr:nvPicPr>
        <xdr:cNvPr id="649" name="Subgraph-lucky_grateful">
          <a:extLst>
            <a:ext uri="{FF2B5EF4-FFF2-40B4-BE49-F238E27FC236}">
              <a16:creationId xmlns:a16="http://schemas.microsoft.com/office/drawing/2014/main" id="{50E20640-F17F-4C1F-B93C-7D3138257AE5}"/>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635000" y="186572525"/>
          <a:ext cx="723900" cy="476250"/>
        </a:xfrm>
        <a:prstGeom prst="rect">
          <a:avLst/>
        </a:prstGeom>
      </xdr:spPr>
    </xdr:pic>
    <xdr:clientData/>
  </xdr:twoCellAnchor>
  <xdr:twoCellAnchor editAs="oneCell">
    <xdr:from>
      <xdr:col>1</xdr:col>
      <xdr:colOff>25400</xdr:colOff>
      <xdr:row>358</xdr:row>
      <xdr:rowOff>25400</xdr:rowOff>
    </xdr:from>
    <xdr:to>
      <xdr:col>1</xdr:col>
      <xdr:colOff>749300</xdr:colOff>
      <xdr:row>358</xdr:row>
      <xdr:rowOff>501650</xdr:rowOff>
    </xdr:to>
    <xdr:pic>
      <xdr:nvPicPr>
        <xdr:cNvPr id="651" name="Subgraph-rigoson51">
          <a:extLst>
            <a:ext uri="{FF2B5EF4-FFF2-40B4-BE49-F238E27FC236}">
              <a16:creationId xmlns:a16="http://schemas.microsoft.com/office/drawing/2014/main" id="{119CD0AE-C51B-4A65-803D-6743B3846501}"/>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187096400"/>
          <a:ext cx="723900" cy="476250"/>
        </a:xfrm>
        <a:prstGeom prst="rect">
          <a:avLst/>
        </a:prstGeom>
      </xdr:spPr>
    </xdr:pic>
    <xdr:clientData/>
  </xdr:twoCellAnchor>
  <xdr:twoCellAnchor editAs="oneCell">
    <xdr:from>
      <xdr:col>1</xdr:col>
      <xdr:colOff>25400</xdr:colOff>
      <xdr:row>359</xdr:row>
      <xdr:rowOff>25400</xdr:rowOff>
    </xdr:from>
    <xdr:to>
      <xdr:col>1</xdr:col>
      <xdr:colOff>749300</xdr:colOff>
      <xdr:row>359</xdr:row>
      <xdr:rowOff>501650</xdr:rowOff>
    </xdr:to>
    <xdr:pic>
      <xdr:nvPicPr>
        <xdr:cNvPr id="653" name="Subgraph-johncampea">
          <a:extLst>
            <a:ext uri="{FF2B5EF4-FFF2-40B4-BE49-F238E27FC236}">
              <a16:creationId xmlns:a16="http://schemas.microsoft.com/office/drawing/2014/main" id="{3565E23F-8B23-4658-B116-C6DBAB1BD8ED}"/>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187620275"/>
          <a:ext cx="723900" cy="476250"/>
        </a:xfrm>
        <a:prstGeom prst="rect">
          <a:avLst/>
        </a:prstGeom>
      </xdr:spPr>
    </xdr:pic>
    <xdr:clientData/>
  </xdr:twoCellAnchor>
  <xdr:twoCellAnchor editAs="oneCell">
    <xdr:from>
      <xdr:col>1</xdr:col>
      <xdr:colOff>25400</xdr:colOff>
      <xdr:row>361</xdr:row>
      <xdr:rowOff>25400</xdr:rowOff>
    </xdr:from>
    <xdr:to>
      <xdr:col>1</xdr:col>
      <xdr:colOff>749300</xdr:colOff>
      <xdr:row>361</xdr:row>
      <xdr:rowOff>501650</xdr:rowOff>
    </xdr:to>
    <xdr:pic>
      <xdr:nvPicPr>
        <xdr:cNvPr id="655" name="Subgraph-crissyndatt">
          <a:extLst>
            <a:ext uri="{FF2B5EF4-FFF2-40B4-BE49-F238E27FC236}">
              <a16:creationId xmlns:a16="http://schemas.microsoft.com/office/drawing/2014/main" id="{0C61BD9A-6A31-4CE2-A270-0292770D1797}"/>
            </a:ext>
          </a:extLst>
        </xdr:cNvPr>
        <xdr:cNvPicPr>
          <a:picLocks/>
        </xdr:cNvPicPr>
      </xdr:nvPicPr>
      <xdr:blipFill>
        <a:blip xmlns:r="http://schemas.openxmlformats.org/officeDocument/2006/relationships" r:embed="rId179">
          <a:extLst>
            <a:ext uri="{28A0092B-C50C-407E-A947-70E740481C1C}">
              <a14:useLocalDpi xmlns:a14="http://schemas.microsoft.com/office/drawing/2010/main" val="0"/>
            </a:ext>
          </a:extLst>
        </a:blip>
        <a:stretch>
          <a:fillRect/>
        </a:stretch>
      </xdr:blipFill>
      <xdr:spPr>
        <a:xfrm>
          <a:off x="635000" y="188668025"/>
          <a:ext cx="723900" cy="476250"/>
        </a:xfrm>
        <a:prstGeom prst="rect">
          <a:avLst/>
        </a:prstGeom>
      </xdr:spPr>
    </xdr:pic>
    <xdr:clientData/>
  </xdr:twoCellAnchor>
  <xdr:twoCellAnchor editAs="oneCell">
    <xdr:from>
      <xdr:col>1</xdr:col>
      <xdr:colOff>25400</xdr:colOff>
      <xdr:row>362</xdr:row>
      <xdr:rowOff>25400</xdr:rowOff>
    </xdr:from>
    <xdr:to>
      <xdr:col>1</xdr:col>
      <xdr:colOff>749300</xdr:colOff>
      <xdr:row>362</xdr:row>
      <xdr:rowOff>501650</xdr:rowOff>
    </xdr:to>
    <xdr:pic>
      <xdr:nvPicPr>
        <xdr:cNvPr id="657" name="Subgraph-legendrafic">
          <a:extLst>
            <a:ext uri="{FF2B5EF4-FFF2-40B4-BE49-F238E27FC236}">
              <a16:creationId xmlns:a16="http://schemas.microsoft.com/office/drawing/2014/main" id="{6D01D24C-A329-4E57-8327-73FE28F22B14}"/>
            </a:ext>
          </a:extLst>
        </xdr:cNvPr>
        <xdr:cNvPicPr>
          <a:picLocks/>
        </xdr:cNvPicPr>
      </xdr:nvPicPr>
      <xdr:blipFill>
        <a:blip xmlns:r="http://schemas.openxmlformats.org/officeDocument/2006/relationships" r:embed="rId182">
          <a:extLst>
            <a:ext uri="{28A0092B-C50C-407E-A947-70E740481C1C}">
              <a14:useLocalDpi xmlns:a14="http://schemas.microsoft.com/office/drawing/2010/main" val="0"/>
            </a:ext>
          </a:extLst>
        </a:blip>
        <a:stretch>
          <a:fillRect/>
        </a:stretch>
      </xdr:blipFill>
      <xdr:spPr>
        <a:xfrm>
          <a:off x="635000" y="189191900"/>
          <a:ext cx="723900" cy="476250"/>
        </a:xfrm>
        <a:prstGeom prst="rect">
          <a:avLst/>
        </a:prstGeom>
      </xdr:spPr>
    </xdr:pic>
    <xdr:clientData/>
  </xdr:twoCellAnchor>
  <xdr:twoCellAnchor editAs="oneCell">
    <xdr:from>
      <xdr:col>1</xdr:col>
      <xdr:colOff>25400</xdr:colOff>
      <xdr:row>363</xdr:row>
      <xdr:rowOff>25400</xdr:rowOff>
    </xdr:from>
    <xdr:to>
      <xdr:col>1</xdr:col>
      <xdr:colOff>749300</xdr:colOff>
      <xdr:row>363</xdr:row>
      <xdr:rowOff>501650</xdr:rowOff>
    </xdr:to>
    <xdr:pic>
      <xdr:nvPicPr>
        <xdr:cNvPr id="659" name="Subgraph-kchimaev">
          <a:extLst>
            <a:ext uri="{FF2B5EF4-FFF2-40B4-BE49-F238E27FC236}">
              <a16:creationId xmlns:a16="http://schemas.microsoft.com/office/drawing/2014/main" id="{4CDFE874-9957-4D1F-981B-7C0CB5B8BAAD}"/>
            </a:ext>
          </a:extLst>
        </xdr:cNvPr>
        <xdr:cNvPicPr>
          <a:picLocks/>
        </xdr:cNvPicPr>
      </xdr:nvPicPr>
      <xdr:blipFill>
        <a:blip xmlns:r="http://schemas.openxmlformats.org/officeDocument/2006/relationships" r:embed="rId183">
          <a:extLst>
            <a:ext uri="{28A0092B-C50C-407E-A947-70E740481C1C}">
              <a14:useLocalDpi xmlns:a14="http://schemas.microsoft.com/office/drawing/2010/main" val="0"/>
            </a:ext>
          </a:extLst>
        </a:blip>
        <a:stretch>
          <a:fillRect/>
        </a:stretch>
      </xdr:blipFill>
      <xdr:spPr>
        <a:xfrm>
          <a:off x="635000" y="189715775"/>
          <a:ext cx="723900" cy="476250"/>
        </a:xfrm>
        <a:prstGeom prst="rect">
          <a:avLst/>
        </a:prstGeom>
      </xdr:spPr>
    </xdr:pic>
    <xdr:clientData/>
  </xdr:twoCellAnchor>
  <xdr:twoCellAnchor editAs="oneCell">
    <xdr:from>
      <xdr:col>1</xdr:col>
      <xdr:colOff>25400</xdr:colOff>
      <xdr:row>364</xdr:row>
      <xdr:rowOff>25400</xdr:rowOff>
    </xdr:from>
    <xdr:to>
      <xdr:col>1</xdr:col>
      <xdr:colOff>749300</xdr:colOff>
      <xdr:row>364</xdr:row>
      <xdr:rowOff>501650</xdr:rowOff>
    </xdr:to>
    <xdr:pic>
      <xdr:nvPicPr>
        <xdr:cNvPr id="661" name="Subgraph-eolx5">
          <a:extLst>
            <a:ext uri="{FF2B5EF4-FFF2-40B4-BE49-F238E27FC236}">
              <a16:creationId xmlns:a16="http://schemas.microsoft.com/office/drawing/2014/main" id="{7B15D528-BF6E-47A2-BF65-DD9F06B995A9}"/>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190239650"/>
          <a:ext cx="723900" cy="476250"/>
        </a:xfrm>
        <a:prstGeom prst="rect">
          <a:avLst/>
        </a:prstGeom>
      </xdr:spPr>
    </xdr:pic>
    <xdr:clientData/>
  </xdr:twoCellAnchor>
  <xdr:twoCellAnchor editAs="oneCell">
    <xdr:from>
      <xdr:col>1</xdr:col>
      <xdr:colOff>25400</xdr:colOff>
      <xdr:row>365</xdr:row>
      <xdr:rowOff>25400</xdr:rowOff>
    </xdr:from>
    <xdr:to>
      <xdr:col>1</xdr:col>
      <xdr:colOff>749300</xdr:colOff>
      <xdr:row>365</xdr:row>
      <xdr:rowOff>501650</xdr:rowOff>
    </xdr:to>
    <xdr:pic>
      <xdr:nvPicPr>
        <xdr:cNvPr id="663" name="Subgraph-ethermushroom">
          <a:extLst>
            <a:ext uri="{FF2B5EF4-FFF2-40B4-BE49-F238E27FC236}">
              <a16:creationId xmlns:a16="http://schemas.microsoft.com/office/drawing/2014/main" id="{B02FBDB3-E008-4457-AB77-292D0227E658}"/>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190763525"/>
          <a:ext cx="723900" cy="476250"/>
        </a:xfrm>
        <a:prstGeom prst="rect">
          <a:avLst/>
        </a:prstGeom>
      </xdr:spPr>
    </xdr:pic>
    <xdr:clientData/>
  </xdr:twoCellAnchor>
  <xdr:twoCellAnchor editAs="oneCell">
    <xdr:from>
      <xdr:col>1</xdr:col>
      <xdr:colOff>25400</xdr:colOff>
      <xdr:row>366</xdr:row>
      <xdr:rowOff>25400</xdr:rowOff>
    </xdr:from>
    <xdr:to>
      <xdr:col>1</xdr:col>
      <xdr:colOff>749300</xdr:colOff>
      <xdr:row>366</xdr:row>
      <xdr:rowOff>501650</xdr:rowOff>
    </xdr:to>
    <xdr:pic>
      <xdr:nvPicPr>
        <xdr:cNvPr id="665" name="Subgraph-ufc_bt">
          <a:extLst>
            <a:ext uri="{FF2B5EF4-FFF2-40B4-BE49-F238E27FC236}">
              <a16:creationId xmlns:a16="http://schemas.microsoft.com/office/drawing/2014/main" id="{F249B263-38E6-43DD-85B4-F0288ED3B29E}"/>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191287400"/>
          <a:ext cx="723900" cy="476250"/>
        </a:xfrm>
        <a:prstGeom prst="rect">
          <a:avLst/>
        </a:prstGeom>
      </xdr:spPr>
    </xdr:pic>
    <xdr:clientData/>
  </xdr:twoCellAnchor>
  <xdr:twoCellAnchor editAs="oneCell">
    <xdr:from>
      <xdr:col>1</xdr:col>
      <xdr:colOff>25400</xdr:colOff>
      <xdr:row>367</xdr:row>
      <xdr:rowOff>25400</xdr:rowOff>
    </xdr:from>
    <xdr:to>
      <xdr:col>1</xdr:col>
      <xdr:colOff>749300</xdr:colOff>
      <xdr:row>367</xdr:row>
      <xdr:rowOff>501650</xdr:rowOff>
    </xdr:to>
    <xdr:pic>
      <xdr:nvPicPr>
        <xdr:cNvPr id="667" name="Subgraph-ufcathome">
          <a:extLst>
            <a:ext uri="{FF2B5EF4-FFF2-40B4-BE49-F238E27FC236}">
              <a16:creationId xmlns:a16="http://schemas.microsoft.com/office/drawing/2014/main" id="{1C1693C4-CF7B-4B51-AE05-50C905B778FD}"/>
            </a:ext>
          </a:extLst>
        </xdr:cNvPr>
        <xdr:cNvPicPr>
          <a:picLocks/>
        </xdr:cNvPicPr>
      </xdr:nvPicPr>
      <xdr:blipFill>
        <a:blip xmlns:r="http://schemas.openxmlformats.org/officeDocument/2006/relationships" r:embed="rId184">
          <a:extLst>
            <a:ext uri="{28A0092B-C50C-407E-A947-70E740481C1C}">
              <a14:useLocalDpi xmlns:a14="http://schemas.microsoft.com/office/drawing/2010/main" val="0"/>
            </a:ext>
          </a:extLst>
        </a:blip>
        <a:stretch>
          <a:fillRect/>
        </a:stretch>
      </xdr:blipFill>
      <xdr:spPr>
        <a:xfrm>
          <a:off x="635000" y="191811275"/>
          <a:ext cx="723900" cy="476250"/>
        </a:xfrm>
        <a:prstGeom prst="rect">
          <a:avLst/>
        </a:prstGeom>
      </xdr:spPr>
    </xdr:pic>
    <xdr:clientData/>
  </xdr:twoCellAnchor>
  <xdr:twoCellAnchor editAs="oneCell">
    <xdr:from>
      <xdr:col>1</xdr:col>
      <xdr:colOff>25400</xdr:colOff>
      <xdr:row>368</xdr:row>
      <xdr:rowOff>25400</xdr:rowOff>
    </xdr:from>
    <xdr:to>
      <xdr:col>1</xdr:col>
      <xdr:colOff>749300</xdr:colOff>
      <xdr:row>368</xdr:row>
      <xdr:rowOff>501650</xdr:rowOff>
    </xdr:to>
    <xdr:pic>
      <xdr:nvPicPr>
        <xdr:cNvPr id="669" name="Subgraph-lotuse_xx">
          <a:extLst>
            <a:ext uri="{FF2B5EF4-FFF2-40B4-BE49-F238E27FC236}">
              <a16:creationId xmlns:a16="http://schemas.microsoft.com/office/drawing/2014/main" id="{1516903F-AFFA-4E09-A4AE-F909ACE62169}"/>
            </a:ext>
          </a:extLst>
        </xdr:cNvPr>
        <xdr:cNvPicPr>
          <a:picLocks/>
        </xdr:cNvPicPr>
      </xdr:nvPicPr>
      <xdr:blipFill>
        <a:blip xmlns:r="http://schemas.openxmlformats.org/officeDocument/2006/relationships" r:embed="rId141">
          <a:extLst>
            <a:ext uri="{28A0092B-C50C-407E-A947-70E740481C1C}">
              <a14:useLocalDpi xmlns:a14="http://schemas.microsoft.com/office/drawing/2010/main" val="0"/>
            </a:ext>
          </a:extLst>
        </a:blip>
        <a:stretch>
          <a:fillRect/>
        </a:stretch>
      </xdr:blipFill>
      <xdr:spPr>
        <a:xfrm>
          <a:off x="635000" y="192335150"/>
          <a:ext cx="723900" cy="476250"/>
        </a:xfrm>
        <a:prstGeom prst="rect">
          <a:avLst/>
        </a:prstGeom>
      </xdr:spPr>
    </xdr:pic>
    <xdr:clientData/>
  </xdr:twoCellAnchor>
  <xdr:twoCellAnchor editAs="oneCell">
    <xdr:from>
      <xdr:col>1</xdr:col>
      <xdr:colOff>25400</xdr:colOff>
      <xdr:row>369</xdr:row>
      <xdr:rowOff>25400</xdr:rowOff>
    </xdr:from>
    <xdr:to>
      <xdr:col>1</xdr:col>
      <xdr:colOff>749300</xdr:colOff>
      <xdr:row>369</xdr:row>
      <xdr:rowOff>501650</xdr:rowOff>
    </xdr:to>
    <xdr:pic>
      <xdr:nvPicPr>
        <xdr:cNvPr id="671" name="Subgraph-mma_fans_0817">
          <a:extLst>
            <a:ext uri="{FF2B5EF4-FFF2-40B4-BE49-F238E27FC236}">
              <a16:creationId xmlns:a16="http://schemas.microsoft.com/office/drawing/2014/main" id="{C5BFD590-EEE7-42E8-BA35-716CF8F48190}"/>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192859025"/>
          <a:ext cx="723900" cy="476250"/>
        </a:xfrm>
        <a:prstGeom prst="rect">
          <a:avLst/>
        </a:prstGeom>
      </xdr:spPr>
    </xdr:pic>
    <xdr:clientData/>
  </xdr:twoCellAnchor>
  <xdr:twoCellAnchor editAs="oneCell">
    <xdr:from>
      <xdr:col>1</xdr:col>
      <xdr:colOff>25400</xdr:colOff>
      <xdr:row>370</xdr:row>
      <xdr:rowOff>25400</xdr:rowOff>
    </xdr:from>
    <xdr:to>
      <xdr:col>1</xdr:col>
      <xdr:colOff>749300</xdr:colOff>
      <xdr:row>370</xdr:row>
      <xdr:rowOff>501650</xdr:rowOff>
    </xdr:to>
    <xdr:pic>
      <xdr:nvPicPr>
        <xdr:cNvPr id="673" name="Subgraph-_victorihanna_">
          <a:extLst>
            <a:ext uri="{FF2B5EF4-FFF2-40B4-BE49-F238E27FC236}">
              <a16:creationId xmlns:a16="http://schemas.microsoft.com/office/drawing/2014/main" id="{EF0871FA-57C5-4806-BD59-D65E690059FD}"/>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193382900"/>
          <a:ext cx="723900" cy="476250"/>
        </a:xfrm>
        <a:prstGeom prst="rect">
          <a:avLst/>
        </a:prstGeom>
      </xdr:spPr>
    </xdr:pic>
    <xdr:clientData/>
  </xdr:twoCellAnchor>
  <xdr:twoCellAnchor editAs="oneCell">
    <xdr:from>
      <xdr:col>1</xdr:col>
      <xdr:colOff>25400</xdr:colOff>
      <xdr:row>371</xdr:row>
      <xdr:rowOff>25400</xdr:rowOff>
    </xdr:from>
    <xdr:to>
      <xdr:col>1</xdr:col>
      <xdr:colOff>749300</xdr:colOff>
      <xdr:row>371</xdr:row>
      <xdr:rowOff>501650</xdr:rowOff>
    </xdr:to>
    <xdr:pic>
      <xdr:nvPicPr>
        <xdr:cNvPr id="675" name="Subgraph-farfrumperfect">
          <a:extLst>
            <a:ext uri="{FF2B5EF4-FFF2-40B4-BE49-F238E27FC236}">
              <a16:creationId xmlns:a16="http://schemas.microsoft.com/office/drawing/2014/main" id="{CEF43C39-F368-49E8-A5C8-234ED643F69B}"/>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193906775"/>
          <a:ext cx="723900" cy="476250"/>
        </a:xfrm>
        <a:prstGeom prst="rect">
          <a:avLst/>
        </a:prstGeom>
      </xdr:spPr>
    </xdr:pic>
    <xdr:clientData/>
  </xdr:twoCellAnchor>
  <xdr:twoCellAnchor editAs="oneCell">
    <xdr:from>
      <xdr:col>1</xdr:col>
      <xdr:colOff>25400</xdr:colOff>
      <xdr:row>372</xdr:row>
      <xdr:rowOff>25400</xdr:rowOff>
    </xdr:from>
    <xdr:to>
      <xdr:col>1</xdr:col>
      <xdr:colOff>749300</xdr:colOff>
      <xdr:row>372</xdr:row>
      <xdr:rowOff>501650</xdr:rowOff>
    </xdr:to>
    <xdr:pic>
      <xdr:nvPicPr>
        <xdr:cNvPr id="677" name="Subgraph-mma_fan223">
          <a:extLst>
            <a:ext uri="{FF2B5EF4-FFF2-40B4-BE49-F238E27FC236}">
              <a16:creationId xmlns:a16="http://schemas.microsoft.com/office/drawing/2014/main" id="{1918823B-799A-4B10-8F0C-6ED47E3C3FF5}"/>
            </a:ext>
          </a:extLst>
        </xdr:cNvPr>
        <xdr:cNvPicPr>
          <a:picLocks/>
        </xdr:cNvPicPr>
      </xdr:nvPicPr>
      <xdr:blipFill>
        <a:blip xmlns:r="http://schemas.openxmlformats.org/officeDocument/2006/relationships" r:embed="rId179">
          <a:extLst>
            <a:ext uri="{28A0092B-C50C-407E-A947-70E740481C1C}">
              <a14:useLocalDpi xmlns:a14="http://schemas.microsoft.com/office/drawing/2010/main" val="0"/>
            </a:ext>
          </a:extLst>
        </a:blip>
        <a:stretch>
          <a:fillRect/>
        </a:stretch>
      </xdr:blipFill>
      <xdr:spPr>
        <a:xfrm>
          <a:off x="635000" y="194430650"/>
          <a:ext cx="723900" cy="476250"/>
        </a:xfrm>
        <a:prstGeom prst="rect">
          <a:avLst/>
        </a:prstGeom>
      </xdr:spPr>
    </xdr:pic>
    <xdr:clientData/>
  </xdr:twoCellAnchor>
  <xdr:twoCellAnchor editAs="oneCell">
    <xdr:from>
      <xdr:col>1</xdr:col>
      <xdr:colOff>25400</xdr:colOff>
      <xdr:row>373</xdr:row>
      <xdr:rowOff>25400</xdr:rowOff>
    </xdr:from>
    <xdr:to>
      <xdr:col>1</xdr:col>
      <xdr:colOff>749300</xdr:colOff>
      <xdr:row>373</xdr:row>
      <xdr:rowOff>501650</xdr:rowOff>
    </xdr:to>
    <xdr:pic>
      <xdr:nvPicPr>
        <xdr:cNvPr id="679" name="Subgraph-therenegadegod">
          <a:extLst>
            <a:ext uri="{FF2B5EF4-FFF2-40B4-BE49-F238E27FC236}">
              <a16:creationId xmlns:a16="http://schemas.microsoft.com/office/drawing/2014/main" id="{0F4A43A0-7875-4253-91B1-823DCFF07991}"/>
            </a:ext>
          </a:extLst>
        </xdr:cNvPr>
        <xdr:cNvPicPr>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635000" y="194954525"/>
          <a:ext cx="723900" cy="476250"/>
        </a:xfrm>
        <a:prstGeom prst="rect">
          <a:avLst/>
        </a:prstGeom>
      </xdr:spPr>
    </xdr:pic>
    <xdr:clientData/>
  </xdr:twoCellAnchor>
  <xdr:twoCellAnchor editAs="oneCell">
    <xdr:from>
      <xdr:col>1</xdr:col>
      <xdr:colOff>25400</xdr:colOff>
      <xdr:row>374</xdr:row>
      <xdr:rowOff>25400</xdr:rowOff>
    </xdr:from>
    <xdr:to>
      <xdr:col>1</xdr:col>
      <xdr:colOff>749300</xdr:colOff>
      <xdr:row>374</xdr:row>
      <xdr:rowOff>501650</xdr:rowOff>
    </xdr:to>
    <xdr:pic>
      <xdr:nvPicPr>
        <xdr:cNvPr id="681" name="Subgraph-hayderhassan">
          <a:extLst>
            <a:ext uri="{FF2B5EF4-FFF2-40B4-BE49-F238E27FC236}">
              <a16:creationId xmlns:a16="http://schemas.microsoft.com/office/drawing/2014/main" id="{EA44D873-44D5-4B6B-95A6-DE71BD38E645}"/>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195478400"/>
          <a:ext cx="723900" cy="476250"/>
        </a:xfrm>
        <a:prstGeom prst="rect">
          <a:avLst/>
        </a:prstGeom>
      </xdr:spPr>
    </xdr:pic>
    <xdr:clientData/>
  </xdr:twoCellAnchor>
  <xdr:twoCellAnchor editAs="oneCell">
    <xdr:from>
      <xdr:col>1</xdr:col>
      <xdr:colOff>25400</xdr:colOff>
      <xdr:row>375</xdr:row>
      <xdr:rowOff>25400</xdr:rowOff>
    </xdr:from>
    <xdr:to>
      <xdr:col>1</xdr:col>
      <xdr:colOff>749300</xdr:colOff>
      <xdr:row>375</xdr:row>
      <xdr:rowOff>501650</xdr:rowOff>
    </xdr:to>
    <xdr:pic>
      <xdr:nvPicPr>
        <xdr:cNvPr id="683" name="Subgraph-crypt0minder">
          <a:extLst>
            <a:ext uri="{FF2B5EF4-FFF2-40B4-BE49-F238E27FC236}">
              <a16:creationId xmlns:a16="http://schemas.microsoft.com/office/drawing/2014/main" id="{040DD42F-7AD6-41E9-A891-33C2E882A283}"/>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196002275"/>
          <a:ext cx="723900" cy="476250"/>
        </a:xfrm>
        <a:prstGeom prst="rect">
          <a:avLst/>
        </a:prstGeom>
      </xdr:spPr>
    </xdr:pic>
    <xdr:clientData/>
  </xdr:twoCellAnchor>
  <xdr:twoCellAnchor editAs="oneCell">
    <xdr:from>
      <xdr:col>1</xdr:col>
      <xdr:colOff>25400</xdr:colOff>
      <xdr:row>376</xdr:row>
      <xdr:rowOff>25400</xdr:rowOff>
    </xdr:from>
    <xdr:to>
      <xdr:col>1</xdr:col>
      <xdr:colOff>749300</xdr:colOff>
      <xdr:row>376</xdr:row>
      <xdr:rowOff>501650</xdr:rowOff>
    </xdr:to>
    <xdr:pic>
      <xdr:nvPicPr>
        <xdr:cNvPr id="685" name="Subgraph-eeelambda">
          <a:extLst>
            <a:ext uri="{FF2B5EF4-FFF2-40B4-BE49-F238E27FC236}">
              <a16:creationId xmlns:a16="http://schemas.microsoft.com/office/drawing/2014/main" id="{FA9CCA03-9FB9-4112-B57F-59F02F7E0204}"/>
            </a:ext>
          </a:extLst>
        </xdr:cNvPr>
        <xdr:cNvPicPr>
          <a:picLocks/>
        </xdr:cNvPicPr>
      </xdr:nvPicPr>
      <xdr:blipFill>
        <a:blip xmlns:r="http://schemas.openxmlformats.org/officeDocument/2006/relationships" r:embed="rId141">
          <a:extLst>
            <a:ext uri="{28A0092B-C50C-407E-A947-70E740481C1C}">
              <a14:useLocalDpi xmlns:a14="http://schemas.microsoft.com/office/drawing/2010/main" val="0"/>
            </a:ext>
          </a:extLst>
        </a:blip>
        <a:stretch>
          <a:fillRect/>
        </a:stretch>
      </xdr:blipFill>
      <xdr:spPr>
        <a:xfrm>
          <a:off x="635000" y="196526150"/>
          <a:ext cx="723900" cy="476250"/>
        </a:xfrm>
        <a:prstGeom prst="rect">
          <a:avLst/>
        </a:prstGeom>
      </xdr:spPr>
    </xdr:pic>
    <xdr:clientData/>
  </xdr:twoCellAnchor>
  <xdr:twoCellAnchor editAs="oneCell">
    <xdr:from>
      <xdr:col>1</xdr:col>
      <xdr:colOff>25400</xdr:colOff>
      <xdr:row>377</xdr:row>
      <xdr:rowOff>25400</xdr:rowOff>
    </xdr:from>
    <xdr:to>
      <xdr:col>1</xdr:col>
      <xdr:colOff>749300</xdr:colOff>
      <xdr:row>377</xdr:row>
      <xdr:rowOff>501650</xdr:rowOff>
    </xdr:to>
    <xdr:pic>
      <xdr:nvPicPr>
        <xdr:cNvPr id="687" name="Subgraph-aboveallbeing">
          <a:extLst>
            <a:ext uri="{FF2B5EF4-FFF2-40B4-BE49-F238E27FC236}">
              <a16:creationId xmlns:a16="http://schemas.microsoft.com/office/drawing/2014/main" id="{A44970C7-AB87-41A6-A8A4-F4CB235DAD13}"/>
            </a:ext>
          </a:extLst>
        </xdr:cNvPr>
        <xdr:cNvPicPr>
          <a:picLocks/>
        </xdr:cNvPicPr>
      </xdr:nvPicPr>
      <xdr:blipFill>
        <a:blip xmlns:r="http://schemas.openxmlformats.org/officeDocument/2006/relationships" r:embed="rId185">
          <a:extLst>
            <a:ext uri="{28A0092B-C50C-407E-A947-70E740481C1C}">
              <a14:useLocalDpi xmlns:a14="http://schemas.microsoft.com/office/drawing/2010/main" val="0"/>
            </a:ext>
          </a:extLst>
        </a:blip>
        <a:stretch>
          <a:fillRect/>
        </a:stretch>
      </xdr:blipFill>
      <xdr:spPr>
        <a:xfrm>
          <a:off x="635000" y="197050025"/>
          <a:ext cx="723900" cy="476250"/>
        </a:xfrm>
        <a:prstGeom prst="rect">
          <a:avLst/>
        </a:prstGeom>
      </xdr:spPr>
    </xdr:pic>
    <xdr:clientData/>
  </xdr:twoCellAnchor>
  <xdr:twoCellAnchor editAs="oneCell">
    <xdr:from>
      <xdr:col>1</xdr:col>
      <xdr:colOff>25400</xdr:colOff>
      <xdr:row>378</xdr:row>
      <xdr:rowOff>25400</xdr:rowOff>
    </xdr:from>
    <xdr:to>
      <xdr:col>1</xdr:col>
      <xdr:colOff>749300</xdr:colOff>
      <xdr:row>378</xdr:row>
      <xdr:rowOff>501650</xdr:rowOff>
    </xdr:to>
    <xdr:pic>
      <xdr:nvPicPr>
        <xdr:cNvPr id="689" name="Subgraph-datchuguy">
          <a:extLst>
            <a:ext uri="{FF2B5EF4-FFF2-40B4-BE49-F238E27FC236}">
              <a16:creationId xmlns:a16="http://schemas.microsoft.com/office/drawing/2014/main" id="{58911A79-C5FE-4A16-9CD7-3BB5E88321D6}"/>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197573900"/>
          <a:ext cx="723900" cy="476250"/>
        </a:xfrm>
        <a:prstGeom prst="rect">
          <a:avLst/>
        </a:prstGeom>
      </xdr:spPr>
    </xdr:pic>
    <xdr:clientData/>
  </xdr:twoCellAnchor>
  <xdr:twoCellAnchor editAs="oneCell">
    <xdr:from>
      <xdr:col>1</xdr:col>
      <xdr:colOff>25400</xdr:colOff>
      <xdr:row>380</xdr:row>
      <xdr:rowOff>25400</xdr:rowOff>
    </xdr:from>
    <xdr:to>
      <xdr:col>1</xdr:col>
      <xdr:colOff>749300</xdr:colOff>
      <xdr:row>380</xdr:row>
      <xdr:rowOff>501650</xdr:rowOff>
    </xdr:to>
    <xdr:pic>
      <xdr:nvPicPr>
        <xdr:cNvPr id="691" name="Subgraph-see_u_soon_boi">
          <a:extLst>
            <a:ext uri="{FF2B5EF4-FFF2-40B4-BE49-F238E27FC236}">
              <a16:creationId xmlns:a16="http://schemas.microsoft.com/office/drawing/2014/main" id="{2C25D7A5-0D7B-485A-96EE-2B6550160795}"/>
            </a:ext>
          </a:extLst>
        </xdr:cNvPr>
        <xdr:cNvPicPr>
          <a:picLocks/>
        </xdr:cNvPicPr>
      </xdr:nvPicPr>
      <xdr:blipFill>
        <a:blip xmlns:r="http://schemas.openxmlformats.org/officeDocument/2006/relationships" r:embed="rId186">
          <a:extLst>
            <a:ext uri="{28A0092B-C50C-407E-A947-70E740481C1C}">
              <a14:useLocalDpi xmlns:a14="http://schemas.microsoft.com/office/drawing/2010/main" val="0"/>
            </a:ext>
          </a:extLst>
        </a:blip>
        <a:stretch>
          <a:fillRect/>
        </a:stretch>
      </xdr:blipFill>
      <xdr:spPr>
        <a:xfrm>
          <a:off x="635000" y="198621650"/>
          <a:ext cx="723900" cy="476250"/>
        </a:xfrm>
        <a:prstGeom prst="rect">
          <a:avLst/>
        </a:prstGeom>
      </xdr:spPr>
    </xdr:pic>
    <xdr:clientData/>
  </xdr:twoCellAnchor>
  <xdr:twoCellAnchor editAs="oneCell">
    <xdr:from>
      <xdr:col>1</xdr:col>
      <xdr:colOff>25400</xdr:colOff>
      <xdr:row>381</xdr:row>
      <xdr:rowOff>25400</xdr:rowOff>
    </xdr:from>
    <xdr:to>
      <xdr:col>1</xdr:col>
      <xdr:colOff>749300</xdr:colOff>
      <xdr:row>381</xdr:row>
      <xdr:rowOff>501650</xdr:rowOff>
    </xdr:to>
    <xdr:pic>
      <xdr:nvPicPr>
        <xdr:cNvPr id="693" name="Subgraph-pooparoundtown">
          <a:extLst>
            <a:ext uri="{FF2B5EF4-FFF2-40B4-BE49-F238E27FC236}">
              <a16:creationId xmlns:a16="http://schemas.microsoft.com/office/drawing/2014/main" id="{768E9A5B-66C5-47B8-A380-7756B547C183}"/>
            </a:ext>
          </a:extLst>
        </xdr:cNvPr>
        <xdr:cNvPicPr>
          <a:picLocks/>
        </xdr:cNvPicPr>
      </xdr:nvPicPr>
      <xdr:blipFill>
        <a:blip xmlns:r="http://schemas.openxmlformats.org/officeDocument/2006/relationships" r:embed="rId187">
          <a:extLst>
            <a:ext uri="{28A0092B-C50C-407E-A947-70E740481C1C}">
              <a14:useLocalDpi xmlns:a14="http://schemas.microsoft.com/office/drawing/2010/main" val="0"/>
            </a:ext>
          </a:extLst>
        </a:blip>
        <a:stretch>
          <a:fillRect/>
        </a:stretch>
      </xdr:blipFill>
      <xdr:spPr>
        <a:xfrm>
          <a:off x="635000" y="199145525"/>
          <a:ext cx="723900" cy="476250"/>
        </a:xfrm>
        <a:prstGeom prst="rect">
          <a:avLst/>
        </a:prstGeom>
      </xdr:spPr>
    </xdr:pic>
    <xdr:clientData/>
  </xdr:twoCellAnchor>
  <xdr:twoCellAnchor editAs="oneCell">
    <xdr:from>
      <xdr:col>1</xdr:col>
      <xdr:colOff>25400</xdr:colOff>
      <xdr:row>382</xdr:row>
      <xdr:rowOff>25400</xdr:rowOff>
    </xdr:from>
    <xdr:to>
      <xdr:col>1</xdr:col>
      <xdr:colOff>749300</xdr:colOff>
      <xdr:row>382</xdr:row>
      <xdr:rowOff>501650</xdr:rowOff>
    </xdr:to>
    <xdr:pic>
      <xdr:nvPicPr>
        <xdr:cNvPr id="695" name="Subgraph-chris19585632">
          <a:extLst>
            <a:ext uri="{FF2B5EF4-FFF2-40B4-BE49-F238E27FC236}">
              <a16:creationId xmlns:a16="http://schemas.microsoft.com/office/drawing/2014/main" id="{E2CB82A3-C0F9-4A8E-9EDE-D3FE6BC5EF45}"/>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199669400"/>
          <a:ext cx="723900" cy="476250"/>
        </a:xfrm>
        <a:prstGeom prst="rect">
          <a:avLst/>
        </a:prstGeom>
      </xdr:spPr>
    </xdr:pic>
    <xdr:clientData/>
  </xdr:twoCellAnchor>
  <xdr:twoCellAnchor editAs="oneCell">
    <xdr:from>
      <xdr:col>1</xdr:col>
      <xdr:colOff>25400</xdr:colOff>
      <xdr:row>383</xdr:row>
      <xdr:rowOff>25400</xdr:rowOff>
    </xdr:from>
    <xdr:to>
      <xdr:col>1</xdr:col>
      <xdr:colOff>749300</xdr:colOff>
      <xdr:row>383</xdr:row>
      <xdr:rowOff>501650</xdr:rowOff>
    </xdr:to>
    <xdr:pic>
      <xdr:nvPicPr>
        <xdr:cNvPr id="697" name="Subgraph-mcgregorrousey">
          <a:extLst>
            <a:ext uri="{FF2B5EF4-FFF2-40B4-BE49-F238E27FC236}">
              <a16:creationId xmlns:a16="http://schemas.microsoft.com/office/drawing/2014/main" id="{BDBAF5B2-9AEA-4E4A-BF36-41D3608F6223}"/>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200193275"/>
          <a:ext cx="723900" cy="476250"/>
        </a:xfrm>
        <a:prstGeom prst="rect">
          <a:avLst/>
        </a:prstGeom>
      </xdr:spPr>
    </xdr:pic>
    <xdr:clientData/>
  </xdr:twoCellAnchor>
  <xdr:twoCellAnchor editAs="oneCell">
    <xdr:from>
      <xdr:col>1</xdr:col>
      <xdr:colOff>25400</xdr:colOff>
      <xdr:row>384</xdr:row>
      <xdr:rowOff>25400</xdr:rowOff>
    </xdr:from>
    <xdr:to>
      <xdr:col>1</xdr:col>
      <xdr:colOff>749300</xdr:colOff>
      <xdr:row>384</xdr:row>
      <xdr:rowOff>501650</xdr:rowOff>
    </xdr:to>
    <xdr:pic>
      <xdr:nvPicPr>
        <xdr:cNvPr id="699" name="Subgraph-bogackibart">
          <a:extLst>
            <a:ext uri="{FF2B5EF4-FFF2-40B4-BE49-F238E27FC236}">
              <a16:creationId xmlns:a16="http://schemas.microsoft.com/office/drawing/2014/main" id="{CCCE39CB-8F65-481E-91E4-69CCE262FC0A}"/>
            </a:ext>
          </a:extLst>
        </xdr:cNvPr>
        <xdr:cNvPicPr>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635000" y="200717150"/>
          <a:ext cx="723900" cy="476250"/>
        </a:xfrm>
        <a:prstGeom prst="rect">
          <a:avLst/>
        </a:prstGeom>
      </xdr:spPr>
    </xdr:pic>
    <xdr:clientData/>
  </xdr:twoCellAnchor>
  <xdr:twoCellAnchor editAs="oneCell">
    <xdr:from>
      <xdr:col>1</xdr:col>
      <xdr:colOff>25400</xdr:colOff>
      <xdr:row>385</xdr:row>
      <xdr:rowOff>25400</xdr:rowOff>
    </xdr:from>
    <xdr:to>
      <xdr:col>1</xdr:col>
      <xdr:colOff>749300</xdr:colOff>
      <xdr:row>385</xdr:row>
      <xdr:rowOff>501650</xdr:rowOff>
    </xdr:to>
    <xdr:pic>
      <xdr:nvPicPr>
        <xdr:cNvPr id="701" name="Subgraph-philkonieczny">
          <a:extLst>
            <a:ext uri="{FF2B5EF4-FFF2-40B4-BE49-F238E27FC236}">
              <a16:creationId xmlns:a16="http://schemas.microsoft.com/office/drawing/2014/main" id="{A594DEC4-A91C-4C7A-ABBF-97D30C77941F}"/>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201241025"/>
          <a:ext cx="723900" cy="476250"/>
        </a:xfrm>
        <a:prstGeom prst="rect">
          <a:avLst/>
        </a:prstGeom>
      </xdr:spPr>
    </xdr:pic>
    <xdr:clientData/>
  </xdr:twoCellAnchor>
  <xdr:twoCellAnchor editAs="oneCell">
    <xdr:from>
      <xdr:col>1</xdr:col>
      <xdr:colOff>25400</xdr:colOff>
      <xdr:row>386</xdr:row>
      <xdr:rowOff>25400</xdr:rowOff>
    </xdr:from>
    <xdr:to>
      <xdr:col>1</xdr:col>
      <xdr:colOff>749300</xdr:colOff>
      <xdr:row>386</xdr:row>
      <xdr:rowOff>501650</xdr:rowOff>
    </xdr:to>
    <xdr:pic>
      <xdr:nvPicPr>
        <xdr:cNvPr id="703" name="Subgraph-biawiktor">
          <a:extLst>
            <a:ext uri="{FF2B5EF4-FFF2-40B4-BE49-F238E27FC236}">
              <a16:creationId xmlns:a16="http://schemas.microsoft.com/office/drawing/2014/main" id="{2B0B301E-913D-405B-9B93-9AFABA27D7BB}"/>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201764900"/>
          <a:ext cx="723900" cy="476250"/>
        </a:xfrm>
        <a:prstGeom prst="rect">
          <a:avLst/>
        </a:prstGeom>
      </xdr:spPr>
    </xdr:pic>
    <xdr:clientData/>
  </xdr:twoCellAnchor>
  <xdr:twoCellAnchor editAs="oneCell">
    <xdr:from>
      <xdr:col>1</xdr:col>
      <xdr:colOff>25400</xdr:colOff>
      <xdr:row>388</xdr:row>
      <xdr:rowOff>25400</xdr:rowOff>
    </xdr:from>
    <xdr:to>
      <xdr:col>1</xdr:col>
      <xdr:colOff>749300</xdr:colOff>
      <xdr:row>388</xdr:row>
      <xdr:rowOff>501650</xdr:rowOff>
    </xdr:to>
    <xdr:pic>
      <xdr:nvPicPr>
        <xdr:cNvPr id="705" name="Subgraph-v0lswq">
          <a:extLst>
            <a:ext uri="{FF2B5EF4-FFF2-40B4-BE49-F238E27FC236}">
              <a16:creationId xmlns:a16="http://schemas.microsoft.com/office/drawing/2014/main" id="{0D83639A-3571-406F-A40A-5AB255A4A5CF}"/>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202812650"/>
          <a:ext cx="723900" cy="476250"/>
        </a:xfrm>
        <a:prstGeom prst="rect">
          <a:avLst/>
        </a:prstGeom>
      </xdr:spPr>
    </xdr:pic>
    <xdr:clientData/>
  </xdr:twoCellAnchor>
  <xdr:twoCellAnchor editAs="oneCell">
    <xdr:from>
      <xdr:col>1</xdr:col>
      <xdr:colOff>25400</xdr:colOff>
      <xdr:row>389</xdr:row>
      <xdr:rowOff>25400</xdr:rowOff>
    </xdr:from>
    <xdr:to>
      <xdr:col>1</xdr:col>
      <xdr:colOff>749300</xdr:colOff>
      <xdr:row>389</xdr:row>
      <xdr:rowOff>501650</xdr:rowOff>
    </xdr:to>
    <xdr:pic>
      <xdr:nvPicPr>
        <xdr:cNvPr id="707" name="Subgraph-af1s__">
          <a:extLst>
            <a:ext uri="{FF2B5EF4-FFF2-40B4-BE49-F238E27FC236}">
              <a16:creationId xmlns:a16="http://schemas.microsoft.com/office/drawing/2014/main" id="{1FB77758-866F-40AE-8799-4B2B1495B474}"/>
            </a:ext>
          </a:extLst>
        </xdr:cNvPr>
        <xdr:cNvPicPr>
          <a:picLocks/>
        </xdr:cNvPicPr>
      </xdr:nvPicPr>
      <xdr:blipFill>
        <a:blip xmlns:r="http://schemas.openxmlformats.org/officeDocument/2006/relationships" r:embed="rId188">
          <a:extLst>
            <a:ext uri="{28A0092B-C50C-407E-A947-70E740481C1C}">
              <a14:useLocalDpi xmlns:a14="http://schemas.microsoft.com/office/drawing/2010/main" val="0"/>
            </a:ext>
          </a:extLst>
        </a:blip>
        <a:stretch>
          <a:fillRect/>
        </a:stretch>
      </xdr:blipFill>
      <xdr:spPr>
        <a:xfrm>
          <a:off x="635000" y="203336525"/>
          <a:ext cx="723900" cy="476250"/>
        </a:xfrm>
        <a:prstGeom prst="rect">
          <a:avLst/>
        </a:prstGeom>
      </xdr:spPr>
    </xdr:pic>
    <xdr:clientData/>
  </xdr:twoCellAnchor>
  <xdr:twoCellAnchor editAs="oneCell">
    <xdr:from>
      <xdr:col>1</xdr:col>
      <xdr:colOff>25400</xdr:colOff>
      <xdr:row>390</xdr:row>
      <xdr:rowOff>25400</xdr:rowOff>
    </xdr:from>
    <xdr:to>
      <xdr:col>1</xdr:col>
      <xdr:colOff>749300</xdr:colOff>
      <xdr:row>390</xdr:row>
      <xdr:rowOff>501650</xdr:rowOff>
    </xdr:to>
    <xdr:pic>
      <xdr:nvPicPr>
        <xdr:cNvPr id="709" name="Subgraph-industrializ3d">
          <a:extLst>
            <a:ext uri="{FF2B5EF4-FFF2-40B4-BE49-F238E27FC236}">
              <a16:creationId xmlns:a16="http://schemas.microsoft.com/office/drawing/2014/main" id="{02354DF8-98B4-4A20-B796-AF1092E1D201}"/>
            </a:ext>
          </a:extLst>
        </xdr:cNvPr>
        <xdr:cNvPicPr>
          <a:picLocks/>
        </xdr:cNvPicPr>
      </xdr:nvPicPr>
      <xdr:blipFill>
        <a:blip xmlns:r="http://schemas.openxmlformats.org/officeDocument/2006/relationships" r:embed="rId189">
          <a:extLst>
            <a:ext uri="{28A0092B-C50C-407E-A947-70E740481C1C}">
              <a14:useLocalDpi xmlns:a14="http://schemas.microsoft.com/office/drawing/2010/main" val="0"/>
            </a:ext>
          </a:extLst>
        </a:blip>
        <a:stretch>
          <a:fillRect/>
        </a:stretch>
      </xdr:blipFill>
      <xdr:spPr>
        <a:xfrm>
          <a:off x="635000" y="203860400"/>
          <a:ext cx="723900" cy="476250"/>
        </a:xfrm>
        <a:prstGeom prst="rect">
          <a:avLst/>
        </a:prstGeom>
      </xdr:spPr>
    </xdr:pic>
    <xdr:clientData/>
  </xdr:twoCellAnchor>
  <xdr:twoCellAnchor editAs="oneCell">
    <xdr:from>
      <xdr:col>1</xdr:col>
      <xdr:colOff>25400</xdr:colOff>
      <xdr:row>391</xdr:row>
      <xdr:rowOff>25400</xdr:rowOff>
    </xdr:from>
    <xdr:to>
      <xdr:col>1</xdr:col>
      <xdr:colOff>749300</xdr:colOff>
      <xdr:row>391</xdr:row>
      <xdr:rowOff>501650</xdr:rowOff>
    </xdr:to>
    <xdr:pic>
      <xdr:nvPicPr>
        <xdr:cNvPr id="711" name="Subgraph-bareknucklefc">
          <a:extLst>
            <a:ext uri="{FF2B5EF4-FFF2-40B4-BE49-F238E27FC236}">
              <a16:creationId xmlns:a16="http://schemas.microsoft.com/office/drawing/2014/main" id="{5D7A5FA6-DB23-4B3A-9BC0-6D57663E1174}"/>
            </a:ext>
          </a:extLst>
        </xdr:cNvPr>
        <xdr:cNvPicPr>
          <a:picLocks/>
        </xdr:cNvPicPr>
      </xdr:nvPicPr>
      <xdr:blipFill>
        <a:blip xmlns:r="http://schemas.openxmlformats.org/officeDocument/2006/relationships" r:embed="rId190">
          <a:extLst>
            <a:ext uri="{28A0092B-C50C-407E-A947-70E740481C1C}">
              <a14:useLocalDpi xmlns:a14="http://schemas.microsoft.com/office/drawing/2010/main" val="0"/>
            </a:ext>
          </a:extLst>
        </a:blip>
        <a:stretch>
          <a:fillRect/>
        </a:stretch>
      </xdr:blipFill>
      <xdr:spPr>
        <a:xfrm>
          <a:off x="635000" y="204384275"/>
          <a:ext cx="723900" cy="476250"/>
        </a:xfrm>
        <a:prstGeom prst="rect">
          <a:avLst/>
        </a:prstGeom>
      </xdr:spPr>
    </xdr:pic>
    <xdr:clientData/>
  </xdr:twoCellAnchor>
  <xdr:twoCellAnchor editAs="oneCell">
    <xdr:from>
      <xdr:col>1</xdr:col>
      <xdr:colOff>25400</xdr:colOff>
      <xdr:row>392</xdr:row>
      <xdr:rowOff>25400</xdr:rowOff>
    </xdr:from>
    <xdr:to>
      <xdr:col>1</xdr:col>
      <xdr:colOff>749300</xdr:colOff>
      <xdr:row>392</xdr:row>
      <xdr:rowOff>501650</xdr:rowOff>
    </xdr:to>
    <xdr:pic>
      <xdr:nvPicPr>
        <xdr:cNvPr id="713" name="Subgraph-rampage4real">
          <a:extLst>
            <a:ext uri="{FF2B5EF4-FFF2-40B4-BE49-F238E27FC236}">
              <a16:creationId xmlns:a16="http://schemas.microsoft.com/office/drawing/2014/main" id="{C5688284-9D0D-4A56-A35C-B3F60A228E88}"/>
            </a:ext>
          </a:extLst>
        </xdr:cNvPr>
        <xdr:cNvPicPr>
          <a:picLocks/>
        </xdr:cNvPicPr>
      </xdr:nvPicPr>
      <xdr:blipFill>
        <a:blip xmlns:r="http://schemas.openxmlformats.org/officeDocument/2006/relationships" r:embed="rId191">
          <a:extLst>
            <a:ext uri="{28A0092B-C50C-407E-A947-70E740481C1C}">
              <a14:useLocalDpi xmlns:a14="http://schemas.microsoft.com/office/drawing/2010/main" val="0"/>
            </a:ext>
          </a:extLst>
        </a:blip>
        <a:stretch>
          <a:fillRect/>
        </a:stretch>
      </xdr:blipFill>
      <xdr:spPr>
        <a:xfrm>
          <a:off x="635000" y="204908150"/>
          <a:ext cx="723900" cy="476250"/>
        </a:xfrm>
        <a:prstGeom prst="rect">
          <a:avLst/>
        </a:prstGeom>
      </xdr:spPr>
    </xdr:pic>
    <xdr:clientData/>
  </xdr:twoCellAnchor>
  <xdr:twoCellAnchor editAs="oneCell">
    <xdr:from>
      <xdr:col>1</xdr:col>
      <xdr:colOff>25400</xdr:colOff>
      <xdr:row>393</xdr:row>
      <xdr:rowOff>25400</xdr:rowOff>
    </xdr:from>
    <xdr:to>
      <xdr:col>1</xdr:col>
      <xdr:colOff>749300</xdr:colOff>
      <xdr:row>393</xdr:row>
      <xdr:rowOff>501650</xdr:rowOff>
    </xdr:to>
    <xdr:pic>
      <xdr:nvPicPr>
        <xdr:cNvPr id="715" name="Subgraph-xx54mwooerplinj">
          <a:extLst>
            <a:ext uri="{FF2B5EF4-FFF2-40B4-BE49-F238E27FC236}">
              <a16:creationId xmlns:a16="http://schemas.microsoft.com/office/drawing/2014/main" id="{230A5716-BF48-4276-8986-ED090E86608A}"/>
            </a:ext>
          </a:extLst>
        </xdr:cNvPr>
        <xdr:cNvPicPr>
          <a:picLocks/>
        </xdr:cNvPicPr>
      </xdr:nvPicPr>
      <xdr:blipFill>
        <a:blip xmlns:r="http://schemas.openxmlformats.org/officeDocument/2006/relationships" r:embed="rId133">
          <a:extLst>
            <a:ext uri="{28A0092B-C50C-407E-A947-70E740481C1C}">
              <a14:useLocalDpi xmlns:a14="http://schemas.microsoft.com/office/drawing/2010/main" val="0"/>
            </a:ext>
          </a:extLst>
        </a:blip>
        <a:stretch>
          <a:fillRect/>
        </a:stretch>
      </xdr:blipFill>
      <xdr:spPr>
        <a:xfrm>
          <a:off x="635000" y="205432025"/>
          <a:ext cx="723900" cy="476250"/>
        </a:xfrm>
        <a:prstGeom prst="rect">
          <a:avLst/>
        </a:prstGeom>
      </xdr:spPr>
    </xdr:pic>
    <xdr:clientData/>
  </xdr:twoCellAnchor>
  <xdr:twoCellAnchor editAs="oneCell">
    <xdr:from>
      <xdr:col>1</xdr:col>
      <xdr:colOff>25400</xdr:colOff>
      <xdr:row>394</xdr:row>
      <xdr:rowOff>25400</xdr:rowOff>
    </xdr:from>
    <xdr:to>
      <xdr:col>1</xdr:col>
      <xdr:colOff>749300</xdr:colOff>
      <xdr:row>394</xdr:row>
      <xdr:rowOff>501650</xdr:rowOff>
    </xdr:to>
    <xdr:pic>
      <xdr:nvPicPr>
        <xdr:cNvPr id="717" name="Subgraph-webshop_skystar">
          <a:extLst>
            <a:ext uri="{FF2B5EF4-FFF2-40B4-BE49-F238E27FC236}">
              <a16:creationId xmlns:a16="http://schemas.microsoft.com/office/drawing/2014/main" id="{F870E5DD-57FC-4931-8432-D0749DD0D4E8}"/>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205955900"/>
          <a:ext cx="723900" cy="476250"/>
        </a:xfrm>
        <a:prstGeom prst="rect">
          <a:avLst/>
        </a:prstGeom>
      </xdr:spPr>
    </xdr:pic>
    <xdr:clientData/>
  </xdr:twoCellAnchor>
  <xdr:twoCellAnchor editAs="oneCell">
    <xdr:from>
      <xdr:col>1</xdr:col>
      <xdr:colOff>25400</xdr:colOff>
      <xdr:row>395</xdr:row>
      <xdr:rowOff>25400</xdr:rowOff>
    </xdr:from>
    <xdr:to>
      <xdr:col>1</xdr:col>
      <xdr:colOff>749300</xdr:colOff>
      <xdr:row>395</xdr:row>
      <xdr:rowOff>501650</xdr:rowOff>
    </xdr:to>
    <xdr:pic>
      <xdr:nvPicPr>
        <xdr:cNvPr id="719" name="Subgraph-shxttaa">
          <a:extLst>
            <a:ext uri="{FF2B5EF4-FFF2-40B4-BE49-F238E27FC236}">
              <a16:creationId xmlns:a16="http://schemas.microsoft.com/office/drawing/2014/main" id="{3DC600FF-5787-458E-A8F7-2AA5E34EA5AC}"/>
            </a:ext>
          </a:extLst>
        </xdr:cNvPr>
        <xdr:cNvPicPr>
          <a:picLocks/>
        </xdr:cNvPicPr>
      </xdr:nvPicPr>
      <xdr:blipFill>
        <a:blip xmlns:r="http://schemas.openxmlformats.org/officeDocument/2006/relationships" r:embed="rId192">
          <a:extLst>
            <a:ext uri="{28A0092B-C50C-407E-A947-70E740481C1C}">
              <a14:useLocalDpi xmlns:a14="http://schemas.microsoft.com/office/drawing/2010/main" val="0"/>
            </a:ext>
          </a:extLst>
        </a:blip>
        <a:stretch>
          <a:fillRect/>
        </a:stretch>
      </xdr:blipFill>
      <xdr:spPr>
        <a:xfrm>
          <a:off x="635000" y="206479775"/>
          <a:ext cx="723900" cy="476250"/>
        </a:xfrm>
        <a:prstGeom prst="rect">
          <a:avLst/>
        </a:prstGeom>
      </xdr:spPr>
    </xdr:pic>
    <xdr:clientData/>
  </xdr:twoCellAnchor>
  <xdr:twoCellAnchor editAs="oneCell">
    <xdr:from>
      <xdr:col>1</xdr:col>
      <xdr:colOff>25400</xdr:colOff>
      <xdr:row>396</xdr:row>
      <xdr:rowOff>25400</xdr:rowOff>
    </xdr:from>
    <xdr:to>
      <xdr:col>1</xdr:col>
      <xdr:colOff>749300</xdr:colOff>
      <xdr:row>396</xdr:row>
      <xdr:rowOff>501650</xdr:rowOff>
    </xdr:to>
    <xdr:pic>
      <xdr:nvPicPr>
        <xdr:cNvPr id="721" name="Subgraph-s_bagnuls">
          <a:extLst>
            <a:ext uri="{FF2B5EF4-FFF2-40B4-BE49-F238E27FC236}">
              <a16:creationId xmlns:a16="http://schemas.microsoft.com/office/drawing/2014/main" id="{4C2F48F2-26EE-4F72-9D34-0A34123971D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635000" y="207003650"/>
          <a:ext cx="723900" cy="476250"/>
        </a:xfrm>
        <a:prstGeom prst="rect">
          <a:avLst/>
        </a:prstGeom>
      </xdr:spPr>
    </xdr:pic>
    <xdr:clientData/>
  </xdr:twoCellAnchor>
  <xdr:twoCellAnchor editAs="oneCell">
    <xdr:from>
      <xdr:col>1</xdr:col>
      <xdr:colOff>25400</xdr:colOff>
      <xdr:row>397</xdr:row>
      <xdr:rowOff>25400</xdr:rowOff>
    </xdr:from>
    <xdr:to>
      <xdr:col>1</xdr:col>
      <xdr:colOff>749300</xdr:colOff>
      <xdr:row>397</xdr:row>
      <xdr:rowOff>501650</xdr:rowOff>
    </xdr:to>
    <xdr:pic>
      <xdr:nvPicPr>
        <xdr:cNvPr id="723" name="Subgraph-sc">
          <a:extLst>
            <a:ext uri="{FF2B5EF4-FFF2-40B4-BE49-F238E27FC236}">
              <a16:creationId xmlns:a16="http://schemas.microsoft.com/office/drawing/2014/main" id="{8DCD5BFF-3CE3-427E-8053-65088A1828EE}"/>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207527525"/>
          <a:ext cx="723900" cy="476250"/>
        </a:xfrm>
        <a:prstGeom prst="rect">
          <a:avLst/>
        </a:prstGeom>
      </xdr:spPr>
    </xdr:pic>
    <xdr:clientData/>
  </xdr:twoCellAnchor>
  <xdr:twoCellAnchor editAs="oneCell">
    <xdr:from>
      <xdr:col>1</xdr:col>
      <xdr:colOff>25400</xdr:colOff>
      <xdr:row>398</xdr:row>
      <xdr:rowOff>25400</xdr:rowOff>
    </xdr:from>
    <xdr:to>
      <xdr:col>1</xdr:col>
      <xdr:colOff>749300</xdr:colOff>
      <xdr:row>398</xdr:row>
      <xdr:rowOff>501650</xdr:rowOff>
    </xdr:to>
    <xdr:pic>
      <xdr:nvPicPr>
        <xdr:cNvPr id="725" name="Subgraph-orangegrandest">
          <a:extLst>
            <a:ext uri="{FF2B5EF4-FFF2-40B4-BE49-F238E27FC236}">
              <a16:creationId xmlns:a16="http://schemas.microsoft.com/office/drawing/2014/main" id="{68B5CEBA-9359-422D-9C70-42CBD9D68393}"/>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208051400"/>
          <a:ext cx="723900" cy="476250"/>
        </a:xfrm>
        <a:prstGeom prst="rect">
          <a:avLst/>
        </a:prstGeom>
      </xdr:spPr>
    </xdr:pic>
    <xdr:clientData/>
  </xdr:twoCellAnchor>
  <xdr:twoCellAnchor editAs="oneCell">
    <xdr:from>
      <xdr:col>1</xdr:col>
      <xdr:colOff>25400</xdr:colOff>
      <xdr:row>399</xdr:row>
      <xdr:rowOff>25400</xdr:rowOff>
    </xdr:from>
    <xdr:to>
      <xdr:col>1</xdr:col>
      <xdr:colOff>749300</xdr:colOff>
      <xdr:row>399</xdr:row>
      <xdr:rowOff>501650</xdr:rowOff>
    </xdr:to>
    <xdr:pic>
      <xdr:nvPicPr>
        <xdr:cNvPr id="727" name="Subgraph-didier_liret">
          <a:extLst>
            <a:ext uri="{FF2B5EF4-FFF2-40B4-BE49-F238E27FC236}">
              <a16:creationId xmlns:a16="http://schemas.microsoft.com/office/drawing/2014/main" id="{66273D67-29CE-4319-A599-5189D769F2D6}"/>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208575275"/>
          <a:ext cx="723900" cy="476250"/>
        </a:xfrm>
        <a:prstGeom prst="rect">
          <a:avLst/>
        </a:prstGeom>
      </xdr:spPr>
    </xdr:pic>
    <xdr:clientData/>
  </xdr:twoCellAnchor>
  <xdr:twoCellAnchor editAs="oneCell">
    <xdr:from>
      <xdr:col>1</xdr:col>
      <xdr:colOff>25400</xdr:colOff>
      <xdr:row>400</xdr:row>
      <xdr:rowOff>25400</xdr:rowOff>
    </xdr:from>
    <xdr:to>
      <xdr:col>1</xdr:col>
      <xdr:colOff>749300</xdr:colOff>
      <xdr:row>400</xdr:row>
      <xdr:rowOff>501650</xdr:rowOff>
    </xdr:to>
    <xdr:pic>
      <xdr:nvPicPr>
        <xdr:cNvPr id="729" name="Subgraph-karate_getter">
          <a:extLst>
            <a:ext uri="{FF2B5EF4-FFF2-40B4-BE49-F238E27FC236}">
              <a16:creationId xmlns:a16="http://schemas.microsoft.com/office/drawing/2014/main" id="{8A7B5DF0-4D60-4184-9D9A-32AE840B579E}"/>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209099150"/>
          <a:ext cx="723900" cy="476250"/>
        </a:xfrm>
        <a:prstGeom prst="rect">
          <a:avLst/>
        </a:prstGeom>
      </xdr:spPr>
    </xdr:pic>
    <xdr:clientData/>
  </xdr:twoCellAnchor>
  <xdr:twoCellAnchor editAs="oneCell">
    <xdr:from>
      <xdr:col>1</xdr:col>
      <xdr:colOff>25400</xdr:colOff>
      <xdr:row>401</xdr:row>
      <xdr:rowOff>25400</xdr:rowOff>
    </xdr:from>
    <xdr:to>
      <xdr:col>1</xdr:col>
      <xdr:colOff>749300</xdr:colOff>
      <xdr:row>401</xdr:row>
      <xdr:rowOff>501650</xdr:rowOff>
    </xdr:to>
    <xdr:pic>
      <xdr:nvPicPr>
        <xdr:cNvPr id="731" name="Subgraph-ble">
          <a:extLst>
            <a:ext uri="{FF2B5EF4-FFF2-40B4-BE49-F238E27FC236}">
              <a16:creationId xmlns:a16="http://schemas.microsoft.com/office/drawing/2014/main" id="{EAF4CD5A-FE33-466C-91B8-A923DA203A79}"/>
            </a:ext>
          </a:extLst>
        </xdr:cNvPr>
        <xdr:cNvPicPr>
          <a:picLocks/>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35000" y="209623025"/>
          <a:ext cx="723900" cy="476250"/>
        </a:xfrm>
        <a:prstGeom prst="rect">
          <a:avLst/>
        </a:prstGeom>
      </xdr:spPr>
    </xdr:pic>
    <xdr:clientData/>
  </xdr:twoCellAnchor>
  <xdr:twoCellAnchor editAs="oneCell">
    <xdr:from>
      <xdr:col>1</xdr:col>
      <xdr:colOff>25400</xdr:colOff>
      <xdr:row>402</xdr:row>
      <xdr:rowOff>25400</xdr:rowOff>
    </xdr:from>
    <xdr:to>
      <xdr:col>1</xdr:col>
      <xdr:colOff>749300</xdr:colOff>
      <xdr:row>402</xdr:row>
      <xdr:rowOff>501650</xdr:rowOff>
    </xdr:to>
    <xdr:pic>
      <xdr:nvPicPr>
        <xdr:cNvPr id="733" name="Subgraph-ph17053627">
          <a:extLst>
            <a:ext uri="{FF2B5EF4-FFF2-40B4-BE49-F238E27FC236}">
              <a16:creationId xmlns:a16="http://schemas.microsoft.com/office/drawing/2014/main" id="{188B46F7-8126-4812-A369-1ABE6A599D8C}"/>
            </a:ext>
          </a:extLst>
        </xdr:cNvPr>
        <xdr:cNvPicPr>
          <a:picLocks/>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635000" y="210146900"/>
          <a:ext cx="723900" cy="476250"/>
        </a:xfrm>
        <a:prstGeom prst="rect">
          <a:avLst/>
        </a:prstGeom>
      </xdr:spPr>
    </xdr:pic>
    <xdr:clientData/>
  </xdr:twoCellAnchor>
  <xdr:twoCellAnchor editAs="oneCell">
    <xdr:from>
      <xdr:col>1</xdr:col>
      <xdr:colOff>25400</xdr:colOff>
      <xdr:row>403</xdr:row>
      <xdr:rowOff>25400</xdr:rowOff>
    </xdr:from>
    <xdr:to>
      <xdr:col>1</xdr:col>
      <xdr:colOff>749300</xdr:colOff>
      <xdr:row>403</xdr:row>
      <xdr:rowOff>501650</xdr:rowOff>
    </xdr:to>
    <xdr:pic>
      <xdr:nvPicPr>
        <xdr:cNvPr id="735" name="Subgraph-gamers_bima">
          <a:extLst>
            <a:ext uri="{FF2B5EF4-FFF2-40B4-BE49-F238E27FC236}">
              <a16:creationId xmlns:a16="http://schemas.microsoft.com/office/drawing/2014/main" id="{E673FAEF-41C3-4804-A23A-240BD71D2604}"/>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210670775"/>
          <a:ext cx="723900" cy="476250"/>
        </a:xfrm>
        <a:prstGeom prst="rect">
          <a:avLst/>
        </a:prstGeom>
      </xdr:spPr>
    </xdr:pic>
    <xdr:clientData/>
  </xdr:twoCellAnchor>
  <xdr:twoCellAnchor editAs="oneCell">
    <xdr:from>
      <xdr:col>1</xdr:col>
      <xdr:colOff>25400</xdr:colOff>
      <xdr:row>404</xdr:row>
      <xdr:rowOff>25400</xdr:rowOff>
    </xdr:from>
    <xdr:to>
      <xdr:col>1</xdr:col>
      <xdr:colOff>749300</xdr:colOff>
      <xdr:row>404</xdr:row>
      <xdr:rowOff>501650</xdr:rowOff>
    </xdr:to>
    <xdr:pic>
      <xdr:nvPicPr>
        <xdr:cNvPr id="737" name="Subgraph-melissagattoufc">
          <a:extLst>
            <a:ext uri="{FF2B5EF4-FFF2-40B4-BE49-F238E27FC236}">
              <a16:creationId xmlns:a16="http://schemas.microsoft.com/office/drawing/2014/main" id="{4D59CB60-5F78-4EF0-ABE1-AB7A5FA39B87}"/>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211194650"/>
          <a:ext cx="723900" cy="476250"/>
        </a:xfrm>
        <a:prstGeom prst="rect">
          <a:avLst/>
        </a:prstGeom>
      </xdr:spPr>
    </xdr:pic>
    <xdr:clientData/>
  </xdr:twoCellAnchor>
  <xdr:twoCellAnchor editAs="oneCell">
    <xdr:from>
      <xdr:col>1</xdr:col>
      <xdr:colOff>25400</xdr:colOff>
      <xdr:row>405</xdr:row>
      <xdr:rowOff>25400</xdr:rowOff>
    </xdr:from>
    <xdr:to>
      <xdr:col>1</xdr:col>
      <xdr:colOff>749300</xdr:colOff>
      <xdr:row>405</xdr:row>
      <xdr:rowOff>501650</xdr:rowOff>
    </xdr:to>
    <xdr:pic>
      <xdr:nvPicPr>
        <xdr:cNvPr id="739" name="Subgraph-maksetamo_">
          <a:extLst>
            <a:ext uri="{FF2B5EF4-FFF2-40B4-BE49-F238E27FC236}">
              <a16:creationId xmlns:a16="http://schemas.microsoft.com/office/drawing/2014/main" id="{279F9C15-3552-4520-90DD-8BE26103B0BC}"/>
            </a:ext>
          </a:extLst>
        </xdr:cNvPr>
        <xdr:cNvPicPr>
          <a:picLocks/>
        </xdr:cNvPicPr>
      </xdr:nvPicPr>
      <xdr:blipFill>
        <a:blip xmlns:r="http://schemas.openxmlformats.org/officeDocument/2006/relationships" r:embed="rId179">
          <a:extLst>
            <a:ext uri="{28A0092B-C50C-407E-A947-70E740481C1C}">
              <a14:useLocalDpi xmlns:a14="http://schemas.microsoft.com/office/drawing/2010/main" val="0"/>
            </a:ext>
          </a:extLst>
        </a:blip>
        <a:stretch>
          <a:fillRect/>
        </a:stretch>
      </xdr:blipFill>
      <xdr:spPr>
        <a:xfrm>
          <a:off x="635000" y="211718525"/>
          <a:ext cx="723900" cy="476250"/>
        </a:xfrm>
        <a:prstGeom prst="rect">
          <a:avLst/>
        </a:prstGeom>
      </xdr:spPr>
    </xdr:pic>
    <xdr:clientData/>
  </xdr:twoCellAnchor>
  <xdr:twoCellAnchor editAs="oneCell">
    <xdr:from>
      <xdr:col>1</xdr:col>
      <xdr:colOff>25400</xdr:colOff>
      <xdr:row>406</xdr:row>
      <xdr:rowOff>25400</xdr:rowOff>
    </xdr:from>
    <xdr:to>
      <xdr:col>1</xdr:col>
      <xdr:colOff>749300</xdr:colOff>
      <xdr:row>406</xdr:row>
      <xdr:rowOff>501650</xdr:rowOff>
    </xdr:to>
    <xdr:pic>
      <xdr:nvPicPr>
        <xdr:cNvPr id="741" name="Subgraph-_alexandriant_">
          <a:extLst>
            <a:ext uri="{FF2B5EF4-FFF2-40B4-BE49-F238E27FC236}">
              <a16:creationId xmlns:a16="http://schemas.microsoft.com/office/drawing/2014/main" id="{97C74457-45C0-43D9-AA49-BDF37AF0B3C4}"/>
            </a:ext>
          </a:extLst>
        </xdr:cNvPr>
        <xdr:cNvPicPr>
          <a:picLocks/>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635000" y="212242400"/>
          <a:ext cx="723900" cy="476250"/>
        </a:xfrm>
        <a:prstGeom prst="rect">
          <a:avLst/>
        </a:prstGeom>
      </xdr:spPr>
    </xdr:pic>
    <xdr:clientData/>
  </xdr:twoCellAnchor>
  <xdr:twoCellAnchor editAs="oneCell">
    <xdr:from>
      <xdr:col>1</xdr:col>
      <xdr:colOff>25400</xdr:colOff>
      <xdr:row>407</xdr:row>
      <xdr:rowOff>25400</xdr:rowOff>
    </xdr:from>
    <xdr:to>
      <xdr:col>1</xdr:col>
      <xdr:colOff>749300</xdr:colOff>
      <xdr:row>407</xdr:row>
      <xdr:rowOff>501650</xdr:rowOff>
    </xdr:to>
    <xdr:pic>
      <xdr:nvPicPr>
        <xdr:cNvPr id="743" name="Subgraph-horaengssui">
          <a:extLst>
            <a:ext uri="{FF2B5EF4-FFF2-40B4-BE49-F238E27FC236}">
              <a16:creationId xmlns:a16="http://schemas.microsoft.com/office/drawing/2014/main" id="{A2273402-53A6-43C3-A236-4C18CEBB133A}"/>
            </a:ext>
          </a:extLst>
        </xdr:cNvPr>
        <xdr:cNvPicPr>
          <a:picLocks/>
        </xdr:cNvPicPr>
      </xdr:nvPicPr>
      <xdr:blipFill>
        <a:blip xmlns:r="http://schemas.openxmlformats.org/officeDocument/2006/relationships" r:embed="rId193">
          <a:extLst>
            <a:ext uri="{28A0092B-C50C-407E-A947-70E740481C1C}">
              <a14:useLocalDpi xmlns:a14="http://schemas.microsoft.com/office/drawing/2010/main" val="0"/>
            </a:ext>
          </a:extLst>
        </a:blip>
        <a:stretch>
          <a:fillRect/>
        </a:stretch>
      </xdr:blipFill>
      <xdr:spPr>
        <a:xfrm>
          <a:off x="635000" y="212766275"/>
          <a:ext cx="723900" cy="476250"/>
        </a:xfrm>
        <a:prstGeom prst="rect">
          <a:avLst/>
        </a:prstGeom>
      </xdr:spPr>
    </xdr:pic>
    <xdr:clientData/>
  </xdr:twoCellAnchor>
  <xdr:twoCellAnchor editAs="oneCell">
    <xdr:from>
      <xdr:col>1</xdr:col>
      <xdr:colOff>25400</xdr:colOff>
      <xdr:row>408</xdr:row>
      <xdr:rowOff>25400</xdr:rowOff>
    </xdr:from>
    <xdr:to>
      <xdr:col>1</xdr:col>
      <xdr:colOff>749300</xdr:colOff>
      <xdr:row>408</xdr:row>
      <xdr:rowOff>501650</xdr:rowOff>
    </xdr:to>
    <xdr:pic>
      <xdr:nvPicPr>
        <xdr:cNvPr id="745" name="Subgraph-malak_sahb1">
          <a:extLst>
            <a:ext uri="{FF2B5EF4-FFF2-40B4-BE49-F238E27FC236}">
              <a16:creationId xmlns:a16="http://schemas.microsoft.com/office/drawing/2014/main" id="{781BE474-BB5B-4FC9-ADE5-47846BD4D60F}"/>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635000" y="213290150"/>
          <a:ext cx="723900" cy="476250"/>
        </a:xfrm>
        <a:prstGeom prst="rect">
          <a:avLst/>
        </a:prstGeom>
      </xdr:spPr>
    </xdr:pic>
    <xdr:clientData/>
  </xdr:twoCellAnchor>
  <xdr:twoCellAnchor editAs="oneCell">
    <xdr:from>
      <xdr:col>1</xdr:col>
      <xdr:colOff>25400</xdr:colOff>
      <xdr:row>409</xdr:row>
      <xdr:rowOff>25400</xdr:rowOff>
    </xdr:from>
    <xdr:to>
      <xdr:col>1</xdr:col>
      <xdr:colOff>749300</xdr:colOff>
      <xdr:row>409</xdr:row>
      <xdr:rowOff>501650</xdr:rowOff>
    </xdr:to>
    <xdr:pic>
      <xdr:nvPicPr>
        <xdr:cNvPr id="747" name="Subgraph-relooqattaa">
          <a:extLst>
            <a:ext uri="{FF2B5EF4-FFF2-40B4-BE49-F238E27FC236}">
              <a16:creationId xmlns:a16="http://schemas.microsoft.com/office/drawing/2014/main" id="{F262C23A-E224-4CD7-AE4A-5788D5C59B5C}"/>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635000" y="213814025"/>
          <a:ext cx="723900" cy="476250"/>
        </a:xfrm>
        <a:prstGeom prst="rect">
          <a:avLst/>
        </a:prstGeom>
      </xdr:spPr>
    </xdr:pic>
    <xdr:clientData/>
  </xdr:twoCellAnchor>
  <xdr:twoCellAnchor editAs="oneCell">
    <xdr:from>
      <xdr:col>1</xdr:col>
      <xdr:colOff>25400</xdr:colOff>
      <xdr:row>411</xdr:row>
      <xdr:rowOff>25400</xdr:rowOff>
    </xdr:from>
    <xdr:to>
      <xdr:col>1</xdr:col>
      <xdr:colOff>749300</xdr:colOff>
      <xdr:row>411</xdr:row>
      <xdr:rowOff>501650</xdr:rowOff>
    </xdr:to>
    <xdr:pic>
      <xdr:nvPicPr>
        <xdr:cNvPr id="749" name="Subgraph-diamondsga21">
          <a:extLst>
            <a:ext uri="{FF2B5EF4-FFF2-40B4-BE49-F238E27FC236}">
              <a16:creationId xmlns:a16="http://schemas.microsoft.com/office/drawing/2014/main" id="{3060B088-F15D-45B2-AE0C-5C3C9FDA5FD2}"/>
            </a:ext>
          </a:extLst>
        </xdr:cNvPr>
        <xdr:cNvPicPr>
          <a:picLocks/>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635000" y="214861775"/>
          <a:ext cx="723900" cy="476250"/>
        </a:xfrm>
        <a:prstGeom prst="rect">
          <a:avLst/>
        </a:prstGeom>
      </xdr:spPr>
    </xdr:pic>
    <xdr:clientData/>
  </xdr:twoCellAnchor>
  <xdr:twoCellAnchor editAs="oneCell">
    <xdr:from>
      <xdr:col>1</xdr:col>
      <xdr:colOff>25400</xdr:colOff>
      <xdr:row>412</xdr:row>
      <xdr:rowOff>25400</xdr:rowOff>
    </xdr:from>
    <xdr:to>
      <xdr:col>1</xdr:col>
      <xdr:colOff>749300</xdr:colOff>
      <xdr:row>412</xdr:row>
      <xdr:rowOff>501650</xdr:rowOff>
    </xdr:to>
    <xdr:pic>
      <xdr:nvPicPr>
        <xdr:cNvPr id="751" name="Subgraph-mmatrout">
          <a:extLst>
            <a:ext uri="{FF2B5EF4-FFF2-40B4-BE49-F238E27FC236}">
              <a16:creationId xmlns:a16="http://schemas.microsoft.com/office/drawing/2014/main" id="{BBDD4BF3-0430-4B68-864B-75DBAE2A435E}"/>
            </a:ext>
          </a:extLst>
        </xdr:cNvPr>
        <xdr:cNvPicPr>
          <a:picLocks/>
        </xdr:cNvPicPr>
      </xdr:nvPicPr>
      <xdr:blipFill>
        <a:blip xmlns:r="http://schemas.openxmlformats.org/officeDocument/2006/relationships" r:embed="rId194">
          <a:extLst>
            <a:ext uri="{28A0092B-C50C-407E-A947-70E740481C1C}">
              <a14:useLocalDpi xmlns:a14="http://schemas.microsoft.com/office/drawing/2010/main" val="0"/>
            </a:ext>
          </a:extLst>
        </a:blip>
        <a:stretch>
          <a:fillRect/>
        </a:stretch>
      </xdr:blipFill>
      <xdr:spPr>
        <a:xfrm>
          <a:off x="635000" y="215385650"/>
          <a:ext cx="723900" cy="476250"/>
        </a:xfrm>
        <a:prstGeom prst="rect">
          <a:avLst/>
        </a:prstGeom>
      </xdr:spPr>
    </xdr:pic>
    <xdr:clientData/>
  </xdr:twoCellAnchor>
  <xdr:twoCellAnchor editAs="oneCell">
    <xdr:from>
      <xdr:col>1</xdr:col>
      <xdr:colOff>25400</xdr:colOff>
      <xdr:row>413</xdr:row>
      <xdr:rowOff>25400</xdr:rowOff>
    </xdr:from>
    <xdr:to>
      <xdr:col>1</xdr:col>
      <xdr:colOff>749300</xdr:colOff>
      <xdr:row>413</xdr:row>
      <xdr:rowOff>501650</xdr:rowOff>
    </xdr:to>
    <xdr:pic>
      <xdr:nvPicPr>
        <xdr:cNvPr id="753" name="Subgraph-izzy_515">
          <a:extLst>
            <a:ext uri="{FF2B5EF4-FFF2-40B4-BE49-F238E27FC236}">
              <a16:creationId xmlns:a16="http://schemas.microsoft.com/office/drawing/2014/main" id="{0E4E39E2-9BCC-46C4-82C3-BEE0E58DE2E6}"/>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215909525"/>
          <a:ext cx="723900" cy="476250"/>
        </a:xfrm>
        <a:prstGeom prst="rect">
          <a:avLst/>
        </a:prstGeom>
      </xdr:spPr>
    </xdr:pic>
    <xdr:clientData/>
  </xdr:twoCellAnchor>
  <xdr:twoCellAnchor editAs="oneCell">
    <xdr:from>
      <xdr:col>1</xdr:col>
      <xdr:colOff>25400</xdr:colOff>
      <xdr:row>414</xdr:row>
      <xdr:rowOff>25400</xdr:rowOff>
    </xdr:from>
    <xdr:to>
      <xdr:col>1</xdr:col>
      <xdr:colOff>749300</xdr:colOff>
      <xdr:row>414</xdr:row>
      <xdr:rowOff>501650</xdr:rowOff>
    </xdr:to>
    <xdr:pic>
      <xdr:nvPicPr>
        <xdr:cNvPr id="755" name="Subgraph-yannispappas">
          <a:extLst>
            <a:ext uri="{FF2B5EF4-FFF2-40B4-BE49-F238E27FC236}">
              <a16:creationId xmlns:a16="http://schemas.microsoft.com/office/drawing/2014/main" id="{5EBBC7B3-9BF8-4759-94AC-DD411678EC86}"/>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216433400"/>
          <a:ext cx="723900" cy="476250"/>
        </a:xfrm>
        <a:prstGeom prst="rect">
          <a:avLst/>
        </a:prstGeom>
      </xdr:spPr>
    </xdr:pic>
    <xdr:clientData/>
  </xdr:twoCellAnchor>
  <xdr:twoCellAnchor editAs="oneCell">
    <xdr:from>
      <xdr:col>1</xdr:col>
      <xdr:colOff>25400</xdr:colOff>
      <xdr:row>415</xdr:row>
      <xdr:rowOff>25400</xdr:rowOff>
    </xdr:from>
    <xdr:to>
      <xdr:col>1</xdr:col>
      <xdr:colOff>749300</xdr:colOff>
      <xdr:row>415</xdr:row>
      <xdr:rowOff>501650</xdr:rowOff>
    </xdr:to>
    <xdr:pic>
      <xdr:nvPicPr>
        <xdr:cNvPr id="757" name="Subgraph-amandabarragan_">
          <a:extLst>
            <a:ext uri="{FF2B5EF4-FFF2-40B4-BE49-F238E27FC236}">
              <a16:creationId xmlns:a16="http://schemas.microsoft.com/office/drawing/2014/main" id="{6378A121-E012-49E1-AA56-F0B0F62DDCCC}"/>
            </a:ext>
          </a:extLst>
        </xdr:cNvPr>
        <xdr:cNvPicPr>
          <a:picLocks/>
        </xdr:cNvPicPr>
      </xdr:nvPicPr>
      <xdr:blipFill>
        <a:blip xmlns:r="http://schemas.openxmlformats.org/officeDocument/2006/relationships" r:embed="rId195">
          <a:extLst>
            <a:ext uri="{28A0092B-C50C-407E-A947-70E740481C1C}">
              <a14:useLocalDpi xmlns:a14="http://schemas.microsoft.com/office/drawing/2010/main" val="0"/>
            </a:ext>
          </a:extLst>
        </a:blip>
        <a:stretch>
          <a:fillRect/>
        </a:stretch>
      </xdr:blipFill>
      <xdr:spPr>
        <a:xfrm>
          <a:off x="635000" y="216957275"/>
          <a:ext cx="723900" cy="476250"/>
        </a:xfrm>
        <a:prstGeom prst="rect">
          <a:avLst/>
        </a:prstGeom>
      </xdr:spPr>
    </xdr:pic>
    <xdr:clientData/>
  </xdr:twoCellAnchor>
  <xdr:twoCellAnchor editAs="oneCell">
    <xdr:from>
      <xdr:col>1</xdr:col>
      <xdr:colOff>25400</xdr:colOff>
      <xdr:row>416</xdr:row>
      <xdr:rowOff>25400</xdr:rowOff>
    </xdr:from>
    <xdr:to>
      <xdr:col>1</xdr:col>
      <xdr:colOff>749300</xdr:colOff>
      <xdr:row>416</xdr:row>
      <xdr:rowOff>501650</xdr:rowOff>
    </xdr:to>
    <xdr:pic>
      <xdr:nvPicPr>
        <xdr:cNvPr id="759" name="Subgraph-dustinpoirier">
          <a:extLst>
            <a:ext uri="{FF2B5EF4-FFF2-40B4-BE49-F238E27FC236}">
              <a16:creationId xmlns:a16="http://schemas.microsoft.com/office/drawing/2014/main" id="{905AAEF9-82F0-48FC-B541-6DBEACAF0090}"/>
            </a:ext>
          </a:extLst>
        </xdr:cNvPr>
        <xdr:cNvPicPr>
          <a:picLocks/>
        </xdr:cNvPicPr>
      </xdr:nvPicPr>
      <xdr:blipFill>
        <a:blip xmlns:r="http://schemas.openxmlformats.org/officeDocument/2006/relationships" r:embed="rId196">
          <a:extLst>
            <a:ext uri="{28A0092B-C50C-407E-A947-70E740481C1C}">
              <a14:useLocalDpi xmlns:a14="http://schemas.microsoft.com/office/drawing/2010/main" val="0"/>
            </a:ext>
          </a:extLst>
        </a:blip>
        <a:stretch>
          <a:fillRect/>
        </a:stretch>
      </xdr:blipFill>
      <xdr:spPr>
        <a:xfrm>
          <a:off x="635000" y="217481150"/>
          <a:ext cx="723900" cy="476250"/>
        </a:xfrm>
        <a:prstGeom prst="rect">
          <a:avLst/>
        </a:prstGeom>
      </xdr:spPr>
    </xdr:pic>
    <xdr:clientData/>
  </xdr:twoCellAnchor>
  <xdr:twoCellAnchor editAs="oneCell">
    <xdr:from>
      <xdr:col>1</xdr:col>
      <xdr:colOff>25400</xdr:colOff>
      <xdr:row>417</xdr:row>
      <xdr:rowOff>25400</xdr:rowOff>
    </xdr:from>
    <xdr:to>
      <xdr:col>1</xdr:col>
      <xdr:colOff>749300</xdr:colOff>
      <xdr:row>417</xdr:row>
      <xdr:rowOff>501650</xdr:rowOff>
    </xdr:to>
    <xdr:pic>
      <xdr:nvPicPr>
        <xdr:cNvPr id="761" name="Subgraph-luanvagnerbrxuk">
          <a:extLst>
            <a:ext uri="{FF2B5EF4-FFF2-40B4-BE49-F238E27FC236}">
              <a16:creationId xmlns:a16="http://schemas.microsoft.com/office/drawing/2014/main" id="{62FE1637-D1BF-45F0-848E-23BD4E62E3C4}"/>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635000" y="218005025"/>
          <a:ext cx="723900" cy="476250"/>
        </a:xfrm>
        <a:prstGeom prst="rect">
          <a:avLst/>
        </a:prstGeom>
      </xdr:spPr>
    </xdr:pic>
    <xdr:clientData/>
  </xdr:twoCellAnchor>
  <xdr:twoCellAnchor editAs="oneCell">
    <xdr:from>
      <xdr:col>1</xdr:col>
      <xdr:colOff>25400</xdr:colOff>
      <xdr:row>418</xdr:row>
      <xdr:rowOff>25400</xdr:rowOff>
    </xdr:from>
    <xdr:to>
      <xdr:col>1</xdr:col>
      <xdr:colOff>749300</xdr:colOff>
      <xdr:row>418</xdr:row>
      <xdr:rowOff>501650</xdr:rowOff>
    </xdr:to>
    <xdr:pic>
      <xdr:nvPicPr>
        <xdr:cNvPr id="763" name="Subgraph-mmamelotto">
          <a:extLst>
            <a:ext uri="{FF2B5EF4-FFF2-40B4-BE49-F238E27FC236}">
              <a16:creationId xmlns:a16="http://schemas.microsoft.com/office/drawing/2014/main" id="{9257B2A9-6433-4226-96A7-4FBA76D0DE87}"/>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635000" y="218528900"/>
          <a:ext cx="723900" cy="476250"/>
        </a:xfrm>
        <a:prstGeom prst="rect">
          <a:avLst/>
        </a:prstGeom>
      </xdr:spPr>
    </xdr:pic>
    <xdr:clientData/>
  </xdr:twoCellAnchor>
  <xdr:twoCellAnchor editAs="oneCell">
    <xdr:from>
      <xdr:col>1</xdr:col>
      <xdr:colOff>25400</xdr:colOff>
      <xdr:row>419</xdr:row>
      <xdr:rowOff>25400</xdr:rowOff>
    </xdr:from>
    <xdr:to>
      <xdr:col>1</xdr:col>
      <xdr:colOff>749300</xdr:colOff>
      <xdr:row>419</xdr:row>
      <xdr:rowOff>501650</xdr:rowOff>
    </xdr:to>
    <xdr:pic>
      <xdr:nvPicPr>
        <xdr:cNvPr id="765" name="Subgraph-mctranquility">
          <a:extLst>
            <a:ext uri="{FF2B5EF4-FFF2-40B4-BE49-F238E27FC236}">
              <a16:creationId xmlns:a16="http://schemas.microsoft.com/office/drawing/2014/main" id="{878F31C7-C366-4C58-94B2-4310C03BD7C0}"/>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35000" y="219052775"/>
          <a:ext cx="723900" cy="476250"/>
        </a:xfrm>
        <a:prstGeom prst="rect">
          <a:avLst/>
        </a:prstGeom>
      </xdr:spPr>
    </xdr:pic>
    <xdr:clientData/>
  </xdr:twoCellAnchor>
  <xdr:twoCellAnchor editAs="oneCell">
    <xdr:from>
      <xdr:col>1</xdr:col>
      <xdr:colOff>25400</xdr:colOff>
      <xdr:row>420</xdr:row>
      <xdr:rowOff>25400</xdr:rowOff>
    </xdr:from>
    <xdr:to>
      <xdr:col>1</xdr:col>
      <xdr:colOff>749300</xdr:colOff>
      <xdr:row>420</xdr:row>
      <xdr:rowOff>501650</xdr:rowOff>
    </xdr:to>
    <xdr:pic>
      <xdr:nvPicPr>
        <xdr:cNvPr id="767" name="Subgraph-chrismartinart1">
          <a:extLst>
            <a:ext uri="{FF2B5EF4-FFF2-40B4-BE49-F238E27FC236}">
              <a16:creationId xmlns:a16="http://schemas.microsoft.com/office/drawing/2014/main" id="{418429E7-B869-4B6E-9E54-0B07BCE65464}"/>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219576650"/>
          <a:ext cx="723900" cy="476250"/>
        </a:xfrm>
        <a:prstGeom prst="rect">
          <a:avLst/>
        </a:prstGeom>
      </xdr:spPr>
    </xdr:pic>
    <xdr:clientData/>
  </xdr:twoCellAnchor>
  <xdr:twoCellAnchor editAs="oneCell">
    <xdr:from>
      <xdr:col>1</xdr:col>
      <xdr:colOff>25400</xdr:colOff>
      <xdr:row>421</xdr:row>
      <xdr:rowOff>25400</xdr:rowOff>
    </xdr:from>
    <xdr:to>
      <xdr:col>1</xdr:col>
      <xdr:colOff>749300</xdr:colOff>
      <xdr:row>421</xdr:row>
      <xdr:rowOff>501650</xdr:rowOff>
    </xdr:to>
    <xdr:pic>
      <xdr:nvPicPr>
        <xdr:cNvPr id="769" name="Subgraph-chuckliddell">
          <a:extLst>
            <a:ext uri="{FF2B5EF4-FFF2-40B4-BE49-F238E27FC236}">
              <a16:creationId xmlns:a16="http://schemas.microsoft.com/office/drawing/2014/main" id="{2ADA15FB-0767-438B-8656-1CDC7DA0F59D}"/>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220100525"/>
          <a:ext cx="723900" cy="476250"/>
        </a:xfrm>
        <a:prstGeom prst="rect">
          <a:avLst/>
        </a:prstGeom>
      </xdr:spPr>
    </xdr:pic>
    <xdr:clientData/>
  </xdr:twoCellAnchor>
  <xdr:twoCellAnchor editAs="oneCell">
    <xdr:from>
      <xdr:col>1</xdr:col>
      <xdr:colOff>25400</xdr:colOff>
      <xdr:row>424</xdr:row>
      <xdr:rowOff>25400</xdr:rowOff>
    </xdr:from>
    <xdr:to>
      <xdr:col>1</xdr:col>
      <xdr:colOff>749300</xdr:colOff>
      <xdr:row>424</xdr:row>
      <xdr:rowOff>501650</xdr:rowOff>
    </xdr:to>
    <xdr:pic>
      <xdr:nvPicPr>
        <xdr:cNvPr id="771" name="Subgraph-yohukasi_4254">
          <a:extLst>
            <a:ext uri="{FF2B5EF4-FFF2-40B4-BE49-F238E27FC236}">
              <a16:creationId xmlns:a16="http://schemas.microsoft.com/office/drawing/2014/main" id="{55AAB568-8580-46D8-8156-E0CCDA286193}"/>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221672150"/>
          <a:ext cx="723900" cy="476250"/>
        </a:xfrm>
        <a:prstGeom prst="rect">
          <a:avLst/>
        </a:prstGeom>
      </xdr:spPr>
    </xdr:pic>
    <xdr:clientData/>
  </xdr:twoCellAnchor>
  <xdr:twoCellAnchor editAs="oneCell">
    <xdr:from>
      <xdr:col>1</xdr:col>
      <xdr:colOff>25400</xdr:colOff>
      <xdr:row>425</xdr:row>
      <xdr:rowOff>25400</xdr:rowOff>
    </xdr:from>
    <xdr:to>
      <xdr:col>1</xdr:col>
      <xdr:colOff>749300</xdr:colOff>
      <xdr:row>425</xdr:row>
      <xdr:rowOff>501650</xdr:rowOff>
    </xdr:to>
    <xdr:pic>
      <xdr:nvPicPr>
        <xdr:cNvPr id="773" name="Subgraph-yoyomike22">
          <a:extLst>
            <a:ext uri="{FF2B5EF4-FFF2-40B4-BE49-F238E27FC236}">
              <a16:creationId xmlns:a16="http://schemas.microsoft.com/office/drawing/2014/main" id="{CB7862D7-659F-48A4-B35A-23F1791298D9}"/>
            </a:ext>
          </a:extLst>
        </xdr:cNvPr>
        <xdr:cNvPicPr>
          <a:picLocks/>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635000" y="222196025"/>
          <a:ext cx="723900" cy="476250"/>
        </a:xfrm>
        <a:prstGeom prst="rect">
          <a:avLst/>
        </a:prstGeom>
      </xdr:spPr>
    </xdr:pic>
    <xdr:clientData/>
  </xdr:twoCellAnchor>
  <xdr:twoCellAnchor editAs="oneCell">
    <xdr:from>
      <xdr:col>1</xdr:col>
      <xdr:colOff>25400</xdr:colOff>
      <xdr:row>427</xdr:row>
      <xdr:rowOff>25400</xdr:rowOff>
    </xdr:from>
    <xdr:to>
      <xdr:col>1</xdr:col>
      <xdr:colOff>749300</xdr:colOff>
      <xdr:row>427</xdr:row>
      <xdr:rowOff>501650</xdr:rowOff>
    </xdr:to>
    <xdr:pic>
      <xdr:nvPicPr>
        <xdr:cNvPr id="775" name="Subgraph-y_snchzz">
          <a:extLst>
            <a:ext uri="{FF2B5EF4-FFF2-40B4-BE49-F238E27FC236}">
              <a16:creationId xmlns:a16="http://schemas.microsoft.com/office/drawing/2014/main" id="{2F0409E7-6071-4DCF-9F7A-6E86E4D386DF}"/>
            </a:ext>
          </a:extLst>
        </xdr:cNvPr>
        <xdr:cNvPicPr>
          <a:picLocks/>
        </xdr:cNvPicPr>
      </xdr:nvPicPr>
      <xdr:blipFill>
        <a:blip xmlns:r="http://schemas.openxmlformats.org/officeDocument/2006/relationships" r:embed="rId197">
          <a:extLst>
            <a:ext uri="{28A0092B-C50C-407E-A947-70E740481C1C}">
              <a14:useLocalDpi xmlns:a14="http://schemas.microsoft.com/office/drawing/2010/main" val="0"/>
            </a:ext>
          </a:extLst>
        </a:blip>
        <a:stretch>
          <a:fillRect/>
        </a:stretch>
      </xdr:blipFill>
      <xdr:spPr>
        <a:xfrm>
          <a:off x="635000" y="223243775"/>
          <a:ext cx="723900" cy="476250"/>
        </a:xfrm>
        <a:prstGeom prst="rect">
          <a:avLst/>
        </a:prstGeom>
      </xdr:spPr>
    </xdr:pic>
    <xdr:clientData/>
  </xdr:twoCellAnchor>
  <xdr:twoCellAnchor editAs="oneCell">
    <xdr:from>
      <xdr:col>1</xdr:col>
      <xdr:colOff>25400</xdr:colOff>
      <xdr:row>428</xdr:row>
      <xdr:rowOff>25400</xdr:rowOff>
    </xdr:from>
    <xdr:to>
      <xdr:col>1</xdr:col>
      <xdr:colOff>749300</xdr:colOff>
      <xdr:row>428</xdr:row>
      <xdr:rowOff>501650</xdr:rowOff>
    </xdr:to>
    <xdr:pic>
      <xdr:nvPicPr>
        <xdr:cNvPr id="777" name="Subgraph-kakarot_ufc">
          <a:extLst>
            <a:ext uri="{FF2B5EF4-FFF2-40B4-BE49-F238E27FC236}">
              <a16:creationId xmlns:a16="http://schemas.microsoft.com/office/drawing/2014/main" id="{9306F788-72C1-4F4C-897E-3938CE0460D4}"/>
            </a:ext>
          </a:extLst>
        </xdr:cNvPr>
        <xdr:cNvPicPr>
          <a:picLocks/>
        </xdr:cNvPicPr>
      </xdr:nvPicPr>
      <xdr:blipFill>
        <a:blip xmlns:r="http://schemas.openxmlformats.org/officeDocument/2006/relationships" r:embed="rId198">
          <a:extLst>
            <a:ext uri="{28A0092B-C50C-407E-A947-70E740481C1C}">
              <a14:useLocalDpi xmlns:a14="http://schemas.microsoft.com/office/drawing/2010/main" val="0"/>
            </a:ext>
          </a:extLst>
        </a:blip>
        <a:stretch>
          <a:fillRect/>
        </a:stretch>
      </xdr:blipFill>
      <xdr:spPr>
        <a:xfrm>
          <a:off x="635000" y="223767650"/>
          <a:ext cx="723900" cy="476250"/>
        </a:xfrm>
        <a:prstGeom prst="rect">
          <a:avLst/>
        </a:prstGeom>
      </xdr:spPr>
    </xdr:pic>
    <xdr:clientData/>
  </xdr:twoCellAnchor>
  <xdr:twoCellAnchor editAs="oneCell">
    <xdr:from>
      <xdr:col>1</xdr:col>
      <xdr:colOff>25400</xdr:colOff>
      <xdr:row>429</xdr:row>
      <xdr:rowOff>25400</xdr:rowOff>
    </xdr:from>
    <xdr:to>
      <xdr:col>1</xdr:col>
      <xdr:colOff>749300</xdr:colOff>
      <xdr:row>429</xdr:row>
      <xdr:rowOff>501650</xdr:rowOff>
    </xdr:to>
    <xdr:pic>
      <xdr:nvPicPr>
        <xdr:cNvPr id="779" name="Subgraph-ngcebo_ynwa">
          <a:extLst>
            <a:ext uri="{FF2B5EF4-FFF2-40B4-BE49-F238E27FC236}">
              <a16:creationId xmlns:a16="http://schemas.microsoft.com/office/drawing/2014/main" id="{2D0B13DC-B76C-4D66-9792-FC137D69642D}"/>
            </a:ext>
          </a:extLst>
        </xdr:cNvPr>
        <xdr:cNvPicPr>
          <a:picLocks/>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635000" y="224291525"/>
          <a:ext cx="723900" cy="476250"/>
        </a:xfrm>
        <a:prstGeom prst="rect">
          <a:avLst/>
        </a:prstGeom>
      </xdr:spPr>
    </xdr:pic>
    <xdr:clientData/>
  </xdr:twoCellAnchor>
  <xdr:twoCellAnchor editAs="oneCell">
    <xdr:from>
      <xdr:col>1</xdr:col>
      <xdr:colOff>25400</xdr:colOff>
      <xdr:row>430</xdr:row>
      <xdr:rowOff>25400</xdr:rowOff>
    </xdr:from>
    <xdr:to>
      <xdr:col>1</xdr:col>
      <xdr:colOff>749300</xdr:colOff>
      <xdr:row>430</xdr:row>
      <xdr:rowOff>501650</xdr:rowOff>
    </xdr:to>
    <xdr:pic>
      <xdr:nvPicPr>
        <xdr:cNvPr id="781" name="Subgraph-gangouskhan">
          <a:extLst>
            <a:ext uri="{FF2B5EF4-FFF2-40B4-BE49-F238E27FC236}">
              <a16:creationId xmlns:a16="http://schemas.microsoft.com/office/drawing/2014/main" id="{1AEBF7E1-E50A-48E6-933B-98056C00CC40}"/>
            </a:ext>
          </a:extLst>
        </xdr:cNvPr>
        <xdr:cNvPicPr>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635000" y="224815400"/>
          <a:ext cx="723900" cy="476250"/>
        </a:xfrm>
        <a:prstGeom prst="rect">
          <a:avLst/>
        </a:prstGeom>
      </xdr:spPr>
    </xdr:pic>
    <xdr:clientData/>
  </xdr:twoCellAnchor>
  <xdr:twoCellAnchor editAs="oneCell">
    <xdr:from>
      <xdr:col>1</xdr:col>
      <xdr:colOff>25400</xdr:colOff>
      <xdr:row>431</xdr:row>
      <xdr:rowOff>25400</xdr:rowOff>
    </xdr:from>
    <xdr:to>
      <xdr:col>1</xdr:col>
      <xdr:colOff>749300</xdr:colOff>
      <xdr:row>431</xdr:row>
      <xdr:rowOff>501650</xdr:rowOff>
    </xdr:to>
    <xdr:pic>
      <xdr:nvPicPr>
        <xdr:cNvPr id="783" name="Subgraph-gamebredfighter">
          <a:extLst>
            <a:ext uri="{FF2B5EF4-FFF2-40B4-BE49-F238E27FC236}">
              <a16:creationId xmlns:a16="http://schemas.microsoft.com/office/drawing/2014/main" id="{2932CC32-37FB-4A2B-BB6E-B97B05F4A045}"/>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225339275"/>
          <a:ext cx="723900" cy="476250"/>
        </a:xfrm>
        <a:prstGeom prst="rect">
          <a:avLst/>
        </a:prstGeom>
      </xdr:spPr>
    </xdr:pic>
    <xdr:clientData/>
  </xdr:twoCellAnchor>
  <xdr:twoCellAnchor editAs="oneCell">
    <xdr:from>
      <xdr:col>1</xdr:col>
      <xdr:colOff>25400</xdr:colOff>
      <xdr:row>432</xdr:row>
      <xdr:rowOff>25400</xdr:rowOff>
    </xdr:from>
    <xdr:to>
      <xdr:col>1</xdr:col>
      <xdr:colOff>749300</xdr:colOff>
      <xdr:row>432</xdr:row>
      <xdr:rowOff>501650</xdr:rowOff>
    </xdr:to>
    <xdr:pic>
      <xdr:nvPicPr>
        <xdr:cNvPr id="785" name="Subgraph-theepic_salad">
          <a:extLst>
            <a:ext uri="{FF2B5EF4-FFF2-40B4-BE49-F238E27FC236}">
              <a16:creationId xmlns:a16="http://schemas.microsoft.com/office/drawing/2014/main" id="{45E0CF5B-2457-40D4-872D-B30D6C7891A8}"/>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225863150"/>
          <a:ext cx="723900" cy="476250"/>
        </a:xfrm>
        <a:prstGeom prst="rect">
          <a:avLst/>
        </a:prstGeom>
      </xdr:spPr>
    </xdr:pic>
    <xdr:clientData/>
  </xdr:twoCellAnchor>
  <xdr:twoCellAnchor editAs="oneCell">
    <xdr:from>
      <xdr:col>1</xdr:col>
      <xdr:colOff>25400</xdr:colOff>
      <xdr:row>433</xdr:row>
      <xdr:rowOff>25400</xdr:rowOff>
    </xdr:from>
    <xdr:to>
      <xdr:col>1</xdr:col>
      <xdr:colOff>749300</xdr:colOff>
      <xdr:row>433</xdr:row>
      <xdr:rowOff>501650</xdr:rowOff>
    </xdr:to>
    <xdr:pic>
      <xdr:nvPicPr>
        <xdr:cNvPr id="787" name="Subgraph-lizzkiven">
          <a:extLst>
            <a:ext uri="{FF2B5EF4-FFF2-40B4-BE49-F238E27FC236}">
              <a16:creationId xmlns:a16="http://schemas.microsoft.com/office/drawing/2014/main" id="{72D2E10D-AE40-4E4F-B6FC-C06CACCEB96F}"/>
            </a:ext>
          </a:extLst>
        </xdr:cNvPr>
        <xdr:cNvPicPr>
          <a:picLocks/>
        </xdr:cNvPicPr>
      </xdr:nvPicPr>
      <xdr:blipFill>
        <a:blip xmlns:r="http://schemas.openxmlformats.org/officeDocument/2006/relationships" r:embed="rId199">
          <a:extLst>
            <a:ext uri="{28A0092B-C50C-407E-A947-70E740481C1C}">
              <a14:useLocalDpi xmlns:a14="http://schemas.microsoft.com/office/drawing/2010/main" val="0"/>
            </a:ext>
          </a:extLst>
        </a:blip>
        <a:stretch>
          <a:fillRect/>
        </a:stretch>
      </xdr:blipFill>
      <xdr:spPr>
        <a:xfrm>
          <a:off x="635000" y="226387025"/>
          <a:ext cx="723900" cy="476250"/>
        </a:xfrm>
        <a:prstGeom prst="rect">
          <a:avLst/>
        </a:prstGeom>
      </xdr:spPr>
    </xdr:pic>
    <xdr:clientData/>
  </xdr:twoCellAnchor>
  <xdr:twoCellAnchor editAs="oneCell">
    <xdr:from>
      <xdr:col>1</xdr:col>
      <xdr:colOff>25400</xdr:colOff>
      <xdr:row>434</xdr:row>
      <xdr:rowOff>25400</xdr:rowOff>
    </xdr:from>
    <xdr:to>
      <xdr:col>1</xdr:col>
      <xdr:colOff>749300</xdr:colOff>
      <xdr:row>434</xdr:row>
      <xdr:rowOff>501650</xdr:rowOff>
    </xdr:to>
    <xdr:pic>
      <xdr:nvPicPr>
        <xdr:cNvPr id="789" name="Subgraph-thedoubledos">
          <a:extLst>
            <a:ext uri="{FF2B5EF4-FFF2-40B4-BE49-F238E27FC236}">
              <a16:creationId xmlns:a16="http://schemas.microsoft.com/office/drawing/2014/main" id="{4D42DCC3-A74B-48BA-9187-869140D3B9CC}"/>
            </a:ext>
          </a:extLst>
        </xdr:cNvPr>
        <xdr:cNvPicPr>
          <a:picLocks/>
        </xdr:cNvPicPr>
      </xdr:nvPicPr>
      <xdr:blipFill>
        <a:blip xmlns:r="http://schemas.openxmlformats.org/officeDocument/2006/relationships" r:embed="rId200">
          <a:extLst>
            <a:ext uri="{28A0092B-C50C-407E-A947-70E740481C1C}">
              <a14:useLocalDpi xmlns:a14="http://schemas.microsoft.com/office/drawing/2010/main" val="0"/>
            </a:ext>
          </a:extLst>
        </a:blip>
        <a:stretch>
          <a:fillRect/>
        </a:stretch>
      </xdr:blipFill>
      <xdr:spPr>
        <a:xfrm>
          <a:off x="635000" y="226910900"/>
          <a:ext cx="723900" cy="476250"/>
        </a:xfrm>
        <a:prstGeom prst="rect">
          <a:avLst/>
        </a:prstGeom>
      </xdr:spPr>
    </xdr:pic>
    <xdr:clientData/>
  </xdr:twoCellAnchor>
  <xdr:twoCellAnchor editAs="oneCell">
    <xdr:from>
      <xdr:col>1</xdr:col>
      <xdr:colOff>25400</xdr:colOff>
      <xdr:row>435</xdr:row>
      <xdr:rowOff>25400</xdr:rowOff>
    </xdr:from>
    <xdr:to>
      <xdr:col>1</xdr:col>
      <xdr:colOff>749300</xdr:colOff>
      <xdr:row>435</xdr:row>
      <xdr:rowOff>501650</xdr:rowOff>
    </xdr:to>
    <xdr:pic>
      <xdr:nvPicPr>
        <xdr:cNvPr id="791" name="Subgraph-ehulsedc">
          <a:extLst>
            <a:ext uri="{FF2B5EF4-FFF2-40B4-BE49-F238E27FC236}">
              <a16:creationId xmlns:a16="http://schemas.microsoft.com/office/drawing/2014/main" id="{79EABF28-D0E5-4CB4-94CE-6F9F6DFEFAB4}"/>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227434775"/>
          <a:ext cx="723900" cy="476250"/>
        </a:xfrm>
        <a:prstGeom prst="rect">
          <a:avLst/>
        </a:prstGeom>
      </xdr:spPr>
    </xdr:pic>
    <xdr:clientData/>
  </xdr:twoCellAnchor>
  <xdr:twoCellAnchor editAs="oneCell">
    <xdr:from>
      <xdr:col>1</xdr:col>
      <xdr:colOff>25400</xdr:colOff>
      <xdr:row>436</xdr:row>
      <xdr:rowOff>25400</xdr:rowOff>
    </xdr:from>
    <xdr:to>
      <xdr:col>1</xdr:col>
      <xdr:colOff>749300</xdr:colOff>
      <xdr:row>436</xdr:row>
      <xdr:rowOff>501650</xdr:rowOff>
    </xdr:to>
    <xdr:pic>
      <xdr:nvPicPr>
        <xdr:cNvPr id="793" name="Subgraph-nikozzzzz">
          <a:extLst>
            <a:ext uri="{FF2B5EF4-FFF2-40B4-BE49-F238E27FC236}">
              <a16:creationId xmlns:a16="http://schemas.microsoft.com/office/drawing/2014/main" id="{EFDF2B4A-6A79-4AB9-999D-DE7743AA3D4C}"/>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227958650"/>
          <a:ext cx="723900" cy="476250"/>
        </a:xfrm>
        <a:prstGeom prst="rect">
          <a:avLst/>
        </a:prstGeom>
      </xdr:spPr>
    </xdr:pic>
    <xdr:clientData/>
  </xdr:twoCellAnchor>
  <xdr:twoCellAnchor editAs="oneCell">
    <xdr:from>
      <xdr:col>1</xdr:col>
      <xdr:colOff>25400</xdr:colOff>
      <xdr:row>437</xdr:row>
      <xdr:rowOff>25400</xdr:rowOff>
    </xdr:from>
    <xdr:to>
      <xdr:col>1</xdr:col>
      <xdr:colOff>749300</xdr:colOff>
      <xdr:row>437</xdr:row>
      <xdr:rowOff>501650</xdr:rowOff>
    </xdr:to>
    <xdr:pic>
      <xdr:nvPicPr>
        <xdr:cNvPr id="795" name="Subgraph-josealdojunior">
          <a:extLst>
            <a:ext uri="{FF2B5EF4-FFF2-40B4-BE49-F238E27FC236}">
              <a16:creationId xmlns:a16="http://schemas.microsoft.com/office/drawing/2014/main" id="{BC39712C-36BE-4E54-9773-7C03465B4EF3}"/>
            </a:ext>
          </a:extLst>
        </xdr:cNvPr>
        <xdr:cNvPicPr>
          <a:picLocks/>
        </xdr:cNvPicPr>
      </xdr:nvPicPr>
      <xdr:blipFill>
        <a:blip xmlns:r="http://schemas.openxmlformats.org/officeDocument/2006/relationships" r:embed="rId201">
          <a:extLst>
            <a:ext uri="{28A0092B-C50C-407E-A947-70E740481C1C}">
              <a14:useLocalDpi xmlns:a14="http://schemas.microsoft.com/office/drawing/2010/main" val="0"/>
            </a:ext>
          </a:extLst>
        </a:blip>
        <a:stretch>
          <a:fillRect/>
        </a:stretch>
      </xdr:blipFill>
      <xdr:spPr>
        <a:xfrm>
          <a:off x="635000" y="228482525"/>
          <a:ext cx="723900" cy="476250"/>
        </a:xfrm>
        <a:prstGeom prst="rect">
          <a:avLst/>
        </a:prstGeom>
      </xdr:spPr>
    </xdr:pic>
    <xdr:clientData/>
  </xdr:twoCellAnchor>
  <xdr:twoCellAnchor editAs="oneCell">
    <xdr:from>
      <xdr:col>1</xdr:col>
      <xdr:colOff>25400</xdr:colOff>
      <xdr:row>438</xdr:row>
      <xdr:rowOff>25400</xdr:rowOff>
    </xdr:from>
    <xdr:to>
      <xdr:col>1</xdr:col>
      <xdr:colOff>749300</xdr:colOff>
      <xdr:row>438</xdr:row>
      <xdr:rowOff>501650</xdr:rowOff>
    </xdr:to>
    <xdr:pic>
      <xdr:nvPicPr>
        <xdr:cNvPr id="797" name="Subgraph-joemufc111">
          <a:extLst>
            <a:ext uri="{FF2B5EF4-FFF2-40B4-BE49-F238E27FC236}">
              <a16:creationId xmlns:a16="http://schemas.microsoft.com/office/drawing/2014/main" id="{03C09FFF-96F5-4C78-95C7-20746189F3AD}"/>
            </a:ext>
          </a:extLst>
        </xdr:cNvPr>
        <xdr:cNvPicPr>
          <a:picLocks/>
        </xdr:cNvPicPr>
      </xdr:nvPicPr>
      <xdr:blipFill>
        <a:blip xmlns:r="http://schemas.openxmlformats.org/officeDocument/2006/relationships" r:embed="rId202">
          <a:extLst>
            <a:ext uri="{28A0092B-C50C-407E-A947-70E740481C1C}">
              <a14:useLocalDpi xmlns:a14="http://schemas.microsoft.com/office/drawing/2010/main" val="0"/>
            </a:ext>
          </a:extLst>
        </a:blip>
        <a:stretch>
          <a:fillRect/>
        </a:stretch>
      </xdr:blipFill>
      <xdr:spPr>
        <a:xfrm>
          <a:off x="635000" y="229006400"/>
          <a:ext cx="723900" cy="476250"/>
        </a:xfrm>
        <a:prstGeom prst="rect">
          <a:avLst/>
        </a:prstGeom>
      </xdr:spPr>
    </xdr:pic>
    <xdr:clientData/>
  </xdr:twoCellAnchor>
  <xdr:twoCellAnchor editAs="oneCell">
    <xdr:from>
      <xdr:col>1</xdr:col>
      <xdr:colOff>25400</xdr:colOff>
      <xdr:row>439</xdr:row>
      <xdr:rowOff>25400</xdr:rowOff>
    </xdr:from>
    <xdr:to>
      <xdr:col>1</xdr:col>
      <xdr:colOff>749300</xdr:colOff>
      <xdr:row>439</xdr:row>
      <xdr:rowOff>501650</xdr:rowOff>
    </xdr:to>
    <xdr:pic>
      <xdr:nvPicPr>
        <xdr:cNvPr id="799" name="Subgraph-thetowerofjoy">
          <a:extLst>
            <a:ext uri="{FF2B5EF4-FFF2-40B4-BE49-F238E27FC236}">
              <a16:creationId xmlns:a16="http://schemas.microsoft.com/office/drawing/2014/main" id="{33CFC7B2-41A9-4500-BE4C-44BC782C953C}"/>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229530275"/>
          <a:ext cx="723900" cy="476250"/>
        </a:xfrm>
        <a:prstGeom prst="rect">
          <a:avLst/>
        </a:prstGeom>
      </xdr:spPr>
    </xdr:pic>
    <xdr:clientData/>
  </xdr:twoCellAnchor>
  <xdr:twoCellAnchor editAs="oneCell">
    <xdr:from>
      <xdr:col>1</xdr:col>
      <xdr:colOff>25400</xdr:colOff>
      <xdr:row>441</xdr:row>
      <xdr:rowOff>25400</xdr:rowOff>
    </xdr:from>
    <xdr:to>
      <xdr:col>1</xdr:col>
      <xdr:colOff>749300</xdr:colOff>
      <xdr:row>441</xdr:row>
      <xdr:rowOff>501650</xdr:rowOff>
    </xdr:to>
    <xdr:pic>
      <xdr:nvPicPr>
        <xdr:cNvPr id="801" name="Subgraph-vidrinebailie">
          <a:extLst>
            <a:ext uri="{FF2B5EF4-FFF2-40B4-BE49-F238E27FC236}">
              <a16:creationId xmlns:a16="http://schemas.microsoft.com/office/drawing/2014/main" id="{28814056-4813-4BEA-9B13-F7DCD69E64E2}"/>
            </a:ext>
          </a:extLst>
        </xdr:cNvPr>
        <xdr:cNvPicPr>
          <a:picLocks/>
        </xdr:cNvPicPr>
      </xdr:nvPicPr>
      <xdr:blipFill>
        <a:blip xmlns:r="http://schemas.openxmlformats.org/officeDocument/2006/relationships" r:embed="rId203">
          <a:extLst>
            <a:ext uri="{28A0092B-C50C-407E-A947-70E740481C1C}">
              <a14:useLocalDpi xmlns:a14="http://schemas.microsoft.com/office/drawing/2010/main" val="0"/>
            </a:ext>
          </a:extLst>
        </a:blip>
        <a:stretch>
          <a:fillRect/>
        </a:stretch>
      </xdr:blipFill>
      <xdr:spPr>
        <a:xfrm>
          <a:off x="635000" y="230578025"/>
          <a:ext cx="723900" cy="476250"/>
        </a:xfrm>
        <a:prstGeom prst="rect">
          <a:avLst/>
        </a:prstGeom>
      </xdr:spPr>
    </xdr:pic>
    <xdr:clientData/>
  </xdr:twoCellAnchor>
  <xdr:twoCellAnchor editAs="oneCell">
    <xdr:from>
      <xdr:col>1</xdr:col>
      <xdr:colOff>25400</xdr:colOff>
      <xdr:row>442</xdr:row>
      <xdr:rowOff>25400</xdr:rowOff>
    </xdr:from>
    <xdr:to>
      <xdr:col>1</xdr:col>
      <xdr:colOff>749300</xdr:colOff>
      <xdr:row>442</xdr:row>
      <xdr:rowOff>501650</xdr:rowOff>
    </xdr:to>
    <xdr:pic>
      <xdr:nvPicPr>
        <xdr:cNvPr id="803" name="Subgraph-morumotto2234">
          <a:extLst>
            <a:ext uri="{FF2B5EF4-FFF2-40B4-BE49-F238E27FC236}">
              <a16:creationId xmlns:a16="http://schemas.microsoft.com/office/drawing/2014/main" id="{C11B52CB-F481-4083-8670-2D858792AC24}"/>
            </a:ext>
          </a:extLst>
        </xdr:cNvPr>
        <xdr:cNvPicPr>
          <a:picLocks/>
        </xdr:cNvPicPr>
      </xdr:nvPicPr>
      <xdr:blipFill>
        <a:blip xmlns:r="http://schemas.openxmlformats.org/officeDocument/2006/relationships" r:embed="rId204">
          <a:extLst>
            <a:ext uri="{28A0092B-C50C-407E-A947-70E740481C1C}">
              <a14:useLocalDpi xmlns:a14="http://schemas.microsoft.com/office/drawing/2010/main" val="0"/>
            </a:ext>
          </a:extLst>
        </a:blip>
        <a:stretch>
          <a:fillRect/>
        </a:stretch>
      </xdr:blipFill>
      <xdr:spPr>
        <a:xfrm>
          <a:off x="635000" y="231101900"/>
          <a:ext cx="723900" cy="476250"/>
        </a:xfrm>
        <a:prstGeom prst="rect">
          <a:avLst/>
        </a:prstGeom>
      </xdr:spPr>
    </xdr:pic>
    <xdr:clientData/>
  </xdr:twoCellAnchor>
  <xdr:twoCellAnchor editAs="oneCell">
    <xdr:from>
      <xdr:col>1</xdr:col>
      <xdr:colOff>25400</xdr:colOff>
      <xdr:row>443</xdr:row>
      <xdr:rowOff>25400</xdr:rowOff>
    </xdr:from>
    <xdr:to>
      <xdr:col>1</xdr:col>
      <xdr:colOff>749300</xdr:colOff>
      <xdr:row>443</xdr:row>
      <xdr:rowOff>501650</xdr:rowOff>
    </xdr:to>
    <xdr:pic>
      <xdr:nvPicPr>
        <xdr:cNvPr id="805" name="Subgraph-0522_gon">
          <a:extLst>
            <a:ext uri="{FF2B5EF4-FFF2-40B4-BE49-F238E27FC236}">
              <a16:creationId xmlns:a16="http://schemas.microsoft.com/office/drawing/2014/main" id="{AB2775A4-5DE6-4422-930F-B9D131E29BBB}"/>
            </a:ext>
          </a:extLst>
        </xdr:cNvPr>
        <xdr:cNvPicPr>
          <a:picLocks/>
        </xdr:cNvPicPr>
      </xdr:nvPicPr>
      <xdr:blipFill>
        <a:blip xmlns:r="http://schemas.openxmlformats.org/officeDocument/2006/relationships" r:embed="rId205">
          <a:extLst>
            <a:ext uri="{28A0092B-C50C-407E-A947-70E740481C1C}">
              <a14:useLocalDpi xmlns:a14="http://schemas.microsoft.com/office/drawing/2010/main" val="0"/>
            </a:ext>
          </a:extLst>
        </a:blip>
        <a:stretch>
          <a:fillRect/>
        </a:stretch>
      </xdr:blipFill>
      <xdr:spPr>
        <a:xfrm>
          <a:off x="635000" y="231625775"/>
          <a:ext cx="723900" cy="476250"/>
        </a:xfrm>
        <a:prstGeom prst="rect">
          <a:avLst/>
        </a:prstGeom>
      </xdr:spPr>
    </xdr:pic>
    <xdr:clientData/>
  </xdr:twoCellAnchor>
  <xdr:twoCellAnchor editAs="oneCell">
    <xdr:from>
      <xdr:col>1</xdr:col>
      <xdr:colOff>25400</xdr:colOff>
      <xdr:row>444</xdr:row>
      <xdr:rowOff>25400</xdr:rowOff>
    </xdr:from>
    <xdr:to>
      <xdr:col>1</xdr:col>
      <xdr:colOff>749300</xdr:colOff>
      <xdr:row>444</xdr:row>
      <xdr:rowOff>501650</xdr:rowOff>
    </xdr:to>
    <xdr:pic>
      <xdr:nvPicPr>
        <xdr:cNvPr id="807" name="Subgraph-powerbower20">
          <a:extLst>
            <a:ext uri="{FF2B5EF4-FFF2-40B4-BE49-F238E27FC236}">
              <a16:creationId xmlns:a16="http://schemas.microsoft.com/office/drawing/2014/main" id="{FC4DF720-FBFF-4B7B-BC9F-6735116ABB40}"/>
            </a:ext>
          </a:extLst>
        </xdr:cNvPr>
        <xdr:cNvPicPr>
          <a:picLocks/>
        </xdr:cNvPicPr>
      </xdr:nvPicPr>
      <xdr:blipFill>
        <a:blip xmlns:r="http://schemas.openxmlformats.org/officeDocument/2006/relationships" r:embed="rId206">
          <a:extLst>
            <a:ext uri="{28A0092B-C50C-407E-A947-70E740481C1C}">
              <a14:useLocalDpi xmlns:a14="http://schemas.microsoft.com/office/drawing/2010/main" val="0"/>
            </a:ext>
          </a:extLst>
        </a:blip>
        <a:stretch>
          <a:fillRect/>
        </a:stretch>
      </xdr:blipFill>
      <xdr:spPr>
        <a:xfrm>
          <a:off x="635000" y="232149650"/>
          <a:ext cx="723900" cy="476250"/>
        </a:xfrm>
        <a:prstGeom prst="rect">
          <a:avLst/>
        </a:prstGeom>
      </xdr:spPr>
    </xdr:pic>
    <xdr:clientData/>
  </xdr:twoCellAnchor>
  <xdr:twoCellAnchor editAs="oneCell">
    <xdr:from>
      <xdr:col>1</xdr:col>
      <xdr:colOff>25400</xdr:colOff>
      <xdr:row>445</xdr:row>
      <xdr:rowOff>25400</xdr:rowOff>
    </xdr:from>
    <xdr:to>
      <xdr:col>1</xdr:col>
      <xdr:colOff>749300</xdr:colOff>
      <xdr:row>445</xdr:row>
      <xdr:rowOff>501650</xdr:rowOff>
    </xdr:to>
    <xdr:pic>
      <xdr:nvPicPr>
        <xdr:cNvPr id="809" name="Subgraph-arielhelwani">
          <a:extLst>
            <a:ext uri="{FF2B5EF4-FFF2-40B4-BE49-F238E27FC236}">
              <a16:creationId xmlns:a16="http://schemas.microsoft.com/office/drawing/2014/main" id="{E16064B9-D546-4FB3-904E-C41EB97E4948}"/>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232673525"/>
          <a:ext cx="723900" cy="476250"/>
        </a:xfrm>
        <a:prstGeom prst="rect">
          <a:avLst/>
        </a:prstGeom>
      </xdr:spPr>
    </xdr:pic>
    <xdr:clientData/>
  </xdr:twoCellAnchor>
  <xdr:twoCellAnchor editAs="oneCell">
    <xdr:from>
      <xdr:col>1</xdr:col>
      <xdr:colOff>25400</xdr:colOff>
      <xdr:row>446</xdr:row>
      <xdr:rowOff>25400</xdr:rowOff>
    </xdr:from>
    <xdr:to>
      <xdr:col>1</xdr:col>
      <xdr:colOff>749300</xdr:colOff>
      <xdr:row>446</xdr:row>
      <xdr:rowOff>501650</xdr:rowOff>
    </xdr:to>
    <xdr:pic>
      <xdr:nvPicPr>
        <xdr:cNvPr id="811" name="Subgraph-goatofgoats_mma">
          <a:extLst>
            <a:ext uri="{FF2B5EF4-FFF2-40B4-BE49-F238E27FC236}">
              <a16:creationId xmlns:a16="http://schemas.microsoft.com/office/drawing/2014/main" id="{A5A5F4C6-207E-4872-BBD7-5E37371174FC}"/>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233197400"/>
          <a:ext cx="723900" cy="476250"/>
        </a:xfrm>
        <a:prstGeom prst="rect">
          <a:avLst/>
        </a:prstGeom>
      </xdr:spPr>
    </xdr:pic>
    <xdr:clientData/>
  </xdr:twoCellAnchor>
  <xdr:twoCellAnchor editAs="oneCell">
    <xdr:from>
      <xdr:col>1</xdr:col>
      <xdr:colOff>25400</xdr:colOff>
      <xdr:row>447</xdr:row>
      <xdr:rowOff>25400</xdr:rowOff>
    </xdr:from>
    <xdr:to>
      <xdr:col>1</xdr:col>
      <xdr:colOff>749300</xdr:colOff>
      <xdr:row>447</xdr:row>
      <xdr:rowOff>501650</xdr:rowOff>
    </xdr:to>
    <xdr:pic>
      <xdr:nvPicPr>
        <xdr:cNvPr id="813" name="Subgraph-pantheontweet">
          <a:extLst>
            <a:ext uri="{FF2B5EF4-FFF2-40B4-BE49-F238E27FC236}">
              <a16:creationId xmlns:a16="http://schemas.microsoft.com/office/drawing/2014/main" id="{8E820F2A-284D-483A-9FC5-FCEDDCA917A0}"/>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233721275"/>
          <a:ext cx="723900" cy="476250"/>
        </a:xfrm>
        <a:prstGeom prst="rect">
          <a:avLst/>
        </a:prstGeom>
      </xdr:spPr>
    </xdr:pic>
    <xdr:clientData/>
  </xdr:twoCellAnchor>
  <xdr:twoCellAnchor editAs="oneCell">
    <xdr:from>
      <xdr:col>1</xdr:col>
      <xdr:colOff>25400</xdr:colOff>
      <xdr:row>448</xdr:row>
      <xdr:rowOff>25400</xdr:rowOff>
    </xdr:from>
    <xdr:to>
      <xdr:col>1</xdr:col>
      <xdr:colOff>749300</xdr:colOff>
      <xdr:row>448</xdr:row>
      <xdr:rowOff>501650</xdr:rowOff>
    </xdr:to>
    <xdr:pic>
      <xdr:nvPicPr>
        <xdr:cNvPr id="815" name="Subgraph-nexus0001234">
          <a:extLst>
            <a:ext uri="{FF2B5EF4-FFF2-40B4-BE49-F238E27FC236}">
              <a16:creationId xmlns:a16="http://schemas.microsoft.com/office/drawing/2014/main" id="{8FE0C80B-853B-4D8F-8855-FD959A4F9DD2}"/>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234245150"/>
          <a:ext cx="723900" cy="476250"/>
        </a:xfrm>
        <a:prstGeom prst="rect">
          <a:avLst/>
        </a:prstGeom>
      </xdr:spPr>
    </xdr:pic>
    <xdr:clientData/>
  </xdr:twoCellAnchor>
  <xdr:twoCellAnchor editAs="oneCell">
    <xdr:from>
      <xdr:col>1</xdr:col>
      <xdr:colOff>25400</xdr:colOff>
      <xdr:row>449</xdr:row>
      <xdr:rowOff>25400</xdr:rowOff>
    </xdr:from>
    <xdr:to>
      <xdr:col>1</xdr:col>
      <xdr:colOff>749300</xdr:colOff>
      <xdr:row>449</xdr:row>
      <xdr:rowOff>501650</xdr:rowOff>
    </xdr:to>
    <xdr:pic>
      <xdr:nvPicPr>
        <xdr:cNvPr id="817" name="Subgraph-brandon68081501">
          <a:extLst>
            <a:ext uri="{FF2B5EF4-FFF2-40B4-BE49-F238E27FC236}">
              <a16:creationId xmlns:a16="http://schemas.microsoft.com/office/drawing/2014/main" id="{9AEE470B-8BA7-4100-BF4B-914FC83C2A30}"/>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635000" y="234769025"/>
          <a:ext cx="723900" cy="476250"/>
        </a:xfrm>
        <a:prstGeom prst="rect">
          <a:avLst/>
        </a:prstGeom>
      </xdr:spPr>
    </xdr:pic>
    <xdr:clientData/>
  </xdr:twoCellAnchor>
  <xdr:twoCellAnchor editAs="oneCell">
    <xdr:from>
      <xdr:col>1</xdr:col>
      <xdr:colOff>25400</xdr:colOff>
      <xdr:row>450</xdr:row>
      <xdr:rowOff>25400</xdr:rowOff>
    </xdr:from>
    <xdr:to>
      <xdr:col>1</xdr:col>
      <xdr:colOff>749300</xdr:colOff>
      <xdr:row>450</xdr:row>
      <xdr:rowOff>501650</xdr:rowOff>
    </xdr:to>
    <xdr:pic>
      <xdr:nvPicPr>
        <xdr:cNvPr id="819" name="Subgraph-talksport">
          <a:extLst>
            <a:ext uri="{FF2B5EF4-FFF2-40B4-BE49-F238E27FC236}">
              <a16:creationId xmlns:a16="http://schemas.microsoft.com/office/drawing/2014/main" id="{25AE4744-86F3-4134-AB6F-2C8764D25536}"/>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635000" y="235292900"/>
          <a:ext cx="723900" cy="476250"/>
        </a:xfrm>
        <a:prstGeom prst="rect">
          <a:avLst/>
        </a:prstGeom>
      </xdr:spPr>
    </xdr:pic>
    <xdr:clientData/>
  </xdr:twoCellAnchor>
  <xdr:twoCellAnchor editAs="oneCell">
    <xdr:from>
      <xdr:col>1</xdr:col>
      <xdr:colOff>25400</xdr:colOff>
      <xdr:row>451</xdr:row>
      <xdr:rowOff>25400</xdr:rowOff>
    </xdr:from>
    <xdr:to>
      <xdr:col>1</xdr:col>
      <xdr:colOff>749300</xdr:colOff>
      <xdr:row>451</xdr:row>
      <xdr:rowOff>501650</xdr:rowOff>
    </xdr:to>
    <xdr:pic>
      <xdr:nvPicPr>
        <xdr:cNvPr id="821" name="Subgraph-_miggzy">
          <a:extLst>
            <a:ext uri="{FF2B5EF4-FFF2-40B4-BE49-F238E27FC236}">
              <a16:creationId xmlns:a16="http://schemas.microsoft.com/office/drawing/2014/main" id="{3AC9E9C2-7521-4FCB-A22E-D56789B67A27}"/>
            </a:ext>
          </a:extLst>
        </xdr:cNvPr>
        <xdr:cNvPicPr>
          <a:picLocks/>
        </xdr:cNvPicPr>
      </xdr:nvPicPr>
      <xdr:blipFill>
        <a:blip xmlns:r="http://schemas.openxmlformats.org/officeDocument/2006/relationships" r:embed="rId207">
          <a:extLst>
            <a:ext uri="{28A0092B-C50C-407E-A947-70E740481C1C}">
              <a14:useLocalDpi xmlns:a14="http://schemas.microsoft.com/office/drawing/2010/main" val="0"/>
            </a:ext>
          </a:extLst>
        </a:blip>
        <a:stretch>
          <a:fillRect/>
        </a:stretch>
      </xdr:blipFill>
      <xdr:spPr>
        <a:xfrm>
          <a:off x="635000" y="235816775"/>
          <a:ext cx="723900" cy="476250"/>
        </a:xfrm>
        <a:prstGeom prst="rect">
          <a:avLst/>
        </a:prstGeom>
      </xdr:spPr>
    </xdr:pic>
    <xdr:clientData/>
  </xdr:twoCellAnchor>
  <xdr:twoCellAnchor editAs="oneCell">
    <xdr:from>
      <xdr:col>1</xdr:col>
      <xdr:colOff>25400</xdr:colOff>
      <xdr:row>453</xdr:row>
      <xdr:rowOff>25400</xdr:rowOff>
    </xdr:from>
    <xdr:to>
      <xdr:col>1</xdr:col>
      <xdr:colOff>749300</xdr:colOff>
      <xdr:row>453</xdr:row>
      <xdr:rowOff>501650</xdr:rowOff>
    </xdr:to>
    <xdr:pic>
      <xdr:nvPicPr>
        <xdr:cNvPr id="823" name="Subgraph-itssjeffreyy">
          <a:extLst>
            <a:ext uri="{FF2B5EF4-FFF2-40B4-BE49-F238E27FC236}">
              <a16:creationId xmlns:a16="http://schemas.microsoft.com/office/drawing/2014/main" id="{E910575E-52BB-44EE-B4C7-05FD4218EB0C}"/>
            </a:ext>
          </a:extLst>
        </xdr:cNvPr>
        <xdr:cNvPicPr>
          <a:picLocks/>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635000" y="236864525"/>
          <a:ext cx="723900" cy="476250"/>
        </a:xfrm>
        <a:prstGeom prst="rect">
          <a:avLst/>
        </a:prstGeom>
      </xdr:spPr>
    </xdr:pic>
    <xdr:clientData/>
  </xdr:twoCellAnchor>
  <xdr:twoCellAnchor editAs="oneCell">
    <xdr:from>
      <xdr:col>1</xdr:col>
      <xdr:colOff>25400</xdr:colOff>
      <xdr:row>455</xdr:row>
      <xdr:rowOff>25400</xdr:rowOff>
    </xdr:from>
    <xdr:to>
      <xdr:col>1</xdr:col>
      <xdr:colOff>749300</xdr:colOff>
      <xdr:row>455</xdr:row>
      <xdr:rowOff>501650</xdr:rowOff>
    </xdr:to>
    <xdr:pic>
      <xdr:nvPicPr>
        <xdr:cNvPr id="825" name="Subgraph-midruig">
          <a:extLst>
            <a:ext uri="{FF2B5EF4-FFF2-40B4-BE49-F238E27FC236}">
              <a16:creationId xmlns:a16="http://schemas.microsoft.com/office/drawing/2014/main" id="{324B4F65-A764-484B-A77F-ED8F54536659}"/>
            </a:ext>
          </a:extLst>
        </xdr:cNvPr>
        <xdr:cNvPicPr>
          <a:picLocks/>
        </xdr:cNvPicPr>
      </xdr:nvPicPr>
      <xdr:blipFill>
        <a:blip xmlns:r="http://schemas.openxmlformats.org/officeDocument/2006/relationships" r:embed="rId208">
          <a:extLst>
            <a:ext uri="{28A0092B-C50C-407E-A947-70E740481C1C}">
              <a14:useLocalDpi xmlns:a14="http://schemas.microsoft.com/office/drawing/2010/main" val="0"/>
            </a:ext>
          </a:extLst>
        </a:blip>
        <a:stretch>
          <a:fillRect/>
        </a:stretch>
      </xdr:blipFill>
      <xdr:spPr>
        <a:xfrm>
          <a:off x="635000" y="237912275"/>
          <a:ext cx="723900" cy="476250"/>
        </a:xfrm>
        <a:prstGeom prst="rect">
          <a:avLst/>
        </a:prstGeom>
      </xdr:spPr>
    </xdr:pic>
    <xdr:clientData/>
  </xdr:twoCellAnchor>
  <xdr:twoCellAnchor editAs="oneCell">
    <xdr:from>
      <xdr:col>1</xdr:col>
      <xdr:colOff>25400</xdr:colOff>
      <xdr:row>456</xdr:row>
      <xdr:rowOff>25400</xdr:rowOff>
    </xdr:from>
    <xdr:to>
      <xdr:col>1</xdr:col>
      <xdr:colOff>749300</xdr:colOff>
      <xdr:row>456</xdr:row>
      <xdr:rowOff>501650</xdr:rowOff>
    </xdr:to>
    <xdr:pic>
      <xdr:nvPicPr>
        <xdr:cNvPr id="827" name="Subgraph-zaynmalik">
          <a:extLst>
            <a:ext uri="{FF2B5EF4-FFF2-40B4-BE49-F238E27FC236}">
              <a16:creationId xmlns:a16="http://schemas.microsoft.com/office/drawing/2014/main" id="{5F81D08F-5176-4681-AB87-15AF579DB123}"/>
            </a:ext>
          </a:extLst>
        </xdr:cNvPr>
        <xdr:cNvPicPr>
          <a:picLocks/>
        </xdr:cNvPicPr>
      </xdr:nvPicPr>
      <xdr:blipFill>
        <a:blip xmlns:r="http://schemas.openxmlformats.org/officeDocument/2006/relationships" r:embed="rId209">
          <a:extLst>
            <a:ext uri="{28A0092B-C50C-407E-A947-70E740481C1C}">
              <a14:useLocalDpi xmlns:a14="http://schemas.microsoft.com/office/drawing/2010/main" val="0"/>
            </a:ext>
          </a:extLst>
        </a:blip>
        <a:stretch>
          <a:fillRect/>
        </a:stretch>
      </xdr:blipFill>
      <xdr:spPr>
        <a:xfrm>
          <a:off x="635000" y="238436150"/>
          <a:ext cx="723900" cy="476250"/>
        </a:xfrm>
        <a:prstGeom prst="rect">
          <a:avLst/>
        </a:prstGeom>
      </xdr:spPr>
    </xdr:pic>
    <xdr:clientData/>
  </xdr:twoCellAnchor>
  <xdr:twoCellAnchor editAs="oneCell">
    <xdr:from>
      <xdr:col>1</xdr:col>
      <xdr:colOff>25400</xdr:colOff>
      <xdr:row>457</xdr:row>
      <xdr:rowOff>25400</xdr:rowOff>
    </xdr:from>
    <xdr:to>
      <xdr:col>1</xdr:col>
      <xdr:colOff>749300</xdr:colOff>
      <xdr:row>457</xdr:row>
      <xdr:rowOff>501650</xdr:rowOff>
    </xdr:to>
    <xdr:pic>
      <xdr:nvPicPr>
        <xdr:cNvPr id="829" name="Subgraph-gnashlan1">
          <a:extLst>
            <a:ext uri="{FF2B5EF4-FFF2-40B4-BE49-F238E27FC236}">
              <a16:creationId xmlns:a16="http://schemas.microsoft.com/office/drawing/2014/main" id="{484CA6DE-024A-47DF-ADFA-0C1F42FA4CA8}"/>
            </a:ext>
          </a:extLst>
        </xdr:cNvPr>
        <xdr:cNvPicPr>
          <a:picLocks/>
        </xdr:cNvPicPr>
      </xdr:nvPicPr>
      <xdr:blipFill>
        <a:blip xmlns:r="http://schemas.openxmlformats.org/officeDocument/2006/relationships" r:embed="rId210">
          <a:extLst>
            <a:ext uri="{28A0092B-C50C-407E-A947-70E740481C1C}">
              <a14:useLocalDpi xmlns:a14="http://schemas.microsoft.com/office/drawing/2010/main" val="0"/>
            </a:ext>
          </a:extLst>
        </a:blip>
        <a:stretch>
          <a:fillRect/>
        </a:stretch>
      </xdr:blipFill>
      <xdr:spPr>
        <a:xfrm>
          <a:off x="635000" y="238960025"/>
          <a:ext cx="723900" cy="476250"/>
        </a:xfrm>
        <a:prstGeom prst="rect">
          <a:avLst/>
        </a:prstGeom>
      </xdr:spPr>
    </xdr:pic>
    <xdr:clientData/>
  </xdr:twoCellAnchor>
  <xdr:twoCellAnchor editAs="oneCell">
    <xdr:from>
      <xdr:col>1</xdr:col>
      <xdr:colOff>25400</xdr:colOff>
      <xdr:row>458</xdr:row>
      <xdr:rowOff>25400</xdr:rowOff>
    </xdr:from>
    <xdr:to>
      <xdr:col>1</xdr:col>
      <xdr:colOff>749300</xdr:colOff>
      <xdr:row>458</xdr:row>
      <xdr:rowOff>501650</xdr:rowOff>
    </xdr:to>
    <xdr:pic>
      <xdr:nvPicPr>
        <xdr:cNvPr id="831" name="Subgraph-melo23107">
          <a:extLst>
            <a:ext uri="{FF2B5EF4-FFF2-40B4-BE49-F238E27FC236}">
              <a16:creationId xmlns:a16="http://schemas.microsoft.com/office/drawing/2014/main" id="{3C9F5E55-B793-453E-BA89-A73E0DFF80C8}"/>
            </a:ext>
          </a:extLst>
        </xdr:cNvPr>
        <xdr:cNvPicPr>
          <a:picLocks/>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635000" y="239483900"/>
          <a:ext cx="723900" cy="476250"/>
        </a:xfrm>
        <a:prstGeom prst="rect">
          <a:avLst/>
        </a:prstGeom>
      </xdr:spPr>
    </xdr:pic>
    <xdr:clientData/>
  </xdr:twoCellAnchor>
  <xdr:twoCellAnchor editAs="oneCell">
    <xdr:from>
      <xdr:col>1</xdr:col>
      <xdr:colOff>25400</xdr:colOff>
      <xdr:row>459</xdr:row>
      <xdr:rowOff>25400</xdr:rowOff>
    </xdr:from>
    <xdr:to>
      <xdr:col>1</xdr:col>
      <xdr:colOff>749300</xdr:colOff>
      <xdr:row>459</xdr:row>
      <xdr:rowOff>501650</xdr:rowOff>
    </xdr:to>
    <xdr:pic>
      <xdr:nvPicPr>
        <xdr:cNvPr id="833" name="Subgraph-comandamm">
          <a:extLst>
            <a:ext uri="{FF2B5EF4-FFF2-40B4-BE49-F238E27FC236}">
              <a16:creationId xmlns:a16="http://schemas.microsoft.com/office/drawing/2014/main" id="{1BAE8C84-B27B-408C-B98C-2A822B97DF6D}"/>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35000" y="240007775"/>
          <a:ext cx="723900" cy="476250"/>
        </a:xfrm>
        <a:prstGeom prst="rect">
          <a:avLst/>
        </a:prstGeom>
      </xdr:spPr>
    </xdr:pic>
    <xdr:clientData/>
  </xdr:twoCellAnchor>
  <xdr:twoCellAnchor editAs="oneCell">
    <xdr:from>
      <xdr:col>1</xdr:col>
      <xdr:colOff>25400</xdr:colOff>
      <xdr:row>460</xdr:row>
      <xdr:rowOff>25400</xdr:rowOff>
    </xdr:from>
    <xdr:to>
      <xdr:col>1</xdr:col>
      <xdr:colOff>749300</xdr:colOff>
      <xdr:row>460</xdr:row>
      <xdr:rowOff>501650</xdr:rowOff>
    </xdr:to>
    <xdr:pic>
      <xdr:nvPicPr>
        <xdr:cNvPr id="835" name="Subgraph-rickmauler">
          <a:extLst>
            <a:ext uri="{FF2B5EF4-FFF2-40B4-BE49-F238E27FC236}">
              <a16:creationId xmlns:a16="http://schemas.microsoft.com/office/drawing/2014/main" id="{6463FE51-B8BA-4759-A394-ED27A84B8A09}"/>
            </a:ext>
          </a:extLst>
        </xdr:cNvPr>
        <xdr:cNvPicPr>
          <a:picLocks/>
        </xdr:cNvPicPr>
      </xdr:nvPicPr>
      <xdr:blipFill>
        <a:blip xmlns:r="http://schemas.openxmlformats.org/officeDocument/2006/relationships" r:embed="rId211">
          <a:extLst>
            <a:ext uri="{28A0092B-C50C-407E-A947-70E740481C1C}">
              <a14:useLocalDpi xmlns:a14="http://schemas.microsoft.com/office/drawing/2010/main" val="0"/>
            </a:ext>
          </a:extLst>
        </a:blip>
        <a:stretch>
          <a:fillRect/>
        </a:stretch>
      </xdr:blipFill>
      <xdr:spPr>
        <a:xfrm>
          <a:off x="635000" y="240531650"/>
          <a:ext cx="723900" cy="476250"/>
        </a:xfrm>
        <a:prstGeom prst="rect">
          <a:avLst/>
        </a:prstGeom>
      </xdr:spPr>
    </xdr:pic>
    <xdr:clientData/>
  </xdr:twoCellAnchor>
  <xdr:twoCellAnchor editAs="oneCell">
    <xdr:from>
      <xdr:col>1</xdr:col>
      <xdr:colOff>25400</xdr:colOff>
      <xdr:row>461</xdr:row>
      <xdr:rowOff>25400</xdr:rowOff>
    </xdr:from>
    <xdr:to>
      <xdr:col>1</xdr:col>
      <xdr:colOff>749300</xdr:colOff>
      <xdr:row>461</xdr:row>
      <xdr:rowOff>501650</xdr:rowOff>
    </xdr:to>
    <xdr:pic>
      <xdr:nvPicPr>
        <xdr:cNvPr id="837" name="Subgraph-natediaz209">
          <a:extLst>
            <a:ext uri="{FF2B5EF4-FFF2-40B4-BE49-F238E27FC236}">
              <a16:creationId xmlns:a16="http://schemas.microsoft.com/office/drawing/2014/main" id="{ABF87474-93E2-4CA9-9016-795F4A714220}"/>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241055525"/>
          <a:ext cx="723900" cy="476250"/>
        </a:xfrm>
        <a:prstGeom prst="rect">
          <a:avLst/>
        </a:prstGeom>
      </xdr:spPr>
    </xdr:pic>
    <xdr:clientData/>
  </xdr:twoCellAnchor>
  <xdr:twoCellAnchor editAs="oneCell">
    <xdr:from>
      <xdr:col>1</xdr:col>
      <xdr:colOff>25400</xdr:colOff>
      <xdr:row>462</xdr:row>
      <xdr:rowOff>25400</xdr:rowOff>
    </xdr:from>
    <xdr:to>
      <xdr:col>1</xdr:col>
      <xdr:colOff>749300</xdr:colOff>
      <xdr:row>462</xdr:row>
      <xdr:rowOff>501650</xdr:rowOff>
    </xdr:to>
    <xdr:pic>
      <xdr:nvPicPr>
        <xdr:cNvPr id="839" name="Subgraph-tonyfergusonxt">
          <a:extLst>
            <a:ext uri="{FF2B5EF4-FFF2-40B4-BE49-F238E27FC236}">
              <a16:creationId xmlns:a16="http://schemas.microsoft.com/office/drawing/2014/main" id="{56127C18-7D83-4AEA-B749-4C557A2A3D6F}"/>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241579400"/>
          <a:ext cx="723900" cy="476250"/>
        </a:xfrm>
        <a:prstGeom prst="rect">
          <a:avLst/>
        </a:prstGeom>
      </xdr:spPr>
    </xdr:pic>
    <xdr:clientData/>
  </xdr:twoCellAnchor>
  <xdr:twoCellAnchor editAs="oneCell">
    <xdr:from>
      <xdr:col>1</xdr:col>
      <xdr:colOff>25400</xdr:colOff>
      <xdr:row>464</xdr:row>
      <xdr:rowOff>25400</xdr:rowOff>
    </xdr:from>
    <xdr:to>
      <xdr:col>1</xdr:col>
      <xdr:colOff>749300</xdr:colOff>
      <xdr:row>464</xdr:row>
      <xdr:rowOff>501650</xdr:rowOff>
    </xdr:to>
    <xdr:pic>
      <xdr:nvPicPr>
        <xdr:cNvPr id="841" name="Subgraph-ayodeji_02">
          <a:extLst>
            <a:ext uri="{FF2B5EF4-FFF2-40B4-BE49-F238E27FC236}">
              <a16:creationId xmlns:a16="http://schemas.microsoft.com/office/drawing/2014/main" id="{BF7252C5-97B4-4E14-ADD0-DD50F3ADC9E9}"/>
            </a:ext>
          </a:extLst>
        </xdr:cNvPr>
        <xdr:cNvPicPr>
          <a:picLocks/>
        </xdr:cNvPicPr>
      </xdr:nvPicPr>
      <xdr:blipFill>
        <a:blip xmlns:r="http://schemas.openxmlformats.org/officeDocument/2006/relationships" r:embed="rId212">
          <a:extLst>
            <a:ext uri="{28A0092B-C50C-407E-A947-70E740481C1C}">
              <a14:useLocalDpi xmlns:a14="http://schemas.microsoft.com/office/drawing/2010/main" val="0"/>
            </a:ext>
          </a:extLst>
        </a:blip>
        <a:stretch>
          <a:fillRect/>
        </a:stretch>
      </xdr:blipFill>
      <xdr:spPr>
        <a:xfrm>
          <a:off x="635000" y="242627150"/>
          <a:ext cx="723900" cy="476250"/>
        </a:xfrm>
        <a:prstGeom prst="rect">
          <a:avLst/>
        </a:prstGeom>
      </xdr:spPr>
    </xdr:pic>
    <xdr:clientData/>
  </xdr:twoCellAnchor>
  <xdr:twoCellAnchor editAs="oneCell">
    <xdr:from>
      <xdr:col>1</xdr:col>
      <xdr:colOff>25400</xdr:colOff>
      <xdr:row>465</xdr:row>
      <xdr:rowOff>25400</xdr:rowOff>
    </xdr:from>
    <xdr:to>
      <xdr:col>1</xdr:col>
      <xdr:colOff>749300</xdr:colOff>
      <xdr:row>465</xdr:row>
      <xdr:rowOff>501650</xdr:rowOff>
    </xdr:to>
    <xdr:pic>
      <xdr:nvPicPr>
        <xdr:cNvPr id="843" name="Subgraph-arijxoxoxo">
          <a:extLst>
            <a:ext uri="{FF2B5EF4-FFF2-40B4-BE49-F238E27FC236}">
              <a16:creationId xmlns:a16="http://schemas.microsoft.com/office/drawing/2014/main" id="{B9446F5A-88ED-4C86-A599-21D81AEC8BF1}"/>
            </a:ext>
          </a:extLst>
        </xdr:cNvPr>
        <xdr:cNvPicPr>
          <a:picLocks/>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635000" y="243151025"/>
          <a:ext cx="723900" cy="476250"/>
        </a:xfrm>
        <a:prstGeom prst="rect">
          <a:avLst/>
        </a:prstGeom>
      </xdr:spPr>
    </xdr:pic>
    <xdr:clientData/>
  </xdr:twoCellAnchor>
  <xdr:twoCellAnchor editAs="oneCell">
    <xdr:from>
      <xdr:col>1</xdr:col>
      <xdr:colOff>25400</xdr:colOff>
      <xdr:row>468</xdr:row>
      <xdr:rowOff>25400</xdr:rowOff>
    </xdr:from>
    <xdr:to>
      <xdr:col>1</xdr:col>
      <xdr:colOff>749300</xdr:colOff>
      <xdr:row>468</xdr:row>
      <xdr:rowOff>501650</xdr:rowOff>
    </xdr:to>
    <xdr:pic>
      <xdr:nvPicPr>
        <xdr:cNvPr id="845" name="Subgraph-gabriel24778149">
          <a:extLst>
            <a:ext uri="{FF2B5EF4-FFF2-40B4-BE49-F238E27FC236}">
              <a16:creationId xmlns:a16="http://schemas.microsoft.com/office/drawing/2014/main" id="{D3BEBCEA-B20F-4AA7-8CE2-0CA82167551D}"/>
            </a:ext>
          </a:extLst>
        </xdr:cNvPr>
        <xdr:cNvPicPr>
          <a:picLocks/>
        </xdr:cNvPicPr>
      </xdr:nvPicPr>
      <xdr:blipFill>
        <a:blip xmlns:r="http://schemas.openxmlformats.org/officeDocument/2006/relationships" r:embed="rId213">
          <a:extLst>
            <a:ext uri="{28A0092B-C50C-407E-A947-70E740481C1C}">
              <a14:useLocalDpi xmlns:a14="http://schemas.microsoft.com/office/drawing/2010/main" val="0"/>
            </a:ext>
          </a:extLst>
        </a:blip>
        <a:stretch>
          <a:fillRect/>
        </a:stretch>
      </xdr:blipFill>
      <xdr:spPr>
        <a:xfrm>
          <a:off x="635000" y="244722650"/>
          <a:ext cx="723900" cy="476250"/>
        </a:xfrm>
        <a:prstGeom prst="rect">
          <a:avLst/>
        </a:prstGeom>
      </xdr:spPr>
    </xdr:pic>
    <xdr:clientData/>
  </xdr:twoCellAnchor>
  <xdr:twoCellAnchor editAs="oneCell">
    <xdr:from>
      <xdr:col>1</xdr:col>
      <xdr:colOff>25400</xdr:colOff>
      <xdr:row>469</xdr:row>
      <xdr:rowOff>25400</xdr:rowOff>
    </xdr:from>
    <xdr:to>
      <xdr:col>1</xdr:col>
      <xdr:colOff>749300</xdr:colOff>
      <xdr:row>469</xdr:row>
      <xdr:rowOff>501650</xdr:rowOff>
    </xdr:to>
    <xdr:pic>
      <xdr:nvPicPr>
        <xdr:cNvPr id="847" name="Subgraph-bjpenndotcom">
          <a:extLst>
            <a:ext uri="{FF2B5EF4-FFF2-40B4-BE49-F238E27FC236}">
              <a16:creationId xmlns:a16="http://schemas.microsoft.com/office/drawing/2014/main" id="{30D70EE3-6990-453A-8562-A117FAD1E602}"/>
            </a:ext>
          </a:extLst>
        </xdr:cNvPr>
        <xdr:cNvPicPr>
          <a:picLocks/>
        </xdr:cNvPicPr>
      </xdr:nvPicPr>
      <xdr:blipFill>
        <a:blip xmlns:r="http://schemas.openxmlformats.org/officeDocument/2006/relationships" r:embed="rId214">
          <a:extLst>
            <a:ext uri="{28A0092B-C50C-407E-A947-70E740481C1C}">
              <a14:useLocalDpi xmlns:a14="http://schemas.microsoft.com/office/drawing/2010/main" val="0"/>
            </a:ext>
          </a:extLst>
        </a:blip>
        <a:stretch>
          <a:fillRect/>
        </a:stretch>
      </xdr:blipFill>
      <xdr:spPr>
        <a:xfrm>
          <a:off x="635000" y="245246525"/>
          <a:ext cx="723900" cy="476250"/>
        </a:xfrm>
        <a:prstGeom prst="rect">
          <a:avLst/>
        </a:prstGeom>
      </xdr:spPr>
    </xdr:pic>
    <xdr:clientData/>
  </xdr:twoCellAnchor>
  <xdr:twoCellAnchor editAs="oneCell">
    <xdr:from>
      <xdr:col>1</xdr:col>
      <xdr:colOff>25400</xdr:colOff>
      <xdr:row>472</xdr:row>
      <xdr:rowOff>25400</xdr:rowOff>
    </xdr:from>
    <xdr:to>
      <xdr:col>1</xdr:col>
      <xdr:colOff>749300</xdr:colOff>
      <xdr:row>472</xdr:row>
      <xdr:rowOff>501650</xdr:rowOff>
    </xdr:to>
    <xdr:pic>
      <xdr:nvPicPr>
        <xdr:cNvPr id="849" name="Subgraph-meowtoshi_">
          <a:extLst>
            <a:ext uri="{FF2B5EF4-FFF2-40B4-BE49-F238E27FC236}">
              <a16:creationId xmlns:a16="http://schemas.microsoft.com/office/drawing/2014/main" id="{A47759B8-6CC3-4BF0-A327-870F1DA1FF3E}"/>
            </a:ext>
          </a:extLst>
        </xdr:cNvPr>
        <xdr:cNvPicPr>
          <a:picLocks/>
        </xdr:cNvPicPr>
      </xdr:nvPicPr>
      <xdr:blipFill>
        <a:blip xmlns:r="http://schemas.openxmlformats.org/officeDocument/2006/relationships" r:embed="rId215">
          <a:extLst>
            <a:ext uri="{28A0092B-C50C-407E-A947-70E740481C1C}">
              <a14:useLocalDpi xmlns:a14="http://schemas.microsoft.com/office/drawing/2010/main" val="0"/>
            </a:ext>
          </a:extLst>
        </a:blip>
        <a:stretch>
          <a:fillRect/>
        </a:stretch>
      </xdr:blipFill>
      <xdr:spPr>
        <a:xfrm>
          <a:off x="635000" y="246818150"/>
          <a:ext cx="723900" cy="476250"/>
        </a:xfrm>
        <a:prstGeom prst="rect">
          <a:avLst/>
        </a:prstGeom>
      </xdr:spPr>
    </xdr:pic>
    <xdr:clientData/>
  </xdr:twoCellAnchor>
  <xdr:twoCellAnchor editAs="oneCell">
    <xdr:from>
      <xdr:col>1</xdr:col>
      <xdr:colOff>25400</xdr:colOff>
      <xdr:row>473</xdr:row>
      <xdr:rowOff>25400</xdr:rowOff>
    </xdr:from>
    <xdr:to>
      <xdr:col>1</xdr:col>
      <xdr:colOff>749300</xdr:colOff>
      <xdr:row>473</xdr:row>
      <xdr:rowOff>501650</xdr:rowOff>
    </xdr:to>
    <xdr:pic>
      <xdr:nvPicPr>
        <xdr:cNvPr id="851" name="Subgraph-trader1sz">
          <a:extLst>
            <a:ext uri="{FF2B5EF4-FFF2-40B4-BE49-F238E27FC236}">
              <a16:creationId xmlns:a16="http://schemas.microsoft.com/office/drawing/2014/main" id="{757E76BB-DBBA-4807-886A-DCDE75CA2203}"/>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247342025"/>
          <a:ext cx="723900" cy="476250"/>
        </a:xfrm>
        <a:prstGeom prst="rect">
          <a:avLst/>
        </a:prstGeom>
      </xdr:spPr>
    </xdr:pic>
    <xdr:clientData/>
  </xdr:twoCellAnchor>
  <xdr:twoCellAnchor editAs="oneCell">
    <xdr:from>
      <xdr:col>1</xdr:col>
      <xdr:colOff>25400</xdr:colOff>
      <xdr:row>474</xdr:row>
      <xdr:rowOff>25400</xdr:rowOff>
    </xdr:from>
    <xdr:to>
      <xdr:col>1</xdr:col>
      <xdr:colOff>749300</xdr:colOff>
      <xdr:row>474</xdr:row>
      <xdr:rowOff>501650</xdr:rowOff>
    </xdr:to>
    <xdr:pic>
      <xdr:nvPicPr>
        <xdr:cNvPr id="853" name="Subgraph-thecryptoles">
          <a:extLst>
            <a:ext uri="{FF2B5EF4-FFF2-40B4-BE49-F238E27FC236}">
              <a16:creationId xmlns:a16="http://schemas.microsoft.com/office/drawing/2014/main" id="{DDE990DB-ABDF-481C-84AA-96613FD94B69}"/>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247865900"/>
          <a:ext cx="723900" cy="476250"/>
        </a:xfrm>
        <a:prstGeom prst="rect">
          <a:avLst/>
        </a:prstGeom>
      </xdr:spPr>
    </xdr:pic>
    <xdr:clientData/>
  </xdr:twoCellAnchor>
  <xdr:twoCellAnchor editAs="oneCell">
    <xdr:from>
      <xdr:col>1</xdr:col>
      <xdr:colOff>25400</xdr:colOff>
      <xdr:row>475</xdr:row>
      <xdr:rowOff>25400</xdr:rowOff>
    </xdr:from>
    <xdr:to>
      <xdr:col>1</xdr:col>
      <xdr:colOff>749300</xdr:colOff>
      <xdr:row>475</xdr:row>
      <xdr:rowOff>501650</xdr:rowOff>
    </xdr:to>
    <xdr:pic>
      <xdr:nvPicPr>
        <xdr:cNvPr id="855" name="Subgraph-j7s92prbvaz0qkl">
          <a:extLst>
            <a:ext uri="{FF2B5EF4-FFF2-40B4-BE49-F238E27FC236}">
              <a16:creationId xmlns:a16="http://schemas.microsoft.com/office/drawing/2014/main" id="{761D3D1C-01AE-4382-8BBB-3EEFEB94A124}"/>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248389775"/>
          <a:ext cx="723900" cy="476250"/>
        </a:xfrm>
        <a:prstGeom prst="rect">
          <a:avLst/>
        </a:prstGeom>
      </xdr:spPr>
    </xdr:pic>
    <xdr:clientData/>
  </xdr:twoCellAnchor>
  <xdr:twoCellAnchor editAs="oneCell">
    <xdr:from>
      <xdr:col>1</xdr:col>
      <xdr:colOff>25400</xdr:colOff>
      <xdr:row>476</xdr:row>
      <xdr:rowOff>25400</xdr:rowOff>
    </xdr:from>
    <xdr:to>
      <xdr:col>1</xdr:col>
      <xdr:colOff>749300</xdr:colOff>
      <xdr:row>476</xdr:row>
      <xdr:rowOff>501650</xdr:rowOff>
    </xdr:to>
    <xdr:pic>
      <xdr:nvPicPr>
        <xdr:cNvPr id="857" name="Subgraph-terinahope">
          <a:extLst>
            <a:ext uri="{FF2B5EF4-FFF2-40B4-BE49-F238E27FC236}">
              <a16:creationId xmlns:a16="http://schemas.microsoft.com/office/drawing/2014/main" id="{22857393-FAC8-400B-AD68-451117E62748}"/>
            </a:ext>
          </a:extLst>
        </xdr:cNvPr>
        <xdr:cNvPicPr>
          <a:picLocks/>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635000" y="248913650"/>
          <a:ext cx="723900" cy="476250"/>
        </a:xfrm>
        <a:prstGeom prst="rect">
          <a:avLst/>
        </a:prstGeom>
      </xdr:spPr>
    </xdr:pic>
    <xdr:clientData/>
  </xdr:twoCellAnchor>
  <xdr:twoCellAnchor editAs="oneCell">
    <xdr:from>
      <xdr:col>1</xdr:col>
      <xdr:colOff>25400</xdr:colOff>
      <xdr:row>477</xdr:row>
      <xdr:rowOff>25400</xdr:rowOff>
    </xdr:from>
    <xdr:to>
      <xdr:col>1</xdr:col>
      <xdr:colOff>749300</xdr:colOff>
      <xdr:row>477</xdr:row>
      <xdr:rowOff>501650</xdr:rowOff>
    </xdr:to>
    <xdr:pic>
      <xdr:nvPicPr>
        <xdr:cNvPr id="859" name="Subgraph-efcnigeria">
          <a:extLst>
            <a:ext uri="{FF2B5EF4-FFF2-40B4-BE49-F238E27FC236}">
              <a16:creationId xmlns:a16="http://schemas.microsoft.com/office/drawing/2014/main" id="{D3B561F9-FC05-4734-8EB5-9E2C9F1BE32C}"/>
            </a:ext>
          </a:extLst>
        </xdr:cNvPr>
        <xdr:cNvPicPr>
          <a:picLocks/>
        </xdr:cNvPicPr>
      </xdr:nvPicPr>
      <xdr:blipFill>
        <a:blip xmlns:r="http://schemas.openxmlformats.org/officeDocument/2006/relationships" r:embed="rId102">
          <a:extLst>
            <a:ext uri="{28A0092B-C50C-407E-A947-70E740481C1C}">
              <a14:useLocalDpi xmlns:a14="http://schemas.microsoft.com/office/drawing/2010/main" val="0"/>
            </a:ext>
          </a:extLst>
        </a:blip>
        <a:stretch>
          <a:fillRect/>
        </a:stretch>
      </xdr:blipFill>
      <xdr:spPr>
        <a:xfrm>
          <a:off x="635000" y="249437525"/>
          <a:ext cx="723900" cy="476250"/>
        </a:xfrm>
        <a:prstGeom prst="rect">
          <a:avLst/>
        </a:prstGeom>
      </xdr:spPr>
    </xdr:pic>
    <xdr:clientData/>
  </xdr:twoCellAnchor>
  <xdr:twoCellAnchor editAs="oneCell">
    <xdr:from>
      <xdr:col>1</xdr:col>
      <xdr:colOff>25400</xdr:colOff>
      <xdr:row>478</xdr:row>
      <xdr:rowOff>25400</xdr:rowOff>
    </xdr:from>
    <xdr:to>
      <xdr:col>1</xdr:col>
      <xdr:colOff>749300</xdr:colOff>
      <xdr:row>478</xdr:row>
      <xdr:rowOff>501650</xdr:rowOff>
    </xdr:to>
    <xdr:pic>
      <xdr:nvPicPr>
        <xdr:cNvPr id="861" name="Subgraph-boogerbeard1">
          <a:extLst>
            <a:ext uri="{FF2B5EF4-FFF2-40B4-BE49-F238E27FC236}">
              <a16:creationId xmlns:a16="http://schemas.microsoft.com/office/drawing/2014/main" id="{E0C93FC7-E7F3-44BF-A37D-439698965F04}"/>
            </a:ext>
          </a:extLst>
        </xdr:cNvPr>
        <xdr:cNvPicPr>
          <a:picLocks/>
        </xdr:cNvPicPr>
      </xdr:nvPicPr>
      <xdr:blipFill>
        <a:blip xmlns:r="http://schemas.openxmlformats.org/officeDocument/2006/relationships" r:embed="rId216">
          <a:extLst>
            <a:ext uri="{28A0092B-C50C-407E-A947-70E740481C1C}">
              <a14:useLocalDpi xmlns:a14="http://schemas.microsoft.com/office/drawing/2010/main" val="0"/>
            </a:ext>
          </a:extLst>
        </a:blip>
        <a:stretch>
          <a:fillRect/>
        </a:stretch>
      </xdr:blipFill>
      <xdr:spPr>
        <a:xfrm>
          <a:off x="635000" y="249961400"/>
          <a:ext cx="723900" cy="476250"/>
        </a:xfrm>
        <a:prstGeom prst="rect">
          <a:avLst/>
        </a:prstGeom>
      </xdr:spPr>
    </xdr:pic>
    <xdr:clientData/>
  </xdr:twoCellAnchor>
  <xdr:twoCellAnchor editAs="oneCell">
    <xdr:from>
      <xdr:col>1</xdr:col>
      <xdr:colOff>25400</xdr:colOff>
      <xdr:row>479</xdr:row>
      <xdr:rowOff>25400</xdr:rowOff>
    </xdr:from>
    <xdr:to>
      <xdr:col>1</xdr:col>
      <xdr:colOff>749300</xdr:colOff>
      <xdr:row>479</xdr:row>
      <xdr:rowOff>501650</xdr:rowOff>
    </xdr:to>
    <xdr:pic>
      <xdr:nvPicPr>
        <xdr:cNvPr id="863" name="Subgraph-chrisreive">
          <a:extLst>
            <a:ext uri="{FF2B5EF4-FFF2-40B4-BE49-F238E27FC236}">
              <a16:creationId xmlns:a16="http://schemas.microsoft.com/office/drawing/2014/main" id="{14BCC0B8-3AF1-4077-9264-AAFA8E4AD213}"/>
            </a:ext>
          </a:extLst>
        </xdr:cNvPr>
        <xdr:cNvPicPr>
          <a:picLocks/>
        </xdr:cNvPicPr>
      </xdr:nvPicPr>
      <xdr:blipFill>
        <a:blip xmlns:r="http://schemas.openxmlformats.org/officeDocument/2006/relationships" r:embed="rId216">
          <a:extLst>
            <a:ext uri="{28A0092B-C50C-407E-A947-70E740481C1C}">
              <a14:useLocalDpi xmlns:a14="http://schemas.microsoft.com/office/drawing/2010/main" val="0"/>
            </a:ext>
          </a:extLst>
        </a:blip>
        <a:stretch>
          <a:fillRect/>
        </a:stretch>
      </xdr:blipFill>
      <xdr:spPr>
        <a:xfrm>
          <a:off x="635000" y="250485275"/>
          <a:ext cx="723900" cy="476250"/>
        </a:xfrm>
        <a:prstGeom prst="rect">
          <a:avLst/>
        </a:prstGeom>
      </xdr:spPr>
    </xdr:pic>
    <xdr:clientData/>
  </xdr:twoCellAnchor>
  <xdr:twoCellAnchor editAs="oneCell">
    <xdr:from>
      <xdr:col>1</xdr:col>
      <xdr:colOff>25400</xdr:colOff>
      <xdr:row>480</xdr:row>
      <xdr:rowOff>25400</xdr:rowOff>
    </xdr:from>
    <xdr:to>
      <xdr:col>1</xdr:col>
      <xdr:colOff>749300</xdr:colOff>
      <xdr:row>480</xdr:row>
      <xdr:rowOff>501650</xdr:rowOff>
    </xdr:to>
    <xdr:pic>
      <xdr:nvPicPr>
        <xdr:cNvPr id="865" name="Subgraph-kingtafesh1">
          <a:extLst>
            <a:ext uri="{FF2B5EF4-FFF2-40B4-BE49-F238E27FC236}">
              <a16:creationId xmlns:a16="http://schemas.microsoft.com/office/drawing/2014/main" id="{663DA38D-5E93-493E-9ADB-113CBF65293F}"/>
            </a:ext>
          </a:extLst>
        </xdr:cNvPr>
        <xdr:cNvPicPr>
          <a:picLocks/>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635000" y="251009150"/>
          <a:ext cx="723900" cy="476250"/>
        </a:xfrm>
        <a:prstGeom prst="rect">
          <a:avLst/>
        </a:prstGeom>
      </xdr:spPr>
    </xdr:pic>
    <xdr:clientData/>
  </xdr:twoCellAnchor>
  <xdr:twoCellAnchor editAs="oneCell">
    <xdr:from>
      <xdr:col>1</xdr:col>
      <xdr:colOff>25400</xdr:colOff>
      <xdr:row>481</xdr:row>
      <xdr:rowOff>25400</xdr:rowOff>
    </xdr:from>
    <xdr:to>
      <xdr:col>1</xdr:col>
      <xdr:colOff>749300</xdr:colOff>
      <xdr:row>481</xdr:row>
      <xdr:rowOff>501650</xdr:rowOff>
    </xdr:to>
    <xdr:pic>
      <xdr:nvPicPr>
        <xdr:cNvPr id="867" name="Subgraph-arimi_909">
          <a:extLst>
            <a:ext uri="{FF2B5EF4-FFF2-40B4-BE49-F238E27FC236}">
              <a16:creationId xmlns:a16="http://schemas.microsoft.com/office/drawing/2014/main" id="{0C768455-5BA8-437D-B4AF-D72986AC5A71}"/>
            </a:ext>
          </a:extLst>
        </xdr:cNvPr>
        <xdr:cNvPicPr>
          <a:picLocks/>
        </xdr:cNvPicPr>
      </xdr:nvPicPr>
      <xdr:blipFill>
        <a:blip xmlns:r="http://schemas.openxmlformats.org/officeDocument/2006/relationships" r:embed="rId217">
          <a:extLst>
            <a:ext uri="{28A0092B-C50C-407E-A947-70E740481C1C}">
              <a14:useLocalDpi xmlns:a14="http://schemas.microsoft.com/office/drawing/2010/main" val="0"/>
            </a:ext>
          </a:extLst>
        </a:blip>
        <a:stretch>
          <a:fillRect/>
        </a:stretch>
      </xdr:blipFill>
      <xdr:spPr>
        <a:xfrm>
          <a:off x="635000" y="251533025"/>
          <a:ext cx="723900" cy="476250"/>
        </a:xfrm>
        <a:prstGeom prst="rect">
          <a:avLst/>
        </a:prstGeom>
      </xdr:spPr>
    </xdr:pic>
    <xdr:clientData/>
  </xdr:twoCellAnchor>
  <xdr:twoCellAnchor editAs="oneCell">
    <xdr:from>
      <xdr:col>1</xdr:col>
      <xdr:colOff>25400</xdr:colOff>
      <xdr:row>482</xdr:row>
      <xdr:rowOff>25400</xdr:rowOff>
    </xdr:from>
    <xdr:to>
      <xdr:col>1</xdr:col>
      <xdr:colOff>749300</xdr:colOff>
      <xdr:row>482</xdr:row>
      <xdr:rowOff>501650</xdr:rowOff>
    </xdr:to>
    <xdr:pic>
      <xdr:nvPicPr>
        <xdr:cNvPr id="869" name="Subgraph-downvideobot">
          <a:extLst>
            <a:ext uri="{FF2B5EF4-FFF2-40B4-BE49-F238E27FC236}">
              <a16:creationId xmlns:a16="http://schemas.microsoft.com/office/drawing/2014/main" id="{DF0A760C-9C3C-4EA1-B833-CB637FD98C8B}"/>
            </a:ext>
          </a:extLst>
        </xdr:cNvPr>
        <xdr:cNvPicPr>
          <a:picLocks/>
        </xdr:cNvPicPr>
      </xdr:nvPicPr>
      <xdr:blipFill>
        <a:blip xmlns:r="http://schemas.openxmlformats.org/officeDocument/2006/relationships" r:embed="rId218">
          <a:extLst>
            <a:ext uri="{28A0092B-C50C-407E-A947-70E740481C1C}">
              <a14:useLocalDpi xmlns:a14="http://schemas.microsoft.com/office/drawing/2010/main" val="0"/>
            </a:ext>
          </a:extLst>
        </a:blip>
        <a:stretch>
          <a:fillRect/>
        </a:stretch>
      </xdr:blipFill>
      <xdr:spPr>
        <a:xfrm>
          <a:off x="635000" y="252056900"/>
          <a:ext cx="723900" cy="476250"/>
        </a:xfrm>
        <a:prstGeom prst="rect">
          <a:avLst/>
        </a:prstGeom>
      </xdr:spPr>
    </xdr:pic>
    <xdr:clientData/>
  </xdr:twoCellAnchor>
  <xdr:twoCellAnchor editAs="oneCell">
    <xdr:from>
      <xdr:col>1</xdr:col>
      <xdr:colOff>25400</xdr:colOff>
      <xdr:row>483</xdr:row>
      <xdr:rowOff>25400</xdr:rowOff>
    </xdr:from>
    <xdr:to>
      <xdr:col>1</xdr:col>
      <xdr:colOff>749300</xdr:colOff>
      <xdr:row>483</xdr:row>
      <xdr:rowOff>501650</xdr:rowOff>
    </xdr:to>
    <xdr:pic>
      <xdr:nvPicPr>
        <xdr:cNvPr id="871" name="Subgraph-save_video">
          <a:extLst>
            <a:ext uri="{FF2B5EF4-FFF2-40B4-BE49-F238E27FC236}">
              <a16:creationId xmlns:a16="http://schemas.microsoft.com/office/drawing/2014/main" id="{16847F4E-9239-4BE9-9B36-B645D449C0FB}"/>
            </a:ext>
          </a:extLst>
        </xdr:cNvPr>
        <xdr:cNvPicPr>
          <a:picLocks/>
        </xdr:cNvPicPr>
      </xdr:nvPicPr>
      <xdr:blipFill>
        <a:blip xmlns:r="http://schemas.openxmlformats.org/officeDocument/2006/relationships" r:embed="rId218">
          <a:extLst>
            <a:ext uri="{28A0092B-C50C-407E-A947-70E740481C1C}">
              <a14:useLocalDpi xmlns:a14="http://schemas.microsoft.com/office/drawing/2010/main" val="0"/>
            </a:ext>
          </a:extLst>
        </a:blip>
        <a:stretch>
          <a:fillRect/>
        </a:stretch>
      </xdr:blipFill>
      <xdr:spPr>
        <a:xfrm>
          <a:off x="635000" y="252580775"/>
          <a:ext cx="723900" cy="476250"/>
        </a:xfrm>
        <a:prstGeom prst="rect">
          <a:avLst/>
        </a:prstGeom>
      </xdr:spPr>
    </xdr:pic>
    <xdr:clientData/>
  </xdr:twoCellAnchor>
  <xdr:twoCellAnchor editAs="oneCell">
    <xdr:from>
      <xdr:col>1</xdr:col>
      <xdr:colOff>25400</xdr:colOff>
      <xdr:row>484</xdr:row>
      <xdr:rowOff>25400</xdr:rowOff>
    </xdr:from>
    <xdr:to>
      <xdr:col>1</xdr:col>
      <xdr:colOff>749300</xdr:colOff>
      <xdr:row>484</xdr:row>
      <xdr:rowOff>501650</xdr:rowOff>
    </xdr:to>
    <xdr:pic>
      <xdr:nvPicPr>
        <xdr:cNvPr id="873" name="Subgraph-videodown1oad">
          <a:extLst>
            <a:ext uri="{FF2B5EF4-FFF2-40B4-BE49-F238E27FC236}">
              <a16:creationId xmlns:a16="http://schemas.microsoft.com/office/drawing/2014/main" id="{EE4069C5-1DBA-4E9A-9608-2273EBAD533F}"/>
            </a:ext>
          </a:extLst>
        </xdr:cNvPr>
        <xdr:cNvPicPr>
          <a:picLocks/>
        </xdr:cNvPicPr>
      </xdr:nvPicPr>
      <xdr:blipFill>
        <a:blip xmlns:r="http://schemas.openxmlformats.org/officeDocument/2006/relationships" r:embed="rId218">
          <a:extLst>
            <a:ext uri="{28A0092B-C50C-407E-A947-70E740481C1C}">
              <a14:useLocalDpi xmlns:a14="http://schemas.microsoft.com/office/drawing/2010/main" val="0"/>
            </a:ext>
          </a:extLst>
        </a:blip>
        <a:stretch>
          <a:fillRect/>
        </a:stretch>
      </xdr:blipFill>
      <xdr:spPr>
        <a:xfrm>
          <a:off x="635000" y="253104650"/>
          <a:ext cx="723900" cy="476250"/>
        </a:xfrm>
        <a:prstGeom prst="rect">
          <a:avLst/>
        </a:prstGeom>
      </xdr:spPr>
    </xdr:pic>
    <xdr:clientData/>
  </xdr:twoCellAnchor>
  <xdr:twoCellAnchor editAs="oneCell">
    <xdr:from>
      <xdr:col>1</xdr:col>
      <xdr:colOff>25400</xdr:colOff>
      <xdr:row>485</xdr:row>
      <xdr:rowOff>25400</xdr:rowOff>
    </xdr:from>
    <xdr:to>
      <xdr:col>1</xdr:col>
      <xdr:colOff>749300</xdr:colOff>
      <xdr:row>485</xdr:row>
      <xdr:rowOff>501650</xdr:rowOff>
    </xdr:to>
    <xdr:pic>
      <xdr:nvPicPr>
        <xdr:cNvPr id="875" name="Subgraph-hasbullahive">
          <a:extLst>
            <a:ext uri="{FF2B5EF4-FFF2-40B4-BE49-F238E27FC236}">
              <a16:creationId xmlns:a16="http://schemas.microsoft.com/office/drawing/2014/main" id="{5E8F221C-61E3-4854-8272-517E6C680C56}"/>
            </a:ext>
          </a:extLst>
        </xdr:cNvPr>
        <xdr:cNvPicPr>
          <a:picLocks/>
        </xdr:cNvPicPr>
      </xdr:nvPicPr>
      <xdr:blipFill>
        <a:blip xmlns:r="http://schemas.openxmlformats.org/officeDocument/2006/relationships" r:embed="rId218">
          <a:extLst>
            <a:ext uri="{28A0092B-C50C-407E-A947-70E740481C1C}">
              <a14:useLocalDpi xmlns:a14="http://schemas.microsoft.com/office/drawing/2010/main" val="0"/>
            </a:ext>
          </a:extLst>
        </a:blip>
        <a:stretch>
          <a:fillRect/>
        </a:stretch>
      </xdr:blipFill>
      <xdr:spPr>
        <a:xfrm>
          <a:off x="635000" y="253628525"/>
          <a:ext cx="723900" cy="476250"/>
        </a:xfrm>
        <a:prstGeom prst="rect">
          <a:avLst/>
        </a:prstGeom>
      </xdr:spPr>
    </xdr:pic>
    <xdr:clientData/>
  </xdr:twoCellAnchor>
  <xdr:twoCellAnchor editAs="oneCell">
    <xdr:from>
      <xdr:col>1</xdr:col>
      <xdr:colOff>25400</xdr:colOff>
      <xdr:row>486</xdr:row>
      <xdr:rowOff>25400</xdr:rowOff>
    </xdr:from>
    <xdr:to>
      <xdr:col>1</xdr:col>
      <xdr:colOff>749300</xdr:colOff>
      <xdr:row>486</xdr:row>
      <xdr:rowOff>501650</xdr:rowOff>
    </xdr:to>
    <xdr:pic>
      <xdr:nvPicPr>
        <xdr:cNvPr id="877" name="Subgraph-ffc_ufc">
          <a:extLst>
            <a:ext uri="{FF2B5EF4-FFF2-40B4-BE49-F238E27FC236}">
              <a16:creationId xmlns:a16="http://schemas.microsoft.com/office/drawing/2014/main" id="{BB28E892-FCC7-4AF7-AA70-BDBF725C48E6}"/>
            </a:ext>
          </a:extLst>
        </xdr:cNvPr>
        <xdr:cNvPicPr>
          <a:picLocks/>
        </xdr:cNvPicPr>
      </xdr:nvPicPr>
      <xdr:blipFill>
        <a:blip xmlns:r="http://schemas.openxmlformats.org/officeDocument/2006/relationships" r:embed="rId218">
          <a:extLst>
            <a:ext uri="{28A0092B-C50C-407E-A947-70E740481C1C}">
              <a14:useLocalDpi xmlns:a14="http://schemas.microsoft.com/office/drawing/2010/main" val="0"/>
            </a:ext>
          </a:extLst>
        </a:blip>
        <a:stretch>
          <a:fillRect/>
        </a:stretch>
      </xdr:blipFill>
      <xdr:spPr>
        <a:xfrm>
          <a:off x="635000" y="254152400"/>
          <a:ext cx="723900" cy="476250"/>
        </a:xfrm>
        <a:prstGeom prst="rect">
          <a:avLst/>
        </a:prstGeom>
      </xdr:spPr>
    </xdr:pic>
    <xdr:clientData/>
  </xdr:twoCellAnchor>
  <xdr:twoCellAnchor editAs="oneCell">
    <xdr:from>
      <xdr:col>1</xdr:col>
      <xdr:colOff>25400</xdr:colOff>
      <xdr:row>487</xdr:row>
      <xdr:rowOff>25400</xdr:rowOff>
    </xdr:from>
    <xdr:to>
      <xdr:col>1</xdr:col>
      <xdr:colOff>749300</xdr:colOff>
      <xdr:row>487</xdr:row>
      <xdr:rowOff>501650</xdr:rowOff>
    </xdr:to>
    <xdr:pic>
      <xdr:nvPicPr>
        <xdr:cNvPr id="879" name="Subgraph-willemynss">
          <a:extLst>
            <a:ext uri="{FF2B5EF4-FFF2-40B4-BE49-F238E27FC236}">
              <a16:creationId xmlns:a16="http://schemas.microsoft.com/office/drawing/2014/main" id="{C274C566-4D57-4954-BDD6-F1CB9D783F46}"/>
            </a:ext>
          </a:extLst>
        </xdr:cNvPr>
        <xdr:cNvPicPr>
          <a:picLocks/>
        </xdr:cNvPicPr>
      </xdr:nvPicPr>
      <xdr:blipFill>
        <a:blip xmlns:r="http://schemas.openxmlformats.org/officeDocument/2006/relationships" r:embed="rId219">
          <a:extLst>
            <a:ext uri="{28A0092B-C50C-407E-A947-70E740481C1C}">
              <a14:useLocalDpi xmlns:a14="http://schemas.microsoft.com/office/drawing/2010/main" val="0"/>
            </a:ext>
          </a:extLst>
        </a:blip>
        <a:stretch>
          <a:fillRect/>
        </a:stretch>
      </xdr:blipFill>
      <xdr:spPr>
        <a:xfrm>
          <a:off x="635000" y="254676275"/>
          <a:ext cx="723900" cy="476250"/>
        </a:xfrm>
        <a:prstGeom prst="rect">
          <a:avLst/>
        </a:prstGeom>
      </xdr:spPr>
    </xdr:pic>
    <xdr:clientData/>
  </xdr:twoCellAnchor>
  <xdr:twoCellAnchor editAs="oneCell">
    <xdr:from>
      <xdr:col>1</xdr:col>
      <xdr:colOff>25400</xdr:colOff>
      <xdr:row>488</xdr:row>
      <xdr:rowOff>25400</xdr:rowOff>
    </xdr:from>
    <xdr:to>
      <xdr:col>1</xdr:col>
      <xdr:colOff>749300</xdr:colOff>
      <xdr:row>488</xdr:row>
      <xdr:rowOff>501650</xdr:rowOff>
    </xdr:to>
    <xdr:pic>
      <xdr:nvPicPr>
        <xdr:cNvPr id="881" name="Subgraph-mbb_original">
          <a:extLst>
            <a:ext uri="{FF2B5EF4-FFF2-40B4-BE49-F238E27FC236}">
              <a16:creationId xmlns:a16="http://schemas.microsoft.com/office/drawing/2014/main" id="{DD0EBBAB-4780-4E08-817C-76D3B878BBF6}"/>
            </a:ext>
          </a:extLst>
        </xdr:cNvPr>
        <xdr:cNvPicPr>
          <a:picLocks/>
        </xdr:cNvPicPr>
      </xdr:nvPicPr>
      <xdr:blipFill>
        <a:blip xmlns:r="http://schemas.openxmlformats.org/officeDocument/2006/relationships" r:embed="rId220">
          <a:extLst>
            <a:ext uri="{28A0092B-C50C-407E-A947-70E740481C1C}">
              <a14:useLocalDpi xmlns:a14="http://schemas.microsoft.com/office/drawing/2010/main" val="0"/>
            </a:ext>
          </a:extLst>
        </a:blip>
        <a:stretch>
          <a:fillRect/>
        </a:stretch>
      </xdr:blipFill>
      <xdr:spPr>
        <a:xfrm>
          <a:off x="635000" y="255200150"/>
          <a:ext cx="723900" cy="476250"/>
        </a:xfrm>
        <a:prstGeom prst="rect">
          <a:avLst/>
        </a:prstGeom>
      </xdr:spPr>
    </xdr:pic>
    <xdr:clientData/>
  </xdr:twoCellAnchor>
  <xdr:twoCellAnchor editAs="oneCell">
    <xdr:from>
      <xdr:col>1</xdr:col>
      <xdr:colOff>25400</xdr:colOff>
      <xdr:row>489</xdr:row>
      <xdr:rowOff>25400</xdr:rowOff>
    </xdr:from>
    <xdr:to>
      <xdr:col>1</xdr:col>
      <xdr:colOff>749300</xdr:colOff>
      <xdr:row>489</xdr:row>
      <xdr:rowOff>501650</xdr:rowOff>
    </xdr:to>
    <xdr:pic>
      <xdr:nvPicPr>
        <xdr:cNvPr id="883" name="Subgraph-ty04914476">
          <a:extLst>
            <a:ext uri="{FF2B5EF4-FFF2-40B4-BE49-F238E27FC236}">
              <a16:creationId xmlns:a16="http://schemas.microsoft.com/office/drawing/2014/main" id="{A8378990-AC16-48E1-A229-FD84F5D93602}"/>
            </a:ext>
          </a:extLst>
        </xdr:cNvPr>
        <xdr:cNvPicPr>
          <a:picLocks/>
        </xdr:cNvPicPr>
      </xdr:nvPicPr>
      <xdr:blipFill>
        <a:blip xmlns:r="http://schemas.openxmlformats.org/officeDocument/2006/relationships" r:embed="rId134">
          <a:extLst>
            <a:ext uri="{28A0092B-C50C-407E-A947-70E740481C1C}">
              <a14:useLocalDpi xmlns:a14="http://schemas.microsoft.com/office/drawing/2010/main" val="0"/>
            </a:ext>
          </a:extLst>
        </a:blip>
        <a:stretch>
          <a:fillRect/>
        </a:stretch>
      </xdr:blipFill>
      <xdr:spPr>
        <a:xfrm>
          <a:off x="635000" y="255724025"/>
          <a:ext cx="723900" cy="476250"/>
        </a:xfrm>
        <a:prstGeom prst="rect">
          <a:avLst/>
        </a:prstGeom>
      </xdr:spPr>
    </xdr:pic>
    <xdr:clientData/>
  </xdr:twoCellAnchor>
  <xdr:twoCellAnchor editAs="oneCell">
    <xdr:from>
      <xdr:col>1</xdr:col>
      <xdr:colOff>25400</xdr:colOff>
      <xdr:row>490</xdr:row>
      <xdr:rowOff>25400</xdr:rowOff>
    </xdr:from>
    <xdr:to>
      <xdr:col>1</xdr:col>
      <xdr:colOff>749300</xdr:colOff>
      <xdr:row>490</xdr:row>
      <xdr:rowOff>501650</xdr:rowOff>
    </xdr:to>
    <xdr:pic>
      <xdr:nvPicPr>
        <xdr:cNvPr id="885" name="Subgraph-katpol80">
          <a:extLst>
            <a:ext uri="{FF2B5EF4-FFF2-40B4-BE49-F238E27FC236}">
              <a16:creationId xmlns:a16="http://schemas.microsoft.com/office/drawing/2014/main" id="{407BB805-BC51-4AEE-97C8-E6C6B572B30D}"/>
            </a:ext>
          </a:extLst>
        </xdr:cNvPr>
        <xdr:cNvPicPr>
          <a:picLocks/>
        </xdr:cNvPicPr>
      </xdr:nvPicPr>
      <xdr:blipFill>
        <a:blip xmlns:r="http://schemas.openxmlformats.org/officeDocument/2006/relationships" r:embed="rId221">
          <a:extLst>
            <a:ext uri="{28A0092B-C50C-407E-A947-70E740481C1C}">
              <a14:useLocalDpi xmlns:a14="http://schemas.microsoft.com/office/drawing/2010/main" val="0"/>
            </a:ext>
          </a:extLst>
        </a:blip>
        <a:stretch>
          <a:fillRect/>
        </a:stretch>
      </xdr:blipFill>
      <xdr:spPr>
        <a:xfrm>
          <a:off x="635000" y="256247900"/>
          <a:ext cx="723900" cy="476250"/>
        </a:xfrm>
        <a:prstGeom prst="rect">
          <a:avLst/>
        </a:prstGeom>
      </xdr:spPr>
    </xdr:pic>
    <xdr:clientData/>
  </xdr:twoCellAnchor>
  <xdr:twoCellAnchor editAs="oneCell">
    <xdr:from>
      <xdr:col>1</xdr:col>
      <xdr:colOff>25400</xdr:colOff>
      <xdr:row>491</xdr:row>
      <xdr:rowOff>25400</xdr:rowOff>
    </xdr:from>
    <xdr:to>
      <xdr:col>1</xdr:col>
      <xdr:colOff>749300</xdr:colOff>
      <xdr:row>491</xdr:row>
      <xdr:rowOff>501650</xdr:rowOff>
    </xdr:to>
    <xdr:pic>
      <xdr:nvPicPr>
        <xdr:cNvPr id="887" name="Subgraph-lovehempuk">
          <a:extLst>
            <a:ext uri="{FF2B5EF4-FFF2-40B4-BE49-F238E27FC236}">
              <a16:creationId xmlns:a16="http://schemas.microsoft.com/office/drawing/2014/main" id="{10B3F61C-60B2-4234-914D-CBD701B70678}"/>
            </a:ext>
          </a:extLst>
        </xdr:cNvPr>
        <xdr:cNvPicPr>
          <a:picLocks/>
        </xdr:cNvPicPr>
      </xdr:nvPicPr>
      <xdr:blipFill>
        <a:blip xmlns:r="http://schemas.openxmlformats.org/officeDocument/2006/relationships" r:embed="rId222">
          <a:extLst>
            <a:ext uri="{28A0092B-C50C-407E-A947-70E740481C1C}">
              <a14:useLocalDpi xmlns:a14="http://schemas.microsoft.com/office/drawing/2010/main" val="0"/>
            </a:ext>
          </a:extLst>
        </a:blip>
        <a:stretch>
          <a:fillRect/>
        </a:stretch>
      </xdr:blipFill>
      <xdr:spPr>
        <a:xfrm>
          <a:off x="635000" y="256771775"/>
          <a:ext cx="723900" cy="476250"/>
        </a:xfrm>
        <a:prstGeom prst="rect">
          <a:avLst/>
        </a:prstGeom>
      </xdr:spPr>
    </xdr:pic>
    <xdr:clientData/>
  </xdr:twoCellAnchor>
  <xdr:twoCellAnchor editAs="oneCell">
    <xdr:from>
      <xdr:col>1</xdr:col>
      <xdr:colOff>25400</xdr:colOff>
      <xdr:row>492</xdr:row>
      <xdr:rowOff>25400</xdr:rowOff>
    </xdr:from>
    <xdr:to>
      <xdr:col>1</xdr:col>
      <xdr:colOff>749300</xdr:colOff>
      <xdr:row>492</xdr:row>
      <xdr:rowOff>501650</xdr:rowOff>
    </xdr:to>
    <xdr:pic>
      <xdr:nvPicPr>
        <xdr:cNvPr id="889" name="Subgraph-sporf">
          <a:extLst>
            <a:ext uri="{FF2B5EF4-FFF2-40B4-BE49-F238E27FC236}">
              <a16:creationId xmlns:a16="http://schemas.microsoft.com/office/drawing/2014/main" id="{7E0AD3F0-1613-41A6-9194-19ECCE7FD795}"/>
            </a:ext>
          </a:extLst>
        </xdr:cNvPr>
        <xdr:cNvPicPr>
          <a:picLocks/>
        </xdr:cNvPicPr>
      </xdr:nvPicPr>
      <xdr:blipFill>
        <a:blip xmlns:r="http://schemas.openxmlformats.org/officeDocument/2006/relationships" r:embed="rId223">
          <a:extLst>
            <a:ext uri="{28A0092B-C50C-407E-A947-70E740481C1C}">
              <a14:useLocalDpi xmlns:a14="http://schemas.microsoft.com/office/drawing/2010/main" val="0"/>
            </a:ext>
          </a:extLst>
        </a:blip>
        <a:stretch>
          <a:fillRect/>
        </a:stretch>
      </xdr:blipFill>
      <xdr:spPr>
        <a:xfrm>
          <a:off x="635000" y="257295650"/>
          <a:ext cx="723900" cy="476250"/>
        </a:xfrm>
        <a:prstGeom prst="rect">
          <a:avLst/>
        </a:prstGeom>
      </xdr:spPr>
    </xdr:pic>
    <xdr:clientData/>
  </xdr:twoCellAnchor>
  <xdr:twoCellAnchor editAs="oneCell">
    <xdr:from>
      <xdr:col>1</xdr:col>
      <xdr:colOff>25400</xdr:colOff>
      <xdr:row>494</xdr:row>
      <xdr:rowOff>25400</xdr:rowOff>
    </xdr:from>
    <xdr:to>
      <xdr:col>1</xdr:col>
      <xdr:colOff>749300</xdr:colOff>
      <xdr:row>494</xdr:row>
      <xdr:rowOff>501650</xdr:rowOff>
    </xdr:to>
    <xdr:pic>
      <xdr:nvPicPr>
        <xdr:cNvPr id="891" name="Subgraph-youngdreamer321">
          <a:extLst>
            <a:ext uri="{FF2B5EF4-FFF2-40B4-BE49-F238E27FC236}">
              <a16:creationId xmlns:a16="http://schemas.microsoft.com/office/drawing/2014/main" id="{46FA8C6D-29CC-44CB-8AF8-87377D2360E2}"/>
            </a:ext>
          </a:extLst>
        </xdr:cNvPr>
        <xdr:cNvPicPr>
          <a:picLocks/>
        </xdr:cNvPicPr>
      </xdr:nvPicPr>
      <xdr:blipFill>
        <a:blip xmlns:r="http://schemas.openxmlformats.org/officeDocument/2006/relationships" r:embed="rId224">
          <a:extLst>
            <a:ext uri="{28A0092B-C50C-407E-A947-70E740481C1C}">
              <a14:useLocalDpi xmlns:a14="http://schemas.microsoft.com/office/drawing/2010/main" val="0"/>
            </a:ext>
          </a:extLst>
        </a:blip>
        <a:stretch>
          <a:fillRect/>
        </a:stretch>
      </xdr:blipFill>
      <xdr:spPr>
        <a:xfrm>
          <a:off x="635000" y="258343400"/>
          <a:ext cx="723900" cy="476250"/>
        </a:xfrm>
        <a:prstGeom prst="rect">
          <a:avLst/>
        </a:prstGeom>
      </xdr:spPr>
    </xdr:pic>
    <xdr:clientData/>
  </xdr:twoCellAnchor>
  <xdr:twoCellAnchor editAs="oneCell">
    <xdr:from>
      <xdr:col>1</xdr:col>
      <xdr:colOff>25400</xdr:colOff>
      <xdr:row>495</xdr:row>
      <xdr:rowOff>25400</xdr:rowOff>
    </xdr:from>
    <xdr:to>
      <xdr:col>1</xdr:col>
      <xdr:colOff>749300</xdr:colOff>
      <xdr:row>495</xdr:row>
      <xdr:rowOff>501650</xdr:rowOff>
    </xdr:to>
    <xdr:pic>
      <xdr:nvPicPr>
        <xdr:cNvPr id="893" name="Subgraph-anthony_guzmann">
          <a:extLst>
            <a:ext uri="{FF2B5EF4-FFF2-40B4-BE49-F238E27FC236}">
              <a16:creationId xmlns:a16="http://schemas.microsoft.com/office/drawing/2014/main" id="{5284052B-5055-4E67-94A1-46A62A319373}"/>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258867275"/>
          <a:ext cx="723900" cy="476250"/>
        </a:xfrm>
        <a:prstGeom prst="rect">
          <a:avLst/>
        </a:prstGeom>
      </xdr:spPr>
    </xdr:pic>
    <xdr:clientData/>
  </xdr:twoCellAnchor>
  <xdr:twoCellAnchor editAs="oneCell">
    <xdr:from>
      <xdr:col>1</xdr:col>
      <xdr:colOff>25400</xdr:colOff>
      <xdr:row>496</xdr:row>
      <xdr:rowOff>25400</xdr:rowOff>
    </xdr:from>
    <xdr:to>
      <xdr:col>1</xdr:col>
      <xdr:colOff>749300</xdr:colOff>
      <xdr:row>496</xdr:row>
      <xdr:rowOff>501650</xdr:rowOff>
    </xdr:to>
    <xdr:pic>
      <xdr:nvPicPr>
        <xdr:cNvPr id="895" name="Subgraph-michael1sz">
          <a:extLst>
            <a:ext uri="{FF2B5EF4-FFF2-40B4-BE49-F238E27FC236}">
              <a16:creationId xmlns:a16="http://schemas.microsoft.com/office/drawing/2014/main" id="{387D16DF-38AC-4993-BD5D-2214D1DBB766}"/>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259391150"/>
          <a:ext cx="723900" cy="476250"/>
        </a:xfrm>
        <a:prstGeom prst="rect">
          <a:avLst/>
        </a:prstGeom>
      </xdr:spPr>
    </xdr:pic>
    <xdr:clientData/>
  </xdr:twoCellAnchor>
  <xdr:twoCellAnchor editAs="oneCell">
    <xdr:from>
      <xdr:col>1</xdr:col>
      <xdr:colOff>25400</xdr:colOff>
      <xdr:row>497</xdr:row>
      <xdr:rowOff>25400</xdr:rowOff>
    </xdr:from>
    <xdr:to>
      <xdr:col>1</xdr:col>
      <xdr:colOff>749300</xdr:colOff>
      <xdr:row>497</xdr:row>
      <xdr:rowOff>501650</xdr:rowOff>
    </xdr:to>
    <xdr:pic>
      <xdr:nvPicPr>
        <xdr:cNvPr id="897" name="Subgraph-strizzyallen">
          <a:extLst>
            <a:ext uri="{FF2B5EF4-FFF2-40B4-BE49-F238E27FC236}">
              <a16:creationId xmlns:a16="http://schemas.microsoft.com/office/drawing/2014/main" id="{F64F2F03-EE82-44A8-976D-EB23E45C9805}"/>
            </a:ext>
          </a:extLst>
        </xdr:cNvPr>
        <xdr:cNvPicPr>
          <a:picLocks/>
        </xdr:cNvPicPr>
      </xdr:nvPicPr>
      <xdr:blipFill>
        <a:blip xmlns:r="http://schemas.openxmlformats.org/officeDocument/2006/relationships" r:embed="rId179">
          <a:extLst>
            <a:ext uri="{28A0092B-C50C-407E-A947-70E740481C1C}">
              <a14:useLocalDpi xmlns:a14="http://schemas.microsoft.com/office/drawing/2010/main" val="0"/>
            </a:ext>
          </a:extLst>
        </a:blip>
        <a:stretch>
          <a:fillRect/>
        </a:stretch>
      </xdr:blipFill>
      <xdr:spPr>
        <a:xfrm>
          <a:off x="635000" y="259915025"/>
          <a:ext cx="723900" cy="476250"/>
        </a:xfrm>
        <a:prstGeom prst="rect">
          <a:avLst/>
        </a:prstGeom>
      </xdr:spPr>
    </xdr:pic>
    <xdr:clientData/>
  </xdr:twoCellAnchor>
  <xdr:twoCellAnchor editAs="oneCell">
    <xdr:from>
      <xdr:col>1</xdr:col>
      <xdr:colOff>25400</xdr:colOff>
      <xdr:row>498</xdr:row>
      <xdr:rowOff>25400</xdr:rowOff>
    </xdr:from>
    <xdr:to>
      <xdr:col>1</xdr:col>
      <xdr:colOff>749300</xdr:colOff>
      <xdr:row>498</xdr:row>
      <xdr:rowOff>501650</xdr:rowOff>
    </xdr:to>
    <xdr:pic>
      <xdr:nvPicPr>
        <xdr:cNvPr id="899" name="Subgraph-smpmonks">
          <a:extLst>
            <a:ext uri="{FF2B5EF4-FFF2-40B4-BE49-F238E27FC236}">
              <a16:creationId xmlns:a16="http://schemas.microsoft.com/office/drawing/2014/main" id="{331000C6-5234-4B53-870D-7D6E5BAE60CE}"/>
            </a:ext>
          </a:extLst>
        </xdr:cNvPr>
        <xdr:cNvPicPr>
          <a:picLocks/>
        </xdr:cNvPicPr>
      </xdr:nvPicPr>
      <xdr:blipFill>
        <a:blip xmlns:r="http://schemas.openxmlformats.org/officeDocument/2006/relationships" r:embed="rId225">
          <a:extLst>
            <a:ext uri="{28A0092B-C50C-407E-A947-70E740481C1C}">
              <a14:useLocalDpi xmlns:a14="http://schemas.microsoft.com/office/drawing/2010/main" val="0"/>
            </a:ext>
          </a:extLst>
        </a:blip>
        <a:stretch>
          <a:fillRect/>
        </a:stretch>
      </xdr:blipFill>
      <xdr:spPr>
        <a:xfrm>
          <a:off x="635000" y="260438900"/>
          <a:ext cx="723900" cy="476250"/>
        </a:xfrm>
        <a:prstGeom prst="rect">
          <a:avLst/>
        </a:prstGeom>
      </xdr:spPr>
    </xdr:pic>
    <xdr:clientData/>
  </xdr:twoCellAnchor>
  <xdr:twoCellAnchor editAs="oneCell">
    <xdr:from>
      <xdr:col>1</xdr:col>
      <xdr:colOff>25400</xdr:colOff>
      <xdr:row>499</xdr:row>
      <xdr:rowOff>25400</xdr:rowOff>
    </xdr:from>
    <xdr:to>
      <xdr:col>1</xdr:col>
      <xdr:colOff>749300</xdr:colOff>
      <xdr:row>499</xdr:row>
      <xdr:rowOff>501650</xdr:rowOff>
    </xdr:to>
    <xdr:pic>
      <xdr:nvPicPr>
        <xdr:cNvPr id="901" name="Subgraph-onpointmma">
          <a:extLst>
            <a:ext uri="{FF2B5EF4-FFF2-40B4-BE49-F238E27FC236}">
              <a16:creationId xmlns:a16="http://schemas.microsoft.com/office/drawing/2014/main" id="{ACEB05D2-C0E7-463F-9EBC-0E7754C446AF}"/>
            </a:ext>
          </a:extLst>
        </xdr:cNvPr>
        <xdr:cNvPicPr>
          <a:picLocks/>
        </xdr:cNvPicPr>
      </xdr:nvPicPr>
      <xdr:blipFill>
        <a:blip xmlns:r="http://schemas.openxmlformats.org/officeDocument/2006/relationships" r:embed="rId226">
          <a:extLst>
            <a:ext uri="{28A0092B-C50C-407E-A947-70E740481C1C}">
              <a14:useLocalDpi xmlns:a14="http://schemas.microsoft.com/office/drawing/2010/main" val="0"/>
            </a:ext>
          </a:extLst>
        </a:blip>
        <a:stretch>
          <a:fillRect/>
        </a:stretch>
      </xdr:blipFill>
      <xdr:spPr>
        <a:xfrm>
          <a:off x="635000" y="260962775"/>
          <a:ext cx="723900" cy="476250"/>
        </a:xfrm>
        <a:prstGeom prst="rect">
          <a:avLst/>
        </a:prstGeom>
      </xdr:spPr>
    </xdr:pic>
    <xdr:clientData/>
  </xdr:twoCellAnchor>
  <xdr:twoCellAnchor editAs="oneCell">
    <xdr:from>
      <xdr:col>1</xdr:col>
      <xdr:colOff>25400</xdr:colOff>
      <xdr:row>500</xdr:row>
      <xdr:rowOff>25400</xdr:rowOff>
    </xdr:from>
    <xdr:to>
      <xdr:col>1</xdr:col>
      <xdr:colOff>749300</xdr:colOff>
      <xdr:row>500</xdr:row>
      <xdr:rowOff>501650</xdr:rowOff>
    </xdr:to>
    <xdr:pic>
      <xdr:nvPicPr>
        <xdr:cNvPr id="903" name="Subgraph-vlastkoe">
          <a:extLst>
            <a:ext uri="{FF2B5EF4-FFF2-40B4-BE49-F238E27FC236}">
              <a16:creationId xmlns:a16="http://schemas.microsoft.com/office/drawing/2014/main" id="{5520467A-C2FC-4D9F-99F5-A2C652B5ECC2}"/>
            </a:ext>
          </a:extLst>
        </xdr:cNvPr>
        <xdr:cNvPicPr>
          <a:picLocks/>
        </xdr:cNvPicPr>
      </xdr:nvPicPr>
      <xdr:blipFill>
        <a:blip xmlns:r="http://schemas.openxmlformats.org/officeDocument/2006/relationships" r:embed="rId227">
          <a:extLst>
            <a:ext uri="{28A0092B-C50C-407E-A947-70E740481C1C}">
              <a14:useLocalDpi xmlns:a14="http://schemas.microsoft.com/office/drawing/2010/main" val="0"/>
            </a:ext>
          </a:extLst>
        </a:blip>
        <a:stretch>
          <a:fillRect/>
        </a:stretch>
      </xdr:blipFill>
      <xdr:spPr>
        <a:xfrm>
          <a:off x="635000" y="261486650"/>
          <a:ext cx="723900" cy="476250"/>
        </a:xfrm>
        <a:prstGeom prst="rect">
          <a:avLst/>
        </a:prstGeom>
      </xdr:spPr>
    </xdr:pic>
    <xdr:clientData/>
  </xdr:twoCellAnchor>
  <xdr:twoCellAnchor editAs="oneCell">
    <xdr:from>
      <xdr:col>1</xdr:col>
      <xdr:colOff>25400</xdr:colOff>
      <xdr:row>501</xdr:row>
      <xdr:rowOff>25400</xdr:rowOff>
    </xdr:from>
    <xdr:to>
      <xdr:col>1</xdr:col>
      <xdr:colOff>749300</xdr:colOff>
      <xdr:row>501</xdr:row>
      <xdr:rowOff>501650</xdr:rowOff>
    </xdr:to>
    <xdr:pic>
      <xdr:nvPicPr>
        <xdr:cNvPr id="905" name="Subgraph-jakeywilliss">
          <a:extLst>
            <a:ext uri="{FF2B5EF4-FFF2-40B4-BE49-F238E27FC236}">
              <a16:creationId xmlns:a16="http://schemas.microsoft.com/office/drawing/2014/main" id="{12691AF0-215B-4FCA-A50E-A4FCC5716A75}"/>
            </a:ext>
          </a:extLst>
        </xdr:cNvPr>
        <xdr:cNvPicPr>
          <a:picLocks/>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635000" y="262010525"/>
          <a:ext cx="723900" cy="476250"/>
        </a:xfrm>
        <a:prstGeom prst="rect">
          <a:avLst/>
        </a:prstGeom>
      </xdr:spPr>
    </xdr:pic>
    <xdr:clientData/>
  </xdr:twoCellAnchor>
  <xdr:twoCellAnchor editAs="oneCell">
    <xdr:from>
      <xdr:col>1</xdr:col>
      <xdr:colOff>25400</xdr:colOff>
      <xdr:row>502</xdr:row>
      <xdr:rowOff>25400</xdr:rowOff>
    </xdr:from>
    <xdr:to>
      <xdr:col>1</xdr:col>
      <xdr:colOff>749300</xdr:colOff>
      <xdr:row>502</xdr:row>
      <xdr:rowOff>501650</xdr:rowOff>
    </xdr:to>
    <xdr:pic>
      <xdr:nvPicPr>
        <xdr:cNvPr id="907" name="Subgraph-luckyjoyyyy">
          <a:extLst>
            <a:ext uri="{FF2B5EF4-FFF2-40B4-BE49-F238E27FC236}">
              <a16:creationId xmlns:a16="http://schemas.microsoft.com/office/drawing/2014/main" id="{EB3C9491-2D5D-44C0-B941-6F2692490E3C}"/>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262534400"/>
          <a:ext cx="723900" cy="476250"/>
        </a:xfrm>
        <a:prstGeom prst="rect">
          <a:avLst/>
        </a:prstGeom>
      </xdr:spPr>
    </xdr:pic>
    <xdr:clientData/>
  </xdr:twoCellAnchor>
  <xdr:twoCellAnchor editAs="oneCell">
    <xdr:from>
      <xdr:col>1</xdr:col>
      <xdr:colOff>25400</xdr:colOff>
      <xdr:row>503</xdr:row>
      <xdr:rowOff>25400</xdr:rowOff>
    </xdr:from>
    <xdr:to>
      <xdr:col>1</xdr:col>
      <xdr:colOff>749300</xdr:colOff>
      <xdr:row>503</xdr:row>
      <xdr:rowOff>501650</xdr:rowOff>
    </xdr:to>
    <xdr:pic>
      <xdr:nvPicPr>
        <xdr:cNvPr id="909" name="Subgraph-dacryptoghost">
          <a:extLst>
            <a:ext uri="{FF2B5EF4-FFF2-40B4-BE49-F238E27FC236}">
              <a16:creationId xmlns:a16="http://schemas.microsoft.com/office/drawing/2014/main" id="{08D9BD41-6E97-4E29-9F04-F25BAA6BFE64}"/>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263058275"/>
          <a:ext cx="723900" cy="476250"/>
        </a:xfrm>
        <a:prstGeom prst="rect">
          <a:avLst/>
        </a:prstGeom>
      </xdr:spPr>
    </xdr:pic>
    <xdr:clientData/>
  </xdr:twoCellAnchor>
  <xdr:twoCellAnchor editAs="oneCell">
    <xdr:from>
      <xdr:col>1</xdr:col>
      <xdr:colOff>25400</xdr:colOff>
      <xdr:row>505</xdr:row>
      <xdr:rowOff>25400</xdr:rowOff>
    </xdr:from>
    <xdr:to>
      <xdr:col>1</xdr:col>
      <xdr:colOff>749300</xdr:colOff>
      <xdr:row>505</xdr:row>
      <xdr:rowOff>501650</xdr:rowOff>
    </xdr:to>
    <xdr:pic>
      <xdr:nvPicPr>
        <xdr:cNvPr id="911" name="Subgraph-ramzlif3">
          <a:extLst>
            <a:ext uri="{FF2B5EF4-FFF2-40B4-BE49-F238E27FC236}">
              <a16:creationId xmlns:a16="http://schemas.microsoft.com/office/drawing/2014/main" id="{DB3FE986-1F86-45F9-ACEA-E0D77AED6BC6}"/>
            </a:ext>
          </a:extLst>
        </xdr:cNvPr>
        <xdr:cNvPicPr>
          <a:picLocks/>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635000" y="264106025"/>
          <a:ext cx="723900" cy="476250"/>
        </a:xfrm>
        <a:prstGeom prst="rect">
          <a:avLst/>
        </a:prstGeom>
      </xdr:spPr>
    </xdr:pic>
    <xdr:clientData/>
  </xdr:twoCellAnchor>
  <xdr:twoCellAnchor editAs="oneCell">
    <xdr:from>
      <xdr:col>1</xdr:col>
      <xdr:colOff>25400</xdr:colOff>
      <xdr:row>506</xdr:row>
      <xdr:rowOff>25400</xdr:rowOff>
    </xdr:from>
    <xdr:to>
      <xdr:col>1</xdr:col>
      <xdr:colOff>749300</xdr:colOff>
      <xdr:row>506</xdr:row>
      <xdr:rowOff>501650</xdr:rowOff>
    </xdr:to>
    <xdr:pic>
      <xdr:nvPicPr>
        <xdr:cNvPr id="913" name="Subgraph-martialartfan19">
          <a:extLst>
            <a:ext uri="{FF2B5EF4-FFF2-40B4-BE49-F238E27FC236}">
              <a16:creationId xmlns:a16="http://schemas.microsoft.com/office/drawing/2014/main" id="{EE230CB7-88C0-404D-93BE-FD4D946826A5}"/>
            </a:ext>
          </a:extLst>
        </xdr:cNvPr>
        <xdr:cNvPicPr>
          <a:picLocks/>
        </xdr:cNvPicPr>
      </xdr:nvPicPr>
      <xdr:blipFill>
        <a:blip xmlns:r="http://schemas.openxmlformats.org/officeDocument/2006/relationships" r:embed="rId228">
          <a:extLst>
            <a:ext uri="{28A0092B-C50C-407E-A947-70E740481C1C}">
              <a14:useLocalDpi xmlns:a14="http://schemas.microsoft.com/office/drawing/2010/main" val="0"/>
            </a:ext>
          </a:extLst>
        </a:blip>
        <a:stretch>
          <a:fillRect/>
        </a:stretch>
      </xdr:blipFill>
      <xdr:spPr>
        <a:xfrm>
          <a:off x="635000" y="264629900"/>
          <a:ext cx="723900" cy="476250"/>
        </a:xfrm>
        <a:prstGeom prst="rect">
          <a:avLst/>
        </a:prstGeom>
      </xdr:spPr>
    </xdr:pic>
    <xdr:clientData/>
  </xdr:twoCellAnchor>
  <xdr:twoCellAnchor editAs="oneCell">
    <xdr:from>
      <xdr:col>1</xdr:col>
      <xdr:colOff>25400</xdr:colOff>
      <xdr:row>507</xdr:row>
      <xdr:rowOff>25400</xdr:rowOff>
    </xdr:from>
    <xdr:to>
      <xdr:col>1</xdr:col>
      <xdr:colOff>749300</xdr:colOff>
      <xdr:row>507</xdr:row>
      <xdr:rowOff>501650</xdr:rowOff>
    </xdr:to>
    <xdr:pic>
      <xdr:nvPicPr>
        <xdr:cNvPr id="915" name="Subgraph-gregormcconor3">
          <a:extLst>
            <a:ext uri="{FF2B5EF4-FFF2-40B4-BE49-F238E27FC236}">
              <a16:creationId xmlns:a16="http://schemas.microsoft.com/office/drawing/2014/main" id="{76C4CC78-C5BB-4C96-BE5A-9B5458A9EDC1}"/>
            </a:ext>
          </a:extLst>
        </xdr:cNvPr>
        <xdr:cNvPicPr>
          <a:picLocks/>
        </xdr:cNvPicPr>
      </xdr:nvPicPr>
      <xdr:blipFill>
        <a:blip xmlns:r="http://schemas.openxmlformats.org/officeDocument/2006/relationships" r:embed="rId229">
          <a:extLst>
            <a:ext uri="{28A0092B-C50C-407E-A947-70E740481C1C}">
              <a14:useLocalDpi xmlns:a14="http://schemas.microsoft.com/office/drawing/2010/main" val="0"/>
            </a:ext>
          </a:extLst>
        </a:blip>
        <a:stretch>
          <a:fillRect/>
        </a:stretch>
      </xdr:blipFill>
      <xdr:spPr>
        <a:xfrm>
          <a:off x="635000" y="265153775"/>
          <a:ext cx="723900" cy="476250"/>
        </a:xfrm>
        <a:prstGeom prst="rect">
          <a:avLst/>
        </a:prstGeom>
      </xdr:spPr>
    </xdr:pic>
    <xdr:clientData/>
  </xdr:twoCellAnchor>
  <xdr:twoCellAnchor editAs="oneCell">
    <xdr:from>
      <xdr:col>1</xdr:col>
      <xdr:colOff>25400</xdr:colOff>
      <xdr:row>508</xdr:row>
      <xdr:rowOff>25400</xdr:rowOff>
    </xdr:from>
    <xdr:to>
      <xdr:col>1</xdr:col>
      <xdr:colOff>749300</xdr:colOff>
      <xdr:row>508</xdr:row>
      <xdr:rowOff>501650</xdr:rowOff>
    </xdr:to>
    <xdr:pic>
      <xdr:nvPicPr>
        <xdr:cNvPr id="917" name="Subgraph-los_herren">
          <a:extLst>
            <a:ext uri="{FF2B5EF4-FFF2-40B4-BE49-F238E27FC236}">
              <a16:creationId xmlns:a16="http://schemas.microsoft.com/office/drawing/2014/main" id="{1F444D8D-16FB-4805-9742-923535F626BD}"/>
            </a:ext>
          </a:extLst>
        </xdr:cNvPr>
        <xdr:cNvPicPr>
          <a:picLocks/>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635000" y="265677650"/>
          <a:ext cx="723900" cy="476250"/>
        </a:xfrm>
        <a:prstGeom prst="rect">
          <a:avLst/>
        </a:prstGeom>
      </xdr:spPr>
    </xdr:pic>
    <xdr:clientData/>
  </xdr:twoCellAnchor>
  <xdr:twoCellAnchor editAs="oneCell">
    <xdr:from>
      <xdr:col>1</xdr:col>
      <xdr:colOff>25400</xdr:colOff>
      <xdr:row>510</xdr:row>
      <xdr:rowOff>25400</xdr:rowOff>
    </xdr:from>
    <xdr:to>
      <xdr:col>1</xdr:col>
      <xdr:colOff>749300</xdr:colOff>
      <xdr:row>510</xdr:row>
      <xdr:rowOff>501650</xdr:rowOff>
    </xdr:to>
    <xdr:pic>
      <xdr:nvPicPr>
        <xdr:cNvPr id="919" name="Subgraph-ogcy7ozmngzk828">
          <a:extLst>
            <a:ext uri="{FF2B5EF4-FFF2-40B4-BE49-F238E27FC236}">
              <a16:creationId xmlns:a16="http://schemas.microsoft.com/office/drawing/2014/main" id="{7DCC6F12-F483-4373-95D9-BC3491A3C549}"/>
            </a:ext>
          </a:extLst>
        </xdr:cNvPr>
        <xdr:cNvPicPr>
          <a:picLocks/>
        </xdr:cNvPicPr>
      </xdr:nvPicPr>
      <xdr:blipFill>
        <a:blip xmlns:r="http://schemas.openxmlformats.org/officeDocument/2006/relationships" r:embed="rId204">
          <a:extLst>
            <a:ext uri="{28A0092B-C50C-407E-A947-70E740481C1C}">
              <a14:useLocalDpi xmlns:a14="http://schemas.microsoft.com/office/drawing/2010/main" val="0"/>
            </a:ext>
          </a:extLst>
        </a:blip>
        <a:stretch>
          <a:fillRect/>
        </a:stretch>
      </xdr:blipFill>
      <xdr:spPr>
        <a:xfrm>
          <a:off x="635000" y="266725400"/>
          <a:ext cx="723900" cy="476250"/>
        </a:xfrm>
        <a:prstGeom prst="rect">
          <a:avLst/>
        </a:prstGeom>
      </xdr:spPr>
    </xdr:pic>
    <xdr:clientData/>
  </xdr:twoCellAnchor>
  <xdr:twoCellAnchor editAs="oneCell">
    <xdr:from>
      <xdr:col>1</xdr:col>
      <xdr:colOff>25400</xdr:colOff>
      <xdr:row>511</xdr:row>
      <xdr:rowOff>25400</xdr:rowOff>
    </xdr:from>
    <xdr:to>
      <xdr:col>1</xdr:col>
      <xdr:colOff>749300</xdr:colOff>
      <xdr:row>511</xdr:row>
      <xdr:rowOff>501650</xdr:rowOff>
    </xdr:to>
    <xdr:pic>
      <xdr:nvPicPr>
        <xdr:cNvPr id="921" name="Subgraph-jordanlucki">
          <a:extLst>
            <a:ext uri="{FF2B5EF4-FFF2-40B4-BE49-F238E27FC236}">
              <a16:creationId xmlns:a16="http://schemas.microsoft.com/office/drawing/2014/main" id="{0890FD6D-7093-4DAC-8D67-86826429801E}"/>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35000" y="267249275"/>
          <a:ext cx="723900" cy="476250"/>
        </a:xfrm>
        <a:prstGeom prst="rect">
          <a:avLst/>
        </a:prstGeom>
      </xdr:spPr>
    </xdr:pic>
    <xdr:clientData/>
  </xdr:twoCellAnchor>
  <xdr:twoCellAnchor editAs="oneCell">
    <xdr:from>
      <xdr:col>1</xdr:col>
      <xdr:colOff>25400</xdr:colOff>
      <xdr:row>512</xdr:row>
      <xdr:rowOff>25400</xdr:rowOff>
    </xdr:from>
    <xdr:to>
      <xdr:col>1</xdr:col>
      <xdr:colOff>749300</xdr:colOff>
      <xdr:row>512</xdr:row>
      <xdr:rowOff>501650</xdr:rowOff>
    </xdr:to>
    <xdr:pic>
      <xdr:nvPicPr>
        <xdr:cNvPr id="923" name="Subgraph-mamorusugahara7">
          <a:extLst>
            <a:ext uri="{FF2B5EF4-FFF2-40B4-BE49-F238E27FC236}">
              <a16:creationId xmlns:a16="http://schemas.microsoft.com/office/drawing/2014/main" id="{6DEE80E9-4E03-48CB-BE2C-25AF296C0765}"/>
            </a:ext>
          </a:extLst>
        </xdr:cNvPr>
        <xdr:cNvPicPr>
          <a:picLocks/>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635000" y="267773150"/>
          <a:ext cx="723900" cy="476250"/>
        </a:xfrm>
        <a:prstGeom prst="rect">
          <a:avLst/>
        </a:prstGeom>
      </xdr:spPr>
    </xdr:pic>
    <xdr:clientData/>
  </xdr:twoCellAnchor>
  <xdr:twoCellAnchor editAs="oneCell">
    <xdr:from>
      <xdr:col>1</xdr:col>
      <xdr:colOff>25400</xdr:colOff>
      <xdr:row>513</xdr:row>
      <xdr:rowOff>25400</xdr:rowOff>
    </xdr:from>
    <xdr:to>
      <xdr:col>1</xdr:col>
      <xdr:colOff>749300</xdr:colOff>
      <xdr:row>513</xdr:row>
      <xdr:rowOff>501650</xdr:rowOff>
    </xdr:to>
    <xdr:pic>
      <xdr:nvPicPr>
        <xdr:cNvPr id="925" name="Subgraph-erikhipolito">
          <a:extLst>
            <a:ext uri="{FF2B5EF4-FFF2-40B4-BE49-F238E27FC236}">
              <a16:creationId xmlns:a16="http://schemas.microsoft.com/office/drawing/2014/main" id="{601DA5FE-1252-4ADD-86F6-1B7BAC0CE594}"/>
            </a:ext>
          </a:extLst>
        </xdr:cNvPr>
        <xdr:cNvPicPr>
          <a:picLocks/>
        </xdr:cNvPicPr>
      </xdr:nvPicPr>
      <xdr:blipFill>
        <a:blip xmlns:r="http://schemas.openxmlformats.org/officeDocument/2006/relationships" r:embed="rId179">
          <a:extLst>
            <a:ext uri="{28A0092B-C50C-407E-A947-70E740481C1C}">
              <a14:useLocalDpi xmlns:a14="http://schemas.microsoft.com/office/drawing/2010/main" val="0"/>
            </a:ext>
          </a:extLst>
        </a:blip>
        <a:stretch>
          <a:fillRect/>
        </a:stretch>
      </xdr:blipFill>
      <xdr:spPr>
        <a:xfrm>
          <a:off x="635000" y="268297025"/>
          <a:ext cx="723900" cy="476250"/>
        </a:xfrm>
        <a:prstGeom prst="rect">
          <a:avLst/>
        </a:prstGeom>
      </xdr:spPr>
    </xdr:pic>
    <xdr:clientData/>
  </xdr:twoCellAnchor>
  <xdr:twoCellAnchor editAs="oneCell">
    <xdr:from>
      <xdr:col>1</xdr:col>
      <xdr:colOff>25400</xdr:colOff>
      <xdr:row>514</xdr:row>
      <xdr:rowOff>25400</xdr:rowOff>
    </xdr:from>
    <xdr:to>
      <xdr:col>1</xdr:col>
      <xdr:colOff>749300</xdr:colOff>
      <xdr:row>514</xdr:row>
      <xdr:rowOff>501650</xdr:rowOff>
    </xdr:to>
    <xdr:pic>
      <xdr:nvPicPr>
        <xdr:cNvPr id="927" name="Subgraph-ffewp01ezxgrrlu">
          <a:extLst>
            <a:ext uri="{FF2B5EF4-FFF2-40B4-BE49-F238E27FC236}">
              <a16:creationId xmlns:a16="http://schemas.microsoft.com/office/drawing/2014/main" id="{28686FD7-949D-42E0-91DD-D9C22DD2D9B3}"/>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268820900"/>
          <a:ext cx="723900" cy="476250"/>
        </a:xfrm>
        <a:prstGeom prst="rect">
          <a:avLst/>
        </a:prstGeom>
      </xdr:spPr>
    </xdr:pic>
    <xdr:clientData/>
  </xdr:twoCellAnchor>
  <xdr:twoCellAnchor editAs="oneCell">
    <xdr:from>
      <xdr:col>1</xdr:col>
      <xdr:colOff>25400</xdr:colOff>
      <xdr:row>515</xdr:row>
      <xdr:rowOff>25400</xdr:rowOff>
    </xdr:from>
    <xdr:to>
      <xdr:col>1</xdr:col>
      <xdr:colOff>749300</xdr:colOff>
      <xdr:row>515</xdr:row>
      <xdr:rowOff>501650</xdr:rowOff>
    </xdr:to>
    <xdr:pic>
      <xdr:nvPicPr>
        <xdr:cNvPr id="929" name="Subgraph-adamlufc1919">
          <a:extLst>
            <a:ext uri="{FF2B5EF4-FFF2-40B4-BE49-F238E27FC236}">
              <a16:creationId xmlns:a16="http://schemas.microsoft.com/office/drawing/2014/main" id="{2AB5D582-B2B4-4966-B1BF-58F3F555B4CB}"/>
            </a:ext>
          </a:extLst>
        </xdr:cNvPr>
        <xdr:cNvPicPr>
          <a:picLocks/>
        </xdr:cNvPicPr>
      </xdr:nvPicPr>
      <xdr:blipFill>
        <a:blip xmlns:r="http://schemas.openxmlformats.org/officeDocument/2006/relationships" r:embed="rId230">
          <a:extLst>
            <a:ext uri="{28A0092B-C50C-407E-A947-70E740481C1C}">
              <a14:useLocalDpi xmlns:a14="http://schemas.microsoft.com/office/drawing/2010/main" val="0"/>
            </a:ext>
          </a:extLst>
        </a:blip>
        <a:stretch>
          <a:fillRect/>
        </a:stretch>
      </xdr:blipFill>
      <xdr:spPr>
        <a:xfrm>
          <a:off x="635000" y="269344775"/>
          <a:ext cx="723900" cy="476250"/>
        </a:xfrm>
        <a:prstGeom prst="rect">
          <a:avLst/>
        </a:prstGeom>
      </xdr:spPr>
    </xdr:pic>
    <xdr:clientData/>
  </xdr:twoCellAnchor>
  <xdr:twoCellAnchor editAs="oneCell">
    <xdr:from>
      <xdr:col>1</xdr:col>
      <xdr:colOff>25400</xdr:colOff>
      <xdr:row>516</xdr:row>
      <xdr:rowOff>25400</xdr:rowOff>
    </xdr:from>
    <xdr:to>
      <xdr:col>1</xdr:col>
      <xdr:colOff>749300</xdr:colOff>
      <xdr:row>516</xdr:row>
      <xdr:rowOff>501650</xdr:rowOff>
    </xdr:to>
    <xdr:pic>
      <xdr:nvPicPr>
        <xdr:cNvPr id="931" name="Subgraph-philhay_">
          <a:extLst>
            <a:ext uri="{FF2B5EF4-FFF2-40B4-BE49-F238E27FC236}">
              <a16:creationId xmlns:a16="http://schemas.microsoft.com/office/drawing/2014/main" id="{A4B5ED7C-1E90-4F2B-81DA-EE55E87603EA}"/>
            </a:ext>
          </a:extLst>
        </xdr:cNvPr>
        <xdr:cNvPicPr>
          <a:picLocks/>
        </xdr:cNvPicPr>
      </xdr:nvPicPr>
      <xdr:blipFill>
        <a:blip xmlns:r="http://schemas.openxmlformats.org/officeDocument/2006/relationships" r:embed="rId231">
          <a:extLst>
            <a:ext uri="{28A0092B-C50C-407E-A947-70E740481C1C}">
              <a14:useLocalDpi xmlns:a14="http://schemas.microsoft.com/office/drawing/2010/main" val="0"/>
            </a:ext>
          </a:extLst>
        </a:blip>
        <a:stretch>
          <a:fillRect/>
        </a:stretch>
      </xdr:blipFill>
      <xdr:spPr>
        <a:xfrm>
          <a:off x="635000" y="269868650"/>
          <a:ext cx="723900" cy="476250"/>
        </a:xfrm>
        <a:prstGeom prst="rect">
          <a:avLst/>
        </a:prstGeom>
      </xdr:spPr>
    </xdr:pic>
    <xdr:clientData/>
  </xdr:twoCellAnchor>
  <xdr:twoCellAnchor editAs="oneCell">
    <xdr:from>
      <xdr:col>1</xdr:col>
      <xdr:colOff>25400</xdr:colOff>
      <xdr:row>517</xdr:row>
      <xdr:rowOff>25400</xdr:rowOff>
    </xdr:from>
    <xdr:to>
      <xdr:col>1</xdr:col>
      <xdr:colOff>749300</xdr:colOff>
      <xdr:row>517</xdr:row>
      <xdr:rowOff>501650</xdr:rowOff>
    </xdr:to>
    <xdr:pic>
      <xdr:nvPicPr>
        <xdr:cNvPr id="933" name="Subgraph-jimmy_l_ufc">
          <a:extLst>
            <a:ext uri="{FF2B5EF4-FFF2-40B4-BE49-F238E27FC236}">
              <a16:creationId xmlns:a16="http://schemas.microsoft.com/office/drawing/2014/main" id="{0C7C4084-750B-47E1-900C-FFD3FBBCAF28}"/>
            </a:ext>
          </a:extLst>
        </xdr:cNvPr>
        <xdr:cNvPicPr>
          <a:picLocks/>
        </xdr:cNvPicPr>
      </xdr:nvPicPr>
      <xdr:blipFill>
        <a:blip xmlns:r="http://schemas.openxmlformats.org/officeDocument/2006/relationships" r:embed="rId232">
          <a:extLst>
            <a:ext uri="{28A0092B-C50C-407E-A947-70E740481C1C}">
              <a14:useLocalDpi xmlns:a14="http://schemas.microsoft.com/office/drawing/2010/main" val="0"/>
            </a:ext>
          </a:extLst>
        </a:blip>
        <a:stretch>
          <a:fillRect/>
        </a:stretch>
      </xdr:blipFill>
      <xdr:spPr>
        <a:xfrm>
          <a:off x="635000" y="270392525"/>
          <a:ext cx="723900" cy="476250"/>
        </a:xfrm>
        <a:prstGeom prst="rect">
          <a:avLst/>
        </a:prstGeom>
      </xdr:spPr>
    </xdr:pic>
    <xdr:clientData/>
  </xdr:twoCellAnchor>
  <xdr:twoCellAnchor editAs="oneCell">
    <xdr:from>
      <xdr:col>1</xdr:col>
      <xdr:colOff>25400</xdr:colOff>
      <xdr:row>518</xdr:row>
      <xdr:rowOff>25400</xdr:rowOff>
    </xdr:from>
    <xdr:to>
      <xdr:col>1</xdr:col>
      <xdr:colOff>749300</xdr:colOff>
      <xdr:row>518</xdr:row>
      <xdr:rowOff>501650</xdr:rowOff>
    </xdr:to>
    <xdr:pic>
      <xdr:nvPicPr>
        <xdr:cNvPr id="935" name="Subgraph-510cisco">
          <a:extLst>
            <a:ext uri="{FF2B5EF4-FFF2-40B4-BE49-F238E27FC236}">
              <a16:creationId xmlns:a16="http://schemas.microsoft.com/office/drawing/2014/main" id="{9E1C02DF-5325-477F-89AE-B653417A54B1}"/>
            </a:ext>
          </a:extLst>
        </xdr:cNvPr>
        <xdr:cNvPicPr>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635000" y="270916400"/>
          <a:ext cx="723900" cy="476250"/>
        </a:xfrm>
        <a:prstGeom prst="rect">
          <a:avLst/>
        </a:prstGeom>
      </xdr:spPr>
    </xdr:pic>
    <xdr:clientData/>
  </xdr:twoCellAnchor>
  <xdr:twoCellAnchor editAs="oneCell">
    <xdr:from>
      <xdr:col>1</xdr:col>
      <xdr:colOff>25400</xdr:colOff>
      <xdr:row>519</xdr:row>
      <xdr:rowOff>25400</xdr:rowOff>
    </xdr:from>
    <xdr:to>
      <xdr:col>1</xdr:col>
      <xdr:colOff>749300</xdr:colOff>
      <xdr:row>519</xdr:row>
      <xdr:rowOff>501650</xdr:rowOff>
    </xdr:to>
    <xdr:pic>
      <xdr:nvPicPr>
        <xdr:cNvPr id="937" name="Subgraph-bellatormma">
          <a:extLst>
            <a:ext uri="{FF2B5EF4-FFF2-40B4-BE49-F238E27FC236}">
              <a16:creationId xmlns:a16="http://schemas.microsoft.com/office/drawing/2014/main" id="{AE5B10D7-ABEA-44BF-9C64-AE896E576C2C}"/>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271440275"/>
          <a:ext cx="723900" cy="476250"/>
        </a:xfrm>
        <a:prstGeom prst="rect">
          <a:avLst/>
        </a:prstGeom>
      </xdr:spPr>
    </xdr:pic>
    <xdr:clientData/>
  </xdr:twoCellAnchor>
  <xdr:twoCellAnchor editAs="oneCell">
    <xdr:from>
      <xdr:col>1</xdr:col>
      <xdr:colOff>25400</xdr:colOff>
      <xdr:row>520</xdr:row>
      <xdr:rowOff>25400</xdr:rowOff>
    </xdr:from>
    <xdr:to>
      <xdr:col>1</xdr:col>
      <xdr:colOff>749300</xdr:colOff>
      <xdr:row>520</xdr:row>
      <xdr:rowOff>501650</xdr:rowOff>
    </xdr:to>
    <xdr:pic>
      <xdr:nvPicPr>
        <xdr:cNvPr id="939" name="Subgraph-criscyborg">
          <a:extLst>
            <a:ext uri="{FF2B5EF4-FFF2-40B4-BE49-F238E27FC236}">
              <a16:creationId xmlns:a16="http://schemas.microsoft.com/office/drawing/2014/main" id="{B6AAA61B-718F-46D0-9C9D-1BC61B01B13E}"/>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271964150"/>
          <a:ext cx="723900" cy="476250"/>
        </a:xfrm>
        <a:prstGeom prst="rect">
          <a:avLst/>
        </a:prstGeom>
      </xdr:spPr>
    </xdr:pic>
    <xdr:clientData/>
  </xdr:twoCellAnchor>
  <xdr:twoCellAnchor editAs="oneCell">
    <xdr:from>
      <xdr:col>1</xdr:col>
      <xdr:colOff>25400</xdr:colOff>
      <xdr:row>521</xdr:row>
      <xdr:rowOff>25400</xdr:rowOff>
    </xdr:from>
    <xdr:to>
      <xdr:col>1</xdr:col>
      <xdr:colOff>749300</xdr:colOff>
      <xdr:row>521</xdr:row>
      <xdr:rowOff>501650</xdr:rowOff>
    </xdr:to>
    <xdr:pic>
      <xdr:nvPicPr>
        <xdr:cNvPr id="941" name="Subgraph-rhzsdb0jp0cph5b">
          <a:extLst>
            <a:ext uri="{FF2B5EF4-FFF2-40B4-BE49-F238E27FC236}">
              <a16:creationId xmlns:a16="http://schemas.microsoft.com/office/drawing/2014/main" id="{A750C71B-2DD3-40F9-8985-642F786DF58E}"/>
            </a:ext>
          </a:extLst>
        </xdr:cNvPr>
        <xdr:cNvPicPr>
          <a:picLocks/>
        </xdr:cNvPicPr>
      </xdr:nvPicPr>
      <xdr:blipFill>
        <a:blip xmlns:r="http://schemas.openxmlformats.org/officeDocument/2006/relationships" r:embed="rId134">
          <a:extLst>
            <a:ext uri="{28A0092B-C50C-407E-A947-70E740481C1C}">
              <a14:useLocalDpi xmlns:a14="http://schemas.microsoft.com/office/drawing/2010/main" val="0"/>
            </a:ext>
          </a:extLst>
        </a:blip>
        <a:stretch>
          <a:fillRect/>
        </a:stretch>
      </xdr:blipFill>
      <xdr:spPr>
        <a:xfrm>
          <a:off x="635000" y="272488025"/>
          <a:ext cx="723900" cy="476250"/>
        </a:xfrm>
        <a:prstGeom prst="rect">
          <a:avLst/>
        </a:prstGeom>
      </xdr:spPr>
    </xdr:pic>
    <xdr:clientData/>
  </xdr:twoCellAnchor>
  <xdr:twoCellAnchor editAs="oneCell">
    <xdr:from>
      <xdr:col>1</xdr:col>
      <xdr:colOff>25400</xdr:colOff>
      <xdr:row>522</xdr:row>
      <xdr:rowOff>25400</xdr:rowOff>
    </xdr:from>
    <xdr:to>
      <xdr:col>1</xdr:col>
      <xdr:colOff>749300</xdr:colOff>
      <xdr:row>522</xdr:row>
      <xdr:rowOff>501650</xdr:rowOff>
    </xdr:to>
    <xdr:pic>
      <xdr:nvPicPr>
        <xdr:cNvPr id="943" name="Subgraph-1_mma_w">
          <a:extLst>
            <a:ext uri="{FF2B5EF4-FFF2-40B4-BE49-F238E27FC236}">
              <a16:creationId xmlns:a16="http://schemas.microsoft.com/office/drawing/2014/main" id="{2CF30526-D80B-4C55-9539-A9252E575052}"/>
            </a:ext>
          </a:extLst>
        </xdr:cNvPr>
        <xdr:cNvPicPr>
          <a:picLocks/>
        </xdr:cNvPicPr>
      </xdr:nvPicPr>
      <xdr:blipFill>
        <a:blip xmlns:r="http://schemas.openxmlformats.org/officeDocument/2006/relationships" r:embed="rId135">
          <a:extLst>
            <a:ext uri="{28A0092B-C50C-407E-A947-70E740481C1C}">
              <a14:useLocalDpi xmlns:a14="http://schemas.microsoft.com/office/drawing/2010/main" val="0"/>
            </a:ext>
          </a:extLst>
        </a:blip>
        <a:stretch>
          <a:fillRect/>
        </a:stretch>
      </xdr:blipFill>
      <xdr:spPr>
        <a:xfrm>
          <a:off x="635000" y="273011900"/>
          <a:ext cx="723900" cy="476250"/>
        </a:xfrm>
        <a:prstGeom prst="rect">
          <a:avLst/>
        </a:prstGeom>
      </xdr:spPr>
    </xdr:pic>
    <xdr:clientData/>
  </xdr:twoCellAnchor>
  <xdr:twoCellAnchor editAs="oneCell">
    <xdr:from>
      <xdr:col>1</xdr:col>
      <xdr:colOff>25400</xdr:colOff>
      <xdr:row>523</xdr:row>
      <xdr:rowOff>25400</xdr:rowOff>
    </xdr:from>
    <xdr:to>
      <xdr:col>1</xdr:col>
      <xdr:colOff>749300</xdr:colOff>
      <xdr:row>523</xdr:row>
      <xdr:rowOff>501650</xdr:rowOff>
    </xdr:to>
    <xdr:pic>
      <xdr:nvPicPr>
        <xdr:cNvPr id="945" name="Subgraph-j05h_16">
          <a:extLst>
            <a:ext uri="{FF2B5EF4-FFF2-40B4-BE49-F238E27FC236}">
              <a16:creationId xmlns:a16="http://schemas.microsoft.com/office/drawing/2014/main" id="{2122B861-A0C1-4789-9227-BBE98F24D0D8}"/>
            </a:ext>
          </a:extLst>
        </xdr:cNvPr>
        <xdr:cNvPicPr>
          <a:picLocks/>
        </xdr:cNvPicPr>
      </xdr:nvPicPr>
      <xdr:blipFill>
        <a:blip xmlns:r="http://schemas.openxmlformats.org/officeDocument/2006/relationships" r:embed="rId179">
          <a:extLst>
            <a:ext uri="{28A0092B-C50C-407E-A947-70E740481C1C}">
              <a14:useLocalDpi xmlns:a14="http://schemas.microsoft.com/office/drawing/2010/main" val="0"/>
            </a:ext>
          </a:extLst>
        </a:blip>
        <a:stretch>
          <a:fillRect/>
        </a:stretch>
      </xdr:blipFill>
      <xdr:spPr>
        <a:xfrm>
          <a:off x="635000" y="273535775"/>
          <a:ext cx="723900" cy="476250"/>
        </a:xfrm>
        <a:prstGeom prst="rect">
          <a:avLst/>
        </a:prstGeom>
      </xdr:spPr>
    </xdr:pic>
    <xdr:clientData/>
  </xdr:twoCellAnchor>
  <xdr:twoCellAnchor editAs="oneCell">
    <xdr:from>
      <xdr:col>1</xdr:col>
      <xdr:colOff>25400</xdr:colOff>
      <xdr:row>524</xdr:row>
      <xdr:rowOff>25400</xdr:rowOff>
    </xdr:from>
    <xdr:to>
      <xdr:col>1</xdr:col>
      <xdr:colOff>749300</xdr:colOff>
      <xdr:row>524</xdr:row>
      <xdr:rowOff>501650</xdr:rowOff>
    </xdr:to>
    <xdr:pic>
      <xdr:nvPicPr>
        <xdr:cNvPr id="947" name="Subgraph-joint889">
          <a:extLst>
            <a:ext uri="{FF2B5EF4-FFF2-40B4-BE49-F238E27FC236}">
              <a16:creationId xmlns:a16="http://schemas.microsoft.com/office/drawing/2014/main" id="{1B9CB637-6A1E-4063-997C-90BE535AB6AD}"/>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274059650"/>
          <a:ext cx="723900" cy="476250"/>
        </a:xfrm>
        <a:prstGeom prst="rect">
          <a:avLst/>
        </a:prstGeom>
      </xdr:spPr>
    </xdr:pic>
    <xdr:clientData/>
  </xdr:twoCellAnchor>
  <xdr:twoCellAnchor editAs="oneCell">
    <xdr:from>
      <xdr:col>1</xdr:col>
      <xdr:colOff>25400</xdr:colOff>
      <xdr:row>525</xdr:row>
      <xdr:rowOff>25400</xdr:rowOff>
    </xdr:from>
    <xdr:to>
      <xdr:col>1</xdr:col>
      <xdr:colOff>749300</xdr:colOff>
      <xdr:row>525</xdr:row>
      <xdr:rowOff>501650</xdr:rowOff>
    </xdr:to>
    <xdr:pic>
      <xdr:nvPicPr>
        <xdr:cNvPr id="949" name="Subgraph-tjidenma">
          <a:extLst>
            <a:ext uri="{FF2B5EF4-FFF2-40B4-BE49-F238E27FC236}">
              <a16:creationId xmlns:a16="http://schemas.microsoft.com/office/drawing/2014/main" id="{5064BDD3-6665-4536-9CE5-251A50ECAE8E}"/>
            </a:ext>
          </a:extLst>
        </xdr:cNvPr>
        <xdr:cNvPicPr>
          <a:picLocks/>
        </xdr:cNvPicPr>
      </xdr:nvPicPr>
      <xdr:blipFill>
        <a:blip xmlns:r="http://schemas.openxmlformats.org/officeDocument/2006/relationships" r:embed="rId233">
          <a:extLst>
            <a:ext uri="{28A0092B-C50C-407E-A947-70E740481C1C}">
              <a14:useLocalDpi xmlns:a14="http://schemas.microsoft.com/office/drawing/2010/main" val="0"/>
            </a:ext>
          </a:extLst>
        </a:blip>
        <a:stretch>
          <a:fillRect/>
        </a:stretch>
      </xdr:blipFill>
      <xdr:spPr>
        <a:xfrm>
          <a:off x="635000" y="274583525"/>
          <a:ext cx="723900" cy="476250"/>
        </a:xfrm>
        <a:prstGeom prst="rect">
          <a:avLst/>
        </a:prstGeom>
      </xdr:spPr>
    </xdr:pic>
    <xdr:clientData/>
  </xdr:twoCellAnchor>
  <xdr:twoCellAnchor editAs="oneCell">
    <xdr:from>
      <xdr:col>1</xdr:col>
      <xdr:colOff>25400</xdr:colOff>
      <xdr:row>526</xdr:row>
      <xdr:rowOff>25400</xdr:rowOff>
    </xdr:from>
    <xdr:to>
      <xdr:col>1</xdr:col>
      <xdr:colOff>749300</xdr:colOff>
      <xdr:row>526</xdr:row>
      <xdr:rowOff>501650</xdr:rowOff>
    </xdr:to>
    <xdr:pic>
      <xdr:nvPicPr>
        <xdr:cNvPr id="951" name="Subgraph-bulletvalentina">
          <a:extLst>
            <a:ext uri="{FF2B5EF4-FFF2-40B4-BE49-F238E27FC236}">
              <a16:creationId xmlns:a16="http://schemas.microsoft.com/office/drawing/2014/main" id="{E61C2FCD-6712-491D-AF1D-4C924F48A85F}"/>
            </a:ext>
          </a:extLst>
        </xdr:cNvPr>
        <xdr:cNvPicPr>
          <a:picLocks/>
        </xdr:cNvPicPr>
      </xdr:nvPicPr>
      <xdr:blipFill>
        <a:blip xmlns:r="http://schemas.openxmlformats.org/officeDocument/2006/relationships" r:embed="rId234">
          <a:extLst>
            <a:ext uri="{28A0092B-C50C-407E-A947-70E740481C1C}">
              <a14:useLocalDpi xmlns:a14="http://schemas.microsoft.com/office/drawing/2010/main" val="0"/>
            </a:ext>
          </a:extLst>
        </a:blip>
        <a:stretch>
          <a:fillRect/>
        </a:stretch>
      </xdr:blipFill>
      <xdr:spPr>
        <a:xfrm>
          <a:off x="635000" y="275107400"/>
          <a:ext cx="723900" cy="476250"/>
        </a:xfrm>
        <a:prstGeom prst="rect">
          <a:avLst/>
        </a:prstGeom>
      </xdr:spPr>
    </xdr:pic>
    <xdr:clientData/>
  </xdr:twoCellAnchor>
  <xdr:twoCellAnchor editAs="oneCell">
    <xdr:from>
      <xdr:col>1</xdr:col>
      <xdr:colOff>25400</xdr:colOff>
      <xdr:row>527</xdr:row>
      <xdr:rowOff>25400</xdr:rowOff>
    </xdr:from>
    <xdr:to>
      <xdr:col>1</xdr:col>
      <xdr:colOff>749300</xdr:colOff>
      <xdr:row>527</xdr:row>
      <xdr:rowOff>501650</xdr:rowOff>
    </xdr:to>
    <xdr:pic>
      <xdr:nvPicPr>
        <xdr:cNvPr id="953" name="Subgraph-dolcegabbana">
          <a:extLst>
            <a:ext uri="{FF2B5EF4-FFF2-40B4-BE49-F238E27FC236}">
              <a16:creationId xmlns:a16="http://schemas.microsoft.com/office/drawing/2014/main" id="{EE37BB1B-65A6-4734-A183-0F209E4717DC}"/>
            </a:ext>
          </a:extLst>
        </xdr:cNvPr>
        <xdr:cNvPicPr>
          <a:picLocks/>
        </xdr:cNvPicPr>
      </xdr:nvPicPr>
      <xdr:blipFill>
        <a:blip xmlns:r="http://schemas.openxmlformats.org/officeDocument/2006/relationships" r:embed="rId235">
          <a:extLst>
            <a:ext uri="{28A0092B-C50C-407E-A947-70E740481C1C}">
              <a14:useLocalDpi xmlns:a14="http://schemas.microsoft.com/office/drawing/2010/main" val="0"/>
            </a:ext>
          </a:extLst>
        </a:blip>
        <a:stretch>
          <a:fillRect/>
        </a:stretch>
      </xdr:blipFill>
      <xdr:spPr>
        <a:xfrm>
          <a:off x="635000" y="275631275"/>
          <a:ext cx="723900" cy="476250"/>
        </a:xfrm>
        <a:prstGeom prst="rect">
          <a:avLst/>
        </a:prstGeom>
      </xdr:spPr>
    </xdr:pic>
    <xdr:clientData/>
  </xdr:twoCellAnchor>
  <xdr:twoCellAnchor editAs="oneCell">
    <xdr:from>
      <xdr:col>1</xdr:col>
      <xdr:colOff>25400</xdr:colOff>
      <xdr:row>528</xdr:row>
      <xdr:rowOff>25400</xdr:rowOff>
    </xdr:from>
    <xdr:to>
      <xdr:col>1</xdr:col>
      <xdr:colOff>749300</xdr:colOff>
      <xdr:row>528</xdr:row>
      <xdr:rowOff>501650</xdr:rowOff>
    </xdr:to>
    <xdr:pic>
      <xdr:nvPicPr>
        <xdr:cNvPr id="955" name="Subgraph-espn">
          <a:extLst>
            <a:ext uri="{FF2B5EF4-FFF2-40B4-BE49-F238E27FC236}">
              <a16:creationId xmlns:a16="http://schemas.microsoft.com/office/drawing/2014/main" id="{EDBBF948-022A-43A0-80B4-E57AC58E7F7E}"/>
            </a:ext>
          </a:extLst>
        </xdr:cNvPr>
        <xdr:cNvPicPr>
          <a:picLocks/>
        </xdr:cNvPicPr>
      </xdr:nvPicPr>
      <xdr:blipFill>
        <a:blip xmlns:r="http://schemas.openxmlformats.org/officeDocument/2006/relationships" r:embed="rId236">
          <a:extLst>
            <a:ext uri="{28A0092B-C50C-407E-A947-70E740481C1C}">
              <a14:useLocalDpi xmlns:a14="http://schemas.microsoft.com/office/drawing/2010/main" val="0"/>
            </a:ext>
          </a:extLst>
        </a:blip>
        <a:stretch>
          <a:fillRect/>
        </a:stretch>
      </xdr:blipFill>
      <xdr:spPr>
        <a:xfrm>
          <a:off x="635000" y="276155150"/>
          <a:ext cx="723900" cy="476250"/>
        </a:xfrm>
        <a:prstGeom prst="rect">
          <a:avLst/>
        </a:prstGeom>
      </xdr:spPr>
    </xdr:pic>
    <xdr:clientData/>
  </xdr:twoCellAnchor>
  <xdr:twoCellAnchor editAs="oneCell">
    <xdr:from>
      <xdr:col>1</xdr:col>
      <xdr:colOff>25400</xdr:colOff>
      <xdr:row>529</xdr:row>
      <xdr:rowOff>25400</xdr:rowOff>
    </xdr:from>
    <xdr:to>
      <xdr:col>1</xdr:col>
      <xdr:colOff>749300</xdr:colOff>
      <xdr:row>529</xdr:row>
      <xdr:rowOff>501650</xdr:rowOff>
    </xdr:to>
    <xdr:pic>
      <xdr:nvPicPr>
        <xdr:cNvPr id="957" name="Subgraph-stylebender">
          <a:extLst>
            <a:ext uri="{FF2B5EF4-FFF2-40B4-BE49-F238E27FC236}">
              <a16:creationId xmlns:a16="http://schemas.microsoft.com/office/drawing/2014/main" id="{88E903BA-BD29-491D-8B1F-12BB8F1FB788}"/>
            </a:ext>
          </a:extLst>
        </xdr:cNvPr>
        <xdr:cNvPicPr>
          <a:picLocks/>
        </xdr:cNvPicPr>
      </xdr:nvPicPr>
      <xdr:blipFill>
        <a:blip xmlns:r="http://schemas.openxmlformats.org/officeDocument/2006/relationships" r:embed="rId236">
          <a:extLst>
            <a:ext uri="{28A0092B-C50C-407E-A947-70E740481C1C}">
              <a14:useLocalDpi xmlns:a14="http://schemas.microsoft.com/office/drawing/2010/main" val="0"/>
            </a:ext>
          </a:extLst>
        </a:blip>
        <a:stretch>
          <a:fillRect/>
        </a:stretch>
      </xdr:blipFill>
      <xdr:spPr>
        <a:xfrm>
          <a:off x="635000" y="276679025"/>
          <a:ext cx="723900" cy="476250"/>
        </a:xfrm>
        <a:prstGeom prst="rect">
          <a:avLst/>
        </a:prstGeom>
      </xdr:spPr>
    </xdr:pic>
    <xdr:clientData/>
  </xdr:twoCellAnchor>
  <xdr:twoCellAnchor editAs="oneCell">
    <xdr:from>
      <xdr:col>1</xdr:col>
      <xdr:colOff>25400</xdr:colOff>
      <xdr:row>530</xdr:row>
      <xdr:rowOff>25400</xdr:rowOff>
    </xdr:from>
    <xdr:to>
      <xdr:col>1</xdr:col>
      <xdr:colOff>749300</xdr:colOff>
      <xdr:row>530</xdr:row>
      <xdr:rowOff>501650</xdr:rowOff>
    </xdr:to>
    <xdr:pic>
      <xdr:nvPicPr>
        <xdr:cNvPr id="959" name="Subgraph-usman84kg">
          <a:extLst>
            <a:ext uri="{FF2B5EF4-FFF2-40B4-BE49-F238E27FC236}">
              <a16:creationId xmlns:a16="http://schemas.microsoft.com/office/drawing/2014/main" id="{400B1E41-86C9-493E-8FC9-DD225B5B9457}"/>
            </a:ext>
          </a:extLst>
        </xdr:cNvPr>
        <xdr:cNvPicPr>
          <a:picLocks/>
        </xdr:cNvPicPr>
      </xdr:nvPicPr>
      <xdr:blipFill>
        <a:blip xmlns:r="http://schemas.openxmlformats.org/officeDocument/2006/relationships" r:embed="rId237">
          <a:extLst>
            <a:ext uri="{28A0092B-C50C-407E-A947-70E740481C1C}">
              <a14:useLocalDpi xmlns:a14="http://schemas.microsoft.com/office/drawing/2010/main" val="0"/>
            </a:ext>
          </a:extLst>
        </a:blip>
        <a:stretch>
          <a:fillRect/>
        </a:stretch>
      </xdr:blipFill>
      <xdr:spPr>
        <a:xfrm>
          <a:off x="635000" y="277202900"/>
          <a:ext cx="723900" cy="476250"/>
        </a:xfrm>
        <a:prstGeom prst="rect">
          <a:avLst/>
        </a:prstGeom>
      </xdr:spPr>
    </xdr:pic>
    <xdr:clientData/>
  </xdr:twoCellAnchor>
  <xdr:twoCellAnchor editAs="oneCell">
    <xdr:from>
      <xdr:col>1</xdr:col>
      <xdr:colOff>25400</xdr:colOff>
      <xdr:row>531</xdr:row>
      <xdr:rowOff>25400</xdr:rowOff>
    </xdr:from>
    <xdr:to>
      <xdr:col>1</xdr:col>
      <xdr:colOff>749300</xdr:colOff>
      <xdr:row>531</xdr:row>
      <xdr:rowOff>501650</xdr:rowOff>
    </xdr:to>
    <xdr:pic>
      <xdr:nvPicPr>
        <xdr:cNvPr id="961" name="Subgraph-joshuagabriel__">
          <a:extLst>
            <a:ext uri="{FF2B5EF4-FFF2-40B4-BE49-F238E27FC236}">
              <a16:creationId xmlns:a16="http://schemas.microsoft.com/office/drawing/2014/main" id="{1A0C6620-F1C9-4AEE-9C36-34F93213656D}"/>
            </a:ext>
          </a:extLst>
        </xdr:cNvPr>
        <xdr:cNvPicPr>
          <a:picLocks/>
        </xdr:cNvPicPr>
      </xdr:nvPicPr>
      <xdr:blipFill>
        <a:blip xmlns:r="http://schemas.openxmlformats.org/officeDocument/2006/relationships" r:embed="rId179">
          <a:extLst>
            <a:ext uri="{28A0092B-C50C-407E-A947-70E740481C1C}">
              <a14:useLocalDpi xmlns:a14="http://schemas.microsoft.com/office/drawing/2010/main" val="0"/>
            </a:ext>
          </a:extLst>
        </a:blip>
        <a:stretch>
          <a:fillRect/>
        </a:stretch>
      </xdr:blipFill>
      <xdr:spPr>
        <a:xfrm>
          <a:off x="635000" y="277726775"/>
          <a:ext cx="723900" cy="476250"/>
        </a:xfrm>
        <a:prstGeom prst="rect">
          <a:avLst/>
        </a:prstGeom>
      </xdr:spPr>
    </xdr:pic>
    <xdr:clientData/>
  </xdr:twoCellAnchor>
  <xdr:twoCellAnchor editAs="oneCell">
    <xdr:from>
      <xdr:col>1</xdr:col>
      <xdr:colOff>25400</xdr:colOff>
      <xdr:row>532</xdr:row>
      <xdr:rowOff>25400</xdr:rowOff>
    </xdr:from>
    <xdr:to>
      <xdr:col>1</xdr:col>
      <xdr:colOff>749300</xdr:colOff>
      <xdr:row>532</xdr:row>
      <xdr:rowOff>501650</xdr:rowOff>
    </xdr:to>
    <xdr:pic>
      <xdr:nvPicPr>
        <xdr:cNvPr id="963" name="Subgraph-breetztweetz">
          <a:extLst>
            <a:ext uri="{FF2B5EF4-FFF2-40B4-BE49-F238E27FC236}">
              <a16:creationId xmlns:a16="http://schemas.microsoft.com/office/drawing/2014/main" id="{DF554493-66A6-4BC6-9CB1-5C0AD1CA4242}"/>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278250650"/>
          <a:ext cx="723900" cy="476250"/>
        </a:xfrm>
        <a:prstGeom prst="rect">
          <a:avLst/>
        </a:prstGeom>
      </xdr:spPr>
    </xdr:pic>
    <xdr:clientData/>
  </xdr:twoCellAnchor>
  <xdr:twoCellAnchor editAs="oneCell">
    <xdr:from>
      <xdr:col>1</xdr:col>
      <xdr:colOff>25400</xdr:colOff>
      <xdr:row>533</xdr:row>
      <xdr:rowOff>25400</xdr:rowOff>
    </xdr:from>
    <xdr:to>
      <xdr:col>1</xdr:col>
      <xdr:colOff>749300</xdr:colOff>
      <xdr:row>533</xdr:row>
      <xdr:rowOff>501650</xdr:rowOff>
    </xdr:to>
    <xdr:pic>
      <xdr:nvPicPr>
        <xdr:cNvPr id="965" name="Subgraph-doc_shelly">
          <a:extLst>
            <a:ext uri="{FF2B5EF4-FFF2-40B4-BE49-F238E27FC236}">
              <a16:creationId xmlns:a16="http://schemas.microsoft.com/office/drawing/2014/main" id="{513368A9-6D88-4F1B-8A4D-605E29BCCBE1}"/>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278774525"/>
          <a:ext cx="723900" cy="476250"/>
        </a:xfrm>
        <a:prstGeom prst="rect">
          <a:avLst/>
        </a:prstGeom>
      </xdr:spPr>
    </xdr:pic>
    <xdr:clientData/>
  </xdr:twoCellAnchor>
  <xdr:twoCellAnchor editAs="oneCell">
    <xdr:from>
      <xdr:col>1</xdr:col>
      <xdr:colOff>25400</xdr:colOff>
      <xdr:row>535</xdr:row>
      <xdr:rowOff>25400</xdr:rowOff>
    </xdr:from>
    <xdr:to>
      <xdr:col>1</xdr:col>
      <xdr:colOff>749300</xdr:colOff>
      <xdr:row>535</xdr:row>
      <xdr:rowOff>501650</xdr:rowOff>
    </xdr:to>
    <xdr:pic>
      <xdr:nvPicPr>
        <xdr:cNvPr id="967" name="Subgraph-vaskyo">
          <a:extLst>
            <a:ext uri="{FF2B5EF4-FFF2-40B4-BE49-F238E27FC236}">
              <a16:creationId xmlns:a16="http://schemas.microsoft.com/office/drawing/2014/main" id="{2C3C7789-B757-4F0F-B97B-AE1CC2E349FE}"/>
            </a:ext>
          </a:extLst>
        </xdr:cNvPr>
        <xdr:cNvPicPr>
          <a:picLocks/>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635000" y="279822275"/>
          <a:ext cx="723900" cy="476250"/>
        </a:xfrm>
        <a:prstGeom prst="rect">
          <a:avLst/>
        </a:prstGeom>
      </xdr:spPr>
    </xdr:pic>
    <xdr:clientData/>
  </xdr:twoCellAnchor>
  <xdr:twoCellAnchor editAs="oneCell">
    <xdr:from>
      <xdr:col>1</xdr:col>
      <xdr:colOff>25400</xdr:colOff>
      <xdr:row>536</xdr:row>
      <xdr:rowOff>25400</xdr:rowOff>
    </xdr:from>
    <xdr:to>
      <xdr:col>1</xdr:col>
      <xdr:colOff>749300</xdr:colOff>
      <xdr:row>536</xdr:row>
      <xdr:rowOff>501650</xdr:rowOff>
    </xdr:to>
    <xdr:pic>
      <xdr:nvPicPr>
        <xdr:cNvPr id="969" name="Subgraph-jogabonito10__">
          <a:extLst>
            <a:ext uri="{FF2B5EF4-FFF2-40B4-BE49-F238E27FC236}">
              <a16:creationId xmlns:a16="http://schemas.microsoft.com/office/drawing/2014/main" id="{FFE1AC07-010B-4619-B1FE-491CC572652F}"/>
            </a:ext>
          </a:extLst>
        </xdr:cNvPr>
        <xdr:cNvPicPr>
          <a:picLocks/>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635000" y="280346150"/>
          <a:ext cx="723900" cy="476250"/>
        </a:xfrm>
        <a:prstGeom prst="rect">
          <a:avLst/>
        </a:prstGeom>
      </xdr:spPr>
    </xdr:pic>
    <xdr:clientData/>
  </xdr:twoCellAnchor>
  <xdr:twoCellAnchor editAs="oneCell">
    <xdr:from>
      <xdr:col>1</xdr:col>
      <xdr:colOff>25400</xdr:colOff>
      <xdr:row>537</xdr:row>
      <xdr:rowOff>25400</xdr:rowOff>
    </xdr:from>
    <xdr:to>
      <xdr:col>1</xdr:col>
      <xdr:colOff>749300</xdr:colOff>
      <xdr:row>537</xdr:row>
      <xdr:rowOff>501650</xdr:rowOff>
    </xdr:to>
    <xdr:pic>
      <xdr:nvPicPr>
        <xdr:cNvPr id="971" name="Subgraph-jul14nnn1">
          <a:extLst>
            <a:ext uri="{FF2B5EF4-FFF2-40B4-BE49-F238E27FC236}">
              <a16:creationId xmlns:a16="http://schemas.microsoft.com/office/drawing/2014/main" id="{F7E6270E-2938-4D6D-BC0D-4CD48F73D93F}"/>
            </a:ext>
          </a:extLst>
        </xdr:cNvPr>
        <xdr:cNvPicPr>
          <a:picLocks/>
        </xdr:cNvPicPr>
      </xdr:nvPicPr>
      <xdr:blipFill>
        <a:blip xmlns:r="http://schemas.openxmlformats.org/officeDocument/2006/relationships" r:embed="rId179">
          <a:extLst>
            <a:ext uri="{28A0092B-C50C-407E-A947-70E740481C1C}">
              <a14:useLocalDpi xmlns:a14="http://schemas.microsoft.com/office/drawing/2010/main" val="0"/>
            </a:ext>
          </a:extLst>
        </a:blip>
        <a:stretch>
          <a:fillRect/>
        </a:stretch>
      </xdr:blipFill>
      <xdr:spPr>
        <a:xfrm>
          <a:off x="635000" y="280870025"/>
          <a:ext cx="723900" cy="476250"/>
        </a:xfrm>
        <a:prstGeom prst="rect">
          <a:avLst/>
        </a:prstGeom>
      </xdr:spPr>
    </xdr:pic>
    <xdr:clientData/>
  </xdr:twoCellAnchor>
  <xdr:twoCellAnchor editAs="oneCell">
    <xdr:from>
      <xdr:col>1</xdr:col>
      <xdr:colOff>25400</xdr:colOff>
      <xdr:row>538</xdr:row>
      <xdr:rowOff>25400</xdr:rowOff>
    </xdr:from>
    <xdr:to>
      <xdr:col>1</xdr:col>
      <xdr:colOff>749300</xdr:colOff>
      <xdr:row>538</xdr:row>
      <xdr:rowOff>501650</xdr:rowOff>
    </xdr:to>
    <xdr:pic>
      <xdr:nvPicPr>
        <xdr:cNvPr id="973" name="Subgraph-tejimax777">
          <a:extLst>
            <a:ext uri="{FF2B5EF4-FFF2-40B4-BE49-F238E27FC236}">
              <a16:creationId xmlns:a16="http://schemas.microsoft.com/office/drawing/2014/main" id="{4D548C8F-A16A-45E6-9425-95ABFAD6878F}"/>
            </a:ext>
          </a:extLst>
        </xdr:cNvPr>
        <xdr:cNvPicPr>
          <a:picLocks/>
        </xdr:cNvPicPr>
      </xdr:nvPicPr>
      <xdr:blipFill>
        <a:blip xmlns:r="http://schemas.openxmlformats.org/officeDocument/2006/relationships" r:embed="rId238">
          <a:extLst>
            <a:ext uri="{28A0092B-C50C-407E-A947-70E740481C1C}">
              <a14:useLocalDpi xmlns:a14="http://schemas.microsoft.com/office/drawing/2010/main" val="0"/>
            </a:ext>
          </a:extLst>
        </a:blip>
        <a:stretch>
          <a:fillRect/>
        </a:stretch>
      </xdr:blipFill>
      <xdr:spPr>
        <a:xfrm>
          <a:off x="635000" y="281393900"/>
          <a:ext cx="723900" cy="476250"/>
        </a:xfrm>
        <a:prstGeom prst="rect">
          <a:avLst/>
        </a:prstGeom>
      </xdr:spPr>
    </xdr:pic>
    <xdr:clientData/>
  </xdr:twoCellAnchor>
  <xdr:twoCellAnchor editAs="oneCell">
    <xdr:from>
      <xdr:col>1</xdr:col>
      <xdr:colOff>25400</xdr:colOff>
      <xdr:row>539</xdr:row>
      <xdr:rowOff>25400</xdr:rowOff>
    </xdr:from>
    <xdr:to>
      <xdr:col>1</xdr:col>
      <xdr:colOff>749300</xdr:colOff>
      <xdr:row>539</xdr:row>
      <xdr:rowOff>501650</xdr:rowOff>
    </xdr:to>
    <xdr:pic>
      <xdr:nvPicPr>
        <xdr:cNvPr id="975" name="Subgraph-ladha_chetan">
          <a:extLst>
            <a:ext uri="{FF2B5EF4-FFF2-40B4-BE49-F238E27FC236}">
              <a16:creationId xmlns:a16="http://schemas.microsoft.com/office/drawing/2014/main" id="{FDE61D86-3F1D-4BC5-9E20-DB247FF9D6B0}"/>
            </a:ext>
          </a:extLst>
        </xdr:cNvPr>
        <xdr:cNvPicPr>
          <a:picLocks/>
        </xdr:cNvPicPr>
      </xdr:nvPicPr>
      <xdr:blipFill>
        <a:blip xmlns:r="http://schemas.openxmlformats.org/officeDocument/2006/relationships" r:embed="rId239">
          <a:extLst>
            <a:ext uri="{28A0092B-C50C-407E-A947-70E740481C1C}">
              <a14:useLocalDpi xmlns:a14="http://schemas.microsoft.com/office/drawing/2010/main" val="0"/>
            </a:ext>
          </a:extLst>
        </a:blip>
        <a:stretch>
          <a:fillRect/>
        </a:stretch>
      </xdr:blipFill>
      <xdr:spPr>
        <a:xfrm>
          <a:off x="635000" y="281917775"/>
          <a:ext cx="723900" cy="476250"/>
        </a:xfrm>
        <a:prstGeom prst="rect">
          <a:avLst/>
        </a:prstGeom>
      </xdr:spPr>
    </xdr:pic>
    <xdr:clientData/>
  </xdr:twoCellAnchor>
  <xdr:twoCellAnchor editAs="oneCell">
    <xdr:from>
      <xdr:col>1</xdr:col>
      <xdr:colOff>25400</xdr:colOff>
      <xdr:row>540</xdr:row>
      <xdr:rowOff>25400</xdr:rowOff>
    </xdr:from>
    <xdr:to>
      <xdr:col>1</xdr:col>
      <xdr:colOff>749300</xdr:colOff>
      <xdr:row>540</xdr:row>
      <xdr:rowOff>501650</xdr:rowOff>
    </xdr:to>
    <xdr:pic>
      <xdr:nvPicPr>
        <xdr:cNvPr id="977" name="Subgraph-shubhranshurai">
          <a:extLst>
            <a:ext uri="{FF2B5EF4-FFF2-40B4-BE49-F238E27FC236}">
              <a16:creationId xmlns:a16="http://schemas.microsoft.com/office/drawing/2014/main" id="{D9421E30-A148-4E67-85E9-BAC37A5B5126}"/>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282441650"/>
          <a:ext cx="723900" cy="476250"/>
        </a:xfrm>
        <a:prstGeom prst="rect">
          <a:avLst/>
        </a:prstGeom>
      </xdr:spPr>
    </xdr:pic>
    <xdr:clientData/>
  </xdr:twoCellAnchor>
  <xdr:twoCellAnchor editAs="oneCell">
    <xdr:from>
      <xdr:col>1</xdr:col>
      <xdr:colOff>25400</xdr:colOff>
      <xdr:row>541</xdr:row>
      <xdr:rowOff>25400</xdr:rowOff>
    </xdr:from>
    <xdr:to>
      <xdr:col>1</xdr:col>
      <xdr:colOff>749300</xdr:colOff>
      <xdr:row>541</xdr:row>
      <xdr:rowOff>501650</xdr:rowOff>
    </xdr:to>
    <xdr:pic>
      <xdr:nvPicPr>
        <xdr:cNvPr id="979" name="Subgraph-fooaaaddd">
          <a:extLst>
            <a:ext uri="{FF2B5EF4-FFF2-40B4-BE49-F238E27FC236}">
              <a16:creationId xmlns:a16="http://schemas.microsoft.com/office/drawing/2014/main" id="{04AD0CA8-9DC7-4875-AC3B-5D4B06033803}"/>
            </a:ext>
          </a:extLst>
        </xdr:cNvPr>
        <xdr:cNvPicPr>
          <a:picLocks/>
        </xdr:cNvPicPr>
      </xdr:nvPicPr>
      <xdr:blipFill>
        <a:blip xmlns:r="http://schemas.openxmlformats.org/officeDocument/2006/relationships" r:embed="rId238">
          <a:extLst>
            <a:ext uri="{28A0092B-C50C-407E-A947-70E740481C1C}">
              <a14:useLocalDpi xmlns:a14="http://schemas.microsoft.com/office/drawing/2010/main" val="0"/>
            </a:ext>
          </a:extLst>
        </a:blip>
        <a:stretch>
          <a:fillRect/>
        </a:stretch>
      </xdr:blipFill>
      <xdr:spPr>
        <a:xfrm>
          <a:off x="635000" y="282965525"/>
          <a:ext cx="723900" cy="476250"/>
        </a:xfrm>
        <a:prstGeom prst="rect">
          <a:avLst/>
        </a:prstGeom>
      </xdr:spPr>
    </xdr:pic>
    <xdr:clientData/>
  </xdr:twoCellAnchor>
  <xdr:twoCellAnchor editAs="oneCell">
    <xdr:from>
      <xdr:col>1</xdr:col>
      <xdr:colOff>25400</xdr:colOff>
      <xdr:row>542</xdr:row>
      <xdr:rowOff>25400</xdr:rowOff>
    </xdr:from>
    <xdr:to>
      <xdr:col>1</xdr:col>
      <xdr:colOff>749300</xdr:colOff>
      <xdr:row>542</xdr:row>
      <xdr:rowOff>501650</xdr:rowOff>
    </xdr:to>
    <xdr:pic>
      <xdr:nvPicPr>
        <xdr:cNvPr id="981" name="Subgraph-ifigeneiamaymac">
          <a:extLst>
            <a:ext uri="{FF2B5EF4-FFF2-40B4-BE49-F238E27FC236}">
              <a16:creationId xmlns:a16="http://schemas.microsoft.com/office/drawing/2014/main" id="{8EFD0D0B-D3D4-4C39-8E47-49BB8D8E978F}"/>
            </a:ext>
          </a:extLst>
        </xdr:cNvPr>
        <xdr:cNvPicPr>
          <a:picLocks/>
        </xdr:cNvPicPr>
      </xdr:nvPicPr>
      <xdr:blipFill>
        <a:blip xmlns:r="http://schemas.openxmlformats.org/officeDocument/2006/relationships" r:embed="rId238">
          <a:extLst>
            <a:ext uri="{28A0092B-C50C-407E-A947-70E740481C1C}">
              <a14:useLocalDpi xmlns:a14="http://schemas.microsoft.com/office/drawing/2010/main" val="0"/>
            </a:ext>
          </a:extLst>
        </a:blip>
        <a:stretch>
          <a:fillRect/>
        </a:stretch>
      </xdr:blipFill>
      <xdr:spPr>
        <a:xfrm>
          <a:off x="635000" y="283489400"/>
          <a:ext cx="723900" cy="476250"/>
        </a:xfrm>
        <a:prstGeom prst="rect">
          <a:avLst/>
        </a:prstGeom>
      </xdr:spPr>
    </xdr:pic>
    <xdr:clientData/>
  </xdr:twoCellAnchor>
  <xdr:twoCellAnchor editAs="oneCell">
    <xdr:from>
      <xdr:col>1</xdr:col>
      <xdr:colOff>25400</xdr:colOff>
      <xdr:row>543</xdr:row>
      <xdr:rowOff>25400</xdr:rowOff>
    </xdr:from>
    <xdr:to>
      <xdr:col>1</xdr:col>
      <xdr:colOff>749300</xdr:colOff>
      <xdr:row>543</xdr:row>
      <xdr:rowOff>501650</xdr:rowOff>
    </xdr:to>
    <xdr:pic>
      <xdr:nvPicPr>
        <xdr:cNvPr id="983" name="Subgraph-jfo169">
          <a:extLst>
            <a:ext uri="{FF2B5EF4-FFF2-40B4-BE49-F238E27FC236}">
              <a16:creationId xmlns:a16="http://schemas.microsoft.com/office/drawing/2014/main" id="{1F440D0F-3E13-4F01-A024-9AF443FC5BCD}"/>
            </a:ext>
          </a:extLst>
        </xdr:cNvPr>
        <xdr:cNvPicPr>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635000" y="284013275"/>
          <a:ext cx="723900" cy="476250"/>
        </a:xfrm>
        <a:prstGeom prst="rect">
          <a:avLst/>
        </a:prstGeom>
      </xdr:spPr>
    </xdr:pic>
    <xdr:clientData/>
  </xdr:twoCellAnchor>
  <xdr:twoCellAnchor editAs="oneCell">
    <xdr:from>
      <xdr:col>1</xdr:col>
      <xdr:colOff>25400</xdr:colOff>
      <xdr:row>544</xdr:row>
      <xdr:rowOff>25400</xdr:rowOff>
    </xdr:from>
    <xdr:to>
      <xdr:col>1</xdr:col>
      <xdr:colOff>749300</xdr:colOff>
      <xdr:row>544</xdr:row>
      <xdr:rowOff>501650</xdr:rowOff>
    </xdr:to>
    <xdr:pic>
      <xdr:nvPicPr>
        <xdr:cNvPr id="985" name="Subgraph-diehardmmapod">
          <a:extLst>
            <a:ext uri="{FF2B5EF4-FFF2-40B4-BE49-F238E27FC236}">
              <a16:creationId xmlns:a16="http://schemas.microsoft.com/office/drawing/2014/main" id="{3FA122D6-4B27-4B9A-AAC6-B7568846921A}"/>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284537150"/>
          <a:ext cx="723900" cy="476250"/>
        </a:xfrm>
        <a:prstGeom prst="rect">
          <a:avLst/>
        </a:prstGeom>
      </xdr:spPr>
    </xdr:pic>
    <xdr:clientData/>
  </xdr:twoCellAnchor>
  <xdr:twoCellAnchor editAs="oneCell">
    <xdr:from>
      <xdr:col>1</xdr:col>
      <xdr:colOff>25400</xdr:colOff>
      <xdr:row>545</xdr:row>
      <xdr:rowOff>25400</xdr:rowOff>
    </xdr:from>
    <xdr:to>
      <xdr:col>1</xdr:col>
      <xdr:colOff>749300</xdr:colOff>
      <xdr:row>545</xdr:row>
      <xdr:rowOff>501650</xdr:rowOff>
    </xdr:to>
    <xdr:pic>
      <xdr:nvPicPr>
        <xdr:cNvPr id="987" name="Subgraph-ufcwinners">
          <a:extLst>
            <a:ext uri="{FF2B5EF4-FFF2-40B4-BE49-F238E27FC236}">
              <a16:creationId xmlns:a16="http://schemas.microsoft.com/office/drawing/2014/main" id="{F6ED325B-1252-480C-9CE2-71F131677E91}"/>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285061025"/>
          <a:ext cx="723900" cy="476250"/>
        </a:xfrm>
        <a:prstGeom prst="rect">
          <a:avLst/>
        </a:prstGeom>
      </xdr:spPr>
    </xdr:pic>
    <xdr:clientData/>
  </xdr:twoCellAnchor>
  <xdr:twoCellAnchor editAs="oneCell">
    <xdr:from>
      <xdr:col>1</xdr:col>
      <xdr:colOff>25400</xdr:colOff>
      <xdr:row>546</xdr:row>
      <xdr:rowOff>25400</xdr:rowOff>
    </xdr:from>
    <xdr:to>
      <xdr:col>1</xdr:col>
      <xdr:colOff>749300</xdr:colOff>
      <xdr:row>546</xdr:row>
      <xdr:rowOff>501650</xdr:rowOff>
    </xdr:to>
    <xdr:pic>
      <xdr:nvPicPr>
        <xdr:cNvPr id="989" name="Subgraph-essiesharkmiss">
          <a:extLst>
            <a:ext uri="{FF2B5EF4-FFF2-40B4-BE49-F238E27FC236}">
              <a16:creationId xmlns:a16="http://schemas.microsoft.com/office/drawing/2014/main" id="{7ADBC041-630B-4A29-BF41-BF3A66C69F4F}"/>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285584900"/>
          <a:ext cx="723900" cy="476250"/>
        </a:xfrm>
        <a:prstGeom prst="rect">
          <a:avLst/>
        </a:prstGeom>
      </xdr:spPr>
    </xdr:pic>
    <xdr:clientData/>
  </xdr:twoCellAnchor>
  <xdr:twoCellAnchor editAs="oneCell">
    <xdr:from>
      <xdr:col>1</xdr:col>
      <xdr:colOff>25400</xdr:colOff>
      <xdr:row>547</xdr:row>
      <xdr:rowOff>25400</xdr:rowOff>
    </xdr:from>
    <xdr:to>
      <xdr:col>1</xdr:col>
      <xdr:colOff>749300</xdr:colOff>
      <xdr:row>547</xdr:row>
      <xdr:rowOff>501650</xdr:rowOff>
    </xdr:to>
    <xdr:pic>
      <xdr:nvPicPr>
        <xdr:cNvPr id="991" name="Subgraph-biggestjoel">
          <a:extLst>
            <a:ext uri="{FF2B5EF4-FFF2-40B4-BE49-F238E27FC236}">
              <a16:creationId xmlns:a16="http://schemas.microsoft.com/office/drawing/2014/main" id="{3F110F4B-3731-4606-8056-5E8EA9BF50C9}"/>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286108775"/>
          <a:ext cx="723900" cy="476250"/>
        </a:xfrm>
        <a:prstGeom prst="rect">
          <a:avLst/>
        </a:prstGeom>
      </xdr:spPr>
    </xdr:pic>
    <xdr:clientData/>
  </xdr:twoCellAnchor>
  <xdr:twoCellAnchor editAs="oneCell">
    <xdr:from>
      <xdr:col>1</xdr:col>
      <xdr:colOff>25400</xdr:colOff>
      <xdr:row>550</xdr:row>
      <xdr:rowOff>25400</xdr:rowOff>
    </xdr:from>
    <xdr:to>
      <xdr:col>1</xdr:col>
      <xdr:colOff>749300</xdr:colOff>
      <xdr:row>550</xdr:row>
      <xdr:rowOff>501650</xdr:rowOff>
    </xdr:to>
    <xdr:pic>
      <xdr:nvPicPr>
        <xdr:cNvPr id="993" name="Subgraph-yvngskootaaj">
          <a:extLst>
            <a:ext uri="{FF2B5EF4-FFF2-40B4-BE49-F238E27FC236}">
              <a16:creationId xmlns:a16="http://schemas.microsoft.com/office/drawing/2014/main" id="{6283336A-9608-4B17-B5C3-2A03A71850CA}"/>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287680400"/>
          <a:ext cx="723900" cy="476250"/>
        </a:xfrm>
        <a:prstGeom prst="rect">
          <a:avLst/>
        </a:prstGeom>
      </xdr:spPr>
    </xdr:pic>
    <xdr:clientData/>
  </xdr:twoCellAnchor>
  <xdr:twoCellAnchor editAs="oneCell">
    <xdr:from>
      <xdr:col>1</xdr:col>
      <xdr:colOff>25400</xdr:colOff>
      <xdr:row>551</xdr:row>
      <xdr:rowOff>25400</xdr:rowOff>
    </xdr:from>
    <xdr:to>
      <xdr:col>1</xdr:col>
      <xdr:colOff>749300</xdr:colOff>
      <xdr:row>551</xdr:row>
      <xdr:rowOff>501650</xdr:rowOff>
    </xdr:to>
    <xdr:pic>
      <xdr:nvPicPr>
        <xdr:cNvPr id="995" name="Subgraph-streetfightshd">
          <a:extLst>
            <a:ext uri="{FF2B5EF4-FFF2-40B4-BE49-F238E27FC236}">
              <a16:creationId xmlns:a16="http://schemas.microsoft.com/office/drawing/2014/main" id="{83A7CB60-BE9D-4A3D-B933-DDFEF8F272E1}"/>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288204275"/>
          <a:ext cx="723900" cy="476250"/>
        </a:xfrm>
        <a:prstGeom prst="rect">
          <a:avLst/>
        </a:prstGeom>
      </xdr:spPr>
    </xdr:pic>
    <xdr:clientData/>
  </xdr:twoCellAnchor>
  <xdr:twoCellAnchor editAs="oneCell">
    <xdr:from>
      <xdr:col>1</xdr:col>
      <xdr:colOff>25400</xdr:colOff>
      <xdr:row>553</xdr:row>
      <xdr:rowOff>25400</xdr:rowOff>
    </xdr:from>
    <xdr:to>
      <xdr:col>1</xdr:col>
      <xdr:colOff>749300</xdr:colOff>
      <xdr:row>553</xdr:row>
      <xdr:rowOff>501650</xdr:rowOff>
    </xdr:to>
    <xdr:pic>
      <xdr:nvPicPr>
        <xdr:cNvPr id="997" name="Subgraph-andre_dz">
          <a:extLst>
            <a:ext uri="{FF2B5EF4-FFF2-40B4-BE49-F238E27FC236}">
              <a16:creationId xmlns:a16="http://schemas.microsoft.com/office/drawing/2014/main" id="{BAD3FC04-5254-4223-88A3-B04D3820C0EF}"/>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35000" y="289252025"/>
          <a:ext cx="723900" cy="476250"/>
        </a:xfrm>
        <a:prstGeom prst="rect">
          <a:avLst/>
        </a:prstGeom>
      </xdr:spPr>
    </xdr:pic>
    <xdr:clientData/>
  </xdr:twoCellAnchor>
  <xdr:twoCellAnchor editAs="oneCell">
    <xdr:from>
      <xdr:col>1</xdr:col>
      <xdr:colOff>25400</xdr:colOff>
      <xdr:row>554</xdr:row>
      <xdr:rowOff>25400</xdr:rowOff>
    </xdr:from>
    <xdr:to>
      <xdr:col>1</xdr:col>
      <xdr:colOff>749300</xdr:colOff>
      <xdr:row>554</xdr:row>
      <xdr:rowOff>501650</xdr:rowOff>
    </xdr:to>
    <xdr:pic>
      <xdr:nvPicPr>
        <xdr:cNvPr id="999" name="Subgraph-jamiehollis17">
          <a:extLst>
            <a:ext uri="{FF2B5EF4-FFF2-40B4-BE49-F238E27FC236}">
              <a16:creationId xmlns:a16="http://schemas.microsoft.com/office/drawing/2014/main" id="{248FB93A-A268-40C3-B6F2-7AB76CD36F29}"/>
            </a:ext>
          </a:extLst>
        </xdr:cNvPr>
        <xdr:cNvPicPr>
          <a:picLocks/>
        </xdr:cNvPicPr>
      </xdr:nvPicPr>
      <xdr:blipFill>
        <a:blip xmlns:r="http://schemas.openxmlformats.org/officeDocument/2006/relationships" r:embed="rId240">
          <a:extLst>
            <a:ext uri="{28A0092B-C50C-407E-A947-70E740481C1C}">
              <a14:useLocalDpi xmlns:a14="http://schemas.microsoft.com/office/drawing/2010/main" val="0"/>
            </a:ext>
          </a:extLst>
        </a:blip>
        <a:stretch>
          <a:fillRect/>
        </a:stretch>
      </xdr:blipFill>
      <xdr:spPr>
        <a:xfrm>
          <a:off x="635000" y="289775900"/>
          <a:ext cx="723900" cy="476250"/>
        </a:xfrm>
        <a:prstGeom prst="rect">
          <a:avLst/>
        </a:prstGeom>
      </xdr:spPr>
    </xdr:pic>
    <xdr:clientData/>
  </xdr:twoCellAnchor>
  <xdr:twoCellAnchor editAs="oneCell">
    <xdr:from>
      <xdr:col>1</xdr:col>
      <xdr:colOff>25400</xdr:colOff>
      <xdr:row>555</xdr:row>
      <xdr:rowOff>25400</xdr:rowOff>
    </xdr:from>
    <xdr:to>
      <xdr:col>1</xdr:col>
      <xdr:colOff>749300</xdr:colOff>
      <xdr:row>555</xdr:row>
      <xdr:rowOff>501650</xdr:rowOff>
    </xdr:to>
    <xdr:pic>
      <xdr:nvPicPr>
        <xdr:cNvPr id="1001" name="Subgraph-cryptocom">
          <a:extLst>
            <a:ext uri="{FF2B5EF4-FFF2-40B4-BE49-F238E27FC236}">
              <a16:creationId xmlns:a16="http://schemas.microsoft.com/office/drawing/2014/main" id="{E2FEA6F2-9B36-4389-90BA-FC014B16998F}"/>
            </a:ext>
          </a:extLst>
        </xdr:cNvPr>
        <xdr:cNvPicPr>
          <a:picLocks/>
        </xdr:cNvPicPr>
      </xdr:nvPicPr>
      <xdr:blipFill>
        <a:blip xmlns:r="http://schemas.openxmlformats.org/officeDocument/2006/relationships" r:embed="rId241">
          <a:extLst>
            <a:ext uri="{28A0092B-C50C-407E-A947-70E740481C1C}">
              <a14:useLocalDpi xmlns:a14="http://schemas.microsoft.com/office/drawing/2010/main" val="0"/>
            </a:ext>
          </a:extLst>
        </a:blip>
        <a:stretch>
          <a:fillRect/>
        </a:stretch>
      </xdr:blipFill>
      <xdr:spPr>
        <a:xfrm>
          <a:off x="635000" y="290299775"/>
          <a:ext cx="723900" cy="476250"/>
        </a:xfrm>
        <a:prstGeom prst="rect">
          <a:avLst/>
        </a:prstGeom>
      </xdr:spPr>
    </xdr:pic>
    <xdr:clientData/>
  </xdr:twoCellAnchor>
  <xdr:twoCellAnchor editAs="oneCell">
    <xdr:from>
      <xdr:col>1</xdr:col>
      <xdr:colOff>25400</xdr:colOff>
      <xdr:row>556</xdr:row>
      <xdr:rowOff>25400</xdr:rowOff>
    </xdr:from>
    <xdr:to>
      <xdr:col>1</xdr:col>
      <xdr:colOff>749300</xdr:colOff>
      <xdr:row>556</xdr:row>
      <xdr:rowOff>501650</xdr:rowOff>
    </xdr:to>
    <xdr:pic>
      <xdr:nvPicPr>
        <xdr:cNvPr id="1003" name="Subgraph-kiboko30">
          <a:extLst>
            <a:ext uri="{FF2B5EF4-FFF2-40B4-BE49-F238E27FC236}">
              <a16:creationId xmlns:a16="http://schemas.microsoft.com/office/drawing/2014/main" id="{6050E37E-A7FA-4524-9AB8-8F887D74E8A4}"/>
            </a:ext>
          </a:extLst>
        </xdr:cNvPr>
        <xdr:cNvPicPr>
          <a:picLocks/>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635000" y="290823650"/>
          <a:ext cx="723900" cy="476250"/>
        </a:xfrm>
        <a:prstGeom prst="rect">
          <a:avLst/>
        </a:prstGeom>
      </xdr:spPr>
    </xdr:pic>
    <xdr:clientData/>
  </xdr:twoCellAnchor>
  <xdr:twoCellAnchor editAs="oneCell">
    <xdr:from>
      <xdr:col>1</xdr:col>
      <xdr:colOff>25400</xdr:colOff>
      <xdr:row>559</xdr:row>
      <xdr:rowOff>25400</xdr:rowOff>
    </xdr:from>
    <xdr:to>
      <xdr:col>1</xdr:col>
      <xdr:colOff>749300</xdr:colOff>
      <xdr:row>559</xdr:row>
      <xdr:rowOff>501650</xdr:rowOff>
    </xdr:to>
    <xdr:pic>
      <xdr:nvPicPr>
        <xdr:cNvPr id="1005" name="Subgraph-yvngblvvdsvccer">
          <a:extLst>
            <a:ext uri="{FF2B5EF4-FFF2-40B4-BE49-F238E27FC236}">
              <a16:creationId xmlns:a16="http://schemas.microsoft.com/office/drawing/2014/main" id="{C2F558AF-6D82-40E1-88AB-2E1EB6DE2355}"/>
            </a:ext>
          </a:extLst>
        </xdr:cNvPr>
        <xdr:cNvPicPr>
          <a:picLocks/>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635000" y="292395275"/>
          <a:ext cx="723900" cy="476250"/>
        </a:xfrm>
        <a:prstGeom prst="rect">
          <a:avLst/>
        </a:prstGeom>
      </xdr:spPr>
    </xdr:pic>
    <xdr:clientData/>
  </xdr:twoCellAnchor>
  <xdr:twoCellAnchor editAs="oneCell">
    <xdr:from>
      <xdr:col>1</xdr:col>
      <xdr:colOff>25400</xdr:colOff>
      <xdr:row>560</xdr:row>
      <xdr:rowOff>25400</xdr:rowOff>
    </xdr:from>
    <xdr:to>
      <xdr:col>1</xdr:col>
      <xdr:colOff>749300</xdr:colOff>
      <xdr:row>560</xdr:row>
      <xdr:rowOff>501650</xdr:rowOff>
    </xdr:to>
    <xdr:pic>
      <xdr:nvPicPr>
        <xdr:cNvPr id="1007" name="Subgraph-jonatha37281295">
          <a:extLst>
            <a:ext uri="{FF2B5EF4-FFF2-40B4-BE49-F238E27FC236}">
              <a16:creationId xmlns:a16="http://schemas.microsoft.com/office/drawing/2014/main" id="{0A7F06D3-CEF3-46FB-B18C-B1D0C55B8814}"/>
            </a:ext>
          </a:extLst>
        </xdr:cNvPr>
        <xdr:cNvPicPr>
          <a:picLocks/>
        </xdr:cNvPicPr>
      </xdr:nvPicPr>
      <xdr:blipFill>
        <a:blip xmlns:r="http://schemas.openxmlformats.org/officeDocument/2006/relationships" r:embed="rId242">
          <a:extLst>
            <a:ext uri="{28A0092B-C50C-407E-A947-70E740481C1C}">
              <a14:useLocalDpi xmlns:a14="http://schemas.microsoft.com/office/drawing/2010/main" val="0"/>
            </a:ext>
          </a:extLst>
        </a:blip>
        <a:stretch>
          <a:fillRect/>
        </a:stretch>
      </xdr:blipFill>
      <xdr:spPr>
        <a:xfrm>
          <a:off x="635000" y="292919150"/>
          <a:ext cx="723900" cy="476250"/>
        </a:xfrm>
        <a:prstGeom prst="rect">
          <a:avLst/>
        </a:prstGeom>
      </xdr:spPr>
    </xdr:pic>
    <xdr:clientData/>
  </xdr:twoCellAnchor>
  <xdr:twoCellAnchor editAs="oneCell">
    <xdr:from>
      <xdr:col>1</xdr:col>
      <xdr:colOff>25400</xdr:colOff>
      <xdr:row>561</xdr:row>
      <xdr:rowOff>25400</xdr:rowOff>
    </xdr:from>
    <xdr:to>
      <xdr:col>1</xdr:col>
      <xdr:colOff>749300</xdr:colOff>
      <xdr:row>561</xdr:row>
      <xdr:rowOff>501650</xdr:rowOff>
    </xdr:to>
    <xdr:pic>
      <xdr:nvPicPr>
        <xdr:cNvPr id="1009" name="Subgraph-themaclife">
          <a:extLst>
            <a:ext uri="{FF2B5EF4-FFF2-40B4-BE49-F238E27FC236}">
              <a16:creationId xmlns:a16="http://schemas.microsoft.com/office/drawing/2014/main" id="{BF73F744-D87D-423B-855C-D29ECF6D535A}"/>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293443025"/>
          <a:ext cx="723900" cy="476250"/>
        </a:xfrm>
        <a:prstGeom prst="rect">
          <a:avLst/>
        </a:prstGeom>
      </xdr:spPr>
    </xdr:pic>
    <xdr:clientData/>
  </xdr:twoCellAnchor>
  <xdr:twoCellAnchor editAs="oneCell">
    <xdr:from>
      <xdr:col>1</xdr:col>
      <xdr:colOff>25400</xdr:colOff>
      <xdr:row>563</xdr:row>
      <xdr:rowOff>25400</xdr:rowOff>
    </xdr:from>
    <xdr:to>
      <xdr:col>1</xdr:col>
      <xdr:colOff>749300</xdr:colOff>
      <xdr:row>563</xdr:row>
      <xdr:rowOff>501650</xdr:rowOff>
    </xdr:to>
    <xdr:pic>
      <xdr:nvPicPr>
        <xdr:cNvPr id="1011" name="Subgraph-zaaaaaacck">
          <a:extLst>
            <a:ext uri="{FF2B5EF4-FFF2-40B4-BE49-F238E27FC236}">
              <a16:creationId xmlns:a16="http://schemas.microsoft.com/office/drawing/2014/main" id="{A3C6A5C7-88E8-4D80-870F-52653F600255}"/>
            </a:ext>
          </a:extLst>
        </xdr:cNvPr>
        <xdr:cNvPicPr>
          <a:picLocks/>
        </xdr:cNvPicPr>
      </xdr:nvPicPr>
      <xdr:blipFill>
        <a:blip xmlns:r="http://schemas.openxmlformats.org/officeDocument/2006/relationships" r:embed="rId243">
          <a:extLst>
            <a:ext uri="{28A0092B-C50C-407E-A947-70E740481C1C}">
              <a14:useLocalDpi xmlns:a14="http://schemas.microsoft.com/office/drawing/2010/main" val="0"/>
            </a:ext>
          </a:extLst>
        </a:blip>
        <a:stretch>
          <a:fillRect/>
        </a:stretch>
      </xdr:blipFill>
      <xdr:spPr>
        <a:xfrm>
          <a:off x="635000" y="294490775"/>
          <a:ext cx="723900" cy="476250"/>
        </a:xfrm>
        <a:prstGeom prst="rect">
          <a:avLst/>
        </a:prstGeom>
      </xdr:spPr>
    </xdr:pic>
    <xdr:clientData/>
  </xdr:twoCellAnchor>
  <xdr:twoCellAnchor editAs="oneCell">
    <xdr:from>
      <xdr:col>1</xdr:col>
      <xdr:colOff>25400</xdr:colOff>
      <xdr:row>564</xdr:row>
      <xdr:rowOff>25400</xdr:rowOff>
    </xdr:from>
    <xdr:to>
      <xdr:col>1</xdr:col>
      <xdr:colOff>749300</xdr:colOff>
      <xdr:row>564</xdr:row>
      <xdr:rowOff>501650</xdr:rowOff>
    </xdr:to>
    <xdr:pic>
      <xdr:nvPicPr>
        <xdr:cNvPr id="1013" name="Subgraph-dpareekshith">
          <a:extLst>
            <a:ext uri="{FF2B5EF4-FFF2-40B4-BE49-F238E27FC236}">
              <a16:creationId xmlns:a16="http://schemas.microsoft.com/office/drawing/2014/main" id="{E420417A-C358-4BB9-9347-B0AD2E714846}"/>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295014650"/>
          <a:ext cx="723900" cy="476250"/>
        </a:xfrm>
        <a:prstGeom prst="rect">
          <a:avLst/>
        </a:prstGeom>
      </xdr:spPr>
    </xdr:pic>
    <xdr:clientData/>
  </xdr:twoCellAnchor>
  <xdr:twoCellAnchor editAs="oneCell">
    <xdr:from>
      <xdr:col>1</xdr:col>
      <xdr:colOff>25400</xdr:colOff>
      <xdr:row>565</xdr:row>
      <xdr:rowOff>25400</xdr:rowOff>
    </xdr:from>
    <xdr:to>
      <xdr:col>1</xdr:col>
      <xdr:colOff>749300</xdr:colOff>
      <xdr:row>565</xdr:row>
      <xdr:rowOff>501650</xdr:rowOff>
    </xdr:to>
    <xdr:pic>
      <xdr:nvPicPr>
        <xdr:cNvPr id="1015" name="Subgraph-qmer_ylg">
          <a:extLst>
            <a:ext uri="{FF2B5EF4-FFF2-40B4-BE49-F238E27FC236}">
              <a16:creationId xmlns:a16="http://schemas.microsoft.com/office/drawing/2014/main" id="{03BC192D-29FF-4994-9C49-FB79632FF69D}"/>
            </a:ext>
          </a:extLst>
        </xdr:cNvPr>
        <xdr:cNvPicPr>
          <a:picLocks/>
        </xdr:cNvPicPr>
      </xdr:nvPicPr>
      <xdr:blipFill>
        <a:blip xmlns:r="http://schemas.openxmlformats.org/officeDocument/2006/relationships" r:embed="rId244">
          <a:extLst>
            <a:ext uri="{28A0092B-C50C-407E-A947-70E740481C1C}">
              <a14:useLocalDpi xmlns:a14="http://schemas.microsoft.com/office/drawing/2010/main" val="0"/>
            </a:ext>
          </a:extLst>
        </a:blip>
        <a:stretch>
          <a:fillRect/>
        </a:stretch>
      </xdr:blipFill>
      <xdr:spPr>
        <a:xfrm>
          <a:off x="635000" y="295538525"/>
          <a:ext cx="723900" cy="476250"/>
        </a:xfrm>
        <a:prstGeom prst="rect">
          <a:avLst/>
        </a:prstGeom>
      </xdr:spPr>
    </xdr:pic>
    <xdr:clientData/>
  </xdr:twoCellAnchor>
  <xdr:twoCellAnchor editAs="oneCell">
    <xdr:from>
      <xdr:col>1</xdr:col>
      <xdr:colOff>25400</xdr:colOff>
      <xdr:row>566</xdr:row>
      <xdr:rowOff>25400</xdr:rowOff>
    </xdr:from>
    <xdr:to>
      <xdr:col>1</xdr:col>
      <xdr:colOff>749300</xdr:colOff>
      <xdr:row>566</xdr:row>
      <xdr:rowOff>501650</xdr:rowOff>
    </xdr:to>
    <xdr:pic>
      <xdr:nvPicPr>
        <xdr:cNvPr id="1017" name="Subgraph-hkakutoooogi">
          <a:extLst>
            <a:ext uri="{FF2B5EF4-FFF2-40B4-BE49-F238E27FC236}">
              <a16:creationId xmlns:a16="http://schemas.microsoft.com/office/drawing/2014/main" id="{DA995EAD-AAF4-4620-93F6-BD8C2E97366A}"/>
            </a:ext>
          </a:extLst>
        </xdr:cNvPr>
        <xdr:cNvPicPr>
          <a:picLocks/>
        </xdr:cNvPicPr>
      </xdr:nvPicPr>
      <xdr:blipFill>
        <a:blip xmlns:r="http://schemas.openxmlformats.org/officeDocument/2006/relationships" r:embed="rId134">
          <a:extLst>
            <a:ext uri="{28A0092B-C50C-407E-A947-70E740481C1C}">
              <a14:useLocalDpi xmlns:a14="http://schemas.microsoft.com/office/drawing/2010/main" val="0"/>
            </a:ext>
          </a:extLst>
        </a:blip>
        <a:stretch>
          <a:fillRect/>
        </a:stretch>
      </xdr:blipFill>
      <xdr:spPr>
        <a:xfrm>
          <a:off x="635000" y="296062400"/>
          <a:ext cx="723900" cy="476250"/>
        </a:xfrm>
        <a:prstGeom prst="rect">
          <a:avLst/>
        </a:prstGeom>
      </xdr:spPr>
    </xdr:pic>
    <xdr:clientData/>
  </xdr:twoCellAnchor>
  <xdr:twoCellAnchor editAs="oneCell">
    <xdr:from>
      <xdr:col>1</xdr:col>
      <xdr:colOff>25400</xdr:colOff>
      <xdr:row>567</xdr:row>
      <xdr:rowOff>25400</xdr:rowOff>
    </xdr:from>
    <xdr:to>
      <xdr:col>1</xdr:col>
      <xdr:colOff>749300</xdr:colOff>
      <xdr:row>567</xdr:row>
      <xdr:rowOff>501650</xdr:rowOff>
    </xdr:to>
    <xdr:pic>
      <xdr:nvPicPr>
        <xdr:cNvPr id="1019" name="Subgraph-frankiebabie7">
          <a:extLst>
            <a:ext uri="{FF2B5EF4-FFF2-40B4-BE49-F238E27FC236}">
              <a16:creationId xmlns:a16="http://schemas.microsoft.com/office/drawing/2014/main" id="{BACAFCFD-73A9-4F3C-A25B-0D644FA96FCA}"/>
            </a:ext>
          </a:extLst>
        </xdr:cNvPr>
        <xdr:cNvPicPr>
          <a:picLocks/>
        </xdr:cNvPicPr>
      </xdr:nvPicPr>
      <xdr:blipFill>
        <a:blip xmlns:r="http://schemas.openxmlformats.org/officeDocument/2006/relationships" r:embed="rId245">
          <a:extLst>
            <a:ext uri="{28A0092B-C50C-407E-A947-70E740481C1C}">
              <a14:useLocalDpi xmlns:a14="http://schemas.microsoft.com/office/drawing/2010/main" val="0"/>
            </a:ext>
          </a:extLst>
        </a:blip>
        <a:stretch>
          <a:fillRect/>
        </a:stretch>
      </xdr:blipFill>
      <xdr:spPr>
        <a:xfrm>
          <a:off x="635000" y="296586275"/>
          <a:ext cx="723900" cy="476250"/>
        </a:xfrm>
        <a:prstGeom prst="rect">
          <a:avLst/>
        </a:prstGeom>
      </xdr:spPr>
    </xdr:pic>
    <xdr:clientData/>
  </xdr:twoCellAnchor>
  <xdr:twoCellAnchor editAs="oneCell">
    <xdr:from>
      <xdr:col>1</xdr:col>
      <xdr:colOff>25400</xdr:colOff>
      <xdr:row>569</xdr:row>
      <xdr:rowOff>25400</xdr:rowOff>
    </xdr:from>
    <xdr:to>
      <xdr:col>1</xdr:col>
      <xdr:colOff>749300</xdr:colOff>
      <xdr:row>569</xdr:row>
      <xdr:rowOff>501650</xdr:rowOff>
    </xdr:to>
    <xdr:pic>
      <xdr:nvPicPr>
        <xdr:cNvPr id="1021" name="Subgraph-im_klout">
          <a:extLst>
            <a:ext uri="{FF2B5EF4-FFF2-40B4-BE49-F238E27FC236}">
              <a16:creationId xmlns:a16="http://schemas.microsoft.com/office/drawing/2014/main" id="{D47EE42D-7FAE-4345-ACCA-A6A785BF2FA5}"/>
            </a:ext>
          </a:extLst>
        </xdr:cNvPr>
        <xdr:cNvPicPr>
          <a:picLocks/>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35000" y="297634025"/>
          <a:ext cx="723900" cy="476250"/>
        </a:xfrm>
        <a:prstGeom prst="rect">
          <a:avLst/>
        </a:prstGeom>
      </xdr:spPr>
    </xdr:pic>
    <xdr:clientData/>
  </xdr:twoCellAnchor>
  <xdr:twoCellAnchor editAs="oneCell">
    <xdr:from>
      <xdr:col>1</xdr:col>
      <xdr:colOff>25400</xdr:colOff>
      <xdr:row>570</xdr:row>
      <xdr:rowOff>25400</xdr:rowOff>
    </xdr:from>
    <xdr:to>
      <xdr:col>1</xdr:col>
      <xdr:colOff>749300</xdr:colOff>
      <xdr:row>570</xdr:row>
      <xdr:rowOff>501650</xdr:rowOff>
    </xdr:to>
    <xdr:pic>
      <xdr:nvPicPr>
        <xdr:cNvPr id="1023" name="Subgraph-zombie_hold">
          <a:extLst>
            <a:ext uri="{FF2B5EF4-FFF2-40B4-BE49-F238E27FC236}">
              <a16:creationId xmlns:a16="http://schemas.microsoft.com/office/drawing/2014/main" id="{987C5790-934E-4328-A647-23173369ED1A}"/>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298157900"/>
          <a:ext cx="723900" cy="476250"/>
        </a:xfrm>
        <a:prstGeom prst="rect">
          <a:avLst/>
        </a:prstGeom>
      </xdr:spPr>
    </xdr:pic>
    <xdr:clientData/>
  </xdr:twoCellAnchor>
  <xdr:twoCellAnchor editAs="oneCell">
    <xdr:from>
      <xdr:col>1</xdr:col>
      <xdr:colOff>25400</xdr:colOff>
      <xdr:row>571</xdr:row>
      <xdr:rowOff>25400</xdr:rowOff>
    </xdr:from>
    <xdr:to>
      <xdr:col>1</xdr:col>
      <xdr:colOff>749300</xdr:colOff>
      <xdr:row>571</xdr:row>
      <xdr:rowOff>501650</xdr:rowOff>
    </xdr:to>
    <xdr:pic>
      <xdr:nvPicPr>
        <xdr:cNvPr id="1025" name="Subgraph-jube_yagyu">
          <a:extLst>
            <a:ext uri="{FF2B5EF4-FFF2-40B4-BE49-F238E27FC236}">
              <a16:creationId xmlns:a16="http://schemas.microsoft.com/office/drawing/2014/main" id="{272FEDF0-3061-46CA-A3AE-A114ACD8CC1F}"/>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635000" y="298681775"/>
          <a:ext cx="723900" cy="476250"/>
        </a:xfrm>
        <a:prstGeom prst="rect">
          <a:avLst/>
        </a:prstGeom>
      </xdr:spPr>
    </xdr:pic>
    <xdr:clientData/>
  </xdr:twoCellAnchor>
  <xdr:twoCellAnchor editAs="oneCell">
    <xdr:from>
      <xdr:col>1</xdr:col>
      <xdr:colOff>25400</xdr:colOff>
      <xdr:row>572</xdr:row>
      <xdr:rowOff>25400</xdr:rowOff>
    </xdr:from>
    <xdr:to>
      <xdr:col>1</xdr:col>
      <xdr:colOff>749300</xdr:colOff>
      <xdr:row>572</xdr:row>
      <xdr:rowOff>501650</xdr:rowOff>
    </xdr:to>
    <xdr:pic>
      <xdr:nvPicPr>
        <xdr:cNvPr id="1027" name="Subgraph-schwarzekatze02">
          <a:extLst>
            <a:ext uri="{FF2B5EF4-FFF2-40B4-BE49-F238E27FC236}">
              <a16:creationId xmlns:a16="http://schemas.microsoft.com/office/drawing/2014/main" id="{0C88E713-E055-4265-B849-7A2A1163235A}"/>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635000" y="299205650"/>
          <a:ext cx="723900" cy="476250"/>
        </a:xfrm>
        <a:prstGeom prst="rect">
          <a:avLst/>
        </a:prstGeom>
      </xdr:spPr>
    </xdr:pic>
    <xdr:clientData/>
  </xdr:twoCellAnchor>
  <xdr:twoCellAnchor editAs="oneCell">
    <xdr:from>
      <xdr:col>1</xdr:col>
      <xdr:colOff>25400</xdr:colOff>
      <xdr:row>573</xdr:row>
      <xdr:rowOff>25400</xdr:rowOff>
    </xdr:from>
    <xdr:to>
      <xdr:col>1</xdr:col>
      <xdr:colOff>749300</xdr:colOff>
      <xdr:row>573</xdr:row>
      <xdr:rowOff>501650</xdr:rowOff>
    </xdr:to>
    <xdr:pic>
      <xdr:nvPicPr>
        <xdr:cNvPr id="1029" name="Subgraph-617allday">
          <a:extLst>
            <a:ext uri="{FF2B5EF4-FFF2-40B4-BE49-F238E27FC236}">
              <a16:creationId xmlns:a16="http://schemas.microsoft.com/office/drawing/2014/main" id="{B6F33F99-6604-4688-863F-F889099F23F1}"/>
            </a:ext>
          </a:extLst>
        </xdr:cNvPr>
        <xdr:cNvPicPr>
          <a:picLocks/>
        </xdr:cNvPicPr>
      </xdr:nvPicPr>
      <xdr:blipFill>
        <a:blip xmlns:r="http://schemas.openxmlformats.org/officeDocument/2006/relationships" r:embed="rId246">
          <a:extLst>
            <a:ext uri="{28A0092B-C50C-407E-A947-70E740481C1C}">
              <a14:useLocalDpi xmlns:a14="http://schemas.microsoft.com/office/drawing/2010/main" val="0"/>
            </a:ext>
          </a:extLst>
        </a:blip>
        <a:stretch>
          <a:fillRect/>
        </a:stretch>
      </xdr:blipFill>
      <xdr:spPr>
        <a:xfrm>
          <a:off x="635000" y="299729525"/>
          <a:ext cx="723900" cy="476250"/>
        </a:xfrm>
        <a:prstGeom prst="rect">
          <a:avLst/>
        </a:prstGeom>
      </xdr:spPr>
    </xdr:pic>
    <xdr:clientData/>
  </xdr:twoCellAnchor>
  <xdr:twoCellAnchor editAs="oneCell">
    <xdr:from>
      <xdr:col>1</xdr:col>
      <xdr:colOff>25400</xdr:colOff>
      <xdr:row>574</xdr:row>
      <xdr:rowOff>25400</xdr:rowOff>
    </xdr:from>
    <xdr:to>
      <xdr:col>1</xdr:col>
      <xdr:colOff>749300</xdr:colOff>
      <xdr:row>574</xdr:row>
      <xdr:rowOff>501650</xdr:rowOff>
    </xdr:to>
    <xdr:pic>
      <xdr:nvPicPr>
        <xdr:cNvPr id="1031" name="Subgraph-akuubobi">
          <a:extLst>
            <a:ext uri="{FF2B5EF4-FFF2-40B4-BE49-F238E27FC236}">
              <a16:creationId xmlns:a16="http://schemas.microsoft.com/office/drawing/2014/main" id="{2B295ED8-D6BA-488E-80C1-BB6C08B7B639}"/>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300253400"/>
          <a:ext cx="723900" cy="476250"/>
        </a:xfrm>
        <a:prstGeom prst="rect">
          <a:avLst/>
        </a:prstGeom>
      </xdr:spPr>
    </xdr:pic>
    <xdr:clientData/>
  </xdr:twoCellAnchor>
  <xdr:twoCellAnchor editAs="oneCell">
    <xdr:from>
      <xdr:col>1</xdr:col>
      <xdr:colOff>25400</xdr:colOff>
      <xdr:row>575</xdr:row>
      <xdr:rowOff>25400</xdr:rowOff>
    </xdr:from>
    <xdr:to>
      <xdr:col>1</xdr:col>
      <xdr:colOff>749300</xdr:colOff>
      <xdr:row>575</xdr:row>
      <xdr:rowOff>501650</xdr:rowOff>
    </xdr:to>
    <xdr:pic>
      <xdr:nvPicPr>
        <xdr:cNvPr id="1033" name="Subgraph-nengmaungg">
          <a:extLst>
            <a:ext uri="{FF2B5EF4-FFF2-40B4-BE49-F238E27FC236}">
              <a16:creationId xmlns:a16="http://schemas.microsoft.com/office/drawing/2014/main" id="{4A4036EE-C9C6-469C-A643-040B1490A62B}"/>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300777275"/>
          <a:ext cx="723900" cy="476250"/>
        </a:xfrm>
        <a:prstGeom prst="rect">
          <a:avLst/>
        </a:prstGeom>
      </xdr:spPr>
    </xdr:pic>
    <xdr:clientData/>
  </xdr:twoCellAnchor>
  <xdr:twoCellAnchor editAs="oneCell">
    <xdr:from>
      <xdr:col>1</xdr:col>
      <xdr:colOff>25400</xdr:colOff>
      <xdr:row>576</xdr:row>
      <xdr:rowOff>25400</xdr:rowOff>
    </xdr:from>
    <xdr:to>
      <xdr:col>1</xdr:col>
      <xdr:colOff>749300</xdr:colOff>
      <xdr:row>576</xdr:row>
      <xdr:rowOff>501650</xdr:rowOff>
    </xdr:to>
    <xdr:pic>
      <xdr:nvPicPr>
        <xdr:cNvPr id="1035" name="Subgraph-sahturne_">
          <a:extLst>
            <a:ext uri="{FF2B5EF4-FFF2-40B4-BE49-F238E27FC236}">
              <a16:creationId xmlns:a16="http://schemas.microsoft.com/office/drawing/2014/main" id="{6B18D8E4-7FF7-4C70-82D6-FC908C1C1D76}"/>
            </a:ext>
          </a:extLst>
        </xdr:cNvPr>
        <xdr:cNvPicPr>
          <a:picLocks/>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635000" y="301301150"/>
          <a:ext cx="723900" cy="476250"/>
        </a:xfrm>
        <a:prstGeom prst="rect">
          <a:avLst/>
        </a:prstGeom>
      </xdr:spPr>
    </xdr:pic>
    <xdr:clientData/>
  </xdr:twoCellAnchor>
  <xdr:twoCellAnchor editAs="oneCell">
    <xdr:from>
      <xdr:col>1</xdr:col>
      <xdr:colOff>25400</xdr:colOff>
      <xdr:row>577</xdr:row>
      <xdr:rowOff>25400</xdr:rowOff>
    </xdr:from>
    <xdr:to>
      <xdr:col>1</xdr:col>
      <xdr:colOff>749300</xdr:colOff>
      <xdr:row>577</xdr:row>
      <xdr:rowOff>501650</xdr:rowOff>
    </xdr:to>
    <xdr:pic>
      <xdr:nvPicPr>
        <xdr:cNvPr id="1037" name="Subgraph-suzuyamob">
          <a:extLst>
            <a:ext uri="{FF2B5EF4-FFF2-40B4-BE49-F238E27FC236}">
              <a16:creationId xmlns:a16="http://schemas.microsoft.com/office/drawing/2014/main" id="{09BE52CF-02D6-4C92-8ACC-4A43B0B0329F}"/>
            </a:ext>
          </a:extLst>
        </xdr:cNvPr>
        <xdr:cNvPicPr>
          <a:picLocks/>
        </xdr:cNvPicPr>
      </xdr:nvPicPr>
      <xdr:blipFill>
        <a:blip xmlns:r="http://schemas.openxmlformats.org/officeDocument/2006/relationships" r:embed="rId197">
          <a:extLst>
            <a:ext uri="{28A0092B-C50C-407E-A947-70E740481C1C}">
              <a14:useLocalDpi xmlns:a14="http://schemas.microsoft.com/office/drawing/2010/main" val="0"/>
            </a:ext>
          </a:extLst>
        </a:blip>
        <a:stretch>
          <a:fillRect/>
        </a:stretch>
      </xdr:blipFill>
      <xdr:spPr>
        <a:xfrm>
          <a:off x="635000" y="301825025"/>
          <a:ext cx="723900" cy="476250"/>
        </a:xfrm>
        <a:prstGeom prst="rect">
          <a:avLst/>
        </a:prstGeom>
      </xdr:spPr>
    </xdr:pic>
    <xdr:clientData/>
  </xdr:twoCellAnchor>
  <xdr:twoCellAnchor editAs="oneCell">
    <xdr:from>
      <xdr:col>1</xdr:col>
      <xdr:colOff>25400</xdr:colOff>
      <xdr:row>578</xdr:row>
      <xdr:rowOff>25400</xdr:rowOff>
    </xdr:from>
    <xdr:to>
      <xdr:col>1</xdr:col>
      <xdr:colOff>749300</xdr:colOff>
      <xdr:row>578</xdr:row>
      <xdr:rowOff>501650</xdr:rowOff>
    </xdr:to>
    <xdr:pic>
      <xdr:nvPicPr>
        <xdr:cNvPr id="1039" name="Subgraph-akatsukinolucif">
          <a:extLst>
            <a:ext uri="{FF2B5EF4-FFF2-40B4-BE49-F238E27FC236}">
              <a16:creationId xmlns:a16="http://schemas.microsoft.com/office/drawing/2014/main" id="{14F72FEA-61A2-436C-AAF8-37EEC600E1B0}"/>
            </a:ext>
          </a:extLst>
        </xdr:cNvPr>
        <xdr:cNvPicPr>
          <a:picLocks/>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635000" y="302348900"/>
          <a:ext cx="723900" cy="476250"/>
        </a:xfrm>
        <a:prstGeom prst="rect">
          <a:avLst/>
        </a:prstGeom>
      </xdr:spPr>
    </xdr:pic>
    <xdr:clientData/>
  </xdr:twoCellAnchor>
  <xdr:twoCellAnchor editAs="oneCell">
    <xdr:from>
      <xdr:col>1</xdr:col>
      <xdr:colOff>25400</xdr:colOff>
      <xdr:row>579</xdr:row>
      <xdr:rowOff>25400</xdr:rowOff>
    </xdr:from>
    <xdr:to>
      <xdr:col>1</xdr:col>
      <xdr:colOff>749300</xdr:colOff>
      <xdr:row>579</xdr:row>
      <xdr:rowOff>501650</xdr:rowOff>
    </xdr:to>
    <xdr:pic>
      <xdr:nvPicPr>
        <xdr:cNvPr id="1041" name="Subgraph-rubenpais_9">
          <a:extLst>
            <a:ext uri="{FF2B5EF4-FFF2-40B4-BE49-F238E27FC236}">
              <a16:creationId xmlns:a16="http://schemas.microsoft.com/office/drawing/2014/main" id="{571C4530-8C95-40B5-9DE1-ADE57D77608F}"/>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302872775"/>
          <a:ext cx="723900" cy="476250"/>
        </a:xfrm>
        <a:prstGeom prst="rect">
          <a:avLst/>
        </a:prstGeom>
      </xdr:spPr>
    </xdr:pic>
    <xdr:clientData/>
  </xdr:twoCellAnchor>
  <xdr:twoCellAnchor editAs="oneCell">
    <xdr:from>
      <xdr:col>1</xdr:col>
      <xdr:colOff>25400</xdr:colOff>
      <xdr:row>580</xdr:row>
      <xdr:rowOff>25400</xdr:rowOff>
    </xdr:from>
    <xdr:to>
      <xdr:col>1</xdr:col>
      <xdr:colOff>749300</xdr:colOff>
      <xdr:row>580</xdr:row>
      <xdr:rowOff>501650</xdr:rowOff>
    </xdr:to>
    <xdr:pic>
      <xdr:nvPicPr>
        <xdr:cNvPr id="1043" name="Subgraph-somosportocrl">
          <a:extLst>
            <a:ext uri="{FF2B5EF4-FFF2-40B4-BE49-F238E27FC236}">
              <a16:creationId xmlns:a16="http://schemas.microsoft.com/office/drawing/2014/main" id="{15EB2AA3-6482-49E3-9A9B-D642DCD9AB4F}"/>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303396650"/>
          <a:ext cx="723900" cy="476250"/>
        </a:xfrm>
        <a:prstGeom prst="rect">
          <a:avLst/>
        </a:prstGeom>
      </xdr:spPr>
    </xdr:pic>
    <xdr:clientData/>
  </xdr:twoCellAnchor>
  <xdr:twoCellAnchor editAs="oneCell">
    <xdr:from>
      <xdr:col>1</xdr:col>
      <xdr:colOff>25400</xdr:colOff>
      <xdr:row>581</xdr:row>
      <xdr:rowOff>25400</xdr:rowOff>
    </xdr:from>
    <xdr:to>
      <xdr:col>1</xdr:col>
      <xdr:colOff>749300</xdr:colOff>
      <xdr:row>581</xdr:row>
      <xdr:rowOff>501650</xdr:rowOff>
    </xdr:to>
    <xdr:pic>
      <xdr:nvPicPr>
        <xdr:cNvPr id="1045" name="Subgraph-amaac_mottyairo">
          <a:extLst>
            <a:ext uri="{FF2B5EF4-FFF2-40B4-BE49-F238E27FC236}">
              <a16:creationId xmlns:a16="http://schemas.microsoft.com/office/drawing/2014/main" id="{658E29AB-84DE-461F-8473-261A16E42566}"/>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303920525"/>
          <a:ext cx="723900" cy="476250"/>
        </a:xfrm>
        <a:prstGeom prst="rect">
          <a:avLst/>
        </a:prstGeom>
      </xdr:spPr>
    </xdr:pic>
    <xdr:clientData/>
  </xdr:twoCellAnchor>
  <xdr:twoCellAnchor editAs="oneCell">
    <xdr:from>
      <xdr:col>1</xdr:col>
      <xdr:colOff>25400</xdr:colOff>
      <xdr:row>582</xdr:row>
      <xdr:rowOff>25400</xdr:rowOff>
    </xdr:from>
    <xdr:to>
      <xdr:col>1</xdr:col>
      <xdr:colOff>749300</xdr:colOff>
      <xdr:row>582</xdr:row>
      <xdr:rowOff>501650</xdr:rowOff>
    </xdr:to>
    <xdr:pic>
      <xdr:nvPicPr>
        <xdr:cNvPr id="1047" name="Subgraph-randuasri1704">
          <a:extLst>
            <a:ext uri="{FF2B5EF4-FFF2-40B4-BE49-F238E27FC236}">
              <a16:creationId xmlns:a16="http://schemas.microsoft.com/office/drawing/2014/main" id="{9A7162FD-C814-4D1E-B939-5BAE3203C466}"/>
            </a:ext>
          </a:extLst>
        </xdr:cNvPr>
        <xdr:cNvPicPr>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635000" y="304444400"/>
          <a:ext cx="723900" cy="476250"/>
        </a:xfrm>
        <a:prstGeom prst="rect">
          <a:avLst/>
        </a:prstGeom>
      </xdr:spPr>
    </xdr:pic>
    <xdr:clientData/>
  </xdr:twoCellAnchor>
  <xdr:twoCellAnchor editAs="oneCell">
    <xdr:from>
      <xdr:col>1</xdr:col>
      <xdr:colOff>25400</xdr:colOff>
      <xdr:row>583</xdr:row>
      <xdr:rowOff>25400</xdr:rowOff>
    </xdr:from>
    <xdr:to>
      <xdr:col>1</xdr:col>
      <xdr:colOff>749300</xdr:colOff>
      <xdr:row>583</xdr:row>
      <xdr:rowOff>501650</xdr:rowOff>
    </xdr:to>
    <xdr:pic>
      <xdr:nvPicPr>
        <xdr:cNvPr id="1049" name="Subgraph-puspen_tni">
          <a:extLst>
            <a:ext uri="{FF2B5EF4-FFF2-40B4-BE49-F238E27FC236}">
              <a16:creationId xmlns:a16="http://schemas.microsoft.com/office/drawing/2014/main" id="{3E9AC5AE-E073-4326-8112-B1CAB8B1511A}"/>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304968275"/>
          <a:ext cx="723900" cy="476250"/>
        </a:xfrm>
        <a:prstGeom prst="rect">
          <a:avLst/>
        </a:prstGeom>
      </xdr:spPr>
    </xdr:pic>
    <xdr:clientData/>
  </xdr:twoCellAnchor>
  <xdr:twoCellAnchor editAs="oneCell">
    <xdr:from>
      <xdr:col>1</xdr:col>
      <xdr:colOff>25400</xdr:colOff>
      <xdr:row>584</xdr:row>
      <xdr:rowOff>25400</xdr:rowOff>
    </xdr:from>
    <xdr:to>
      <xdr:col>1</xdr:col>
      <xdr:colOff>749300</xdr:colOff>
      <xdr:row>584</xdr:row>
      <xdr:rowOff>501650</xdr:rowOff>
    </xdr:to>
    <xdr:pic>
      <xdr:nvPicPr>
        <xdr:cNvPr id="1051" name="Subgraph-yaniarsim">
          <a:extLst>
            <a:ext uri="{FF2B5EF4-FFF2-40B4-BE49-F238E27FC236}">
              <a16:creationId xmlns:a16="http://schemas.microsoft.com/office/drawing/2014/main" id="{CD2AB24C-D191-4845-A3ED-F9B1C4A477FE}"/>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305492150"/>
          <a:ext cx="723900" cy="476250"/>
        </a:xfrm>
        <a:prstGeom prst="rect">
          <a:avLst/>
        </a:prstGeom>
      </xdr:spPr>
    </xdr:pic>
    <xdr:clientData/>
  </xdr:twoCellAnchor>
  <xdr:twoCellAnchor editAs="oneCell">
    <xdr:from>
      <xdr:col>1</xdr:col>
      <xdr:colOff>25400</xdr:colOff>
      <xdr:row>585</xdr:row>
      <xdr:rowOff>25400</xdr:rowOff>
    </xdr:from>
    <xdr:to>
      <xdr:col>1</xdr:col>
      <xdr:colOff>749300</xdr:colOff>
      <xdr:row>585</xdr:row>
      <xdr:rowOff>501650</xdr:rowOff>
    </xdr:to>
    <xdr:pic>
      <xdr:nvPicPr>
        <xdr:cNvPr id="1053" name="Subgraph-jamskah">
          <a:extLst>
            <a:ext uri="{FF2B5EF4-FFF2-40B4-BE49-F238E27FC236}">
              <a16:creationId xmlns:a16="http://schemas.microsoft.com/office/drawing/2014/main" id="{0C7801BE-EA96-415C-B310-44856D317BE6}"/>
            </a:ext>
          </a:extLst>
        </xdr:cNvPr>
        <xdr:cNvPicPr>
          <a:picLocks/>
        </xdr:cNvPicPr>
      </xdr:nvPicPr>
      <xdr:blipFill>
        <a:blip xmlns:r="http://schemas.openxmlformats.org/officeDocument/2006/relationships" r:embed="rId203">
          <a:extLst>
            <a:ext uri="{28A0092B-C50C-407E-A947-70E740481C1C}">
              <a14:useLocalDpi xmlns:a14="http://schemas.microsoft.com/office/drawing/2010/main" val="0"/>
            </a:ext>
          </a:extLst>
        </a:blip>
        <a:stretch>
          <a:fillRect/>
        </a:stretch>
      </xdr:blipFill>
      <xdr:spPr>
        <a:xfrm>
          <a:off x="635000" y="306016025"/>
          <a:ext cx="723900" cy="476250"/>
        </a:xfrm>
        <a:prstGeom prst="rect">
          <a:avLst/>
        </a:prstGeom>
      </xdr:spPr>
    </xdr:pic>
    <xdr:clientData/>
  </xdr:twoCellAnchor>
  <xdr:twoCellAnchor editAs="oneCell">
    <xdr:from>
      <xdr:col>1</xdr:col>
      <xdr:colOff>25400</xdr:colOff>
      <xdr:row>586</xdr:row>
      <xdr:rowOff>25400</xdr:rowOff>
    </xdr:from>
    <xdr:to>
      <xdr:col>1</xdr:col>
      <xdr:colOff>749300</xdr:colOff>
      <xdr:row>586</xdr:row>
      <xdr:rowOff>501650</xdr:rowOff>
    </xdr:to>
    <xdr:pic>
      <xdr:nvPicPr>
        <xdr:cNvPr id="1055" name="Subgraph-italiano78">
          <a:extLst>
            <a:ext uri="{FF2B5EF4-FFF2-40B4-BE49-F238E27FC236}">
              <a16:creationId xmlns:a16="http://schemas.microsoft.com/office/drawing/2014/main" id="{C2B96FBF-4AFF-4AFA-A851-CBC801425D32}"/>
            </a:ext>
          </a:extLst>
        </xdr:cNvPr>
        <xdr:cNvPicPr>
          <a:picLocks/>
        </xdr:cNvPicPr>
      </xdr:nvPicPr>
      <xdr:blipFill>
        <a:blip xmlns:r="http://schemas.openxmlformats.org/officeDocument/2006/relationships" r:embed="rId247">
          <a:extLst>
            <a:ext uri="{28A0092B-C50C-407E-A947-70E740481C1C}">
              <a14:useLocalDpi xmlns:a14="http://schemas.microsoft.com/office/drawing/2010/main" val="0"/>
            </a:ext>
          </a:extLst>
        </a:blip>
        <a:stretch>
          <a:fillRect/>
        </a:stretch>
      </xdr:blipFill>
      <xdr:spPr>
        <a:xfrm>
          <a:off x="635000" y="306539900"/>
          <a:ext cx="723900" cy="476250"/>
        </a:xfrm>
        <a:prstGeom prst="rect">
          <a:avLst/>
        </a:prstGeom>
      </xdr:spPr>
    </xdr:pic>
    <xdr:clientData/>
  </xdr:twoCellAnchor>
  <xdr:twoCellAnchor editAs="oneCell">
    <xdr:from>
      <xdr:col>1</xdr:col>
      <xdr:colOff>25400</xdr:colOff>
      <xdr:row>587</xdr:row>
      <xdr:rowOff>25400</xdr:rowOff>
    </xdr:from>
    <xdr:to>
      <xdr:col>1</xdr:col>
      <xdr:colOff>749300</xdr:colOff>
      <xdr:row>587</xdr:row>
      <xdr:rowOff>501650</xdr:rowOff>
    </xdr:to>
    <xdr:pic>
      <xdr:nvPicPr>
        <xdr:cNvPr id="1057" name="Subgraph-lthomasnews">
          <a:extLst>
            <a:ext uri="{FF2B5EF4-FFF2-40B4-BE49-F238E27FC236}">
              <a16:creationId xmlns:a16="http://schemas.microsoft.com/office/drawing/2014/main" id="{63857F7E-735F-4E43-A1B2-559F1795E8B3}"/>
            </a:ext>
          </a:extLst>
        </xdr:cNvPr>
        <xdr:cNvPicPr>
          <a:picLocks/>
        </xdr:cNvPicPr>
      </xdr:nvPicPr>
      <xdr:blipFill>
        <a:blip xmlns:r="http://schemas.openxmlformats.org/officeDocument/2006/relationships" r:embed="rId248">
          <a:extLst>
            <a:ext uri="{28A0092B-C50C-407E-A947-70E740481C1C}">
              <a14:useLocalDpi xmlns:a14="http://schemas.microsoft.com/office/drawing/2010/main" val="0"/>
            </a:ext>
          </a:extLst>
        </a:blip>
        <a:stretch>
          <a:fillRect/>
        </a:stretch>
      </xdr:blipFill>
      <xdr:spPr>
        <a:xfrm>
          <a:off x="635000" y="307063775"/>
          <a:ext cx="723900" cy="476250"/>
        </a:xfrm>
        <a:prstGeom prst="rect">
          <a:avLst/>
        </a:prstGeom>
      </xdr:spPr>
    </xdr:pic>
    <xdr:clientData/>
  </xdr:twoCellAnchor>
  <xdr:twoCellAnchor editAs="oneCell">
    <xdr:from>
      <xdr:col>1</xdr:col>
      <xdr:colOff>25400</xdr:colOff>
      <xdr:row>588</xdr:row>
      <xdr:rowOff>25400</xdr:rowOff>
    </xdr:from>
    <xdr:to>
      <xdr:col>1</xdr:col>
      <xdr:colOff>749300</xdr:colOff>
      <xdr:row>588</xdr:row>
      <xdr:rowOff>501650</xdr:rowOff>
    </xdr:to>
    <xdr:pic>
      <xdr:nvPicPr>
        <xdr:cNvPr id="1059" name="Subgraph-hello90603534">
          <a:extLst>
            <a:ext uri="{FF2B5EF4-FFF2-40B4-BE49-F238E27FC236}">
              <a16:creationId xmlns:a16="http://schemas.microsoft.com/office/drawing/2014/main" id="{0734B8A1-492A-4B2D-B1F6-BFBE2D2989EE}"/>
            </a:ext>
          </a:extLst>
        </xdr:cNvPr>
        <xdr:cNvPicPr>
          <a:picLocks/>
        </xdr:cNvPicPr>
      </xdr:nvPicPr>
      <xdr:blipFill>
        <a:blip xmlns:r="http://schemas.openxmlformats.org/officeDocument/2006/relationships" r:embed="rId203">
          <a:extLst>
            <a:ext uri="{28A0092B-C50C-407E-A947-70E740481C1C}">
              <a14:useLocalDpi xmlns:a14="http://schemas.microsoft.com/office/drawing/2010/main" val="0"/>
            </a:ext>
          </a:extLst>
        </a:blip>
        <a:stretch>
          <a:fillRect/>
        </a:stretch>
      </xdr:blipFill>
      <xdr:spPr>
        <a:xfrm>
          <a:off x="635000" y="307587650"/>
          <a:ext cx="723900" cy="476250"/>
        </a:xfrm>
        <a:prstGeom prst="rect">
          <a:avLst/>
        </a:prstGeom>
      </xdr:spPr>
    </xdr:pic>
    <xdr:clientData/>
  </xdr:twoCellAnchor>
  <xdr:twoCellAnchor editAs="oneCell">
    <xdr:from>
      <xdr:col>1</xdr:col>
      <xdr:colOff>25400</xdr:colOff>
      <xdr:row>589</xdr:row>
      <xdr:rowOff>25400</xdr:rowOff>
    </xdr:from>
    <xdr:to>
      <xdr:col>1</xdr:col>
      <xdr:colOff>749300</xdr:colOff>
      <xdr:row>589</xdr:row>
      <xdr:rowOff>501650</xdr:rowOff>
    </xdr:to>
    <xdr:pic>
      <xdr:nvPicPr>
        <xdr:cNvPr id="1061" name="Subgraph-pedrocrf10">
          <a:extLst>
            <a:ext uri="{FF2B5EF4-FFF2-40B4-BE49-F238E27FC236}">
              <a16:creationId xmlns:a16="http://schemas.microsoft.com/office/drawing/2014/main" id="{66E4365F-C75B-4746-B000-1B4879CF87B8}"/>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308111525"/>
          <a:ext cx="723900" cy="476250"/>
        </a:xfrm>
        <a:prstGeom prst="rect">
          <a:avLst/>
        </a:prstGeom>
      </xdr:spPr>
    </xdr:pic>
    <xdr:clientData/>
  </xdr:twoCellAnchor>
  <xdr:twoCellAnchor editAs="oneCell">
    <xdr:from>
      <xdr:col>1</xdr:col>
      <xdr:colOff>25400</xdr:colOff>
      <xdr:row>590</xdr:row>
      <xdr:rowOff>25400</xdr:rowOff>
    </xdr:from>
    <xdr:to>
      <xdr:col>1</xdr:col>
      <xdr:colOff>749300</xdr:colOff>
      <xdr:row>590</xdr:row>
      <xdr:rowOff>501650</xdr:rowOff>
    </xdr:to>
    <xdr:pic>
      <xdr:nvPicPr>
        <xdr:cNvPr id="1063" name="Subgraph-flamengozip">
          <a:extLst>
            <a:ext uri="{FF2B5EF4-FFF2-40B4-BE49-F238E27FC236}">
              <a16:creationId xmlns:a16="http://schemas.microsoft.com/office/drawing/2014/main" id="{44DF037B-3E08-4797-BD04-170041B4C4BE}"/>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308635400"/>
          <a:ext cx="723900" cy="476250"/>
        </a:xfrm>
        <a:prstGeom prst="rect">
          <a:avLst/>
        </a:prstGeom>
      </xdr:spPr>
    </xdr:pic>
    <xdr:clientData/>
  </xdr:twoCellAnchor>
  <xdr:twoCellAnchor editAs="oneCell">
    <xdr:from>
      <xdr:col>1</xdr:col>
      <xdr:colOff>25400</xdr:colOff>
      <xdr:row>591</xdr:row>
      <xdr:rowOff>25400</xdr:rowOff>
    </xdr:from>
    <xdr:to>
      <xdr:col>1</xdr:col>
      <xdr:colOff>749300</xdr:colOff>
      <xdr:row>591</xdr:row>
      <xdr:rowOff>501650</xdr:rowOff>
    </xdr:to>
    <xdr:pic>
      <xdr:nvPicPr>
        <xdr:cNvPr id="1065" name="Subgraph-izayy05">
          <a:extLst>
            <a:ext uri="{FF2B5EF4-FFF2-40B4-BE49-F238E27FC236}">
              <a16:creationId xmlns:a16="http://schemas.microsoft.com/office/drawing/2014/main" id="{707EFCE0-6166-4A37-92B8-4273202C7924}"/>
            </a:ext>
          </a:extLst>
        </xdr:cNvPr>
        <xdr:cNvPicPr>
          <a:picLocks/>
        </xdr:cNvPicPr>
      </xdr:nvPicPr>
      <xdr:blipFill>
        <a:blip xmlns:r="http://schemas.openxmlformats.org/officeDocument/2006/relationships" r:embed="rId203">
          <a:extLst>
            <a:ext uri="{28A0092B-C50C-407E-A947-70E740481C1C}">
              <a14:useLocalDpi xmlns:a14="http://schemas.microsoft.com/office/drawing/2010/main" val="0"/>
            </a:ext>
          </a:extLst>
        </a:blip>
        <a:stretch>
          <a:fillRect/>
        </a:stretch>
      </xdr:blipFill>
      <xdr:spPr>
        <a:xfrm>
          <a:off x="635000" y="309159275"/>
          <a:ext cx="723900" cy="476250"/>
        </a:xfrm>
        <a:prstGeom prst="rect">
          <a:avLst/>
        </a:prstGeom>
      </xdr:spPr>
    </xdr:pic>
    <xdr:clientData/>
  </xdr:twoCellAnchor>
  <xdr:twoCellAnchor editAs="oneCell">
    <xdr:from>
      <xdr:col>1</xdr:col>
      <xdr:colOff>25400</xdr:colOff>
      <xdr:row>593</xdr:row>
      <xdr:rowOff>25400</xdr:rowOff>
    </xdr:from>
    <xdr:to>
      <xdr:col>1</xdr:col>
      <xdr:colOff>749300</xdr:colOff>
      <xdr:row>593</xdr:row>
      <xdr:rowOff>501650</xdr:rowOff>
    </xdr:to>
    <xdr:pic>
      <xdr:nvPicPr>
        <xdr:cNvPr id="1067" name="Subgraph-mcudlypoops">
          <a:extLst>
            <a:ext uri="{FF2B5EF4-FFF2-40B4-BE49-F238E27FC236}">
              <a16:creationId xmlns:a16="http://schemas.microsoft.com/office/drawing/2014/main" id="{9D3A6903-359B-4187-B067-337A3F2B7182}"/>
            </a:ext>
          </a:extLst>
        </xdr:cNvPr>
        <xdr:cNvPicPr>
          <a:picLocks/>
        </xdr:cNvPicPr>
      </xdr:nvPicPr>
      <xdr:blipFill>
        <a:blip xmlns:r="http://schemas.openxmlformats.org/officeDocument/2006/relationships" r:embed="rId249">
          <a:extLst>
            <a:ext uri="{28A0092B-C50C-407E-A947-70E740481C1C}">
              <a14:useLocalDpi xmlns:a14="http://schemas.microsoft.com/office/drawing/2010/main" val="0"/>
            </a:ext>
          </a:extLst>
        </a:blip>
        <a:stretch>
          <a:fillRect/>
        </a:stretch>
      </xdr:blipFill>
      <xdr:spPr>
        <a:xfrm>
          <a:off x="635000" y="310207025"/>
          <a:ext cx="723900" cy="476250"/>
        </a:xfrm>
        <a:prstGeom prst="rect">
          <a:avLst/>
        </a:prstGeom>
      </xdr:spPr>
    </xdr:pic>
    <xdr:clientData/>
  </xdr:twoCellAnchor>
  <xdr:twoCellAnchor editAs="oneCell">
    <xdr:from>
      <xdr:col>1</xdr:col>
      <xdr:colOff>25400</xdr:colOff>
      <xdr:row>594</xdr:row>
      <xdr:rowOff>25400</xdr:rowOff>
    </xdr:from>
    <xdr:to>
      <xdr:col>1</xdr:col>
      <xdr:colOff>749300</xdr:colOff>
      <xdr:row>594</xdr:row>
      <xdr:rowOff>501650</xdr:rowOff>
    </xdr:to>
    <xdr:pic>
      <xdr:nvPicPr>
        <xdr:cNvPr id="1069" name="Subgraph-mac94bmp">
          <a:extLst>
            <a:ext uri="{FF2B5EF4-FFF2-40B4-BE49-F238E27FC236}">
              <a16:creationId xmlns:a16="http://schemas.microsoft.com/office/drawing/2014/main" id="{511FF3DE-81CD-4F0D-B871-B5A4EAD109EE}"/>
            </a:ext>
          </a:extLst>
        </xdr:cNvPr>
        <xdr:cNvPicPr>
          <a:picLocks/>
        </xdr:cNvPicPr>
      </xdr:nvPicPr>
      <xdr:blipFill>
        <a:blip xmlns:r="http://schemas.openxmlformats.org/officeDocument/2006/relationships" r:embed="rId250">
          <a:extLst>
            <a:ext uri="{28A0092B-C50C-407E-A947-70E740481C1C}">
              <a14:useLocalDpi xmlns:a14="http://schemas.microsoft.com/office/drawing/2010/main" val="0"/>
            </a:ext>
          </a:extLst>
        </a:blip>
        <a:stretch>
          <a:fillRect/>
        </a:stretch>
      </xdr:blipFill>
      <xdr:spPr>
        <a:xfrm>
          <a:off x="635000" y="310730900"/>
          <a:ext cx="723900" cy="476250"/>
        </a:xfrm>
        <a:prstGeom prst="rect">
          <a:avLst/>
        </a:prstGeom>
      </xdr:spPr>
    </xdr:pic>
    <xdr:clientData/>
  </xdr:twoCellAnchor>
  <xdr:twoCellAnchor editAs="oneCell">
    <xdr:from>
      <xdr:col>1</xdr:col>
      <xdr:colOff>25400</xdr:colOff>
      <xdr:row>595</xdr:row>
      <xdr:rowOff>25400</xdr:rowOff>
    </xdr:from>
    <xdr:to>
      <xdr:col>1</xdr:col>
      <xdr:colOff>749300</xdr:colOff>
      <xdr:row>595</xdr:row>
      <xdr:rowOff>501650</xdr:rowOff>
    </xdr:to>
    <xdr:pic>
      <xdr:nvPicPr>
        <xdr:cNvPr id="1071" name="Subgraph-sirpatec">
          <a:extLst>
            <a:ext uri="{FF2B5EF4-FFF2-40B4-BE49-F238E27FC236}">
              <a16:creationId xmlns:a16="http://schemas.microsoft.com/office/drawing/2014/main" id="{78BC7B27-623B-4BB8-8A17-67CD254D47DF}"/>
            </a:ext>
          </a:extLst>
        </xdr:cNvPr>
        <xdr:cNvPicPr>
          <a:picLocks/>
        </xdr:cNvPicPr>
      </xdr:nvPicPr>
      <xdr:blipFill>
        <a:blip xmlns:r="http://schemas.openxmlformats.org/officeDocument/2006/relationships" r:embed="rId250">
          <a:extLst>
            <a:ext uri="{28A0092B-C50C-407E-A947-70E740481C1C}">
              <a14:useLocalDpi xmlns:a14="http://schemas.microsoft.com/office/drawing/2010/main" val="0"/>
            </a:ext>
          </a:extLst>
        </a:blip>
        <a:stretch>
          <a:fillRect/>
        </a:stretch>
      </xdr:blipFill>
      <xdr:spPr>
        <a:xfrm>
          <a:off x="635000" y="311254775"/>
          <a:ext cx="723900" cy="476250"/>
        </a:xfrm>
        <a:prstGeom prst="rect">
          <a:avLst/>
        </a:prstGeom>
      </xdr:spPr>
    </xdr:pic>
    <xdr:clientData/>
  </xdr:twoCellAnchor>
  <xdr:twoCellAnchor editAs="oneCell">
    <xdr:from>
      <xdr:col>1</xdr:col>
      <xdr:colOff>25400</xdr:colOff>
      <xdr:row>596</xdr:row>
      <xdr:rowOff>25400</xdr:rowOff>
    </xdr:from>
    <xdr:to>
      <xdr:col>1</xdr:col>
      <xdr:colOff>749300</xdr:colOff>
      <xdr:row>596</xdr:row>
      <xdr:rowOff>501650</xdr:rowOff>
    </xdr:to>
    <xdr:pic>
      <xdr:nvPicPr>
        <xdr:cNvPr id="1073" name="Subgraph-rekordmeisters">
          <a:extLst>
            <a:ext uri="{FF2B5EF4-FFF2-40B4-BE49-F238E27FC236}">
              <a16:creationId xmlns:a16="http://schemas.microsoft.com/office/drawing/2014/main" id="{B750ED24-04C9-4BCB-B7B9-A139A1AB7BCF}"/>
            </a:ext>
          </a:extLst>
        </xdr:cNvPr>
        <xdr:cNvPicPr>
          <a:picLocks/>
        </xdr:cNvPicPr>
      </xdr:nvPicPr>
      <xdr:blipFill>
        <a:blip xmlns:r="http://schemas.openxmlformats.org/officeDocument/2006/relationships" r:embed="rId250">
          <a:extLst>
            <a:ext uri="{28A0092B-C50C-407E-A947-70E740481C1C}">
              <a14:useLocalDpi xmlns:a14="http://schemas.microsoft.com/office/drawing/2010/main" val="0"/>
            </a:ext>
          </a:extLst>
        </a:blip>
        <a:stretch>
          <a:fillRect/>
        </a:stretch>
      </xdr:blipFill>
      <xdr:spPr>
        <a:xfrm>
          <a:off x="635000" y="311778650"/>
          <a:ext cx="723900" cy="476250"/>
        </a:xfrm>
        <a:prstGeom prst="rect">
          <a:avLst/>
        </a:prstGeom>
      </xdr:spPr>
    </xdr:pic>
    <xdr:clientData/>
  </xdr:twoCellAnchor>
  <xdr:twoCellAnchor editAs="oneCell">
    <xdr:from>
      <xdr:col>1</xdr:col>
      <xdr:colOff>25400</xdr:colOff>
      <xdr:row>597</xdr:row>
      <xdr:rowOff>25400</xdr:rowOff>
    </xdr:from>
    <xdr:to>
      <xdr:col>1</xdr:col>
      <xdr:colOff>749300</xdr:colOff>
      <xdr:row>597</xdr:row>
      <xdr:rowOff>501650</xdr:rowOff>
    </xdr:to>
    <xdr:pic>
      <xdr:nvPicPr>
        <xdr:cNvPr id="1075" name="Subgraph-danielm55574971">
          <a:extLst>
            <a:ext uri="{FF2B5EF4-FFF2-40B4-BE49-F238E27FC236}">
              <a16:creationId xmlns:a16="http://schemas.microsoft.com/office/drawing/2014/main" id="{8AA7EDA4-DC64-4B99-A2B6-560EBE65B4D7}"/>
            </a:ext>
          </a:extLst>
        </xdr:cNvPr>
        <xdr:cNvPicPr>
          <a:picLocks/>
        </xdr:cNvPicPr>
      </xdr:nvPicPr>
      <xdr:blipFill>
        <a:blip xmlns:r="http://schemas.openxmlformats.org/officeDocument/2006/relationships" r:embed="rId251">
          <a:extLst>
            <a:ext uri="{28A0092B-C50C-407E-A947-70E740481C1C}">
              <a14:useLocalDpi xmlns:a14="http://schemas.microsoft.com/office/drawing/2010/main" val="0"/>
            </a:ext>
          </a:extLst>
        </a:blip>
        <a:stretch>
          <a:fillRect/>
        </a:stretch>
      </xdr:blipFill>
      <xdr:spPr>
        <a:xfrm>
          <a:off x="635000" y="312302525"/>
          <a:ext cx="723900" cy="476250"/>
        </a:xfrm>
        <a:prstGeom prst="rect">
          <a:avLst/>
        </a:prstGeom>
      </xdr:spPr>
    </xdr:pic>
    <xdr:clientData/>
  </xdr:twoCellAnchor>
  <xdr:twoCellAnchor editAs="oneCell">
    <xdr:from>
      <xdr:col>1</xdr:col>
      <xdr:colOff>25400</xdr:colOff>
      <xdr:row>598</xdr:row>
      <xdr:rowOff>25400</xdr:rowOff>
    </xdr:from>
    <xdr:to>
      <xdr:col>1</xdr:col>
      <xdr:colOff>749300</xdr:colOff>
      <xdr:row>598</xdr:row>
      <xdr:rowOff>501650</xdr:rowOff>
    </xdr:to>
    <xdr:pic>
      <xdr:nvPicPr>
        <xdr:cNvPr id="1077" name="Subgraph-teddyatlasreal">
          <a:extLst>
            <a:ext uri="{FF2B5EF4-FFF2-40B4-BE49-F238E27FC236}">
              <a16:creationId xmlns:a16="http://schemas.microsoft.com/office/drawing/2014/main" id="{5B32D00C-6295-468B-8379-B4AA54A13A68}"/>
            </a:ext>
          </a:extLst>
        </xdr:cNvPr>
        <xdr:cNvPicPr>
          <a:picLocks/>
        </xdr:cNvPicPr>
      </xdr:nvPicPr>
      <xdr:blipFill>
        <a:blip xmlns:r="http://schemas.openxmlformats.org/officeDocument/2006/relationships" r:embed="rId252">
          <a:extLst>
            <a:ext uri="{28A0092B-C50C-407E-A947-70E740481C1C}">
              <a14:useLocalDpi xmlns:a14="http://schemas.microsoft.com/office/drawing/2010/main" val="0"/>
            </a:ext>
          </a:extLst>
        </a:blip>
        <a:stretch>
          <a:fillRect/>
        </a:stretch>
      </xdr:blipFill>
      <xdr:spPr>
        <a:xfrm>
          <a:off x="635000" y="312826400"/>
          <a:ext cx="723900" cy="476250"/>
        </a:xfrm>
        <a:prstGeom prst="rect">
          <a:avLst/>
        </a:prstGeom>
      </xdr:spPr>
    </xdr:pic>
    <xdr:clientData/>
  </xdr:twoCellAnchor>
  <xdr:twoCellAnchor editAs="oneCell">
    <xdr:from>
      <xdr:col>1</xdr:col>
      <xdr:colOff>25400</xdr:colOff>
      <xdr:row>600</xdr:row>
      <xdr:rowOff>25400</xdr:rowOff>
    </xdr:from>
    <xdr:to>
      <xdr:col>1</xdr:col>
      <xdr:colOff>749300</xdr:colOff>
      <xdr:row>600</xdr:row>
      <xdr:rowOff>501650</xdr:rowOff>
    </xdr:to>
    <xdr:pic>
      <xdr:nvPicPr>
        <xdr:cNvPr id="1079" name="Subgraph-kingfisher_mma">
          <a:extLst>
            <a:ext uri="{FF2B5EF4-FFF2-40B4-BE49-F238E27FC236}">
              <a16:creationId xmlns:a16="http://schemas.microsoft.com/office/drawing/2014/main" id="{1CE74245-BC43-4F33-9986-DEE690BFD1A1}"/>
            </a:ext>
          </a:extLst>
        </xdr:cNvPr>
        <xdr:cNvPicPr>
          <a:picLocks/>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635000" y="313874150"/>
          <a:ext cx="723900" cy="476250"/>
        </a:xfrm>
        <a:prstGeom prst="rect">
          <a:avLst/>
        </a:prstGeom>
      </xdr:spPr>
    </xdr:pic>
    <xdr:clientData/>
  </xdr:twoCellAnchor>
  <xdr:twoCellAnchor editAs="oneCell">
    <xdr:from>
      <xdr:col>1</xdr:col>
      <xdr:colOff>25400</xdr:colOff>
      <xdr:row>601</xdr:row>
      <xdr:rowOff>25400</xdr:rowOff>
    </xdr:from>
    <xdr:to>
      <xdr:col>1</xdr:col>
      <xdr:colOff>749300</xdr:colOff>
      <xdr:row>601</xdr:row>
      <xdr:rowOff>501650</xdr:rowOff>
    </xdr:to>
    <xdr:pic>
      <xdr:nvPicPr>
        <xdr:cNvPr id="1081" name="Subgraph-barbietrinip">
          <a:extLst>
            <a:ext uri="{FF2B5EF4-FFF2-40B4-BE49-F238E27FC236}">
              <a16:creationId xmlns:a16="http://schemas.microsoft.com/office/drawing/2014/main" id="{0C26C35B-1E01-4185-9B11-A1EF0BCB2311}"/>
            </a:ext>
          </a:extLst>
        </xdr:cNvPr>
        <xdr:cNvPicPr>
          <a:picLocks/>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635000" y="314398025"/>
          <a:ext cx="723900" cy="476250"/>
        </a:xfrm>
        <a:prstGeom prst="rect">
          <a:avLst/>
        </a:prstGeom>
      </xdr:spPr>
    </xdr:pic>
    <xdr:clientData/>
  </xdr:twoCellAnchor>
  <xdr:twoCellAnchor editAs="oneCell">
    <xdr:from>
      <xdr:col>1</xdr:col>
      <xdr:colOff>25400</xdr:colOff>
      <xdr:row>602</xdr:row>
      <xdr:rowOff>25400</xdr:rowOff>
    </xdr:from>
    <xdr:to>
      <xdr:col>1</xdr:col>
      <xdr:colOff>749300</xdr:colOff>
      <xdr:row>602</xdr:row>
      <xdr:rowOff>501650</xdr:rowOff>
    </xdr:to>
    <xdr:pic>
      <xdr:nvPicPr>
        <xdr:cNvPr id="1083" name="Subgraph-cicabobycorgi">
          <a:extLst>
            <a:ext uri="{FF2B5EF4-FFF2-40B4-BE49-F238E27FC236}">
              <a16:creationId xmlns:a16="http://schemas.microsoft.com/office/drawing/2014/main" id="{7C165B1F-B29C-47D7-B286-0B8BAFA70E0A}"/>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635000" y="314921900"/>
          <a:ext cx="723900" cy="476250"/>
        </a:xfrm>
        <a:prstGeom prst="rect">
          <a:avLst/>
        </a:prstGeom>
      </xdr:spPr>
    </xdr:pic>
    <xdr:clientData/>
  </xdr:twoCellAnchor>
  <xdr:twoCellAnchor editAs="oneCell">
    <xdr:from>
      <xdr:col>1</xdr:col>
      <xdr:colOff>25400</xdr:colOff>
      <xdr:row>604</xdr:row>
      <xdr:rowOff>25400</xdr:rowOff>
    </xdr:from>
    <xdr:to>
      <xdr:col>1</xdr:col>
      <xdr:colOff>749300</xdr:colOff>
      <xdr:row>604</xdr:row>
      <xdr:rowOff>501650</xdr:rowOff>
    </xdr:to>
    <xdr:pic>
      <xdr:nvPicPr>
        <xdr:cNvPr id="1085" name="Subgraph-phodisho16">
          <a:extLst>
            <a:ext uri="{FF2B5EF4-FFF2-40B4-BE49-F238E27FC236}">
              <a16:creationId xmlns:a16="http://schemas.microsoft.com/office/drawing/2014/main" id="{19C10D5A-408A-442B-9094-1D1F0B271976}"/>
            </a:ext>
          </a:extLst>
        </xdr:cNvPr>
        <xdr:cNvPicPr>
          <a:picLocks/>
        </xdr:cNvPicPr>
      </xdr:nvPicPr>
      <xdr:blipFill>
        <a:blip xmlns:r="http://schemas.openxmlformats.org/officeDocument/2006/relationships" r:embed="rId253">
          <a:extLst>
            <a:ext uri="{28A0092B-C50C-407E-A947-70E740481C1C}">
              <a14:useLocalDpi xmlns:a14="http://schemas.microsoft.com/office/drawing/2010/main" val="0"/>
            </a:ext>
          </a:extLst>
        </a:blip>
        <a:stretch>
          <a:fillRect/>
        </a:stretch>
      </xdr:blipFill>
      <xdr:spPr>
        <a:xfrm>
          <a:off x="635000" y="315969650"/>
          <a:ext cx="723900" cy="476250"/>
        </a:xfrm>
        <a:prstGeom prst="rect">
          <a:avLst/>
        </a:prstGeom>
      </xdr:spPr>
    </xdr:pic>
    <xdr:clientData/>
  </xdr:twoCellAnchor>
  <xdr:twoCellAnchor editAs="oneCell">
    <xdr:from>
      <xdr:col>1</xdr:col>
      <xdr:colOff>25400</xdr:colOff>
      <xdr:row>605</xdr:row>
      <xdr:rowOff>25400</xdr:rowOff>
    </xdr:from>
    <xdr:to>
      <xdr:col>1</xdr:col>
      <xdr:colOff>749300</xdr:colOff>
      <xdr:row>605</xdr:row>
      <xdr:rowOff>501650</xdr:rowOff>
    </xdr:to>
    <xdr:pic>
      <xdr:nvPicPr>
        <xdr:cNvPr id="1087" name="Subgraph-yagyag_bs">
          <a:extLst>
            <a:ext uri="{FF2B5EF4-FFF2-40B4-BE49-F238E27FC236}">
              <a16:creationId xmlns:a16="http://schemas.microsoft.com/office/drawing/2014/main" id="{CE162BC0-B4C0-4B51-8701-5F822AE18C8D}"/>
            </a:ext>
          </a:extLst>
        </xdr:cNvPr>
        <xdr:cNvPicPr>
          <a:picLocks/>
        </xdr:cNvPicPr>
      </xdr:nvPicPr>
      <xdr:blipFill>
        <a:blip xmlns:r="http://schemas.openxmlformats.org/officeDocument/2006/relationships" r:embed="rId134">
          <a:extLst>
            <a:ext uri="{28A0092B-C50C-407E-A947-70E740481C1C}">
              <a14:useLocalDpi xmlns:a14="http://schemas.microsoft.com/office/drawing/2010/main" val="0"/>
            </a:ext>
          </a:extLst>
        </a:blip>
        <a:stretch>
          <a:fillRect/>
        </a:stretch>
      </xdr:blipFill>
      <xdr:spPr>
        <a:xfrm>
          <a:off x="635000" y="316493525"/>
          <a:ext cx="723900" cy="476250"/>
        </a:xfrm>
        <a:prstGeom prst="rect">
          <a:avLst/>
        </a:prstGeom>
      </xdr:spPr>
    </xdr:pic>
    <xdr:clientData/>
  </xdr:twoCellAnchor>
  <xdr:twoCellAnchor editAs="oneCell">
    <xdr:from>
      <xdr:col>1</xdr:col>
      <xdr:colOff>25400</xdr:colOff>
      <xdr:row>607</xdr:row>
      <xdr:rowOff>25400</xdr:rowOff>
    </xdr:from>
    <xdr:to>
      <xdr:col>1</xdr:col>
      <xdr:colOff>749300</xdr:colOff>
      <xdr:row>607</xdr:row>
      <xdr:rowOff>501650</xdr:rowOff>
    </xdr:to>
    <xdr:pic>
      <xdr:nvPicPr>
        <xdr:cNvPr id="1089" name="Subgraph-asim_ali_arain">
          <a:extLst>
            <a:ext uri="{FF2B5EF4-FFF2-40B4-BE49-F238E27FC236}">
              <a16:creationId xmlns:a16="http://schemas.microsoft.com/office/drawing/2014/main" id="{7AB9E5A8-90AF-49D5-96A0-0A4CC5DC703B}"/>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635000" y="317541275"/>
          <a:ext cx="723900" cy="476250"/>
        </a:xfrm>
        <a:prstGeom prst="rect">
          <a:avLst/>
        </a:prstGeom>
      </xdr:spPr>
    </xdr:pic>
    <xdr:clientData/>
  </xdr:twoCellAnchor>
  <xdr:twoCellAnchor editAs="oneCell">
    <xdr:from>
      <xdr:col>1</xdr:col>
      <xdr:colOff>25400</xdr:colOff>
      <xdr:row>608</xdr:row>
      <xdr:rowOff>25400</xdr:rowOff>
    </xdr:from>
    <xdr:to>
      <xdr:col>1</xdr:col>
      <xdr:colOff>749300</xdr:colOff>
      <xdr:row>608</xdr:row>
      <xdr:rowOff>501650</xdr:rowOff>
    </xdr:to>
    <xdr:pic>
      <xdr:nvPicPr>
        <xdr:cNvPr id="1091" name="Subgraph-salimrykiel">
          <a:extLst>
            <a:ext uri="{FF2B5EF4-FFF2-40B4-BE49-F238E27FC236}">
              <a16:creationId xmlns:a16="http://schemas.microsoft.com/office/drawing/2014/main" id="{A0262DEF-B3CA-4A7A-896B-F7C0D203943D}"/>
            </a:ext>
          </a:extLst>
        </xdr:cNvPr>
        <xdr:cNvPicPr>
          <a:picLocks/>
        </xdr:cNvPicPr>
      </xdr:nvPicPr>
      <xdr:blipFill>
        <a:blip xmlns:r="http://schemas.openxmlformats.org/officeDocument/2006/relationships" r:embed="rId227">
          <a:extLst>
            <a:ext uri="{28A0092B-C50C-407E-A947-70E740481C1C}">
              <a14:useLocalDpi xmlns:a14="http://schemas.microsoft.com/office/drawing/2010/main" val="0"/>
            </a:ext>
          </a:extLst>
        </a:blip>
        <a:stretch>
          <a:fillRect/>
        </a:stretch>
      </xdr:blipFill>
      <xdr:spPr>
        <a:xfrm>
          <a:off x="635000" y="318065150"/>
          <a:ext cx="723900" cy="476250"/>
        </a:xfrm>
        <a:prstGeom prst="rect">
          <a:avLst/>
        </a:prstGeom>
      </xdr:spPr>
    </xdr:pic>
    <xdr:clientData/>
  </xdr:twoCellAnchor>
  <xdr:twoCellAnchor editAs="oneCell">
    <xdr:from>
      <xdr:col>1</xdr:col>
      <xdr:colOff>25400</xdr:colOff>
      <xdr:row>609</xdr:row>
      <xdr:rowOff>25400</xdr:rowOff>
    </xdr:from>
    <xdr:to>
      <xdr:col>1</xdr:col>
      <xdr:colOff>749300</xdr:colOff>
      <xdr:row>609</xdr:row>
      <xdr:rowOff>501650</xdr:rowOff>
    </xdr:to>
    <xdr:pic>
      <xdr:nvPicPr>
        <xdr:cNvPr id="1093" name="Subgraph-wwe_imagenes">
          <a:extLst>
            <a:ext uri="{FF2B5EF4-FFF2-40B4-BE49-F238E27FC236}">
              <a16:creationId xmlns:a16="http://schemas.microsoft.com/office/drawing/2014/main" id="{F35AD0CF-BA88-4F77-A1FC-8DE85230812D}"/>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635000" y="318589025"/>
          <a:ext cx="723900" cy="476250"/>
        </a:xfrm>
        <a:prstGeom prst="rect">
          <a:avLst/>
        </a:prstGeom>
      </xdr:spPr>
    </xdr:pic>
    <xdr:clientData/>
  </xdr:twoCellAnchor>
  <xdr:twoCellAnchor editAs="oneCell">
    <xdr:from>
      <xdr:col>1</xdr:col>
      <xdr:colOff>25400</xdr:colOff>
      <xdr:row>610</xdr:row>
      <xdr:rowOff>25400</xdr:rowOff>
    </xdr:from>
    <xdr:to>
      <xdr:col>1</xdr:col>
      <xdr:colOff>749300</xdr:colOff>
      <xdr:row>610</xdr:row>
      <xdr:rowOff>501650</xdr:rowOff>
    </xdr:to>
    <xdr:pic>
      <xdr:nvPicPr>
        <xdr:cNvPr id="1095" name="Subgraph-bonekrusher_">
          <a:extLst>
            <a:ext uri="{FF2B5EF4-FFF2-40B4-BE49-F238E27FC236}">
              <a16:creationId xmlns:a16="http://schemas.microsoft.com/office/drawing/2014/main" id="{E65F7A08-052B-4394-9C20-AFF1D0C81C59}"/>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635000" y="319112900"/>
          <a:ext cx="723900" cy="476250"/>
        </a:xfrm>
        <a:prstGeom prst="rect">
          <a:avLst/>
        </a:prstGeom>
      </xdr:spPr>
    </xdr:pic>
    <xdr:clientData/>
  </xdr:twoCellAnchor>
  <xdr:twoCellAnchor editAs="oneCell">
    <xdr:from>
      <xdr:col>1</xdr:col>
      <xdr:colOff>25400</xdr:colOff>
      <xdr:row>613</xdr:row>
      <xdr:rowOff>25400</xdr:rowOff>
    </xdr:from>
    <xdr:to>
      <xdr:col>1</xdr:col>
      <xdr:colOff>749300</xdr:colOff>
      <xdr:row>613</xdr:row>
      <xdr:rowOff>501650</xdr:rowOff>
    </xdr:to>
    <xdr:pic>
      <xdr:nvPicPr>
        <xdr:cNvPr id="1097" name="Subgraph-jpbacallan">
          <a:extLst>
            <a:ext uri="{FF2B5EF4-FFF2-40B4-BE49-F238E27FC236}">
              <a16:creationId xmlns:a16="http://schemas.microsoft.com/office/drawing/2014/main" id="{D024A9C1-AAE3-4AAB-AF92-2515BF2C9899}"/>
            </a:ext>
          </a:extLst>
        </xdr:cNvPr>
        <xdr:cNvPicPr>
          <a:picLocks/>
        </xdr:cNvPicPr>
      </xdr:nvPicPr>
      <xdr:blipFill>
        <a:blip xmlns:r="http://schemas.openxmlformats.org/officeDocument/2006/relationships" r:embed="rId203">
          <a:extLst>
            <a:ext uri="{28A0092B-C50C-407E-A947-70E740481C1C}">
              <a14:useLocalDpi xmlns:a14="http://schemas.microsoft.com/office/drawing/2010/main" val="0"/>
            </a:ext>
          </a:extLst>
        </a:blip>
        <a:stretch>
          <a:fillRect/>
        </a:stretch>
      </xdr:blipFill>
      <xdr:spPr>
        <a:xfrm>
          <a:off x="635000" y="320684525"/>
          <a:ext cx="723900" cy="476250"/>
        </a:xfrm>
        <a:prstGeom prst="rect">
          <a:avLst/>
        </a:prstGeom>
      </xdr:spPr>
    </xdr:pic>
    <xdr:clientData/>
  </xdr:twoCellAnchor>
  <xdr:twoCellAnchor editAs="oneCell">
    <xdr:from>
      <xdr:col>1</xdr:col>
      <xdr:colOff>25400</xdr:colOff>
      <xdr:row>615</xdr:row>
      <xdr:rowOff>25400</xdr:rowOff>
    </xdr:from>
    <xdr:to>
      <xdr:col>1</xdr:col>
      <xdr:colOff>749300</xdr:colOff>
      <xdr:row>615</xdr:row>
      <xdr:rowOff>501650</xdr:rowOff>
    </xdr:to>
    <xdr:pic>
      <xdr:nvPicPr>
        <xdr:cNvPr id="1099" name="Subgraph-mmaindiashow">
          <a:extLst>
            <a:ext uri="{FF2B5EF4-FFF2-40B4-BE49-F238E27FC236}">
              <a16:creationId xmlns:a16="http://schemas.microsoft.com/office/drawing/2014/main" id="{CAF811BB-2A4D-4574-AF62-ED269DD738CD}"/>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635000" y="321732275"/>
          <a:ext cx="723900" cy="476250"/>
        </a:xfrm>
        <a:prstGeom prst="rect">
          <a:avLst/>
        </a:prstGeom>
      </xdr:spPr>
    </xdr:pic>
    <xdr:clientData/>
  </xdr:twoCellAnchor>
  <xdr:twoCellAnchor editAs="oneCell">
    <xdr:from>
      <xdr:col>1</xdr:col>
      <xdr:colOff>25400</xdr:colOff>
      <xdr:row>616</xdr:row>
      <xdr:rowOff>25400</xdr:rowOff>
    </xdr:from>
    <xdr:to>
      <xdr:col>1</xdr:col>
      <xdr:colOff>749300</xdr:colOff>
      <xdr:row>616</xdr:row>
      <xdr:rowOff>501650</xdr:rowOff>
    </xdr:to>
    <xdr:pic>
      <xdr:nvPicPr>
        <xdr:cNvPr id="1101" name="Subgraph-colbycovmma">
          <a:extLst>
            <a:ext uri="{FF2B5EF4-FFF2-40B4-BE49-F238E27FC236}">
              <a16:creationId xmlns:a16="http://schemas.microsoft.com/office/drawing/2014/main" id="{AB948C90-7D23-4BC7-8191-8472DBF02E53}"/>
            </a:ext>
          </a:extLst>
        </xdr:cNvPr>
        <xdr:cNvPicPr>
          <a:picLocks/>
        </xdr:cNvPicPr>
      </xdr:nvPicPr>
      <xdr:blipFill>
        <a:blip xmlns:r="http://schemas.openxmlformats.org/officeDocument/2006/relationships" r:embed="rId254">
          <a:extLst>
            <a:ext uri="{28A0092B-C50C-407E-A947-70E740481C1C}">
              <a14:useLocalDpi xmlns:a14="http://schemas.microsoft.com/office/drawing/2010/main" val="0"/>
            </a:ext>
          </a:extLst>
        </a:blip>
        <a:stretch>
          <a:fillRect/>
        </a:stretch>
      </xdr:blipFill>
      <xdr:spPr>
        <a:xfrm>
          <a:off x="635000" y="322256150"/>
          <a:ext cx="723900" cy="476250"/>
        </a:xfrm>
        <a:prstGeom prst="rect">
          <a:avLst/>
        </a:prstGeom>
      </xdr:spPr>
    </xdr:pic>
    <xdr:clientData/>
  </xdr:twoCellAnchor>
  <xdr:twoCellAnchor editAs="oneCell">
    <xdr:from>
      <xdr:col>1</xdr:col>
      <xdr:colOff>25400</xdr:colOff>
      <xdr:row>617</xdr:row>
      <xdr:rowOff>25400</xdr:rowOff>
    </xdr:from>
    <xdr:to>
      <xdr:col>1</xdr:col>
      <xdr:colOff>749300</xdr:colOff>
      <xdr:row>617</xdr:row>
      <xdr:rowOff>501650</xdr:rowOff>
    </xdr:to>
    <xdr:pic>
      <xdr:nvPicPr>
        <xdr:cNvPr id="1103" name="Subgraph-mmafactory_fr">
          <a:extLst>
            <a:ext uri="{FF2B5EF4-FFF2-40B4-BE49-F238E27FC236}">
              <a16:creationId xmlns:a16="http://schemas.microsoft.com/office/drawing/2014/main" id="{872ED090-EA57-4C56-8635-EF01C8A326A6}"/>
            </a:ext>
          </a:extLst>
        </xdr:cNvPr>
        <xdr:cNvPicPr>
          <a:picLocks/>
        </xdr:cNvPicPr>
      </xdr:nvPicPr>
      <xdr:blipFill>
        <a:blip xmlns:r="http://schemas.openxmlformats.org/officeDocument/2006/relationships" r:embed="rId255">
          <a:extLst>
            <a:ext uri="{28A0092B-C50C-407E-A947-70E740481C1C}">
              <a14:useLocalDpi xmlns:a14="http://schemas.microsoft.com/office/drawing/2010/main" val="0"/>
            </a:ext>
          </a:extLst>
        </a:blip>
        <a:stretch>
          <a:fillRect/>
        </a:stretch>
      </xdr:blipFill>
      <xdr:spPr>
        <a:xfrm>
          <a:off x="635000" y="322780025"/>
          <a:ext cx="723900" cy="476250"/>
        </a:xfrm>
        <a:prstGeom prst="rect">
          <a:avLst/>
        </a:prstGeom>
      </xdr:spPr>
    </xdr:pic>
    <xdr:clientData/>
  </xdr:twoCellAnchor>
  <xdr:twoCellAnchor editAs="oneCell">
    <xdr:from>
      <xdr:col>1</xdr:col>
      <xdr:colOff>25400</xdr:colOff>
      <xdr:row>618</xdr:row>
      <xdr:rowOff>25400</xdr:rowOff>
    </xdr:from>
    <xdr:to>
      <xdr:col>1</xdr:col>
      <xdr:colOff>749300</xdr:colOff>
      <xdr:row>618</xdr:row>
      <xdr:rowOff>501650</xdr:rowOff>
    </xdr:to>
    <xdr:pic>
      <xdr:nvPicPr>
        <xdr:cNvPr id="1105" name="Subgraph-ciryl_gane">
          <a:extLst>
            <a:ext uri="{FF2B5EF4-FFF2-40B4-BE49-F238E27FC236}">
              <a16:creationId xmlns:a16="http://schemas.microsoft.com/office/drawing/2014/main" id="{A2EE7B88-BBB1-4F14-9740-1103B6E46EAE}"/>
            </a:ext>
          </a:extLst>
        </xdr:cNvPr>
        <xdr:cNvPicPr>
          <a:picLocks/>
        </xdr:cNvPicPr>
      </xdr:nvPicPr>
      <xdr:blipFill>
        <a:blip xmlns:r="http://schemas.openxmlformats.org/officeDocument/2006/relationships" r:embed="rId256">
          <a:extLst>
            <a:ext uri="{28A0092B-C50C-407E-A947-70E740481C1C}">
              <a14:useLocalDpi xmlns:a14="http://schemas.microsoft.com/office/drawing/2010/main" val="0"/>
            </a:ext>
          </a:extLst>
        </a:blip>
        <a:stretch>
          <a:fillRect/>
        </a:stretch>
      </xdr:blipFill>
      <xdr:spPr>
        <a:xfrm>
          <a:off x="635000" y="323303900"/>
          <a:ext cx="723900" cy="476250"/>
        </a:xfrm>
        <a:prstGeom prst="rect">
          <a:avLst/>
        </a:prstGeom>
      </xdr:spPr>
    </xdr:pic>
    <xdr:clientData/>
  </xdr:twoCellAnchor>
  <xdr:twoCellAnchor editAs="oneCell">
    <xdr:from>
      <xdr:col>1</xdr:col>
      <xdr:colOff>25400</xdr:colOff>
      <xdr:row>619</xdr:row>
      <xdr:rowOff>25400</xdr:rowOff>
    </xdr:from>
    <xdr:to>
      <xdr:col>1</xdr:col>
      <xdr:colOff>749300</xdr:colOff>
      <xdr:row>619</xdr:row>
      <xdr:rowOff>501650</xdr:rowOff>
    </xdr:to>
    <xdr:pic>
      <xdr:nvPicPr>
        <xdr:cNvPr id="1107" name="Subgraph-sarfatibenjamin">
          <a:extLst>
            <a:ext uri="{FF2B5EF4-FFF2-40B4-BE49-F238E27FC236}">
              <a16:creationId xmlns:a16="http://schemas.microsoft.com/office/drawing/2014/main" id="{9ECECE62-BF77-4880-BEC6-1DCFE593E775}"/>
            </a:ext>
          </a:extLst>
        </xdr:cNvPr>
        <xdr:cNvPicPr>
          <a:picLocks/>
        </xdr:cNvPicPr>
      </xdr:nvPicPr>
      <xdr:blipFill>
        <a:blip xmlns:r="http://schemas.openxmlformats.org/officeDocument/2006/relationships" r:embed="rId257">
          <a:extLst>
            <a:ext uri="{28A0092B-C50C-407E-A947-70E740481C1C}">
              <a14:useLocalDpi xmlns:a14="http://schemas.microsoft.com/office/drawing/2010/main" val="0"/>
            </a:ext>
          </a:extLst>
        </a:blip>
        <a:stretch>
          <a:fillRect/>
        </a:stretch>
      </xdr:blipFill>
      <xdr:spPr>
        <a:xfrm>
          <a:off x="635000" y="323827775"/>
          <a:ext cx="723900" cy="476250"/>
        </a:xfrm>
        <a:prstGeom prst="rect">
          <a:avLst/>
        </a:prstGeom>
      </xdr:spPr>
    </xdr:pic>
    <xdr:clientData/>
  </xdr:twoCellAnchor>
  <xdr:twoCellAnchor editAs="oneCell">
    <xdr:from>
      <xdr:col>1</xdr:col>
      <xdr:colOff>25400</xdr:colOff>
      <xdr:row>620</xdr:row>
      <xdr:rowOff>25400</xdr:rowOff>
    </xdr:from>
    <xdr:to>
      <xdr:col>1</xdr:col>
      <xdr:colOff>749300</xdr:colOff>
      <xdr:row>620</xdr:row>
      <xdr:rowOff>501650</xdr:rowOff>
    </xdr:to>
    <xdr:pic>
      <xdr:nvPicPr>
        <xdr:cNvPr id="1109" name="Subgraph-fabriciowerdum">
          <a:extLst>
            <a:ext uri="{FF2B5EF4-FFF2-40B4-BE49-F238E27FC236}">
              <a16:creationId xmlns:a16="http://schemas.microsoft.com/office/drawing/2014/main" id="{35F1C883-ECF5-496D-B844-69F4D08D539D}"/>
            </a:ext>
          </a:extLst>
        </xdr:cNvPr>
        <xdr:cNvPicPr>
          <a:picLocks/>
        </xdr:cNvPicPr>
      </xdr:nvPicPr>
      <xdr:blipFill>
        <a:blip xmlns:r="http://schemas.openxmlformats.org/officeDocument/2006/relationships" r:embed="rId256">
          <a:extLst>
            <a:ext uri="{28A0092B-C50C-407E-A947-70E740481C1C}">
              <a14:useLocalDpi xmlns:a14="http://schemas.microsoft.com/office/drawing/2010/main" val="0"/>
            </a:ext>
          </a:extLst>
        </a:blip>
        <a:stretch>
          <a:fillRect/>
        </a:stretch>
      </xdr:blipFill>
      <xdr:spPr>
        <a:xfrm>
          <a:off x="635000" y="324351650"/>
          <a:ext cx="723900" cy="476250"/>
        </a:xfrm>
        <a:prstGeom prst="rect">
          <a:avLst/>
        </a:prstGeom>
      </xdr:spPr>
    </xdr:pic>
    <xdr:clientData/>
  </xdr:twoCellAnchor>
  <xdr:twoCellAnchor editAs="oneCell">
    <xdr:from>
      <xdr:col>1</xdr:col>
      <xdr:colOff>25400</xdr:colOff>
      <xdr:row>621</xdr:row>
      <xdr:rowOff>25400</xdr:rowOff>
    </xdr:from>
    <xdr:to>
      <xdr:col>1</xdr:col>
      <xdr:colOff>749300</xdr:colOff>
      <xdr:row>621</xdr:row>
      <xdr:rowOff>501650</xdr:rowOff>
    </xdr:to>
    <xdr:pic>
      <xdr:nvPicPr>
        <xdr:cNvPr id="1111" name="Subgraph-baeron_">
          <a:extLst>
            <a:ext uri="{FF2B5EF4-FFF2-40B4-BE49-F238E27FC236}">
              <a16:creationId xmlns:a16="http://schemas.microsoft.com/office/drawing/2014/main" id="{7BF8A849-DAD5-44F8-86BC-CD5A677975DE}"/>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35000" y="324875525"/>
          <a:ext cx="723900" cy="476250"/>
        </a:xfrm>
        <a:prstGeom prst="rect">
          <a:avLst/>
        </a:prstGeom>
      </xdr:spPr>
    </xdr:pic>
    <xdr:clientData/>
  </xdr:twoCellAnchor>
  <xdr:twoCellAnchor editAs="oneCell">
    <xdr:from>
      <xdr:col>1</xdr:col>
      <xdr:colOff>25400</xdr:colOff>
      <xdr:row>623</xdr:row>
      <xdr:rowOff>25400</xdr:rowOff>
    </xdr:from>
    <xdr:to>
      <xdr:col>1</xdr:col>
      <xdr:colOff>749300</xdr:colOff>
      <xdr:row>623</xdr:row>
      <xdr:rowOff>501650</xdr:rowOff>
    </xdr:to>
    <xdr:pic>
      <xdr:nvPicPr>
        <xdr:cNvPr id="1113" name="Subgraph-ace8033">
          <a:extLst>
            <a:ext uri="{FF2B5EF4-FFF2-40B4-BE49-F238E27FC236}">
              <a16:creationId xmlns:a16="http://schemas.microsoft.com/office/drawing/2014/main" id="{7774EF94-C9F4-4F17-9ECB-68714CDB048D}"/>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325923275"/>
          <a:ext cx="723900" cy="476250"/>
        </a:xfrm>
        <a:prstGeom prst="rect">
          <a:avLst/>
        </a:prstGeom>
      </xdr:spPr>
    </xdr:pic>
    <xdr:clientData/>
  </xdr:twoCellAnchor>
  <xdr:twoCellAnchor editAs="oneCell">
    <xdr:from>
      <xdr:col>1</xdr:col>
      <xdr:colOff>25400</xdr:colOff>
      <xdr:row>624</xdr:row>
      <xdr:rowOff>25400</xdr:rowOff>
    </xdr:from>
    <xdr:to>
      <xdr:col>1</xdr:col>
      <xdr:colOff>749300</xdr:colOff>
      <xdr:row>624</xdr:row>
      <xdr:rowOff>501650</xdr:rowOff>
    </xdr:to>
    <xdr:pic>
      <xdr:nvPicPr>
        <xdr:cNvPr id="1115" name="Subgraph-boxing_ufc_pfp">
          <a:extLst>
            <a:ext uri="{FF2B5EF4-FFF2-40B4-BE49-F238E27FC236}">
              <a16:creationId xmlns:a16="http://schemas.microsoft.com/office/drawing/2014/main" id="{AF99E6E2-1801-4BCA-909A-6233A288EE48}"/>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326447150"/>
          <a:ext cx="723900" cy="476250"/>
        </a:xfrm>
        <a:prstGeom prst="rect">
          <a:avLst/>
        </a:prstGeom>
      </xdr:spPr>
    </xdr:pic>
    <xdr:clientData/>
  </xdr:twoCellAnchor>
  <xdr:twoCellAnchor editAs="oneCell">
    <xdr:from>
      <xdr:col>1</xdr:col>
      <xdr:colOff>25400</xdr:colOff>
      <xdr:row>625</xdr:row>
      <xdr:rowOff>25400</xdr:rowOff>
    </xdr:from>
    <xdr:to>
      <xdr:col>1</xdr:col>
      <xdr:colOff>749300</xdr:colOff>
      <xdr:row>625</xdr:row>
      <xdr:rowOff>501650</xdr:rowOff>
    </xdr:to>
    <xdr:pic>
      <xdr:nvPicPr>
        <xdr:cNvPr id="1117" name="Subgraph-akitheblackcat">
          <a:extLst>
            <a:ext uri="{FF2B5EF4-FFF2-40B4-BE49-F238E27FC236}">
              <a16:creationId xmlns:a16="http://schemas.microsoft.com/office/drawing/2014/main" id="{1986FB31-00F4-4539-A88A-0CAB337A4FEE}"/>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326971025"/>
          <a:ext cx="723900" cy="476250"/>
        </a:xfrm>
        <a:prstGeom prst="rect">
          <a:avLst/>
        </a:prstGeom>
      </xdr:spPr>
    </xdr:pic>
    <xdr:clientData/>
  </xdr:twoCellAnchor>
  <xdr:twoCellAnchor editAs="oneCell">
    <xdr:from>
      <xdr:col>1</xdr:col>
      <xdr:colOff>25400</xdr:colOff>
      <xdr:row>626</xdr:row>
      <xdr:rowOff>25400</xdr:rowOff>
    </xdr:from>
    <xdr:to>
      <xdr:col>1</xdr:col>
      <xdr:colOff>749300</xdr:colOff>
      <xdr:row>626</xdr:row>
      <xdr:rowOff>501650</xdr:rowOff>
    </xdr:to>
    <xdr:pic>
      <xdr:nvPicPr>
        <xdr:cNvPr id="1119" name="Subgraph-colinmma_wwe">
          <a:extLst>
            <a:ext uri="{FF2B5EF4-FFF2-40B4-BE49-F238E27FC236}">
              <a16:creationId xmlns:a16="http://schemas.microsoft.com/office/drawing/2014/main" id="{82D48270-ECC9-4160-A72E-97BD336F7983}"/>
            </a:ext>
          </a:extLst>
        </xdr:cNvPr>
        <xdr:cNvPicPr>
          <a:picLocks/>
        </xdr:cNvPicPr>
      </xdr:nvPicPr>
      <xdr:blipFill>
        <a:blip xmlns:r="http://schemas.openxmlformats.org/officeDocument/2006/relationships" r:embed="rId203">
          <a:extLst>
            <a:ext uri="{28A0092B-C50C-407E-A947-70E740481C1C}">
              <a14:useLocalDpi xmlns:a14="http://schemas.microsoft.com/office/drawing/2010/main" val="0"/>
            </a:ext>
          </a:extLst>
        </a:blip>
        <a:stretch>
          <a:fillRect/>
        </a:stretch>
      </xdr:blipFill>
      <xdr:spPr>
        <a:xfrm>
          <a:off x="635000" y="327494900"/>
          <a:ext cx="723900" cy="476250"/>
        </a:xfrm>
        <a:prstGeom prst="rect">
          <a:avLst/>
        </a:prstGeom>
      </xdr:spPr>
    </xdr:pic>
    <xdr:clientData/>
  </xdr:twoCellAnchor>
  <xdr:twoCellAnchor editAs="oneCell">
    <xdr:from>
      <xdr:col>1</xdr:col>
      <xdr:colOff>25400</xdr:colOff>
      <xdr:row>627</xdr:row>
      <xdr:rowOff>25400</xdr:rowOff>
    </xdr:from>
    <xdr:to>
      <xdr:col>1</xdr:col>
      <xdr:colOff>749300</xdr:colOff>
      <xdr:row>627</xdr:row>
      <xdr:rowOff>501650</xdr:rowOff>
    </xdr:to>
    <xdr:pic>
      <xdr:nvPicPr>
        <xdr:cNvPr id="1121" name="Subgraph-gokhanatak__">
          <a:extLst>
            <a:ext uri="{FF2B5EF4-FFF2-40B4-BE49-F238E27FC236}">
              <a16:creationId xmlns:a16="http://schemas.microsoft.com/office/drawing/2014/main" id="{0FE9AF90-CE2D-4454-999B-7D80704F2388}"/>
            </a:ext>
          </a:extLst>
        </xdr:cNvPr>
        <xdr:cNvPicPr>
          <a:picLocks/>
        </xdr:cNvPicPr>
      </xdr:nvPicPr>
      <xdr:blipFill>
        <a:blip xmlns:r="http://schemas.openxmlformats.org/officeDocument/2006/relationships" r:embed="rId258">
          <a:extLst>
            <a:ext uri="{28A0092B-C50C-407E-A947-70E740481C1C}">
              <a14:useLocalDpi xmlns:a14="http://schemas.microsoft.com/office/drawing/2010/main" val="0"/>
            </a:ext>
          </a:extLst>
        </a:blip>
        <a:stretch>
          <a:fillRect/>
        </a:stretch>
      </xdr:blipFill>
      <xdr:spPr>
        <a:xfrm>
          <a:off x="635000" y="328018775"/>
          <a:ext cx="723900" cy="476250"/>
        </a:xfrm>
        <a:prstGeom prst="rect">
          <a:avLst/>
        </a:prstGeom>
      </xdr:spPr>
    </xdr:pic>
    <xdr:clientData/>
  </xdr:twoCellAnchor>
  <xdr:twoCellAnchor editAs="oneCell">
    <xdr:from>
      <xdr:col>1</xdr:col>
      <xdr:colOff>25400</xdr:colOff>
      <xdr:row>628</xdr:row>
      <xdr:rowOff>25400</xdr:rowOff>
    </xdr:from>
    <xdr:to>
      <xdr:col>1</xdr:col>
      <xdr:colOff>749300</xdr:colOff>
      <xdr:row>628</xdr:row>
      <xdr:rowOff>501650</xdr:rowOff>
    </xdr:to>
    <xdr:pic>
      <xdr:nvPicPr>
        <xdr:cNvPr id="1123" name="Subgraph-seanbradymma">
          <a:extLst>
            <a:ext uri="{FF2B5EF4-FFF2-40B4-BE49-F238E27FC236}">
              <a16:creationId xmlns:a16="http://schemas.microsoft.com/office/drawing/2014/main" id="{51BD2E10-8C3C-4942-80A8-0A8DE75CEEFD}"/>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328542650"/>
          <a:ext cx="723900" cy="476250"/>
        </a:xfrm>
        <a:prstGeom prst="rect">
          <a:avLst/>
        </a:prstGeom>
      </xdr:spPr>
    </xdr:pic>
    <xdr:clientData/>
  </xdr:twoCellAnchor>
  <xdr:twoCellAnchor editAs="oneCell">
    <xdr:from>
      <xdr:col>1</xdr:col>
      <xdr:colOff>25400</xdr:colOff>
      <xdr:row>629</xdr:row>
      <xdr:rowOff>25400</xdr:rowOff>
    </xdr:from>
    <xdr:to>
      <xdr:col>1</xdr:col>
      <xdr:colOff>749300</xdr:colOff>
      <xdr:row>629</xdr:row>
      <xdr:rowOff>501650</xdr:rowOff>
    </xdr:to>
    <xdr:pic>
      <xdr:nvPicPr>
        <xdr:cNvPr id="1125" name="Subgraph-dapper_doug">
          <a:extLst>
            <a:ext uri="{FF2B5EF4-FFF2-40B4-BE49-F238E27FC236}">
              <a16:creationId xmlns:a16="http://schemas.microsoft.com/office/drawing/2014/main" id="{BE050AF9-48B1-48B3-9BB4-9AE73E7DC567}"/>
            </a:ext>
          </a:extLst>
        </xdr:cNvPr>
        <xdr:cNvPicPr>
          <a:picLocks/>
        </xdr:cNvPicPr>
      </xdr:nvPicPr>
      <xdr:blipFill>
        <a:blip xmlns:r="http://schemas.openxmlformats.org/officeDocument/2006/relationships" r:embed="rId179">
          <a:extLst>
            <a:ext uri="{28A0092B-C50C-407E-A947-70E740481C1C}">
              <a14:useLocalDpi xmlns:a14="http://schemas.microsoft.com/office/drawing/2010/main" val="0"/>
            </a:ext>
          </a:extLst>
        </a:blip>
        <a:stretch>
          <a:fillRect/>
        </a:stretch>
      </xdr:blipFill>
      <xdr:spPr>
        <a:xfrm>
          <a:off x="635000" y="329066525"/>
          <a:ext cx="723900" cy="476250"/>
        </a:xfrm>
        <a:prstGeom prst="rect">
          <a:avLst/>
        </a:prstGeom>
      </xdr:spPr>
    </xdr:pic>
    <xdr:clientData/>
  </xdr:twoCellAnchor>
  <xdr:twoCellAnchor editAs="oneCell">
    <xdr:from>
      <xdr:col>1</xdr:col>
      <xdr:colOff>25400</xdr:colOff>
      <xdr:row>630</xdr:row>
      <xdr:rowOff>25400</xdr:rowOff>
    </xdr:from>
    <xdr:to>
      <xdr:col>1</xdr:col>
      <xdr:colOff>749300</xdr:colOff>
      <xdr:row>630</xdr:row>
      <xdr:rowOff>501650</xdr:rowOff>
    </xdr:to>
    <xdr:pic>
      <xdr:nvPicPr>
        <xdr:cNvPr id="1127" name="Subgraph-realbrill_show">
          <a:extLst>
            <a:ext uri="{FF2B5EF4-FFF2-40B4-BE49-F238E27FC236}">
              <a16:creationId xmlns:a16="http://schemas.microsoft.com/office/drawing/2014/main" id="{383762FB-A1EA-4CEC-BC57-A35E9E898B3D}"/>
            </a:ext>
          </a:extLst>
        </xdr:cNvPr>
        <xdr:cNvPicPr>
          <a:picLocks/>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635000" y="329590400"/>
          <a:ext cx="723900" cy="476250"/>
        </a:xfrm>
        <a:prstGeom prst="rect">
          <a:avLst/>
        </a:prstGeom>
      </xdr:spPr>
    </xdr:pic>
    <xdr:clientData/>
  </xdr:twoCellAnchor>
  <xdr:twoCellAnchor editAs="oneCell">
    <xdr:from>
      <xdr:col>1</xdr:col>
      <xdr:colOff>25400</xdr:colOff>
      <xdr:row>631</xdr:row>
      <xdr:rowOff>25400</xdr:rowOff>
    </xdr:from>
    <xdr:to>
      <xdr:col>1</xdr:col>
      <xdr:colOff>749300</xdr:colOff>
      <xdr:row>631</xdr:row>
      <xdr:rowOff>501650</xdr:rowOff>
    </xdr:to>
    <xdr:pic>
      <xdr:nvPicPr>
        <xdr:cNvPr id="1129" name="Subgraph-thestug1985">
          <a:extLst>
            <a:ext uri="{FF2B5EF4-FFF2-40B4-BE49-F238E27FC236}">
              <a16:creationId xmlns:a16="http://schemas.microsoft.com/office/drawing/2014/main" id="{403B2CB1-EF57-4F10-89D5-15A32306A178}"/>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330114275"/>
          <a:ext cx="723900" cy="476250"/>
        </a:xfrm>
        <a:prstGeom prst="rect">
          <a:avLst/>
        </a:prstGeom>
      </xdr:spPr>
    </xdr:pic>
    <xdr:clientData/>
  </xdr:twoCellAnchor>
  <xdr:twoCellAnchor editAs="oneCell">
    <xdr:from>
      <xdr:col>1</xdr:col>
      <xdr:colOff>25400</xdr:colOff>
      <xdr:row>632</xdr:row>
      <xdr:rowOff>25400</xdr:rowOff>
    </xdr:from>
    <xdr:to>
      <xdr:col>1</xdr:col>
      <xdr:colOff>749300</xdr:colOff>
      <xdr:row>632</xdr:row>
      <xdr:rowOff>501650</xdr:rowOff>
    </xdr:to>
    <xdr:pic>
      <xdr:nvPicPr>
        <xdr:cNvPr id="1131" name="Subgraph-magickal_mom">
          <a:extLst>
            <a:ext uri="{FF2B5EF4-FFF2-40B4-BE49-F238E27FC236}">
              <a16:creationId xmlns:a16="http://schemas.microsoft.com/office/drawing/2014/main" id="{62E1C452-0AF7-4FFC-9417-352A4AA97D30}"/>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330638150"/>
          <a:ext cx="723900" cy="476250"/>
        </a:xfrm>
        <a:prstGeom prst="rect">
          <a:avLst/>
        </a:prstGeom>
      </xdr:spPr>
    </xdr:pic>
    <xdr:clientData/>
  </xdr:twoCellAnchor>
  <xdr:twoCellAnchor editAs="oneCell">
    <xdr:from>
      <xdr:col>1</xdr:col>
      <xdr:colOff>25400</xdr:colOff>
      <xdr:row>633</xdr:row>
      <xdr:rowOff>25400</xdr:rowOff>
    </xdr:from>
    <xdr:to>
      <xdr:col>1</xdr:col>
      <xdr:colOff>749300</xdr:colOff>
      <xdr:row>633</xdr:row>
      <xdr:rowOff>501650</xdr:rowOff>
    </xdr:to>
    <xdr:pic>
      <xdr:nvPicPr>
        <xdr:cNvPr id="1133" name="Subgraph-aldochired">
          <a:extLst>
            <a:ext uri="{FF2B5EF4-FFF2-40B4-BE49-F238E27FC236}">
              <a16:creationId xmlns:a16="http://schemas.microsoft.com/office/drawing/2014/main" id="{F924F08D-C77A-4656-8C35-D1DF1E83885D}"/>
            </a:ext>
          </a:extLst>
        </xdr:cNvPr>
        <xdr:cNvPicPr>
          <a:picLocks/>
        </xdr:cNvPicPr>
      </xdr:nvPicPr>
      <xdr:blipFill>
        <a:blip xmlns:r="http://schemas.openxmlformats.org/officeDocument/2006/relationships" r:embed="rId199">
          <a:extLst>
            <a:ext uri="{28A0092B-C50C-407E-A947-70E740481C1C}">
              <a14:useLocalDpi xmlns:a14="http://schemas.microsoft.com/office/drawing/2010/main" val="0"/>
            </a:ext>
          </a:extLst>
        </a:blip>
        <a:stretch>
          <a:fillRect/>
        </a:stretch>
      </xdr:blipFill>
      <xdr:spPr>
        <a:xfrm>
          <a:off x="635000" y="331162025"/>
          <a:ext cx="723900" cy="476250"/>
        </a:xfrm>
        <a:prstGeom prst="rect">
          <a:avLst/>
        </a:prstGeom>
      </xdr:spPr>
    </xdr:pic>
    <xdr:clientData/>
  </xdr:twoCellAnchor>
  <xdr:twoCellAnchor editAs="oneCell">
    <xdr:from>
      <xdr:col>1</xdr:col>
      <xdr:colOff>25400</xdr:colOff>
      <xdr:row>634</xdr:row>
      <xdr:rowOff>25400</xdr:rowOff>
    </xdr:from>
    <xdr:to>
      <xdr:col>1</xdr:col>
      <xdr:colOff>749300</xdr:colOff>
      <xdr:row>634</xdr:row>
      <xdr:rowOff>501650</xdr:rowOff>
    </xdr:to>
    <xdr:pic>
      <xdr:nvPicPr>
        <xdr:cNvPr id="1135" name="Subgraph-tripleidoubleh1">
          <a:extLst>
            <a:ext uri="{FF2B5EF4-FFF2-40B4-BE49-F238E27FC236}">
              <a16:creationId xmlns:a16="http://schemas.microsoft.com/office/drawing/2014/main" id="{FAB90795-3A84-49A3-95E3-85EACFE6ED68}"/>
            </a:ext>
          </a:extLst>
        </xdr:cNvPr>
        <xdr:cNvPicPr>
          <a:picLocks/>
        </xdr:cNvPicPr>
      </xdr:nvPicPr>
      <xdr:blipFill>
        <a:blip xmlns:r="http://schemas.openxmlformats.org/officeDocument/2006/relationships" r:embed="rId259">
          <a:extLst>
            <a:ext uri="{28A0092B-C50C-407E-A947-70E740481C1C}">
              <a14:useLocalDpi xmlns:a14="http://schemas.microsoft.com/office/drawing/2010/main" val="0"/>
            </a:ext>
          </a:extLst>
        </a:blip>
        <a:stretch>
          <a:fillRect/>
        </a:stretch>
      </xdr:blipFill>
      <xdr:spPr>
        <a:xfrm>
          <a:off x="635000" y="331685900"/>
          <a:ext cx="723900" cy="476250"/>
        </a:xfrm>
        <a:prstGeom prst="rect">
          <a:avLst/>
        </a:prstGeom>
      </xdr:spPr>
    </xdr:pic>
    <xdr:clientData/>
  </xdr:twoCellAnchor>
  <xdr:twoCellAnchor editAs="oneCell">
    <xdr:from>
      <xdr:col>1</xdr:col>
      <xdr:colOff>25400</xdr:colOff>
      <xdr:row>635</xdr:row>
      <xdr:rowOff>25400</xdr:rowOff>
    </xdr:from>
    <xdr:to>
      <xdr:col>1</xdr:col>
      <xdr:colOff>749300</xdr:colOff>
      <xdr:row>635</xdr:row>
      <xdr:rowOff>501650</xdr:rowOff>
    </xdr:to>
    <xdr:pic>
      <xdr:nvPicPr>
        <xdr:cNvPr id="1137" name="Subgraph-jimmyflickgoat">
          <a:extLst>
            <a:ext uri="{FF2B5EF4-FFF2-40B4-BE49-F238E27FC236}">
              <a16:creationId xmlns:a16="http://schemas.microsoft.com/office/drawing/2014/main" id="{E62AF9B1-6BBD-43D4-9435-D8D9CBED2FF1}"/>
            </a:ext>
          </a:extLst>
        </xdr:cNvPr>
        <xdr:cNvPicPr>
          <a:picLocks/>
        </xdr:cNvPicPr>
      </xdr:nvPicPr>
      <xdr:blipFill>
        <a:blip xmlns:r="http://schemas.openxmlformats.org/officeDocument/2006/relationships" r:embed="rId260">
          <a:extLst>
            <a:ext uri="{28A0092B-C50C-407E-A947-70E740481C1C}">
              <a14:useLocalDpi xmlns:a14="http://schemas.microsoft.com/office/drawing/2010/main" val="0"/>
            </a:ext>
          </a:extLst>
        </a:blip>
        <a:stretch>
          <a:fillRect/>
        </a:stretch>
      </xdr:blipFill>
      <xdr:spPr>
        <a:xfrm>
          <a:off x="635000" y="332209775"/>
          <a:ext cx="723900" cy="476250"/>
        </a:xfrm>
        <a:prstGeom prst="rect">
          <a:avLst/>
        </a:prstGeom>
      </xdr:spPr>
    </xdr:pic>
    <xdr:clientData/>
  </xdr:twoCellAnchor>
  <xdr:twoCellAnchor editAs="oneCell">
    <xdr:from>
      <xdr:col>1</xdr:col>
      <xdr:colOff>25400</xdr:colOff>
      <xdr:row>636</xdr:row>
      <xdr:rowOff>25400</xdr:rowOff>
    </xdr:from>
    <xdr:to>
      <xdr:col>1</xdr:col>
      <xdr:colOff>749300</xdr:colOff>
      <xdr:row>636</xdr:row>
      <xdr:rowOff>501650</xdr:rowOff>
    </xdr:to>
    <xdr:pic>
      <xdr:nvPicPr>
        <xdr:cNvPr id="1139" name="Subgraph-buhmuhsuh">
          <a:extLst>
            <a:ext uri="{FF2B5EF4-FFF2-40B4-BE49-F238E27FC236}">
              <a16:creationId xmlns:a16="http://schemas.microsoft.com/office/drawing/2014/main" id="{AA1E1762-78C4-4E8C-B8D1-F0738CEB4171}"/>
            </a:ext>
          </a:extLst>
        </xdr:cNvPr>
        <xdr:cNvPicPr>
          <a:picLocks/>
        </xdr:cNvPicPr>
      </xdr:nvPicPr>
      <xdr:blipFill>
        <a:blip xmlns:r="http://schemas.openxmlformats.org/officeDocument/2006/relationships" r:embed="rId261">
          <a:extLst>
            <a:ext uri="{28A0092B-C50C-407E-A947-70E740481C1C}">
              <a14:useLocalDpi xmlns:a14="http://schemas.microsoft.com/office/drawing/2010/main" val="0"/>
            </a:ext>
          </a:extLst>
        </a:blip>
        <a:stretch>
          <a:fillRect/>
        </a:stretch>
      </xdr:blipFill>
      <xdr:spPr>
        <a:xfrm>
          <a:off x="635000" y="332733650"/>
          <a:ext cx="723900" cy="476250"/>
        </a:xfrm>
        <a:prstGeom prst="rect">
          <a:avLst/>
        </a:prstGeom>
      </xdr:spPr>
    </xdr:pic>
    <xdr:clientData/>
  </xdr:twoCellAnchor>
  <xdr:twoCellAnchor editAs="oneCell">
    <xdr:from>
      <xdr:col>1</xdr:col>
      <xdr:colOff>25400</xdr:colOff>
      <xdr:row>637</xdr:row>
      <xdr:rowOff>25400</xdr:rowOff>
    </xdr:from>
    <xdr:to>
      <xdr:col>1</xdr:col>
      <xdr:colOff>749300</xdr:colOff>
      <xdr:row>637</xdr:row>
      <xdr:rowOff>501650</xdr:rowOff>
    </xdr:to>
    <xdr:pic>
      <xdr:nvPicPr>
        <xdr:cNvPr id="1141" name="Subgraph-renanmartineza">
          <a:extLst>
            <a:ext uri="{FF2B5EF4-FFF2-40B4-BE49-F238E27FC236}">
              <a16:creationId xmlns:a16="http://schemas.microsoft.com/office/drawing/2014/main" id="{22F9358D-82FC-44EF-A0F4-0B77FE36E349}"/>
            </a:ext>
          </a:extLst>
        </xdr:cNvPr>
        <xdr:cNvPicPr>
          <a:picLocks/>
        </xdr:cNvPicPr>
      </xdr:nvPicPr>
      <xdr:blipFill>
        <a:blip xmlns:r="http://schemas.openxmlformats.org/officeDocument/2006/relationships" r:embed="rId261">
          <a:extLst>
            <a:ext uri="{28A0092B-C50C-407E-A947-70E740481C1C}">
              <a14:useLocalDpi xmlns:a14="http://schemas.microsoft.com/office/drawing/2010/main" val="0"/>
            </a:ext>
          </a:extLst>
        </a:blip>
        <a:stretch>
          <a:fillRect/>
        </a:stretch>
      </xdr:blipFill>
      <xdr:spPr>
        <a:xfrm>
          <a:off x="635000" y="333257525"/>
          <a:ext cx="723900" cy="476250"/>
        </a:xfrm>
        <a:prstGeom prst="rect">
          <a:avLst/>
        </a:prstGeom>
      </xdr:spPr>
    </xdr:pic>
    <xdr:clientData/>
  </xdr:twoCellAnchor>
  <xdr:twoCellAnchor editAs="oneCell">
    <xdr:from>
      <xdr:col>1</xdr:col>
      <xdr:colOff>25400</xdr:colOff>
      <xdr:row>638</xdr:row>
      <xdr:rowOff>25400</xdr:rowOff>
    </xdr:from>
    <xdr:to>
      <xdr:col>1</xdr:col>
      <xdr:colOff>749300</xdr:colOff>
      <xdr:row>638</xdr:row>
      <xdr:rowOff>501650</xdr:rowOff>
    </xdr:to>
    <xdr:pic>
      <xdr:nvPicPr>
        <xdr:cNvPr id="1143" name="Subgraph-akkiakki1137">
          <a:extLst>
            <a:ext uri="{FF2B5EF4-FFF2-40B4-BE49-F238E27FC236}">
              <a16:creationId xmlns:a16="http://schemas.microsoft.com/office/drawing/2014/main" id="{1EEE272F-9D93-47D7-94B5-ADDE55AEA8D3}"/>
            </a:ext>
          </a:extLst>
        </xdr:cNvPr>
        <xdr:cNvPicPr>
          <a:picLocks/>
        </xdr:cNvPicPr>
      </xdr:nvPicPr>
      <xdr:blipFill>
        <a:blip xmlns:r="http://schemas.openxmlformats.org/officeDocument/2006/relationships" r:embed="rId262">
          <a:extLst>
            <a:ext uri="{28A0092B-C50C-407E-A947-70E740481C1C}">
              <a14:useLocalDpi xmlns:a14="http://schemas.microsoft.com/office/drawing/2010/main" val="0"/>
            </a:ext>
          </a:extLst>
        </a:blip>
        <a:stretch>
          <a:fillRect/>
        </a:stretch>
      </xdr:blipFill>
      <xdr:spPr>
        <a:xfrm>
          <a:off x="635000" y="333781400"/>
          <a:ext cx="723900" cy="476250"/>
        </a:xfrm>
        <a:prstGeom prst="rect">
          <a:avLst/>
        </a:prstGeom>
      </xdr:spPr>
    </xdr:pic>
    <xdr:clientData/>
  </xdr:twoCellAnchor>
  <xdr:twoCellAnchor editAs="oneCell">
    <xdr:from>
      <xdr:col>1</xdr:col>
      <xdr:colOff>25400</xdr:colOff>
      <xdr:row>639</xdr:row>
      <xdr:rowOff>25400</xdr:rowOff>
    </xdr:from>
    <xdr:to>
      <xdr:col>1</xdr:col>
      <xdr:colOff>749300</xdr:colOff>
      <xdr:row>639</xdr:row>
      <xdr:rowOff>501650</xdr:rowOff>
    </xdr:to>
    <xdr:pic>
      <xdr:nvPicPr>
        <xdr:cNvPr id="1145" name="Subgraph-josh2440_">
          <a:extLst>
            <a:ext uri="{FF2B5EF4-FFF2-40B4-BE49-F238E27FC236}">
              <a16:creationId xmlns:a16="http://schemas.microsoft.com/office/drawing/2014/main" id="{CC82A688-6F7C-4CD2-8195-2552C54CF365}"/>
            </a:ext>
          </a:extLst>
        </xdr:cNvPr>
        <xdr:cNvPicPr>
          <a:picLocks/>
        </xdr:cNvPicPr>
      </xdr:nvPicPr>
      <xdr:blipFill>
        <a:blip xmlns:r="http://schemas.openxmlformats.org/officeDocument/2006/relationships" r:embed="rId263">
          <a:extLst>
            <a:ext uri="{28A0092B-C50C-407E-A947-70E740481C1C}">
              <a14:useLocalDpi xmlns:a14="http://schemas.microsoft.com/office/drawing/2010/main" val="0"/>
            </a:ext>
          </a:extLst>
        </a:blip>
        <a:stretch>
          <a:fillRect/>
        </a:stretch>
      </xdr:blipFill>
      <xdr:spPr>
        <a:xfrm>
          <a:off x="635000" y="334305275"/>
          <a:ext cx="723900" cy="476250"/>
        </a:xfrm>
        <a:prstGeom prst="rect">
          <a:avLst/>
        </a:prstGeom>
      </xdr:spPr>
    </xdr:pic>
    <xdr:clientData/>
  </xdr:twoCellAnchor>
  <xdr:twoCellAnchor editAs="oneCell">
    <xdr:from>
      <xdr:col>1</xdr:col>
      <xdr:colOff>25400</xdr:colOff>
      <xdr:row>640</xdr:row>
      <xdr:rowOff>25400</xdr:rowOff>
    </xdr:from>
    <xdr:to>
      <xdr:col>1</xdr:col>
      <xdr:colOff>749300</xdr:colOff>
      <xdr:row>640</xdr:row>
      <xdr:rowOff>501650</xdr:rowOff>
    </xdr:to>
    <xdr:pic>
      <xdr:nvPicPr>
        <xdr:cNvPr id="1147" name="Subgraph-tonyselbow1">
          <a:extLst>
            <a:ext uri="{FF2B5EF4-FFF2-40B4-BE49-F238E27FC236}">
              <a16:creationId xmlns:a16="http://schemas.microsoft.com/office/drawing/2014/main" id="{37D11962-B2E1-4464-A97C-0DDA20E575F2}"/>
            </a:ext>
          </a:extLst>
        </xdr:cNvPr>
        <xdr:cNvPicPr>
          <a:picLocks/>
        </xdr:cNvPicPr>
      </xdr:nvPicPr>
      <xdr:blipFill>
        <a:blip xmlns:r="http://schemas.openxmlformats.org/officeDocument/2006/relationships" r:embed="rId264">
          <a:extLst>
            <a:ext uri="{28A0092B-C50C-407E-A947-70E740481C1C}">
              <a14:useLocalDpi xmlns:a14="http://schemas.microsoft.com/office/drawing/2010/main" val="0"/>
            </a:ext>
          </a:extLst>
        </a:blip>
        <a:stretch>
          <a:fillRect/>
        </a:stretch>
      </xdr:blipFill>
      <xdr:spPr>
        <a:xfrm>
          <a:off x="635000" y="334829150"/>
          <a:ext cx="723900" cy="476250"/>
        </a:xfrm>
        <a:prstGeom prst="rect">
          <a:avLst/>
        </a:prstGeom>
      </xdr:spPr>
    </xdr:pic>
    <xdr:clientData/>
  </xdr:twoCellAnchor>
  <xdr:twoCellAnchor editAs="oneCell">
    <xdr:from>
      <xdr:col>1</xdr:col>
      <xdr:colOff>25400</xdr:colOff>
      <xdr:row>641</xdr:row>
      <xdr:rowOff>25400</xdr:rowOff>
    </xdr:from>
    <xdr:to>
      <xdr:col>1</xdr:col>
      <xdr:colOff>749300</xdr:colOff>
      <xdr:row>641</xdr:row>
      <xdr:rowOff>501650</xdr:rowOff>
    </xdr:to>
    <xdr:pic>
      <xdr:nvPicPr>
        <xdr:cNvPr id="1149" name="Subgraph-tdicianno">
          <a:extLst>
            <a:ext uri="{FF2B5EF4-FFF2-40B4-BE49-F238E27FC236}">
              <a16:creationId xmlns:a16="http://schemas.microsoft.com/office/drawing/2014/main" id="{665C5394-15D9-4223-8AEA-70B0B02120E4}"/>
            </a:ext>
          </a:extLst>
        </xdr:cNvPr>
        <xdr:cNvPicPr>
          <a:picLocks/>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635000" y="335353025"/>
          <a:ext cx="723900" cy="476250"/>
        </a:xfrm>
        <a:prstGeom prst="rect">
          <a:avLst/>
        </a:prstGeom>
      </xdr:spPr>
    </xdr:pic>
    <xdr:clientData/>
  </xdr:twoCellAnchor>
  <xdr:twoCellAnchor editAs="oneCell">
    <xdr:from>
      <xdr:col>1</xdr:col>
      <xdr:colOff>25400</xdr:colOff>
      <xdr:row>642</xdr:row>
      <xdr:rowOff>25400</xdr:rowOff>
    </xdr:from>
    <xdr:to>
      <xdr:col>1</xdr:col>
      <xdr:colOff>749300</xdr:colOff>
      <xdr:row>642</xdr:row>
      <xdr:rowOff>501650</xdr:rowOff>
    </xdr:to>
    <xdr:pic>
      <xdr:nvPicPr>
        <xdr:cNvPr id="1151" name="Subgraph-attackingscrum">
          <a:extLst>
            <a:ext uri="{FF2B5EF4-FFF2-40B4-BE49-F238E27FC236}">
              <a16:creationId xmlns:a16="http://schemas.microsoft.com/office/drawing/2014/main" id="{8571EFB1-4AC6-49F4-8F6C-F88CF8614606}"/>
            </a:ext>
          </a:extLst>
        </xdr:cNvPr>
        <xdr:cNvPicPr>
          <a:picLocks/>
        </xdr:cNvPicPr>
      </xdr:nvPicPr>
      <xdr:blipFill>
        <a:blip xmlns:r="http://schemas.openxmlformats.org/officeDocument/2006/relationships" r:embed="rId265">
          <a:extLst>
            <a:ext uri="{28A0092B-C50C-407E-A947-70E740481C1C}">
              <a14:useLocalDpi xmlns:a14="http://schemas.microsoft.com/office/drawing/2010/main" val="0"/>
            </a:ext>
          </a:extLst>
        </a:blip>
        <a:stretch>
          <a:fillRect/>
        </a:stretch>
      </xdr:blipFill>
      <xdr:spPr>
        <a:xfrm>
          <a:off x="635000" y="335876900"/>
          <a:ext cx="723900" cy="476250"/>
        </a:xfrm>
        <a:prstGeom prst="rect">
          <a:avLst/>
        </a:prstGeom>
      </xdr:spPr>
    </xdr:pic>
    <xdr:clientData/>
  </xdr:twoCellAnchor>
  <xdr:twoCellAnchor editAs="oneCell">
    <xdr:from>
      <xdr:col>1</xdr:col>
      <xdr:colOff>25400</xdr:colOff>
      <xdr:row>643</xdr:row>
      <xdr:rowOff>25400</xdr:rowOff>
    </xdr:from>
    <xdr:to>
      <xdr:col>1</xdr:col>
      <xdr:colOff>749300</xdr:colOff>
      <xdr:row>643</xdr:row>
      <xdr:rowOff>501650</xdr:rowOff>
    </xdr:to>
    <xdr:pic>
      <xdr:nvPicPr>
        <xdr:cNvPr id="1153" name="Subgraph-themightymurph">
          <a:extLst>
            <a:ext uri="{FF2B5EF4-FFF2-40B4-BE49-F238E27FC236}">
              <a16:creationId xmlns:a16="http://schemas.microsoft.com/office/drawing/2014/main" id="{2D1649FD-91DA-4948-896B-8C386D0B0B4F}"/>
            </a:ext>
          </a:extLst>
        </xdr:cNvPr>
        <xdr:cNvPicPr>
          <a:picLocks/>
        </xdr:cNvPicPr>
      </xdr:nvPicPr>
      <xdr:blipFill>
        <a:blip xmlns:r="http://schemas.openxmlformats.org/officeDocument/2006/relationships" r:embed="rId266">
          <a:extLst>
            <a:ext uri="{28A0092B-C50C-407E-A947-70E740481C1C}">
              <a14:useLocalDpi xmlns:a14="http://schemas.microsoft.com/office/drawing/2010/main" val="0"/>
            </a:ext>
          </a:extLst>
        </a:blip>
        <a:stretch>
          <a:fillRect/>
        </a:stretch>
      </xdr:blipFill>
      <xdr:spPr>
        <a:xfrm>
          <a:off x="635000" y="336400775"/>
          <a:ext cx="723900" cy="476250"/>
        </a:xfrm>
        <a:prstGeom prst="rect">
          <a:avLst/>
        </a:prstGeom>
      </xdr:spPr>
    </xdr:pic>
    <xdr:clientData/>
  </xdr:twoCellAnchor>
  <xdr:twoCellAnchor editAs="oneCell">
    <xdr:from>
      <xdr:col>1</xdr:col>
      <xdr:colOff>25400</xdr:colOff>
      <xdr:row>644</xdr:row>
      <xdr:rowOff>25400</xdr:rowOff>
    </xdr:from>
    <xdr:to>
      <xdr:col>1</xdr:col>
      <xdr:colOff>749300</xdr:colOff>
      <xdr:row>644</xdr:row>
      <xdr:rowOff>501650</xdr:rowOff>
    </xdr:to>
    <xdr:pic>
      <xdr:nvPicPr>
        <xdr:cNvPr id="1155" name="Subgraph-daniel_killick">
          <a:extLst>
            <a:ext uri="{FF2B5EF4-FFF2-40B4-BE49-F238E27FC236}">
              <a16:creationId xmlns:a16="http://schemas.microsoft.com/office/drawing/2014/main" id="{3E54E011-8A8F-45B2-9747-4ECEFAA51DE3}"/>
            </a:ext>
          </a:extLst>
        </xdr:cNvPr>
        <xdr:cNvPicPr>
          <a:picLocks/>
        </xdr:cNvPicPr>
      </xdr:nvPicPr>
      <xdr:blipFill>
        <a:blip xmlns:r="http://schemas.openxmlformats.org/officeDocument/2006/relationships" r:embed="rId267">
          <a:extLst>
            <a:ext uri="{28A0092B-C50C-407E-A947-70E740481C1C}">
              <a14:useLocalDpi xmlns:a14="http://schemas.microsoft.com/office/drawing/2010/main" val="0"/>
            </a:ext>
          </a:extLst>
        </a:blip>
        <a:stretch>
          <a:fillRect/>
        </a:stretch>
      </xdr:blipFill>
      <xdr:spPr>
        <a:xfrm>
          <a:off x="635000" y="336924650"/>
          <a:ext cx="723900" cy="476250"/>
        </a:xfrm>
        <a:prstGeom prst="rect">
          <a:avLst/>
        </a:prstGeom>
      </xdr:spPr>
    </xdr:pic>
    <xdr:clientData/>
  </xdr:twoCellAnchor>
  <xdr:twoCellAnchor editAs="oneCell">
    <xdr:from>
      <xdr:col>1</xdr:col>
      <xdr:colOff>25400</xdr:colOff>
      <xdr:row>645</xdr:row>
      <xdr:rowOff>25400</xdr:rowOff>
    </xdr:from>
    <xdr:to>
      <xdr:col>1</xdr:col>
      <xdr:colOff>749300</xdr:colOff>
      <xdr:row>645</xdr:row>
      <xdr:rowOff>501650</xdr:rowOff>
    </xdr:to>
    <xdr:pic>
      <xdr:nvPicPr>
        <xdr:cNvPr id="1157" name="Subgraph-frankmodica2">
          <a:extLst>
            <a:ext uri="{FF2B5EF4-FFF2-40B4-BE49-F238E27FC236}">
              <a16:creationId xmlns:a16="http://schemas.microsoft.com/office/drawing/2014/main" id="{3109D40A-38EC-4EB0-B703-270679B21971}"/>
            </a:ext>
          </a:extLst>
        </xdr:cNvPr>
        <xdr:cNvPicPr>
          <a:picLocks/>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35000" y="337448525"/>
          <a:ext cx="723900" cy="476250"/>
        </a:xfrm>
        <a:prstGeom prst="rect">
          <a:avLst/>
        </a:prstGeom>
      </xdr:spPr>
    </xdr:pic>
    <xdr:clientData/>
  </xdr:twoCellAnchor>
  <xdr:twoCellAnchor editAs="oneCell">
    <xdr:from>
      <xdr:col>1</xdr:col>
      <xdr:colOff>25400</xdr:colOff>
      <xdr:row>649</xdr:row>
      <xdr:rowOff>25400</xdr:rowOff>
    </xdr:from>
    <xdr:to>
      <xdr:col>1</xdr:col>
      <xdr:colOff>749300</xdr:colOff>
      <xdr:row>649</xdr:row>
      <xdr:rowOff>501650</xdr:rowOff>
    </xdr:to>
    <xdr:pic>
      <xdr:nvPicPr>
        <xdr:cNvPr id="1159" name="Subgraph-snebbimma">
          <a:extLst>
            <a:ext uri="{FF2B5EF4-FFF2-40B4-BE49-F238E27FC236}">
              <a16:creationId xmlns:a16="http://schemas.microsoft.com/office/drawing/2014/main" id="{40C917B9-9E97-4D4D-82F5-8DFCD818772A}"/>
            </a:ext>
          </a:extLst>
        </xdr:cNvPr>
        <xdr:cNvPicPr>
          <a:picLocks/>
        </xdr:cNvPicPr>
      </xdr:nvPicPr>
      <xdr:blipFill>
        <a:blip xmlns:r="http://schemas.openxmlformats.org/officeDocument/2006/relationships" r:embed="rId203">
          <a:extLst>
            <a:ext uri="{28A0092B-C50C-407E-A947-70E740481C1C}">
              <a14:useLocalDpi xmlns:a14="http://schemas.microsoft.com/office/drawing/2010/main" val="0"/>
            </a:ext>
          </a:extLst>
        </a:blip>
        <a:stretch>
          <a:fillRect/>
        </a:stretch>
      </xdr:blipFill>
      <xdr:spPr>
        <a:xfrm>
          <a:off x="635000" y="339544025"/>
          <a:ext cx="723900" cy="476250"/>
        </a:xfrm>
        <a:prstGeom prst="rect">
          <a:avLst/>
        </a:prstGeom>
      </xdr:spPr>
    </xdr:pic>
    <xdr:clientData/>
  </xdr:twoCellAnchor>
  <xdr:twoCellAnchor editAs="oneCell">
    <xdr:from>
      <xdr:col>1</xdr:col>
      <xdr:colOff>25400</xdr:colOff>
      <xdr:row>650</xdr:row>
      <xdr:rowOff>25400</xdr:rowOff>
    </xdr:from>
    <xdr:to>
      <xdr:col>1</xdr:col>
      <xdr:colOff>749300</xdr:colOff>
      <xdr:row>650</xdr:row>
      <xdr:rowOff>501650</xdr:rowOff>
    </xdr:to>
    <xdr:pic>
      <xdr:nvPicPr>
        <xdr:cNvPr id="1161" name="Subgraph-dede_alsace_68">
          <a:extLst>
            <a:ext uri="{FF2B5EF4-FFF2-40B4-BE49-F238E27FC236}">
              <a16:creationId xmlns:a16="http://schemas.microsoft.com/office/drawing/2014/main" id="{854637C1-DA85-44CF-9A30-CEA1DFF8D180}"/>
            </a:ext>
          </a:extLst>
        </xdr:cNvPr>
        <xdr:cNvPicPr>
          <a:picLocks/>
        </xdr:cNvPicPr>
      </xdr:nvPicPr>
      <xdr:blipFill>
        <a:blip xmlns:r="http://schemas.openxmlformats.org/officeDocument/2006/relationships" r:embed="rId268">
          <a:extLst>
            <a:ext uri="{28A0092B-C50C-407E-A947-70E740481C1C}">
              <a14:useLocalDpi xmlns:a14="http://schemas.microsoft.com/office/drawing/2010/main" val="0"/>
            </a:ext>
          </a:extLst>
        </a:blip>
        <a:stretch>
          <a:fillRect/>
        </a:stretch>
      </xdr:blipFill>
      <xdr:spPr>
        <a:xfrm>
          <a:off x="635000" y="340067900"/>
          <a:ext cx="723900" cy="476250"/>
        </a:xfrm>
        <a:prstGeom prst="rect">
          <a:avLst/>
        </a:prstGeom>
      </xdr:spPr>
    </xdr:pic>
    <xdr:clientData/>
  </xdr:twoCellAnchor>
  <xdr:twoCellAnchor editAs="oneCell">
    <xdr:from>
      <xdr:col>1</xdr:col>
      <xdr:colOff>25400</xdr:colOff>
      <xdr:row>651</xdr:row>
      <xdr:rowOff>25400</xdr:rowOff>
    </xdr:from>
    <xdr:to>
      <xdr:col>1</xdr:col>
      <xdr:colOff>749300</xdr:colOff>
      <xdr:row>651</xdr:row>
      <xdr:rowOff>501650</xdr:rowOff>
    </xdr:to>
    <xdr:pic>
      <xdr:nvPicPr>
        <xdr:cNvPr id="1163" name="Subgraph-emmanuelmacron">
          <a:extLst>
            <a:ext uri="{FF2B5EF4-FFF2-40B4-BE49-F238E27FC236}">
              <a16:creationId xmlns:a16="http://schemas.microsoft.com/office/drawing/2014/main" id="{E3EAFAFE-53BF-4B2A-9151-155D5F2EE5DD}"/>
            </a:ext>
          </a:extLst>
        </xdr:cNvPr>
        <xdr:cNvPicPr>
          <a:picLocks/>
        </xdr:cNvPicPr>
      </xdr:nvPicPr>
      <xdr:blipFill>
        <a:blip xmlns:r="http://schemas.openxmlformats.org/officeDocument/2006/relationships" r:embed="rId269">
          <a:extLst>
            <a:ext uri="{28A0092B-C50C-407E-A947-70E740481C1C}">
              <a14:useLocalDpi xmlns:a14="http://schemas.microsoft.com/office/drawing/2010/main" val="0"/>
            </a:ext>
          </a:extLst>
        </a:blip>
        <a:stretch>
          <a:fillRect/>
        </a:stretch>
      </xdr:blipFill>
      <xdr:spPr>
        <a:xfrm>
          <a:off x="635000" y="340591775"/>
          <a:ext cx="723900" cy="476250"/>
        </a:xfrm>
        <a:prstGeom prst="rect">
          <a:avLst/>
        </a:prstGeom>
      </xdr:spPr>
    </xdr:pic>
    <xdr:clientData/>
  </xdr:twoCellAnchor>
  <xdr:twoCellAnchor editAs="oneCell">
    <xdr:from>
      <xdr:col>1</xdr:col>
      <xdr:colOff>25400</xdr:colOff>
      <xdr:row>652</xdr:row>
      <xdr:rowOff>25400</xdr:rowOff>
    </xdr:from>
    <xdr:to>
      <xdr:col>1</xdr:col>
      <xdr:colOff>749300</xdr:colOff>
      <xdr:row>652</xdr:row>
      <xdr:rowOff>501650</xdr:rowOff>
    </xdr:to>
    <xdr:pic>
      <xdr:nvPicPr>
        <xdr:cNvPr id="1165" name="Subgraph-ufcquechoisir">
          <a:extLst>
            <a:ext uri="{FF2B5EF4-FFF2-40B4-BE49-F238E27FC236}">
              <a16:creationId xmlns:a16="http://schemas.microsoft.com/office/drawing/2014/main" id="{5AF2A567-F3E2-43DE-B11C-259D8A914779}"/>
            </a:ext>
          </a:extLst>
        </xdr:cNvPr>
        <xdr:cNvPicPr>
          <a:picLocks/>
        </xdr:cNvPicPr>
      </xdr:nvPicPr>
      <xdr:blipFill>
        <a:blip xmlns:r="http://schemas.openxmlformats.org/officeDocument/2006/relationships" r:embed="rId270">
          <a:extLst>
            <a:ext uri="{28A0092B-C50C-407E-A947-70E740481C1C}">
              <a14:useLocalDpi xmlns:a14="http://schemas.microsoft.com/office/drawing/2010/main" val="0"/>
            </a:ext>
          </a:extLst>
        </a:blip>
        <a:stretch>
          <a:fillRect/>
        </a:stretch>
      </xdr:blipFill>
      <xdr:spPr>
        <a:xfrm>
          <a:off x="635000" y="341115650"/>
          <a:ext cx="723900" cy="476250"/>
        </a:xfrm>
        <a:prstGeom prst="rect">
          <a:avLst/>
        </a:prstGeom>
      </xdr:spPr>
    </xdr:pic>
    <xdr:clientData/>
  </xdr:twoCellAnchor>
  <xdr:twoCellAnchor editAs="oneCell">
    <xdr:from>
      <xdr:col>1</xdr:col>
      <xdr:colOff>25400</xdr:colOff>
      <xdr:row>654</xdr:row>
      <xdr:rowOff>25400</xdr:rowOff>
    </xdr:from>
    <xdr:to>
      <xdr:col>1</xdr:col>
      <xdr:colOff>749300</xdr:colOff>
      <xdr:row>654</xdr:row>
      <xdr:rowOff>501650</xdr:rowOff>
    </xdr:to>
    <xdr:pic>
      <xdr:nvPicPr>
        <xdr:cNvPr id="1167" name="Subgraph-3gweyrey_boy">
          <a:extLst>
            <a:ext uri="{FF2B5EF4-FFF2-40B4-BE49-F238E27FC236}">
              <a16:creationId xmlns:a16="http://schemas.microsoft.com/office/drawing/2014/main" id="{727EFAD5-1BF1-4938-8C27-C3B3F56CFD43}"/>
            </a:ext>
          </a:extLst>
        </xdr:cNvPr>
        <xdr:cNvPicPr>
          <a:picLocks/>
        </xdr:cNvPicPr>
      </xdr:nvPicPr>
      <xdr:blipFill>
        <a:blip xmlns:r="http://schemas.openxmlformats.org/officeDocument/2006/relationships" r:embed="rId271">
          <a:extLst>
            <a:ext uri="{28A0092B-C50C-407E-A947-70E740481C1C}">
              <a14:useLocalDpi xmlns:a14="http://schemas.microsoft.com/office/drawing/2010/main" val="0"/>
            </a:ext>
          </a:extLst>
        </a:blip>
        <a:stretch>
          <a:fillRect/>
        </a:stretch>
      </xdr:blipFill>
      <xdr:spPr>
        <a:xfrm>
          <a:off x="635000" y="342163400"/>
          <a:ext cx="723900" cy="476250"/>
        </a:xfrm>
        <a:prstGeom prst="rect">
          <a:avLst/>
        </a:prstGeom>
      </xdr:spPr>
    </xdr:pic>
    <xdr:clientData/>
  </xdr:twoCellAnchor>
  <xdr:twoCellAnchor editAs="oneCell">
    <xdr:from>
      <xdr:col>1</xdr:col>
      <xdr:colOff>25400</xdr:colOff>
      <xdr:row>655</xdr:row>
      <xdr:rowOff>25400</xdr:rowOff>
    </xdr:from>
    <xdr:to>
      <xdr:col>1</xdr:col>
      <xdr:colOff>749300</xdr:colOff>
      <xdr:row>655</xdr:row>
      <xdr:rowOff>501650</xdr:rowOff>
    </xdr:to>
    <xdr:pic>
      <xdr:nvPicPr>
        <xdr:cNvPr id="1169" name="Subgraph-hondacenter">
          <a:extLst>
            <a:ext uri="{FF2B5EF4-FFF2-40B4-BE49-F238E27FC236}">
              <a16:creationId xmlns:a16="http://schemas.microsoft.com/office/drawing/2014/main" id="{775299BB-6239-428C-B037-1C22486A3690}"/>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342687275"/>
          <a:ext cx="723900" cy="476250"/>
        </a:xfrm>
        <a:prstGeom prst="rect">
          <a:avLst/>
        </a:prstGeom>
      </xdr:spPr>
    </xdr:pic>
    <xdr:clientData/>
  </xdr:twoCellAnchor>
  <xdr:twoCellAnchor editAs="oneCell">
    <xdr:from>
      <xdr:col>1</xdr:col>
      <xdr:colOff>25400</xdr:colOff>
      <xdr:row>656</xdr:row>
      <xdr:rowOff>25400</xdr:rowOff>
    </xdr:from>
    <xdr:to>
      <xdr:col>1</xdr:col>
      <xdr:colOff>749300</xdr:colOff>
      <xdr:row>656</xdr:row>
      <xdr:rowOff>501650</xdr:rowOff>
    </xdr:to>
    <xdr:pic>
      <xdr:nvPicPr>
        <xdr:cNvPr id="1171" name="Subgraph-francis_ngannou">
          <a:extLst>
            <a:ext uri="{FF2B5EF4-FFF2-40B4-BE49-F238E27FC236}">
              <a16:creationId xmlns:a16="http://schemas.microsoft.com/office/drawing/2014/main" id="{A897EA3F-7795-4AD4-BB3C-849C14FB38C2}"/>
            </a:ext>
          </a:extLst>
        </xdr:cNvPr>
        <xdr:cNvPicPr>
          <a:picLocks/>
        </xdr:cNvPicPr>
      </xdr:nvPicPr>
      <xdr:blipFill>
        <a:blip xmlns:r="http://schemas.openxmlformats.org/officeDocument/2006/relationships" r:embed="rId272">
          <a:extLst>
            <a:ext uri="{28A0092B-C50C-407E-A947-70E740481C1C}">
              <a14:useLocalDpi xmlns:a14="http://schemas.microsoft.com/office/drawing/2010/main" val="0"/>
            </a:ext>
          </a:extLst>
        </a:blip>
        <a:stretch>
          <a:fillRect/>
        </a:stretch>
      </xdr:blipFill>
      <xdr:spPr>
        <a:xfrm>
          <a:off x="635000" y="343211150"/>
          <a:ext cx="723900" cy="476250"/>
        </a:xfrm>
        <a:prstGeom prst="rect">
          <a:avLst/>
        </a:prstGeom>
      </xdr:spPr>
    </xdr:pic>
    <xdr:clientData/>
  </xdr:twoCellAnchor>
  <xdr:twoCellAnchor editAs="oneCell">
    <xdr:from>
      <xdr:col>1</xdr:col>
      <xdr:colOff>25400</xdr:colOff>
      <xdr:row>658</xdr:row>
      <xdr:rowOff>25400</xdr:rowOff>
    </xdr:from>
    <xdr:to>
      <xdr:col>1</xdr:col>
      <xdr:colOff>749300</xdr:colOff>
      <xdr:row>658</xdr:row>
      <xdr:rowOff>501650</xdr:rowOff>
    </xdr:to>
    <xdr:pic>
      <xdr:nvPicPr>
        <xdr:cNvPr id="1173" name="Subgraph-steve_cribb">
          <a:extLst>
            <a:ext uri="{FF2B5EF4-FFF2-40B4-BE49-F238E27FC236}">
              <a16:creationId xmlns:a16="http://schemas.microsoft.com/office/drawing/2014/main" id="{A2B390D8-F303-47E9-B572-8D243E590343}"/>
            </a:ext>
          </a:extLst>
        </xdr:cNvPr>
        <xdr:cNvPicPr>
          <a:picLocks/>
        </xdr:cNvPicPr>
      </xdr:nvPicPr>
      <xdr:blipFill>
        <a:blip xmlns:r="http://schemas.openxmlformats.org/officeDocument/2006/relationships" r:embed="rId273">
          <a:extLst>
            <a:ext uri="{28A0092B-C50C-407E-A947-70E740481C1C}">
              <a14:useLocalDpi xmlns:a14="http://schemas.microsoft.com/office/drawing/2010/main" val="0"/>
            </a:ext>
          </a:extLst>
        </a:blip>
        <a:stretch>
          <a:fillRect/>
        </a:stretch>
      </xdr:blipFill>
      <xdr:spPr>
        <a:xfrm>
          <a:off x="635000" y="344258900"/>
          <a:ext cx="723900" cy="476250"/>
        </a:xfrm>
        <a:prstGeom prst="rect">
          <a:avLst/>
        </a:prstGeom>
      </xdr:spPr>
    </xdr:pic>
    <xdr:clientData/>
  </xdr:twoCellAnchor>
  <xdr:twoCellAnchor editAs="oneCell">
    <xdr:from>
      <xdr:col>1</xdr:col>
      <xdr:colOff>25400</xdr:colOff>
      <xdr:row>659</xdr:row>
      <xdr:rowOff>25400</xdr:rowOff>
    </xdr:from>
    <xdr:to>
      <xdr:col>1</xdr:col>
      <xdr:colOff>749300</xdr:colOff>
      <xdr:row>659</xdr:row>
      <xdr:rowOff>501650</xdr:rowOff>
    </xdr:to>
    <xdr:pic>
      <xdr:nvPicPr>
        <xdr:cNvPr id="1175" name="Subgraph-nathalienath19">
          <a:extLst>
            <a:ext uri="{FF2B5EF4-FFF2-40B4-BE49-F238E27FC236}">
              <a16:creationId xmlns:a16="http://schemas.microsoft.com/office/drawing/2014/main" id="{91F2256F-E45D-431E-BC50-DE4245B22BAC}"/>
            </a:ext>
          </a:extLst>
        </xdr:cNvPr>
        <xdr:cNvPicPr>
          <a:picLocks/>
        </xdr:cNvPicPr>
      </xdr:nvPicPr>
      <xdr:blipFill>
        <a:blip xmlns:r="http://schemas.openxmlformats.org/officeDocument/2006/relationships" r:embed="rId274">
          <a:extLst>
            <a:ext uri="{28A0092B-C50C-407E-A947-70E740481C1C}">
              <a14:useLocalDpi xmlns:a14="http://schemas.microsoft.com/office/drawing/2010/main" val="0"/>
            </a:ext>
          </a:extLst>
        </a:blip>
        <a:stretch>
          <a:fillRect/>
        </a:stretch>
      </xdr:blipFill>
      <xdr:spPr>
        <a:xfrm>
          <a:off x="635000" y="344782775"/>
          <a:ext cx="723900" cy="476250"/>
        </a:xfrm>
        <a:prstGeom prst="rect">
          <a:avLst/>
        </a:prstGeom>
      </xdr:spPr>
    </xdr:pic>
    <xdr:clientData/>
  </xdr:twoCellAnchor>
  <xdr:twoCellAnchor editAs="oneCell">
    <xdr:from>
      <xdr:col>1</xdr:col>
      <xdr:colOff>25400</xdr:colOff>
      <xdr:row>661</xdr:row>
      <xdr:rowOff>25400</xdr:rowOff>
    </xdr:from>
    <xdr:to>
      <xdr:col>1</xdr:col>
      <xdr:colOff>749300</xdr:colOff>
      <xdr:row>661</xdr:row>
      <xdr:rowOff>501650</xdr:rowOff>
    </xdr:to>
    <xdr:pic>
      <xdr:nvPicPr>
        <xdr:cNvPr id="1177" name="Subgraph-morgan99044993">
          <a:extLst>
            <a:ext uri="{FF2B5EF4-FFF2-40B4-BE49-F238E27FC236}">
              <a16:creationId xmlns:a16="http://schemas.microsoft.com/office/drawing/2014/main" id="{776B33DE-F5C0-4072-AC12-7D41064B2418}"/>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345830525"/>
          <a:ext cx="723900" cy="476250"/>
        </a:xfrm>
        <a:prstGeom prst="rect">
          <a:avLst/>
        </a:prstGeom>
      </xdr:spPr>
    </xdr:pic>
    <xdr:clientData/>
  </xdr:twoCellAnchor>
  <xdr:twoCellAnchor editAs="oneCell">
    <xdr:from>
      <xdr:col>1</xdr:col>
      <xdr:colOff>25400</xdr:colOff>
      <xdr:row>662</xdr:row>
      <xdr:rowOff>25400</xdr:rowOff>
    </xdr:from>
    <xdr:to>
      <xdr:col>1</xdr:col>
      <xdr:colOff>749300</xdr:colOff>
      <xdr:row>662</xdr:row>
      <xdr:rowOff>501650</xdr:rowOff>
    </xdr:to>
    <xdr:pic>
      <xdr:nvPicPr>
        <xdr:cNvPr id="1179" name="Subgraph-giga_chikadze">
          <a:extLst>
            <a:ext uri="{FF2B5EF4-FFF2-40B4-BE49-F238E27FC236}">
              <a16:creationId xmlns:a16="http://schemas.microsoft.com/office/drawing/2014/main" id="{4FA8532B-177A-4C91-84D1-A0A82741B7A6}"/>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346354400"/>
          <a:ext cx="723900" cy="476250"/>
        </a:xfrm>
        <a:prstGeom prst="rect">
          <a:avLst/>
        </a:prstGeom>
      </xdr:spPr>
    </xdr:pic>
    <xdr:clientData/>
  </xdr:twoCellAnchor>
  <xdr:twoCellAnchor editAs="oneCell">
    <xdr:from>
      <xdr:col>1</xdr:col>
      <xdr:colOff>25400</xdr:colOff>
      <xdr:row>664</xdr:row>
      <xdr:rowOff>25400</xdr:rowOff>
    </xdr:from>
    <xdr:to>
      <xdr:col>1</xdr:col>
      <xdr:colOff>749300</xdr:colOff>
      <xdr:row>664</xdr:row>
      <xdr:rowOff>501650</xdr:rowOff>
    </xdr:to>
    <xdr:pic>
      <xdr:nvPicPr>
        <xdr:cNvPr id="1181" name="Subgraph-mma_lens">
          <a:extLst>
            <a:ext uri="{FF2B5EF4-FFF2-40B4-BE49-F238E27FC236}">
              <a16:creationId xmlns:a16="http://schemas.microsoft.com/office/drawing/2014/main" id="{E9FF3A71-7C84-4BC4-B41E-11BE4CD08076}"/>
            </a:ext>
          </a:extLst>
        </xdr:cNvPr>
        <xdr:cNvPicPr>
          <a:picLocks/>
        </xdr:cNvPicPr>
      </xdr:nvPicPr>
      <xdr:blipFill>
        <a:blip xmlns:r="http://schemas.openxmlformats.org/officeDocument/2006/relationships" r:embed="rId203">
          <a:extLst>
            <a:ext uri="{28A0092B-C50C-407E-A947-70E740481C1C}">
              <a14:useLocalDpi xmlns:a14="http://schemas.microsoft.com/office/drawing/2010/main" val="0"/>
            </a:ext>
          </a:extLst>
        </a:blip>
        <a:stretch>
          <a:fillRect/>
        </a:stretch>
      </xdr:blipFill>
      <xdr:spPr>
        <a:xfrm>
          <a:off x="635000" y="347402150"/>
          <a:ext cx="723900" cy="476250"/>
        </a:xfrm>
        <a:prstGeom prst="rect">
          <a:avLst/>
        </a:prstGeom>
      </xdr:spPr>
    </xdr:pic>
    <xdr:clientData/>
  </xdr:twoCellAnchor>
  <xdr:twoCellAnchor editAs="oneCell">
    <xdr:from>
      <xdr:col>1</xdr:col>
      <xdr:colOff>25400</xdr:colOff>
      <xdr:row>665</xdr:row>
      <xdr:rowOff>25400</xdr:rowOff>
    </xdr:from>
    <xdr:to>
      <xdr:col>1</xdr:col>
      <xdr:colOff>749300</xdr:colOff>
      <xdr:row>665</xdr:row>
      <xdr:rowOff>501650</xdr:rowOff>
    </xdr:to>
    <xdr:pic>
      <xdr:nvPicPr>
        <xdr:cNvPr id="1183" name="Subgraph-itsjustkadarius">
          <a:extLst>
            <a:ext uri="{FF2B5EF4-FFF2-40B4-BE49-F238E27FC236}">
              <a16:creationId xmlns:a16="http://schemas.microsoft.com/office/drawing/2014/main" id="{9ECCB242-70ED-48A7-B5E2-1D1D9D5BFF9C}"/>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35000" y="347926025"/>
          <a:ext cx="723900" cy="476250"/>
        </a:xfrm>
        <a:prstGeom prst="rect">
          <a:avLst/>
        </a:prstGeom>
      </xdr:spPr>
    </xdr:pic>
    <xdr:clientData/>
  </xdr:twoCellAnchor>
  <xdr:twoCellAnchor editAs="oneCell">
    <xdr:from>
      <xdr:col>1</xdr:col>
      <xdr:colOff>25400</xdr:colOff>
      <xdr:row>666</xdr:row>
      <xdr:rowOff>25400</xdr:rowOff>
    </xdr:from>
    <xdr:to>
      <xdr:col>1</xdr:col>
      <xdr:colOff>749300</xdr:colOff>
      <xdr:row>666</xdr:row>
      <xdr:rowOff>501650</xdr:rowOff>
    </xdr:to>
    <xdr:pic>
      <xdr:nvPicPr>
        <xdr:cNvPr id="1185" name="Subgraph-fedricemasse">
          <a:extLst>
            <a:ext uri="{FF2B5EF4-FFF2-40B4-BE49-F238E27FC236}">
              <a16:creationId xmlns:a16="http://schemas.microsoft.com/office/drawing/2014/main" id="{90BCAA3B-EB37-473D-9BA3-1A4CCAB039A0}"/>
            </a:ext>
          </a:extLst>
        </xdr:cNvPr>
        <xdr:cNvPicPr>
          <a:picLocks/>
        </xdr:cNvPicPr>
      </xdr:nvPicPr>
      <xdr:blipFill>
        <a:blip xmlns:r="http://schemas.openxmlformats.org/officeDocument/2006/relationships" r:embed="rId275">
          <a:extLst>
            <a:ext uri="{28A0092B-C50C-407E-A947-70E740481C1C}">
              <a14:useLocalDpi xmlns:a14="http://schemas.microsoft.com/office/drawing/2010/main" val="0"/>
            </a:ext>
          </a:extLst>
        </a:blip>
        <a:stretch>
          <a:fillRect/>
        </a:stretch>
      </xdr:blipFill>
      <xdr:spPr>
        <a:xfrm>
          <a:off x="635000" y="348449900"/>
          <a:ext cx="723900" cy="476250"/>
        </a:xfrm>
        <a:prstGeom prst="rect">
          <a:avLst/>
        </a:prstGeom>
      </xdr:spPr>
    </xdr:pic>
    <xdr:clientData/>
  </xdr:twoCellAnchor>
  <xdr:twoCellAnchor editAs="oneCell">
    <xdr:from>
      <xdr:col>1</xdr:col>
      <xdr:colOff>25400</xdr:colOff>
      <xdr:row>667</xdr:row>
      <xdr:rowOff>25400</xdr:rowOff>
    </xdr:from>
    <xdr:to>
      <xdr:col>1</xdr:col>
      <xdr:colOff>749300</xdr:colOff>
      <xdr:row>667</xdr:row>
      <xdr:rowOff>501650</xdr:rowOff>
    </xdr:to>
    <xdr:pic>
      <xdr:nvPicPr>
        <xdr:cNvPr id="1187" name="Subgraph-combathubreal">
          <a:extLst>
            <a:ext uri="{FF2B5EF4-FFF2-40B4-BE49-F238E27FC236}">
              <a16:creationId xmlns:a16="http://schemas.microsoft.com/office/drawing/2014/main" id="{9BA7F802-1D2B-487A-8D45-AC50973715F3}"/>
            </a:ext>
          </a:extLst>
        </xdr:cNvPr>
        <xdr:cNvPicPr>
          <a:picLocks/>
        </xdr:cNvPicPr>
      </xdr:nvPicPr>
      <xdr:blipFill>
        <a:blip xmlns:r="http://schemas.openxmlformats.org/officeDocument/2006/relationships" r:embed="rId276">
          <a:extLst>
            <a:ext uri="{28A0092B-C50C-407E-A947-70E740481C1C}">
              <a14:useLocalDpi xmlns:a14="http://schemas.microsoft.com/office/drawing/2010/main" val="0"/>
            </a:ext>
          </a:extLst>
        </a:blip>
        <a:stretch>
          <a:fillRect/>
        </a:stretch>
      </xdr:blipFill>
      <xdr:spPr>
        <a:xfrm>
          <a:off x="635000" y="348973775"/>
          <a:ext cx="723900" cy="476250"/>
        </a:xfrm>
        <a:prstGeom prst="rect">
          <a:avLst/>
        </a:prstGeom>
      </xdr:spPr>
    </xdr:pic>
    <xdr:clientData/>
  </xdr:twoCellAnchor>
  <xdr:twoCellAnchor editAs="oneCell">
    <xdr:from>
      <xdr:col>1</xdr:col>
      <xdr:colOff>25400</xdr:colOff>
      <xdr:row>668</xdr:row>
      <xdr:rowOff>25400</xdr:rowOff>
    </xdr:from>
    <xdr:to>
      <xdr:col>1</xdr:col>
      <xdr:colOff>749300</xdr:colOff>
      <xdr:row>668</xdr:row>
      <xdr:rowOff>501650</xdr:rowOff>
    </xdr:to>
    <xdr:pic>
      <xdr:nvPicPr>
        <xdr:cNvPr id="1189" name="Subgraph-thesportszone__">
          <a:extLst>
            <a:ext uri="{FF2B5EF4-FFF2-40B4-BE49-F238E27FC236}">
              <a16:creationId xmlns:a16="http://schemas.microsoft.com/office/drawing/2014/main" id="{AB70EC93-256C-480C-BD61-073DF759D81F}"/>
            </a:ext>
          </a:extLst>
        </xdr:cNvPr>
        <xdr:cNvPicPr>
          <a:picLocks/>
        </xdr:cNvPicPr>
      </xdr:nvPicPr>
      <xdr:blipFill>
        <a:blip xmlns:r="http://schemas.openxmlformats.org/officeDocument/2006/relationships" r:embed="rId277">
          <a:extLst>
            <a:ext uri="{28A0092B-C50C-407E-A947-70E740481C1C}">
              <a14:useLocalDpi xmlns:a14="http://schemas.microsoft.com/office/drawing/2010/main" val="0"/>
            </a:ext>
          </a:extLst>
        </a:blip>
        <a:stretch>
          <a:fillRect/>
        </a:stretch>
      </xdr:blipFill>
      <xdr:spPr>
        <a:xfrm>
          <a:off x="635000" y="349497650"/>
          <a:ext cx="723900" cy="476250"/>
        </a:xfrm>
        <a:prstGeom prst="rect">
          <a:avLst/>
        </a:prstGeom>
      </xdr:spPr>
    </xdr:pic>
    <xdr:clientData/>
  </xdr:twoCellAnchor>
  <xdr:twoCellAnchor editAs="oneCell">
    <xdr:from>
      <xdr:col>1</xdr:col>
      <xdr:colOff>25400</xdr:colOff>
      <xdr:row>669</xdr:row>
      <xdr:rowOff>25400</xdr:rowOff>
    </xdr:from>
    <xdr:to>
      <xdr:col>1</xdr:col>
      <xdr:colOff>749300</xdr:colOff>
      <xdr:row>669</xdr:row>
      <xdr:rowOff>501650</xdr:rowOff>
    </xdr:to>
    <xdr:pic>
      <xdr:nvPicPr>
        <xdr:cNvPr id="1191" name="Subgraph-femhealth4life">
          <a:extLst>
            <a:ext uri="{FF2B5EF4-FFF2-40B4-BE49-F238E27FC236}">
              <a16:creationId xmlns:a16="http://schemas.microsoft.com/office/drawing/2014/main" id="{8DDE5F10-3E23-46C8-9225-1E5EAE2A9B86}"/>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350021525"/>
          <a:ext cx="723900" cy="476250"/>
        </a:xfrm>
        <a:prstGeom prst="rect">
          <a:avLst/>
        </a:prstGeom>
      </xdr:spPr>
    </xdr:pic>
    <xdr:clientData/>
  </xdr:twoCellAnchor>
  <xdr:twoCellAnchor editAs="oneCell">
    <xdr:from>
      <xdr:col>1</xdr:col>
      <xdr:colOff>25400</xdr:colOff>
      <xdr:row>670</xdr:row>
      <xdr:rowOff>25400</xdr:rowOff>
    </xdr:from>
    <xdr:to>
      <xdr:col>1</xdr:col>
      <xdr:colOff>749300</xdr:colOff>
      <xdr:row>670</xdr:row>
      <xdr:rowOff>501650</xdr:rowOff>
    </xdr:to>
    <xdr:pic>
      <xdr:nvPicPr>
        <xdr:cNvPr id="1193" name="Subgraph-papaj_managment">
          <a:extLst>
            <a:ext uri="{FF2B5EF4-FFF2-40B4-BE49-F238E27FC236}">
              <a16:creationId xmlns:a16="http://schemas.microsoft.com/office/drawing/2014/main" id="{CEFC55D3-827C-484C-89CB-4AC1FD90E881}"/>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350545400"/>
          <a:ext cx="723900" cy="476250"/>
        </a:xfrm>
        <a:prstGeom prst="rect">
          <a:avLst/>
        </a:prstGeom>
      </xdr:spPr>
    </xdr:pic>
    <xdr:clientData/>
  </xdr:twoCellAnchor>
  <xdr:twoCellAnchor editAs="oneCell">
    <xdr:from>
      <xdr:col>1</xdr:col>
      <xdr:colOff>25400</xdr:colOff>
      <xdr:row>673</xdr:row>
      <xdr:rowOff>25400</xdr:rowOff>
    </xdr:from>
    <xdr:to>
      <xdr:col>1</xdr:col>
      <xdr:colOff>749300</xdr:colOff>
      <xdr:row>673</xdr:row>
      <xdr:rowOff>501650</xdr:rowOff>
    </xdr:to>
    <xdr:pic>
      <xdr:nvPicPr>
        <xdr:cNvPr id="1195" name="Subgraph-elianaferns">
          <a:extLst>
            <a:ext uri="{FF2B5EF4-FFF2-40B4-BE49-F238E27FC236}">
              <a16:creationId xmlns:a16="http://schemas.microsoft.com/office/drawing/2014/main" id="{A34A2749-9299-413E-9CE4-BEF9A6F5EA35}"/>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352117025"/>
          <a:ext cx="723900" cy="476250"/>
        </a:xfrm>
        <a:prstGeom prst="rect">
          <a:avLst/>
        </a:prstGeom>
      </xdr:spPr>
    </xdr:pic>
    <xdr:clientData/>
  </xdr:twoCellAnchor>
  <xdr:twoCellAnchor editAs="oneCell">
    <xdr:from>
      <xdr:col>1</xdr:col>
      <xdr:colOff>25400</xdr:colOff>
      <xdr:row>674</xdr:row>
      <xdr:rowOff>25400</xdr:rowOff>
    </xdr:from>
    <xdr:to>
      <xdr:col>1</xdr:col>
      <xdr:colOff>749300</xdr:colOff>
      <xdr:row>674</xdr:row>
      <xdr:rowOff>501650</xdr:rowOff>
    </xdr:to>
    <xdr:pic>
      <xdr:nvPicPr>
        <xdr:cNvPr id="1197" name="Subgraph-yanezmma">
          <a:extLst>
            <a:ext uri="{FF2B5EF4-FFF2-40B4-BE49-F238E27FC236}">
              <a16:creationId xmlns:a16="http://schemas.microsoft.com/office/drawing/2014/main" id="{D4306898-6383-4759-A565-A8B90969421D}"/>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352640900"/>
          <a:ext cx="723900" cy="476250"/>
        </a:xfrm>
        <a:prstGeom prst="rect">
          <a:avLst/>
        </a:prstGeom>
      </xdr:spPr>
    </xdr:pic>
    <xdr:clientData/>
  </xdr:twoCellAnchor>
  <xdr:twoCellAnchor editAs="oneCell">
    <xdr:from>
      <xdr:col>1</xdr:col>
      <xdr:colOff>25400</xdr:colOff>
      <xdr:row>675</xdr:row>
      <xdr:rowOff>25400</xdr:rowOff>
    </xdr:from>
    <xdr:to>
      <xdr:col>1</xdr:col>
      <xdr:colOff>749300</xdr:colOff>
      <xdr:row>675</xdr:row>
      <xdr:rowOff>501650</xdr:rowOff>
    </xdr:to>
    <xdr:pic>
      <xdr:nvPicPr>
        <xdr:cNvPr id="1199" name="Subgraph-leigh1040">
          <a:extLst>
            <a:ext uri="{FF2B5EF4-FFF2-40B4-BE49-F238E27FC236}">
              <a16:creationId xmlns:a16="http://schemas.microsoft.com/office/drawing/2014/main" id="{E72B5402-7588-41B2-ADE6-9CC064F7C627}"/>
            </a:ext>
          </a:extLst>
        </xdr:cNvPr>
        <xdr:cNvPicPr>
          <a:picLocks/>
        </xdr:cNvPicPr>
      </xdr:nvPicPr>
      <xdr:blipFill>
        <a:blip xmlns:r="http://schemas.openxmlformats.org/officeDocument/2006/relationships" r:embed="rId278">
          <a:extLst>
            <a:ext uri="{28A0092B-C50C-407E-A947-70E740481C1C}">
              <a14:useLocalDpi xmlns:a14="http://schemas.microsoft.com/office/drawing/2010/main" val="0"/>
            </a:ext>
          </a:extLst>
        </a:blip>
        <a:stretch>
          <a:fillRect/>
        </a:stretch>
      </xdr:blipFill>
      <xdr:spPr>
        <a:xfrm>
          <a:off x="635000" y="353164775"/>
          <a:ext cx="723900" cy="476250"/>
        </a:xfrm>
        <a:prstGeom prst="rect">
          <a:avLst/>
        </a:prstGeom>
      </xdr:spPr>
    </xdr:pic>
    <xdr:clientData/>
  </xdr:twoCellAnchor>
  <xdr:twoCellAnchor editAs="oneCell">
    <xdr:from>
      <xdr:col>1</xdr:col>
      <xdr:colOff>25400</xdr:colOff>
      <xdr:row>676</xdr:row>
      <xdr:rowOff>25400</xdr:rowOff>
    </xdr:from>
    <xdr:to>
      <xdr:col>1</xdr:col>
      <xdr:colOff>749300</xdr:colOff>
      <xdr:row>676</xdr:row>
      <xdr:rowOff>501650</xdr:rowOff>
    </xdr:to>
    <xdr:pic>
      <xdr:nvPicPr>
        <xdr:cNvPr id="1201" name="Subgraph-tyson30374">
          <a:extLst>
            <a:ext uri="{FF2B5EF4-FFF2-40B4-BE49-F238E27FC236}">
              <a16:creationId xmlns:a16="http://schemas.microsoft.com/office/drawing/2014/main" id="{02A1B79F-9E0D-4336-A70C-FAB89724E343}"/>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353688650"/>
          <a:ext cx="723900" cy="476250"/>
        </a:xfrm>
        <a:prstGeom prst="rect">
          <a:avLst/>
        </a:prstGeom>
      </xdr:spPr>
    </xdr:pic>
    <xdr:clientData/>
  </xdr:twoCellAnchor>
  <xdr:twoCellAnchor editAs="oneCell">
    <xdr:from>
      <xdr:col>1</xdr:col>
      <xdr:colOff>25400</xdr:colOff>
      <xdr:row>677</xdr:row>
      <xdr:rowOff>25400</xdr:rowOff>
    </xdr:from>
    <xdr:to>
      <xdr:col>1</xdr:col>
      <xdr:colOff>749300</xdr:colOff>
      <xdr:row>677</xdr:row>
      <xdr:rowOff>501650</xdr:rowOff>
    </xdr:to>
    <xdr:pic>
      <xdr:nvPicPr>
        <xdr:cNvPr id="1203" name="Subgraph-hurrymartyn">
          <a:extLst>
            <a:ext uri="{FF2B5EF4-FFF2-40B4-BE49-F238E27FC236}">
              <a16:creationId xmlns:a16="http://schemas.microsoft.com/office/drawing/2014/main" id="{EA8DF209-74D6-4F52-B7B6-5BE55F4D5641}"/>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354212525"/>
          <a:ext cx="723900" cy="476250"/>
        </a:xfrm>
        <a:prstGeom prst="rect">
          <a:avLst/>
        </a:prstGeom>
      </xdr:spPr>
    </xdr:pic>
    <xdr:clientData/>
  </xdr:twoCellAnchor>
  <xdr:twoCellAnchor editAs="oneCell">
    <xdr:from>
      <xdr:col>1</xdr:col>
      <xdr:colOff>25400</xdr:colOff>
      <xdr:row>678</xdr:row>
      <xdr:rowOff>25400</xdr:rowOff>
    </xdr:from>
    <xdr:to>
      <xdr:col>1</xdr:col>
      <xdr:colOff>749300</xdr:colOff>
      <xdr:row>678</xdr:row>
      <xdr:rowOff>501650</xdr:rowOff>
    </xdr:to>
    <xdr:pic>
      <xdr:nvPicPr>
        <xdr:cNvPr id="1205" name="Subgraph-luisher84089853">
          <a:extLst>
            <a:ext uri="{FF2B5EF4-FFF2-40B4-BE49-F238E27FC236}">
              <a16:creationId xmlns:a16="http://schemas.microsoft.com/office/drawing/2014/main" id="{589471C3-736B-4D0F-AF22-2099521ABF34}"/>
            </a:ext>
          </a:extLst>
        </xdr:cNvPr>
        <xdr:cNvPicPr>
          <a:picLocks/>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635000" y="354736400"/>
          <a:ext cx="723900" cy="476250"/>
        </a:xfrm>
        <a:prstGeom prst="rect">
          <a:avLst/>
        </a:prstGeom>
      </xdr:spPr>
    </xdr:pic>
    <xdr:clientData/>
  </xdr:twoCellAnchor>
  <xdr:twoCellAnchor editAs="oneCell">
    <xdr:from>
      <xdr:col>1</xdr:col>
      <xdr:colOff>25400</xdr:colOff>
      <xdr:row>679</xdr:row>
      <xdr:rowOff>25400</xdr:rowOff>
    </xdr:from>
    <xdr:to>
      <xdr:col>1</xdr:col>
      <xdr:colOff>749300</xdr:colOff>
      <xdr:row>679</xdr:row>
      <xdr:rowOff>501650</xdr:rowOff>
    </xdr:to>
    <xdr:pic>
      <xdr:nvPicPr>
        <xdr:cNvPr id="1207" name="Subgraph-hawkfighttalk">
          <a:extLst>
            <a:ext uri="{FF2B5EF4-FFF2-40B4-BE49-F238E27FC236}">
              <a16:creationId xmlns:a16="http://schemas.microsoft.com/office/drawing/2014/main" id="{51D5967E-B686-4C1E-852F-06B654DCC6D0}"/>
            </a:ext>
          </a:extLst>
        </xdr:cNvPr>
        <xdr:cNvPicPr>
          <a:picLocks/>
        </xdr:cNvPicPr>
      </xdr:nvPicPr>
      <xdr:blipFill>
        <a:blip xmlns:r="http://schemas.openxmlformats.org/officeDocument/2006/relationships" r:embed="rId279">
          <a:extLst>
            <a:ext uri="{28A0092B-C50C-407E-A947-70E740481C1C}">
              <a14:useLocalDpi xmlns:a14="http://schemas.microsoft.com/office/drawing/2010/main" val="0"/>
            </a:ext>
          </a:extLst>
        </a:blip>
        <a:stretch>
          <a:fillRect/>
        </a:stretch>
      </xdr:blipFill>
      <xdr:spPr>
        <a:xfrm>
          <a:off x="635000" y="355260275"/>
          <a:ext cx="723900" cy="476250"/>
        </a:xfrm>
        <a:prstGeom prst="rect">
          <a:avLst/>
        </a:prstGeom>
      </xdr:spPr>
    </xdr:pic>
    <xdr:clientData/>
  </xdr:twoCellAnchor>
  <xdr:twoCellAnchor editAs="oneCell">
    <xdr:from>
      <xdr:col>1</xdr:col>
      <xdr:colOff>25400</xdr:colOff>
      <xdr:row>680</xdr:row>
      <xdr:rowOff>25400</xdr:rowOff>
    </xdr:from>
    <xdr:to>
      <xdr:col>1</xdr:col>
      <xdr:colOff>749300</xdr:colOff>
      <xdr:row>680</xdr:row>
      <xdr:rowOff>501650</xdr:rowOff>
    </xdr:to>
    <xdr:pic>
      <xdr:nvPicPr>
        <xdr:cNvPr id="1209" name="Subgraph-ufc_oracle">
          <a:extLst>
            <a:ext uri="{FF2B5EF4-FFF2-40B4-BE49-F238E27FC236}">
              <a16:creationId xmlns:a16="http://schemas.microsoft.com/office/drawing/2014/main" id="{FE70FF1F-3440-42BB-8909-F13D2DDBBDF9}"/>
            </a:ext>
          </a:extLst>
        </xdr:cNvPr>
        <xdr:cNvPicPr>
          <a:picLocks/>
        </xdr:cNvPicPr>
      </xdr:nvPicPr>
      <xdr:blipFill>
        <a:blip xmlns:r="http://schemas.openxmlformats.org/officeDocument/2006/relationships" r:embed="rId279">
          <a:extLst>
            <a:ext uri="{28A0092B-C50C-407E-A947-70E740481C1C}">
              <a14:useLocalDpi xmlns:a14="http://schemas.microsoft.com/office/drawing/2010/main" val="0"/>
            </a:ext>
          </a:extLst>
        </a:blip>
        <a:stretch>
          <a:fillRect/>
        </a:stretch>
      </xdr:blipFill>
      <xdr:spPr>
        <a:xfrm>
          <a:off x="635000" y="355784150"/>
          <a:ext cx="723900" cy="476250"/>
        </a:xfrm>
        <a:prstGeom prst="rect">
          <a:avLst/>
        </a:prstGeom>
      </xdr:spPr>
    </xdr:pic>
    <xdr:clientData/>
  </xdr:twoCellAnchor>
  <xdr:twoCellAnchor editAs="oneCell">
    <xdr:from>
      <xdr:col>1</xdr:col>
      <xdr:colOff>25400</xdr:colOff>
      <xdr:row>681</xdr:row>
      <xdr:rowOff>25400</xdr:rowOff>
    </xdr:from>
    <xdr:to>
      <xdr:col>1</xdr:col>
      <xdr:colOff>749300</xdr:colOff>
      <xdr:row>681</xdr:row>
      <xdr:rowOff>501650</xdr:rowOff>
    </xdr:to>
    <xdr:pic>
      <xdr:nvPicPr>
        <xdr:cNvPr id="1211" name="Subgraph-ether_8_">
          <a:extLst>
            <a:ext uri="{FF2B5EF4-FFF2-40B4-BE49-F238E27FC236}">
              <a16:creationId xmlns:a16="http://schemas.microsoft.com/office/drawing/2014/main" id="{FCB0A9F7-83F5-49D6-936E-05A0B4EB50D8}"/>
            </a:ext>
          </a:extLst>
        </xdr:cNvPr>
        <xdr:cNvPicPr>
          <a:picLocks/>
        </xdr:cNvPicPr>
      </xdr:nvPicPr>
      <xdr:blipFill>
        <a:blip xmlns:r="http://schemas.openxmlformats.org/officeDocument/2006/relationships" r:embed="rId280">
          <a:extLst>
            <a:ext uri="{28A0092B-C50C-407E-A947-70E740481C1C}">
              <a14:useLocalDpi xmlns:a14="http://schemas.microsoft.com/office/drawing/2010/main" val="0"/>
            </a:ext>
          </a:extLst>
        </a:blip>
        <a:stretch>
          <a:fillRect/>
        </a:stretch>
      </xdr:blipFill>
      <xdr:spPr>
        <a:xfrm>
          <a:off x="635000" y="356308025"/>
          <a:ext cx="723900" cy="476250"/>
        </a:xfrm>
        <a:prstGeom prst="rect">
          <a:avLst/>
        </a:prstGeom>
      </xdr:spPr>
    </xdr:pic>
    <xdr:clientData/>
  </xdr:twoCellAnchor>
  <xdr:twoCellAnchor editAs="oneCell">
    <xdr:from>
      <xdr:col>1</xdr:col>
      <xdr:colOff>25400</xdr:colOff>
      <xdr:row>682</xdr:row>
      <xdr:rowOff>25400</xdr:rowOff>
    </xdr:from>
    <xdr:to>
      <xdr:col>1</xdr:col>
      <xdr:colOff>749300</xdr:colOff>
      <xdr:row>682</xdr:row>
      <xdr:rowOff>501650</xdr:rowOff>
    </xdr:to>
    <xdr:pic>
      <xdr:nvPicPr>
        <xdr:cNvPr id="1213" name="Subgraph-r_k_t_14">
          <a:extLst>
            <a:ext uri="{FF2B5EF4-FFF2-40B4-BE49-F238E27FC236}">
              <a16:creationId xmlns:a16="http://schemas.microsoft.com/office/drawing/2014/main" id="{65D4DE6B-CF3E-46F5-8B4B-A3ADF03AF6BC}"/>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356831900"/>
          <a:ext cx="723900" cy="476250"/>
        </a:xfrm>
        <a:prstGeom prst="rect">
          <a:avLst/>
        </a:prstGeom>
      </xdr:spPr>
    </xdr:pic>
    <xdr:clientData/>
  </xdr:twoCellAnchor>
  <xdr:twoCellAnchor editAs="oneCell">
    <xdr:from>
      <xdr:col>1</xdr:col>
      <xdr:colOff>25400</xdr:colOff>
      <xdr:row>683</xdr:row>
      <xdr:rowOff>25400</xdr:rowOff>
    </xdr:from>
    <xdr:to>
      <xdr:col>1</xdr:col>
      <xdr:colOff>749300</xdr:colOff>
      <xdr:row>683</xdr:row>
      <xdr:rowOff>501650</xdr:rowOff>
    </xdr:to>
    <xdr:pic>
      <xdr:nvPicPr>
        <xdr:cNvPr id="1215" name="Subgraph-zpyywv6agzm42rq">
          <a:extLst>
            <a:ext uri="{FF2B5EF4-FFF2-40B4-BE49-F238E27FC236}">
              <a16:creationId xmlns:a16="http://schemas.microsoft.com/office/drawing/2014/main" id="{CC4EFE65-871F-4A0F-870C-0BAFB1282E06}"/>
            </a:ext>
          </a:extLst>
        </xdr:cNvPr>
        <xdr:cNvPicPr>
          <a:picLocks/>
        </xdr:cNvPicPr>
      </xdr:nvPicPr>
      <xdr:blipFill>
        <a:blip xmlns:r="http://schemas.openxmlformats.org/officeDocument/2006/relationships" r:embed="rId134">
          <a:extLst>
            <a:ext uri="{28A0092B-C50C-407E-A947-70E740481C1C}">
              <a14:useLocalDpi xmlns:a14="http://schemas.microsoft.com/office/drawing/2010/main" val="0"/>
            </a:ext>
          </a:extLst>
        </a:blip>
        <a:stretch>
          <a:fillRect/>
        </a:stretch>
      </xdr:blipFill>
      <xdr:spPr>
        <a:xfrm>
          <a:off x="635000" y="357355775"/>
          <a:ext cx="723900" cy="476250"/>
        </a:xfrm>
        <a:prstGeom prst="rect">
          <a:avLst/>
        </a:prstGeom>
      </xdr:spPr>
    </xdr:pic>
    <xdr:clientData/>
  </xdr:twoCellAnchor>
  <xdr:twoCellAnchor editAs="oneCell">
    <xdr:from>
      <xdr:col>1</xdr:col>
      <xdr:colOff>25400</xdr:colOff>
      <xdr:row>684</xdr:row>
      <xdr:rowOff>25400</xdr:rowOff>
    </xdr:from>
    <xdr:to>
      <xdr:col>1</xdr:col>
      <xdr:colOff>749300</xdr:colOff>
      <xdr:row>684</xdr:row>
      <xdr:rowOff>501650</xdr:rowOff>
    </xdr:to>
    <xdr:pic>
      <xdr:nvPicPr>
        <xdr:cNvPr id="1217" name="Subgraph-familyfightguy">
          <a:extLst>
            <a:ext uri="{FF2B5EF4-FFF2-40B4-BE49-F238E27FC236}">
              <a16:creationId xmlns:a16="http://schemas.microsoft.com/office/drawing/2014/main" id="{6F5443EB-D7CE-44B2-8E6F-D5F815949D55}"/>
            </a:ext>
          </a:extLst>
        </xdr:cNvPr>
        <xdr:cNvPicPr>
          <a:picLocks/>
        </xdr:cNvPicPr>
      </xdr:nvPicPr>
      <xdr:blipFill>
        <a:blip xmlns:r="http://schemas.openxmlformats.org/officeDocument/2006/relationships" r:embed="rId281">
          <a:extLst>
            <a:ext uri="{28A0092B-C50C-407E-A947-70E740481C1C}">
              <a14:useLocalDpi xmlns:a14="http://schemas.microsoft.com/office/drawing/2010/main" val="0"/>
            </a:ext>
          </a:extLst>
        </a:blip>
        <a:stretch>
          <a:fillRect/>
        </a:stretch>
      </xdr:blipFill>
      <xdr:spPr>
        <a:xfrm>
          <a:off x="635000" y="357879650"/>
          <a:ext cx="723900" cy="476250"/>
        </a:xfrm>
        <a:prstGeom prst="rect">
          <a:avLst/>
        </a:prstGeom>
      </xdr:spPr>
    </xdr:pic>
    <xdr:clientData/>
  </xdr:twoCellAnchor>
  <xdr:twoCellAnchor editAs="oneCell">
    <xdr:from>
      <xdr:col>1</xdr:col>
      <xdr:colOff>25400</xdr:colOff>
      <xdr:row>685</xdr:row>
      <xdr:rowOff>25400</xdr:rowOff>
    </xdr:from>
    <xdr:to>
      <xdr:col>1</xdr:col>
      <xdr:colOff>749300</xdr:colOff>
      <xdr:row>685</xdr:row>
      <xdr:rowOff>501650</xdr:rowOff>
    </xdr:to>
    <xdr:pic>
      <xdr:nvPicPr>
        <xdr:cNvPr id="1219" name="Subgraph-m6son_">
          <a:extLst>
            <a:ext uri="{FF2B5EF4-FFF2-40B4-BE49-F238E27FC236}">
              <a16:creationId xmlns:a16="http://schemas.microsoft.com/office/drawing/2014/main" id="{F0A5BF8E-8373-4717-A08E-ECEE230705F1}"/>
            </a:ext>
          </a:extLst>
        </xdr:cNvPr>
        <xdr:cNvPicPr>
          <a:picLocks/>
        </xdr:cNvPicPr>
      </xdr:nvPicPr>
      <xdr:blipFill>
        <a:blip xmlns:r="http://schemas.openxmlformats.org/officeDocument/2006/relationships" r:embed="rId282">
          <a:extLst>
            <a:ext uri="{28A0092B-C50C-407E-A947-70E740481C1C}">
              <a14:useLocalDpi xmlns:a14="http://schemas.microsoft.com/office/drawing/2010/main" val="0"/>
            </a:ext>
          </a:extLst>
        </a:blip>
        <a:stretch>
          <a:fillRect/>
        </a:stretch>
      </xdr:blipFill>
      <xdr:spPr>
        <a:xfrm>
          <a:off x="635000" y="358403525"/>
          <a:ext cx="723900" cy="476250"/>
        </a:xfrm>
        <a:prstGeom prst="rect">
          <a:avLst/>
        </a:prstGeom>
      </xdr:spPr>
    </xdr:pic>
    <xdr:clientData/>
  </xdr:twoCellAnchor>
  <xdr:twoCellAnchor editAs="oneCell">
    <xdr:from>
      <xdr:col>1</xdr:col>
      <xdr:colOff>25400</xdr:colOff>
      <xdr:row>686</xdr:row>
      <xdr:rowOff>25400</xdr:rowOff>
    </xdr:from>
    <xdr:to>
      <xdr:col>1</xdr:col>
      <xdr:colOff>749300</xdr:colOff>
      <xdr:row>686</xdr:row>
      <xdr:rowOff>501650</xdr:rowOff>
    </xdr:to>
    <xdr:pic>
      <xdr:nvPicPr>
        <xdr:cNvPr id="1221" name="Subgraph-acespacek">
          <a:extLst>
            <a:ext uri="{FF2B5EF4-FFF2-40B4-BE49-F238E27FC236}">
              <a16:creationId xmlns:a16="http://schemas.microsoft.com/office/drawing/2014/main" id="{097FF80C-550A-44A6-B316-3C2E81FFF3EE}"/>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35000" y="358927400"/>
          <a:ext cx="723900" cy="476250"/>
        </a:xfrm>
        <a:prstGeom prst="rect">
          <a:avLst/>
        </a:prstGeom>
      </xdr:spPr>
    </xdr:pic>
    <xdr:clientData/>
  </xdr:twoCellAnchor>
  <xdr:twoCellAnchor editAs="oneCell">
    <xdr:from>
      <xdr:col>1</xdr:col>
      <xdr:colOff>25400</xdr:colOff>
      <xdr:row>687</xdr:row>
      <xdr:rowOff>25400</xdr:rowOff>
    </xdr:from>
    <xdr:to>
      <xdr:col>1</xdr:col>
      <xdr:colOff>749300</xdr:colOff>
      <xdr:row>687</xdr:row>
      <xdr:rowOff>501650</xdr:rowOff>
    </xdr:to>
    <xdr:pic>
      <xdr:nvPicPr>
        <xdr:cNvPr id="1223" name="Subgraph-takigawa1989">
          <a:extLst>
            <a:ext uri="{FF2B5EF4-FFF2-40B4-BE49-F238E27FC236}">
              <a16:creationId xmlns:a16="http://schemas.microsoft.com/office/drawing/2014/main" id="{C1FE1511-E5D3-4D6D-86BC-A887DFCE8BB9}"/>
            </a:ext>
          </a:extLst>
        </xdr:cNvPr>
        <xdr:cNvPicPr>
          <a:picLocks/>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635000" y="359451275"/>
          <a:ext cx="723900" cy="476250"/>
        </a:xfrm>
        <a:prstGeom prst="rect">
          <a:avLst/>
        </a:prstGeom>
      </xdr:spPr>
    </xdr:pic>
    <xdr:clientData/>
  </xdr:twoCellAnchor>
  <xdr:twoCellAnchor editAs="oneCell">
    <xdr:from>
      <xdr:col>1</xdr:col>
      <xdr:colOff>25400</xdr:colOff>
      <xdr:row>689</xdr:row>
      <xdr:rowOff>25400</xdr:rowOff>
    </xdr:from>
    <xdr:to>
      <xdr:col>1</xdr:col>
      <xdr:colOff>749300</xdr:colOff>
      <xdr:row>689</xdr:row>
      <xdr:rowOff>501650</xdr:rowOff>
    </xdr:to>
    <xdr:pic>
      <xdr:nvPicPr>
        <xdr:cNvPr id="1225" name="Subgraph-taka19750516">
          <a:extLst>
            <a:ext uri="{FF2B5EF4-FFF2-40B4-BE49-F238E27FC236}">
              <a16:creationId xmlns:a16="http://schemas.microsoft.com/office/drawing/2014/main" id="{51A28C0D-B790-419B-83A2-991B99E6D5DB}"/>
            </a:ext>
          </a:extLst>
        </xdr:cNvPr>
        <xdr:cNvPicPr>
          <a:picLocks/>
        </xdr:cNvPicPr>
      </xdr:nvPicPr>
      <xdr:blipFill>
        <a:blip xmlns:r="http://schemas.openxmlformats.org/officeDocument/2006/relationships" r:embed="rId283">
          <a:extLst>
            <a:ext uri="{28A0092B-C50C-407E-A947-70E740481C1C}">
              <a14:useLocalDpi xmlns:a14="http://schemas.microsoft.com/office/drawing/2010/main" val="0"/>
            </a:ext>
          </a:extLst>
        </a:blip>
        <a:stretch>
          <a:fillRect/>
        </a:stretch>
      </xdr:blipFill>
      <xdr:spPr>
        <a:xfrm>
          <a:off x="635000" y="360499025"/>
          <a:ext cx="723900" cy="476250"/>
        </a:xfrm>
        <a:prstGeom prst="rect">
          <a:avLst/>
        </a:prstGeom>
      </xdr:spPr>
    </xdr:pic>
    <xdr:clientData/>
  </xdr:twoCellAnchor>
  <xdr:twoCellAnchor editAs="oneCell">
    <xdr:from>
      <xdr:col>1</xdr:col>
      <xdr:colOff>25400</xdr:colOff>
      <xdr:row>690</xdr:row>
      <xdr:rowOff>25400</xdr:rowOff>
    </xdr:from>
    <xdr:to>
      <xdr:col>1</xdr:col>
      <xdr:colOff>749300</xdr:colOff>
      <xdr:row>690</xdr:row>
      <xdr:rowOff>501650</xdr:rowOff>
    </xdr:to>
    <xdr:pic>
      <xdr:nvPicPr>
        <xdr:cNvPr id="1227" name="Subgraph-mamommawwe17">
          <a:extLst>
            <a:ext uri="{FF2B5EF4-FFF2-40B4-BE49-F238E27FC236}">
              <a16:creationId xmlns:a16="http://schemas.microsoft.com/office/drawing/2014/main" id="{C2FDC980-DEA1-4AA2-B6B5-6D7ED1028415}"/>
            </a:ext>
          </a:extLst>
        </xdr:cNvPr>
        <xdr:cNvPicPr>
          <a:picLocks/>
        </xdr:cNvPicPr>
      </xdr:nvPicPr>
      <xdr:blipFill>
        <a:blip xmlns:r="http://schemas.openxmlformats.org/officeDocument/2006/relationships" r:embed="rId284">
          <a:extLst>
            <a:ext uri="{28A0092B-C50C-407E-A947-70E740481C1C}">
              <a14:useLocalDpi xmlns:a14="http://schemas.microsoft.com/office/drawing/2010/main" val="0"/>
            </a:ext>
          </a:extLst>
        </a:blip>
        <a:stretch>
          <a:fillRect/>
        </a:stretch>
      </xdr:blipFill>
      <xdr:spPr>
        <a:xfrm>
          <a:off x="635000" y="361022900"/>
          <a:ext cx="723900" cy="476250"/>
        </a:xfrm>
        <a:prstGeom prst="rect">
          <a:avLst/>
        </a:prstGeom>
      </xdr:spPr>
    </xdr:pic>
    <xdr:clientData/>
  </xdr:twoCellAnchor>
  <xdr:twoCellAnchor editAs="oneCell">
    <xdr:from>
      <xdr:col>1</xdr:col>
      <xdr:colOff>25400</xdr:colOff>
      <xdr:row>691</xdr:row>
      <xdr:rowOff>25400</xdr:rowOff>
    </xdr:from>
    <xdr:to>
      <xdr:col>1</xdr:col>
      <xdr:colOff>749300</xdr:colOff>
      <xdr:row>691</xdr:row>
      <xdr:rowOff>501650</xdr:rowOff>
    </xdr:to>
    <xdr:pic>
      <xdr:nvPicPr>
        <xdr:cNvPr id="1229" name="Subgraph-thiagomianti">
          <a:extLst>
            <a:ext uri="{FF2B5EF4-FFF2-40B4-BE49-F238E27FC236}">
              <a16:creationId xmlns:a16="http://schemas.microsoft.com/office/drawing/2014/main" id="{1033B37A-F269-46E9-9061-83FF9BA58F77}"/>
            </a:ext>
          </a:extLst>
        </xdr:cNvPr>
        <xdr:cNvPicPr>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635000" y="361546775"/>
          <a:ext cx="723900" cy="476250"/>
        </a:xfrm>
        <a:prstGeom prst="rect">
          <a:avLst/>
        </a:prstGeom>
      </xdr:spPr>
    </xdr:pic>
    <xdr:clientData/>
  </xdr:twoCellAnchor>
  <xdr:twoCellAnchor editAs="oneCell">
    <xdr:from>
      <xdr:col>1</xdr:col>
      <xdr:colOff>25400</xdr:colOff>
      <xdr:row>692</xdr:row>
      <xdr:rowOff>25400</xdr:rowOff>
    </xdr:from>
    <xdr:to>
      <xdr:col>1</xdr:col>
      <xdr:colOff>749300</xdr:colOff>
      <xdr:row>692</xdr:row>
      <xdr:rowOff>501650</xdr:rowOff>
    </xdr:to>
    <xdr:pic>
      <xdr:nvPicPr>
        <xdr:cNvPr id="1231" name="Subgraph-futebol_info">
          <a:extLst>
            <a:ext uri="{FF2B5EF4-FFF2-40B4-BE49-F238E27FC236}">
              <a16:creationId xmlns:a16="http://schemas.microsoft.com/office/drawing/2014/main" id="{D91FA9EC-F2EF-43A3-99C6-7C063CAE9B22}"/>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362070650"/>
          <a:ext cx="723900" cy="476250"/>
        </a:xfrm>
        <a:prstGeom prst="rect">
          <a:avLst/>
        </a:prstGeom>
      </xdr:spPr>
    </xdr:pic>
    <xdr:clientData/>
  </xdr:twoCellAnchor>
  <xdr:twoCellAnchor editAs="oneCell">
    <xdr:from>
      <xdr:col>1</xdr:col>
      <xdr:colOff>25400</xdr:colOff>
      <xdr:row>693</xdr:row>
      <xdr:rowOff>25400</xdr:rowOff>
    </xdr:from>
    <xdr:to>
      <xdr:col>1</xdr:col>
      <xdr:colOff>749300</xdr:colOff>
      <xdr:row>693</xdr:row>
      <xdr:rowOff>501650</xdr:rowOff>
    </xdr:to>
    <xdr:pic>
      <xdr:nvPicPr>
        <xdr:cNvPr id="1233" name="Subgraph-benhurjjr">
          <a:extLst>
            <a:ext uri="{FF2B5EF4-FFF2-40B4-BE49-F238E27FC236}">
              <a16:creationId xmlns:a16="http://schemas.microsoft.com/office/drawing/2014/main" id="{DF0867FD-C974-4D27-AF39-D8F4E7EBC888}"/>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362594525"/>
          <a:ext cx="723900" cy="476250"/>
        </a:xfrm>
        <a:prstGeom prst="rect">
          <a:avLst/>
        </a:prstGeom>
      </xdr:spPr>
    </xdr:pic>
    <xdr:clientData/>
  </xdr:twoCellAnchor>
  <xdr:twoCellAnchor editAs="oneCell">
    <xdr:from>
      <xdr:col>1</xdr:col>
      <xdr:colOff>25400</xdr:colOff>
      <xdr:row>696</xdr:row>
      <xdr:rowOff>25400</xdr:rowOff>
    </xdr:from>
    <xdr:to>
      <xdr:col>1</xdr:col>
      <xdr:colOff>749300</xdr:colOff>
      <xdr:row>696</xdr:row>
      <xdr:rowOff>501650</xdr:rowOff>
    </xdr:to>
    <xdr:pic>
      <xdr:nvPicPr>
        <xdr:cNvPr id="1235" name="Subgraph-minadibari">
          <a:extLst>
            <a:ext uri="{FF2B5EF4-FFF2-40B4-BE49-F238E27FC236}">
              <a16:creationId xmlns:a16="http://schemas.microsoft.com/office/drawing/2014/main" id="{E5F27F8B-268D-4770-A4F3-94F5178F70F4}"/>
            </a:ext>
          </a:extLst>
        </xdr:cNvPr>
        <xdr:cNvPicPr>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635000" y="364166150"/>
          <a:ext cx="723900" cy="476250"/>
        </a:xfrm>
        <a:prstGeom prst="rect">
          <a:avLst/>
        </a:prstGeom>
      </xdr:spPr>
    </xdr:pic>
    <xdr:clientData/>
  </xdr:twoCellAnchor>
  <xdr:twoCellAnchor editAs="oneCell">
    <xdr:from>
      <xdr:col>1</xdr:col>
      <xdr:colOff>25400</xdr:colOff>
      <xdr:row>697</xdr:row>
      <xdr:rowOff>25400</xdr:rowOff>
    </xdr:from>
    <xdr:to>
      <xdr:col>1</xdr:col>
      <xdr:colOff>749300</xdr:colOff>
      <xdr:row>697</xdr:row>
      <xdr:rowOff>501650</xdr:rowOff>
    </xdr:to>
    <xdr:pic>
      <xdr:nvPicPr>
        <xdr:cNvPr id="1237" name="Subgraph-johncena">
          <a:extLst>
            <a:ext uri="{FF2B5EF4-FFF2-40B4-BE49-F238E27FC236}">
              <a16:creationId xmlns:a16="http://schemas.microsoft.com/office/drawing/2014/main" id="{AA4E91FA-4058-45BD-97F0-8B9EC8855A9E}"/>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364690025"/>
          <a:ext cx="723900" cy="476250"/>
        </a:xfrm>
        <a:prstGeom prst="rect">
          <a:avLst/>
        </a:prstGeom>
      </xdr:spPr>
    </xdr:pic>
    <xdr:clientData/>
  </xdr:twoCellAnchor>
  <xdr:twoCellAnchor editAs="oneCell">
    <xdr:from>
      <xdr:col>1</xdr:col>
      <xdr:colOff>25400</xdr:colOff>
      <xdr:row>698</xdr:row>
      <xdr:rowOff>25400</xdr:rowOff>
    </xdr:from>
    <xdr:to>
      <xdr:col>1</xdr:col>
      <xdr:colOff>749300</xdr:colOff>
      <xdr:row>698</xdr:row>
      <xdr:rowOff>501650</xdr:rowOff>
    </xdr:to>
    <xdr:pic>
      <xdr:nvPicPr>
        <xdr:cNvPr id="1239" name="Subgraph-boredomdidit">
          <a:extLst>
            <a:ext uri="{FF2B5EF4-FFF2-40B4-BE49-F238E27FC236}">
              <a16:creationId xmlns:a16="http://schemas.microsoft.com/office/drawing/2014/main" id="{A6C46AEB-52C3-44F6-8CF1-4022FB34556B}"/>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365213900"/>
          <a:ext cx="723900" cy="476250"/>
        </a:xfrm>
        <a:prstGeom prst="rect">
          <a:avLst/>
        </a:prstGeom>
      </xdr:spPr>
    </xdr:pic>
    <xdr:clientData/>
  </xdr:twoCellAnchor>
  <xdr:twoCellAnchor editAs="oneCell">
    <xdr:from>
      <xdr:col>1</xdr:col>
      <xdr:colOff>25400</xdr:colOff>
      <xdr:row>699</xdr:row>
      <xdr:rowOff>25400</xdr:rowOff>
    </xdr:from>
    <xdr:to>
      <xdr:col>1</xdr:col>
      <xdr:colOff>749300</xdr:colOff>
      <xdr:row>699</xdr:row>
      <xdr:rowOff>501650</xdr:rowOff>
    </xdr:to>
    <xdr:pic>
      <xdr:nvPicPr>
        <xdr:cNvPr id="1241" name="Subgraph-ufc_infojp">
          <a:extLst>
            <a:ext uri="{FF2B5EF4-FFF2-40B4-BE49-F238E27FC236}">
              <a16:creationId xmlns:a16="http://schemas.microsoft.com/office/drawing/2014/main" id="{E7053A77-44E0-4386-B840-282A5CB54859}"/>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365737775"/>
          <a:ext cx="723900" cy="476250"/>
        </a:xfrm>
        <a:prstGeom prst="rect">
          <a:avLst/>
        </a:prstGeom>
      </xdr:spPr>
    </xdr:pic>
    <xdr:clientData/>
  </xdr:twoCellAnchor>
  <xdr:twoCellAnchor editAs="oneCell">
    <xdr:from>
      <xdr:col>1</xdr:col>
      <xdr:colOff>25400</xdr:colOff>
      <xdr:row>700</xdr:row>
      <xdr:rowOff>25400</xdr:rowOff>
    </xdr:from>
    <xdr:to>
      <xdr:col>1</xdr:col>
      <xdr:colOff>749300</xdr:colOff>
      <xdr:row>700</xdr:row>
      <xdr:rowOff>501650</xdr:rowOff>
    </xdr:to>
    <xdr:pic>
      <xdr:nvPicPr>
        <xdr:cNvPr id="1243" name="Subgraph-smolbrainsnft">
          <a:extLst>
            <a:ext uri="{FF2B5EF4-FFF2-40B4-BE49-F238E27FC236}">
              <a16:creationId xmlns:a16="http://schemas.microsoft.com/office/drawing/2014/main" id="{025779F3-8EDA-402E-90C8-683546A3158E}"/>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366261650"/>
          <a:ext cx="723900" cy="476250"/>
        </a:xfrm>
        <a:prstGeom prst="rect">
          <a:avLst/>
        </a:prstGeom>
      </xdr:spPr>
    </xdr:pic>
    <xdr:clientData/>
  </xdr:twoCellAnchor>
  <xdr:twoCellAnchor editAs="oneCell">
    <xdr:from>
      <xdr:col>1</xdr:col>
      <xdr:colOff>25400</xdr:colOff>
      <xdr:row>701</xdr:row>
      <xdr:rowOff>25400</xdr:rowOff>
    </xdr:from>
    <xdr:to>
      <xdr:col>1</xdr:col>
      <xdr:colOff>749300</xdr:colOff>
      <xdr:row>701</xdr:row>
      <xdr:rowOff>501650</xdr:rowOff>
    </xdr:to>
    <xdr:pic>
      <xdr:nvPicPr>
        <xdr:cNvPr id="1245" name="Subgraph-indieangles">
          <a:extLst>
            <a:ext uri="{FF2B5EF4-FFF2-40B4-BE49-F238E27FC236}">
              <a16:creationId xmlns:a16="http://schemas.microsoft.com/office/drawing/2014/main" id="{D7DF55E9-B36D-4EE0-AC19-E254F4D1F67F}"/>
            </a:ext>
          </a:extLst>
        </xdr:cNvPr>
        <xdr:cNvPicPr>
          <a:picLocks/>
        </xdr:cNvPicPr>
      </xdr:nvPicPr>
      <xdr:blipFill>
        <a:blip xmlns:r="http://schemas.openxmlformats.org/officeDocument/2006/relationships" r:embed="rId285">
          <a:extLst>
            <a:ext uri="{28A0092B-C50C-407E-A947-70E740481C1C}">
              <a14:useLocalDpi xmlns:a14="http://schemas.microsoft.com/office/drawing/2010/main" val="0"/>
            </a:ext>
          </a:extLst>
        </a:blip>
        <a:stretch>
          <a:fillRect/>
        </a:stretch>
      </xdr:blipFill>
      <xdr:spPr>
        <a:xfrm>
          <a:off x="635000" y="366785525"/>
          <a:ext cx="723900" cy="476250"/>
        </a:xfrm>
        <a:prstGeom prst="rect">
          <a:avLst/>
        </a:prstGeom>
      </xdr:spPr>
    </xdr:pic>
    <xdr:clientData/>
  </xdr:twoCellAnchor>
  <xdr:twoCellAnchor editAs="oneCell">
    <xdr:from>
      <xdr:col>1</xdr:col>
      <xdr:colOff>25400</xdr:colOff>
      <xdr:row>702</xdr:row>
      <xdr:rowOff>25400</xdr:rowOff>
    </xdr:from>
    <xdr:to>
      <xdr:col>1</xdr:col>
      <xdr:colOff>749300</xdr:colOff>
      <xdr:row>702</xdr:row>
      <xdr:rowOff>501650</xdr:rowOff>
    </xdr:to>
    <xdr:pic>
      <xdr:nvPicPr>
        <xdr:cNvPr id="1247" name="Subgraph-toddcastpodcast">
          <a:extLst>
            <a:ext uri="{FF2B5EF4-FFF2-40B4-BE49-F238E27FC236}">
              <a16:creationId xmlns:a16="http://schemas.microsoft.com/office/drawing/2014/main" id="{D21BB3F7-3D1E-41D4-AE75-F725A7DCB90A}"/>
            </a:ext>
          </a:extLst>
        </xdr:cNvPr>
        <xdr:cNvPicPr>
          <a:picLocks/>
        </xdr:cNvPicPr>
      </xdr:nvPicPr>
      <xdr:blipFill>
        <a:blip xmlns:r="http://schemas.openxmlformats.org/officeDocument/2006/relationships" r:embed="rId286">
          <a:extLst>
            <a:ext uri="{28A0092B-C50C-407E-A947-70E740481C1C}">
              <a14:useLocalDpi xmlns:a14="http://schemas.microsoft.com/office/drawing/2010/main" val="0"/>
            </a:ext>
          </a:extLst>
        </a:blip>
        <a:stretch>
          <a:fillRect/>
        </a:stretch>
      </xdr:blipFill>
      <xdr:spPr>
        <a:xfrm>
          <a:off x="635000" y="367309400"/>
          <a:ext cx="723900" cy="476250"/>
        </a:xfrm>
        <a:prstGeom prst="rect">
          <a:avLst/>
        </a:prstGeom>
      </xdr:spPr>
    </xdr:pic>
    <xdr:clientData/>
  </xdr:twoCellAnchor>
  <xdr:twoCellAnchor editAs="oneCell">
    <xdr:from>
      <xdr:col>1</xdr:col>
      <xdr:colOff>25400</xdr:colOff>
      <xdr:row>703</xdr:row>
      <xdr:rowOff>25400</xdr:rowOff>
    </xdr:from>
    <xdr:to>
      <xdr:col>1</xdr:col>
      <xdr:colOff>749300</xdr:colOff>
      <xdr:row>703</xdr:row>
      <xdr:rowOff>501650</xdr:rowOff>
    </xdr:to>
    <xdr:pic>
      <xdr:nvPicPr>
        <xdr:cNvPr id="1249" name="Subgraph-crunthorpe5">
          <a:extLst>
            <a:ext uri="{FF2B5EF4-FFF2-40B4-BE49-F238E27FC236}">
              <a16:creationId xmlns:a16="http://schemas.microsoft.com/office/drawing/2014/main" id="{2B013AD1-38C9-4729-8DD0-5CEDDB57F462}"/>
            </a:ext>
          </a:extLst>
        </xdr:cNvPr>
        <xdr:cNvPicPr>
          <a:picLocks/>
        </xdr:cNvPicPr>
      </xdr:nvPicPr>
      <xdr:blipFill>
        <a:blip xmlns:r="http://schemas.openxmlformats.org/officeDocument/2006/relationships" r:embed="rId287">
          <a:extLst>
            <a:ext uri="{28A0092B-C50C-407E-A947-70E740481C1C}">
              <a14:useLocalDpi xmlns:a14="http://schemas.microsoft.com/office/drawing/2010/main" val="0"/>
            </a:ext>
          </a:extLst>
        </a:blip>
        <a:stretch>
          <a:fillRect/>
        </a:stretch>
      </xdr:blipFill>
      <xdr:spPr>
        <a:xfrm>
          <a:off x="635000" y="367833275"/>
          <a:ext cx="723900" cy="476250"/>
        </a:xfrm>
        <a:prstGeom prst="rect">
          <a:avLst/>
        </a:prstGeom>
      </xdr:spPr>
    </xdr:pic>
    <xdr:clientData/>
  </xdr:twoCellAnchor>
  <xdr:twoCellAnchor editAs="oneCell">
    <xdr:from>
      <xdr:col>1</xdr:col>
      <xdr:colOff>25400</xdr:colOff>
      <xdr:row>704</xdr:row>
      <xdr:rowOff>25400</xdr:rowOff>
    </xdr:from>
    <xdr:to>
      <xdr:col>1</xdr:col>
      <xdr:colOff>749300</xdr:colOff>
      <xdr:row>704</xdr:row>
      <xdr:rowOff>501650</xdr:rowOff>
    </xdr:to>
    <xdr:pic>
      <xdr:nvPicPr>
        <xdr:cNvPr id="1251" name="Subgraph-prestonbowman12">
          <a:extLst>
            <a:ext uri="{FF2B5EF4-FFF2-40B4-BE49-F238E27FC236}">
              <a16:creationId xmlns:a16="http://schemas.microsoft.com/office/drawing/2014/main" id="{E0560748-B21C-4750-A98A-7B1774B8269B}"/>
            </a:ext>
          </a:extLst>
        </xdr:cNvPr>
        <xdr:cNvPicPr>
          <a:picLocks/>
        </xdr:cNvPicPr>
      </xdr:nvPicPr>
      <xdr:blipFill>
        <a:blip xmlns:r="http://schemas.openxmlformats.org/officeDocument/2006/relationships" r:embed="rId288">
          <a:extLst>
            <a:ext uri="{28A0092B-C50C-407E-A947-70E740481C1C}">
              <a14:useLocalDpi xmlns:a14="http://schemas.microsoft.com/office/drawing/2010/main" val="0"/>
            </a:ext>
          </a:extLst>
        </a:blip>
        <a:stretch>
          <a:fillRect/>
        </a:stretch>
      </xdr:blipFill>
      <xdr:spPr>
        <a:xfrm>
          <a:off x="635000" y="368357150"/>
          <a:ext cx="723900" cy="476250"/>
        </a:xfrm>
        <a:prstGeom prst="rect">
          <a:avLst/>
        </a:prstGeom>
      </xdr:spPr>
    </xdr:pic>
    <xdr:clientData/>
  </xdr:twoCellAnchor>
  <xdr:twoCellAnchor editAs="oneCell">
    <xdr:from>
      <xdr:col>1</xdr:col>
      <xdr:colOff>25400</xdr:colOff>
      <xdr:row>705</xdr:row>
      <xdr:rowOff>25400</xdr:rowOff>
    </xdr:from>
    <xdr:to>
      <xdr:col>1</xdr:col>
      <xdr:colOff>749300</xdr:colOff>
      <xdr:row>705</xdr:row>
      <xdr:rowOff>501650</xdr:rowOff>
    </xdr:to>
    <xdr:pic>
      <xdr:nvPicPr>
        <xdr:cNvPr id="1253" name="Subgraph-bigtimefandd">
          <a:extLst>
            <a:ext uri="{FF2B5EF4-FFF2-40B4-BE49-F238E27FC236}">
              <a16:creationId xmlns:a16="http://schemas.microsoft.com/office/drawing/2014/main" id="{F7C301F0-6C3D-4BFD-8436-F973711FC50F}"/>
            </a:ext>
          </a:extLst>
        </xdr:cNvPr>
        <xdr:cNvPicPr>
          <a:picLocks/>
        </xdr:cNvPicPr>
      </xdr:nvPicPr>
      <xdr:blipFill>
        <a:blip xmlns:r="http://schemas.openxmlformats.org/officeDocument/2006/relationships" r:embed="rId289">
          <a:extLst>
            <a:ext uri="{28A0092B-C50C-407E-A947-70E740481C1C}">
              <a14:useLocalDpi xmlns:a14="http://schemas.microsoft.com/office/drawing/2010/main" val="0"/>
            </a:ext>
          </a:extLst>
        </a:blip>
        <a:stretch>
          <a:fillRect/>
        </a:stretch>
      </xdr:blipFill>
      <xdr:spPr>
        <a:xfrm>
          <a:off x="635000" y="368881025"/>
          <a:ext cx="723900" cy="476250"/>
        </a:xfrm>
        <a:prstGeom prst="rect">
          <a:avLst/>
        </a:prstGeom>
      </xdr:spPr>
    </xdr:pic>
    <xdr:clientData/>
  </xdr:twoCellAnchor>
  <xdr:twoCellAnchor editAs="oneCell">
    <xdr:from>
      <xdr:col>1</xdr:col>
      <xdr:colOff>25400</xdr:colOff>
      <xdr:row>706</xdr:row>
      <xdr:rowOff>25400</xdr:rowOff>
    </xdr:from>
    <xdr:to>
      <xdr:col>1</xdr:col>
      <xdr:colOff>749300</xdr:colOff>
      <xdr:row>706</xdr:row>
      <xdr:rowOff>501650</xdr:rowOff>
    </xdr:to>
    <xdr:pic>
      <xdr:nvPicPr>
        <xdr:cNvPr id="1255" name="Subgraph-jamefretz">
          <a:extLst>
            <a:ext uri="{FF2B5EF4-FFF2-40B4-BE49-F238E27FC236}">
              <a16:creationId xmlns:a16="http://schemas.microsoft.com/office/drawing/2014/main" id="{3489C5A4-5DFE-4E82-8494-57A08861C665}"/>
            </a:ext>
          </a:extLst>
        </xdr:cNvPr>
        <xdr:cNvPicPr>
          <a:picLocks/>
        </xdr:cNvPicPr>
      </xdr:nvPicPr>
      <xdr:blipFill>
        <a:blip xmlns:r="http://schemas.openxmlformats.org/officeDocument/2006/relationships" r:embed="rId289">
          <a:extLst>
            <a:ext uri="{28A0092B-C50C-407E-A947-70E740481C1C}">
              <a14:useLocalDpi xmlns:a14="http://schemas.microsoft.com/office/drawing/2010/main" val="0"/>
            </a:ext>
          </a:extLst>
        </a:blip>
        <a:stretch>
          <a:fillRect/>
        </a:stretch>
      </xdr:blipFill>
      <xdr:spPr>
        <a:xfrm>
          <a:off x="635000" y="369404900"/>
          <a:ext cx="723900" cy="476250"/>
        </a:xfrm>
        <a:prstGeom prst="rect">
          <a:avLst/>
        </a:prstGeom>
      </xdr:spPr>
    </xdr:pic>
    <xdr:clientData/>
  </xdr:twoCellAnchor>
  <xdr:twoCellAnchor editAs="oneCell">
    <xdr:from>
      <xdr:col>1</xdr:col>
      <xdr:colOff>25400</xdr:colOff>
      <xdr:row>707</xdr:row>
      <xdr:rowOff>25400</xdr:rowOff>
    </xdr:from>
    <xdr:to>
      <xdr:col>1</xdr:col>
      <xdr:colOff>749300</xdr:colOff>
      <xdr:row>707</xdr:row>
      <xdr:rowOff>501650</xdr:rowOff>
    </xdr:to>
    <xdr:pic>
      <xdr:nvPicPr>
        <xdr:cNvPr id="1257" name="Subgraph-batal_ibrahim1">
          <a:extLst>
            <a:ext uri="{FF2B5EF4-FFF2-40B4-BE49-F238E27FC236}">
              <a16:creationId xmlns:a16="http://schemas.microsoft.com/office/drawing/2014/main" id="{16AD4A08-F199-4CE1-9B1B-C14D929D1B2C}"/>
            </a:ext>
          </a:extLst>
        </xdr:cNvPr>
        <xdr:cNvPicPr>
          <a:picLocks/>
        </xdr:cNvPicPr>
      </xdr:nvPicPr>
      <xdr:blipFill>
        <a:blip xmlns:r="http://schemas.openxmlformats.org/officeDocument/2006/relationships" r:embed="rId290">
          <a:extLst>
            <a:ext uri="{28A0092B-C50C-407E-A947-70E740481C1C}">
              <a14:useLocalDpi xmlns:a14="http://schemas.microsoft.com/office/drawing/2010/main" val="0"/>
            </a:ext>
          </a:extLst>
        </a:blip>
        <a:stretch>
          <a:fillRect/>
        </a:stretch>
      </xdr:blipFill>
      <xdr:spPr>
        <a:xfrm>
          <a:off x="635000" y="369928775"/>
          <a:ext cx="723900" cy="476250"/>
        </a:xfrm>
        <a:prstGeom prst="rect">
          <a:avLst/>
        </a:prstGeom>
      </xdr:spPr>
    </xdr:pic>
    <xdr:clientData/>
  </xdr:twoCellAnchor>
  <xdr:twoCellAnchor editAs="oneCell">
    <xdr:from>
      <xdr:col>1</xdr:col>
      <xdr:colOff>25400</xdr:colOff>
      <xdr:row>708</xdr:row>
      <xdr:rowOff>25400</xdr:rowOff>
    </xdr:from>
    <xdr:to>
      <xdr:col>1</xdr:col>
      <xdr:colOff>749300</xdr:colOff>
      <xdr:row>708</xdr:row>
      <xdr:rowOff>501650</xdr:rowOff>
    </xdr:to>
    <xdr:pic>
      <xdr:nvPicPr>
        <xdr:cNvPr id="1259" name="Subgraph-teamsavage">
          <a:extLst>
            <a:ext uri="{FF2B5EF4-FFF2-40B4-BE49-F238E27FC236}">
              <a16:creationId xmlns:a16="http://schemas.microsoft.com/office/drawing/2014/main" id="{0729F3DA-994B-4A8E-AFAE-5A2C418AC0CB}"/>
            </a:ext>
          </a:extLst>
        </xdr:cNvPr>
        <xdr:cNvPicPr>
          <a:picLocks/>
        </xdr:cNvPicPr>
      </xdr:nvPicPr>
      <xdr:blipFill>
        <a:blip xmlns:r="http://schemas.openxmlformats.org/officeDocument/2006/relationships" r:embed="rId291">
          <a:extLst>
            <a:ext uri="{28A0092B-C50C-407E-A947-70E740481C1C}">
              <a14:useLocalDpi xmlns:a14="http://schemas.microsoft.com/office/drawing/2010/main" val="0"/>
            </a:ext>
          </a:extLst>
        </a:blip>
        <a:stretch>
          <a:fillRect/>
        </a:stretch>
      </xdr:blipFill>
      <xdr:spPr>
        <a:xfrm>
          <a:off x="635000" y="370452650"/>
          <a:ext cx="723900" cy="476250"/>
        </a:xfrm>
        <a:prstGeom prst="rect">
          <a:avLst/>
        </a:prstGeom>
      </xdr:spPr>
    </xdr:pic>
    <xdr:clientData/>
  </xdr:twoCellAnchor>
  <xdr:twoCellAnchor editAs="oneCell">
    <xdr:from>
      <xdr:col>1</xdr:col>
      <xdr:colOff>25400</xdr:colOff>
      <xdr:row>709</xdr:row>
      <xdr:rowOff>25400</xdr:rowOff>
    </xdr:from>
    <xdr:to>
      <xdr:col>1</xdr:col>
      <xdr:colOff>749300</xdr:colOff>
      <xdr:row>709</xdr:row>
      <xdr:rowOff>501650</xdr:rowOff>
    </xdr:to>
    <xdr:pic>
      <xdr:nvPicPr>
        <xdr:cNvPr id="1261" name="Subgraph-hisham72354482">
          <a:extLst>
            <a:ext uri="{FF2B5EF4-FFF2-40B4-BE49-F238E27FC236}">
              <a16:creationId xmlns:a16="http://schemas.microsoft.com/office/drawing/2014/main" id="{E7AABA5F-AD96-49C6-B4F9-DB3D3DEDC0B9}"/>
            </a:ext>
          </a:extLst>
        </xdr:cNvPr>
        <xdr:cNvPicPr>
          <a:picLocks/>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635000" y="370976525"/>
          <a:ext cx="723900" cy="476250"/>
        </a:xfrm>
        <a:prstGeom prst="rect">
          <a:avLst/>
        </a:prstGeom>
      </xdr:spPr>
    </xdr:pic>
    <xdr:clientData/>
  </xdr:twoCellAnchor>
  <xdr:twoCellAnchor editAs="oneCell">
    <xdr:from>
      <xdr:col>1</xdr:col>
      <xdr:colOff>25400</xdr:colOff>
      <xdr:row>710</xdr:row>
      <xdr:rowOff>25400</xdr:rowOff>
    </xdr:from>
    <xdr:to>
      <xdr:col>1</xdr:col>
      <xdr:colOff>749300</xdr:colOff>
      <xdr:row>710</xdr:row>
      <xdr:rowOff>501650</xdr:rowOff>
    </xdr:to>
    <xdr:pic>
      <xdr:nvPicPr>
        <xdr:cNvPr id="1263" name="Subgraph-v3ganpussy">
          <a:extLst>
            <a:ext uri="{FF2B5EF4-FFF2-40B4-BE49-F238E27FC236}">
              <a16:creationId xmlns:a16="http://schemas.microsoft.com/office/drawing/2014/main" id="{87970B3C-E4AA-4F6E-99F6-7A34B7C6615C}"/>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371500400"/>
          <a:ext cx="723900" cy="476250"/>
        </a:xfrm>
        <a:prstGeom prst="rect">
          <a:avLst/>
        </a:prstGeom>
      </xdr:spPr>
    </xdr:pic>
    <xdr:clientData/>
  </xdr:twoCellAnchor>
  <xdr:twoCellAnchor editAs="oneCell">
    <xdr:from>
      <xdr:col>1</xdr:col>
      <xdr:colOff>25400</xdr:colOff>
      <xdr:row>711</xdr:row>
      <xdr:rowOff>25400</xdr:rowOff>
    </xdr:from>
    <xdr:to>
      <xdr:col>1</xdr:col>
      <xdr:colOff>749300</xdr:colOff>
      <xdr:row>711</xdr:row>
      <xdr:rowOff>501650</xdr:rowOff>
    </xdr:to>
    <xdr:pic>
      <xdr:nvPicPr>
        <xdr:cNvPr id="1265" name="Subgraph-gvblachlan">
          <a:extLst>
            <a:ext uri="{FF2B5EF4-FFF2-40B4-BE49-F238E27FC236}">
              <a16:creationId xmlns:a16="http://schemas.microsoft.com/office/drawing/2014/main" id="{C8132765-7279-4139-96CA-DC68111CC834}"/>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372024275"/>
          <a:ext cx="723900" cy="476250"/>
        </a:xfrm>
        <a:prstGeom prst="rect">
          <a:avLst/>
        </a:prstGeom>
      </xdr:spPr>
    </xdr:pic>
    <xdr:clientData/>
  </xdr:twoCellAnchor>
  <xdr:twoCellAnchor editAs="oneCell">
    <xdr:from>
      <xdr:col>1</xdr:col>
      <xdr:colOff>25400</xdr:colOff>
      <xdr:row>712</xdr:row>
      <xdr:rowOff>25400</xdr:rowOff>
    </xdr:from>
    <xdr:to>
      <xdr:col>1</xdr:col>
      <xdr:colOff>749300</xdr:colOff>
      <xdr:row>712</xdr:row>
      <xdr:rowOff>501650</xdr:rowOff>
    </xdr:to>
    <xdr:pic>
      <xdr:nvPicPr>
        <xdr:cNvPr id="1267" name="Subgraph-manutd_bitw">
          <a:extLst>
            <a:ext uri="{FF2B5EF4-FFF2-40B4-BE49-F238E27FC236}">
              <a16:creationId xmlns:a16="http://schemas.microsoft.com/office/drawing/2014/main" id="{CAF06432-CA97-43D3-908B-A49A9EFA64AE}"/>
            </a:ext>
          </a:extLst>
        </xdr:cNvPr>
        <xdr:cNvPicPr>
          <a:picLocks/>
        </xdr:cNvPicPr>
      </xdr:nvPicPr>
      <xdr:blipFill>
        <a:blip xmlns:r="http://schemas.openxmlformats.org/officeDocument/2006/relationships" r:embed="rId292">
          <a:extLst>
            <a:ext uri="{28A0092B-C50C-407E-A947-70E740481C1C}">
              <a14:useLocalDpi xmlns:a14="http://schemas.microsoft.com/office/drawing/2010/main" val="0"/>
            </a:ext>
          </a:extLst>
        </a:blip>
        <a:stretch>
          <a:fillRect/>
        </a:stretch>
      </xdr:blipFill>
      <xdr:spPr>
        <a:xfrm>
          <a:off x="635000" y="372548150"/>
          <a:ext cx="723900" cy="476250"/>
        </a:xfrm>
        <a:prstGeom prst="rect">
          <a:avLst/>
        </a:prstGeom>
      </xdr:spPr>
    </xdr:pic>
    <xdr:clientData/>
  </xdr:twoCellAnchor>
  <xdr:twoCellAnchor editAs="oneCell">
    <xdr:from>
      <xdr:col>1</xdr:col>
      <xdr:colOff>25400</xdr:colOff>
      <xdr:row>713</xdr:row>
      <xdr:rowOff>25400</xdr:rowOff>
    </xdr:from>
    <xdr:to>
      <xdr:col>1</xdr:col>
      <xdr:colOff>749300</xdr:colOff>
      <xdr:row>713</xdr:row>
      <xdr:rowOff>501650</xdr:rowOff>
    </xdr:to>
    <xdr:pic>
      <xdr:nvPicPr>
        <xdr:cNvPr id="1269" name="Subgraph-abhishekpw">
          <a:extLst>
            <a:ext uri="{FF2B5EF4-FFF2-40B4-BE49-F238E27FC236}">
              <a16:creationId xmlns:a16="http://schemas.microsoft.com/office/drawing/2014/main" id="{0B632EC1-6D9B-4DA8-9854-AFCE12BE51E8}"/>
            </a:ext>
          </a:extLst>
        </xdr:cNvPr>
        <xdr:cNvPicPr>
          <a:picLocks/>
        </xdr:cNvPicPr>
      </xdr:nvPicPr>
      <xdr:blipFill>
        <a:blip xmlns:r="http://schemas.openxmlformats.org/officeDocument/2006/relationships" r:embed="rId293">
          <a:extLst>
            <a:ext uri="{28A0092B-C50C-407E-A947-70E740481C1C}">
              <a14:useLocalDpi xmlns:a14="http://schemas.microsoft.com/office/drawing/2010/main" val="0"/>
            </a:ext>
          </a:extLst>
        </a:blip>
        <a:stretch>
          <a:fillRect/>
        </a:stretch>
      </xdr:blipFill>
      <xdr:spPr>
        <a:xfrm>
          <a:off x="635000" y="373072025"/>
          <a:ext cx="723900" cy="476250"/>
        </a:xfrm>
        <a:prstGeom prst="rect">
          <a:avLst/>
        </a:prstGeom>
      </xdr:spPr>
    </xdr:pic>
    <xdr:clientData/>
  </xdr:twoCellAnchor>
  <xdr:twoCellAnchor editAs="oneCell">
    <xdr:from>
      <xdr:col>1</xdr:col>
      <xdr:colOff>25400</xdr:colOff>
      <xdr:row>714</xdr:row>
      <xdr:rowOff>25400</xdr:rowOff>
    </xdr:from>
    <xdr:to>
      <xdr:col>1</xdr:col>
      <xdr:colOff>749300</xdr:colOff>
      <xdr:row>714</xdr:row>
      <xdr:rowOff>501650</xdr:rowOff>
    </xdr:to>
    <xdr:pic>
      <xdr:nvPicPr>
        <xdr:cNvPr id="1271" name="Subgraph-joshmas86634462">
          <a:extLst>
            <a:ext uri="{FF2B5EF4-FFF2-40B4-BE49-F238E27FC236}">
              <a16:creationId xmlns:a16="http://schemas.microsoft.com/office/drawing/2014/main" id="{EE3B5A5F-ADB8-4621-878C-F6B3AB96123F}"/>
            </a:ext>
          </a:extLst>
        </xdr:cNvPr>
        <xdr:cNvPicPr>
          <a:picLocks/>
        </xdr:cNvPicPr>
      </xdr:nvPicPr>
      <xdr:blipFill>
        <a:blip xmlns:r="http://schemas.openxmlformats.org/officeDocument/2006/relationships" r:embed="rId294">
          <a:extLst>
            <a:ext uri="{28A0092B-C50C-407E-A947-70E740481C1C}">
              <a14:useLocalDpi xmlns:a14="http://schemas.microsoft.com/office/drawing/2010/main" val="0"/>
            </a:ext>
          </a:extLst>
        </a:blip>
        <a:stretch>
          <a:fillRect/>
        </a:stretch>
      </xdr:blipFill>
      <xdr:spPr>
        <a:xfrm>
          <a:off x="635000" y="373595900"/>
          <a:ext cx="723900" cy="476250"/>
        </a:xfrm>
        <a:prstGeom prst="rect">
          <a:avLst/>
        </a:prstGeom>
      </xdr:spPr>
    </xdr:pic>
    <xdr:clientData/>
  </xdr:twoCellAnchor>
  <xdr:twoCellAnchor editAs="oneCell">
    <xdr:from>
      <xdr:col>1</xdr:col>
      <xdr:colOff>25400</xdr:colOff>
      <xdr:row>715</xdr:row>
      <xdr:rowOff>25400</xdr:rowOff>
    </xdr:from>
    <xdr:to>
      <xdr:col>1</xdr:col>
      <xdr:colOff>749300</xdr:colOff>
      <xdr:row>715</xdr:row>
      <xdr:rowOff>501650</xdr:rowOff>
    </xdr:to>
    <xdr:pic>
      <xdr:nvPicPr>
        <xdr:cNvPr id="1273" name="Subgraph-_hemmosphere_">
          <a:extLst>
            <a:ext uri="{FF2B5EF4-FFF2-40B4-BE49-F238E27FC236}">
              <a16:creationId xmlns:a16="http://schemas.microsoft.com/office/drawing/2014/main" id="{11494DBB-D420-45D1-AB20-D1EC65B4ED3D}"/>
            </a:ext>
          </a:extLst>
        </xdr:cNvPr>
        <xdr:cNvPicPr>
          <a:picLocks/>
        </xdr:cNvPicPr>
      </xdr:nvPicPr>
      <xdr:blipFill>
        <a:blip xmlns:r="http://schemas.openxmlformats.org/officeDocument/2006/relationships" r:embed="rId295">
          <a:extLst>
            <a:ext uri="{28A0092B-C50C-407E-A947-70E740481C1C}">
              <a14:useLocalDpi xmlns:a14="http://schemas.microsoft.com/office/drawing/2010/main" val="0"/>
            </a:ext>
          </a:extLst>
        </a:blip>
        <a:stretch>
          <a:fillRect/>
        </a:stretch>
      </xdr:blipFill>
      <xdr:spPr>
        <a:xfrm>
          <a:off x="635000" y="374119775"/>
          <a:ext cx="723900" cy="476250"/>
        </a:xfrm>
        <a:prstGeom prst="rect">
          <a:avLst/>
        </a:prstGeom>
      </xdr:spPr>
    </xdr:pic>
    <xdr:clientData/>
  </xdr:twoCellAnchor>
  <xdr:twoCellAnchor editAs="oneCell">
    <xdr:from>
      <xdr:col>1</xdr:col>
      <xdr:colOff>25400</xdr:colOff>
      <xdr:row>716</xdr:row>
      <xdr:rowOff>25400</xdr:rowOff>
    </xdr:from>
    <xdr:to>
      <xdr:col>1</xdr:col>
      <xdr:colOff>749300</xdr:colOff>
      <xdr:row>716</xdr:row>
      <xdr:rowOff>501650</xdr:rowOff>
    </xdr:to>
    <xdr:pic>
      <xdr:nvPicPr>
        <xdr:cNvPr id="1275" name="Subgraph-crutejim">
          <a:extLst>
            <a:ext uri="{FF2B5EF4-FFF2-40B4-BE49-F238E27FC236}">
              <a16:creationId xmlns:a16="http://schemas.microsoft.com/office/drawing/2014/main" id="{BF8009F1-C599-4445-820D-F65BE24A184E}"/>
            </a:ext>
          </a:extLst>
        </xdr:cNvPr>
        <xdr:cNvPicPr>
          <a:picLocks/>
        </xdr:cNvPicPr>
      </xdr:nvPicPr>
      <xdr:blipFill>
        <a:blip xmlns:r="http://schemas.openxmlformats.org/officeDocument/2006/relationships" r:embed="rId296">
          <a:extLst>
            <a:ext uri="{28A0092B-C50C-407E-A947-70E740481C1C}">
              <a14:useLocalDpi xmlns:a14="http://schemas.microsoft.com/office/drawing/2010/main" val="0"/>
            </a:ext>
          </a:extLst>
        </a:blip>
        <a:stretch>
          <a:fillRect/>
        </a:stretch>
      </xdr:blipFill>
      <xdr:spPr>
        <a:xfrm>
          <a:off x="635000" y="374643650"/>
          <a:ext cx="723900" cy="476250"/>
        </a:xfrm>
        <a:prstGeom prst="rect">
          <a:avLst/>
        </a:prstGeom>
      </xdr:spPr>
    </xdr:pic>
    <xdr:clientData/>
  </xdr:twoCellAnchor>
  <xdr:twoCellAnchor editAs="oneCell">
    <xdr:from>
      <xdr:col>1</xdr:col>
      <xdr:colOff>25400</xdr:colOff>
      <xdr:row>717</xdr:row>
      <xdr:rowOff>25400</xdr:rowOff>
    </xdr:from>
    <xdr:to>
      <xdr:col>1</xdr:col>
      <xdr:colOff>749300</xdr:colOff>
      <xdr:row>717</xdr:row>
      <xdr:rowOff>501650</xdr:rowOff>
    </xdr:to>
    <xdr:pic>
      <xdr:nvPicPr>
        <xdr:cNvPr id="1277" name="Subgraph-kamidorapad">
          <a:extLst>
            <a:ext uri="{FF2B5EF4-FFF2-40B4-BE49-F238E27FC236}">
              <a16:creationId xmlns:a16="http://schemas.microsoft.com/office/drawing/2014/main" id="{50DC0E58-4241-48EC-8BF5-AF9A93E3E0F4}"/>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375167525"/>
          <a:ext cx="723900" cy="476250"/>
        </a:xfrm>
        <a:prstGeom prst="rect">
          <a:avLst/>
        </a:prstGeom>
      </xdr:spPr>
    </xdr:pic>
    <xdr:clientData/>
  </xdr:twoCellAnchor>
  <xdr:twoCellAnchor editAs="oneCell">
    <xdr:from>
      <xdr:col>1</xdr:col>
      <xdr:colOff>25400</xdr:colOff>
      <xdr:row>718</xdr:row>
      <xdr:rowOff>25400</xdr:rowOff>
    </xdr:from>
    <xdr:to>
      <xdr:col>1</xdr:col>
      <xdr:colOff>749300</xdr:colOff>
      <xdr:row>718</xdr:row>
      <xdr:rowOff>501650</xdr:rowOff>
    </xdr:to>
    <xdr:pic>
      <xdr:nvPicPr>
        <xdr:cNvPr id="1279" name="Subgraph-ajkhan83">
          <a:extLst>
            <a:ext uri="{FF2B5EF4-FFF2-40B4-BE49-F238E27FC236}">
              <a16:creationId xmlns:a16="http://schemas.microsoft.com/office/drawing/2014/main" id="{5879B3B9-6A2A-4F16-AEF2-6FF3250E0021}"/>
            </a:ext>
          </a:extLst>
        </xdr:cNvPr>
        <xdr:cNvPicPr>
          <a:picLocks/>
        </xdr:cNvPicPr>
      </xdr:nvPicPr>
      <xdr:blipFill>
        <a:blip xmlns:r="http://schemas.openxmlformats.org/officeDocument/2006/relationships" r:embed="rId297">
          <a:extLst>
            <a:ext uri="{28A0092B-C50C-407E-A947-70E740481C1C}">
              <a14:useLocalDpi xmlns:a14="http://schemas.microsoft.com/office/drawing/2010/main" val="0"/>
            </a:ext>
          </a:extLst>
        </a:blip>
        <a:stretch>
          <a:fillRect/>
        </a:stretch>
      </xdr:blipFill>
      <xdr:spPr>
        <a:xfrm>
          <a:off x="635000" y="375691400"/>
          <a:ext cx="723900" cy="476250"/>
        </a:xfrm>
        <a:prstGeom prst="rect">
          <a:avLst/>
        </a:prstGeom>
      </xdr:spPr>
    </xdr:pic>
    <xdr:clientData/>
  </xdr:twoCellAnchor>
  <xdr:twoCellAnchor editAs="oneCell">
    <xdr:from>
      <xdr:col>1</xdr:col>
      <xdr:colOff>25400</xdr:colOff>
      <xdr:row>719</xdr:row>
      <xdr:rowOff>25400</xdr:rowOff>
    </xdr:from>
    <xdr:to>
      <xdr:col>1</xdr:col>
      <xdr:colOff>749300</xdr:colOff>
      <xdr:row>719</xdr:row>
      <xdr:rowOff>501650</xdr:rowOff>
    </xdr:to>
    <xdr:pic>
      <xdr:nvPicPr>
        <xdr:cNvPr id="1281" name="Subgraph-hikonyan_nao">
          <a:extLst>
            <a:ext uri="{FF2B5EF4-FFF2-40B4-BE49-F238E27FC236}">
              <a16:creationId xmlns:a16="http://schemas.microsoft.com/office/drawing/2014/main" id="{3858199E-4222-467F-B836-593FF94F9B66}"/>
            </a:ext>
          </a:extLst>
        </xdr:cNvPr>
        <xdr:cNvPicPr>
          <a:picLocks/>
        </xdr:cNvPicPr>
      </xdr:nvPicPr>
      <xdr:blipFill>
        <a:blip xmlns:r="http://schemas.openxmlformats.org/officeDocument/2006/relationships" r:embed="rId134">
          <a:extLst>
            <a:ext uri="{28A0092B-C50C-407E-A947-70E740481C1C}">
              <a14:useLocalDpi xmlns:a14="http://schemas.microsoft.com/office/drawing/2010/main" val="0"/>
            </a:ext>
          </a:extLst>
        </a:blip>
        <a:stretch>
          <a:fillRect/>
        </a:stretch>
      </xdr:blipFill>
      <xdr:spPr>
        <a:xfrm>
          <a:off x="635000" y="376215275"/>
          <a:ext cx="723900" cy="476250"/>
        </a:xfrm>
        <a:prstGeom prst="rect">
          <a:avLst/>
        </a:prstGeom>
      </xdr:spPr>
    </xdr:pic>
    <xdr:clientData/>
  </xdr:twoCellAnchor>
  <xdr:twoCellAnchor editAs="oneCell">
    <xdr:from>
      <xdr:col>1</xdr:col>
      <xdr:colOff>25400</xdr:colOff>
      <xdr:row>720</xdr:row>
      <xdr:rowOff>25400</xdr:rowOff>
    </xdr:from>
    <xdr:to>
      <xdr:col>1</xdr:col>
      <xdr:colOff>749300</xdr:colOff>
      <xdr:row>720</xdr:row>
      <xdr:rowOff>501650</xdr:rowOff>
    </xdr:to>
    <xdr:pic>
      <xdr:nvPicPr>
        <xdr:cNvPr id="1283" name="Subgraph-andrewc_1999">
          <a:extLst>
            <a:ext uri="{FF2B5EF4-FFF2-40B4-BE49-F238E27FC236}">
              <a16:creationId xmlns:a16="http://schemas.microsoft.com/office/drawing/2014/main" id="{6BB22944-7E96-4F55-8DEC-6103BD1B23FC}"/>
            </a:ext>
          </a:extLst>
        </xdr:cNvPr>
        <xdr:cNvPicPr>
          <a:picLocks/>
        </xdr:cNvPicPr>
      </xdr:nvPicPr>
      <xdr:blipFill>
        <a:blip xmlns:r="http://schemas.openxmlformats.org/officeDocument/2006/relationships" r:embed="rId298">
          <a:extLst>
            <a:ext uri="{28A0092B-C50C-407E-A947-70E740481C1C}">
              <a14:useLocalDpi xmlns:a14="http://schemas.microsoft.com/office/drawing/2010/main" val="0"/>
            </a:ext>
          </a:extLst>
        </a:blip>
        <a:stretch>
          <a:fillRect/>
        </a:stretch>
      </xdr:blipFill>
      <xdr:spPr>
        <a:xfrm>
          <a:off x="635000" y="376739150"/>
          <a:ext cx="723900" cy="476250"/>
        </a:xfrm>
        <a:prstGeom prst="rect">
          <a:avLst/>
        </a:prstGeom>
      </xdr:spPr>
    </xdr:pic>
    <xdr:clientData/>
  </xdr:twoCellAnchor>
  <xdr:twoCellAnchor editAs="oneCell">
    <xdr:from>
      <xdr:col>1</xdr:col>
      <xdr:colOff>25400</xdr:colOff>
      <xdr:row>721</xdr:row>
      <xdr:rowOff>25400</xdr:rowOff>
    </xdr:from>
    <xdr:to>
      <xdr:col>1</xdr:col>
      <xdr:colOff>749300</xdr:colOff>
      <xdr:row>721</xdr:row>
      <xdr:rowOff>501650</xdr:rowOff>
    </xdr:to>
    <xdr:pic>
      <xdr:nvPicPr>
        <xdr:cNvPr id="1285" name="Subgraph-le_alloe">
          <a:extLst>
            <a:ext uri="{FF2B5EF4-FFF2-40B4-BE49-F238E27FC236}">
              <a16:creationId xmlns:a16="http://schemas.microsoft.com/office/drawing/2014/main" id="{B99FCE73-60EA-46FD-844F-338C378D836A}"/>
            </a:ext>
          </a:extLst>
        </xdr:cNvPr>
        <xdr:cNvPicPr>
          <a:picLocks/>
        </xdr:cNvPicPr>
      </xdr:nvPicPr>
      <xdr:blipFill>
        <a:blip xmlns:r="http://schemas.openxmlformats.org/officeDocument/2006/relationships" r:embed="rId299">
          <a:extLst>
            <a:ext uri="{28A0092B-C50C-407E-A947-70E740481C1C}">
              <a14:useLocalDpi xmlns:a14="http://schemas.microsoft.com/office/drawing/2010/main" val="0"/>
            </a:ext>
          </a:extLst>
        </a:blip>
        <a:stretch>
          <a:fillRect/>
        </a:stretch>
      </xdr:blipFill>
      <xdr:spPr>
        <a:xfrm>
          <a:off x="635000" y="377263025"/>
          <a:ext cx="723900" cy="476250"/>
        </a:xfrm>
        <a:prstGeom prst="rect">
          <a:avLst/>
        </a:prstGeom>
      </xdr:spPr>
    </xdr:pic>
    <xdr:clientData/>
  </xdr:twoCellAnchor>
  <xdr:twoCellAnchor editAs="oneCell">
    <xdr:from>
      <xdr:col>1</xdr:col>
      <xdr:colOff>25400</xdr:colOff>
      <xdr:row>722</xdr:row>
      <xdr:rowOff>25400</xdr:rowOff>
    </xdr:from>
    <xdr:to>
      <xdr:col>1</xdr:col>
      <xdr:colOff>749300</xdr:colOff>
      <xdr:row>722</xdr:row>
      <xdr:rowOff>501650</xdr:rowOff>
    </xdr:to>
    <xdr:pic>
      <xdr:nvPicPr>
        <xdr:cNvPr id="1287" name="Subgraph-_memellionaire">
          <a:extLst>
            <a:ext uri="{FF2B5EF4-FFF2-40B4-BE49-F238E27FC236}">
              <a16:creationId xmlns:a16="http://schemas.microsoft.com/office/drawing/2014/main" id="{886993D8-9AD4-463D-A26F-0D80AB5AE4A6}"/>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377786900"/>
          <a:ext cx="723900" cy="476250"/>
        </a:xfrm>
        <a:prstGeom prst="rect">
          <a:avLst/>
        </a:prstGeom>
      </xdr:spPr>
    </xdr:pic>
    <xdr:clientData/>
  </xdr:twoCellAnchor>
  <xdr:twoCellAnchor editAs="oneCell">
    <xdr:from>
      <xdr:col>1</xdr:col>
      <xdr:colOff>25400</xdr:colOff>
      <xdr:row>723</xdr:row>
      <xdr:rowOff>25400</xdr:rowOff>
    </xdr:from>
    <xdr:to>
      <xdr:col>1</xdr:col>
      <xdr:colOff>749300</xdr:colOff>
      <xdr:row>723</xdr:row>
      <xdr:rowOff>501650</xdr:rowOff>
    </xdr:to>
    <xdr:pic>
      <xdr:nvPicPr>
        <xdr:cNvPr id="1289" name="Subgraph-kimboss3">
          <a:extLst>
            <a:ext uri="{FF2B5EF4-FFF2-40B4-BE49-F238E27FC236}">
              <a16:creationId xmlns:a16="http://schemas.microsoft.com/office/drawing/2014/main" id="{3CF02455-9DCC-43DE-B281-ED04A9B78B56}"/>
            </a:ext>
          </a:extLst>
        </xdr:cNvPr>
        <xdr:cNvPicPr>
          <a:picLocks/>
        </xdr:cNvPicPr>
      </xdr:nvPicPr>
      <xdr:blipFill>
        <a:blip xmlns:r="http://schemas.openxmlformats.org/officeDocument/2006/relationships" r:embed="rId199">
          <a:extLst>
            <a:ext uri="{28A0092B-C50C-407E-A947-70E740481C1C}">
              <a14:useLocalDpi xmlns:a14="http://schemas.microsoft.com/office/drawing/2010/main" val="0"/>
            </a:ext>
          </a:extLst>
        </a:blip>
        <a:stretch>
          <a:fillRect/>
        </a:stretch>
      </xdr:blipFill>
      <xdr:spPr>
        <a:xfrm>
          <a:off x="635000" y="378310775"/>
          <a:ext cx="723900" cy="476250"/>
        </a:xfrm>
        <a:prstGeom prst="rect">
          <a:avLst/>
        </a:prstGeom>
      </xdr:spPr>
    </xdr:pic>
    <xdr:clientData/>
  </xdr:twoCellAnchor>
  <xdr:twoCellAnchor editAs="oneCell">
    <xdr:from>
      <xdr:col>1</xdr:col>
      <xdr:colOff>25400</xdr:colOff>
      <xdr:row>725</xdr:row>
      <xdr:rowOff>25400</xdr:rowOff>
    </xdr:from>
    <xdr:to>
      <xdr:col>1</xdr:col>
      <xdr:colOff>749300</xdr:colOff>
      <xdr:row>725</xdr:row>
      <xdr:rowOff>501650</xdr:rowOff>
    </xdr:to>
    <xdr:pic>
      <xdr:nvPicPr>
        <xdr:cNvPr id="1291" name="Subgraph-mmaseat">
          <a:extLst>
            <a:ext uri="{FF2B5EF4-FFF2-40B4-BE49-F238E27FC236}">
              <a16:creationId xmlns:a16="http://schemas.microsoft.com/office/drawing/2014/main" id="{238F0C52-A8E2-40C6-84B7-FE0072A10354}"/>
            </a:ext>
          </a:extLst>
        </xdr:cNvPr>
        <xdr:cNvPicPr>
          <a:picLocks/>
        </xdr:cNvPicPr>
      </xdr:nvPicPr>
      <xdr:blipFill>
        <a:blip xmlns:r="http://schemas.openxmlformats.org/officeDocument/2006/relationships" r:embed="rId300">
          <a:extLst>
            <a:ext uri="{28A0092B-C50C-407E-A947-70E740481C1C}">
              <a14:useLocalDpi xmlns:a14="http://schemas.microsoft.com/office/drawing/2010/main" val="0"/>
            </a:ext>
          </a:extLst>
        </a:blip>
        <a:stretch>
          <a:fillRect/>
        </a:stretch>
      </xdr:blipFill>
      <xdr:spPr>
        <a:xfrm>
          <a:off x="635000" y="379358525"/>
          <a:ext cx="723900" cy="476250"/>
        </a:xfrm>
        <a:prstGeom prst="rect">
          <a:avLst/>
        </a:prstGeom>
      </xdr:spPr>
    </xdr:pic>
    <xdr:clientData/>
  </xdr:twoCellAnchor>
  <xdr:twoCellAnchor editAs="oneCell">
    <xdr:from>
      <xdr:col>1</xdr:col>
      <xdr:colOff>25400</xdr:colOff>
      <xdr:row>726</xdr:row>
      <xdr:rowOff>25400</xdr:rowOff>
    </xdr:from>
    <xdr:to>
      <xdr:col>1</xdr:col>
      <xdr:colOff>749300</xdr:colOff>
      <xdr:row>726</xdr:row>
      <xdr:rowOff>501650</xdr:rowOff>
    </xdr:to>
    <xdr:pic>
      <xdr:nvPicPr>
        <xdr:cNvPr id="1293" name="Subgraph-petryanufc">
          <a:extLst>
            <a:ext uri="{FF2B5EF4-FFF2-40B4-BE49-F238E27FC236}">
              <a16:creationId xmlns:a16="http://schemas.microsoft.com/office/drawing/2014/main" id="{B16F51D9-19CC-4BD9-91B3-0B0BAB0FB6FC}"/>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379882400"/>
          <a:ext cx="723900" cy="476250"/>
        </a:xfrm>
        <a:prstGeom prst="rect">
          <a:avLst/>
        </a:prstGeom>
      </xdr:spPr>
    </xdr:pic>
    <xdr:clientData/>
  </xdr:twoCellAnchor>
  <xdr:twoCellAnchor editAs="oneCell">
    <xdr:from>
      <xdr:col>1</xdr:col>
      <xdr:colOff>25400</xdr:colOff>
      <xdr:row>727</xdr:row>
      <xdr:rowOff>25400</xdr:rowOff>
    </xdr:from>
    <xdr:to>
      <xdr:col>1</xdr:col>
      <xdr:colOff>749300</xdr:colOff>
      <xdr:row>727</xdr:row>
      <xdr:rowOff>501650</xdr:rowOff>
    </xdr:to>
    <xdr:pic>
      <xdr:nvPicPr>
        <xdr:cNvPr id="1295" name="Subgraph-mogulmma">
          <a:extLst>
            <a:ext uri="{FF2B5EF4-FFF2-40B4-BE49-F238E27FC236}">
              <a16:creationId xmlns:a16="http://schemas.microsoft.com/office/drawing/2014/main" id="{AB0580EB-2E7B-41F3-8030-473D20DDC810}"/>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380406275"/>
          <a:ext cx="723900" cy="476250"/>
        </a:xfrm>
        <a:prstGeom prst="rect">
          <a:avLst/>
        </a:prstGeom>
      </xdr:spPr>
    </xdr:pic>
    <xdr:clientData/>
  </xdr:twoCellAnchor>
  <xdr:twoCellAnchor editAs="oneCell">
    <xdr:from>
      <xdr:col>1</xdr:col>
      <xdr:colOff>25400</xdr:colOff>
      <xdr:row>728</xdr:row>
      <xdr:rowOff>25400</xdr:rowOff>
    </xdr:from>
    <xdr:to>
      <xdr:col>1</xdr:col>
      <xdr:colOff>749300</xdr:colOff>
      <xdr:row>728</xdr:row>
      <xdr:rowOff>501650</xdr:rowOff>
    </xdr:to>
    <xdr:pic>
      <xdr:nvPicPr>
        <xdr:cNvPr id="1297" name="Subgraph-shinobi_01">
          <a:extLst>
            <a:ext uri="{FF2B5EF4-FFF2-40B4-BE49-F238E27FC236}">
              <a16:creationId xmlns:a16="http://schemas.microsoft.com/office/drawing/2014/main" id="{F0DF3E0A-7784-4083-860F-A7685AA30DFF}"/>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380930150"/>
          <a:ext cx="723900" cy="476250"/>
        </a:xfrm>
        <a:prstGeom prst="rect">
          <a:avLst/>
        </a:prstGeom>
      </xdr:spPr>
    </xdr:pic>
    <xdr:clientData/>
  </xdr:twoCellAnchor>
  <xdr:twoCellAnchor editAs="oneCell">
    <xdr:from>
      <xdr:col>1</xdr:col>
      <xdr:colOff>25400</xdr:colOff>
      <xdr:row>729</xdr:row>
      <xdr:rowOff>25400</xdr:rowOff>
    </xdr:from>
    <xdr:to>
      <xdr:col>1</xdr:col>
      <xdr:colOff>749300</xdr:colOff>
      <xdr:row>729</xdr:row>
      <xdr:rowOff>501650</xdr:rowOff>
    </xdr:to>
    <xdr:pic>
      <xdr:nvPicPr>
        <xdr:cNvPr id="1299" name="Subgraph-tylertheapex">
          <a:extLst>
            <a:ext uri="{FF2B5EF4-FFF2-40B4-BE49-F238E27FC236}">
              <a16:creationId xmlns:a16="http://schemas.microsoft.com/office/drawing/2014/main" id="{327553AF-A6BB-4F4D-8163-8B9F8FB1AFCB}"/>
            </a:ext>
          </a:extLst>
        </xdr:cNvPr>
        <xdr:cNvPicPr>
          <a:picLocks/>
        </xdr:cNvPicPr>
      </xdr:nvPicPr>
      <xdr:blipFill>
        <a:blip xmlns:r="http://schemas.openxmlformats.org/officeDocument/2006/relationships" r:embed="rId227">
          <a:extLst>
            <a:ext uri="{28A0092B-C50C-407E-A947-70E740481C1C}">
              <a14:useLocalDpi xmlns:a14="http://schemas.microsoft.com/office/drawing/2010/main" val="0"/>
            </a:ext>
          </a:extLst>
        </a:blip>
        <a:stretch>
          <a:fillRect/>
        </a:stretch>
      </xdr:blipFill>
      <xdr:spPr>
        <a:xfrm>
          <a:off x="635000" y="381454025"/>
          <a:ext cx="723900" cy="476250"/>
        </a:xfrm>
        <a:prstGeom prst="rect">
          <a:avLst/>
        </a:prstGeom>
      </xdr:spPr>
    </xdr:pic>
    <xdr:clientData/>
  </xdr:twoCellAnchor>
  <xdr:twoCellAnchor editAs="oneCell">
    <xdr:from>
      <xdr:col>1</xdr:col>
      <xdr:colOff>25400</xdr:colOff>
      <xdr:row>730</xdr:row>
      <xdr:rowOff>25400</xdr:rowOff>
    </xdr:from>
    <xdr:to>
      <xdr:col>1</xdr:col>
      <xdr:colOff>749300</xdr:colOff>
      <xdr:row>730</xdr:row>
      <xdr:rowOff>501650</xdr:rowOff>
    </xdr:to>
    <xdr:pic>
      <xdr:nvPicPr>
        <xdr:cNvPr id="1301" name="Subgraph-trippingmau5">
          <a:extLst>
            <a:ext uri="{FF2B5EF4-FFF2-40B4-BE49-F238E27FC236}">
              <a16:creationId xmlns:a16="http://schemas.microsoft.com/office/drawing/2014/main" id="{77E1AEB9-7925-4E66-8790-08479ED993F1}"/>
            </a:ext>
          </a:extLst>
        </xdr:cNvPr>
        <xdr:cNvPicPr>
          <a:picLocks/>
        </xdr:cNvPicPr>
      </xdr:nvPicPr>
      <xdr:blipFill>
        <a:blip xmlns:r="http://schemas.openxmlformats.org/officeDocument/2006/relationships" r:embed="rId301">
          <a:extLst>
            <a:ext uri="{28A0092B-C50C-407E-A947-70E740481C1C}">
              <a14:useLocalDpi xmlns:a14="http://schemas.microsoft.com/office/drawing/2010/main" val="0"/>
            </a:ext>
          </a:extLst>
        </a:blip>
        <a:stretch>
          <a:fillRect/>
        </a:stretch>
      </xdr:blipFill>
      <xdr:spPr>
        <a:xfrm>
          <a:off x="635000" y="381977900"/>
          <a:ext cx="723900" cy="476250"/>
        </a:xfrm>
        <a:prstGeom prst="rect">
          <a:avLst/>
        </a:prstGeom>
      </xdr:spPr>
    </xdr:pic>
    <xdr:clientData/>
  </xdr:twoCellAnchor>
  <xdr:twoCellAnchor editAs="oneCell">
    <xdr:from>
      <xdr:col>1</xdr:col>
      <xdr:colOff>25400</xdr:colOff>
      <xdr:row>732</xdr:row>
      <xdr:rowOff>25400</xdr:rowOff>
    </xdr:from>
    <xdr:to>
      <xdr:col>1</xdr:col>
      <xdr:colOff>749300</xdr:colOff>
      <xdr:row>732</xdr:row>
      <xdr:rowOff>501650</xdr:rowOff>
    </xdr:to>
    <xdr:pic>
      <xdr:nvPicPr>
        <xdr:cNvPr id="1303" name="Subgraph-raymundomma">
          <a:extLst>
            <a:ext uri="{FF2B5EF4-FFF2-40B4-BE49-F238E27FC236}">
              <a16:creationId xmlns:a16="http://schemas.microsoft.com/office/drawing/2014/main" id="{A85F761B-9B77-4CF3-8E09-A4C01D8DED85}"/>
            </a:ext>
          </a:extLst>
        </xdr:cNvPr>
        <xdr:cNvPicPr>
          <a:picLocks/>
        </xdr:cNvPicPr>
      </xdr:nvPicPr>
      <xdr:blipFill>
        <a:blip xmlns:r="http://schemas.openxmlformats.org/officeDocument/2006/relationships" r:embed="rId302">
          <a:extLst>
            <a:ext uri="{28A0092B-C50C-407E-A947-70E740481C1C}">
              <a14:useLocalDpi xmlns:a14="http://schemas.microsoft.com/office/drawing/2010/main" val="0"/>
            </a:ext>
          </a:extLst>
        </a:blip>
        <a:stretch>
          <a:fillRect/>
        </a:stretch>
      </xdr:blipFill>
      <xdr:spPr>
        <a:xfrm>
          <a:off x="635000" y="383025650"/>
          <a:ext cx="723900" cy="476250"/>
        </a:xfrm>
        <a:prstGeom prst="rect">
          <a:avLst/>
        </a:prstGeom>
      </xdr:spPr>
    </xdr:pic>
    <xdr:clientData/>
  </xdr:twoCellAnchor>
  <xdr:twoCellAnchor editAs="oneCell">
    <xdr:from>
      <xdr:col>1</xdr:col>
      <xdr:colOff>25400</xdr:colOff>
      <xdr:row>733</xdr:row>
      <xdr:rowOff>25400</xdr:rowOff>
    </xdr:from>
    <xdr:to>
      <xdr:col>1</xdr:col>
      <xdr:colOff>749300</xdr:colOff>
      <xdr:row>733</xdr:row>
      <xdr:rowOff>501650</xdr:rowOff>
    </xdr:to>
    <xdr:pic>
      <xdr:nvPicPr>
        <xdr:cNvPr id="1305" name="Subgraph-sqarnix">
          <a:extLst>
            <a:ext uri="{FF2B5EF4-FFF2-40B4-BE49-F238E27FC236}">
              <a16:creationId xmlns:a16="http://schemas.microsoft.com/office/drawing/2014/main" id="{BF08FFEA-920A-46C7-9781-74188C8C9B54}"/>
            </a:ext>
          </a:extLst>
        </xdr:cNvPr>
        <xdr:cNvPicPr>
          <a:picLocks/>
        </xdr:cNvPicPr>
      </xdr:nvPicPr>
      <xdr:blipFill>
        <a:blip xmlns:r="http://schemas.openxmlformats.org/officeDocument/2006/relationships" r:embed="rId199">
          <a:extLst>
            <a:ext uri="{28A0092B-C50C-407E-A947-70E740481C1C}">
              <a14:useLocalDpi xmlns:a14="http://schemas.microsoft.com/office/drawing/2010/main" val="0"/>
            </a:ext>
          </a:extLst>
        </a:blip>
        <a:stretch>
          <a:fillRect/>
        </a:stretch>
      </xdr:blipFill>
      <xdr:spPr>
        <a:xfrm>
          <a:off x="635000" y="383549525"/>
          <a:ext cx="723900" cy="476250"/>
        </a:xfrm>
        <a:prstGeom prst="rect">
          <a:avLst/>
        </a:prstGeom>
      </xdr:spPr>
    </xdr:pic>
    <xdr:clientData/>
  </xdr:twoCellAnchor>
  <xdr:twoCellAnchor editAs="oneCell">
    <xdr:from>
      <xdr:col>1</xdr:col>
      <xdr:colOff>25400</xdr:colOff>
      <xdr:row>736</xdr:row>
      <xdr:rowOff>25400</xdr:rowOff>
    </xdr:from>
    <xdr:to>
      <xdr:col>1</xdr:col>
      <xdr:colOff>749300</xdr:colOff>
      <xdr:row>736</xdr:row>
      <xdr:rowOff>501650</xdr:rowOff>
    </xdr:to>
    <xdr:pic>
      <xdr:nvPicPr>
        <xdr:cNvPr id="1307" name="Subgraph-ssassincreedo">
          <a:extLst>
            <a:ext uri="{FF2B5EF4-FFF2-40B4-BE49-F238E27FC236}">
              <a16:creationId xmlns:a16="http://schemas.microsoft.com/office/drawing/2014/main" id="{FC484EB8-A0EE-43DC-A109-83F5DB8C79A7}"/>
            </a:ext>
          </a:extLst>
        </xdr:cNvPr>
        <xdr:cNvPicPr>
          <a:picLocks/>
        </xdr:cNvPicPr>
      </xdr:nvPicPr>
      <xdr:blipFill>
        <a:blip xmlns:r="http://schemas.openxmlformats.org/officeDocument/2006/relationships" r:embed="rId134">
          <a:extLst>
            <a:ext uri="{28A0092B-C50C-407E-A947-70E740481C1C}">
              <a14:useLocalDpi xmlns:a14="http://schemas.microsoft.com/office/drawing/2010/main" val="0"/>
            </a:ext>
          </a:extLst>
        </a:blip>
        <a:stretch>
          <a:fillRect/>
        </a:stretch>
      </xdr:blipFill>
      <xdr:spPr>
        <a:xfrm>
          <a:off x="635000" y="385121150"/>
          <a:ext cx="723900" cy="476250"/>
        </a:xfrm>
        <a:prstGeom prst="rect">
          <a:avLst/>
        </a:prstGeom>
      </xdr:spPr>
    </xdr:pic>
    <xdr:clientData/>
  </xdr:twoCellAnchor>
  <xdr:twoCellAnchor editAs="oneCell">
    <xdr:from>
      <xdr:col>1</xdr:col>
      <xdr:colOff>25400</xdr:colOff>
      <xdr:row>737</xdr:row>
      <xdr:rowOff>25400</xdr:rowOff>
    </xdr:from>
    <xdr:to>
      <xdr:col>1</xdr:col>
      <xdr:colOff>749300</xdr:colOff>
      <xdr:row>737</xdr:row>
      <xdr:rowOff>501650</xdr:rowOff>
    </xdr:to>
    <xdr:pic>
      <xdr:nvPicPr>
        <xdr:cNvPr id="1309" name="Subgraph-wiweck">
          <a:extLst>
            <a:ext uri="{FF2B5EF4-FFF2-40B4-BE49-F238E27FC236}">
              <a16:creationId xmlns:a16="http://schemas.microsoft.com/office/drawing/2014/main" id="{DF2BB1E4-858D-4F77-BCA9-C4C7FCE5A8B2}"/>
            </a:ext>
          </a:extLst>
        </xdr:cNvPr>
        <xdr:cNvPicPr>
          <a:picLocks/>
        </xdr:cNvPicPr>
      </xdr:nvPicPr>
      <xdr:blipFill>
        <a:blip xmlns:r="http://schemas.openxmlformats.org/officeDocument/2006/relationships" r:embed="rId303">
          <a:extLst>
            <a:ext uri="{28A0092B-C50C-407E-A947-70E740481C1C}">
              <a14:useLocalDpi xmlns:a14="http://schemas.microsoft.com/office/drawing/2010/main" val="0"/>
            </a:ext>
          </a:extLst>
        </a:blip>
        <a:stretch>
          <a:fillRect/>
        </a:stretch>
      </xdr:blipFill>
      <xdr:spPr>
        <a:xfrm>
          <a:off x="635000" y="385645025"/>
          <a:ext cx="723900" cy="476250"/>
        </a:xfrm>
        <a:prstGeom prst="rect">
          <a:avLst/>
        </a:prstGeom>
      </xdr:spPr>
    </xdr:pic>
    <xdr:clientData/>
  </xdr:twoCellAnchor>
  <xdr:twoCellAnchor editAs="oneCell">
    <xdr:from>
      <xdr:col>1</xdr:col>
      <xdr:colOff>25400</xdr:colOff>
      <xdr:row>738</xdr:row>
      <xdr:rowOff>25400</xdr:rowOff>
    </xdr:from>
    <xdr:to>
      <xdr:col>1</xdr:col>
      <xdr:colOff>749300</xdr:colOff>
      <xdr:row>738</xdr:row>
      <xdr:rowOff>501650</xdr:rowOff>
    </xdr:to>
    <xdr:pic>
      <xdr:nvPicPr>
        <xdr:cNvPr id="1311" name="Subgraph-ufc_dut">
          <a:extLst>
            <a:ext uri="{FF2B5EF4-FFF2-40B4-BE49-F238E27FC236}">
              <a16:creationId xmlns:a16="http://schemas.microsoft.com/office/drawing/2014/main" id="{F1D22B25-76BE-4593-BF98-F66028744562}"/>
            </a:ext>
          </a:extLst>
        </xdr:cNvPr>
        <xdr:cNvPicPr>
          <a:picLocks/>
        </xdr:cNvPicPr>
      </xdr:nvPicPr>
      <xdr:blipFill>
        <a:blip xmlns:r="http://schemas.openxmlformats.org/officeDocument/2006/relationships" r:embed="rId304">
          <a:extLst>
            <a:ext uri="{28A0092B-C50C-407E-A947-70E740481C1C}">
              <a14:useLocalDpi xmlns:a14="http://schemas.microsoft.com/office/drawing/2010/main" val="0"/>
            </a:ext>
          </a:extLst>
        </a:blip>
        <a:stretch>
          <a:fillRect/>
        </a:stretch>
      </xdr:blipFill>
      <xdr:spPr>
        <a:xfrm>
          <a:off x="635000" y="386168900"/>
          <a:ext cx="723900" cy="476250"/>
        </a:xfrm>
        <a:prstGeom prst="rect">
          <a:avLst/>
        </a:prstGeom>
      </xdr:spPr>
    </xdr:pic>
    <xdr:clientData/>
  </xdr:twoCellAnchor>
  <xdr:twoCellAnchor editAs="oneCell">
    <xdr:from>
      <xdr:col>1</xdr:col>
      <xdr:colOff>25400</xdr:colOff>
      <xdr:row>739</xdr:row>
      <xdr:rowOff>25400</xdr:rowOff>
    </xdr:from>
    <xdr:to>
      <xdr:col>1</xdr:col>
      <xdr:colOff>749300</xdr:colOff>
      <xdr:row>739</xdr:row>
      <xdr:rowOff>501650</xdr:rowOff>
    </xdr:to>
    <xdr:pic>
      <xdr:nvPicPr>
        <xdr:cNvPr id="1313" name="Subgraph-p7_ufc">
          <a:extLst>
            <a:ext uri="{FF2B5EF4-FFF2-40B4-BE49-F238E27FC236}">
              <a16:creationId xmlns:a16="http://schemas.microsoft.com/office/drawing/2014/main" id="{4EE986CB-D51B-4DC9-8621-0C7DDE7431D1}"/>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386692775"/>
          <a:ext cx="723900" cy="476250"/>
        </a:xfrm>
        <a:prstGeom prst="rect">
          <a:avLst/>
        </a:prstGeom>
      </xdr:spPr>
    </xdr:pic>
    <xdr:clientData/>
  </xdr:twoCellAnchor>
  <xdr:twoCellAnchor editAs="oneCell">
    <xdr:from>
      <xdr:col>1</xdr:col>
      <xdr:colOff>25400</xdr:colOff>
      <xdr:row>740</xdr:row>
      <xdr:rowOff>25400</xdr:rowOff>
    </xdr:from>
    <xdr:to>
      <xdr:col>1</xdr:col>
      <xdr:colOff>749300</xdr:colOff>
      <xdr:row>740</xdr:row>
      <xdr:rowOff>501650</xdr:rowOff>
    </xdr:to>
    <xdr:pic>
      <xdr:nvPicPr>
        <xdr:cNvPr id="1315" name="Subgraph-baddalabin">
          <a:extLst>
            <a:ext uri="{FF2B5EF4-FFF2-40B4-BE49-F238E27FC236}">
              <a16:creationId xmlns:a16="http://schemas.microsoft.com/office/drawing/2014/main" id="{582DFF14-2A4E-4114-80FE-F6E6C2A1BE9A}"/>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387216650"/>
          <a:ext cx="723900" cy="476250"/>
        </a:xfrm>
        <a:prstGeom prst="rect">
          <a:avLst/>
        </a:prstGeom>
      </xdr:spPr>
    </xdr:pic>
    <xdr:clientData/>
  </xdr:twoCellAnchor>
  <xdr:twoCellAnchor editAs="oneCell">
    <xdr:from>
      <xdr:col>1</xdr:col>
      <xdr:colOff>25400</xdr:colOff>
      <xdr:row>741</xdr:row>
      <xdr:rowOff>25400</xdr:rowOff>
    </xdr:from>
    <xdr:to>
      <xdr:col>1</xdr:col>
      <xdr:colOff>749300</xdr:colOff>
      <xdr:row>741</xdr:row>
      <xdr:rowOff>501650</xdr:rowOff>
    </xdr:to>
    <xdr:pic>
      <xdr:nvPicPr>
        <xdr:cNvPr id="1317" name="Subgraph-the_ballas">
          <a:extLst>
            <a:ext uri="{FF2B5EF4-FFF2-40B4-BE49-F238E27FC236}">
              <a16:creationId xmlns:a16="http://schemas.microsoft.com/office/drawing/2014/main" id="{6F07B7BE-AF9F-4E02-BB6B-49BE60E3DF06}"/>
            </a:ext>
          </a:extLst>
        </xdr:cNvPr>
        <xdr:cNvPicPr>
          <a:picLocks/>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635000" y="387740525"/>
          <a:ext cx="723900" cy="476250"/>
        </a:xfrm>
        <a:prstGeom prst="rect">
          <a:avLst/>
        </a:prstGeom>
      </xdr:spPr>
    </xdr:pic>
    <xdr:clientData/>
  </xdr:twoCellAnchor>
  <xdr:twoCellAnchor editAs="oneCell">
    <xdr:from>
      <xdr:col>1</xdr:col>
      <xdr:colOff>25400</xdr:colOff>
      <xdr:row>742</xdr:row>
      <xdr:rowOff>25400</xdr:rowOff>
    </xdr:from>
    <xdr:to>
      <xdr:col>1</xdr:col>
      <xdr:colOff>749300</xdr:colOff>
      <xdr:row>742</xdr:row>
      <xdr:rowOff>501650</xdr:rowOff>
    </xdr:to>
    <xdr:pic>
      <xdr:nvPicPr>
        <xdr:cNvPr id="1319" name="Subgraph-connerj_vh">
          <a:extLst>
            <a:ext uri="{FF2B5EF4-FFF2-40B4-BE49-F238E27FC236}">
              <a16:creationId xmlns:a16="http://schemas.microsoft.com/office/drawing/2014/main" id="{11D32508-19AC-428D-9BDF-E9E65A693E34}"/>
            </a:ext>
          </a:extLst>
        </xdr:cNvPr>
        <xdr:cNvPicPr>
          <a:picLocks/>
        </xdr:cNvPicPr>
      </xdr:nvPicPr>
      <xdr:blipFill>
        <a:blip xmlns:r="http://schemas.openxmlformats.org/officeDocument/2006/relationships" r:embed="rId305">
          <a:extLst>
            <a:ext uri="{28A0092B-C50C-407E-A947-70E740481C1C}">
              <a14:useLocalDpi xmlns:a14="http://schemas.microsoft.com/office/drawing/2010/main" val="0"/>
            </a:ext>
          </a:extLst>
        </a:blip>
        <a:stretch>
          <a:fillRect/>
        </a:stretch>
      </xdr:blipFill>
      <xdr:spPr>
        <a:xfrm>
          <a:off x="635000" y="388264400"/>
          <a:ext cx="723900" cy="476250"/>
        </a:xfrm>
        <a:prstGeom prst="rect">
          <a:avLst/>
        </a:prstGeom>
      </xdr:spPr>
    </xdr:pic>
    <xdr:clientData/>
  </xdr:twoCellAnchor>
  <xdr:twoCellAnchor editAs="oneCell">
    <xdr:from>
      <xdr:col>1</xdr:col>
      <xdr:colOff>25400</xdr:colOff>
      <xdr:row>744</xdr:row>
      <xdr:rowOff>25400</xdr:rowOff>
    </xdr:from>
    <xdr:to>
      <xdr:col>1</xdr:col>
      <xdr:colOff>749300</xdr:colOff>
      <xdr:row>744</xdr:row>
      <xdr:rowOff>501650</xdr:rowOff>
    </xdr:to>
    <xdr:pic>
      <xdr:nvPicPr>
        <xdr:cNvPr id="1321" name="Subgraph-rzcraw">
          <a:extLst>
            <a:ext uri="{FF2B5EF4-FFF2-40B4-BE49-F238E27FC236}">
              <a16:creationId xmlns:a16="http://schemas.microsoft.com/office/drawing/2014/main" id="{2F2E6E81-4223-42B3-A128-12EB8BA7D1C7}"/>
            </a:ext>
          </a:extLst>
        </xdr:cNvPr>
        <xdr:cNvPicPr>
          <a:picLocks/>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635000" y="389312150"/>
          <a:ext cx="723900" cy="476250"/>
        </a:xfrm>
        <a:prstGeom prst="rect">
          <a:avLst/>
        </a:prstGeom>
      </xdr:spPr>
    </xdr:pic>
    <xdr:clientData/>
  </xdr:twoCellAnchor>
  <xdr:twoCellAnchor editAs="oneCell">
    <xdr:from>
      <xdr:col>1</xdr:col>
      <xdr:colOff>25400</xdr:colOff>
      <xdr:row>747</xdr:row>
      <xdr:rowOff>25400</xdr:rowOff>
    </xdr:from>
    <xdr:to>
      <xdr:col>1</xdr:col>
      <xdr:colOff>749300</xdr:colOff>
      <xdr:row>747</xdr:row>
      <xdr:rowOff>501650</xdr:rowOff>
    </xdr:to>
    <xdr:pic>
      <xdr:nvPicPr>
        <xdr:cNvPr id="1323" name="Subgraph-ahab_comoff">
          <a:extLst>
            <a:ext uri="{FF2B5EF4-FFF2-40B4-BE49-F238E27FC236}">
              <a16:creationId xmlns:a16="http://schemas.microsoft.com/office/drawing/2014/main" id="{32EBFFDD-4802-4252-8FE8-0D756008A4BA}"/>
            </a:ext>
          </a:extLst>
        </xdr:cNvPr>
        <xdr:cNvPicPr>
          <a:picLocks/>
        </xdr:cNvPicPr>
      </xdr:nvPicPr>
      <xdr:blipFill>
        <a:blip xmlns:r="http://schemas.openxmlformats.org/officeDocument/2006/relationships" r:embed="rId306">
          <a:extLst>
            <a:ext uri="{28A0092B-C50C-407E-A947-70E740481C1C}">
              <a14:useLocalDpi xmlns:a14="http://schemas.microsoft.com/office/drawing/2010/main" val="0"/>
            </a:ext>
          </a:extLst>
        </a:blip>
        <a:stretch>
          <a:fillRect/>
        </a:stretch>
      </xdr:blipFill>
      <xdr:spPr>
        <a:xfrm>
          <a:off x="635000" y="390883775"/>
          <a:ext cx="723900" cy="476250"/>
        </a:xfrm>
        <a:prstGeom prst="rect">
          <a:avLst/>
        </a:prstGeom>
      </xdr:spPr>
    </xdr:pic>
    <xdr:clientData/>
  </xdr:twoCellAnchor>
  <xdr:twoCellAnchor editAs="oneCell">
    <xdr:from>
      <xdr:col>1</xdr:col>
      <xdr:colOff>25400</xdr:colOff>
      <xdr:row>749</xdr:row>
      <xdr:rowOff>25400</xdr:rowOff>
    </xdr:from>
    <xdr:to>
      <xdr:col>1</xdr:col>
      <xdr:colOff>749300</xdr:colOff>
      <xdr:row>749</xdr:row>
      <xdr:rowOff>501650</xdr:rowOff>
    </xdr:to>
    <xdr:pic>
      <xdr:nvPicPr>
        <xdr:cNvPr id="1325" name="Subgraph-elijahgithugo">
          <a:extLst>
            <a:ext uri="{FF2B5EF4-FFF2-40B4-BE49-F238E27FC236}">
              <a16:creationId xmlns:a16="http://schemas.microsoft.com/office/drawing/2014/main" id="{7DFA7CE9-4441-4DAC-9984-DE7EB487BFEC}"/>
            </a:ext>
          </a:extLst>
        </xdr:cNvPr>
        <xdr:cNvPicPr>
          <a:picLocks/>
        </xdr:cNvPicPr>
      </xdr:nvPicPr>
      <xdr:blipFill>
        <a:blip xmlns:r="http://schemas.openxmlformats.org/officeDocument/2006/relationships" r:embed="rId305">
          <a:extLst>
            <a:ext uri="{28A0092B-C50C-407E-A947-70E740481C1C}">
              <a14:useLocalDpi xmlns:a14="http://schemas.microsoft.com/office/drawing/2010/main" val="0"/>
            </a:ext>
          </a:extLst>
        </a:blip>
        <a:stretch>
          <a:fillRect/>
        </a:stretch>
      </xdr:blipFill>
      <xdr:spPr>
        <a:xfrm>
          <a:off x="635000" y="391931525"/>
          <a:ext cx="723900" cy="476250"/>
        </a:xfrm>
        <a:prstGeom prst="rect">
          <a:avLst/>
        </a:prstGeom>
      </xdr:spPr>
    </xdr:pic>
    <xdr:clientData/>
  </xdr:twoCellAnchor>
  <xdr:twoCellAnchor editAs="oneCell">
    <xdr:from>
      <xdr:col>1</xdr:col>
      <xdr:colOff>25400</xdr:colOff>
      <xdr:row>750</xdr:row>
      <xdr:rowOff>25400</xdr:rowOff>
    </xdr:from>
    <xdr:to>
      <xdr:col>1</xdr:col>
      <xdr:colOff>749300</xdr:colOff>
      <xdr:row>750</xdr:row>
      <xdr:rowOff>501650</xdr:rowOff>
    </xdr:to>
    <xdr:pic>
      <xdr:nvPicPr>
        <xdr:cNvPr id="1327" name="Subgraph-muhammedabolor4">
          <a:extLst>
            <a:ext uri="{FF2B5EF4-FFF2-40B4-BE49-F238E27FC236}">
              <a16:creationId xmlns:a16="http://schemas.microsoft.com/office/drawing/2014/main" id="{01681A58-2417-45CA-A476-FE0AD89D92EE}"/>
            </a:ext>
          </a:extLst>
        </xdr:cNvPr>
        <xdr:cNvPicPr>
          <a:picLocks/>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635000" y="392455400"/>
          <a:ext cx="723900" cy="476250"/>
        </a:xfrm>
        <a:prstGeom prst="rect">
          <a:avLst/>
        </a:prstGeom>
      </xdr:spPr>
    </xdr:pic>
    <xdr:clientData/>
  </xdr:twoCellAnchor>
  <xdr:twoCellAnchor editAs="oneCell">
    <xdr:from>
      <xdr:col>1</xdr:col>
      <xdr:colOff>25400</xdr:colOff>
      <xdr:row>752</xdr:row>
      <xdr:rowOff>25400</xdr:rowOff>
    </xdr:from>
    <xdr:to>
      <xdr:col>1</xdr:col>
      <xdr:colOff>749300</xdr:colOff>
      <xdr:row>752</xdr:row>
      <xdr:rowOff>501650</xdr:rowOff>
    </xdr:to>
    <xdr:pic>
      <xdr:nvPicPr>
        <xdr:cNvPr id="1329" name="Subgraph-don_uel">
          <a:extLst>
            <a:ext uri="{FF2B5EF4-FFF2-40B4-BE49-F238E27FC236}">
              <a16:creationId xmlns:a16="http://schemas.microsoft.com/office/drawing/2014/main" id="{CC5E2A4C-9309-45D8-9BF8-AD432FD993A4}"/>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393503150"/>
          <a:ext cx="723900" cy="476250"/>
        </a:xfrm>
        <a:prstGeom prst="rect">
          <a:avLst/>
        </a:prstGeom>
      </xdr:spPr>
    </xdr:pic>
    <xdr:clientData/>
  </xdr:twoCellAnchor>
  <xdr:twoCellAnchor editAs="oneCell">
    <xdr:from>
      <xdr:col>1</xdr:col>
      <xdr:colOff>25400</xdr:colOff>
      <xdr:row>753</xdr:row>
      <xdr:rowOff>25400</xdr:rowOff>
    </xdr:from>
    <xdr:to>
      <xdr:col>1</xdr:col>
      <xdr:colOff>749300</xdr:colOff>
      <xdr:row>753</xdr:row>
      <xdr:rowOff>501650</xdr:rowOff>
    </xdr:to>
    <xdr:pic>
      <xdr:nvPicPr>
        <xdr:cNvPr id="1331" name="Subgraph-sportbible">
          <a:extLst>
            <a:ext uri="{FF2B5EF4-FFF2-40B4-BE49-F238E27FC236}">
              <a16:creationId xmlns:a16="http://schemas.microsoft.com/office/drawing/2014/main" id="{EF47D795-D833-4A11-9B84-5567BCF58C93}"/>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394027025"/>
          <a:ext cx="723900" cy="476250"/>
        </a:xfrm>
        <a:prstGeom prst="rect">
          <a:avLst/>
        </a:prstGeom>
      </xdr:spPr>
    </xdr:pic>
    <xdr:clientData/>
  </xdr:twoCellAnchor>
  <xdr:twoCellAnchor editAs="oneCell">
    <xdr:from>
      <xdr:col>1</xdr:col>
      <xdr:colOff>25400</xdr:colOff>
      <xdr:row>755</xdr:row>
      <xdr:rowOff>25400</xdr:rowOff>
    </xdr:from>
    <xdr:to>
      <xdr:col>1</xdr:col>
      <xdr:colOff>749300</xdr:colOff>
      <xdr:row>755</xdr:row>
      <xdr:rowOff>501650</xdr:rowOff>
    </xdr:to>
    <xdr:pic>
      <xdr:nvPicPr>
        <xdr:cNvPr id="1333" name="Subgraph-milodini88">
          <a:extLst>
            <a:ext uri="{FF2B5EF4-FFF2-40B4-BE49-F238E27FC236}">
              <a16:creationId xmlns:a16="http://schemas.microsoft.com/office/drawing/2014/main" id="{2CC9BEB8-C252-4742-8796-EF4194236C66}"/>
            </a:ext>
          </a:extLst>
        </xdr:cNvPr>
        <xdr:cNvPicPr>
          <a:picLocks/>
        </xdr:cNvPicPr>
      </xdr:nvPicPr>
      <xdr:blipFill>
        <a:blip xmlns:r="http://schemas.openxmlformats.org/officeDocument/2006/relationships" r:embed="rId307">
          <a:extLst>
            <a:ext uri="{28A0092B-C50C-407E-A947-70E740481C1C}">
              <a14:useLocalDpi xmlns:a14="http://schemas.microsoft.com/office/drawing/2010/main" val="0"/>
            </a:ext>
          </a:extLst>
        </a:blip>
        <a:stretch>
          <a:fillRect/>
        </a:stretch>
      </xdr:blipFill>
      <xdr:spPr>
        <a:xfrm>
          <a:off x="635000" y="395074775"/>
          <a:ext cx="723900" cy="476250"/>
        </a:xfrm>
        <a:prstGeom prst="rect">
          <a:avLst/>
        </a:prstGeom>
      </xdr:spPr>
    </xdr:pic>
    <xdr:clientData/>
  </xdr:twoCellAnchor>
  <xdr:twoCellAnchor editAs="oneCell">
    <xdr:from>
      <xdr:col>1</xdr:col>
      <xdr:colOff>25400</xdr:colOff>
      <xdr:row>756</xdr:row>
      <xdr:rowOff>25400</xdr:rowOff>
    </xdr:from>
    <xdr:to>
      <xdr:col>1</xdr:col>
      <xdr:colOff>749300</xdr:colOff>
      <xdr:row>756</xdr:row>
      <xdr:rowOff>501650</xdr:rowOff>
    </xdr:to>
    <xdr:pic>
      <xdr:nvPicPr>
        <xdr:cNvPr id="1335" name="Subgraph-cototoko">
          <a:extLst>
            <a:ext uri="{FF2B5EF4-FFF2-40B4-BE49-F238E27FC236}">
              <a16:creationId xmlns:a16="http://schemas.microsoft.com/office/drawing/2014/main" id="{4279080D-640F-4052-8239-0AD3B776D886}"/>
            </a:ext>
          </a:extLst>
        </xdr:cNvPr>
        <xdr:cNvPicPr>
          <a:picLocks/>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35000" y="395598650"/>
          <a:ext cx="723900" cy="476250"/>
        </a:xfrm>
        <a:prstGeom prst="rect">
          <a:avLst/>
        </a:prstGeom>
      </xdr:spPr>
    </xdr:pic>
    <xdr:clientData/>
  </xdr:twoCellAnchor>
  <xdr:twoCellAnchor editAs="oneCell">
    <xdr:from>
      <xdr:col>1</xdr:col>
      <xdr:colOff>25400</xdr:colOff>
      <xdr:row>757</xdr:row>
      <xdr:rowOff>25400</xdr:rowOff>
    </xdr:from>
    <xdr:to>
      <xdr:col>1</xdr:col>
      <xdr:colOff>749300</xdr:colOff>
      <xdr:row>757</xdr:row>
      <xdr:rowOff>501650</xdr:rowOff>
    </xdr:to>
    <xdr:pic>
      <xdr:nvPicPr>
        <xdr:cNvPr id="1337" name="Subgraph-rocketmarcii">
          <a:extLst>
            <a:ext uri="{FF2B5EF4-FFF2-40B4-BE49-F238E27FC236}">
              <a16:creationId xmlns:a16="http://schemas.microsoft.com/office/drawing/2014/main" id="{5C4B59BA-33D1-410E-ABF3-9154681E8CB5}"/>
            </a:ext>
          </a:extLst>
        </xdr:cNvPr>
        <xdr:cNvPicPr>
          <a:picLocks/>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635000" y="396122525"/>
          <a:ext cx="723900" cy="476250"/>
        </a:xfrm>
        <a:prstGeom prst="rect">
          <a:avLst/>
        </a:prstGeom>
      </xdr:spPr>
    </xdr:pic>
    <xdr:clientData/>
  </xdr:twoCellAnchor>
  <xdr:twoCellAnchor editAs="oneCell">
    <xdr:from>
      <xdr:col>1</xdr:col>
      <xdr:colOff>25400</xdr:colOff>
      <xdr:row>758</xdr:row>
      <xdr:rowOff>25400</xdr:rowOff>
    </xdr:from>
    <xdr:to>
      <xdr:col>1</xdr:col>
      <xdr:colOff>749300</xdr:colOff>
      <xdr:row>758</xdr:row>
      <xdr:rowOff>501650</xdr:rowOff>
    </xdr:to>
    <xdr:pic>
      <xdr:nvPicPr>
        <xdr:cNvPr id="1339" name="Subgraph-izmtml">
          <a:extLst>
            <a:ext uri="{FF2B5EF4-FFF2-40B4-BE49-F238E27FC236}">
              <a16:creationId xmlns:a16="http://schemas.microsoft.com/office/drawing/2014/main" id="{6C310246-F5B1-47CC-9CF8-873DA6868644}"/>
            </a:ext>
          </a:extLst>
        </xdr:cNvPr>
        <xdr:cNvPicPr>
          <a:picLocks/>
        </xdr:cNvPicPr>
      </xdr:nvPicPr>
      <xdr:blipFill>
        <a:blip xmlns:r="http://schemas.openxmlformats.org/officeDocument/2006/relationships" r:embed="rId308">
          <a:extLst>
            <a:ext uri="{28A0092B-C50C-407E-A947-70E740481C1C}">
              <a14:useLocalDpi xmlns:a14="http://schemas.microsoft.com/office/drawing/2010/main" val="0"/>
            </a:ext>
          </a:extLst>
        </a:blip>
        <a:stretch>
          <a:fillRect/>
        </a:stretch>
      </xdr:blipFill>
      <xdr:spPr>
        <a:xfrm>
          <a:off x="635000" y="396646400"/>
          <a:ext cx="723900" cy="476250"/>
        </a:xfrm>
        <a:prstGeom prst="rect">
          <a:avLst/>
        </a:prstGeom>
      </xdr:spPr>
    </xdr:pic>
    <xdr:clientData/>
  </xdr:twoCellAnchor>
  <xdr:twoCellAnchor editAs="oneCell">
    <xdr:from>
      <xdr:col>1</xdr:col>
      <xdr:colOff>25400</xdr:colOff>
      <xdr:row>759</xdr:row>
      <xdr:rowOff>25400</xdr:rowOff>
    </xdr:from>
    <xdr:to>
      <xdr:col>1</xdr:col>
      <xdr:colOff>749300</xdr:colOff>
      <xdr:row>759</xdr:row>
      <xdr:rowOff>501650</xdr:rowOff>
    </xdr:to>
    <xdr:pic>
      <xdr:nvPicPr>
        <xdr:cNvPr id="1341" name="Subgraph-sarrismau">
          <a:extLst>
            <a:ext uri="{FF2B5EF4-FFF2-40B4-BE49-F238E27FC236}">
              <a16:creationId xmlns:a16="http://schemas.microsoft.com/office/drawing/2014/main" id="{31923BDD-B1F7-4B3A-A7D8-D4819207CDAE}"/>
            </a:ext>
          </a:extLst>
        </xdr:cNvPr>
        <xdr:cNvPicPr>
          <a:picLocks/>
        </xdr:cNvPicPr>
      </xdr:nvPicPr>
      <xdr:blipFill>
        <a:blip xmlns:r="http://schemas.openxmlformats.org/officeDocument/2006/relationships" r:embed="rId305">
          <a:extLst>
            <a:ext uri="{28A0092B-C50C-407E-A947-70E740481C1C}">
              <a14:useLocalDpi xmlns:a14="http://schemas.microsoft.com/office/drawing/2010/main" val="0"/>
            </a:ext>
          </a:extLst>
        </a:blip>
        <a:stretch>
          <a:fillRect/>
        </a:stretch>
      </xdr:blipFill>
      <xdr:spPr>
        <a:xfrm>
          <a:off x="635000" y="397170275"/>
          <a:ext cx="723900" cy="476250"/>
        </a:xfrm>
        <a:prstGeom prst="rect">
          <a:avLst/>
        </a:prstGeom>
      </xdr:spPr>
    </xdr:pic>
    <xdr:clientData/>
  </xdr:twoCellAnchor>
  <xdr:twoCellAnchor editAs="oneCell">
    <xdr:from>
      <xdr:col>1</xdr:col>
      <xdr:colOff>25400</xdr:colOff>
      <xdr:row>761</xdr:row>
      <xdr:rowOff>25400</xdr:rowOff>
    </xdr:from>
    <xdr:to>
      <xdr:col>1</xdr:col>
      <xdr:colOff>749300</xdr:colOff>
      <xdr:row>761</xdr:row>
      <xdr:rowOff>501650</xdr:rowOff>
    </xdr:to>
    <xdr:pic>
      <xdr:nvPicPr>
        <xdr:cNvPr id="1343" name="Subgraph-kinniku3320011">
          <a:extLst>
            <a:ext uri="{FF2B5EF4-FFF2-40B4-BE49-F238E27FC236}">
              <a16:creationId xmlns:a16="http://schemas.microsoft.com/office/drawing/2014/main" id="{B221AAE9-6DC3-4227-A68E-10ADF603BD02}"/>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398218025"/>
          <a:ext cx="723900" cy="476250"/>
        </a:xfrm>
        <a:prstGeom prst="rect">
          <a:avLst/>
        </a:prstGeom>
      </xdr:spPr>
    </xdr:pic>
    <xdr:clientData/>
  </xdr:twoCellAnchor>
  <xdr:twoCellAnchor editAs="oneCell">
    <xdr:from>
      <xdr:col>1</xdr:col>
      <xdr:colOff>25400</xdr:colOff>
      <xdr:row>762</xdr:row>
      <xdr:rowOff>25400</xdr:rowOff>
    </xdr:from>
    <xdr:to>
      <xdr:col>1</xdr:col>
      <xdr:colOff>749300</xdr:colOff>
      <xdr:row>762</xdr:row>
      <xdr:rowOff>501650</xdr:rowOff>
    </xdr:to>
    <xdr:pic>
      <xdr:nvPicPr>
        <xdr:cNvPr id="1345" name="Subgraph-hji8ixvvr39lisc">
          <a:extLst>
            <a:ext uri="{FF2B5EF4-FFF2-40B4-BE49-F238E27FC236}">
              <a16:creationId xmlns:a16="http://schemas.microsoft.com/office/drawing/2014/main" id="{50B92BF0-C9E6-494F-9912-419F623906F8}"/>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398741900"/>
          <a:ext cx="723900" cy="476250"/>
        </a:xfrm>
        <a:prstGeom prst="rect">
          <a:avLst/>
        </a:prstGeom>
      </xdr:spPr>
    </xdr:pic>
    <xdr:clientData/>
  </xdr:twoCellAnchor>
  <xdr:twoCellAnchor editAs="oneCell">
    <xdr:from>
      <xdr:col>1</xdr:col>
      <xdr:colOff>25400</xdr:colOff>
      <xdr:row>764</xdr:row>
      <xdr:rowOff>25400</xdr:rowOff>
    </xdr:from>
    <xdr:to>
      <xdr:col>1</xdr:col>
      <xdr:colOff>749300</xdr:colOff>
      <xdr:row>764</xdr:row>
      <xdr:rowOff>501650</xdr:rowOff>
    </xdr:to>
    <xdr:pic>
      <xdr:nvPicPr>
        <xdr:cNvPr id="1347" name="Subgraph-nickfluckiger">
          <a:extLst>
            <a:ext uri="{FF2B5EF4-FFF2-40B4-BE49-F238E27FC236}">
              <a16:creationId xmlns:a16="http://schemas.microsoft.com/office/drawing/2014/main" id="{557159E4-A78F-4883-92A5-A479F1CDA7CE}"/>
            </a:ext>
          </a:extLst>
        </xdr:cNvPr>
        <xdr:cNvPicPr>
          <a:picLocks/>
        </xdr:cNvPicPr>
      </xdr:nvPicPr>
      <xdr:blipFill>
        <a:blip xmlns:r="http://schemas.openxmlformats.org/officeDocument/2006/relationships" r:embed="rId247">
          <a:extLst>
            <a:ext uri="{28A0092B-C50C-407E-A947-70E740481C1C}">
              <a14:useLocalDpi xmlns:a14="http://schemas.microsoft.com/office/drawing/2010/main" val="0"/>
            </a:ext>
          </a:extLst>
        </a:blip>
        <a:stretch>
          <a:fillRect/>
        </a:stretch>
      </xdr:blipFill>
      <xdr:spPr>
        <a:xfrm>
          <a:off x="635000" y="399789650"/>
          <a:ext cx="723900" cy="476250"/>
        </a:xfrm>
        <a:prstGeom prst="rect">
          <a:avLst/>
        </a:prstGeom>
      </xdr:spPr>
    </xdr:pic>
    <xdr:clientData/>
  </xdr:twoCellAnchor>
  <xdr:twoCellAnchor editAs="oneCell">
    <xdr:from>
      <xdr:col>1</xdr:col>
      <xdr:colOff>25400</xdr:colOff>
      <xdr:row>765</xdr:row>
      <xdr:rowOff>25400</xdr:rowOff>
    </xdr:from>
    <xdr:to>
      <xdr:col>1</xdr:col>
      <xdr:colOff>749300</xdr:colOff>
      <xdr:row>765</xdr:row>
      <xdr:rowOff>501650</xdr:rowOff>
    </xdr:to>
    <xdr:pic>
      <xdr:nvPicPr>
        <xdr:cNvPr id="1349" name="Subgraph-crfsalvino">
          <a:extLst>
            <a:ext uri="{FF2B5EF4-FFF2-40B4-BE49-F238E27FC236}">
              <a16:creationId xmlns:a16="http://schemas.microsoft.com/office/drawing/2014/main" id="{2E488A45-095F-46BF-9391-325A2082C75F}"/>
            </a:ext>
          </a:extLst>
        </xdr:cNvPr>
        <xdr:cNvPicPr>
          <a:picLocks/>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635000" y="400313525"/>
          <a:ext cx="723900" cy="476250"/>
        </a:xfrm>
        <a:prstGeom prst="rect">
          <a:avLst/>
        </a:prstGeom>
      </xdr:spPr>
    </xdr:pic>
    <xdr:clientData/>
  </xdr:twoCellAnchor>
  <xdr:twoCellAnchor editAs="oneCell">
    <xdr:from>
      <xdr:col>1</xdr:col>
      <xdr:colOff>25400</xdr:colOff>
      <xdr:row>767</xdr:row>
      <xdr:rowOff>25400</xdr:rowOff>
    </xdr:from>
    <xdr:to>
      <xdr:col>1</xdr:col>
      <xdr:colOff>749300</xdr:colOff>
      <xdr:row>767</xdr:row>
      <xdr:rowOff>501650</xdr:rowOff>
    </xdr:to>
    <xdr:pic>
      <xdr:nvPicPr>
        <xdr:cNvPr id="1351" name="Subgraph-riki_kami">
          <a:extLst>
            <a:ext uri="{FF2B5EF4-FFF2-40B4-BE49-F238E27FC236}">
              <a16:creationId xmlns:a16="http://schemas.microsoft.com/office/drawing/2014/main" id="{71CFAA6C-650E-47BB-849B-3DCECE6D5B8A}"/>
            </a:ext>
          </a:extLst>
        </xdr:cNvPr>
        <xdr:cNvPicPr>
          <a:picLocks/>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635000" y="401361275"/>
          <a:ext cx="723900" cy="476250"/>
        </a:xfrm>
        <a:prstGeom prst="rect">
          <a:avLst/>
        </a:prstGeom>
      </xdr:spPr>
    </xdr:pic>
    <xdr:clientData/>
  </xdr:twoCellAnchor>
  <xdr:twoCellAnchor editAs="oneCell">
    <xdr:from>
      <xdr:col>1</xdr:col>
      <xdr:colOff>25400</xdr:colOff>
      <xdr:row>771</xdr:row>
      <xdr:rowOff>25400</xdr:rowOff>
    </xdr:from>
    <xdr:to>
      <xdr:col>1</xdr:col>
      <xdr:colOff>749300</xdr:colOff>
      <xdr:row>771</xdr:row>
      <xdr:rowOff>501650</xdr:rowOff>
    </xdr:to>
    <xdr:pic>
      <xdr:nvPicPr>
        <xdr:cNvPr id="1353" name="Subgraph-haouoreo">
          <a:extLst>
            <a:ext uri="{FF2B5EF4-FFF2-40B4-BE49-F238E27FC236}">
              <a16:creationId xmlns:a16="http://schemas.microsoft.com/office/drawing/2014/main" id="{5BDD1377-A5A9-4455-943F-C218C8A3BE28}"/>
            </a:ext>
          </a:extLst>
        </xdr:cNvPr>
        <xdr:cNvPicPr>
          <a:picLocks/>
        </xdr:cNvPicPr>
      </xdr:nvPicPr>
      <xdr:blipFill>
        <a:blip xmlns:r="http://schemas.openxmlformats.org/officeDocument/2006/relationships" r:embed="rId134">
          <a:extLst>
            <a:ext uri="{28A0092B-C50C-407E-A947-70E740481C1C}">
              <a14:useLocalDpi xmlns:a14="http://schemas.microsoft.com/office/drawing/2010/main" val="0"/>
            </a:ext>
          </a:extLst>
        </a:blip>
        <a:stretch>
          <a:fillRect/>
        </a:stretch>
      </xdr:blipFill>
      <xdr:spPr>
        <a:xfrm>
          <a:off x="635000" y="403456775"/>
          <a:ext cx="723900" cy="476250"/>
        </a:xfrm>
        <a:prstGeom prst="rect">
          <a:avLst/>
        </a:prstGeom>
      </xdr:spPr>
    </xdr:pic>
    <xdr:clientData/>
  </xdr:twoCellAnchor>
  <xdr:twoCellAnchor editAs="oneCell">
    <xdr:from>
      <xdr:col>1</xdr:col>
      <xdr:colOff>25400</xdr:colOff>
      <xdr:row>773</xdr:row>
      <xdr:rowOff>25400</xdr:rowOff>
    </xdr:from>
    <xdr:to>
      <xdr:col>1</xdr:col>
      <xdr:colOff>749300</xdr:colOff>
      <xdr:row>773</xdr:row>
      <xdr:rowOff>501650</xdr:rowOff>
    </xdr:to>
    <xdr:pic>
      <xdr:nvPicPr>
        <xdr:cNvPr id="1355" name="Subgraph-ewoodphoto">
          <a:extLst>
            <a:ext uri="{FF2B5EF4-FFF2-40B4-BE49-F238E27FC236}">
              <a16:creationId xmlns:a16="http://schemas.microsoft.com/office/drawing/2014/main" id="{190F6B0F-86F5-4AD1-A45A-4BF75AFD8679}"/>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404504525"/>
          <a:ext cx="723900" cy="476250"/>
        </a:xfrm>
        <a:prstGeom prst="rect">
          <a:avLst/>
        </a:prstGeom>
      </xdr:spPr>
    </xdr:pic>
    <xdr:clientData/>
  </xdr:twoCellAnchor>
  <xdr:twoCellAnchor editAs="oneCell">
    <xdr:from>
      <xdr:col>1</xdr:col>
      <xdr:colOff>25400</xdr:colOff>
      <xdr:row>774</xdr:row>
      <xdr:rowOff>25400</xdr:rowOff>
    </xdr:from>
    <xdr:to>
      <xdr:col>1</xdr:col>
      <xdr:colOff>749300</xdr:colOff>
      <xdr:row>774</xdr:row>
      <xdr:rowOff>501650</xdr:rowOff>
    </xdr:to>
    <xdr:pic>
      <xdr:nvPicPr>
        <xdr:cNvPr id="1357" name="Subgraph-andymcgeady">
          <a:extLst>
            <a:ext uri="{FF2B5EF4-FFF2-40B4-BE49-F238E27FC236}">
              <a16:creationId xmlns:a16="http://schemas.microsoft.com/office/drawing/2014/main" id="{7C5267C4-A5D4-4D16-9A6A-434D7ECAED30}"/>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405028400"/>
          <a:ext cx="723900" cy="476250"/>
        </a:xfrm>
        <a:prstGeom prst="rect">
          <a:avLst/>
        </a:prstGeom>
      </xdr:spPr>
    </xdr:pic>
    <xdr:clientData/>
  </xdr:twoCellAnchor>
  <xdr:twoCellAnchor editAs="oneCell">
    <xdr:from>
      <xdr:col>1</xdr:col>
      <xdr:colOff>25400</xdr:colOff>
      <xdr:row>776</xdr:row>
      <xdr:rowOff>25400</xdr:rowOff>
    </xdr:from>
    <xdr:to>
      <xdr:col>1</xdr:col>
      <xdr:colOff>749300</xdr:colOff>
      <xdr:row>776</xdr:row>
      <xdr:rowOff>501650</xdr:rowOff>
    </xdr:to>
    <xdr:pic>
      <xdr:nvPicPr>
        <xdr:cNvPr id="1359" name="Subgraph-90alex011">
          <a:extLst>
            <a:ext uri="{FF2B5EF4-FFF2-40B4-BE49-F238E27FC236}">
              <a16:creationId xmlns:a16="http://schemas.microsoft.com/office/drawing/2014/main" id="{919E11C8-A4D8-486A-8BD5-8189D435E451}"/>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406076150"/>
          <a:ext cx="723900" cy="476250"/>
        </a:xfrm>
        <a:prstGeom prst="rect">
          <a:avLst/>
        </a:prstGeom>
      </xdr:spPr>
    </xdr:pic>
    <xdr:clientData/>
  </xdr:twoCellAnchor>
  <xdr:twoCellAnchor editAs="oneCell">
    <xdr:from>
      <xdr:col>1</xdr:col>
      <xdr:colOff>25400</xdr:colOff>
      <xdr:row>777</xdr:row>
      <xdr:rowOff>25400</xdr:rowOff>
    </xdr:from>
    <xdr:to>
      <xdr:col>1</xdr:col>
      <xdr:colOff>749300</xdr:colOff>
      <xdr:row>777</xdr:row>
      <xdr:rowOff>501650</xdr:rowOff>
    </xdr:to>
    <xdr:pic>
      <xdr:nvPicPr>
        <xdr:cNvPr id="1361" name="Subgraph-fightersmagz">
          <a:extLst>
            <a:ext uri="{FF2B5EF4-FFF2-40B4-BE49-F238E27FC236}">
              <a16:creationId xmlns:a16="http://schemas.microsoft.com/office/drawing/2014/main" id="{C7E73ABF-9B8B-46D2-91CB-CD77A7CAEB0F}"/>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406600025"/>
          <a:ext cx="723900" cy="476250"/>
        </a:xfrm>
        <a:prstGeom prst="rect">
          <a:avLst/>
        </a:prstGeom>
      </xdr:spPr>
    </xdr:pic>
    <xdr:clientData/>
  </xdr:twoCellAnchor>
  <xdr:twoCellAnchor editAs="oneCell">
    <xdr:from>
      <xdr:col>1</xdr:col>
      <xdr:colOff>25400</xdr:colOff>
      <xdr:row>778</xdr:row>
      <xdr:rowOff>25400</xdr:rowOff>
    </xdr:from>
    <xdr:to>
      <xdr:col>1</xdr:col>
      <xdr:colOff>749300</xdr:colOff>
      <xdr:row>778</xdr:row>
      <xdr:rowOff>501650</xdr:rowOff>
    </xdr:to>
    <xdr:pic>
      <xdr:nvPicPr>
        <xdr:cNvPr id="1363" name="Subgraph-ll0key">
          <a:extLst>
            <a:ext uri="{FF2B5EF4-FFF2-40B4-BE49-F238E27FC236}">
              <a16:creationId xmlns:a16="http://schemas.microsoft.com/office/drawing/2014/main" id="{42F9C689-82AA-436E-875C-69280617FB6F}"/>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635000" y="407123900"/>
          <a:ext cx="723900" cy="476250"/>
        </a:xfrm>
        <a:prstGeom prst="rect">
          <a:avLst/>
        </a:prstGeom>
      </xdr:spPr>
    </xdr:pic>
    <xdr:clientData/>
  </xdr:twoCellAnchor>
  <xdr:twoCellAnchor editAs="oneCell">
    <xdr:from>
      <xdr:col>1</xdr:col>
      <xdr:colOff>25400</xdr:colOff>
      <xdr:row>780</xdr:row>
      <xdr:rowOff>25400</xdr:rowOff>
    </xdr:from>
    <xdr:to>
      <xdr:col>1</xdr:col>
      <xdr:colOff>749300</xdr:colOff>
      <xdr:row>780</xdr:row>
      <xdr:rowOff>501650</xdr:rowOff>
    </xdr:to>
    <xdr:pic>
      <xdr:nvPicPr>
        <xdr:cNvPr id="1365" name="Subgraph-velvethundr">
          <a:extLst>
            <a:ext uri="{FF2B5EF4-FFF2-40B4-BE49-F238E27FC236}">
              <a16:creationId xmlns:a16="http://schemas.microsoft.com/office/drawing/2014/main" id="{C48527E8-26AA-4531-AA71-DCF53346F104}"/>
            </a:ext>
          </a:extLst>
        </xdr:cNvPr>
        <xdr:cNvPicPr>
          <a:picLocks/>
        </xdr:cNvPicPr>
      </xdr:nvPicPr>
      <xdr:blipFill>
        <a:blip xmlns:r="http://schemas.openxmlformats.org/officeDocument/2006/relationships" r:embed="rId309">
          <a:extLst>
            <a:ext uri="{28A0092B-C50C-407E-A947-70E740481C1C}">
              <a14:useLocalDpi xmlns:a14="http://schemas.microsoft.com/office/drawing/2010/main" val="0"/>
            </a:ext>
          </a:extLst>
        </a:blip>
        <a:stretch>
          <a:fillRect/>
        </a:stretch>
      </xdr:blipFill>
      <xdr:spPr>
        <a:xfrm>
          <a:off x="635000" y="408171650"/>
          <a:ext cx="723900" cy="476250"/>
        </a:xfrm>
        <a:prstGeom prst="rect">
          <a:avLst/>
        </a:prstGeom>
      </xdr:spPr>
    </xdr:pic>
    <xdr:clientData/>
  </xdr:twoCellAnchor>
  <xdr:twoCellAnchor editAs="oneCell">
    <xdr:from>
      <xdr:col>1</xdr:col>
      <xdr:colOff>25400</xdr:colOff>
      <xdr:row>781</xdr:row>
      <xdr:rowOff>25400</xdr:rowOff>
    </xdr:from>
    <xdr:to>
      <xdr:col>1</xdr:col>
      <xdr:colOff>749300</xdr:colOff>
      <xdr:row>781</xdr:row>
      <xdr:rowOff>501650</xdr:rowOff>
    </xdr:to>
    <xdr:pic>
      <xdr:nvPicPr>
        <xdr:cNvPr id="1367" name="Subgraph-fullcontactmtwf">
          <a:extLst>
            <a:ext uri="{FF2B5EF4-FFF2-40B4-BE49-F238E27FC236}">
              <a16:creationId xmlns:a16="http://schemas.microsoft.com/office/drawing/2014/main" id="{C840244C-CA46-4EEB-A3FD-998B41D91752}"/>
            </a:ext>
          </a:extLst>
        </xdr:cNvPr>
        <xdr:cNvPicPr>
          <a:picLocks/>
        </xdr:cNvPicPr>
      </xdr:nvPicPr>
      <xdr:blipFill>
        <a:blip xmlns:r="http://schemas.openxmlformats.org/officeDocument/2006/relationships" r:embed="rId310">
          <a:extLst>
            <a:ext uri="{28A0092B-C50C-407E-A947-70E740481C1C}">
              <a14:useLocalDpi xmlns:a14="http://schemas.microsoft.com/office/drawing/2010/main" val="0"/>
            </a:ext>
          </a:extLst>
        </a:blip>
        <a:stretch>
          <a:fillRect/>
        </a:stretch>
      </xdr:blipFill>
      <xdr:spPr>
        <a:xfrm>
          <a:off x="635000" y="408695525"/>
          <a:ext cx="723900" cy="476250"/>
        </a:xfrm>
        <a:prstGeom prst="rect">
          <a:avLst/>
        </a:prstGeom>
      </xdr:spPr>
    </xdr:pic>
    <xdr:clientData/>
  </xdr:twoCellAnchor>
  <xdr:twoCellAnchor editAs="oneCell">
    <xdr:from>
      <xdr:col>1</xdr:col>
      <xdr:colOff>25400</xdr:colOff>
      <xdr:row>782</xdr:row>
      <xdr:rowOff>25400</xdr:rowOff>
    </xdr:from>
    <xdr:to>
      <xdr:col>1</xdr:col>
      <xdr:colOff>749300</xdr:colOff>
      <xdr:row>782</xdr:row>
      <xdr:rowOff>501650</xdr:rowOff>
    </xdr:to>
    <xdr:pic>
      <xdr:nvPicPr>
        <xdr:cNvPr id="1369" name="Subgraph-hardcorecasua10">
          <a:extLst>
            <a:ext uri="{FF2B5EF4-FFF2-40B4-BE49-F238E27FC236}">
              <a16:creationId xmlns:a16="http://schemas.microsoft.com/office/drawing/2014/main" id="{08A492A7-E493-46C4-8C35-29E4B5367EB6}"/>
            </a:ext>
          </a:extLst>
        </xdr:cNvPr>
        <xdr:cNvPicPr>
          <a:picLocks/>
        </xdr:cNvPicPr>
      </xdr:nvPicPr>
      <xdr:blipFill>
        <a:blip xmlns:r="http://schemas.openxmlformats.org/officeDocument/2006/relationships" r:embed="rId311">
          <a:extLst>
            <a:ext uri="{28A0092B-C50C-407E-A947-70E740481C1C}">
              <a14:useLocalDpi xmlns:a14="http://schemas.microsoft.com/office/drawing/2010/main" val="0"/>
            </a:ext>
          </a:extLst>
        </a:blip>
        <a:stretch>
          <a:fillRect/>
        </a:stretch>
      </xdr:blipFill>
      <xdr:spPr>
        <a:xfrm>
          <a:off x="635000" y="409219400"/>
          <a:ext cx="723900" cy="476250"/>
        </a:xfrm>
        <a:prstGeom prst="rect">
          <a:avLst/>
        </a:prstGeom>
      </xdr:spPr>
    </xdr:pic>
    <xdr:clientData/>
  </xdr:twoCellAnchor>
  <xdr:twoCellAnchor editAs="oneCell">
    <xdr:from>
      <xdr:col>1</xdr:col>
      <xdr:colOff>25400</xdr:colOff>
      <xdr:row>783</xdr:row>
      <xdr:rowOff>25400</xdr:rowOff>
    </xdr:from>
    <xdr:to>
      <xdr:col>1</xdr:col>
      <xdr:colOff>749300</xdr:colOff>
      <xdr:row>783</xdr:row>
      <xdr:rowOff>501650</xdr:rowOff>
    </xdr:to>
    <xdr:pic>
      <xdr:nvPicPr>
        <xdr:cNvPr id="1371" name="Subgraph-ap03__">
          <a:extLst>
            <a:ext uri="{FF2B5EF4-FFF2-40B4-BE49-F238E27FC236}">
              <a16:creationId xmlns:a16="http://schemas.microsoft.com/office/drawing/2014/main" id="{CA39B62D-6BAF-42FE-94A8-9E5D7E566DBC}"/>
            </a:ext>
          </a:extLst>
        </xdr:cNvPr>
        <xdr:cNvPicPr>
          <a:picLocks/>
        </xdr:cNvPicPr>
      </xdr:nvPicPr>
      <xdr:blipFill>
        <a:blip xmlns:r="http://schemas.openxmlformats.org/officeDocument/2006/relationships" r:embed="rId305">
          <a:extLst>
            <a:ext uri="{28A0092B-C50C-407E-A947-70E740481C1C}">
              <a14:useLocalDpi xmlns:a14="http://schemas.microsoft.com/office/drawing/2010/main" val="0"/>
            </a:ext>
          </a:extLst>
        </a:blip>
        <a:stretch>
          <a:fillRect/>
        </a:stretch>
      </xdr:blipFill>
      <xdr:spPr>
        <a:xfrm>
          <a:off x="635000" y="409743275"/>
          <a:ext cx="723900" cy="476250"/>
        </a:xfrm>
        <a:prstGeom prst="rect">
          <a:avLst/>
        </a:prstGeom>
      </xdr:spPr>
    </xdr:pic>
    <xdr:clientData/>
  </xdr:twoCellAnchor>
  <xdr:twoCellAnchor editAs="oneCell">
    <xdr:from>
      <xdr:col>1</xdr:col>
      <xdr:colOff>25400</xdr:colOff>
      <xdr:row>784</xdr:row>
      <xdr:rowOff>25400</xdr:rowOff>
    </xdr:from>
    <xdr:to>
      <xdr:col>1</xdr:col>
      <xdr:colOff>749300</xdr:colOff>
      <xdr:row>784</xdr:row>
      <xdr:rowOff>501650</xdr:rowOff>
    </xdr:to>
    <xdr:pic>
      <xdr:nvPicPr>
        <xdr:cNvPr id="1373" name="Subgraph-8amaken">
          <a:extLst>
            <a:ext uri="{FF2B5EF4-FFF2-40B4-BE49-F238E27FC236}">
              <a16:creationId xmlns:a16="http://schemas.microsoft.com/office/drawing/2014/main" id="{108348EC-E6A7-4500-926D-84FA6B0AF6FD}"/>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410267150"/>
          <a:ext cx="723900" cy="476250"/>
        </a:xfrm>
        <a:prstGeom prst="rect">
          <a:avLst/>
        </a:prstGeom>
      </xdr:spPr>
    </xdr:pic>
    <xdr:clientData/>
  </xdr:twoCellAnchor>
  <xdr:twoCellAnchor editAs="oneCell">
    <xdr:from>
      <xdr:col>1</xdr:col>
      <xdr:colOff>25400</xdr:colOff>
      <xdr:row>785</xdr:row>
      <xdr:rowOff>25400</xdr:rowOff>
    </xdr:from>
    <xdr:to>
      <xdr:col>1</xdr:col>
      <xdr:colOff>749300</xdr:colOff>
      <xdr:row>785</xdr:row>
      <xdr:rowOff>501650</xdr:rowOff>
    </xdr:to>
    <xdr:pic>
      <xdr:nvPicPr>
        <xdr:cNvPr id="1375" name="Subgraph-mmashingo">
          <a:extLst>
            <a:ext uri="{FF2B5EF4-FFF2-40B4-BE49-F238E27FC236}">
              <a16:creationId xmlns:a16="http://schemas.microsoft.com/office/drawing/2014/main" id="{BD55F14A-E8B1-460A-BA7A-4900DA1868E0}"/>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410791025"/>
          <a:ext cx="723900" cy="476250"/>
        </a:xfrm>
        <a:prstGeom prst="rect">
          <a:avLst/>
        </a:prstGeom>
      </xdr:spPr>
    </xdr:pic>
    <xdr:clientData/>
  </xdr:twoCellAnchor>
  <xdr:twoCellAnchor editAs="oneCell">
    <xdr:from>
      <xdr:col>1</xdr:col>
      <xdr:colOff>25400</xdr:colOff>
      <xdr:row>786</xdr:row>
      <xdr:rowOff>25400</xdr:rowOff>
    </xdr:from>
    <xdr:to>
      <xdr:col>1</xdr:col>
      <xdr:colOff>749300</xdr:colOff>
      <xdr:row>786</xdr:row>
      <xdr:rowOff>501650</xdr:rowOff>
    </xdr:to>
    <xdr:pic>
      <xdr:nvPicPr>
        <xdr:cNvPr id="1377" name="Subgraph-criptoesir">
          <a:extLst>
            <a:ext uri="{FF2B5EF4-FFF2-40B4-BE49-F238E27FC236}">
              <a16:creationId xmlns:a16="http://schemas.microsoft.com/office/drawing/2014/main" id="{449D74B1-E009-4C80-B3B5-31C83E037444}"/>
            </a:ext>
          </a:extLst>
        </xdr:cNvPr>
        <xdr:cNvPicPr>
          <a:picLocks/>
        </xdr:cNvPicPr>
      </xdr:nvPicPr>
      <xdr:blipFill>
        <a:blip xmlns:r="http://schemas.openxmlformats.org/officeDocument/2006/relationships" r:embed="rId312">
          <a:extLst>
            <a:ext uri="{28A0092B-C50C-407E-A947-70E740481C1C}">
              <a14:useLocalDpi xmlns:a14="http://schemas.microsoft.com/office/drawing/2010/main" val="0"/>
            </a:ext>
          </a:extLst>
        </a:blip>
        <a:stretch>
          <a:fillRect/>
        </a:stretch>
      </xdr:blipFill>
      <xdr:spPr>
        <a:xfrm>
          <a:off x="635000" y="411314900"/>
          <a:ext cx="723900" cy="476250"/>
        </a:xfrm>
        <a:prstGeom prst="rect">
          <a:avLst/>
        </a:prstGeom>
      </xdr:spPr>
    </xdr:pic>
    <xdr:clientData/>
  </xdr:twoCellAnchor>
  <xdr:twoCellAnchor editAs="oneCell">
    <xdr:from>
      <xdr:col>1</xdr:col>
      <xdr:colOff>25400</xdr:colOff>
      <xdr:row>787</xdr:row>
      <xdr:rowOff>25400</xdr:rowOff>
    </xdr:from>
    <xdr:to>
      <xdr:col>1</xdr:col>
      <xdr:colOff>749300</xdr:colOff>
      <xdr:row>787</xdr:row>
      <xdr:rowOff>501650</xdr:rowOff>
    </xdr:to>
    <xdr:pic>
      <xdr:nvPicPr>
        <xdr:cNvPr id="1379" name="Subgraph-cody_nolove">
          <a:extLst>
            <a:ext uri="{FF2B5EF4-FFF2-40B4-BE49-F238E27FC236}">
              <a16:creationId xmlns:a16="http://schemas.microsoft.com/office/drawing/2014/main" id="{9AA64A9B-8E59-449F-92DF-51A37628B521}"/>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411838775"/>
          <a:ext cx="723900" cy="476250"/>
        </a:xfrm>
        <a:prstGeom prst="rect">
          <a:avLst/>
        </a:prstGeom>
      </xdr:spPr>
    </xdr:pic>
    <xdr:clientData/>
  </xdr:twoCellAnchor>
  <xdr:twoCellAnchor editAs="oneCell">
    <xdr:from>
      <xdr:col>1</xdr:col>
      <xdr:colOff>25400</xdr:colOff>
      <xdr:row>788</xdr:row>
      <xdr:rowOff>25400</xdr:rowOff>
    </xdr:from>
    <xdr:to>
      <xdr:col>1</xdr:col>
      <xdr:colOff>749300</xdr:colOff>
      <xdr:row>788</xdr:row>
      <xdr:rowOff>501650</xdr:rowOff>
    </xdr:to>
    <xdr:pic>
      <xdr:nvPicPr>
        <xdr:cNvPr id="1381" name="Subgraph-calguetajr">
          <a:extLst>
            <a:ext uri="{FF2B5EF4-FFF2-40B4-BE49-F238E27FC236}">
              <a16:creationId xmlns:a16="http://schemas.microsoft.com/office/drawing/2014/main" id="{9BABE711-1F2D-4695-9E39-66C20A851E1C}"/>
            </a:ext>
          </a:extLst>
        </xdr:cNvPr>
        <xdr:cNvPicPr>
          <a:picLocks/>
        </xdr:cNvPicPr>
      </xdr:nvPicPr>
      <xdr:blipFill>
        <a:blip xmlns:r="http://schemas.openxmlformats.org/officeDocument/2006/relationships" r:embed="rId313">
          <a:extLst>
            <a:ext uri="{28A0092B-C50C-407E-A947-70E740481C1C}">
              <a14:useLocalDpi xmlns:a14="http://schemas.microsoft.com/office/drawing/2010/main" val="0"/>
            </a:ext>
          </a:extLst>
        </a:blip>
        <a:stretch>
          <a:fillRect/>
        </a:stretch>
      </xdr:blipFill>
      <xdr:spPr>
        <a:xfrm>
          <a:off x="635000" y="412362650"/>
          <a:ext cx="723900" cy="476250"/>
        </a:xfrm>
        <a:prstGeom prst="rect">
          <a:avLst/>
        </a:prstGeom>
      </xdr:spPr>
    </xdr:pic>
    <xdr:clientData/>
  </xdr:twoCellAnchor>
  <xdr:twoCellAnchor editAs="oneCell">
    <xdr:from>
      <xdr:col>1</xdr:col>
      <xdr:colOff>25400</xdr:colOff>
      <xdr:row>790</xdr:row>
      <xdr:rowOff>25400</xdr:rowOff>
    </xdr:from>
    <xdr:to>
      <xdr:col>1</xdr:col>
      <xdr:colOff>749300</xdr:colOff>
      <xdr:row>790</xdr:row>
      <xdr:rowOff>501650</xdr:rowOff>
    </xdr:to>
    <xdr:pic>
      <xdr:nvPicPr>
        <xdr:cNvPr id="1383" name="Subgraph-nfbetofficial">
          <a:extLst>
            <a:ext uri="{FF2B5EF4-FFF2-40B4-BE49-F238E27FC236}">
              <a16:creationId xmlns:a16="http://schemas.microsoft.com/office/drawing/2014/main" id="{44B7B73B-E745-4CCF-8064-F418A29858D0}"/>
            </a:ext>
          </a:extLst>
        </xdr:cNvPr>
        <xdr:cNvPicPr>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635000" y="413410400"/>
          <a:ext cx="723900" cy="476250"/>
        </a:xfrm>
        <a:prstGeom prst="rect">
          <a:avLst/>
        </a:prstGeom>
      </xdr:spPr>
    </xdr:pic>
    <xdr:clientData/>
  </xdr:twoCellAnchor>
  <xdr:twoCellAnchor editAs="oneCell">
    <xdr:from>
      <xdr:col>1</xdr:col>
      <xdr:colOff>25400</xdr:colOff>
      <xdr:row>791</xdr:row>
      <xdr:rowOff>25400</xdr:rowOff>
    </xdr:from>
    <xdr:to>
      <xdr:col>1</xdr:col>
      <xdr:colOff>749300</xdr:colOff>
      <xdr:row>791</xdr:row>
      <xdr:rowOff>501650</xdr:rowOff>
    </xdr:to>
    <xdr:pic>
      <xdr:nvPicPr>
        <xdr:cNvPr id="1385" name="Subgraph-cryptoanglio">
          <a:extLst>
            <a:ext uri="{FF2B5EF4-FFF2-40B4-BE49-F238E27FC236}">
              <a16:creationId xmlns:a16="http://schemas.microsoft.com/office/drawing/2014/main" id="{58DD08BA-A17E-4F22-9FB1-C21DE70B8A20}"/>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413934275"/>
          <a:ext cx="723900" cy="476250"/>
        </a:xfrm>
        <a:prstGeom prst="rect">
          <a:avLst/>
        </a:prstGeom>
      </xdr:spPr>
    </xdr:pic>
    <xdr:clientData/>
  </xdr:twoCellAnchor>
  <xdr:twoCellAnchor editAs="oneCell">
    <xdr:from>
      <xdr:col>1</xdr:col>
      <xdr:colOff>25400</xdr:colOff>
      <xdr:row>792</xdr:row>
      <xdr:rowOff>25400</xdr:rowOff>
    </xdr:from>
    <xdr:to>
      <xdr:col>1</xdr:col>
      <xdr:colOff>749300</xdr:colOff>
      <xdr:row>792</xdr:row>
      <xdr:rowOff>501650</xdr:rowOff>
    </xdr:to>
    <xdr:pic>
      <xdr:nvPicPr>
        <xdr:cNvPr id="1387" name="Subgraph-the_cryptokid_">
          <a:extLst>
            <a:ext uri="{FF2B5EF4-FFF2-40B4-BE49-F238E27FC236}">
              <a16:creationId xmlns:a16="http://schemas.microsoft.com/office/drawing/2014/main" id="{2EE48334-A33D-45B4-88FE-3657A99D8232}"/>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414458150"/>
          <a:ext cx="723900" cy="476250"/>
        </a:xfrm>
        <a:prstGeom prst="rect">
          <a:avLst/>
        </a:prstGeom>
      </xdr:spPr>
    </xdr:pic>
    <xdr:clientData/>
  </xdr:twoCellAnchor>
  <xdr:twoCellAnchor editAs="oneCell">
    <xdr:from>
      <xdr:col>1</xdr:col>
      <xdr:colOff>25400</xdr:colOff>
      <xdr:row>793</xdr:row>
      <xdr:rowOff>25400</xdr:rowOff>
    </xdr:from>
    <xdr:to>
      <xdr:col>1</xdr:col>
      <xdr:colOff>749300</xdr:colOff>
      <xdr:row>793</xdr:row>
      <xdr:rowOff>501650</xdr:rowOff>
    </xdr:to>
    <xdr:pic>
      <xdr:nvPicPr>
        <xdr:cNvPr id="1389" name="Subgraph-gotflick">
          <a:extLst>
            <a:ext uri="{FF2B5EF4-FFF2-40B4-BE49-F238E27FC236}">
              <a16:creationId xmlns:a16="http://schemas.microsoft.com/office/drawing/2014/main" id="{998772CF-3B13-428F-A2BC-88C2679D0F4C}"/>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35000" y="414982025"/>
          <a:ext cx="723900" cy="476250"/>
        </a:xfrm>
        <a:prstGeom prst="rect">
          <a:avLst/>
        </a:prstGeom>
      </xdr:spPr>
    </xdr:pic>
    <xdr:clientData/>
  </xdr:twoCellAnchor>
  <xdr:twoCellAnchor editAs="oneCell">
    <xdr:from>
      <xdr:col>1</xdr:col>
      <xdr:colOff>25400</xdr:colOff>
      <xdr:row>796</xdr:row>
      <xdr:rowOff>25400</xdr:rowOff>
    </xdr:from>
    <xdr:to>
      <xdr:col>1</xdr:col>
      <xdr:colOff>749300</xdr:colOff>
      <xdr:row>796</xdr:row>
      <xdr:rowOff>501650</xdr:rowOff>
    </xdr:to>
    <xdr:pic>
      <xdr:nvPicPr>
        <xdr:cNvPr id="1391" name="Subgraph-hiddenresonance">
          <a:extLst>
            <a:ext uri="{FF2B5EF4-FFF2-40B4-BE49-F238E27FC236}">
              <a16:creationId xmlns:a16="http://schemas.microsoft.com/office/drawing/2014/main" id="{D3A1BF02-958D-4FEB-8F57-DD9260E0DC8B}"/>
            </a:ext>
          </a:extLst>
        </xdr:cNvPr>
        <xdr:cNvPicPr>
          <a:picLocks/>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635000" y="416553650"/>
          <a:ext cx="723900" cy="476250"/>
        </a:xfrm>
        <a:prstGeom prst="rect">
          <a:avLst/>
        </a:prstGeom>
      </xdr:spPr>
    </xdr:pic>
    <xdr:clientData/>
  </xdr:twoCellAnchor>
  <xdr:twoCellAnchor editAs="oneCell">
    <xdr:from>
      <xdr:col>1</xdr:col>
      <xdr:colOff>25400</xdr:colOff>
      <xdr:row>797</xdr:row>
      <xdr:rowOff>25400</xdr:rowOff>
    </xdr:from>
    <xdr:to>
      <xdr:col>1</xdr:col>
      <xdr:colOff>749300</xdr:colOff>
      <xdr:row>797</xdr:row>
      <xdr:rowOff>501650</xdr:rowOff>
    </xdr:to>
    <xdr:pic>
      <xdr:nvPicPr>
        <xdr:cNvPr id="1393" name="Subgraph-yuu_hilux">
          <a:extLst>
            <a:ext uri="{FF2B5EF4-FFF2-40B4-BE49-F238E27FC236}">
              <a16:creationId xmlns:a16="http://schemas.microsoft.com/office/drawing/2014/main" id="{7326F872-38BC-4584-AE3B-B3D0EA962BA7}"/>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417077525"/>
          <a:ext cx="723900" cy="476250"/>
        </a:xfrm>
        <a:prstGeom prst="rect">
          <a:avLst/>
        </a:prstGeom>
      </xdr:spPr>
    </xdr:pic>
    <xdr:clientData/>
  </xdr:twoCellAnchor>
  <xdr:twoCellAnchor editAs="oneCell">
    <xdr:from>
      <xdr:col>1</xdr:col>
      <xdr:colOff>25400</xdr:colOff>
      <xdr:row>799</xdr:row>
      <xdr:rowOff>25400</xdr:rowOff>
    </xdr:from>
    <xdr:to>
      <xdr:col>1</xdr:col>
      <xdr:colOff>749300</xdr:colOff>
      <xdr:row>799</xdr:row>
      <xdr:rowOff>501650</xdr:rowOff>
    </xdr:to>
    <xdr:pic>
      <xdr:nvPicPr>
        <xdr:cNvPr id="1395" name="Subgraph-huemungus__">
          <a:extLst>
            <a:ext uri="{FF2B5EF4-FFF2-40B4-BE49-F238E27FC236}">
              <a16:creationId xmlns:a16="http://schemas.microsoft.com/office/drawing/2014/main" id="{F793F967-8A69-4C00-A923-F9F5C97A6AA5}"/>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635000" y="418125275"/>
          <a:ext cx="723900" cy="476250"/>
        </a:xfrm>
        <a:prstGeom prst="rect">
          <a:avLst/>
        </a:prstGeom>
      </xdr:spPr>
    </xdr:pic>
    <xdr:clientData/>
  </xdr:twoCellAnchor>
  <xdr:twoCellAnchor editAs="oneCell">
    <xdr:from>
      <xdr:col>1</xdr:col>
      <xdr:colOff>25400</xdr:colOff>
      <xdr:row>800</xdr:row>
      <xdr:rowOff>25400</xdr:rowOff>
    </xdr:from>
    <xdr:to>
      <xdr:col>1</xdr:col>
      <xdr:colOff>749300</xdr:colOff>
      <xdr:row>800</xdr:row>
      <xdr:rowOff>501650</xdr:rowOff>
    </xdr:to>
    <xdr:pic>
      <xdr:nvPicPr>
        <xdr:cNvPr id="1397" name="Subgraph-beigefrequency">
          <a:extLst>
            <a:ext uri="{FF2B5EF4-FFF2-40B4-BE49-F238E27FC236}">
              <a16:creationId xmlns:a16="http://schemas.microsoft.com/office/drawing/2014/main" id="{8E4DBB99-8DB7-4B3D-B70C-6221B0AD0AE5}"/>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635000" y="418649150"/>
          <a:ext cx="723900" cy="476250"/>
        </a:xfrm>
        <a:prstGeom prst="rect">
          <a:avLst/>
        </a:prstGeom>
      </xdr:spPr>
    </xdr:pic>
    <xdr:clientData/>
  </xdr:twoCellAnchor>
  <xdr:twoCellAnchor editAs="oneCell">
    <xdr:from>
      <xdr:col>1</xdr:col>
      <xdr:colOff>25400</xdr:colOff>
      <xdr:row>801</xdr:row>
      <xdr:rowOff>25400</xdr:rowOff>
    </xdr:from>
    <xdr:to>
      <xdr:col>1</xdr:col>
      <xdr:colOff>749300</xdr:colOff>
      <xdr:row>801</xdr:row>
      <xdr:rowOff>501650</xdr:rowOff>
    </xdr:to>
    <xdr:pic>
      <xdr:nvPicPr>
        <xdr:cNvPr id="1399" name="Subgraph-mr_jospinchrist">
          <a:extLst>
            <a:ext uri="{FF2B5EF4-FFF2-40B4-BE49-F238E27FC236}">
              <a16:creationId xmlns:a16="http://schemas.microsoft.com/office/drawing/2014/main" id="{7F4C8F6C-F5D7-4724-9ED5-9DB9B58CC044}"/>
            </a:ext>
          </a:extLst>
        </xdr:cNvPr>
        <xdr:cNvPicPr>
          <a:picLocks/>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635000" y="419173025"/>
          <a:ext cx="723900" cy="476250"/>
        </a:xfrm>
        <a:prstGeom prst="rect">
          <a:avLst/>
        </a:prstGeom>
      </xdr:spPr>
    </xdr:pic>
    <xdr:clientData/>
  </xdr:twoCellAnchor>
  <xdr:twoCellAnchor editAs="oneCell">
    <xdr:from>
      <xdr:col>1</xdr:col>
      <xdr:colOff>25400</xdr:colOff>
      <xdr:row>803</xdr:row>
      <xdr:rowOff>25400</xdr:rowOff>
    </xdr:from>
    <xdr:to>
      <xdr:col>1</xdr:col>
      <xdr:colOff>749300</xdr:colOff>
      <xdr:row>803</xdr:row>
      <xdr:rowOff>501650</xdr:rowOff>
    </xdr:to>
    <xdr:pic>
      <xdr:nvPicPr>
        <xdr:cNvPr id="1401" name="Subgraph-komalakaiahau">
          <a:extLst>
            <a:ext uri="{FF2B5EF4-FFF2-40B4-BE49-F238E27FC236}">
              <a16:creationId xmlns:a16="http://schemas.microsoft.com/office/drawing/2014/main" id="{031100A9-B1A9-4397-B5B9-041BEF425BD6}"/>
            </a:ext>
          </a:extLst>
        </xdr:cNvPr>
        <xdr:cNvPicPr>
          <a:picLocks/>
        </xdr:cNvPicPr>
      </xdr:nvPicPr>
      <xdr:blipFill>
        <a:blip xmlns:r="http://schemas.openxmlformats.org/officeDocument/2006/relationships" r:embed="rId314">
          <a:extLst>
            <a:ext uri="{28A0092B-C50C-407E-A947-70E740481C1C}">
              <a14:useLocalDpi xmlns:a14="http://schemas.microsoft.com/office/drawing/2010/main" val="0"/>
            </a:ext>
          </a:extLst>
        </a:blip>
        <a:stretch>
          <a:fillRect/>
        </a:stretch>
      </xdr:blipFill>
      <xdr:spPr>
        <a:xfrm>
          <a:off x="635000" y="420220775"/>
          <a:ext cx="723900" cy="476250"/>
        </a:xfrm>
        <a:prstGeom prst="rect">
          <a:avLst/>
        </a:prstGeom>
      </xdr:spPr>
    </xdr:pic>
    <xdr:clientData/>
  </xdr:twoCellAnchor>
  <xdr:twoCellAnchor editAs="oneCell">
    <xdr:from>
      <xdr:col>1</xdr:col>
      <xdr:colOff>25400</xdr:colOff>
      <xdr:row>804</xdr:row>
      <xdr:rowOff>25400</xdr:rowOff>
    </xdr:from>
    <xdr:to>
      <xdr:col>1</xdr:col>
      <xdr:colOff>749300</xdr:colOff>
      <xdr:row>804</xdr:row>
      <xdr:rowOff>501650</xdr:rowOff>
    </xdr:to>
    <xdr:pic>
      <xdr:nvPicPr>
        <xdr:cNvPr id="1403" name="Subgraph-mariso_valentin">
          <a:extLst>
            <a:ext uri="{FF2B5EF4-FFF2-40B4-BE49-F238E27FC236}">
              <a16:creationId xmlns:a16="http://schemas.microsoft.com/office/drawing/2014/main" id="{FCFEA61B-2C56-4DF9-8112-954FE1A00830}"/>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420744650"/>
          <a:ext cx="723900" cy="476250"/>
        </a:xfrm>
        <a:prstGeom prst="rect">
          <a:avLst/>
        </a:prstGeom>
      </xdr:spPr>
    </xdr:pic>
    <xdr:clientData/>
  </xdr:twoCellAnchor>
  <xdr:twoCellAnchor editAs="oneCell">
    <xdr:from>
      <xdr:col>1</xdr:col>
      <xdr:colOff>25400</xdr:colOff>
      <xdr:row>805</xdr:row>
      <xdr:rowOff>25400</xdr:rowOff>
    </xdr:from>
    <xdr:to>
      <xdr:col>1</xdr:col>
      <xdr:colOff>749300</xdr:colOff>
      <xdr:row>805</xdr:row>
      <xdr:rowOff>501650</xdr:rowOff>
    </xdr:to>
    <xdr:pic>
      <xdr:nvPicPr>
        <xdr:cNvPr id="1405" name="Subgraph-yamato_ufc">
          <a:extLst>
            <a:ext uri="{FF2B5EF4-FFF2-40B4-BE49-F238E27FC236}">
              <a16:creationId xmlns:a16="http://schemas.microsoft.com/office/drawing/2014/main" id="{C32B9AD9-DD2F-4448-B094-C1D562B18B66}"/>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421268525"/>
          <a:ext cx="723900" cy="476250"/>
        </a:xfrm>
        <a:prstGeom prst="rect">
          <a:avLst/>
        </a:prstGeom>
      </xdr:spPr>
    </xdr:pic>
    <xdr:clientData/>
  </xdr:twoCellAnchor>
  <xdr:twoCellAnchor editAs="oneCell">
    <xdr:from>
      <xdr:col>1</xdr:col>
      <xdr:colOff>25400</xdr:colOff>
      <xdr:row>806</xdr:row>
      <xdr:rowOff>25400</xdr:rowOff>
    </xdr:from>
    <xdr:to>
      <xdr:col>1</xdr:col>
      <xdr:colOff>749300</xdr:colOff>
      <xdr:row>806</xdr:row>
      <xdr:rowOff>501650</xdr:rowOff>
    </xdr:to>
    <xdr:pic>
      <xdr:nvPicPr>
        <xdr:cNvPr id="1407" name="Subgraph-kek0055">
          <a:extLst>
            <a:ext uri="{FF2B5EF4-FFF2-40B4-BE49-F238E27FC236}">
              <a16:creationId xmlns:a16="http://schemas.microsoft.com/office/drawing/2014/main" id="{4C75C090-CDA4-4A13-9922-1DFCAE9A55E4}"/>
            </a:ext>
          </a:extLst>
        </xdr:cNvPr>
        <xdr:cNvPicPr>
          <a:picLocks/>
        </xdr:cNvPicPr>
      </xdr:nvPicPr>
      <xdr:blipFill>
        <a:blip xmlns:r="http://schemas.openxmlformats.org/officeDocument/2006/relationships" r:embed="rId315">
          <a:extLst>
            <a:ext uri="{28A0092B-C50C-407E-A947-70E740481C1C}">
              <a14:useLocalDpi xmlns:a14="http://schemas.microsoft.com/office/drawing/2010/main" val="0"/>
            </a:ext>
          </a:extLst>
        </a:blip>
        <a:stretch>
          <a:fillRect/>
        </a:stretch>
      </xdr:blipFill>
      <xdr:spPr>
        <a:xfrm>
          <a:off x="635000" y="421792400"/>
          <a:ext cx="723900" cy="476250"/>
        </a:xfrm>
        <a:prstGeom prst="rect">
          <a:avLst/>
        </a:prstGeom>
      </xdr:spPr>
    </xdr:pic>
    <xdr:clientData/>
  </xdr:twoCellAnchor>
  <xdr:twoCellAnchor editAs="oneCell">
    <xdr:from>
      <xdr:col>1</xdr:col>
      <xdr:colOff>25400</xdr:colOff>
      <xdr:row>808</xdr:row>
      <xdr:rowOff>25400</xdr:rowOff>
    </xdr:from>
    <xdr:to>
      <xdr:col>1</xdr:col>
      <xdr:colOff>749300</xdr:colOff>
      <xdr:row>808</xdr:row>
      <xdr:rowOff>501650</xdr:rowOff>
    </xdr:to>
    <xdr:pic>
      <xdr:nvPicPr>
        <xdr:cNvPr id="1409" name="Subgraph-steveausti23">
          <a:extLst>
            <a:ext uri="{FF2B5EF4-FFF2-40B4-BE49-F238E27FC236}">
              <a16:creationId xmlns:a16="http://schemas.microsoft.com/office/drawing/2014/main" id="{0C70FF14-E68A-4B3B-B017-19ED67E3435E}"/>
            </a:ext>
          </a:extLst>
        </xdr:cNvPr>
        <xdr:cNvPicPr>
          <a:picLocks/>
        </xdr:cNvPicPr>
      </xdr:nvPicPr>
      <xdr:blipFill>
        <a:blip xmlns:r="http://schemas.openxmlformats.org/officeDocument/2006/relationships" r:embed="rId316">
          <a:extLst>
            <a:ext uri="{28A0092B-C50C-407E-A947-70E740481C1C}">
              <a14:useLocalDpi xmlns:a14="http://schemas.microsoft.com/office/drawing/2010/main" val="0"/>
            </a:ext>
          </a:extLst>
        </a:blip>
        <a:stretch>
          <a:fillRect/>
        </a:stretch>
      </xdr:blipFill>
      <xdr:spPr>
        <a:xfrm>
          <a:off x="635000" y="422840150"/>
          <a:ext cx="723900" cy="476250"/>
        </a:xfrm>
        <a:prstGeom prst="rect">
          <a:avLst/>
        </a:prstGeom>
      </xdr:spPr>
    </xdr:pic>
    <xdr:clientData/>
  </xdr:twoCellAnchor>
  <xdr:twoCellAnchor editAs="oneCell">
    <xdr:from>
      <xdr:col>1</xdr:col>
      <xdr:colOff>25400</xdr:colOff>
      <xdr:row>809</xdr:row>
      <xdr:rowOff>25400</xdr:rowOff>
    </xdr:from>
    <xdr:to>
      <xdr:col>1</xdr:col>
      <xdr:colOff>749300</xdr:colOff>
      <xdr:row>809</xdr:row>
      <xdr:rowOff>501650</xdr:rowOff>
    </xdr:to>
    <xdr:pic>
      <xdr:nvPicPr>
        <xdr:cNvPr id="1411" name="Subgraph-steveaustinbsr">
          <a:extLst>
            <a:ext uri="{FF2B5EF4-FFF2-40B4-BE49-F238E27FC236}">
              <a16:creationId xmlns:a16="http://schemas.microsoft.com/office/drawing/2014/main" id="{4D3F672D-CEC4-4F51-95E1-27B6A03A2522}"/>
            </a:ext>
          </a:extLst>
        </xdr:cNvPr>
        <xdr:cNvPicPr>
          <a:picLocks/>
        </xdr:cNvPicPr>
      </xdr:nvPicPr>
      <xdr:blipFill>
        <a:blip xmlns:r="http://schemas.openxmlformats.org/officeDocument/2006/relationships" r:embed="rId317">
          <a:extLst>
            <a:ext uri="{28A0092B-C50C-407E-A947-70E740481C1C}">
              <a14:useLocalDpi xmlns:a14="http://schemas.microsoft.com/office/drawing/2010/main" val="0"/>
            </a:ext>
          </a:extLst>
        </a:blip>
        <a:stretch>
          <a:fillRect/>
        </a:stretch>
      </xdr:blipFill>
      <xdr:spPr>
        <a:xfrm>
          <a:off x="635000" y="423364025"/>
          <a:ext cx="723900" cy="476250"/>
        </a:xfrm>
        <a:prstGeom prst="rect">
          <a:avLst/>
        </a:prstGeom>
      </xdr:spPr>
    </xdr:pic>
    <xdr:clientData/>
  </xdr:twoCellAnchor>
  <xdr:twoCellAnchor editAs="oneCell">
    <xdr:from>
      <xdr:col>1</xdr:col>
      <xdr:colOff>25400</xdr:colOff>
      <xdr:row>811</xdr:row>
      <xdr:rowOff>25400</xdr:rowOff>
    </xdr:from>
    <xdr:to>
      <xdr:col>1</xdr:col>
      <xdr:colOff>749300</xdr:colOff>
      <xdr:row>811</xdr:row>
      <xdr:rowOff>501650</xdr:rowOff>
    </xdr:to>
    <xdr:pic>
      <xdr:nvPicPr>
        <xdr:cNvPr id="1413" name="Subgraph-rzarehmanzade">
          <a:extLst>
            <a:ext uri="{FF2B5EF4-FFF2-40B4-BE49-F238E27FC236}">
              <a16:creationId xmlns:a16="http://schemas.microsoft.com/office/drawing/2014/main" id="{5F49A814-82F8-4973-932F-211C2BCCC6D6}"/>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424411775"/>
          <a:ext cx="723900" cy="476250"/>
        </a:xfrm>
        <a:prstGeom prst="rect">
          <a:avLst/>
        </a:prstGeom>
      </xdr:spPr>
    </xdr:pic>
    <xdr:clientData/>
  </xdr:twoCellAnchor>
  <xdr:twoCellAnchor editAs="oneCell">
    <xdr:from>
      <xdr:col>1</xdr:col>
      <xdr:colOff>25400</xdr:colOff>
      <xdr:row>812</xdr:row>
      <xdr:rowOff>25400</xdr:rowOff>
    </xdr:from>
    <xdr:to>
      <xdr:col>1</xdr:col>
      <xdr:colOff>749300</xdr:colOff>
      <xdr:row>812</xdr:row>
      <xdr:rowOff>501650</xdr:rowOff>
    </xdr:to>
    <xdr:pic>
      <xdr:nvPicPr>
        <xdr:cNvPr id="1415" name="Subgraph-tofiq__musayev">
          <a:extLst>
            <a:ext uri="{FF2B5EF4-FFF2-40B4-BE49-F238E27FC236}">
              <a16:creationId xmlns:a16="http://schemas.microsoft.com/office/drawing/2014/main" id="{EA42D2C8-1293-4A6F-81DF-15E3DD94979D}"/>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424935650"/>
          <a:ext cx="723900" cy="476250"/>
        </a:xfrm>
        <a:prstGeom prst="rect">
          <a:avLst/>
        </a:prstGeom>
      </xdr:spPr>
    </xdr:pic>
    <xdr:clientData/>
  </xdr:twoCellAnchor>
  <xdr:twoCellAnchor editAs="oneCell">
    <xdr:from>
      <xdr:col>1</xdr:col>
      <xdr:colOff>25400</xdr:colOff>
      <xdr:row>813</xdr:row>
      <xdr:rowOff>25400</xdr:rowOff>
    </xdr:from>
    <xdr:to>
      <xdr:col>1</xdr:col>
      <xdr:colOff>749300</xdr:colOff>
      <xdr:row>813</xdr:row>
      <xdr:rowOff>501650</xdr:rowOff>
    </xdr:to>
    <xdr:pic>
      <xdr:nvPicPr>
        <xdr:cNvPr id="1417" name="Subgraph-gourovh">
          <a:extLst>
            <a:ext uri="{FF2B5EF4-FFF2-40B4-BE49-F238E27FC236}">
              <a16:creationId xmlns:a16="http://schemas.microsoft.com/office/drawing/2014/main" id="{42432420-3985-4375-BE51-F2F304DC613F}"/>
            </a:ext>
          </a:extLst>
        </xdr:cNvPr>
        <xdr:cNvPicPr>
          <a:picLocks/>
        </xdr:cNvPicPr>
      </xdr:nvPicPr>
      <xdr:blipFill>
        <a:blip xmlns:r="http://schemas.openxmlformats.org/officeDocument/2006/relationships" r:embed="rId318">
          <a:extLst>
            <a:ext uri="{28A0092B-C50C-407E-A947-70E740481C1C}">
              <a14:useLocalDpi xmlns:a14="http://schemas.microsoft.com/office/drawing/2010/main" val="0"/>
            </a:ext>
          </a:extLst>
        </a:blip>
        <a:stretch>
          <a:fillRect/>
        </a:stretch>
      </xdr:blipFill>
      <xdr:spPr>
        <a:xfrm>
          <a:off x="635000" y="425459525"/>
          <a:ext cx="723900" cy="476250"/>
        </a:xfrm>
        <a:prstGeom prst="rect">
          <a:avLst/>
        </a:prstGeom>
      </xdr:spPr>
    </xdr:pic>
    <xdr:clientData/>
  </xdr:twoCellAnchor>
  <xdr:twoCellAnchor editAs="oneCell">
    <xdr:from>
      <xdr:col>1</xdr:col>
      <xdr:colOff>25400</xdr:colOff>
      <xdr:row>816</xdr:row>
      <xdr:rowOff>25400</xdr:rowOff>
    </xdr:from>
    <xdr:to>
      <xdr:col>1</xdr:col>
      <xdr:colOff>749300</xdr:colOff>
      <xdr:row>816</xdr:row>
      <xdr:rowOff>501650</xdr:rowOff>
    </xdr:to>
    <xdr:pic>
      <xdr:nvPicPr>
        <xdr:cNvPr id="1419" name="Subgraph-skiersteve23">
          <a:extLst>
            <a:ext uri="{FF2B5EF4-FFF2-40B4-BE49-F238E27FC236}">
              <a16:creationId xmlns:a16="http://schemas.microsoft.com/office/drawing/2014/main" id="{CBA47EA9-C1C1-4BD3-8A60-DB004E7EBBFD}"/>
            </a:ext>
          </a:extLst>
        </xdr:cNvPr>
        <xdr:cNvPicPr>
          <a:picLocks/>
        </xdr:cNvPicPr>
      </xdr:nvPicPr>
      <xdr:blipFill>
        <a:blip xmlns:r="http://schemas.openxmlformats.org/officeDocument/2006/relationships" r:embed="rId230">
          <a:extLst>
            <a:ext uri="{28A0092B-C50C-407E-A947-70E740481C1C}">
              <a14:useLocalDpi xmlns:a14="http://schemas.microsoft.com/office/drawing/2010/main" val="0"/>
            </a:ext>
          </a:extLst>
        </a:blip>
        <a:stretch>
          <a:fillRect/>
        </a:stretch>
      </xdr:blipFill>
      <xdr:spPr>
        <a:xfrm>
          <a:off x="635000" y="427031150"/>
          <a:ext cx="723900" cy="476250"/>
        </a:xfrm>
        <a:prstGeom prst="rect">
          <a:avLst/>
        </a:prstGeom>
      </xdr:spPr>
    </xdr:pic>
    <xdr:clientData/>
  </xdr:twoCellAnchor>
  <xdr:twoCellAnchor editAs="oneCell">
    <xdr:from>
      <xdr:col>1</xdr:col>
      <xdr:colOff>25400</xdr:colOff>
      <xdr:row>819</xdr:row>
      <xdr:rowOff>25400</xdr:rowOff>
    </xdr:from>
    <xdr:to>
      <xdr:col>1</xdr:col>
      <xdr:colOff>749300</xdr:colOff>
      <xdr:row>819</xdr:row>
      <xdr:rowOff>501650</xdr:rowOff>
    </xdr:to>
    <xdr:pic>
      <xdr:nvPicPr>
        <xdr:cNvPr id="1421" name="Subgraph-paopaomanaog">
          <a:extLst>
            <a:ext uri="{FF2B5EF4-FFF2-40B4-BE49-F238E27FC236}">
              <a16:creationId xmlns:a16="http://schemas.microsoft.com/office/drawing/2014/main" id="{20A603B0-1BC4-48EE-AD7B-D9C330F7EA14}"/>
            </a:ext>
          </a:extLst>
        </xdr:cNvPr>
        <xdr:cNvPicPr>
          <a:picLocks/>
        </xdr:cNvPicPr>
      </xdr:nvPicPr>
      <xdr:blipFill>
        <a:blip xmlns:r="http://schemas.openxmlformats.org/officeDocument/2006/relationships" r:embed="rId319">
          <a:extLst>
            <a:ext uri="{28A0092B-C50C-407E-A947-70E740481C1C}">
              <a14:useLocalDpi xmlns:a14="http://schemas.microsoft.com/office/drawing/2010/main" val="0"/>
            </a:ext>
          </a:extLst>
        </a:blip>
        <a:stretch>
          <a:fillRect/>
        </a:stretch>
      </xdr:blipFill>
      <xdr:spPr>
        <a:xfrm>
          <a:off x="635000" y="428602775"/>
          <a:ext cx="723900" cy="476250"/>
        </a:xfrm>
        <a:prstGeom prst="rect">
          <a:avLst/>
        </a:prstGeom>
      </xdr:spPr>
    </xdr:pic>
    <xdr:clientData/>
  </xdr:twoCellAnchor>
  <xdr:twoCellAnchor editAs="oneCell">
    <xdr:from>
      <xdr:col>1</xdr:col>
      <xdr:colOff>25400</xdr:colOff>
      <xdr:row>820</xdr:row>
      <xdr:rowOff>25400</xdr:rowOff>
    </xdr:from>
    <xdr:to>
      <xdr:col>1</xdr:col>
      <xdr:colOff>749300</xdr:colOff>
      <xdr:row>820</xdr:row>
      <xdr:rowOff>501650</xdr:rowOff>
    </xdr:to>
    <xdr:pic>
      <xdr:nvPicPr>
        <xdr:cNvPr id="1423" name="Subgraph-mukuruspa">
          <a:extLst>
            <a:ext uri="{FF2B5EF4-FFF2-40B4-BE49-F238E27FC236}">
              <a16:creationId xmlns:a16="http://schemas.microsoft.com/office/drawing/2014/main" id="{6D8029CD-6505-49B9-9D5B-1DE708A3963E}"/>
            </a:ext>
          </a:extLst>
        </xdr:cNvPr>
        <xdr:cNvPicPr>
          <a:picLocks/>
        </xdr:cNvPicPr>
      </xdr:nvPicPr>
      <xdr:blipFill>
        <a:blip xmlns:r="http://schemas.openxmlformats.org/officeDocument/2006/relationships" r:embed="rId320">
          <a:extLst>
            <a:ext uri="{28A0092B-C50C-407E-A947-70E740481C1C}">
              <a14:useLocalDpi xmlns:a14="http://schemas.microsoft.com/office/drawing/2010/main" val="0"/>
            </a:ext>
          </a:extLst>
        </a:blip>
        <a:stretch>
          <a:fillRect/>
        </a:stretch>
      </xdr:blipFill>
      <xdr:spPr>
        <a:xfrm>
          <a:off x="635000" y="429126650"/>
          <a:ext cx="723900" cy="476250"/>
        </a:xfrm>
        <a:prstGeom prst="rect">
          <a:avLst/>
        </a:prstGeom>
      </xdr:spPr>
    </xdr:pic>
    <xdr:clientData/>
  </xdr:twoCellAnchor>
  <xdr:twoCellAnchor editAs="oneCell">
    <xdr:from>
      <xdr:col>1</xdr:col>
      <xdr:colOff>25400</xdr:colOff>
      <xdr:row>821</xdr:row>
      <xdr:rowOff>25400</xdr:rowOff>
    </xdr:from>
    <xdr:to>
      <xdr:col>1</xdr:col>
      <xdr:colOff>749300</xdr:colOff>
      <xdr:row>821</xdr:row>
      <xdr:rowOff>501650</xdr:rowOff>
    </xdr:to>
    <xdr:pic>
      <xdr:nvPicPr>
        <xdr:cNvPr id="1425" name="Subgraph-wanavijiji">
          <a:extLst>
            <a:ext uri="{FF2B5EF4-FFF2-40B4-BE49-F238E27FC236}">
              <a16:creationId xmlns:a16="http://schemas.microsoft.com/office/drawing/2014/main" id="{436D930D-4FE7-4CE7-8700-1376B0430C14}"/>
            </a:ext>
          </a:extLst>
        </xdr:cNvPr>
        <xdr:cNvPicPr>
          <a:picLocks/>
        </xdr:cNvPicPr>
      </xdr:nvPicPr>
      <xdr:blipFill>
        <a:blip xmlns:r="http://schemas.openxmlformats.org/officeDocument/2006/relationships" r:embed="rId320">
          <a:extLst>
            <a:ext uri="{28A0092B-C50C-407E-A947-70E740481C1C}">
              <a14:useLocalDpi xmlns:a14="http://schemas.microsoft.com/office/drawing/2010/main" val="0"/>
            </a:ext>
          </a:extLst>
        </a:blip>
        <a:stretch>
          <a:fillRect/>
        </a:stretch>
      </xdr:blipFill>
      <xdr:spPr>
        <a:xfrm>
          <a:off x="635000" y="429650525"/>
          <a:ext cx="723900" cy="476250"/>
        </a:xfrm>
        <a:prstGeom prst="rect">
          <a:avLst/>
        </a:prstGeom>
      </xdr:spPr>
    </xdr:pic>
    <xdr:clientData/>
  </xdr:twoCellAnchor>
  <xdr:twoCellAnchor editAs="oneCell">
    <xdr:from>
      <xdr:col>1</xdr:col>
      <xdr:colOff>25400</xdr:colOff>
      <xdr:row>822</xdr:row>
      <xdr:rowOff>25400</xdr:rowOff>
    </xdr:from>
    <xdr:to>
      <xdr:col>1</xdr:col>
      <xdr:colOff>749300</xdr:colOff>
      <xdr:row>822</xdr:row>
      <xdr:rowOff>501650</xdr:rowOff>
    </xdr:to>
    <xdr:pic>
      <xdr:nvPicPr>
        <xdr:cNvPr id="1427" name="Subgraph-sdinet">
          <a:extLst>
            <a:ext uri="{FF2B5EF4-FFF2-40B4-BE49-F238E27FC236}">
              <a16:creationId xmlns:a16="http://schemas.microsoft.com/office/drawing/2014/main" id="{EB1D55D0-6457-4070-98A3-B9D20BFD9E0A}"/>
            </a:ext>
          </a:extLst>
        </xdr:cNvPr>
        <xdr:cNvPicPr>
          <a:picLocks/>
        </xdr:cNvPicPr>
      </xdr:nvPicPr>
      <xdr:blipFill>
        <a:blip xmlns:r="http://schemas.openxmlformats.org/officeDocument/2006/relationships" r:embed="rId320">
          <a:extLst>
            <a:ext uri="{28A0092B-C50C-407E-A947-70E740481C1C}">
              <a14:useLocalDpi xmlns:a14="http://schemas.microsoft.com/office/drawing/2010/main" val="0"/>
            </a:ext>
          </a:extLst>
        </a:blip>
        <a:stretch>
          <a:fillRect/>
        </a:stretch>
      </xdr:blipFill>
      <xdr:spPr>
        <a:xfrm>
          <a:off x="635000" y="430174400"/>
          <a:ext cx="723900" cy="476250"/>
        </a:xfrm>
        <a:prstGeom prst="rect">
          <a:avLst/>
        </a:prstGeom>
      </xdr:spPr>
    </xdr:pic>
    <xdr:clientData/>
  </xdr:twoCellAnchor>
  <xdr:twoCellAnchor editAs="oneCell">
    <xdr:from>
      <xdr:col>1</xdr:col>
      <xdr:colOff>25400</xdr:colOff>
      <xdr:row>823</xdr:row>
      <xdr:rowOff>25400</xdr:rowOff>
    </xdr:from>
    <xdr:to>
      <xdr:col>1</xdr:col>
      <xdr:colOff>749300</xdr:colOff>
      <xdr:row>823</xdr:row>
      <xdr:rowOff>501650</xdr:rowOff>
    </xdr:to>
    <xdr:pic>
      <xdr:nvPicPr>
        <xdr:cNvPr id="1429" name="Subgraph-africancities_">
          <a:extLst>
            <a:ext uri="{FF2B5EF4-FFF2-40B4-BE49-F238E27FC236}">
              <a16:creationId xmlns:a16="http://schemas.microsoft.com/office/drawing/2014/main" id="{EFE48EEA-0D30-4815-8906-109BE92509A7}"/>
            </a:ext>
          </a:extLst>
        </xdr:cNvPr>
        <xdr:cNvPicPr>
          <a:picLocks/>
        </xdr:cNvPicPr>
      </xdr:nvPicPr>
      <xdr:blipFill>
        <a:blip xmlns:r="http://schemas.openxmlformats.org/officeDocument/2006/relationships" r:embed="rId320">
          <a:extLst>
            <a:ext uri="{28A0092B-C50C-407E-A947-70E740481C1C}">
              <a14:useLocalDpi xmlns:a14="http://schemas.microsoft.com/office/drawing/2010/main" val="0"/>
            </a:ext>
          </a:extLst>
        </a:blip>
        <a:stretch>
          <a:fillRect/>
        </a:stretch>
      </xdr:blipFill>
      <xdr:spPr>
        <a:xfrm>
          <a:off x="635000" y="430698275"/>
          <a:ext cx="723900" cy="476250"/>
        </a:xfrm>
        <a:prstGeom prst="rect">
          <a:avLst/>
        </a:prstGeom>
      </xdr:spPr>
    </xdr:pic>
    <xdr:clientData/>
  </xdr:twoCellAnchor>
  <xdr:twoCellAnchor editAs="oneCell">
    <xdr:from>
      <xdr:col>1</xdr:col>
      <xdr:colOff>25400</xdr:colOff>
      <xdr:row>824</xdr:row>
      <xdr:rowOff>25400</xdr:rowOff>
    </xdr:from>
    <xdr:to>
      <xdr:col>1</xdr:col>
      <xdr:colOff>749300</xdr:colOff>
      <xdr:row>824</xdr:row>
      <xdr:rowOff>501650</xdr:rowOff>
    </xdr:to>
    <xdr:pic>
      <xdr:nvPicPr>
        <xdr:cNvPr id="1431" name="Subgraph-wiegoglobal">
          <a:extLst>
            <a:ext uri="{FF2B5EF4-FFF2-40B4-BE49-F238E27FC236}">
              <a16:creationId xmlns:a16="http://schemas.microsoft.com/office/drawing/2014/main" id="{EECF8EF9-1E7D-44AC-BD98-44853210AC09}"/>
            </a:ext>
          </a:extLst>
        </xdr:cNvPr>
        <xdr:cNvPicPr>
          <a:picLocks/>
        </xdr:cNvPicPr>
      </xdr:nvPicPr>
      <xdr:blipFill>
        <a:blip xmlns:r="http://schemas.openxmlformats.org/officeDocument/2006/relationships" r:embed="rId320">
          <a:extLst>
            <a:ext uri="{28A0092B-C50C-407E-A947-70E740481C1C}">
              <a14:useLocalDpi xmlns:a14="http://schemas.microsoft.com/office/drawing/2010/main" val="0"/>
            </a:ext>
          </a:extLst>
        </a:blip>
        <a:stretch>
          <a:fillRect/>
        </a:stretch>
      </xdr:blipFill>
      <xdr:spPr>
        <a:xfrm>
          <a:off x="635000" y="431222150"/>
          <a:ext cx="723900" cy="476250"/>
        </a:xfrm>
        <a:prstGeom prst="rect">
          <a:avLst/>
        </a:prstGeom>
      </xdr:spPr>
    </xdr:pic>
    <xdr:clientData/>
  </xdr:twoCellAnchor>
  <xdr:twoCellAnchor editAs="oneCell">
    <xdr:from>
      <xdr:col>1</xdr:col>
      <xdr:colOff>25400</xdr:colOff>
      <xdr:row>825</xdr:row>
      <xdr:rowOff>25400</xdr:rowOff>
    </xdr:from>
    <xdr:to>
      <xdr:col>1</xdr:col>
      <xdr:colOff>749300</xdr:colOff>
      <xdr:row>825</xdr:row>
      <xdr:rowOff>501650</xdr:rowOff>
    </xdr:to>
    <xdr:pic>
      <xdr:nvPicPr>
        <xdr:cNvPr id="1433" name="Subgraph-haydenhunter_12">
          <a:extLst>
            <a:ext uri="{FF2B5EF4-FFF2-40B4-BE49-F238E27FC236}">
              <a16:creationId xmlns:a16="http://schemas.microsoft.com/office/drawing/2014/main" id="{AA0B4CDC-D6AF-4668-932E-C34DC93B7CE9}"/>
            </a:ext>
          </a:extLst>
        </xdr:cNvPr>
        <xdr:cNvPicPr>
          <a:picLocks/>
        </xdr:cNvPicPr>
      </xdr:nvPicPr>
      <xdr:blipFill>
        <a:blip xmlns:r="http://schemas.openxmlformats.org/officeDocument/2006/relationships" r:embed="rId321">
          <a:extLst>
            <a:ext uri="{28A0092B-C50C-407E-A947-70E740481C1C}">
              <a14:useLocalDpi xmlns:a14="http://schemas.microsoft.com/office/drawing/2010/main" val="0"/>
            </a:ext>
          </a:extLst>
        </a:blip>
        <a:stretch>
          <a:fillRect/>
        </a:stretch>
      </xdr:blipFill>
      <xdr:spPr>
        <a:xfrm>
          <a:off x="635000" y="431746025"/>
          <a:ext cx="723900" cy="476250"/>
        </a:xfrm>
        <a:prstGeom prst="rect">
          <a:avLst/>
        </a:prstGeom>
      </xdr:spPr>
    </xdr:pic>
    <xdr:clientData/>
  </xdr:twoCellAnchor>
  <xdr:twoCellAnchor editAs="oneCell">
    <xdr:from>
      <xdr:col>1</xdr:col>
      <xdr:colOff>25400</xdr:colOff>
      <xdr:row>827</xdr:row>
      <xdr:rowOff>25400</xdr:rowOff>
    </xdr:from>
    <xdr:to>
      <xdr:col>1</xdr:col>
      <xdr:colOff>749300</xdr:colOff>
      <xdr:row>827</xdr:row>
      <xdr:rowOff>501650</xdr:rowOff>
    </xdr:to>
    <xdr:pic>
      <xdr:nvPicPr>
        <xdr:cNvPr id="1435" name="Subgraph-barbara48789551">
          <a:extLst>
            <a:ext uri="{FF2B5EF4-FFF2-40B4-BE49-F238E27FC236}">
              <a16:creationId xmlns:a16="http://schemas.microsoft.com/office/drawing/2014/main" id="{241DED4F-B41E-4D9D-A038-D545AF3615F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35000" y="432793775"/>
          <a:ext cx="723900" cy="476250"/>
        </a:xfrm>
        <a:prstGeom prst="rect">
          <a:avLst/>
        </a:prstGeom>
      </xdr:spPr>
    </xdr:pic>
    <xdr:clientData/>
  </xdr:twoCellAnchor>
  <xdr:twoCellAnchor editAs="oneCell">
    <xdr:from>
      <xdr:col>1</xdr:col>
      <xdr:colOff>25400</xdr:colOff>
      <xdr:row>828</xdr:row>
      <xdr:rowOff>25400</xdr:rowOff>
    </xdr:from>
    <xdr:to>
      <xdr:col>1</xdr:col>
      <xdr:colOff>749300</xdr:colOff>
      <xdr:row>828</xdr:row>
      <xdr:rowOff>501650</xdr:rowOff>
    </xdr:to>
    <xdr:pic>
      <xdr:nvPicPr>
        <xdr:cNvPr id="1437" name="Subgraph-yowesbbigwins1">
          <a:extLst>
            <a:ext uri="{FF2B5EF4-FFF2-40B4-BE49-F238E27FC236}">
              <a16:creationId xmlns:a16="http://schemas.microsoft.com/office/drawing/2014/main" id="{DFA8CBA7-F71C-4F8D-9DDE-9DEE1D19B7F7}"/>
            </a:ext>
          </a:extLst>
        </xdr:cNvPr>
        <xdr:cNvPicPr>
          <a:picLocks/>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635000" y="433317650"/>
          <a:ext cx="723900" cy="476250"/>
        </a:xfrm>
        <a:prstGeom prst="rect">
          <a:avLst/>
        </a:prstGeom>
      </xdr:spPr>
    </xdr:pic>
    <xdr:clientData/>
  </xdr:twoCellAnchor>
  <xdr:twoCellAnchor editAs="oneCell">
    <xdr:from>
      <xdr:col>1</xdr:col>
      <xdr:colOff>25400</xdr:colOff>
      <xdr:row>829</xdr:row>
      <xdr:rowOff>25400</xdr:rowOff>
    </xdr:from>
    <xdr:to>
      <xdr:col>1</xdr:col>
      <xdr:colOff>749300</xdr:colOff>
      <xdr:row>829</xdr:row>
      <xdr:rowOff>501650</xdr:rowOff>
    </xdr:to>
    <xdr:pic>
      <xdr:nvPicPr>
        <xdr:cNvPr id="1439" name="Subgraph-cryptosuperape">
          <a:extLst>
            <a:ext uri="{FF2B5EF4-FFF2-40B4-BE49-F238E27FC236}">
              <a16:creationId xmlns:a16="http://schemas.microsoft.com/office/drawing/2014/main" id="{130AACCF-5E07-4FCF-8638-4D398A261100}"/>
            </a:ext>
          </a:extLst>
        </xdr:cNvPr>
        <xdr:cNvPicPr>
          <a:picLocks/>
        </xdr:cNvPicPr>
      </xdr:nvPicPr>
      <xdr:blipFill>
        <a:blip xmlns:r="http://schemas.openxmlformats.org/officeDocument/2006/relationships" r:embed="rId322">
          <a:extLst>
            <a:ext uri="{28A0092B-C50C-407E-A947-70E740481C1C}">
              <a14:useLocalDpi xmlns:a14="http://schemas.microsoft.com/office/drawing/2010/main" val="0"/>
            </a:ext>
          </a:extLst>
        </a:blip>
        <a:stretch>
          <a:fillRect/>
        </a:stretch>
      </xdr:blipFill>
      <xdr:spPr>
        <a:xfrm>
          <a:off x="635000" y="433841525"/>
          <a:ext cx="723900" cy="476250"/>
        </a:xfrm>
        <a:prstGeom prst="rect">
          <a:avLst/>
        </a:prstGeom>
      </xdr:spPr>
    </xdr:pic>
    <xdr:clientData/>
  </xdr:twoCellAnchor>
  <xdr:twoCellAnchor editAs="oneCell">
    <xdr:from>
      <xdr:col>1</xdr:col>
      <xdr:colOff>25400</xdr:colOff>
      <xdr:row>830</xdr:row>
      <xdr:rowOff>25400</xdr:rowOff>
    </xdr:from>
    <xdr:to>
      <xdr:col>1</xdr:col>
      <xdr:colOff>749300</xdr:colOff>
      <xdr:row>830</xdr:row>
      <xdr:rowOff>501650</xdr:rowOff>
    </xdr:to>
    <xdr:pic>
      <xdr:nvPicPr>
        <xdr:cNvPr id="1441" name="Subgraph-laylaylayleah">
          <a:extLst>
            <a:ext uri="{FF2B5EF4-FFF2-40B4-BE49-F238E27FC236}">
              <a16:creationId xmlns:a16="http://schemas.microsoft.com/office/drawing/2014/main" id="{03658352-B6B8-4652-8D2E-2FC92688AC14}"/>
            </a:ext>
          </a:extLst>
        </xdr:cNvPr>
        <xdr:cNvPicPr>
          <a:picLocks/>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635000" y="434365400"/>
          <a:ext cx="723900" cy="476250"/>
        </a:xfrm>
        <a:prstGeom prst="rect">
          <a:avLst/>
        </a:prstGeom>
      </xdr:spPr>
    </xdr:pic>
    <xdr:clientData/>
  </xdr:twoCellAnchor>
  <xdr:twoCellAnchor editAs="oneCell">
    <xdr:from>
      <xdr:col>1</xdr:col>
      <xdr:colOff>25400</xdr:colOff>
      <xdr:row>831</xdr:row>
      <xdr:rowOff>25400</xdr:rowOff>
    </xdr:from>
    <xdr:to>
      <xdr:col>1</xdr:col>
      <xdr:colOff>749300</xdr:colOff>
      <xdr:row>831</xdr:row>
      <xdr:rowOff>501650</xdr:rowOff>
    </xdr:to>
    <xdr:pic>
      <xdr:nvPicPr>
        <xdr:cNvPr id="1443" name="Subgraph-_ibrashkalash">
          <a:extLst>
            <a:ext uri="{FF2B5EF4-FFF2-40B4-BE49-F238E27FC236}">
              <a16:creationId xmlns:a16="http://schemas.microsoft.com/office/drawing/2014/main" id="{1F8278E2-3535-4188-B310-159FD67A003A}"/>
            </a:ext>
          </a:extLst>
        </xdr:cNvPr>
        <xdr:cNvPicPr>
          <a:picLocks/>
        </xdr:cNvPicPr>
      </xdr:nvPicPr>
      <xdr:blipFill>
        <a:blip xmlns:r="http://schemas.openxmlformats.org/officeDocument/2006/relationships" r:embed="rId323">
          <a:extLst>
            <a:ext uri="{28A0092B-C50C-407E-A947-70E740481C1C}">
              <a14:useLocalDpi xmlns:a14="http://schemas.microsoft.com/office/drawing/2010/main" val="0"/>
            </a:ext>
          </a:extLst>
        </a:blip>
        <a:stretch>
          <a:fillRect/>
        </a:stretch>
      </xdr:blipFill>
      <xdr:spPr>
        <a:xfrm>
          <a:off x="635000" y="434889275"/>
          <a:ext cx="723900" cy="476250"/>
        </a:xfrm>
        <a:prstGeom prst="rect">
          <a:avLst/>
        </a:prstGeom>
      </xdr:spPr>
    </xdr:pic>
    <xdr:clientData/>
  </xdr:twoCellAnchor>
  <xdr:twoCellAnchor editAs="oneCell">
    <xdr:from>
      <xdr:col>1</xdr:col>
      <xdr:colOff>25400</xdr:colOff>
      <xdr:row>832</xdr:row>
      <xdr:rowOff>25400</xdr:rowOff>
    </xdr:from>
    <xdr:to>
      <xdr:col>1</xdr:col>
      <xdr:colOff>749300</xdr:colOff>
      <xdr:row>832</xdr:row>
      <xdr:rowOff>501650</xdr:rowOff>
    </xdr:to>
    <xdr:pic>
      <xdr:nvPicPr>
        <xdr:cNvPr id="1445" name="Subgraph-gari_morote">
          <a:extLst>
            <a:ext uri="{FF2B5EF4-FFF2-40B4-BE49-F238E27FC236}">
              <a16:creationId xmlns:a16="http://schemas.microsoft.com/office/drawing/2014/main" id="{A469D876-EB1B-4A34-B67D-6A03D4023C12}"/>
            </a:ext>
          </a:extLst>
        </xdr:cNvPr>
        <xdr:cNvPicPr>
          <a:picLocks/>
        </xdr:cNvPicPr>
      </xdr:nvPicPr>
      <xdr:blipFill>
        <a:blip xmlns:r="http://schemas.openxmlformats.org/officeDocument/2006/relationships" r:embed="rId324">
          <a:extLst>
            <a:ext uri="{28A0092B-C50C-407E-A947-70E740481C1C}">
              <a14:useLocalDpi xmlns:a14="http://schemas.microsoft.com/office/drawing/2010/main" val="0"/>
            </a:ext>
          </a:extLst>
        </a:blip>
        <a:stretch>
          <a:fillRect/>
        </a:stretch>
      </xdr:blipFill>
      <xdr:spPr>
        <a:xfrm>
          <a:off x="635000" y="435413150"/>
          <a:ext cx="723900" cy="476250"/>
        </a:xfrm>
        <a:prstGeom prst="rect">
          <a:avLst/>
        </a:prstGeom>
      </xdr:spPr>
    </xdr:pic>
    <xdr:clientData/>
  </xdr:twoCellAnchor>
  <xdr:twoCellAnchor editAs="oneCell">
    <xdr:from>
      <xdr:col>1</xdr:col>
      <xdr:colOff>25400</xdr:colOff>
      <xdr:row>833</xdr:row>
      <xdr:rowOff>25400</xdr:rowOff>
    </xdr:from>
    <xdr:to>
      <xdr:col>1</xdr:col>
      <xdr:colOff>749300</xdr:colOff>
      <xdr:row>833</xdr:row>
      <xdr:rowOff>501650</xdr:rowOff>
    </xdr:to>
    <xdr:pic>
      <xdr:nvPicPr>
        <xdr:cNvPr id="1447" name="Subgraph-crist3l_cityx_">
          <a:extLst>
            <a:ext uri="{FF2B5EF4-FFF2-40B4-BE49-F238E27FC236}">
              <a16:creationId xmlns:a16="http://schemas.microsoft.com/office/drawing/2014/main" id="{960FCBF2-8927-419B-9F69-EFE0F82A78DB}"/>
            </a:ext>
          </a:extLst>
        </xdr:cNvPr>
        <xdr:cNvPicPr>
          <a:picLocks/>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635000" y="435937025"/>
          <a:ext cx="723900" cy="476250"/>
        </a:xfrm>
        <a:prstGeom prst="rect">
          <a:avLst/>
        </a:prstGeom>
      </xdr:spPr>
    </xdr:pic>
    <xdr:clientData/>
  </xdr:twoCellAnchor>
  <xdr:twoCellAnchor editAs="oneCell">
    <xdr:from>
      <xdr:col>1</xdr:col>
      <xdr:colOff>25400</xdr:colOff>
      <xdr:row>834</xdr:row>
      <xdr:rowOff>25400</xdr:rowOff>
    </xdr:from>
    <xdr:to>
      <xdr:col>1</xdr:col>
      <xdr:colOff>749300</xdr:colOff>
      <xdr:row>834</xdr:row>
      <xdr:rowOff>501650</xdr:rowOff>
    </xdr:to>
    <xdr:pic>
      <xdr:nvPicPr>
        <xdr:cNvPr id="1449" name="Subgraph-angelji46432911">
          <a:extLst>
            <a:ext uri="{FF2B5EF4-FFF2-40B4-BE49-F238E27FC236}">
              <a16:creationId xmlns:a16="http://schemas.microsoft.com/office/drawing/2014/main" id="{D4312D7C-2F47-4ACB-8A49-F0FDBE255D85}"/>
            </a:ext>
          </a:extLst>
        </xdr:cNvPr>
        <xdr:cNvPicPr>
          <a:picLocks/>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635000" y="436460900"/>
          <a:ext cx="723900" cy="476250"/>
        </a:xfrm>
        <a:prstGeom prst="rect">
          <a:avLst/>
        </a:prstGeom>
      </xdr:spPr>
    </xdr:pic>
    <xdr:clientData/>
  </xdr:twoCellAnchor>
  <xdr:twoCellAnchor editAs="oneCell">
    <xdr:from>
      <xdr:col>1</xdr:col>
      <xdr:colOff>25400</xdr:colOff>
      <xdr:row>835</xdr:row>
      <xdr:rowOff>25400</xdr:rowOff>
    </xdr:from>
    <xdr:to>
      <xdr:col>1</xdr:col>
      <xdr:colOff>749300</xdr:colOff>
      <xdr:row>835</xdr:row>
      <xdr:rowOff>501650</xdr:rowOff>
    </xdr:to>
    <xdr:pic>
      <xdr:nvPicPr>
        <xdr:cNvPr id="1451" name="Subgraph-heyyjeon_">
          <a:extLst>
            <a:ext uri="{FF2B5EF4-FFF2-40B4-BE49-F238E27FC236}">
              <a16:creationId xmlns:a16="http://schemas.microsoft.com/office/drawing/2014/main" id="{ACC7DD50-1F04-4D80-B141-3DB22CD58AC4}"/>
            </a:ext>
          </a:extLst>
        </xdr:cNvPr>
        <xdr:cNvPicPr>
          <a:picLocks/>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635000" y="436984775"/>
          <a:ext cx="723900" cy="476250"/>
        </a:xfrm>
        <a:prstGeom prst="rect">
          <a:avLst/>
        </a:prstGeom>
      </xdr:spPr>
    </xdr:pic>
    <xdr:clientData/>
  </xdr:twoCellAnchor>
  <xdr:twoCellAnchor editAs="oneCell">
    <xdr:from>
      <xdr:col>1</xdr:col>
      <xdr:colOff>25400</xdr:colOff>
      <xdr:row>836</xdr:row>
      <xdr:rowOff>25400</xdr:rowOff>
    </xdr:from>
    <xdr:to>
      <xdr:col>1</xdr:col>
      <xdr:colOff>749300</xdr:colOff>
      <xdr:row>836</xdr:row>
      <xdr:rowOff>501650</xdr:rowOff>
    </xdr:to>
    <xdr:pic>
      <xdr:nvPicPr>
        <xdr:cNvPr id="1453" name="Subgraph-igayoa00000565">
          <a:extLst>
            <a:ext uri="{FF2B5EF4-FFF2-40B4-BE49-F238E27FC236}">
              <a16:creationId xmlns:a16="http://schemas.microsoft.com/office/drawing/2014/main" id="{196D372E-9364-41F0-9086-AB51B64A15EC}"/>
            </a:ext>
          </a:extLst>
        </xdr:cNvPr>
        <xdr:cNvPicPr>
          <a:picLocks/>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35000" y="437508650"/>
          <a:ext cx="723900" cy="476250"/>
        </a:xfrm>
        <a:prstGeom prst="rect">
          <a:avLst/>
        </a:prstGeom>
      </xdr:spPr>
    </xdr:pic>
    <xdr:clientData/>
  </xdr:twoCellAnchor>
  <xdr:twoCellAnchor editAs="oneCell">
    <xdr:from>
      <xdr:col>1</xdr:col>
      <xdr:colOff>25400</xdr:colOff>
      <xdr:row>837</xdr:row>
      <xdr:rowOff>25400</xdr:rowOff>
    </xdr:from>
    <xdr:to>
      <xdr:col>1</xdr:col>
      <xdr:colOff>749300</xdr:colOff>
      <xdr:row>837</xdr:row>
      <xdr:rowOff>501650</xdr:rowOff>
    </xdr:to>
    <xdr:pic>
      <xdr:nvPicPr>
        <xdr:cNvPr id="1455" name="Subgraph-jahseung">
          <a:extLst>
            <a:ext uri="{FF2B5EF4-FFF2-40B4-BE49-F238E27FC236}">
              <a16:creationId xmlns:a16="http://schemas.microsoft.com/office/drawing/2014/main" id="{B8691BD0-59D0-4728-A478-5E2C60251673}"/>
            </a:ext>
          </a:extLst>
        </xdr:cNvPr>
        <xdr:cNvPicPr>
          <a:picLocks/>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635000" y="438032525"/>
          <a:ext cx="723900" cy="476250"/>
        </a:xfrm>
        <a:prstGeom prst="rect">
          <a:avLst/>
        </a:prstGeom>
      </xdr:spPr>
    </xdr:pic>
    <xdr:clientData/>
  </xdr:twoCellAnchor>
  <xdr:twoCellAnchor editAs="oneCell">
    <xdr:from>
      <xdr:col>1</xdr:col>
      <xdr:colOff>25400</xdr:colOff>
      <xdr:row>838</xdr:row>
      <xdr:rowOff>25400</xdr:rowOff>
    </xdr:from>
    <xdr:to>
      <xdr:col>1</xdr:col>
      <xdr:colOff>749300</xdr:colOff>
      <xdr:row>838</xdr:row>
      <xdr:rowOff>501650</xdr:rowOff>
    </xdr:to>
    <xdr:pic>
      <xdr:nvPicPr>
        <xdr:cNvPr id="1457" name="Subgraph-lgjkempson">
          <a:extLst>
            <a:ext uri="{FF2B5EF4-FFF2-40B4-BE49-F238E27FC236}">
              <a16:creationId xmlns:a16="http://schemas.microsoft.com/office/drawing/2014/main" id="{8728CFCB-B6CA-4CF5-9823-68A393DD848E}"/>
            </a:ext>
          </a:extLst>
        </xdr:cNvPr>
        <xdr:cNvPicPr>
          <a:picLocks/>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635000" y="438556400"/>
          <a:ext cx="723900" cy="476250"/>
        </a:xfrm>
        <a:prstGeom prst="rect">
          <a:avLst/>
        </a:prstGeom>
      </xdr:spPr>
    </xdr:pic>
    <xdr:clientData/>
  </xdr:twoCellAnchor>
  <xdr:twoCellAnchor editAs="oneCell">
    <xdr:from>
      <xdr:col>1</xdr:col>
      <xdr:colOff>25400</xdr:colOff>
      <xdr:row>839</xdr:row>
      <xdr:rowOff>25400</xdr:rowOff>
    </xdr:from>
    <xdr:to>
      <xdr:col>1</xdr:col>
      <xdr:colOff>749300</xdr:colOff>
      <xdr:row>839</xdr:row>
      <xdr:rowOff>501650</xdr:rowOff>
    </xdr:to>
    <xdr:pic>
      <xdr:nvPicPr>
        <xdr:cNvPr id="1459" name="Subgraph-ddionysus_js">
          <a:extLst>
            <a:ext uri="{FF2B5EF4-FFF2-40B4-BE49-F238E27FC236}">
              <a16:creationId xmlns:a16="http://schemas.microsoft.com/office/drawing/2014/main" id="{3E689684-57BB-42AA-99F0-BEA4AC121C08}"/>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439080275"/>
          <a:ext cx="723900" cy="476250"/>
        </a:xfrm>
        <a:prstGeom prst="rect">
          <a:avLst/>
        </a:prstGeom>
      </xdr:spPr>
    </xdr:pic>
    <xdr:clientData/>
  </xdr:twoCellAnchor>
  <xdr:twoCellAnchor editAs="oneCell">
    <xdr:from>
      <xdr:col>1</xdr:col>
      <xdr:colOff>25400</xdr:colOff>
      <xdr:row>840</xdr:row>
      <xdr:rowOff>25400</xdr:rowOff>
    </xdr:from>
    <xdr:to>
      <xdr:col>1</xdr:col>
      <xdr:colOff>749300</xdr:colOff>
      <xdr:row>840</xdr:row>
      <xdr:rowOff>501650</xdr:rowOff>
    </xdr:to>
    <xdr:pic>
      <xdr:nvPicPr>
        <xdr:cNvPr id="1461" name="Subgraph-crypto_zonagems">
          <a:extLst>
            <a:ext uri="{FF2B5EF4-FFF2-40B4-BE49-F238E27FC236}">
              <a16:creationId xmlns:a16="http://schemas.microsoft.com/office/drawing/2014/main" id="{3C3DDDF6-AA11-4C16-9F42-4599959C2ECD}"/>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439604150"/>
          <a:ext cx="723900" cy="476250"/>
        </a:xfrm>
        <a:prstGeom prst="rect">
          <a:avLst/>
        </a:prstGeom>
      </xdr:spPr>
    </xdr:pic>
    <xdr:clientData/>
  </xdr:twoCellAnchor>
  <xdr:twoCellAnchor editAs="oneCell">
    <xdr:from>
      <xdr:col>1</xdr:col>
      <xdr:colOff>25400</xdr:colOff>
      <xdr:row>841</xdr:row>
      <xdr:rowOff>25400</xdr:rowOff>
    </xdr:from>
    <xdr:to>
      <xdr:col>1</xdr:col>
      <xdr:colOff>749300</xdr:colOff>
      <xdr:row>841</xdr:row>
      <xdr:rowOff>501650</xdr:rowOff>
    </xdr:to>
    <xdr:pic>
      <xdr:nvPicPr>
        <xdr:cNvPr id="1463" name="Subgraph-pinksh3yb4rwin_">
          <a:extLst>
            <a:ext uri="{FF2B5EF4-FFF2-40B4-BE49-F238E27FC236}">
              <a16:creationId xmlns:a16="http://schemas.microsoft.com/office/drawing/2014/main" id="{6189F47A-E01D-4C6A-B7D8-31C303F7216D}"/>
            </a:ext>
          </a:extLst>
        </xdr:cNvPr>
        <xdr:cNvPicPr>
          <a:picLocks/>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635000" y="440128025"/>
          <a:ext cx="723900" cy="476250"/>
        </a:xfrm>
        <a:prstGeom prst="rect">
          <a:avLst/>
        </a:prstGeom>
      </xdr:spPr>
    </xdr:pic>
    <xdr:clientData/>
  </xdr:twoCellAnchor>
  <xdr:twoCellAnchor editAs="oneCell">
    <xdr:from>
      <xdr:col>1</xdr:col>
      <xdr:colOff>25400</xdr:colOff>
      <xdr:row>843</xdr:row>
      <xdr:rowOff>25400</xdr:rowOff>
    </xdr:from>
    <xdr:to>
      <xdr:col>1</xdr:col>
      <xdr:colOff>749300</xdr:colOff>
      <xdr:row>843</xdr:row>
      <xdr:rowOff>501650</xdr:rowOff>
    </xdr:to>
    <xdr:pic>
      <xdr:nvPicPr>
        <xdr:cNvPr id="1465" name="Subgraph-_jima__">
          <a:extLst>
            <a:ext uri="{FF2B5EF4-FFF2-40B4-BE49-F238E27FC236}">
              <a16:creationId xmlns:a16="http://schemas.microsoft.com/office/drawing/2014/main" id="{D27CA560-8824-4721-9C64-7B03AECAAD76}"/>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441175775"/>
          <a:ext cx="723900" cy="476250"/>
        </a:xfrm>
        <a:prstGeom prst="rect">
          <a:avLst/>
        </a:prstGeom>
      </xdr:spPr>
    </xdr:pic>
    <xdr:clientData/>
  </xdr:twoCellAnchor>
  <xdr:twoCellAnchor editAs="oneCell">
    <xdr:from>
      <xdr:col>1</xdr:col>
      <xdr:colOff>25400</xdr:colOff>
      <xdr:row>844</xdr:row>
      <xdr:rowOff>25400</xdr:rowOff>
    </xdr:from>
    <xdr:to>
      <xdr:col>1</xdr:col>
      <xdr:colOff>749300</xdr:colOff>
      <xdr:row>844</xdr:row>
      <xdr:rowOff>501650</xdr:rowOff>
    </xdr:to>
    <xdr:pic>
      <xdr:nvPicPr>
        <xdr:cNvPr id="1467" name="Subgraph-kamedajunior">
          <a:extLst>
            <a:ext uri="{FF2B5EF4-FFF2-40B4-BE49-F238E27FC236}">
              <a16:creationId xmlns:a16="http://schemas.microsoft.com/office/drawing/2014/main" id="{183D34CB-F6EE-4866-8105-6B269C634284}"/>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441699650"/>
          <a:ext cx="723900" cy="476250"/>
        </a:xfrm>
        <a:prstGeom prst="rect">
          <a:avLst/>
        </a:prstGeom>
      </xdr:spPr>
    </xdr:pic>
    <xdr:clientData/>
  </xdr:twoCellAnchor>
  <xdr:twoCellAnchor editAs="oneCell">
    <xdr:from>
      <xdr:col>1</xdr:col>
      <xdr:colOff>25400</xdr:colOff>
      <xdr:row>845</xdr:row>
      <xdr:rowOff>25400</xdr:rowOff>
    </xdr:from>
    <xdr:to>
      <xdr:col>1</xdr:col>
      <xdr:colOff>749300</xdr:colOff>
      <xdr:row>845</xdr:row>
      <xdr:rowOff>501650</xdr:rowOff>
    </xdr:to>
    <xdr:pic>
      <xdr:nvPicPr>
        <xdr:cNvPr id="1469" name="Subgraph-missyufe">
          <a:extLst>
            <a:ext uri="{FF2B5EF4-FFF2-40B4-BE49-F238E27FC236}">
              <a16:creationId xmlns:a16="http://schemas.microsoft.com/office/drawing/2014/main" id="{4EFF8FE8-EE56-4A9A-8D78-E203E259E0CB}"/>
            </a:ext>
          </a:extLst>
        </xdr:cNvPr>
        <xdr:cNvPicPr>
          <a:picLocks/>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635000" y="442223525"/>
          <a:ext cx="723900" cy="476250"/>
        </a:xfrm>
        <a:prstGeom prst="rect">
          <a:avLst/>
        </a:prstGeom>
      </xdr:spPr>
    </xdr:pic>
    <xdr:clientData/>
  </xdr:twoCellAnchor>
  <xdr:twoCellAnchor editAs="oneCell">
    <xdr:from>
      <xdr:col>1</xdr:col>
      <xdr:colOff>25400</xdr:colOff>
      <xdr:row>846</xdr:row>
      <xdr:rowOff>25400</xdr:rowOff>
    </xdr:from>
    <xdr:to>
      <xdr:col>1</xdr:col>
      <xdr:colOff>749300</xdr:colOff>
      <xdr:row>846</xdr:row>
      <xdr:rowOff>501650</xdr:rowOff>
    </xdr:to>
    <xdr:pic>
      <xdr:nvPicPr>
        <xdr:cNvPr id="1471" name="Subgraph-zeropressure_">
          <a:extLst>
            <a:ext uri="{FF2B5EF4-FFF2-40B4-BE49-F238E27FC236}">
              <a16:creationId xmlns:a16="http://schemas.microsoft.com/office/drawing/2014/main" id="{F2A3467F-01C2-42A5-9AE4-E0A98BF0CCAF}"/>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442747400"/>
          <a:ext cx="723900" cy="476250"/>
        </a:xfrm>
        <a:prstGeom prst="rect">
          <a:avLst/>
        </a:prstGeom>
      </xdr:spPr>
    </xdr:pic>
    <xdr:clientData/>
  </xdr:twoCellAnchor>
  <xdr:twoCellAnchor editAs="oneCell">
    <xdr:from>
      <xdr:col>1</xdr:col>
      <xdr:colOff>25400</xdr:colOff>
      <xdr:row>847</xdr:row>
      <xdr:rowOff>25400</xdr:rowOff>
    </xdr:from>
    <xdr:to>
      <xdr:col>1</xdr:col>
      <xdr:colOff>749300</xdr:colOff>
      <xdr:row>847</xdr:row>
      <xdr:rowOff>501650</xdr:rowOff>
    </xdr:to>
    <xdr:pic>
      <xdr:nvPicPr>
        <xdr:cNvPr id="1473" name="Subgraph-miannaeem07">
          <a:extLst>
            <a:ext uri="{FF2B5EF4-FFF2-40B4-BE49-F238E27FC236}">
              <a16:creationId xmlns:a16="http://schemas.microsoft.com/office/drawing/2014/main" id="{A93C7CB9-61DD-46A7-B487-6381F7809EBF}"/>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443271275"/>
          <a:ext cx="723900" cy="476250"/>
        </a:xfrm>
        <a:prstGeom prst="rect">
          <a:avLst/>
        </a:prstGeom>
      </xdr:spPr>
    </xdr:pic>
    <xdr:clientData/>
  </xdr:twoCellAnchor>
  <xdr:twoCellAnchor editAs="oneCell">
    <xdr:from>
      <xdr:col>1</xdr:col>
      <xdr:colOff>25400</xdr:colOff>
      <xdr:row>848</xdr:row>
      <xdr:rowOff>25400</xdr:rowOff>
    </xdr:from>
    <xdr:to>
      <xdr:col>1</xdr:col>
      <xdr:colOff>749300</xdr:colOff>
      <xdr:row>848</xdr:row>
      <xdr:rowOff>501650</xdr:rowOff>
    </xdr:to>
    <xdr:pic>
      <xdr:nvPicPr>
        <xdr:cNvPr id="1475" name="Subgraph-patrick_mccorry">
          <a:extLst>
            <a:ext uri="{FF2B5EF4-FFF2-40B4-BE49-F238E27FC236}">
              <a16:creationId xmlns:a16="http://schemas.microsoft.com/office/drawing/2014/main" id="{B40604B2-9D0C-43BC-A6B6-5546AA087DED}"/>
            </a:ext>
          </a:extLst>
        </xdr:cNvPr>
        <xdr:cNvPicPr>
          <a:picLocks/>
        </xdr:cNvPicPr>
      </xdr:nvPicPr>
      <xdr:blipFill>
        <a:blip xmlns:r="http://schemas.openxmlformats.org/officeDocument/2006/relationships" r:embed="rId227">
          <a:extLst>
            <a:ext uri="{28A0092B-C50C-407E-A947-70E740481C1C}">
              <a14:useLocalDpi xmlns:a14="http://schemas.microsoft.com/office/drawing/2010/main" val="0"/>
            </a:ext>
          </a:extLst>
        </a:blip>
        <a:stretch>
          <a:fillRect/>
        </a:stretch>
      </xdr:blipFill>
      <xdr:spPr>
        <a:xfrm>
          <a:off x="635000" y="443795150"/>
          <a:ext cx="723900" cy="476250"/>
        </a:xfrm>
        <a:prstGeom prst="rect">
          <a:avLst/>
        </a:prstGeom>
      </xdr:spPr>
    </xdr:pic>
    <xdr:clientData/>
  </xdr:twoCellAnchor>
  <xdr:twoCellAnchor editAs="oneCell">
    <xdr:from>
      <xdr:col>1</xdr:col>
      <xdr:colOff>25400</xdr:colOff>
      <xdr:row>849</xdr:row>
      <xdr:rowOff>25400</xdr:rowOff>
    </xdr:from>
    <xdr:to>
      <xdr:col>1</xdr:col>
      <xdr:colOff>749300</xdr:colOff>
      <xdr:row>849</xdr:row>
      <xdr:rowOff>501650</xdr:rowOff>
    </xdr:to>
    <xdr:pic>
      <xdr:nvPicPr>
        <xdr:cNvPr id="1477" name="Subgraph-mickacityxxxxxx">
          <a:extLst>
            <a:ext uri="{FF2B5EF4-FFF2-40B4-BE49-F238E27FC236}">
              <a16:creationId xmlns:a16="http://schemas.microsoft.com/office/drawing/2014/main" id="{0C7300CA-5BF6-45C6-BA89-70E6907219C2}"/>
            </a:ext>
          </a:extLst>
        </xdr:cNvPr>
        <xdr:cNvPicPr>
          <a:picLocks/>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635000" y="444319025"/>
          <a:ext cx="723900" cy="476250"/>
        </a:xfrm>
        <a:prstGeom prst="rect">
          <a:avLst/>
        </a:prstGeom>
      </xdr:spPr>
    </xdr:pic>
    <xdr:clientData/>
  </xdr:twoCellAnchor>
  <xdr:twoCellAnchor editAs="oneCell">
    <xdr:from>
      <xdr:col>1</xdr:col>
      <xdr:colOff>25400</xdr:colOff>
      <xdr:row>850</xdr:row>
      <xdr:rowOff>25400</xdr:rowOff>
    </xdr:from>
    <xdr:to>
      <xdr:col>1</xdr:col>
      <xdr:colOff>749300</xdr:colOff>
      <xdr:row>850</xdr:row>
      <xdr:rowOff>501650</xdr:rowOff>
    </xdr:to>
    <xdr:pic>
      <xdr:nvPicPr>
        <xdr:cNvPr id="1479" name="Subgraph-biased_mma">
          <a:extLst>
            <a:ext uri="{FF2B5EF4-FFF2-40B4-BE49-F238E27FC236}">
              <a16:creationId xmlns:a16="http://schemas.microsoft.com/office/drawing/2014/main" id="{C84A2BD2-FCB0-4E05-83AF-8E0764229EEE}"/>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444842900"/>
          <a:ext cx="723900" cy="476250"/>
        </a:xfrm>
        <a:prstGeom prst="rect">
          <a:avLst/>
        </a:prstGeom>
      </xdr:spPr>
    </xdr:pic>
    <xdr:clientData/>
  </xdr:twoCellAnchor>
  <xdr:twoCellAnchor editAs="oneCell">
    <xdr:from>
      <xdr:col>1</xdr:col>
      <xdr:colOff>25400</xdr:colOff>
      <xdr:row>851</xdr:row>
      <xdr:rowOff>25400</xdr:rowOff>
    </xdr:from>
    <xdr:to>
      <xdr:col>1</xdr:col>
      <xdr:colOff>749300</xdr:colOff>
      <xdr:row>851</xdr:row>
      <xdr:rowOff>501650</xdr:rowOff>
    </xdr:to>
    <xdr:pic>
      <xdr:nvPicPr>
        <xdr:cNvPr id="1481" name="Subgraph-mattfromboston_">
          <a:extLst>
            <a:ext uri="{FF2B5EF4-FFF2-40B4-BE49-F238E27FC236}">
              <a16:creationId xmlns:a16="http://schemas.microsoft.com/office/drawing/2014/main" id="{080BF02B-FA0C-443C-811A-860E44E71E4F}"/>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445366775"/>
          <a:ext cx="723900" cy="476250"/>
        </a:xfrm>
        <a:prstGeom prst="rect">
          <a:avLst/>
        </a:prstGeom>
      </xdr:spPr>
    </xdr:pic>
    <xdr:clientData/>
  </xdr:twoCellAnchor>
  <xdr:twoCellAnchor editAs="oneCell">
    <xdr:from>
      <xdr:col>1</xdr:col>
      <xdr:colOff>25400</xdr:colOff>
      <xdr:row>852</xdr:row>
      <xdr:rowOff>25400</xdr:rowOff>
    </xdr:from>
    <xdr:to>
      <xdr:col>1</xdr:col>
      <xdr:colOff>749300</xdr:colOff>
      <xdr:row>852</xdr:row>
      <xdr:rowOff>501650</xdr:rowOff>
    </xdr:to>
    <xdr:pic>
      <xdr:nvPicPr>
        <xdr:cNvPr id="1483" name="Subgraph-bar_resurrected">
          <a:extLst>
            <a:ext uri="{FF2B5EF4-FFF2-40B4-BE49-F238E27FC236}">
              <a16:creationId xmlns:a16="http://schemas.microsoft.com/office/drawing/2014/main" id="{5B5D3B59-5CDE-4C30-A9AC-15A516930AC5}"/>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445890650"/>
          <a:ext cx="723900" cy="476250"/>
        </a:xfrm>
        <a:prstGeom prst="rect">
          <a:avLst/>
        </a:prstGeom>
      </xdr:spPr>
    </xdr:pic>
    <xdr:clientData/>
  </xdr:twoCellAnchor>
  <xdr:twoCellAnchor editAs="oneCell">
    <xdr:from>
      <xdr:col>1</xdr:col>
      <xdr:colOff>25400</xdr:colOff>
      <xdr:row>853</xdr:row>
      <xdr:rowOff>25400</xdr:rowOff>
    </xdr:from>
    <xdr:to>
      <xdr:col>1</xdr:col>
      <xdr:colOff>749300</xdr:colOff>
      <xdr:row>853</xdr:row>
      <xdr:rowOff>501650</xdr:rowOff>
    </xdr:to>
    <xdr:pic>
      <xdr:nvPicPr>
        <xdr:cNvPr id="1485" name="Subgraph-daigv456">
          <a:extLst>
            <a:ext uri="{FF2B5EF4-FFF2-40B4-BE49-F238E27FC236}">
              <a16:creationId xmlns:a16="http://schemas.microsoft.com/office/drawing/2014/main" id="{DC38784A-4F50-41EE-8395-2808C73EAF3E}"/>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446414525"/>
          <a:ext cx="723900" cy="476250"/>
        </a:xfrm>
        <a:prstGeom prst="rect">
          <a:avLst/>
        </a:prstGeom>
      </xdr:spPr>
    </xdr:pic>
    <xdr:clientData/>
  </xdr:twoCellAnchor>
  <xdr:twoCellAnchor editAs="oneCell">
    <xdr:from>
      <xdr:col>1</xdr:col>
      <xdr:colOff>25400</xdr:colOff>
      <xdr:row>854</xdr:row>
      <xdr:rowOff>25400</xdr:rowOff>
    </xdr:from>
    <xdr:to>
      <xdr:col>1</xdr:col>
      <xdr:colOff>749300</xdr:colOff>
      <xdr:row>854</xdr:row>
      <xdr:rowOff>501650</xdr:rowOff>
    </xdr:to>
    <xdr:pic>
      <xdr:nvPicPr>
        <xdr:cNvPr id="1487" name="Subgraph-mryuji1112">
          <a:extLst>
            <a:ext uri="{FF2B5EF4-FFF2-40B4-BE49-F238E27FC236}">
              <a16:creationId xmlns:a16="http://schemas.microsoft.com/office/drawing/2014/main" id="{66A24694-BA91-4ECF-9E88-1932F335AB76}"/>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446938400"/>
          <a:ext cx="723900" cy="476250"/>
        </a:xfrm>
        <a:prstGeom prst="rect">
          <a:avLst/>
        </a:prstGeom>
      </xdr:spPr>
    </xdr:pic>
    <xdr:clientData/>
  </xdr:twoCellAnchor>
  <xdr:twoCellAnchor editAs="oneCell">
    <xdr:from>
      <xdr:col>1</xdr:col>
      <xdr:colOff>25400</xdr:colOff>
      <xdr:row>855</xdr:row>
      <xdr:rowOff>25400</xdr:rowOff>
    </xdr:from>
    <xdr:to>
      <xdr:col>1</xdr:col>
      <xdr:colOff>749300</xdr:colOff>
      <xdr:row>855</xdr:row>
      <xdr:rowOff>501650</xdr:rowOff>
    </xdr:to>
    <xdr:pic>
      <xdr:nvPicPr>
        <xdr:cNvPr id="1489" name="Subgraph-ryanhadden1">
          <a:extLst>
            <a:ext uri="{FF2B5EF4-FFF2-40B4-BE49-F238E27FC236}">
              <a16:creationId xmlns:a16="http://schemas.microsoft.com/office/drawing/2014/main" id="{0F2DDF53-476D-4D8B-A5E5-D25ED06A8907}"/>
            </a:ext>
          </a:extLst>
        </xdr:cNvPr>
        <xdr:cNvPicPr>
          <a:picLocks/>
        </xdr:cNvPicPr>
      </xdr:nvPicPr>
      <xdr:blipFill>
        <a:blip xmlns:r="http://schemas.openxmlformats.org/officeDocument/2006/relationships" r:embed="rId325">
          <a:extLst>
            <a:ext uri="{28A0092B-C50C-407E-A947-70E740481C1C}">
              <a14:useLocalDpi xmlns:a14="http://schemas.microsoft.com/office/drawing/2010/main" val="0"/>
            </a:ext>
          </a:extLst>
        </a:blip>
        <a:stretch>
          <a:fillRect/>
        </a:stretch>
      </xdr:blipFill>
      <xdr:spPr>
        <a:xfrm>
          <a:off x="635000" y="447462275"/>
          <a:ext cx="723900" cy="476250"/>
        </a:xfrm>
        <a:prstGeom prst="rect">
          <a:avLst/>
        </a:prstGeom>
      </xdr:spPr>
    </xdr:pic>
    <xdr:clientData/>
  </xdr:twoCellAnchor>
  <xdr:twoCellAnchor editAs="oneCell">
    <xdr:from>
      <xdr:col>1</xdr:col>
      <xdr:colOff>25400</xdr:colOff>
      <xdr:row>856</xdr:row>
      <xdr:rowOff>25400</xdr:rowOff>
    </xdr:from>
    <xdr:to>
      <xdr:col>1</xdr:col>
      <xdr:colOff>749300</xdr:colOff>
      <xdr:row>856</xdr:row>
      <xdr:rowOff>501650</xdr:rowOff>
    </xdr:to>
    <xdr:pic>
      <xdr:nvPicPr>
        <xdr:cNvPr id="1491" name="Subgraph-skufflz">
          <a:extLst>
            <a:ext uri="{FF2B5EF4-FFF2-40B4-BE49-F238E27FC236}">
              <a16:creationId xmlns:a16="http://schemas.microsoft.com/office/drawing/2014/main" id="{32E3141B-5D18-41A1-9D74-A65651DD864D}"/>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447986150"/>
          <a:ext cx="723900" cy="476250"/>
        </a:xfrm>
        <a:prstGeom prst="rect">
          <a:avLst/>
        </a:prstGeom>
      </xdr:spPr>
    </xdr:pic>
    <xdr:clientData/>
  </xdr:twoCellAnchor>
  <xdr:twoCellAnchor editAs="oneCell">
    <xdr:from>
      <xdr:col>1</xdr:col>
      <xdr:colOff>25400</xdr:colOff>
      <xdr:row>857</xdr:row>
      <xdr:rowOff>25400</xdr:rowOff>
    </xdr:from>
    <xdr:to>
      <xdr:col>1</xdr:col>
      <xdr:colOff>749300</xdr:colOff>
      <xdr:row>857</xdr:row>
      <xdr:rowOff>501650</xdr:rowOff>
    </xdr:to>
    <xdr:pic>
      <xdr:nvPicPr>
        <xdr:cNvPr id="1493" name="Subgraph-wayne_mccready">
          <a:extLst>
            <a:ext uri="{FF2B5EF4-FFF2-40B4-BE49-F238E27FC236}">
              <a16:creationId xmlns:a16="http://schemas.microsoft.com/office/drawing/2014/main" id="{726341B1-03E5-4601-92D0-C7B9B9A51FAF}"/>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448510025"/>
          <a:ext cx="723900" cy="476250"/>
        </a:xfrm>
        <a:prstGeom prst="rect">
          <a:avLst/>
        </a:prstGeom>
      </xdr:spPr>
    </xdr:pic>
    <xdr:clientData/>
  </xdr:twoCellAnchor>
  <xdr:twoCellAnchor editAs="oneCell">
    <xdr:from>
      <xdr:col>1</xdr:col>
      <xdr:colOff>25400</xdr:colOff>
      <xdr:row>858</xdr:row>
      <xdr:rowOff>25400</xdr:rowOff>
    </xdr:from>
    <xdr:to>
      <xdr:col>1</xdr:col>
      <xdr:colOff>749300</xdr:colOff>
      <xdr:row>858</xdr:row>
      <xdr:rowOff>501650</xdr:rowOff>
    </xdr:to>
    <xdr:pic>
      <xdr:nvPicPr>
        <xdr:cNvPr id="1495" name="Subgraph-natash_blake">
          <a:extLst>
            <a:ext uri="{FF2B5EF4-FFF2-40B4-BE49-F238E27FC236}">
              <a16:creationId xmlns:a16="http://schemas.microsoft.com/office/drawing/2014/main" id="{932FD6E2-D2B6-4F1B-8467-D2889045823A}"/>
            </a:ext>
          </a:extLst>
        </xdr:cNvPr>
        <xdr:cNvPicPr>
          <a:picLocks/>
        </xdr:cNvPicPr>
      </xdr:nvPicPr>
      <xdr:blipFill>
        <a:blip xmlns:r="http://schemas.openxmlformats.org/officeDocument/2006/relationships" r:embed="rId326">
          <a:extLst>
            <a:ext uri="{28A0092B-C50C-407E-A947-70E740481C1C}">
              <a14:useLocalDpi xmlns:a14="http://schemas.microsoft.com/office/drawing/2010/main" val="0"/>
            </a:ext>
          </a:extLst>
        </a:blip>
        <a:stretch>
          <a:fillRect/>
        </a:stretch>
      </xdr:blipFill>
      <xdr:spPr>
        <a:xfrm>
          <a:off x="635000" y="449033900"/>
          <a:ext cx="723900" cy="476250"/>
        </a:xfrm>
        <a:prstGeom prst="rect">
          <a:avLst/>
        </a:prstGeom>
      </xdr:spPr>
    </xdr:pic>
    <xdr:clientData/>
  </xdr:twoCellAnchor>
  <xdr:twoCellAnchor editAs="oneCell">
    <xdr:from>
      <xdr:col>1</xdr:col>
      <xdr:colOff>25400</xdr:colOff>
      <xdr:row>859</xdr:row>
      <xdr:rowOff>25400</xdr:rowOff>
    </xdr:from>
    <xdr:to>
      <xdr:col>1</xdr:col>
      <xdr:colOff>749300</xdr:colOff>
      <xdr:row>859</xdr:row>
      <xdr:rowOff>501650</xdr:rowOff>
    </xdr:to>
    <xdr:pic>
      <xdr:nvPicPr>
        <xdr:cNvPr id="1497" name="Subgraph-wweuniverse">
          <a:extLst>
            <a:ext uri="{FF2B5EF4-FFF2-40B4-BE49-F238E27FC236}">
              <a16:creationId xmlns:a16="http://schemas.microsoft.com/office/drawing/2014/main" id="{56BF30F4-0877-4548-8D84-62A235345E56}"/>
            </a:ext>
          </a:extLst>
        </xdr:cNvPr>
        <xdr:cNvPicPr>
          <a:picLocks/>
        </xdr:cNvPicPr>
      </xdr:nvPicPr>
      <xdr:blipFill>
        <a:blip xmlns:r="http://schemas.openxmlformats.org/officeDocument/2006/relationships" r:embed="rId327">
          <a:extLst>
            <a:ext uri="{28A0092B-C50C-407E-A947-70E740481C1C}">
              <a14:useLocalDpi xmlns:a14="http://schemas.microsoft.com/office/drawing/2010/main" val="0"/>
            </a:ext>
          </a:extLst>
        </a:blip>
        <a:stretch>
          <a:fillRect/>
        </a:stretch>
      </xdr:blipFill>
      <xdr:spPr>
        <a:xfrm>
          <a:off x="635000" y="449557775"/>
          <a:ext cx="723900" cy="476250"/>
        </a:xfrm>
        <a:prstGeom prst="rect">
          <a:avLst/>
        </a:prstGeom>
      </xdr:spPr>
    </xdr:pic>
    <xdr:clientData/>
  </xdr:twoCellAnchor>
  <xdr:twoCellAnchor editAs="oneCell">
    <xdr:from>
      <xdr:col>1</xdr:col>
      <xdr:colOff>25400</xdr:colOff>
      <xdr:row>860</xdr:row>
      <xdr:rowOff>25400</xdr:rowOff>
    </xdr:from>
    <xdr:to>
      <xdr:col>1</xdr:col>
      <xdr:colOff>749300</xdr:colOff>
      <xdr:row>860</xdr:row>
      <xdr:rowOff>501650</xdr:rowOff>
    </xdr:to>
    <xdr:pic>
      <xdr:nvPicPr>
        <xdr:cNvPr id="1499" name="Subgraph-brocklesnar">
          <a:extLst>
            <a:ext uri="{FF2B5EF4-FFF2-40B4-BE49-F238E27FC236}">
              <a16:creationId xmlns:a16="http://schemas.microsoft.com/office/drawing/2014/main" id="{4853C0FA-CC50-45A3-8D00-5F4E5E4B2A10}"/>
            </a:ext>
          </a:extLst>
        </xdr:cNvPr>
        <xdr:cNvPicPr>
          <a:picLocks/>
        </xdr:cNvPicPr>
      </xdr:nvPicPr>
      <xdr:blipFill>
        <a:blip xmlns:r="http://schemas.openxmlformats.org/officeDocument/2006/relationships" r:embed="rId327">
          <a:extLst>
            <a:ext uri="{28A0092B-C50C-407E-A947-70E740481C1C}">
              <a14:useLocalDpi xmlns:a14="http://schemas.microsoft.com/office/drawing/2010/main" val="0"/>
            </a:ext>
          </a:extLst>
        </a:blip>
        <a:stretch>
          <a:fillRect/>
        </a:stretch>
      </xdr:blipFill>
      <xdr:spPr>
        <a:xfrm>
          <a:off x="635000" y="450081650"/>
          <a:ext cx="723900" cy="476250"/>
        </a:xfrm>
        <a:prstGeom prst="rect">
          <a:avLst/>
        </a:prstGeom>
      </xdr:spPr>
    </xdr:pic>
    <xdr:clientData/>
  </xdr:twoCellAnchor>
  <xdr:twoCellAnchor editAs="oneCell">
    <xdr:from>
      <xdr:col>1</xdr:col>
      <xdr:colOff>25400</xdr:colOff>
      <xdr:row>861</xdr:row>
      <xdr:rowOff>25400</xdr:rowOff>
    </xdr:from>
    <xdr:to>
      <xdr:col>1</xdr:col>
      <xdr:colOff>749300</xdr:colOff>
      <xdr:row>861</xdr:row>
      <xdr:rowOff>501650</xdr:rowOff>
    </xdr:to>
    <xdr:pic>
      <xdr:nvPicPr>
        <xdr:cNvPr id="1501" name="Subgraph-peacocktv">
          <a:extLst>
            <a:ext uri="{FF2B5EF4-FFF2-40B4-BE49-F238E27FC236}">
              <a16:creationId xmlns:a16="http://schemas.microsoft.com/office/drawing/2014/main" id="{3951FF8F-6E24-42C7-A1C0-F1EA37FFFB69}"/>
            </a:ext>
          </a:extLst>
        </xdr:cNvPr>
        <xdr:cNvPicPr>
          <a:picLocks/>
        </xdr:cNvPicPr>
      </xdr:nvPicPr>
      <xdr:blipFill>
        <a:blip xmlns:r="http://schemas.openxmlformats.org/officeDocument/2006/relationships" r:embed="rId327">
          <a:extLst>
            <a:ext uri="{28A0092B-C50C-407E-A947-70E740481C1C}">
              <a14:useLocalDpi xmlns:a14="http://schemas.microsoft.com/office/drawing/2010/main" val="0"/>
            </a:ext>
          </a:extLst>
        </a:blip>
        <a:stretch>
          <a:fillRect/>
        </a:stretch>
      </xdr:blipFill>
      <xdr:spPr>
        <a:xfrm>
          <a:off x="635000" y="450605525"/>
          <a:ext cx="723900" cy="476250"/>
        </a:xfrm>
        <a:prstGeom prst="rect">
          <a:avLst/>
        </a:prstGeom>
      </xdr:spPr>
    </xdr:pic>
    <xdr:clientData/>
  </xdr:twoCellAnchor>
  <xdr:twoCellAnchor editAs="oneCell">
    <xdr:from>
      <xdr:col>1</xdr:col>
      <xdr:colOff>25400</xdr:colOff>
      <xdr:row>862</xdr:row>
      <xdr:rowOff>25400</xdr:rowOff>
    </xdr:from>
    <xdr:to>
      <xdr:col>1</xdr:col>
      <xdr:colOff>749300</xdr:colOff>
      <xdr:row>862</xdr:row>
      <xdr:rowOff>501650</xdr:rowOff>
    </xdr:to>
    <xdr:pic>
      <xdr:nvPicPr>
        <xdr:cNvPr id="1503" name="Subgraph-wweonfox">
          <a:extLst>
            <a:ext uri="{FF2B5EF4-FFF2-40B4-BE49-F238E27FC236}">
              <a16:creationId xmlns:a16="http://schemas.microsoft.com/office/drawing/2014/main" id="{147D0F2D-F0ED-4435-8642-141650B431E8}"/>
            </a:ext>
          </a:extLst>
        </xdr:cNvPr>
        <xdr:cNvPicPr>
          <a:picLocks/>
        </xdr:cNvPicPr>
      </xdr:nvPicPr>
      <xdr:blipFill>
        <a:blip xmlns:r="http://schemas.openxmlformats.org/officeDocument/2006/relationships" r:embed="rId327">
          <a:extLst>
            <a:ext uri="{28A0092B-C50C-407E-A947-70E740481C1C}">
              <a14:useLocalDpi xmlns:a14="http://schemas.microsoft.com/office/drawing/2010/main" val="0"/>
            </a:ext>
          </a:extLst>
        </a:blip>
        <a:stretch>
          <a:fillRect/>
        </a:stretch>
      </xdr:blipFill>
      <xdr:spPr>
        <a:xfrm>
          <a:off x="635000" y="451129400"/>
          <a:ext cx="723900" cy="476250"/>
        </a:xfrm>
        <a:prstGeom prst="rect">
          <a:avLst/>
        </a:prstGeom>
      </xdr:spPr>
    </xdr:pic>
    <xdr:clientData/>
  </xdr:twoCellAnchor>
  <xdr:twoCellAnchor editAs="oneCell">
    <xdr:from>
      <xdr:col>1</xdr:col>
      <xdr:colOff>25400</xdr:colOff>
      <xdr:row>863</xdr:row>
      <xdr:rowOff>25400</xdr:rowOff>
    </xdr:from>
    <xdr:to>
      <xdr:col>1</xdr:col>
      <xdr:colOff>749300</xdr:colOff>
      <xdr:row>863</xdr:row>
      <xdr:rowOff>501650</xdr:rowOff>
    </xdr:to>
    <xdr:pic>
      <xdr:nvPicPr>
        <xdr:cNvPr id="1505" name="Subgraph-btsportwwe">
          <a:extLst>
            <a:ext uri="{FF2B5EF4-FFF2-40B4-BE49-F238E27FC236}">
              <a16:creationId xmlns:a16="http://schemas.microsoft.com/office/drawing/2014/main" id="{3EBD2241-DB87-484B-8C53-1E77A03BE281}"/>
            </a:ext>
          </a:extLst>
        </xdr:cNvPr>
        <xdr:cNvPicPr>
          <a:picLocks/>
        </xdr:cNvPicPr>
      </xdr:nvPicPr>
      <xdr:blipFill>
        <a:blip xmlns:r="http://schemas.openxmlformats.org/officeDocument/2006/relationships" r:embed="rId327">
          <a:extLst>
            <a:ext uri="{28A0092B-C50C-407E-A947-70E740481C1C}">
              <a14:useLocalDpi xmlns:a14="http://schemas.microsoft.com/office/drawing/2010/main" val="0"/>
            </a:ext>
          </a:extLst>
        </a:blip>
        <a:stretch>
          <a:fillRect/>
        </a:stretch>
      </xdr:blipFill>
      <xdr:spPr>
        <a:xfrm>
          <a:off x="635000" y="451653275"/>
          <a:ext cx="723900" cy="476250"/>
        </a:xfrm>
        <a:prstGeom prst="rect">
          <a:avLst/>
        </a:prstGeom>
      </xdr:spPr>
    </xdr:pic>
    <xdr:clientData/>
  </xdr:twoCellAnchor>
  <xdr:twoCellAnchor editAs="oneCell">
    <xdr:from>
      <xdr:col>1</xdr:col>
      <xdr:colOff>25400</xdr:colOff>
      <xdr:row>864</xdr:row>
      <xdr:rowOff>25400</xdr:rowOff>
    </xdr:from>
    <xdr:to>
      <xdr:col>1</xdr:col>
      <xdr:colOff>749300</xdr:colOff>
      <xdr:row>864</xdr:row>
      <xdr:rowOff>501650</xdr:rowOff>
    </xdr:to>
    <xdr:pic>
      <xdr:nvPicPr>
        <xdr:cNvPr id="1507" name="Subgraph-wweromanreigns">
          <a:extLst>
            <a:ext uri="{FF2B5EF4-FFF2-40B4-BE49-F238E27FC236}">
              <a16:creationId xmlns:a16="http://schemas.microsoft.com/office/drawing/2014/main" id="{7A61DCFD-3D94-4DE8-89DE-69AC47FA6C9E}"/>
            </a:ext>
          </a:extLst>
        </xdr:cNvPr>
        <xdr:cNvPicPr>
          <a:picLocks/>
        </xdr:cNvPicPr>
      </xdr:nvPicPr>
      <xdr:blipFill>
        <a:blip xmlns:r="http://schemas.openxmlformats.org/officeDocument/2006/relationships" r:embed="rId327">
          <a:extLst>
            <a:ext uri="{28A0092B-C50C-407E-A947-70E740481C1C}">
              <a14:useLocalDpi xmlns:a14="http://schemas.microsoft.com/office/drawing/2010/main" val="0"/>
            </a:ext>
          </a:extLst>
        </a:blip>
        <a:stretch>
          <a:fillRect/>
        </a:stretch>
      </xdr:blipFill>
      <xdr:spPr>
        <a:xfrm>
          <a:off x="635000" y="452177150"/>
          <a:ext cx="723900" cy="476250"/>
        </a:xfrm>
        <a:prstGeom prst="rect">
          <a:avLst/>
        </a:prstGeom>
      </xdr:spPr>
    </xdr:pic>
    <xdr:clientData/>
  </xdr:twoCellAnchor>
  <xdr:twoCellAnchor editAs="oneCell">
    <xdr:from>
      <xdr:col>1</xdr:col>
      <xdr:colOff>25400</xdr:colOff>
      <xdr:row>865</xdr:row>
      <xdr:rowOff>25400</xdr:rowOff>
    </xdr:from>
    <xdr:to>
      <xdr:col>1</xdr:col>
      <xdr:colOff>749300</xdr:colOff>
      <xdr:row>865</xdr:row>
      <xdr:rowOff>501650</xdr:rowOff>
    </xdr:to>
    <xdr:pic>
      <xdr:nvPicPr>
        <xdr:cNvPr id="1509" name="Subgraph-heymanhustle">
          <a:extLst>
            <a:ext uri="{FF2B5EF4-FFF2-40B4-BE49-F238E27FC236}">
              <a16:creationId xmlns:a16="http://schemas.microsoft.com/office/drawing/2014/main" id="{DA569BBB-C921-41FE-94E9-83DBE9A051C7}"/>
            </a:ext>
          </a:extLst>
        </xdr:cNvPr>
        <xdr:cNvPicPr>
          <a:picLocks/>
        </xdr:cNvPicPr>
      </xdr:nvPicPr>
      <xdr:blipFill>
        <a:blip xmlns:r="http://schemas.openxmlformats.org/officeDocument/2006/relationships" r:embed="rId327">
          <a:extLst>
            <a:ext uri="{28A0092B-C50C-407E-A947-70E740481C1C}">
              <a14:useLocalDpi xmlns:a14="http://schemas.microsoft.com/office/drawing/2010/main" val="0"/>
            </a:ext>
          </a:extLst>
        </a:blip>
        <a:stretch>
          <a:fillRect/>
        </a:stretch>
      </xdr:blipFill>
      <xdr:spPr>
        <a:xfrm>
          <a:off x="635000" y="452701025"/>
          <a:ext cx="723900" cy="476250"/>
        </a:xfrm>
        <a:prstGeom prst="rect">
          <a:avLst/>
        </a:prstGeom>
      </xdr:spPr>
    </xdr:pic>
    <xdr:clientData/>
  </xdr:twoCellAnchor>
  <xdr:twoCellAnchor editAs="oneCell">
    <xdr:from>
      <xdr:col>1</xdr:col>
      <xdr:colOff>25400</xdr:colOff>
      <xdr:row>866</xdr:row>
      <xdr:rowOff>25400</xdr:rowOff>
    </xdr:from>
    <xdr:to>
      <xdr:col>1</xdr:col>
      <xdr:colOff>749300</xdr:colOff>
      <xdr:row>866</xdr:row>
      <xdr:rowOff>501650</xdr:rowOff>
    </xdr:to>
    <xdr:pic>
      <xdr:nvPicPr>
        <xdr:cNvPr id="1511" name="Subgraph-mhd_581">
          <a:extLst>
            <a:ext uri="{FF2B5EF4-FFF2-40B4-BE49-F238E27FC236}">
              <a16:creationId xmlns:a16="http://schemas.microsoft.com/office/drawing/2014/main" id="{FB433E9B-320E-4DA9-B4AB-D84C2F6BE47E}"/>
            </a:ext>
          </a:extLst>
        </xdr:cNvPr>
        <xdr:cNvPicPr>
          <a:picLocks/>
        </xdr:cNvPicPr>
      </xdr:nvPicPr>
      <xdr:blipFill>
        <a:blip xmlns:r="http://schemas.openxmlformats.org/officeDocument/2006/relationships" r:embed="rId299">
          <a:extLst>
            <a:ext uri="{28A0092B-C50C-407E-A947-70E740481C1C}">
              <a14:useLocalDpi xmlns:a14="http://schemas.microsoft.com/office/drawing/2010/main" val="0"/>
            </a:ext>
          </a:extLst>
        </a:blip>
        <a:stretch>
          <a:fillRect/>
        </a:stretch>
      </xdr:blipFill>
      <xdr:spPr>
        <a:xfrm>
          <a:off x="635000" y="453224900"/>
          <a:ext cx="723900" cy="476250"/>
        </a:xfrm>
        <a:prstGeom prst="rect">
          <a:avLst/>
        </a:prstGeom>
      </xdr:spPr>
    </xdr:pic>
    <xdr:clientData/>
  </xdr:twoCellAnchor>
  <xdr:twoCellAnchor editAs="oneCell">
    <xdr:from>
      <xdr:col>1</xdr:col>
      <xdr:colOff>25400</xdr:colOff>
      <xdr:row>867</xdr:row>
      <xdr:rowOff>25400</xdr:rowOff>
    </xdr:from>
    <xdr:to>
      <xdr:col>1</xdr:col>
      <xdr:colOff>749300</xdr:colOff>
      <xdr:row>867</xdr:row>
      <xdr:rowOff>501650</xdr:rowOff>
    </xdr:to>
    <xdr:pic>
      <xdr:nvPicPr>
        <xdr:cNvPr id="1513" name="Subgraph-nellychillin">
          <a:extLst>
            <a:ext uri="{FF2B5EF4-FFF2-40B4-BE49-F238E27FC236}">
              <a16:creationId xmlns:a16="http://schemas.microsoft.com/office/drawing/2014/main" id="{722DD3F6-9F9B-4F73-84B0-66FF2AAF5885}"/>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453748775"/>
          <a:ext cx="723900" cy="476250"/>
        </a:xfrm>
        <a:prstGeom prst="rect">
          <a:avLst/>
        </a:prstGeom>
      </xdr:spPr>
    </xdr:pic>
    <xdr:clientData/>
  </xdr:twoCellAnchor>
  <xdr:twoCellAnchor editAs="oneCell">
    <xdr:from>
      <xdr:col>1</xdr:col>
      <xdr:colOff>25400</xdr:colOff>
      <xdr:row>868</xdr:row>
      <xdr:rowOff>25400</xdr:rowOff>
    </xdr:from>
    <xdr:to>
      <xdr:col>1</xdr:col>
      <xdr:colOff>749300</xdr:colOff>
      <xdr:row>868</xdr:row>
      <xdr:rowOff>501650</xdr:rowOff>
    </xdr:to>
    <xdr:pic>
      <xdr:nvPicPr>
        <xdr:cNvPr id="1515" name="Subgraph-daintyyyoon">
          <a:extLst>
            <a:ext uri="{FF2B5EF4-FFF2-40B4-BE49-F238E27FC236}">
              <a16:creationId xmlns:a16="http://schemas.microsoft.com/office/drawing/2014/main" id="{2D7F5DA2-9D57-4F11-91CA-29D7B6AE4636}"/>
            </a:ext>
          </a:extLst>
        </xdr:cNvPr>
        <xdr:cNvPicPr>
          <a:picLocks/>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635000" y="454272650"/>
          <a:ext cx="723900" cy="476250"/>
        </a:xfrm>
        <a:prstGeom prst="rect">
          <a:avLst/>
        </a:prstGeom>
      </xdr:spPr>
    </xdr:pic>
    <xdr:clientData/>
  </xdr:twoCellAnchor>
  <xdr:twoCellAnchor editAs="oneCell">
    <xdr:from>
      <xdr:col>1</xdr:col>
      <xdr:colOff>25400</xdr:colOff>
      <xdr:row>869</xdr:row>
      <xdr:rowOff>25400</xdr:rowOff>
    </xdr:from>
    <xdr:to>
      <xdr:col>1</xdr:col>
      <xdr:colOff>749300</xdr:colOff>
      <xdr:row>869</xdr:row>
      <xdr:rowOff>501650</xdr:rowOff>
    </xdr:to>
    <xdr:pic>
      <xdr:nvPicPr>
        <xdr:cNvPr id="1517" name="Subgraph-xviiimma">
          <a:extLst>
            <a:ext uri="{FF2B5EF4-FFF2-40B4-BE49-F238E27FC236}">
              <a16:creationId xmlns:a16="http://schemas.microsoft.com/office/drawing/2014/main" id="{3B16E8FF-AB2B-44BD-A16F-DC9F7CB1C5FA}"/>
            </a:ext>
          </a:extLst>
        </xdr:cNvPr>
        <xdr:cNvPicPr>
          <a:picLocks/>
        </xdr:cNvPicPr>
      </xdr:nvPicPr>
      <xdr:blipFill>
        <a:blip xmlns:r="http://schemas.openxmlformats.org/officeDocument/2006/relationships" r:embed="rId130">
          <a:extLst>
            <a:ext uri="{28A0092B-C50C-407E-A947-70E740481C1C}">
              <a14:useLocalDpi xmlns:a14="http://schemas.microsoft.com/office/drawing/2010/main" val="0"/>
            </a:ext>
          </a:extLst>
        </a:blip>
        <a:stretch>
          <a:fillRect/>
        </a:stretch>
      </xdr:blipFill>
      <xdr:spPr>
        <a:xfrm>
          <a:off x="635000" y="454796525"/>
          <a:ext cx="723900" cy="476250"/>
        </a:xfrm>
        <a:prstGeom prst="rect">
          <a:avLst/>
        </a:prstGeom>
      </xdr:spPr>
    </xdr:pic>
    <xdr:clientData/>
  </xdr:twoCellAnchor>
  <xdr:twoCellAnchor editAs="oneCell">
    <xdr:from>
      <xdr:col>1</xdr:col>
      <xdr:colOff>25400</xdr:colOff>
      <xdr:row>870</xdr:row>
      <xdr:rowOff>25400</xdr:rowOff>
    </xdr:from>
    <xdr:to>
      <xdr:col>1</xdr:col>
      <xdr:colOff>749300</xdr:colOff>
      <xdr:row>870</xdr:row>
      <xdr:rowOff>501650</xdr:rowOff>
    </xdr:to>
    <xdr:pic>
      <xdr:nvPicPr>
        <xdr:cNvPr id="1519" name="Subgraph-the_ton4real">
          <a:extLst>
            <a:ext uri="{FF2B5EF4-FFF2-40B4-BE49-F238E27FC236}">
              <a16:creationId xmlns:a16="http://schemas.microsoft.com/office/drawing/2014/main" id="{D5FA52F7-CABC-4307-8AD2-DFB60C2F8FB1}"/>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455320400"/>
          <a:ext cx="723900" cy="476250"/>
        </a:xfrm>
        <a:prstGeom prst="rect">
          <a:avLst/>
        </a:prstGeom>
      </xdr:spPr>
    </xdr:pic>
    <xdr:clientData/>
  </xdr:twoCellAnchor>
  <xdr:twoCellAnchor editAs="oneCell">
    <xdr:from>
      <xdr:col>1</xdr:col>
      <xdr:colOff>25400</xdr:colOff>
      <xdr:row>871</xdr:row>
      <xdr:rowOff>25400</xdr:rowOff>
    </xdr:from>
    <xdr:to>
      <xdr:col>1</xdr:col>
      <xdr:colOff>749300</xdr:colOff>
      <xdr:row>871</xdr:row>
      <xdr:rowOff>501650</xdr:rowOff>
    </xdr:to>
    <xdr:pic>
      <xdr:nvPicPr>
        <xdr:cNvPr id="1521" name="Subgraph-ufc_enthusiast_">
          <a:extLst>
            <a:ext uri="{FF2B5EF4-FFF2-40B4-BE49-F238E27FC236}">
              <a16:creationId xmlns:a16="http://schemas.microsoft.com/office/drawing/2014/main" id="{25935A38-893C-45DA-AFF5-68DD98998014}"/>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455844275"/>
          <a:ext cx="723900" cy="476250"/>
        </a:xfrm>
        <a:prstGeom prst="rect">
          <a:avLst/>
        </a:prstGeom>
      </xdr:spPr>
    </xdr:pic>
    <xdr:clientData/>
  </xdr:twoCellAnchor>
  <xdr:twoCellAnchor editAs="oneCell">
    <xdr:from>
      <xdr:col>1</xdr:col>
      <xdr:colOff>25400</xdr:colOff>
      <xdr:row>873</xdr:row>
      <xdr:rowOff>25400</xdr:rowOff>
    </xdr:from>
    <xdr:to>
      <xdr:col>1</xdr:col>
      <xdr:colOff>749300</xdr:colOff>
      <xdr:row>873</xdr:row>
      <xdr:rowOff>501650</xdr:rowOff>
    </xdr:to>
    <xdr:pic>
      <xdr:nvPicPr>
        <xdr:cNvPr id="1523" name="Subgraph-vividxtreme">
          <a:extLst>
            <a:ext uri="{FF2B5EF4-FFF2-40B4-BE49-F238E27FC236}">
              <a16:creationId xmlns:a16="http://schemas.microsoft.com/office/drawing/2014/main" id="{150AE3BB-31EA-431C-91D1-336BDC49A8C4}"/>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635000" y="456892025"/>
          <a:ext cx="723900" cy="476250"/>
        </a:xfrm>
        <a:prstGeom prst="rect">
          <a:avLst/>
        </a:prstGeom>
      </xdr:spPr>
    </xdr:pic>
    <xdr:clientData/>
  </xdr:twoCellAnchor>
  <xdr:twoCellAnchor editAs="oneCell">
    <xdr:from>
      <xdr:col>1</xdr:col>
      <xdr:colOff>25400</xdr:colOff>
      <xdr:row>874</xdr:row>
      <xdr:rowOff>25400</xdr:rowOff>
    </xdr:from>
    <xdr:to>
      <xdr:col>1</xdr:col>
      <xdr:colOff>749300</xdr:colOff>
      <xdr:row>874</xdr:row>
      <xdr:rowOff>501650</xdr:rowOff>
    </xdr:to>
    <xdr:pic>
      <xdr:nvPicPr>
        <xdr:cNvPr id="1525" name="Subgraph-fos">
          <a:extLst>
            <a:ext uri="{FF2B5EF4-FFF2-40B4-BE49-F238E27FC236}">
              <a16:creationId xmlns:a16="http://schemas.microsoft.com/office/drawing/2014/main" id="{E6BF3B03-BA2C-4576-B541-676D5F791B24}"/>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635000" y="457415900"/>
          <a:ext cx="723900" cy="476250"/>
        </a:xfrm>
        <a:prstGeom prst="rect">
          <a:avLst/>
        </a:prstGeom>
      </xdr:spPr>
    </xdr:pic>
    <xdr:clientData/>
  </xdr:twoCellAnchor>
  <xdr:twoCellAnchor editAs="oneCell">
    <xdr:from>
      <xdr:col>1</xdr:col>
      <xdr:colOff>25400</xdr:colOff>
      <xdr:row>875</xdr:row>
      <xdr:rowOff>25400</xdr:rowOff>
    </xdr:from>
    <xdr:to>
      <xdr:col>1</xdr:col>
      <xdr:colOff>749300</xdr:colOff>
      <xdr:row>875</xdr:row>
      <xdr:rowOff>501650</xdr:rowOff>
    </xdr:to>
    <xdr:pic>
      <xdr:nvPicPr>
        <xdr:cNvPr id="1527" name="Subgraph-sugarish25">
          <a:extLst>
            <a:ext uri="{FF2B5EF4-FFF2-40B4-BE49-F238E27FC236}">
              <a16:creationId xmlns:a16="http://schemas.microsoft.com/office/drawing/2014/main" id="{E97652EA-22B7-49B4-8BC4-8EE6726A894C}"/>
            </a:ext>
          </a:extLst>
        </xdr:cNvPr>
        <xdr:cNvPicPr>
          <a:picLocks/>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635000" y="457939775"/>
          <a:ext cx="723900" cy="476250"/>
        </a:xfrm>
        <a:prstGeom prst="rect">
          <a:avLst/>
        </a:prstGeom>
      </xdr:spPr>
    </xdr:pic>
    <xdr:clientData/>
  </xdr:twoCellAnchor>
  <xdr:twoCellAnchor editAs="oneCell">
    <xdr:from>
      <xdr:col>1</xdr:col>
      <xdr:colOff>25400</xdr:colOff>
      <xdr:row>877</xdr:row>
      <xdr:rowOff>25400</xdr:rowOff>
    </xdr:from>
    <xdr:to>
      <xdr:col>1</xdr:col>
      <xdr:colOff>749300</xdr:colOff>
      <xdr:row>877</xdr:row>
      <xdr:rowOff>501650</xdr:rowOff>
    </xdr:to>
    <xdr:pic>
      <xdr:nvPicPr>
        <xdr:cNvPr id="1529" name="Subgraph-bibi47x_">
          <a:extLst>
            <a:ext uri="{FF2B5EF4-FFF2-40B4-BE49-F238E27FC236}">
              <a16:creationId xmlns:a16="http://schemas.microsoft.com/office/drawing/2014/main" id="{CCAD7997-1D96-4302-B816-E6793CF3C294}"/>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635000" y="458987525"/>
          <a:ext cx="723900" cy="476250"/>
        </a:xfrm>
        <a:prstGeom prst="rect">
          <a:avLst/>
        </a:prstGeom>
      </xdr:spPr>
    </xdr:pic>
    <xdr:clientData/>
  </xdr:twoCellAnchor>
  <xdr:twoCellAnchor editAs="oneCell">
    <xdr:from>
      <xdr:col>1</xdr:col>
      <xdr:colOff>25400</xdr:colOff>
      <xdr:row>878</xdr:row>
      <xdr:rowOff>25400</xdr:rowOff>
    </xdr:from>
    <xdr:to>
      <xdr:col>1</xdr:col>
      <xdr:colOff>749300</xdr:colOff>
      <xdr:row>878</xdr:row>
      <xdr:rowOff>501650</xdr:rowOff>
    </xdr:to>
    <xdr:pic>
      <xdr:nvPicPr>
        <xdr:cNvPr id="1531" name="Subgraph-bloodyflower482">
          <a:extLst>
            <a:ext uri="{FF2B5EF4-FFF2-40B4-BE49-F238E27FC236}">
              <a16:creationId xmlns:a16="http://schemas.microsoft.com/office/drawing/2014/main" id="{3F4516EB-0A57-4D79-A095-74919E9CDABF}"/>
            </a:ext>
          </a:extLst>
        </xdr:cNvPr>
        <xdr:cNvPicPr>
          <a:picLocks/>
        </xdr:cNvPicPr>
      </xdr:nvPicPr>
      <xdr:blipFill>
        <a:blip xmlns:r="http://schemas.openxmlformats.org/officeDocument/2006/relationships" r:embed="rId308">
          <a:extLst>
            <a:ext uri="{28A0092B-C50C-407E-A947-70E740481C1C}">
              <a14:useLocalDpi xmlns:a14="http://schemas.microsoft.com/office/drawing/2010/main" val="0"/>
            </a:ext>
          </a:extLst>
        </a:blip>
        <a:stretch>
          <a:fillRect/>
        </a:stretch>
      </xdr:blipFill>
      <xdr:spPr>
        <a:xfrm>
          <a:off x="635000" y="459511400"/>
          <a:ext cx="723900" cy="476250"/>
        </a:xfrm>
        <a:prstGeom prst="rect">
          <a:avLst/>
        </a:prstGeom>
      </xdr:spPr>
    </xdr:pic>
    <xdr:clientData/>
  </xdr:twoCellAnchor>
  <xdr:twoCellAnchor editAs="oneCell">
    <xdr:from>
      <xdr:col>1</xdr:col>
      <xdr:colOff>25400</xdr:colOff>
      <xdr:row>880</xdr:row>
      <xdr:rowOff>25400</xdr:rowOff>
    </xdr:from>
    <xdr:to>
      <xdr:col>1</xdr:col>
      <xdr:colOff>749300</xdr:colOff>
      <xdr:row>880</xdr:row>
      <xdr:rowOff>501650</xdr:rowOff>
    </xdr:to>
    <xdr:pic>
      <xdr:nvPicPr>
        <xdr:cNvPr id="1533" name="Subgraph-sultonsabillar">
          <a:extLst>
            <a:ext uri="{FF2B5EF4-FFF2-40B4-BE49-F238E27FC236}">
              <a16:creationId xmlns:a16="http://schemas.microsoft.com/office/drawing/2014/main" id="{A6ED58FD-9E21-4895-837B-12E51FABEDBA}"/>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460559150"/>
          <a:ext cx="723900" cy="476250"/>
        </a:xfrm>
        <a:prstGeom prst="rect">
          <a:avLst/>
        </a:prstGeom>
      </xdr:spPr>
    </xdr:pic>
    <xdr:clientData/>
  </xdr:twoCellAnchor>
  <xdr:twoCellAnchor editAs="oneCell">
    <xdr:from>
      <xdr:col>1</xdr:col>
      <xdr:colOff>25400</xdr:colOff>
      <xdr:row>881</xdr:row>
      <xdr:rowOff>25400</xdr:rowOff>
    </xdr:from>
    <xdr:to>
      <xdr:col>1</xdr:col>
      <xdr:colOff>749300</xdr:colOff>
      <xdr:row>881</xdr:row>
      <xdr:rowOff>501650</xdr:rowOff>
    </xdr:to>
    <xdr:pic>
      <xdr:nvPicPr>
        <xdr:cNvPr id="1535" name="Subgraph-everstretch">
          <a:extLst>
            <a:ext uri="{FF2B5EF4-FFF2-40B4-BE49-F238E27FC236}">
              <a16:creationId xmlns:a16="http://schemas.microsoft.com/office/drawing/2014/main" id="{2DE57AB0-9064-48CB-9420-EC7676D4EEA6}"/>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461083025"/>
          <a:ext cx="723900" cy="476250"/>
        </a:xfrm>
        <a:prstGeom prst="rect">
          <a:avLst/>
        </a:prstGeom>
      </xdr:spPr>
    </xdr:pic>
    <xdr:clientData/>
  </xdr:twoCellAnchor>
  <xdr:twoCellAnchor editAs="oneCell">
    <xdr:from>
      <xdr:col>1</xdr:col>
      <xdr:colOff>25400</xdr:colOff>
      <xdr:row>882</xdr:row>
      <xdr:rowOff>25400</xdr:rowOff>
    </xdr:from>
    <xdr:to>
      <xdr:col>1</xdr:col>
      <xdr:colOff>749300</xdr:colOff>
      <xdr:row>882</xdr:row>
      <xdr:rowOff>501650</xdr:rowOff>
    </xdr:to>
    <xdr:pic>
      <xdr:nvPicPr>
        <xdr:cNvPr id="1537" name="Subgraph-xcrazypollobeat">
          <a:extLst>
            <a:ext uri="{FF2B5EF4-FFF2-40B4-BE49-F238E27FC236}">
              <a16:creationId xmlns:a16="http://schemas.microsoft.com/office/drawing/2014/main" id="{1490E766-F56A-4351-800C-1264199E87D3}"/>
            </a:ext>
          </a:extLst>
        </xdr:cNvPr>
        <xdr:cNvPicPr>
          <a:picLocks/>
        </xdr:cNvPicPr>
      </xdr:nvPicPr>
      <xdr:blipFill>
        <a:blip xmlns:r="http://schemas.openxmlformats.org/officeDocument/2006/relationships" r:embed="rId328">
          <a:extLst>
            <a:ext uri="{28A0092B-C50C-407E-A947-70E740481C1C}">
              <a14:useLocalDpi xmlns:a14="http://schemas.microsoft.com/office/drawing/2010/main" val="0"/>
            </a:ext>
          </a:extLst>
        </a:blip>
        <a:stretch>
          <a:fillRect/>
        </a:stretch>
      </xdr:blipFill>
      <xdr:spPr>
        <a:xfrm>
          <a:off x="635000" y="461606900"/>
          <a:ext cx="723900" cy="476250"/>
        </a:xfrm>
        <a:prstGeom prst="rect">
          <a:avLst/>
        </a:prstGeom>
      </xdr:spPr>
    </xdr:pic>
    <xdr:clientData/>
  </xdr:twoCellAnchor>
  <xdr:twoCellAnchor editAs="oneCell">
    <xdr:from>
      <xdr:col>1</xdr:col>
      <xdr:colOff>25400</xdr:colOff>
      <xdr:row>883</xdr:row>
      <xdr:rowOff>25400</xdr:rowOff>
    </xdr:from>
    <xdr:to>
      <xdr:col>1</xdr:col>
      <xdr:colOff>749300</xdr:colOff>
      <xdr:row>883</xdr:row>
      <xdr:rowOff>501650</xdr:rowOff>
    </xdr:to>
    <xdr:pic>
      <xdr:nvPicPr>
        <xdr:cNvPr id="1539" name="Subgraph-bleacherreport">
          <a:extLst>
            <a:ext uri="{FF2B5EF4-FFF2-40B4-BE49-F238E27FC236}">
              <a16:creationId xmlns:a16="http://schemas.microsoft.com/office/drawing/2014/main" id="{65485D39-E63F-4923-8209-53BEC23A3064}"/>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462130775"/>
          <a:ext cx="723900" cy="476250"/>
        </a:xfrm>
        <a:prstGeom prst="rect">
          <a:avLst/>
        </a:prstGeom>
      </xdr:spPr>
    </xdr:pic>
    <xdr:clientData/>
  </xdr:twoCellAnchor>
  <xdr:twoCellAnchor editAs="oneCell">
    <xdr:from>
      <xdr:col>1</xdr:col>
      <xdr:colOff>25400</xdr:colOff>
      <xdr:row>884</xdr:row>
      <xdr:rowOff>25400</xdr:rowOff>
    </xdr:from>
    <xdr:to>
      <xdr:col>1</xdr:col>
      <xdr:colOff>749300</xdr:colOff>
      <xdr:row>884</xdr:row>
      <xdr:rowOff>501650</xdr:rowOff>
    </xdr:to>
    <xdr:pic>
      <xdr:nvPicPr>
        <xdr:cNvPr id="1541" name="Subgraph-dustymoonshine">
          <a:extLst>
            <a:ext uri="{FF2B5EF4-FFF2-40B4-BE49-F238E27FC236}">
              <a16:creationId xmlns:a16="http://schemas.microsoft.com/office/drawing/2014/main" id="{B6244551-DA02-43A0-AF69-5635F21BBE20}"/>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462654650"/>
          <a:ext cx="723900" cy="476250"/>
        </a:xfrm>
        <a:prstGeom prst="rect">
          <a:avLst/>
        </a:prstGeom>
      </xdr:spPr>
    </xdr:pic>
    <xdr:clientData/>
  </xdr:twoCellAnchor>
  <xdr:twoCellAnchor editAs="oneCell">
    <xdr:from>
      <xdr:col>1</xdr:col>
      <xdr:colOff>25400</xdr:colOff>
      <xdr:row>885</xdr:row>
      <xdr:rowOff>25400</xdr:rowOff>
    </xdr:from>
    <xdr:to>
      <xdr:col>1</xdr:col>
      <xdr:colOff>749300</xdr:colOff>
      <xdr:row>885</xdr:row>
      <xdr:rowOff>501650</xdr:rowOff>
    </xdr:to>
    <xdr:pic>
      <xdr:nvPicPr>
        <xdr:cNvPr id="1543" name="Subgraph-m01am01a">
          <a:extLst>
            <a:ext uri="{FF2B5EF4-FFF2-40B4-BE49-F238E27FC236}">
              <a16:creationId xmlns:a16="http://schemas.microsoft.com/office/drawing/2014/main" id="{162739CC-9A5C-4447-9458-A9F8C71C571F}"/>
            </a:ext>
          </a:extLst>
        </xdr:cNvPr>
        <xdr:cNvPicPr>
          <a:picLocks/>
        </xdr:cNvPicPr>
      </xdr:nvPicPr>
      <xdr:blipFill>
        <a:blip xmlns:r="http://schemas.openxmlformats.org/officeDocument/2006/relationships" r:embed="rId308">
          <a:extLst>
            <a:ext uri="{28A0092B-C50C-407E-A947-70E740481C1C}">
              <a14:useLocalDpi xmlns:a14="http://schemas.microsoft.com/office/drawing/2010/main" val="0"/>
            </a:ext>
          </a:extLst>
        </a:blip>
        <a:stretch>
          <a:fillRect/>
        </a:stretch>
      </xdr:blipFill>
      <xdr:spPr>
        <a:xfrm>
          <a:off x="635000" y="463178525"/>
          <a:ext cx="723900" cy="476250"/>
        </a:xfrm>
        <a:prstGeom prst="rect">
          <a:avLst/>
        </a:prstGeom>
      </xdr:spPr>
    </xdr:pic>
    <xdr:clientData/>
  </xdr:twoCellAnchor>
  <xdr:twoCellAnchor editAs="oneCell">
    <xdr:from>
      <xdr:col>1</xdr:col>
      <xdr:colOff>25400</xdr:colOff>
      <xdr:row>887</xdr:row>
      <xdr:rowOff>25400</xdr:rowOff>
    </xdr:from>
    <xdr:to>
      <xdr:col>1</xdr:col>
      <xdr:colOff>749300</xdr:colOff>
      <xdr:row>887</xdr:row>
      <xdr:rowOff>501650</xdr:rowOff>
    </xdr:to>
    <xdr:pic>
      <xdr:nvPicPr>
        <xdr:cNvPr id="1545" name="Subgraph-denistweetdudin">
          <a:extLst>
            <a:ext uri="{FF2B5EF4-FFF2-40B4-BE49-F238E27FC236}">
              <a16:creationId xmlns:a16="http://schemas.microsoft.com/office/drawing/2014/main" id="{41E6A6A8-4C5A-42E7-B564-C28C892F93A2}"/>
            </a:ext>
          </a:extLst>
        </xdr:cNvPr>
        <xdr:cNvPicPr>
          <a:picLocks/>
        </xdr:cNvPicPr>
      </xdr:nvPicPr>
      <xdr:blipFill>
        <a:blip xmlns:r="http://schemas.openxmlformats.org/officeDocument/2006/relationships" r:embed="rId329">
          <a:extLst>
            <a:ext uri="{28A0092B-C50C-407E-A947-70E740481C1C}">
              <a14:useLocalDpi xmlns:a14="http://schemas.microsoft.com/office/drawing/2010/main" val="0"/>
            </a:ext>
          </a:extLst>
        </a:blip>
        <a:stretch>
          <a:fillRect/>
        </a:stretch>
      </xdr:blipFill>
      <xdr:spPr>
        <a:xfrm>
          <a:off x="635000" y="464226275"/>
          <a:ext cx="723900" cy="476250"/>
        </a:xfrm>
        <a:prstGeom prst="rect">
          <a:avLst/>
        </a:prstGeom>
      </xdr:spPr>
    </xdr:pic>
    <xdr:clientData/>
  </xdr:twoCellAnchor>
  <xdr:twoCellAnchor editAs="oneCell">
    <xdr:from>
      <xdr:col>1</xdr:col>
      <xdr:colOff>25400</xdr:colOff>
      <xdr:row>888</xdr:row>
      <xdr:rowOff>25400</xdr:rowOff>
    </xdr:from>
    <xdr:to>
      <xdr:col>1</xdr:col>
      <xdr:colOff>749300</xdr:colOff>
      <xdr:row>888</xdr:row>
      <xdr:rowOff>501650</xdr:rowOff>
    </xdr:to>
    <xdr:pic>
      <xdr:nvPicPr>
        <xdr:cNvPr id="1547" name="Subgraph-ufc_dogukan">
          <a:extLst>
            <a:ext uri="{FF2B5EF4-FFF2-40B4-BE49-F238E27FC236}">
              <a16:creationId xmlns:a16="http://schemas.microsoft.com/office/drawing/2014/main" id="{D02AAF13-9110-4825-B139-E6D5BF9F6FFB}"/>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464750150"/>
          <a:ext cx="723900" cy="476250"/>
        </a:xfrm>
        <a:prstGeom prst="rect">
          <a:avLst/>
        </a:prstGeom>
      </xdr:spPr>
    </xdr:pic>
    <xdr:clientData/>
  </xdr:twoCellAnchor>
  <xdr:twoCellAnchor editAs="oneCell">
    <xdr:from>
      <xdr:col>1</xdr:col>
      <xdr:colOff>25400</xdr:colOff>
      <xdr:row>889</xdr:row>
      <xdr:rowOff>25400</xdr:rowOff>
    </xdr:from>
    <xdr:to>
      <xdr:col>1</xdr:col>
      <xdr:colOff>749300</xdr:colOff>
      <xdr:row>889</xdr:row>
      <xdr:rowOff>501650</xdr:rowOff>
    </xdr:to>
    <xdr:pic>
      <xdr:nvPicPr>
        <xdr:cNvPr id="1549" name="Subgraph-fenerrmedya">
          <a:extLst>
            <a:ext uri="{FF2B5EF4-FFF2-40B4-BE49-F238E27FC236}">
              <a16:creationId xmlns:a16="http://schemas.microsoft.com/office/drawing/2014/main" id="{14E7E8C5-2263-42BF-AB91-E20965E6B77F}"/>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465274025"/>
          <a:ext cx="723900" cy="476250"/>
        </a:xfrm>
        <a:prstGeom prst="rect">
          <a:avLst/>
        </a:prstGeom>
      </xdr:spPr>
    </xdr:pic>
    <xdr:clientData/>
  </xdr:twoCellAnchor>
  <xdr:twoCellAnchor editAs="oneCell">
    <xdr:from>
      <xdr:col>1</xdr:col>
      <xdr:colOff>25400</xdr:colOff>
      <xdr:row>890</xdr:row>
      <xdr:rowOff>25400</xdr:rowOff>
    </xdr:from>
    <xdr:to>
      <xdr:col>1</xdr:col>
      <xdr:colOff>749300</xdr:colOff>
      <xdr:row>890</xdr:row>
      <xdr:rowOff>501650</xdr:rowOff>
    </xdr:to>
    <xdr:pic>
      <xdr:nvPicPr>
        <xdr:cNvPr id="1551" name="Subgraph-senorjaycabrera">
          <a:extLst>
            <a:ext uri="{FF2B5EF4-FFF2-40B4-BE49-F238E27FC236}">
              <a16:creationId xmlns:a16="http://schemas.microsoft.com/office/drawing/2014/main" id="{7D73B0E9-3B72-41B8-8292-7C8109C01E88}"/>
            </a:ext>
          </a:extLst>
        </xdr:cNvPr>
        <xdr:cNvPicPr>
          <a:picLocks/>
        </xdr:cNvPicPr>
      </xdr:nvPicPr>
      <xdr:blipFill>
        <a:blip xmlns:r="http://schemas.openxmlformats.org/officeDocument/2006/relationships" r:embed="rId330">
          <a:extLst>
            <a:ext uri="{28A0092B-C50C-407E-A947-70E740481C1C}">
              <a14:useLocalDpi xmlns:a14="http://schemas.microsoft.com/office/drawing/2010/main" val="0"/>
            </a:ext>
          </a:extLst>
        </a:blip>
        <a:stretch>
          <a:fillRect/>
        </a:stretch>
      </xdr:blipFill>
      <xdr:spPr>
        <a:xfrm>
          <a:off x="635000" y="465797900"/>
          <a:ext cx="723900" cy="476250"/>
        </a:xfrm>
        <a:prstGeom prst="rect">
          <a:avLst/>
        </a:prstGeom>
      </xdr:spPr>
    </xdr:pic>
    <xdr:clientData/>
  </xdr:twoCellAnchor>
  <xdr:twoCellAnchor editAs="oneCell">
    <xdr:from>
      <xdr:col>1</xdr:col>
      <xdr:colOff>25400</xdr:colOff>
      <xdr:row>891</xdr:row>
      <xdr:rowOff>25400</xdr:rowOff>
    </xdr:from>
    <xdr:to>
      <xdr:col>1</xdr:col>
      <xdr:colOff>749300</xdr:colOff>
      <xdr:row>891</xdr:row>
      <xdr:rowOff>501650</xdr:rowOff>
    </xdr:to>
    <xdr:pic>
      <xdr:nvPicPr>
        <xdr:cNvPr id="1553" name="Subgraph-iz_vaz">
          <a:extLst>
            <a:ext uri="{FF2B5EF4-FFF2-40B4-BE49-F238E27FC236}">
              <a16:creationId xmlns:a16="http://schemas.microsoft.com/office/drawing/2014/main" id="{4720D463-BE1E-408E-8481-565CC3B86552}"/>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466321775"/>
          <a:ext cx="723900" cy="476250"/>
        </a:xfrm>
        <a:prstGeom prst="rect">
          <a:avLst/>
        </a:prstGeom>
      </xdr:spPr>
    </xdr:pic>
    <xdr:clientData/>
  </xdr:twoCellAnchor>
  <xdr:twoCellAnchor editAs="oneCell">
    <xdr:from>
      <xdr:col>1</xdr:col>
      <xdr:colOff>25400</xdr:colOff>
      <xdr:row>892</xdr:row>
      <xdr:rowOff>25400</xdr:rowOff>
    </xdr:from>
    <xdr:to>
      <xdr:col>1</xdr:col>
      <xdr:colOff>749300</xdr:colOff>
      <xdr:row>892</xdr:row>
      <xdr:rowOff>501650</xdr:rowOff>
    </xdr:to>
    <xdr:pic>
      <xdr:nvPicPr>
        <xdr:cNvPr id="1555" name="Subgraph-beigerobvandam">
          <a:extLst>
            <a:ext uri="{FF2B5EF4-FFF2-40B4-BE49-F238E27FC236}">
              <a16:creationId xmlns:a16="http://schemas.microsoft.com/office/drawing/2014/main" id="{C380E528-974B-4952-8721-672B4F3193CA}"/>
            </a:ext>
          </a:extLst>
        </xdr:cNvPr>
        <xdr:cNvPicPr>
          <a:picLocks/>
        </xdr:cNvPicPr>
      </xdr:nvPicPr>
      <xdr:blipFill>
        <a:blip xmlns:r="http://schemas.openxmlformats.org/officeDocument/2006/relationships" r:embed="rId331">
          <a:extLst>
            <a:ext uri="{28A0092B-C50C-407E-A947-70E740481C1C}">
              <a14:useLocalDpi xmlns:a14="http://schemas.microsoft.com/office/drawing/2010/main" val="0"/>
            </a:ext>
          </a:extLst>
        </a:blip>
        <a:stretch>
          <a:fillRect/>
        </a:stretch>
      </xdr:blipFill>
      <xdr:spPr>
        <a:xfrm>
          <a:off x="635000" y="466845650"/>
          <a:ext cx="723900" cy="476250"/>
        </a:xfrm>
        <a:prstGeom prst="rect">
          <a:avLst/>
        </a:prstGeom>
      </xdr:spPr>
    </xdr:pic>
    <xdr:clientData/>
  </xdr:twoCellAnchor>
  <xdr:twoCellAnchor editAs="oneCell">
    <xdr:from>
      <xdr:col>1</xdr:col>
      <xdr:colOff>25400</xdr:colOff>
      <xdr:row>893</xdr:row>
      <xdr:rowOff>25400</xdr:rowOff>
    </xdr:from>
    <xdr:to>
      <xdr:col>1</xdr:col>
      <xdr:colOff>749300</xdr:colOff>
      <xdr:row>893</xdr:row>
      <xdr:rowOff>501650</xdr:rowOff>
    </xdr:to>
    <xdr:pic>
      <xdr:nvPicPr>
        <xdr:cNvPr id="1557" name="Subgraph-syou7829">
          <a:extLst>
            <a:ext uri="{FF2B5EF4-FFF2-40B4-BE49-F238E27FC236}">
              <a16:creationId xmlns:a16="http://schemas.microsoft.com/office/drawing/2014/main" id="{AE92770C-33D7-4E42-9F3F-6F0DC1A33BA8}"/>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467369525"/>
          <a:ext cx="723900" cy="476250"/>
        </a:xfrm>
        <a:prstGeom prst="rect">
          <a:avLst/>
        </a:prstGeom>
      </xdr:spPr>
    </xdr:pic>
    <xdr:clientData/>
  </xdr:twoCellAnchor>
  <xdr:twoCellAnchor editAs="oneCell">
    <xdr:from>
      <xdr:col>1</xdr:col>
      <xdr:colOff>25400</xdr:colOff>
      <xdr:row>894</xdr:row>
      <xdr:rowOff>25400</xdr:rowOff>
    </xdr:from>
    <xdr:to>
      <xdr:col>1</xdr:col>
      <xdr:colOff>749300</xdr:colOff>
      <xdr:row>894</xdr:row>
      <xdr:rowOff>501650</xdr:rowOff>
    </xdr:to>
    <xdr:pic>
      <xdr:nvPicPr>
        <xdr:cNvPr id="1559" name="Subgraph-andy_sv650s">
          <a:extLst>
            <a:ext uri="{FF2B5EF4-FFF2-40B4-BE49-F238E27FC236}">
              <a16:creationId xmlns:a16="http://schemas.microsoft.com/office/drawing/2014/main" id="{1105DA74-94BF-4954-B5FF-AFAF65BD1CAC}"/>
            </a:ext>
          </a:extLst>
        </xdr:cNvPr>
        <xdr:cNvPicPr>
          <a:picLocks/>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635000" y="467893400"/>
          <a:ext cx="723900" cy="476250"/>
        </a:xfrm>
        <a:prstGeom prst="rect">
          <a:avLst/>
        </a:prstGeom>
      </xdr:spPr>
    </xdr:pic>
    <xdr:clientData/>
  </xdr:twoCellAnchor>
  <xdr:twoCellAnchor editAs="oneCell">
    <xdr:from>
      <xdr:col>1</xdr:col>
      <xdr:colOff>25400</xdr:colOff>
      <xdr:row>895</xdr:row>
      <xdr:rowOff>25400</xdr:rowOff>
    </xdr:from>
    <xdr:to>
      <xdr:col>1</xdr:col>
      <xdr:colOff>749300</xdr:colOff>
      <xdr:row>895</xdr:row>
      <xdr:rowOff>501650</xdr:rowOff>
    </xdr:to>
    <xdr:pic>
      <xdr:nvPicPr>
        <xdr:cNvPr id="1561" name="Subgraph-bra_channie">
          <a:extLst>
            <a:ext uri="{FF2B5EF4-FFF2-40B4-BE49-F238E27FC236}">
              <a16:creationId xmlns:a16="http://schemas.microsoft.com/office/drawing/2014/main" id="{D42101F0-513B-4257-A5D9-2AC5BAF3AA76}"/>
            </a:ext>
          </a:extLst>
        </xdr:cNvPr>
        <xdr:cNvPicPr>
          <a:picLocks/>
        </xdr:cNvPicPr>
      </xdr:nvPicPr>
      <xdr:blipFill>
        <a:blip xmlns:r="http://schemas.openxmlformats.org/officeDocument/2006/relationships" r:embed="rId247">
          <a:extLst>
            <a:ext uri="{28A0092B-C50C-407E-A947-70E740481C1C}">
              <a14:useLocalDpi xmlns:a14="http://schemas.microsoft.com/office/drawing/2010/main" val="0"/>
            </a:ext>
          </a:extLst>
        </a:blip>
        <a:stretch>
          <a:fillRect/>
        </a:stretch>
      </xdr:blipFill>
      <xdr:spPr>
        <a:xfrm>
          <a:off x="635000" y="468417275"/>
          <a:ext cx="723900" cy="476250"/>
        </a:xfrm>
        <a:prstGeom prst="rect">
          <a:avLst/>
        </a:prstGeom>
      </xdr:spPr>
    </xdr:pic>
    <xdr:clientData/>
  </xdr:twoCellAnchor>
  <xdr:twoCellAnchor editAs="oneCell">
    <xdr:from>
      <xdr:col>1</xdr:col>
      <xdr:colOff>25400</xdr:colOff>
      <xdr:row>896</xdr:row>
      <xdr:rowOff>25400</xdr:rowOff>
    </xdr:from>
    <xdr:to>
      <xdr:col>1</xdr:col>
      <xdr:colOff>749300</xdr:colOff>
      <xdr:row>896</xdr:row>
      <xdr:rowOff>501650</xdr:rowOff>
    </xdr:to>
    <xdr:pic>
      <xdr:nvPicPr>
        <xdr:cNvPr id="1563" name="Subgraph-gejjurahul">
          <a:extLst>
            <a:ext uri="{FF2B5EF4-FFF2-40B4-BE49-F238E27FC236}">
              <a16:creationId xmlns:a16="http://schemas.microsoft.com/office/drawing/2014/main" id="{E89D445A-D4DB-458F-A883-DB1B2A2CCF4C}"/>
            </a:ext>
          </a:extLst>
        </xdr:cNvPr>
        <xdr:cNvPicPr>
          <a:picLocks/>
        </xdr:cNvPicPr>
      </xdr:nvPicPr>
      <xdr:blipFill>
        <a:blip xmlns:r="http://schemas.openxmlformats.org/officeDocument/2006/relationships" r:embed="rId332">
          <a:extLst>
            <a:ext uri="{28A0092B-C50C-407E-A947-70E740481C1C}">
              <a14:useLocalDpi xmlns:a14="http://schemas.microsoft.com/office/drawing/2010/main" val="0"/>
            </a:ext>
          </a:extLst>
        </a:blip>
        <a:stretch>
          <a:fillRect/>
        </a:stretch>
      </xdr:blipFill>
      <xdr:spPr>
        <a:xfrm>
          <a:off x="635000" y="468941150"/>
          <a:ext cx="723900" cy="476250"/>
        </a:xfrm>
        <a:prstGeom prst="rect">
          <a:avLst/>
        </a:prstGeom>
      </xdr:spPr>
    </xdr:pic>
    <xdr:clientData/>
  </xdr:twoCellAnchor>
  <xdr:twoCellAnchor editAs="oneCell">
    <xdr:from>
      <xdr:col>1</xdr:col>
      <xdr:colOff>25400</xdr:colOff>
      <xdr:row>897</xdr:row>
      <xdr:rowOff>25400</xdr:rowOff>
    </xdr:from>
    <xdr:to>
      <xdr:col>1</xdr:col>
      <xdr:colOff>749300</xdr:colOff>
      <xdr:row>897</xdr:row>
      <xdr:rowOff>501650</xdr:rowOff>
    </xdr:to>
    <xdr:pic>
      <xdr:nvPicPr>
        <xdr:cNvPr id="1565" name="Subgraph-20minutes">
          <a:extLst>
            <a:ext uri="{FF2B5EF4-FFF2-40B4-BE49-F238E27FC236}">
              <a16:creationId xmlns:a16="http://schemas.microsoft.com/office/drawing/2014/main" id="{78ABEFBA-5B11-4DB3-9175-D29E3B69F8CB}"/>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469465025"/>
          <a:ext cx="723900" cy="476250"/>
        </a:xfrm>
        <a:prstGeom prst="rect">
          <a:avLst/>
        </a:prstGeom>
      </xdr:spPr>
    </xdr:pic>
    <xdr:clientData/>
  </xdr:twoCellAnchor>
  <xdr:twoCellAnchor editAs="oneCell">
    <xdr:from>
      <xdr:col>1</xdr:col>
      <xdr:colOff>25400</xdr:colOff>
      <xdr:row>898</xdr:row>
      <xdr:rowOff>25400</xdr:rowOff>
    </xdr:from>
    <xdr:to>
      <xdr:col>1</xdr:col>
      <xdr:colOff>749300</xdr:colOff>
      <xdr:row>898</xdr:row>
      <xdr:rowOff>501650</xdr:rowOff>
    </xdr:to>
    <xdr:pic>
      <xdr:nvPicPr>
        <xdr:cNvPr id="1567" name="Subgraph-liveyrlife1">
          <a:extLst>
            <a:ext uri="{FF2B5EF4-FFF2-40B4-BE49-F238E27FC236}">
              <a16:creationId xmlns:a16="http://schemas.microsoft.com/office/drawing/2014/main" id="{067F87D0-9989-4CE6-A238-7DBB17175B34}"/>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469988900"/>
          <a:ext cx="723900" cy="476250"/>
        </a:xfrm>
        <a:prstGeom prst="rect">
          <a:avLst/>
        </a:prstGeom>
      </xdr:spPr>
    </xdr:pic>
    <xdr:clientData/>
  </xdr:twoCellAnchor>
  <xdr:twoCellAnchor editAs="oneCell">
    <xdr:from>
      <xdr:col>1</xdr:col>
      <xdr:colOff>25400</xdr:colOff>
      <xdr:row>899</xdr:row>
      <xdr:rowOff>25400</xdr:rowOff>
    </xdr:from>
    <xdr:to>
      <xdr:col>1</xdr:col>
      <xdr:colOff>749300</xdr:colOff>
      <xdr:row>899</xdr:row>
      <xdr:rowOff>501650</xdr:rowOff>
    </xdr:to>
    <xdr:pic>
      <xdr:nvPicPr>
        <xdr:cNvPr id="1569" name="Subgraph-danieltubesite">
          <a:extLst>
            <a:ext uri="{FF2B5EF4-FFF2-40B4-BE49-F238E27FC236}">
              <a16:creationId xmlns:a16="http://schemas.microsoft.com/office/drawing/2014/main" id="{568ECFB6-C5D8-4555-84EB-B40F4C13E7F4}"/>
            </a:ext>
          </a:extLst>
        </xdr:cNvPr>
        <xdr:cNvPicPr>
          <a:picLocks/>
        </xdr:cNvPicPr>
      </xdr:nvPicPr>
      <xdr:blipFill>
        <a:blip xmlns:r="http://schemas.openxmlformats.org/officeDocument/2006/relationships" r:embed="rId332">
          <a:extLst>
            <a:ext uri="{28A0092B-C50C-407E-A947-70E740481C1C}">
              <a14:useLocalDpi xmlns:a14="http://schemas.microsoft.com/office/drawing/2010/main" val="0"/>
            </a:ext>
          </a:extLst>
        </a:blip>
        <a:stretch>
          <a:fillRect/>
        </a:stretch>
      </xdr:blipFill>
      <xdr:spPr>
        <a:xfrm>
          <a:off x="635000" y="470512775"/>
          <a:ext cx="723900" cy="476250"/>
        </a:xfrm>
        <a:prstGeom prst="rect">
          <a:avLst/>
        </a:prstGeom>
      </xdr:spPr>
    </xdr:pic>
    <xdr:clientData/>
  </xdr:twoCellAnchor>
  <xdr:twoCellAnchor editAs="oneCell">
    <xdr:from>
      <xdr:col>1</xdr:col>
      <xdr:colOff>25400</xdr:colOff>
      <xdr:row>900</xdr:row>
      <xdr:rowOff>25400</xdr:rowOff>
    </xdr:from>
    <xdr:to>
      <xdr:col>1</xdr:col>
      <xdr:colOff>749300</xdr:colOff>
      <xdr:row>900</xdr:row>
      <xdr:rowOff>501650</xdr:rowOff>
    </xdr:to>
    <xdr:pic>
      <xdr:nvPicPr>
        <xdr:cNvPr id="1571" name="Subgraph-mmashorties">
          <a:extLst>
            <a:ext uri="{FF2B5EF4-FFF2-40B4-BE49-F238E27FC236}">
              <a16:creationId xmlns:a16="http://schemas.microsoft.com/office/drawing/2014/main" id="{4E4CEC98-F610-4176-AA68-4FAA44130753}"/>
            </a:ext>
          </a:extLst>
        </xdr:cNvPr>
        <xdr:cNvPicPr>
          <a:picLocks/>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635000" y="471036650"/>
          <a:ext cx="723900" cy="476250"/>
        </a:xfrm>
        <a:prstGeom prst="rect">
          <a:avLst/>
        </a:prstGeom>
      </xdr:spPr>
    </xdr:pic>
    <xdr:clientData/>
  </xdr:twoCellAnchor>
  <xdr:twoCellAnchor editAs="oneCell">
    <xdr:from>
      <xdr:col>1</xdr:col>
      <xdr:colOff>25400</xdr:colOff>
      <xdr:row>901</xdr:row>
      <xdr:rowOff>25400</xdr:rowOff>
    </xdr:from>
    <xdr:to>
      <xdr:col>1</xdr:col>
      <xdr:colOff>749300</xdr:colOff>
      <xdr:row>901</xdr:row>
      <xdr:rowOff>501650</xdr:rowOff>
    </xdr:to>
    <xdr:pic>
      <xdr:nvPicPr>
        <xdr:cNvPr id="1573" name="Subgraph-kingblack600">
          <a:extLst>
            <a:ext uri="{FF2B5EF4-FFF2-40B4-BE49-F238E27FC236}">
              <a16:creationId xmlns:a16="http://schemas.microsoft.com/office/drawing/2014/main" id="{1F83A062-998E-49F8-AAC8-4A6DCE61385A}"/>
            </a:ext>
          </a:extLst>
        </xdr:cNvPr>
        <xdr:cNvPicPr>
          <a:picLocks/>
        </xdr:cNvPicPr>
      </xdr:nvPicPr>
      <xdr:blipFill>
        <a:blip xmlns:r="http://schemas.openxmlformats.org/officeDocument/2006/relationships" r:embed="rId332">
          <a:extLst>
            <a:ext uri="{28A0092B-C50C-407E-A947-70E740481C1C}">
              <a14:useLocalDpi xmlns:a14="http://schemas.microsoft.com/office/drawing/2010/main" val="0"/>
            </a:ext>
          </a:extLst>
        </a:blip>
        <a:stretch>
          <a:fillRect/>
        </a:stretch>
      </xdr:blipFill>
      <xdr:spPr>
        <a:xfrm>
          <a:off x="635000" y="471560525"/>
          <a:ext cx="723900" cy="476250"/>
        </a:xfrm>
        <a:prstGeom prst="rect">
          <a:avLst/>
        </a:prstGeom>
      </xdr:spPr>
    </xdr:pic>
    <xdr:clientData/>
  </xdr:twoCellAnchor>
  <xdr:twoCellAnchor editAs="oneCell">
    <xdr:from>
      <xdr:col>1</xdr:col>
      <xdr:colOff>25400</xdr:colOff>
      <xdr:row>902</xdr:row>
      <xdr:rowOff>25400</xdr:rowOff>
    </xdr:from>
    <xdr:to>
      <xdr:col>1</xdr:col>
      <xdr:colOff>749300</xdr:colOff>
      <xdr:row>902</xdr:row>
      <xdr:rowOff>501650</xdr:rowOff>
    </xdr:to>
    <xdr:pic>
      <xdr:nvPicPr>
        <xdr:cNvPr id="1575" name="Subgraph-arod_oakland">
          <a:extLst>
            <a:ext uri="{FF2B5EF4-FFF2-40B4-BE49-F238E27FC236}">
              <a16:creationId xmlns:a16="http://schemas.microsoft.com/office/drawing/2014/main" id="{5A25BAF9-F81D-4D28-9DBC-06BE3BD3AB75}"/>
            </a:ext>
          </a:extLst>
        </xdr:cNvPr>
        <xdr:cNvPicPr>
          <a:picLocks/>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635000" y="472084400"/>
          <a:ext cx="723900" cy="476250"/>
        </a:xfrm>
        <a:prstGeom prst="rect">
          <a:avLst/>
        </a:prstGeom>
      </xdr:spPr>
    </xdr:pic>
    <xdr:clientData/>
  </xdr:twoCellAnchor>
  <xdr:twoCellAnchor editAs="oneCell">
    <xdr:from>
      <xdr:col>1</xdr:col>
      <xdr:colOff>25400</xdr:colOff>
      <xdr:row>903</xdr:row>
      <xdr:rowOff>25400</xdr:rowOff>
    </xdr:from>
    <xdr:to>
      <xdr:col>1</xdr:col>
      <xdr:colOff>749300</xdr:colOff>
      <xdr:row>903</xdr:row>
      <xdr:rowOff>501650</xdr:rowOff>
    </xdr:to>
    <xdr:pic>
      <xdr:nvPicPr>
        <xdr:cNvPr id="1577" name="Subgraph-ksilentdope">
          <a:extLst>
            <a:ext uri="{FF2B5EF4-FFF2-40B4-BE49-F238E27FC236}">
              <a16:creationId xmlns:a16="http://schemas.microsoft.com/office/drawing/2014/main" id="{DF7DD960-22B4-4C81-8E84-12947735ED64}"/>
            </a:ext>
          </a:extLst>
        </xdr:cNvPr>
        <xdr:cNvPicPr>
          <a:picLocks/>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35000" y="472608275"/>
          <a:ext cx="723900" cy="476250"/>
        </a:xfrm>
        <a:prstGeom prst="rect">
          <a:avLst/>
        </a:prstGeom>
      </xdr:spPr>
    </xdr:pic>
    <xdr:clientData/>
  </xdr:twoCellAnchor>
  <xdr:twoCellAnchor editAs="oneCell">
    <xdr:from>
      <xdr:col>1</xdr:col>
      <xdr:colOff>25400</xdr:colOff>
      <xdr:row>904</xdr:row>
      <xdr:rowOff>25400</xdr:rowOff>
    </xdr:from>
    <xdr:to>
      <xdr:col>1</xdr:col>
      <xdr:colOff>749300</xdr:colOff>
      <xdr:row>904</xdr:row>
      <xdr:rowOff>501650</xdr:rowOff>
    </xdr:to>
    <xdr:pic>
      <xdr:nvPicPr>
        <xdr:cNvPr id="1579" name="Subgraph-sbe94">
          <a:extLst>
            <a:ext uri="{FF2B5EF4-FFF2-40B4-BE49-F238E27FC236}">
              <a16:creationId xmlns:a16="http://schemas.microsoft.com/office/drawing/2014/main" id="{D25936F4-2269-4B2E-A638-367B43D848DA}"/>
            </a:ext>
          </a:extLst>
        </xdr:cNvPr>
        <xdr:cNvPicPr>
          <a:picLocks/>
        </xdr:cNvPicPr>
      </xdr:nvPicPr>
      <xdr:blipFill>
        <a:blip xmlns:r="http://schemas.openxmlformats.org/officeDocument/2006/relationships" r:embed="rId333">
          <a:extLst>
            <a:ext uri="{28A0092B-C50C-407E-A947-70E740481C1C}">
              <a14:useLocalDpi xmlns:a14="http://schemas.microsoft.com/office/drawing/2010/main" val="0"/>
            </a:ext>
          </a:extLst>
        </a:blip>
        <a:stretch>
          <a:fillRect/>
        </a:stretch>
      </xdr:blipFill>
      <xdr:spPr>
        <a:xfrm>
          <a:off x="635000" y="473132150"/>
          <a:ext cx="723900" cy="476250"/>
        </a:xfrm>
        <a:prstGeom prst="rect">
          <a:avLst/>
        </a:prstGeom>
      </xdr:spPr>
    </xdr:pic>
    <xdr:clientData/>
  </xdr:twoCellAnchor>
  <xdr:twoCellAnchor editAs="oneCell">
    <xdr:from>
      <xdr:col>1</xdr:col>
      <xdr:colOff>25400</xdr:colOff>
      <xdr:row>905</xdr:row>
      <xdr:rowOff>25400</xdr:rowOff>
    </xdr:from>
    <xdr:to>
      <xdr:col>1</xdr:col>
      <xdr:colOff>749300</xdr:colOff>
      <xdr:row>905</xdr:row>
      <xdr:rowOff>501650</xdr:rowOff>
    </xdr:to>
    <xdr:pic>
      <xdr:nvPicPr>
        <xdr:cNvPr id="1581" name="Subgraph-alexiscorbiere">
          <a:extLst>
            <a:ext uri="{FF2B5EF4-FFF2-40B4-BE49-F238E27FC236}">
              <a16:creationId xmlns:a16="http://schemas.microsoft.com/office/drawing/2014/main" id="{50A8657F-7E15-40C0-B4A5-1DAE5FC642F1}"/>
            </a:ext>
          </a:extLst>
        </xdr:cNvPr>
        <xdr:cNvPicPr>
          <a:picLocks/>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635000" y="473656025"/>
          <a:ext cx="723900" cy="476250"/>
        </a:xfrm>
        <a:prstGeom prst="rect">
          <a:avLst/>
        </a:prstGeom>
      </xdr:spPr>
    </xdr:pic>
    <xdr:clientData/>
  </xdr:twoCellAnchor>
  <xdr:twoCellAnchor editAs="oneCell">
    <xdr:from>
      <xdr:col>1</xdr:col>
      <xdr:colOff>25400</xdr:colOff>
      <xdr:row>906</xdr:row>
      <xdr:rowOff>25400</xdr:rowOff>
    </xdr:from>
    <xdr:to>
      <xdr:col>1</xdr:col>
      <xdr:colOff>749300</xdr:colOff>
      <xdr:row>906</xdr:row>
      <xdr:rowOff>501650</xdr:rowOff>
    </xdr:to>
    <xdr:pic>
      <xdr:nvPicPr>
        <xdr:cNvPr id="1583" name="Subgraph-brecours">
          <a:extLst>
            <a:ext uri="{FF2B5EF4-FFF2-40B4-BE49-F238E27FC236}">
              <a16:creationId xmlns:a16="http://schemas.microsoft.com/office/drawing/2014/main" id="{D7BCB857-0F49-4CF4-904F-0BAA9FF8C4CE}"/>
            </a:ext>
          </a:extLst>
        </xdr:cNvPr>
        <xdr:cNvPicPr>
          <a:picLocks/>
        </xdr:cNvPicPr>
      </xdr:nvPicPr>
      <xdr:blipFill>
        <a:blip xmlns:r="http://schemas.openxmlformats.org/officeDocument/2006/relationships" r:embed="rId334">
          <a:extLst>
            <a:ext uri="{28A0092B-C50C-407E-A947-70E740481C1C}">
              <a14:useLocalDpi xmlns:a14="http://schemas.microsoft.com/office/drawing/2010/main" val="0"/>
            </a:ext>
          </a:extLst>
        </a:blip>
        <a:stretch>
          <a:fillRect/>
        </a:stretch>
      </xdr:blipFill>
      <xdr:spPr>
        <a:xfrm>
          <a:off x="635000" y="474179900"/>
          <a:ext cx="723900" cy="476250"/>
        </a:xfrm>
        <a:prstGeom prst="rect">
          <a:avLst/>
        </a:prstGeom>
      </xdr:spPr>
    </xdr:pic>
    <xdr:clientData/>
  </xdr:twoCellAnchor>
  <xdr:twoCellAnchor editAs="oneCell">
    <xdr:from>
      <xdr:col>1</xdr:col>
      <xdr:colOff>25400</xdr:colOff>
      <xdr:row>907</xdr:row>
      <xdr:rowOff>25400</xdr:rowOff>
    </xdr:from>
    <xdr:to>
      <xdr:col>1</xdr:col>
      <xdr:colOff>749300</xdr:colOff>
      <xdr:row>907</xdr:row>
      <xdr:rowOff>501650</xdr:rowOff>
    </xdr:to>
    <xdr:pic>
      <xdr:nvPicPr>
        <xdr:cNvPr id="1585" name="Subgraph-jlmelenchon">
          <a:extLst>
            <a:ext uri="{FF2B5EF4-FFF2-40B4-BE49-F238E27FC236}">
              <a16:creationId xmlns:a16="http://schemas.microsoft.com/office/drawing/2014/main" id="{E50B427D-C5DB-41C8-8432-F79022B4AF0A}"/>
            </a:ext>
          </a:extLst>
        </xdr:cNvPr>
        <xdr:cNvPicPr>
          <a:picLocks/>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635000" y="474703775"/>
          <a:ext cx="723900" cy="476250"/>
        </a:xfrm>
        <a:prstGeom prst="rect">
          <a:avLst/>
        </a:prstGeom>
      </xdr:spPr>
    </xdr:pic>
    <xdr:clientData/>
  </xdr:twoCellAnchor>
  <xdr:twoCellAnchor editAs="oneCell">
    <xdr:from>
      <xdr:col>1</xdr:col>
      <xdr:colOff>25400</xdr:colOff>
      <xdr:row>908</xdr:row>
      <xdr:rowOff>25400</xdr:rowOff>
    </xdr:from>
    <xdr:to>
      <xdr:col>1</xdr:col>
      <xdr:colOff>749300</xdr:colOff>
      <xdr:row>908</xdr:row>
      <xdr:rowOff>501650</xdr:rowOff>
    </xdr:to>
    <xdr:pic>
      <xdr:nvPicPr>
        <xdr:cNvPr id="1587" name="Subgraph-danetveronique">
          <a:extLst>
            <a:ext uri="{FF2B5EF4-FFF2-40B4-BE49-F238E27FC236}">
              <a16:creationId xmlns:a16="http://schemas.microsoft.com/office/drawing/2014/main" id="{13D75F89-3093-444F-8C1D-455A07B8F508}"/>
            </a:ext>
          </a:extLst>
        </xdr:cNvPr>
        <xdr:cNvPicPr>
          <a:picLocks/>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635000" y="475227650"/>
          <a:ext cx="723900" cy="476250"/>
        </a:xfrm>
        <a:prstGeom prst="rect">
          <a:avLst/>
        </a:prstGeom>
      </xdr:spPr>
    </xdr:pic>
    <xdr:clientData/>
  </xdr:twoCellAnchor>
  <xdr:twoCellAnchor editAs="oneCell">
    <xdr:from>
      <xdr:col>1</xdr:col>
      <xdr:colOff>25400</xdr:colOff>
      <xdr:row>909</xdr:row>
      <xdr:rowOff>25400</xdr:rowOff>
    </xdr:from>
    <xdr:to>
      <xdr:col>1</xdr:col>
      <xdr:colOff>749300</xdr:colOff>
      <xdr:row>909</xdr:row>
      <xdr:rowOff>501650</xdr:rowOff>
    </xdr:to>
    <xdr:pic>
      <xdr:nvPicPr>
        <xdr:cNvPr id="1589" name="Subgraph-rogerdealmeida5">
          <a:extLst>
            <a:ext uri="{FF2B5EF4-FFF2-40B4-BE49-F238E27FC236}">
              <a16:creationId xmlns:a16="http://schemas.microsoft.com/office/drawing/2014/main" id="{F8D47535-063D-4F42-9C30-A243BB3F0949}"/>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475751525"/>
          <a:ext cx="723900" cy="476250"/>
        </a:xfrm>
        <a:prstGeom prst="rect">
          <a:avLst/>
        </a:prstGeom>
      </xdr:spPr>
    </xdr:pic>
    <xdr:clientData/>
  </xdr:twoCellAnchor>
  <xdr:twoCellAnchor editAs="oneCell">
    <xdr:from>
      <xdr:col>1</xdr:col>
      <xdr:colOff>25400</xdr:colOff>
      <xdr:row>910</xdr:row>
      <xdr:rowOff>25400</xdr:rowOff>
    </xdr:from>
    <xdr:to>
      <xdr:col>1</xdr:col>
      <xdr:colOff>749300</xdr:colOff>
      <xdr:row>910</xdr:row>
      <xdr:rowOff>501650</xdr:rowOff>
    </xdr:to>
    <xdr:pic>
      <xdr:nvPicPr>
        <xdr:cNvPr id="1591" name="Subgraph-moscreamfightp1">
          <a:extLst>
            <a:ext uri="{FF2B5EF4-FFF2-40B4-BE49-F238E27FC236}">
              <a16:creationId xmlns:a16="http://schemas.microsoft.com/office/drawing/2014/main" id="{5FC61946-8C4E-41DA-94CB-4C68A9575100}"/>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476275400"/>
          <a:ext cx="723900" cy="476250"/>
        </a:xfrm>
        <a:prstGeom prst="rect">
          <a:avLst/>
        </a:prstGeom>
      </xdr:spPr>
    </xdr:pic>
    <xdr:clientData/>
  </xdr:twoCellAnchor>
  <xdr:twoCellAnchor editAs="oneCell">
    <xdr:from>
      <xdr:col>1</xdr:col>
      <xdr:colOff>25400</xdr:colOff>
      <xdr:row>911</xdr:row>
      <xdr:rowOff>25400</xdr:rowOff>
    </xdr:from>
    <xdr:to>
      <xdr:col>1</xdr:col>
      <xdr:colOff>749300</xdr:colOff>
      <xdr:row>911</xdr:row>
      <xdr:rowOff>501650</xdr:rowOff>
    </xdr:to>
    <xdr:pic>
      <xdr:nvPicPr>
        <xdr:cNvPr id="1593" name="Subgraph-cherrybomb2711">
          <a:extLst>
            <a:ext uri="{FF2B5EF4-FFF2-40B4-BE49-F238E27FC236}">
              <a16:creationId xmlns:a16="http://schemas.microsoft.com/office/drawing/2014/main" id="{1351D297-142C-465C-82A6-34228681314A}"/>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635000" y="476799275"/>
          <a:ext cx="723900" cy="476250"/>
        </a:xfrm>
        <a:prstGeom prst="rect">
          <a:avLst/>
        </a:prstGeom>
      </xdr:spPr>
    </xdr:pic>
    <xdr:clientData/>
  </xdr:twoCellAnchor>
  <xdr:twoCellAnchor editAs="oneCell">
    <xdr:from>
      <xdr:col>1</xdr:col>
      <xdr:colOff>25400</xdr:colOff>
      <xdr:row>912</xdr:row>
      <xdr:rowOff>25400</xdr:rowOff>
    </xdr:from>
    <xdr:to>
      <xdr:col>1</xdr:col>
      <xdr:colOff>749300</xdr:colOff>
      <xdr:row>912</xdr:row>
      <xdr:rowOff>501650</xdr:rowOff>
    </xdr:to>
    <xdr:pic>
      <xdr:nvPicPr>
        <xdr:cNvPr id="1595" name="Subgraph-kookluvvx">
          <a:extLst>
            <a:ext uri="{FF2B5EF4-FFF2-40B4-BE49-F238E27FC236}">
              <a16:creationId xmlns:a16="http://schemas.microsoft.com/office/drawing/2014/main" id="{9DE7D2E5-A7C3-4303-AFD5-A2A31BCAE371}"/>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635000" y="477323150"/>
          <a:ext cx="723900" cy="476250"/>
        </a:xfrm>
        <a:prstGeom prst="rect">
          <a:avLst/>
        </a:prstGeom>
      </xdr:spPr>
    </xdr:pic>
    <xdr:clientData/>
  </xdr:twoCellAnchor>
  <xdr:twoCellAnchor editAs="oneCell">
    <xdr:from>
      <xdr:col>1</xdr:col>
      <xdr:colOff>25400</xdr:colOff>
      <xdr:row>913</xdr:row>
      <xdr:rowOff>25400</xdr:rowOff>
    </xdr:from>
    <xdr:to>
      <xdr:col>1</xdr:col>
      <xdr:colOff>749300</xdr:colOff>
      <xdr:row>913</xdr:row>
      <xdr:rowOff>501650</xdr:rowOff>
    </xdr:to>
    <xdr:pic>
      <xdr:nvPicPr>
        <xdr:cNvPr id="1597" name="Subgraph-ziiesky19__">
          <a:extLst>
            <a:ext uri="{FF2B5EF4-FFF2-40B4-BE49-F238E27FC236}">
              <a16:creationId xmlns:a16="http://schemas.microsoft.com/office/drawing/2014/main" id="{14A0B633-8E88-4E9F-8285-27E77A8B6B4F}"/>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635000" y="477847025"/>
          <a:ext cx="723900" cy="476250"/>
        </a:xfrm>
        <a:prstGeom prst="rect">
          <a:avLst/>
        </a:prstGeom>
      </xdr:spPr>
    </xdr:pic>
    <xdr:clientData/>
  </xdr:twoCellAnchor>
  <xdr:twoCellAnchor editAs="oneCell">
    <xdr:from>
      <xdr:col>1</xdr:col>
      <xdr:colOff>25400</xdr:colOff>
      <xdr:row>914</xdr:row>
      <xdr:rowOff>25400</xdr:rowOff>
    </xdr:from>
    <xdr:to>
      <xdr:col>1</xdr:col>
      <xdr:colOff>749300</xdr:colOff>
      <xdr:row>914</xdr:row>
      <xdr:rowOff>501650</xdr:rowOff>
    </xdr:to>
    <xdr:pic>
      <xdr:nvPicPr>
        <xdr:cNvPr id="1599" name="Subgraph-imnotkish">
          <a:extLst>
            <a:ext uri="{FF2B5EF4-FFF2-40B4-BE49-F238E27FC236}">
              <a16:creationId xmlns:a16="http://schemas.microsoft.com/office/drawing/2014/main" id="{506C0A6D-88EE-4C2F-A3DD-D6DBA434D56B}"/>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635000" y="478370900"/>
          <a:ext cx="723900" cy="476250"/>
        </a:xfrm>
        <a:prstGeom prst="rect">
          <a:avLst/>
        </a:prstGeom>
      </xdr:spPr>
    </xdr:pic>
    <xdr:clientData/>
  </xdr:twoCellAnchor>
  <xdr:twoCellAnchor editAs="oneCell">
    <xdr:from>
      <xdr:col>1</xdr:col>
      <xdr:colOff>25400</xdr:colOff>
      <xdr:row>915</xdr:row>
      <xdr:rowOff>25400</xdr:rowOff>
    </xdr:from>
    <xdr:to>
      <xdr:col>1</xdr:col>
      <xdr:colOff>749300</xdr:colOff>
      <xdr:row>915</xdr:row>
      <xdr:rowOff>501650</xdr:rowOff>
    </xdr:to>
    <xdr:pic>
      <xdr:nvPicPr>
        <xdr:cNvPr id="1601" name="Subgraph-jocelyndomantay">
          <a:extLst>
            <a:ext uri="{FF2B5EF4-FFF2-40B4-BE49-F238E27FC236}">
              <a16:creationId xmlns:a16="http://schemas.microsoft.com/office/drawing/2014/main" id="{468BF7AA-874E-4184-AC6B-5EC4D73683A9}"/>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635000" y="478894775"/>
          <a:ext cx="723900" cy="476250"/>
        </a:xfrm>
        <a:prstGeom prst="rect">
          <a:avLst/>
        </a:prstGeom>
      </xdr:spPr>
    </xdr:pic>
    <xdr:clientData/>
  </xdr:twoCellAnchor>
  <xdr:twoCellAnchor editAs="oneCell">
    <xdr:from>
      <xdr:col>1</xdr:col>
      <xdr:colOff>25400</xdr:colOff>
      <xdr:row>916</xdr:row>
      <xdr:rowOff>25400</xdr:rowOff>
    </xdr:from>
    <xdr:to>
      <xdr:col>1</xdr:col>
      <xdr:colOff>749300</xdr:colOff>
      <xdr:row>916</xdr:row>
      <xdr:rowOff>501650</xdr:rowOff>
    </xdr:to>
    <xdr:pic>
      <xdr:nvPicPr>
        <xdr:cNvPr id="1603" name="Subgraph-minyangii">
          <a:extLst>
            <a:ext uri="{FF2B5EF4-FFF2-40B4-BE49-F238E27FC236}">
              <a16:creationId xmlns:a16="http://schemas.microsoft.com/office/drawing/2014/main" id="{EDC34C5B-94CB-4B6E-9016-6F3402BBC036}"/>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635000" y="479418650"/>
          <a:ext cx="723900" cy="476250"/>
        </a:xfrm>
        <a:prstGeom prst="rect">
          <a:avLst/>
        </a:prstGeom>
      </xdr:spPr>
    </xdr:pic>
    <xdr:clientData/>
  </xdr:twoCellAnchor>
  <xdr:twoCellAnchor editAs="oneCell">
    <xdr:from>
      <xdr:col>1</xdr:col>
      <xdr:colOff>25400</xdr:colOff>
      <xdr:row>917</xdr:row>
      <xdr:rowOff>25400</xdr:rowOff>
    </xdr:from>
    <xdr:to>
      <xdr:col>1</xdr:col>
      <xdr:colOff>749300</xdr:colOff>
      <xdr:row>917</xdr:row>
      <xdr:rowOff>501650</xdr:rowOff>
    </xdr:to>
    <xdr:pic>
      <xdr:nvPicPr>
        <xdr:cNvPr id="1605" name="Subgraph-_chaerybearyy">
          <a:extLst>
            <a:ext uri="{FF2B5EF4-FFF2-40B4-BE49-F238E27FC236}">
              <a16:creationId xmlns:a16="http://schemas.microsoft.com/office/drawing/2014/main" id="{CFA20988-A770-4FE6-9D5C-9CABC8F9C665}"/>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635000" y="479942525"/>
          <a:ext cx="723900" cy="476250"/>
        </a:xfrm>
        <a:prstGeom prst="rect">
          <a:avLst/>
        </a:prstGeom>
      </xdr:spPr>
    </xdr:pic>
    <xdr:clientData/>
  </xdr:twoCellAnchor>
  <xdr:twoCellAnchor editAs="oneCell">
    <xdr:from>
      <xdr:col>1</xdr:col>
      <xdr:colOff>25400</xdr:colOff>
      <xdr:row>918</xdr:row>
      <xdr:rowOff>25400</xdr:rowOff>
    </xdr:from>
    <xdr:to>
      <xdr:col>1</xdr:col>
      <xdr:colOff>749300</xdr:colOff>
      <xdr:row>918</xdr:row>
      <xdr:rowOff>501650</xdr:rowOff>
    </xdr:to>
    <xdr:pic>
      <xdr:nvPicPr>
        <xdr:cNvPr id="1607" name="Subgraph-mejie_u">
          <a:extLst>
            <a:ext uri="{FF2B5EF4-FFF2-40B4-BE49-F238E27FC236}">
              <a16:creationId xmlns:a16="http://schemas.microsoft.com/office/drawing/2014/main" id="{04CDDF92-2DAC-4627-9145-4C75DCA15E49}"/>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635000" y="480466400"/>
          <a:ext cx="723900" cy="476250"/>
        </a:xfrm>
        <a:prstGeom prst="rect">
          <a:avLst/>
        </a:prstGeom>
      </xdr:spPr>
    </xdr:pic>
    <xdr:clientData/>
  </xdr:twoCellAnchor>
  <xdr:twoCellAnchor editAs="oneCell">
    <xdr:from>
      <xdr:col>1</xdr:col>
      <xdr:colOff>25400</xdr:colOff>
      <xdr:row>919</xdr:row>
      <xdr:rowOff>25400</xdr:rowOff>
    </xdr:from>
    <xdr:to>
      <xdr:col>1</xdr:col>
      <xdr:colOff>749300</xdr:colOff>
      <xdr:row>919</xdr:row>
      <xdr:rowOff>501650</xdr:rowOff>
    </xdr:to>
    <xdr:pic>
      <xdr:nvPicPr>
        <xdr:cNvPr id="1609" name="Subgraph-mindless_titan">
          <a:extLst>
            <a:ext uri="{FF2B5EF4-FFF2-40B4-BE49-F238E27FC236}">
              <a16:creationId xmlns:a16="http://schemas.microsoft.com/office/drawing/2014/main" id="{55FA4F36-1974-4F7E-A782-CE7B2155C9BA}"/>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635000" y="480990275"/>
          <a:ext cx="723900" cy="476250"/>
        </a:xfrm>
        <a:prstGeom prst="rect">
          <a:avLst/>
        </a:prstGeom>
      </xdr:spPr>
    </xdr:pic>
    <xdr:clientData/>
  </xdr:twoCellAnchor>
  <xdr:twoCellAnchor editAs="oneCell">
    <xdr:from>
      <xdr:col>1</xdr:col>
      <xdr:colOff>25400</xdr:colOff>
      <xdr:row>920</xdr:row>
      <xdr:rowOff>25400</xdr:rowOff>
    </xdr:from>
    <xdr:to>
      <xdr:col>1</xdr:col>
      <xdr:colOff>749300</xdr:colOff>
      <xdr:row>920</xdr:row>
      <xdr:rowOff>501650</xdr:rowOff>
    </xdr:to>
    <xdr:pic>
      <xdr:nvPicPr>
        <xdr:cNvPr id="1611" name="Subgraph-cithabang_cityx">
          <a:extLst>
            <a:ext uri="{FF2B5EF4-FFF2-40B4-BE49-F238E27FC236}">
              <a16:creationId xmlns:a16="http://schemas.microsoft.com/office/drawing/2014/main" id="{45087DD8-53BD-47CE-B73F-2CEE8A7B9FD2}"/>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635000" y="481514150"/>
          <a:ext cx="723900" cy="476250"/>
        </a:xfrm>
        <a:prstGeom prst="rect">
          <a:avLst/>
        </a:prstGeom>
      </xdr:spPr>
    </xdr:pic>
    <xdr:clientData/>
  </xdr:twoCellAnchor>
  <xdr:twoCellAnchor editAs="oneCell">
    <xdr:from>
      <xdr:col>1</xdr:col>
      <xdr:colOff>25400</xdr:colOff>
      <xdr:row>921</xdr:row>
      <xdr:rowOff>25400</xdr:rowOff>
    </xdr:from>
    <xdr:to>
      <xdr:col>1</xdr:col>
      <xdr:colOff>749300</xdr:colOff>
      <xdr:row>921</xdr:row>
      <xdr:rowOff>501650</xdr:rowOff>
    </xdr:to>
    <xdr:pic>
      <xdr:nvPicPr>
        <xdr:cNvPr id="1613" name="Subgraph-changkyuncityx">
          <a:extLst>
            <a:ext uri="{FF2B5EF4-FFF2-40B4-BE49-F238E27FC236}">
              <a16:creationId xmlns:a16="http://schemas.microsoft.com/office/drawing/2014/main" id="{874BBD01-E02D-493A-A736-AC3EFEAAC19D}"/>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635000" y="482038025"/>
          <a:ext cx="723900" cy="476250"/>
        </a:xfrm>
        <a:prstGeom prst="rect">
          <a:avLst/>
        </a:prstGeom>
      </xdr:spPr>
    </xdr:pic>
    <xdr:clientData/>
  </xdr:twoCellAnchor>
  <xdr:twoCellAnchor editAs="oneCell">
    <xdr:from>
      <xdr:col>1</xdr:col>
      <xdr:colOff>25400</xdr:colOff>
      <xdr:row>922</xdr:row>
      <xdr:rowOff>25400</xdr:rowOff>
    </xdr:from>
    <xdr:to>
      <xdr:col>1</xdr:col>
      <xdr:colOff>749300</xdr:colOff>
      <xdr:row>922</xdr:row>
      <xdr:rowOff>501650</xdr:rowOff>
    </xdr:to>
    <xdr:pic>
      <xdr:nvPicPr>
        <xdr:cNvPr id="1615" name="Subgraph-bhirrr">
          <a:extLst>
            <a:ext uri="{FF2B5EF4-FFF2-40B4-BE49-F238E27FC236}">
              <a16:creationId xmlns:a16="http://schemas.microsoft.com/office/drawing/2014/main" id="{59A5DBAA-ED73-4185-BDB6-03F361A502AC}"/>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635000" y="482561900"/>
          <a:ext cx="723900" cy="476250"/>
        </a:xfrm>
        <a:prstGeom prst="rect">
          <a:avLst/>
        </a:prstGeom>
      </xdr:spPr>
    </xdr:pic>
    <xdr:clientData/>
  </xdr:twoCellAnchor>
  <xdr:twoCellAnchor editAs="oneCell">
    <xdr:from>
      <xdr:col>1</xdr:col>
      <xdr:colOff>25400</xdr:colOff>
      <xdr:row>923</xdr:row>
      <xdr:rowOff>25400</xdr:rowOff>
    </xdr:from>
    <xdr:to>
      <xdr:col>1</xdr:col>
      <xdr:colOff>749300</xdr:colOff>
      <xdr:row>923</xdr:row>
      <xdr:rowOff>501650</xdr:rowOff>
    </xdr:to>
    <xdr:pic>
      <xdr:nvPicPr>
        <xdr:cNvPr id="1617" name="Subgraph-_asteriaxxx">
          <a:extLst>
            <a:ext uri="{FF2B5EF4-FFF2-40B4-BE49-F238E27FC236}">
              <a16:creationId xmlns:a16="http://schemas.microsoft.com/office/drawing/2014/main" id="{715FB705-81CC-4621-9A3D-2934B1F109E6}"/>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635000" y="483085775"/>
          <a:ext cx="723900" cy="476250"/>
        </a:xfrm>
        <a:prstGeom prst="rect">
          <a:avLst/>
        </a:prstGeom>
      </xdr:spPr>
    </xdr:pic>
    <xdr:clientData/>
  </xdr:twoCellAnchor>
  <xdr:twoCellAnchor editAs="oneCell">
    <xdr:from>
      <xdr:col>1</xdr:col>
      <xdr:colOff>25400</xdr:colOff>
      <xdr:row>924</xdr:row>
      <xdr:rowOff>25400</xdr:rowOff>
    </xdr:from>
    <xdr:to>
      <xdr:col>1</xdr:col>
      <xdr:colOff>749300</xdr:colOff>
      <xdr:row>924</xdr:row>
      <xdr:rowOff>501650</xdr:rowOff>
    </xdr:to>
    <xdr:pic>
      <xdr:nvPicPr>
        <xdr:cNvPr id="1619" name="Subgraph-sunoomoms">
          <a:extLst>
            <a:ext uri="{FF2B5EF4-FFF2-40B4-BE49-F238E27FC236}">
              <a16:creationId xmlns:a16="http://schemas.microsoft.com/office/drawing/2014/main" id="{FE6A93A9-2BA6-4CFC-9FC5-B4328030C5E5}"/>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635000" y="483609650"/>
          <a:ext cx="723900" cy="476250"/>
        </a:xfrm>
        <a:prstGeom prst="rect">
          <a:avLst/>
        </a:prstGeom>
      </xdr:spPr>
    </xdr:pic>
    <xdr:clientData/>
  </xdr:twoCellAnchor>
  <xdr:twoCellAnchor editAs="oneCell">
    <xdr:from>
      <xdr:col>1</xdr:col>
      <xdr:colOff>25400</xdr:colOff>
      <xdr:row>925</xdr:row>
      <xdr:rowOff>25400</xdr:rowOff>
    </xdr:from>
    <xdr:to>
      <xdr:col>1</xdr:col>
      <xdr:colOff>749300</xdr:colOff>
      <xdr:row>925</xdr:row>
      <xdr:rowOff>501650</xdr:rowOff>
    </xdr:to>
    <xdr:pic>
      <xdr:nvPicPr>
        <xdr:cNvPr id="1621" name="Subgraph-rappygil">
          <a:extLst>
            <a:ext uri="{FF2B5EF4-FFF2-40B4-BE49-F238E27FC236}">
              <a16:creationId xmlns:a16="http://schemas.microsoft.com/office/drawing/2014/main" id="{271B317F-BAC1-4360-94FB-5AC6E1B5075D}"/>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635000" y="484133525"/>
          <a:ext cx="723900" cy="476250"/>
        </a:xfrm>
        <a:prstGeom prst="rect">
          <a:avLst/>
        </a:prstGeom>
      </xdr:spPr>
    </xdr:pic>
    <xdr:clientData/>
  </xdr:twoCellAnchor>
  <xdr:twoCellAnchor editAs="oneCell">
    <xdr:from>
      <xdr:col>1</xdr:col>
      <xdr:colOff>25400</xdr:colOff>
      <xdr:row>926</xdr:row>
      <xdr:rowOff>25400</xdr:rowOff>
    </xdr:from>
    <xdr:to>
      <xdr:col>1</xdr:col>
      <xdr:colOff>749300</xdr:colOff>
      <xdr:row>926</xdr:row>
      <xdr:rowOff>501650</xdr:rowOff>
    </xdr:to>
    <xdr:pic>
      <xdr:nvPicPr>
        <xdr:cNvPr id="1623" name="Subgraph-hwaniee382">
          <a:extLst>
            <a:ext uri="{FF2B5EF4-FFF2-40B4-BE49-F238E27FC236}">
              <a16:creationId xmlns:a16="http://schemas.microsoft.com/office/drawing/2014/main" id="{B0850794-570F-4373-A435-C3C000E00EA3}"/>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635000" y="484657400"/>
          <a:ext cx="723900" cy="476250"/>
        </a:xfrm>
        <a:prstGeom prst="rect">
          <a:avLst/>
        </a:prstGeom>
      </xdr:spPr>
    </xdr:pic>
    <xdr:clientData/>
  </xdr:twoCellAnchor>
  <xdr:twoCellAnchor editAs="oneCell">
    <xdr:from>
      <xdr:col>1</xdr:col>
      <xdr:colOff>25400</xdr:colOff>
      <xdr:row>927</xdr:row>
      <xdr:rowOff>25400</xdr:rowOff>
    </xdr:from>
    <xdr:to>
      <xdr:col>1</xdr:col>
      <xdr:colOff>749300</xdr:colOff>
      <xdr:row>927</xdr:row>
      <xdr:rowOff>501650</xdr:rowOff>
    </xdr:to>
    <xdr:pic>
      <xdr:nvPicPr>
        <xdr:cNvPr id="1625" name="Subgraph-hardin_09">
          <a:extLst>
            <a:ext uri="{FF2B5EF4-FFF2-40B4-BE49-F238E27FC236}">
              <a16:creationId xmlns:a16="http://schemas.microsoft.com/office/drawing/2014/main" id="{630C0149-0C53-4976-891A-DE0F8131AB20}"/>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635000" y="485181275"/>
          <a:ext cx="723900" cy="476250"/>
        </a:xfrm>
        <a:prstGeom prst="rect">
          <a:avLst/>
        </a:prstGeom>
      </xdr:spPr>
    </xdr:pic>
    <xdr:clientData/>
  </xdr:twoCellAnchor>
  <xdr:twoCellAnchor editAs="oneCell">
    <xdr:from>
      <xdr:col>1</xdr:col>
      <xdr:colOff>25400</xdr:colOff>
      <xdr:row>928</xdr:row>
      <xdr:rowOff>25400</xdr:rowOff>
    </xdr:from>
    <xdr:to>
      <xdr:col>1</xdr:col>
      <xdr:colOff>749300</xdr:colOff>
      <xdr:row>928</xdr:row>
      <xdr:rowOff>501650</xdr:rowOff>
    </xdr:to>
    <xdr:pic>
      <xdr:nvPicPr>
        <xdr:cNvPr id="1627" name="Subgraph-tiramisudaniel">
          <a:extLst>
            <a:ext uri="{FF2B5EF4-FFF2-40B4-BE49-F238E27FC236}">
              <a16:creationId xmlns:a16="http://schemas.microsoft.com/office/drawing/2014/main" id="{EADA4EC1-5F29-42C4-BF26-CE3624181AEE}"/>
            </a:ext>
          </a:extLst>
        </xdr:cNvPr>
        <xdr:cNvPicPr>
          <a:picLocks/>
        </xdr:cNvPicPr>
      </xdr:nvPicPr>
      <xdr:blipFill>
        <a:blip xmlns:r="http://schemas.openxmlformats.org/officeDocument/2006/relationships" r:embed="rId179">
          <a:extLst>
            <a:ext uri="{28A0092B-C50C-407E-A947-70E740481C1C}">
              <a14:useLocalDpi xmlns:a14="http://schemas.microsoft.com/office/drawing/2010/main" val="0"/>
            </a:ext>
          </a:extLst>
        </a:blip>
        <a:stretch>
          <a:fillRect/>
        </a:stretch>
      </xdr:blipFill>
      <xdr:spPr>
        <a:xfrm>
          <a:off x="635000" y="485705150"/>
          <a:ext cx="723900" cy="476250"/>
        </a:xfrm>
        <a:prstGeom prst="rect">
          <a:avLst/>
        </a:prstGeom>
      </xdr:spPr>
    </xdr:pic>
    <xdr:clientData/>
  </xdr:twoCellAnchor>
  <xdr:twoCellAnchor editAs="oneCell">
    <xdr:from>
      <xdr:col>1</xdr:col>
      <xdr:colOff>25400</xdr:colOff>
      <xdr:row>929</xdr:row>
      <xdr:rowOff>25400</xdr:rowOff>
    </xdr:from>
    <xdr:to>
      <xdr:col>1</xdr:col>
      <xdr:colOff>749300</xdr:colOff>
      <xdr:row>929</xdr:row>
      <xdr:rowOff>501650</xdr:rowOff>
    </xdr:to>
    <xdr:pic>
      <xdr:nvPicPr>
        <xdr:cNvPr id="1629" name="Subgraph-ensanomarlou">
          <a:extLst>
            <a:ext uri="{FF2B5EF4-FFF2-40B4-BE49-F238E27FC236}">
              <a16:creationId xmlns:a16="http://schemas.microsoft.com/office/drawing/2014/main" id="{610CFC99-2A34-4962-893E-4BB8E34933DF}"/>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635000" y="486229025"/>
          <a:ext cx="723900" cy="476250"/>
        </a:xfrm>
        <a:prstGeom prst="rect">
          <a:avLst/>
        </a:prstGeom>
      </xdr:spPr>
    </xdr:pic>
    <xdr:clientData/>
  </xdr:twoCellAnchor>
  <xdr:twoCellAnchor editAs="oneCell">
    <xdr:from>
      <xdr:col>1</xdr:col>
      <xdr:colOff>25400</xdr:colOff>
      <xdr:row>930</xdr:row>
      <xdr:rowOff>25400</xdr:rowOff>
    </xdr:from>
    <xdr:to>
      <xdr:col>1</xdr:col>
      <xdr:colOff>749300</xdr:colOff>
      <xdr:row>930</xdr:row>
      <xdr:rowOff>501650</xdr:rowOff>
    </xdr:to>
    <xdr:pic>
      <xdr:nvPicPr>
        <xdr:cNvPr id="1631" name="Subgraph-drdumpu09">
          <a:extLst>
            <a:ext uri="{FF2B5EF4-FFF2-40B4-BE49-F238E27FC236}">
              <a16:creationId xmlns:a16="http://schemas.microsoft.com/office/drawing/2014/main" id="{09370347-7B35-48B7-B9CC-308B4A0D1C0D}"/>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635000" y="486752900"/>
          <a:ext cx="723900" cy="476250"/>
        </a:xfrm>
        <a:prstGeom prst="rect">
          <a:avLst/>
        </a:prstGeom>
      </xdr:spPr>
    </xdr:pic>
    <xdr:clientData/>
  </xdr:twoCellAnchor>
  <xdr:twoCellAnchor editAs="oneCell">
    <xdr:from>
      <xdr:col>1</xdr:col>
      <xdr:colOff>25400</xdr:colOff>
      <xdr:row>931</xdr:row>
      <xdr:rowOff>25400</xdr:rowOff>
    </xdr:from>
    <xdr:to>
      <xdr:col>1</xdr:col>
      <xdr:colOff>749300</xdr:colOff>
      <xdr:row>931</xdr:row>
      <xdr:rowOff>501650</xdr:rowOff>
    </xdr:to>
    <xdr:pic>
      <xdr:nvPicPr>
        <xdr:cNvPr id="1633" name="Subgraph-crezellsipe">
          <a:extLst>
            <a:ext uri="{FF2B5EF4-FFF2-40B4-BE49-F238E27FC236}">
              <a16:creationId xmlns:a16="http://schemas.microsoft.com/office/drawing/2014/main" id="{0A242F30-4896-45F3-9ECA-A664AB681AC9}"/>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635000" y="487276775"/>
          <a:ext cx="723900" cy="476250"/>
        </a:xfrm>
        <a:prstGeom prst="rect">
          <a:avLst/>
        </a:prstGeom>
      </xdr:spPr>
    </xdr:pic>
    <xdr:clientData/>
  </xdr:twoCellAnchor>
  <xdr:twoCellAnchor editAs="oneCell">
    <xdr:from>
      <xdr:col>1</xdr:col>
      <xdr:colOff>25400</xdr:colOff>
      <xdr:row>932</xdr:row>
      <xdr:rowOff>25400</xdr:rowOff>
    </xdr:from>
    <xdr:to>
      <xdr:col>1</xdr:col>
      <xdr:colOff>749300</xdr:colOff>
      <xdr:row>932</xdr:row>
      <xdr:rowOff>501650</xdr:rowOff>
    </xdr:to>
    <xdr:pic>
      <xdr:nvPicPr>
        <xdr:cNvPr id="1635" name="Subgraph-shawtingg">
          <a:extLst>
            <a:ext uri="{FF2B5EF4-FFF2-40B4-BE49-F238E27FC236}">
              <a16:creationId xmlns:a16="http://schemas.microsoft.com/office/drawing/2014/main" id="{E4318A7D-B019-4B0E-8993-A73D8D75D2DE}"/>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635000" y="487800650"/>
          <a:ext cx="723900" cy="476250"/>
        </a:xfrm>
        <a:prstGeom prst="rect">
          <a:avLst/>
        </a:prstGeom>
      </xdr:spPr>
    </xdr:pic>
    <xdr:clientData/>
  </xdr:twoCellAnchor>
  <xdr:twoCellAnchor editAs="oneCell">
    <xdr:from>
      <xdr:col>1</xdr:col>
      <xdr:colOff>25400</xdr:colOff>
      <xdr:row>933</xdr:row>
      <xdr:rowOff>25400</xdr:rowOff>
    </xdr:from>
    <xdr:to>
      <xdr:col>1</xdr:col>
      <xdr:colOff>749300</xdr:colOff>
      <xdr:row>933</xdr:row>
      <xdr:rowOff>501650</xdr:rowOff>
    </xdr:to>
    <xdr:pic>
      <xdr:nvPicPr>
        <xdr:cNvPr id="1637" name="Subgraph-_lalaluna_">
          <a:extLst>
            <a:ext uri="{FF2B5EF4-FFF2-40B4-BE49-F238E27FC236}">
              <a16:creationId xmlns:a16="http://schemas.microsoft.com/office/drawing/2014/main" id="{A1A4C508-87D3-4EF9-9614-EE99A2091469}"/>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635000" y="488324525"/>
          <a:ext cx="723900" cy="476250"/>
        </a:xfrm>
        <a:prstGeom prst="rect">
          <a:avLst/>
        </a:prstGeom>
      </xdr:spPr>
    </xdr:pic>
    <xdr:clientData/>
  </xdr:twoCellAnchor>
  <xdr:twoCellAnchor editAs="oneCell">
    <xdr:from>
      <xdr:col>1</xdr:col>
      <xdr:colOff>25400</xdr:colOff>
      <xdr:row>934</xdr:row>
      <xdr:rowOff>25400</xdr:rowOff>
    </xdr:from>
    <xdr:to>
      <xdr:col>1</xdr:col>
      <xdr:colOff>749300</xdr:colOff>
      <xdr:row>934</xdr:row>
      <xdr:rowOff>501650</xdr:rowOff>
    </xdr:to>
    <xdr:pic>
      <xdr:nvPicPr>
        <xdr:cNvPr id="1639" name="Subgraph-ruto_n00na">
          <a:extLst>
            <a:ext uri="{FF2B5EF4-FFF2-40B4-BE49-F238E27FC236}">
              <a16:creationId xmlns:a16="http://schemas.microsoft.com/office/drawing/2014/main" id="{1715237E-6D7F-4811-836A-727561EE9D1A}"/>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635000" y="488848400"/>
          <a:ext cx="723900" cy="476250"/>
        </a:xfrm>
        <a:prstGeom prst="rect">
          <a:avLst/>
        </a:prstGeom>
      </xdr:spPr>
    </xdr:pic>
    <xdr:clientData/>
  </xdr:twoCellAnchor>
  <xdr:twoCellAnchor editAs="oneCell">
    <xdr:from>
      <xdr:col>1</xdr:col>
      <xdr:colOff>25400</xdr:colOff>
      <xdr:row>935</xdr:row>
      <xdr:rowOff>25400</xdr:rowOff>
    </xdr:from>
    <xdr:to>
      <xdr:col>1</xdr:col>
      <xdr:colOff>749300</xdr:colOff>
      <xdr:row>935</xdr:row>
      <xdr:rowOff>501650</xdr:rowOff>
    </xdr:to>
    <xdr:pic>
      <xdr:nvPicPr>
        <xdr:cNvPr id="1641" name="Subgraph-pieckcart7">
          <a:extLst>
            <a:ext uri="{FF2B5EF4-FFF2-40B4-BE49-F238E27FC236}">
              <a16:creationId xmlns:a16="http://schemas.microsoft.com/office/drawing/2014/main" id="{D13FCCD6-55B1-48F6-AB52-CA5809C9F46A}"/>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635000" y="489372275"/>
          <a:ext cx="723900" cy="476250"/>
        </a:xfrm>
        <a:prstGeom prst="rect">
          <a:avLst/>
        </a:prstGeom>
      </xdr:spPr>
    </xdr:pic>
    <xdr:clientData/>
  </xdr:twoCellAnchor>
  <xdr:twoCellAnchor editAs="oneCell">
    <xdr:from>
      <xdr:col>1</xdr:col>
      <xdr:colOff>25400</xdr:colOff>
      <xdr:row>936</xdr:row>
      <xdr:rowOff>25400</xdr:rowOff>
    </xdr:from>
    <xdr:to>
      <xdr:col>1</xdr:col>
      <xdr:colOff>749300</xdr:colOff>
      <xdr:row>936</xdr:row>
      <xdr:rowOff>501650</xdr:rowOff>
    </xdr:to>
    <xdr:pic>
      <xdr:nvPicPr>
        <xdr:cNvPr id="1643" name="Subgraph-_daryadokht">
          <a:extLst>
            <a:ext uri="{FF2B5EF4-FFF2-40B4-BE49-F238E27FC236}">
              <a16:creationId xmlns:a16="http://schemas.microsoft.com/office/drawing/2014/main" id="{83A5B0A4-39CC-47B6-B9A0-238637F0869A}"/>
            </a:ext>
          </a:extLst>
        </xdr:cNvPr>
        <xdr:cNvPicPr>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635000" y="489896150"/>
          <a:ext cx="723900" cy="476250"/>
        </a:xfrm>
        <a:prstGeom prst="rect">
          <a:avLst/>
        </a:prstGeom>
      </xdr:spPr>
    </xdr:pic>
    <xdr:clientData/>
  </xdr:twoCellAnchor>
  <xdr:twoCellAnchor editAs="oneCell">
    <xdr:from>
      <xdr:col>1</xdr:col>
      <xdr:colOff>25400</xdr:colOff>
      <xdr:row>937</xdr:row>
      <xdr:rowOff>25400</xdr:rowOff>
    </xdr:from>
    <xdr:to>
      <xdr:col>1</xdr:col>
      <xdr:colOff>749300</xdr:colOff>
      <xdr:row>937</xdr:row>
      <xdr:rowOff>501650</xdr:rowOff>
    </xdr:to>
    <xdr:pic>
      <xdr:nvPicPr>
        <xdr:cNvPr id="1645" name="Subgraph-barg_rizan">
          <a:extLst>
            <a:ext uri="{FF2B5EF4-FFF2-40B4-BE49-F238E27FC236}">
              <a16:creationId xmlns:a16="http://schemas.microsoft.com/office/drawing/2014/main" id="{A34E5AC5-EA42-433F-83B6-A857126EAF3D}"/>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490420025"/>
          <a:ext cx="723900" cy="476250"/>
        </a:xfrm>
        <a:prstGeom prst="rect">
          <a:avLst/>
        </a:prstGeom>
      </xdr:spPr>
    </xdr:pic>
    <xdr:clientData/>
  </xdr:twoCellAnchor>
  <xdr:twoCellAnchor editAs="oneCell">
    <xdr:from>
      <xdr:col>1</xdr:col>
      <xdr:colOff>25400</xdr:colOff>
      <xdr:row>938</xdr:row>
      <xdr:rowOff>25400</xdr:rowOff>
    </xdr:from>
    <xdr:to>
      <xdr:col>1</xdr:col>
      <xdr:colOff>749300</xdr:colOff>
      <xdr:row>938</xdr:row>
      <xdr:rowOff>501650</xdr:rowOff>
    </xdr:to>
    <xdr:pic>
      <xdr:nvPicPr>
        <xdr:cNvPr id="1647" name="Subgraph-porishk">
          <a:extLst>
            <a:ext uri="{FF2B5EF4-FFF2-40B4-BE49-F238E27FC236}">
              <a16:creationId xmlns:a16="http://schemas.microsoft.com/office/drawing/2014/main" id="{1E1788BD-EAB3-462D-A933-1F0BC97B23E2}"/>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490943900"/>
          <a:ext cx="723900" cy="476250"/>
        </a:xfrm>
        <a:prstGeom prst="rect">
          <a:avLst/>
        </a:prstGeom>
      </xdr:spPr>
    </xdr:pic>
    <xdr:clientData/>
  </xdr:twoCellAnchor>
  <xdr:twoCellAnchor editAs="oneCell">
    <xdr:from>
      <xdr:col>1</xdr:col>
      <xdr:colOff>25400</xdr:colOff>
      <xdr:row>939</xdr:row>
      <xdr:rowOff>25400</xdr:rowOff>
    </xdr:from>
    <xdr:to>
      <xdr:col>1</xdr:col>
      <xdr:colOff>749300</xdr:colOff>
      <xdr:row>939</xdr:row>
      <xdr:rowOff>501650</xdr:rowOff>
    </xdr:to>
    <xdr:pic>
      <xdr:nvPicPr>
        <xdr:cNvPr id="1649" name="Subgraph-nanaciay">
          <a:extLst>
            <a:ext uri="{FF2B5EF4-FFF2-40B4-BE49-F238E27FC236}">
              <a16:creationId xmlns:a16="http://schemas.microsoft.com/office/drawing/2014/main" id="{085E1FF7-4C2B-4E9A-8CA2-DF80CF3059B9}"/>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635000" y="491467775"/>
          <a:ext cx="723900" cy="476250"/>
        </a:xfrm>
        <a:prstGeom prst="rect">
          <a:avLst/>
        </a:prstGeom>
      </xdr:spPr>
    </xdr:pic>
    <xdr:clientData/>
  </xdr:twoCellAnchor>
  <xdr:twoCellAnchor editAs="oneCell">
    <xdr:from>
      <xdr:col>1</xdr:col>
      <xdr:colOff>25400</xdr:colOff>
      <xdr:row>940</xdr:row>
      <xdr:rowOff>25400</xdr:rowOff>
    </xdr:from>
    <xdr:to>
      <xdr:col>1</xdr:col>
      <xdr:colOff>749300</xdr:colOff>
      <xdr:row>940</xdr:row>
      <xdr:rowOff>501650</xdr:rowOff>
    </xdr:to>
    <xdr:pic>
      <xdr:nvPicPr>
        <xdr:cNvPr id="1651" name="Subgraph-ekanovi68887021">
          <a:extLst>
            <a:ext uri="{FF2B5EF4-FFF2-40B4-BE49-F238E27FC236}">
              <a16:creationId xmlns:a16="http://schemas.microsoft.com/office/drawing/2014/main" id="{19AB3FF7-CE1A-4AAE-A5D2-765AAA8513DF}"/>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635000" y="491991650"/>
          <a:ext cx="723900" cy="476250"/>
        </a:xfrm>
        <a:prstGeom prst="rect">
          <a:avLst/>
        </a:prstGeom>
      </xdr:spPr>
    </xdr:pic>
    <xdr:clientData/>
  </xdr:twoCellAnchor>
  <xdr:twoCellAnchor editAs="oneCell">
    <xdr:from>
      <xdr:col>1</xdr:col>
      <xdr:colOff>25400</xdr:colOff>
      <xdr:row>941</xdr:row>
      <xdr:rowOff>25400</xdr:rowOff>
    </xdr:from>
    <xdr:to>
      <xdr:col>1</xdr:col>
      <xdr:colOff>749300</xdr:colOff>
      <xdr:row>941</xdr:row>
      <xdr:rowOff>501650</xdr:rowOff>
    </xdr:to>
    <xdr:pic>
      <xdr:nvPicPr>
        <xdr:cNvPr id="1653" name="Subgraph-monikatriwahyu9">
          <a:extLst>
            <a:ext uri="{FF2B5EF4-FFF2-40B4-BE49-F238E27FC236}">
              <a16:creationId xmlns:a16="http://schemas.microsoft.com/office/drawing/2014/main" id="{AEA68D19-8429-434E-9FD4-55A9AE84525F}"/>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635000" y="492515525"/>
          <a:ext cx="723900" cy="476250"/>
        </a:xfrm>
        <a:prstGeom prst="rect">
          <a:avLst/>
        </a:prstGeom>
      </xdr:spPr>
    </xdr:pic>
    <xdr:clientData/>
  </xdr:twoCellAnchor>
  <xdr:twoCellAnchor editAs="oneCell">
    <xdr:from>
      <xdr:col>1</xdr:col>
      <xdr:colOff>25400</xdr:colOff>
      <xdr:row>942</xdr:row>
      <xdr:rowOff>25400</xdr:rowOff>
    </xdr:from>
    <xdr:to>
      <xdr:col>1</xdr:col>
      <xdr:colOff>749300</xdr:colOff>
      <xdr:row>942</xdr:row>
      <xdr:rowOff>501650</xdr:rowOff>
    </xdr:to>
    <xdr:pic>
      <xdr:nvPicPr>
        <xdr:cNvPr id="1655" name="Subgraph-lamakcityx">
          <a:extLst>
            <a:ext uri="{FF2B5EF4-FFF2-40B4-BE49-F238E27FC236}">
              <a16:creationId xmlns:a16="http://schemas.microsoft.com/office/drawing/2014/main" id="{10CC82DA-2FC8-4870-AF77-9CB2831004A2}"/>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635000" y="493039400"/>
          <a:ext cx="723900" cy="476250"/>
        </a:xfrm>
        <a:prstGeom prst="rect">
          <a:avLst/>
        </a:prstGeom>
      </xdr:spPr>
    </xdr:pic>
    <xdr:clientData/>
  </xdr:twoCellAnchor>
  <xdr:twoCellAnchor editAs="oneCell">
    <xdr:from>
      <xdr:col>1</xdr:col>
      <xdr:colOff>25400</xdr:colOff>
      <xdr:row>943</xdr:row>
      <xdr:rowOff>25400</xdr:rowOff>
    </xdr:from>
    <xdr:to>
      <xdr:col>1</xdr:col>
      <xdr:colOff>749300</xdr:colOff>
      <xdr:row>943</xdr:row>
      <xdr:rowOff>501650</xdr:rowOff>
    </xdr:to>
    <xdr:pic>
      <xdr:nvPicPr>
        <xdr:cNvPr id="1657" name="Subgraph-xingyundaying">
          <a:extLst>
            <a:ext uri="{FF2B5EF4-FFF2-40B4-BE49-F238E27FC236}">
              <a16:creationId xmlns:a16="http://schemas.microsoft.com/office/drawing/2014/main" id="{0A936053-7751-4DA8-A3A0-13D220915F1D}"/>
            </a:ext>
          </a:extLst>
        </xdr:cNvPr>
        <xdr:cNvPicPr>
          <a:picLocks/>
        </xdr:cNvPicPr>
      </xdr:nvPicPr>
      <xdr:blipFill>
        <a:blip xmlns:r="http://schemas.openxmlformats.org/officeDocument/2006/relationships" r:embed="rId335">
          <a:extLst>
            <a:ext uri="{28A0092B-C50C-407E-A947-70E740481C1C}">
              <a14:useLocalDpi xmlns:a14="http://schemas.microsoft.com/office/drawing/2010/main" val="0"/>
            </a:ext>
          </a:extLst>
        </a:blip>
        <a:stretch>
          <a:fillRect/>
        </a:stretch>
      </xdr:blipFill>
      <xdr:spPr>
        <a:xfrm>
          <a:off x="635000" y="493563275"/>
          <a:ext cx="723900" cy="476250"/>
        </a:xfrm>
        <a:prstGeom prst="rect">
          <a:avLst/>
        </a:prstGeom>
      </xdr:spPr>
    </xdr:pic>
    <xdr:clientData/>
  </xdr:twoCellAnchor>
  <xdr:twoCellAnchor editAs="oneCell">
    <xdr:from>
      <xdr:col>1</xdr:col>
      <xdr:colOff>25400</xdr:colOff>
      <xdr:row>944</xdr:row>
      <xdr:rowOff>25400</xdr:rowOff>
    </xdr:from>
    <xdr:to>
      <xdr:col>1</xdr:col>
      <xdr:colOff>749300</xdr:colOff>
      <xdr:row>944</xdr:row>
      <xdr:rowOff>501650</xdr:rowOff>
    </xdr:to>
    <xdr:pic>
      <xdr:nvPicPr>
        <xdr:cNvPr id="1659" name="Subgraph-andini_a17">
          <a:extLst>
            <a:ext uri="{FF2B5EF4-FFF2-40B4-BE49-F238E27FC236}">
              <a16:creationId xmlns:a16="http://schemas.microsoft.com/office/drawing/2014/main" id="{A993678F-106B-4249-BB54-81DFEDFD24D8}"/>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635000" y="494087150"/>
          <a:ext cx="723900" cy="476250"/>
        </a:xfrm>
        <a:prstGeom prst="rect">
          <a:avLst/>
        </a:prstGeom>
      </xdr:spPr>
    </xdr:pic>
    <xdr:clientData/>
  </xdr:twoCellAnchor>
  <xdr:twoCellAnchor editAs="oneCell">
    <xdr:from>
      <xdr:col>1</xdr:col>
      <xdr:colOff>25400</xdr:colOff>
      <xdr:row>945</xdr:row>
      <xdr:rowOff>25400</xdr:rowOff>
    </xdr:from>
    <xdr:to>
      <xdr:col>1</xdr:col>
      <xdr:colOff>749300</xdr:colOff>
      <xdr:row>945</xdr:row>
      <xdr:rowOff>501650</xdr:rowOff>
    </xdr:to>
    <xdr:pic>
      <xdr:nvPicPr>
        <xdr:cNvPr id="1661" name="Subgraph-urbanafricaacc">
          <a:extLst>
            <a:ext uri="{FF2B5EF4-FFF2-40B4-BE49-F238E27FC236}">
              <a16:creationId xmlns:a16="http://schemas.microsoft.com/office/drawing/2014/main" id="{E8DC1A88-B49C-43CF-A7B2-73E0A6F9CECA}"/>
            </a:ext>
          </a:extLst>
        </xdr:cNvPr>
        <xdr:cNvPicPr>
          <a:picLocks/>
        </xdr:cNvPicPr>
      </xdr:nvPicPr>
      <xdr:blipFill>
        <a:blip xmlns:r="http://schemas.openxmlformats.org/officeDocument/2006/relationships" r:embed="rId337">
          <a:extLst>
            <a:ext uri="{28A0092B-C50C-407E-A947-70E740481C1C}">
              <a14:useLocalDpi xmlns:a14="http://schemas.microsoft.com/office/drawing/2010/main" val="0"/>
            </a:ext>
          </a:extLst>
        </a:blip>
        <a:stretch>
          <a:fillRect/>
        </a:stretch>
      </xdr:blipFill>
      <xdr:spPr>
        <a:xfrm>
          <a:off x="635000" y="494611025"/>
          <a:ext cx="723900" cy="476250"/>
        </a:xfrm>
        <a:prstGeom prst="rect">
          <a:avLst/>
        </a:prstGeom>
      </xdr:spPr>
    </xdr:pic>
    <xdr:clientData/>
  </xdr:twoCellAnchor>
  <xdr:twoCellAnchor editAs="oneCell">
    <xdr:from>
      <xdr:col>1</xdr:col>
      <xdr:colOff>25400</xdr:colOff>
      <xdr:row>946</xdr:row>
      <xdr:rowOff>25400</xdr:rowOff>
    </xdr:from>
    <xdr:to>
      <xdr:col>1</xdr:col>
      <xdr:colOff>749300</xdr:colOff>
      <xdr:row>946</xdr:row>
      <xdr:rowOff>501650</xdr:rowOff>
    </xdr:to>
    <xdr:pic>
      <xdr:nvPicPr>
        <xdr:cNvPr id="1663" name="Subgraph-soft_ddeonuu">
          <a:extLst>
            <a:ext uri="{FF2B5EF4-FFF2-40B4-BE49-F238E27FC236}">
              <a16:creationId xmlns:a16="http://schemas.microsoft.com/office/drawing/2014/main" id="{66F4C31D-EA39-44B2-AC56-7B7396633C72}"/>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635000" y="495134900"/>
          <a:ext cx="723900" cy="476250"/>
        </a:xfrm>
        <a:prstGeom prst="rect">
          <a:avLst/>
        </a:prstGeom>
      </xdr:spPr>
    </xdr:pic>
    <xdr:clientData/>
  </xdr:twoCellAnchor>
  <xdr:twoCellAnchor editAs="oneCell">
    <xdr:from>
      <xdr:col>1</xdr:col>
      <xdr:colOff>25400</xdr:colOff>
      <xdr:row>947</xdr:row>
      <xdr:rowOff>25400</xdr:rowOff>
    </xdr:from>
    <xdr:to>
      <xdr:col>1</xdr:col>
      <xdr:colOff>749300</xdr:colOff>
      <xdr:row>947</xdr:row>
      <xdr:rowOff>501650</xdr:rowOff>
    </xdr:to>
    <xdr:pic>
      <xdr:nvPicPr>
        <xdr:cNvPr id="1665" name="Subgraph-anouar55771">
          <a:extLst>
            <a:ext uri="{FF2B5EF4-FFF2-40B4-BE49-F238E27FC236}">
              <a16:creationId xmlns:a16="http://schemas.microsoft.com/office/drawing/2014/main" id="{CA9B58E2-750D-4D8E-8098-3A0199010BE0}"/>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495658775"/>
          <a:ext cx="723900" cy="476250"/>
        </a:xfrm>
        <a:prstGeom prst="rect">
          <a:avLst/>
        </a:prstGeom>
      </xdr:spPr>
    </xdr:pic>
    <xdr:clientData/>
  </xdr:twoCellAnchor>
  <xdr:twoCellAnchor editAs="oneCell">
    <xdr:from>
      <xdr:col>1</xdr:col>
      <xdr:colOff>25400</xdr:colOff>
      <xdr:row>948</xdr:row>
      <xdr:rowOff>25400</xdr:rowOff>
    </xdr:from>
    <xdr:to>
      <xdr:col>1</xdr:col>
      <xdr:colOff>749300</xdr:colOff>
      <xdr:row>948</xdr:row>
      <xdr:rowOff>501650</xdr:rowOff>
    </xdr:to>
    <xdr:pic>
      <xdr:nvPicPr>
        <xdr:cNvPr id="1667" name="Subgraph-nusr_et">
          <a:extLst>
            <a:ext uri="{FF2B5EF4-FFF2-40B4-BE49-F238E27FC236}">
              <a16:creationId xmlns:a16="http://schemas.microsoft.com/office/drawing/2014/main" id="{25367191-2FA1-497A-AF0B-3908FDBCA2A4}"/>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496182650"/>
          <a:ext cx="723900" cy="476250"/>
        </a:xfrm>
        <a:prstGeom prst="rect">
          <a:avLst/>
        </a:prstGeom>
      </xdr:spPr>
    </xdr:pic>
    <xdr:clientData/>
  </xdr:twoCellAnchor>
  <xdr:twoCellAnchor editAs="oneCell">
    <xdr:from>
      <xdr:col>1</xdr:col>
      <xdr:colOff>25400</xdr:colOff>
      <xdr:row>949</xdr:row>
      <xdr:rowOff>25400</xdr:rowOff>
    </xdr:from>
    <xdr:to>
      <xdr:col>1</xdr:col>
      <xdr:colOff>749300</xdr:colOff>
      <xdr:row>949</xdr:row>
      <xdr:rowOff>501650</xdr:rowOff>
    </xdr:to>
    <xdr:pic>
      <xdr:nvPicPr>
        <xdr:cNvPr id="1669" name="Subgraph-jnghwncityx">
          <a:extLst>
            <a:ext uri="{FF2B5EF4-FFF2-40B4-BE49-F238E27FC236}">
              <a16:creationId xmlns:a16="http://schemas.microsoft.com/office/drawing/2014/main" id="{A5988AF4-7614-45A9-A89F-CD5A7A443468}"/>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635000" y="496706525"/>
          <a:ext cx="723900" cy="476250"/>
        </a:xfrm>
        <a:prstGeom prst="rect">
          <a:avLst/>
        </a:prstGeom>
      </xdr:spPr>
    </xdr:pic>
    <xdr:clientData/>
  </xdr:twoCellAnchor>
  <xdr:twoCellAnchor editAs="oneCell">
    <xdr:from>
      <xdr:col>1</xdr:col>
      <xdr:colOff>25400</xdr:colOff>
      <xdr:row>950</xdr:row>
      <xdr:rowOff>25400</xdr:rowOff>
    </xdr:from>
    <xdr:to>
      <xdr:col>1</xdr:col>
      <xdr:colOff>749300</xdr:colOff>
      <xdr:row>950</xdr:row>
      <xdr:rowOff>501650</xdr:rowOff>
    </xdr:to>
    <xdr:pic>
      <xdr:nvPicPr>
        <xdr:cNvPr id="1671" name="Subgraph-triwira83">
          <a:extLst>
            <a:ext uri="{FF2B5EF4-FFF2-40B4-BE49-F238E27FC236}">
              <a16:creationId xmlns:a16="http://schemas.microsoft.com/office/drawing/2014/main" id="{B1119675-8EE1-497C-AC8C-137204507DF0}"/>
            </a:ext>
          </a:extLst>
        </xdr:cNvPr>
        <xdr:cNvPicPr>
          <a:picLocks/>
        </xdr:cNvPicPr>
      </xdr:nvPicPr>
      <xdr:blipFill>
        <a:blip xmlns:r="http://schemas.openxmlformats.org/officeDocument/2006/relationships" r:embed="rId338">
          <a:extLst>
            <a:ext uri="{28A0092B-C50C-407E-A947-70E740481C1C}">
              <a14:useLocalDpi xmlns:a14="http://schemas.microsoft.com/office/drawing/2010/main" val="0"/>
            </a:ext>
          </a:extLst>
        </a:blip>
        <a:stretch>
          <a:fillRect/>
        </a:stretch>
      </xdr:blipFill>
      <xdr:spPr>
        <a:xfrm>
          <a:off x="635000" y="497230400"/>
          <a:ext cx="723900" cy="476250"/>
        </a:xfrm>
        <a:prstGeom prst="rect">
          <a:avLst/>
        </a:prstGeom>
      </xdr:spPr>
    </xdr:pic>
    <xdr:clientData/>
  </xdr:twoCellAnchor>
  <xdr:twoCellAnchor editAs="oneCell">
    <xdr:from>
      <xdr:col>1</xdr:col>
      <xdr:colOff>25400</xdr:colOff>
      <xdr:row>951</xdr:row>
      <xdr:rowOff>25400</xdr:rowOff>
    </xdr:from>
    <xdr:to>
      <xdr:col>1</xdr:col>
      <xdr:colOff>749300</xdr:colOff>
      <xdr:row>951</xdr:row>
      <xdr:rowOff>501650</xdr:rowOff>
    </xdr:to>
    <xdr:pic>
      <xdr:nvPicPr>
        <xdr:cNvPr id="1673" name="Subgraph-brunopompis">
          <a:extLst>
            <a:ext uri="{FF2B5EF4-FFF2-40B4-BE49-F238E27FC236}">
              <a16:creationId xmlns:a16="http://schemas.microsoft.com/office/drawing/2014/main" id="{2CEB1C15-88FA-4B2D-833A-5EEC43C05D97}"/>
            </a:ext>
          </a:extLst>
        </xdr:cNvPr>
        <xdr:cNvPicPr>
          <a:picLocks/>
        </xdr:cNvPicPr>
      </xdr:nvPicPr>
      <xdr:blipFill>
        <a:blip xmlns:r="http://schemas.openxmlformats.org/officeDocument/2006/relationships" r:embed="rId179">
          <a:extLst>
            <a:ext uri="{28A0092B-C50C-407E-A947-70E740481C1C}">
              <a14:useLocalDpi xmlns:a14="http://schemas.microsoft.com/office/drawing/2010/main" val="0"/>
            </a:ext>
          </a:extLst>
        </a:blip>
        <a:stretch>
          <a:fillRect/>
        </a:stretch>
      </xdr:blipFill>
      <xdr:spPr>
        <a:xfrm>
          <a:off x="635000" y="497754275"/>
          <a:ext cx="723900" cy="476250"/>
        </a:xfrm>
        <a:prstGeom prst="rect">
          <a:avLst/>
        </a:prstGeom>
      </xdr:spPr>
    </xdr:pic>
    <xdr:clientData/>
  </xdr:twoCellAnchor>
  <xdr:twoCellAnchor editAs="oneCell">
    <xdr:from>
      <xdr:col>1</xdr:col>
      <xdr:colOff>25400</xdr:colOff>
      <xdr:row>952</xdr:row>
      <xdr:rowOff>25400</xdr:rowOff>
    </xdr:from>
    <xdr:to>
      <xdr:col>1</xdr:col>
      <xdr:colOff>749300</xdr:colOff>
      <xdr:row>952</xdr:row>
      <xdr:rowOff>501650</xdr:rowOff>
    </xdr:to>
    <xdr:pic>
      <xdr:nvPicPr>
        <xdr:cNvPr id="1675" name="Subgraph-winsachicity">
          <a:extLst>
            <a:ext uri="{FF2B5EF4-FFF2-40B4-BE49-F238E27FC236}">
              <a16:creationId xmlns:a16="http://schemas.microsoft.com/office/drawing/2014/main" id="{85A501E6-FD7F-40F4-A8C3-E13F06D27ADF}"/>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635000" y="498278150"/>
          <a:ext cx="723900" cy="476250"/>
        </a:xfrm>
        <a:prstGeom prst="rect">
          <a:avLst/>
        </a:prstGeom>
      </xdr:spPr>
    </xdr:pic>
    <xdr:clientData/>
  </xdr:twoCellAnchor>
  <xdr:twoCellAnchor editAs="oneCell">
    <xdr:from>
      <xdr:col>1</xdr:col>
      <xdr:colOff>25400</xdr:colOff>
      <xdr:row>953</xdr:row>
      <xdr:rowOff>25400</xdr:rowOff>
    </xdr:from>
    <xdr:to>
      <xdr:col>1</xdr:col>
      <xdr:colOff>749300</xdr:colOff>
      <xdr:row>953</xdr:row>
      <xdr:rowOff>501650</xdr:rowOff>
    </xdr:to>
    <xdr:pic>
      <xdr:nvPicPr>
        <xdr:cNvPr id="1677" name="Subgraph-ida1_novitasari">
          <a:extLst>
            <a:ext uri="{FF2B5EF4-FFF2-40B4-BE49-F238E27FC236}">
              <a16:creationId xmlns:a16="http://schemas.microsoft.com/office/drawing/2014/main" id="{A556F791-BF1B-48D3-8117-ACBB09D01454}"/>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635000" y="498802025"/>
          <a:ext cx="723900" cy="476250"/>
        </a:xfrm>
        <a:prstGeom prst="rect">
          <a:avLst/>
        </a:prstGeom>
      </xdr:spPr>
    </xdr:pic>
    <xdr:clientData/>
  </xdr:twoCellAnchor>
  <xdr:twoCellAnchor editAs="oneCell">
    <xdr:from>
      <xdr:col>1</xdr:col>
      <xdr:colOff>25400</xdr:colOff>
      <xdr:row>954</xdr:row>
      <xdr:rowOff>25400</xdr:rowOff>
    </xdr:from>
    <xdr:to>
      <xdr:col>1</xdr:col>
      <xdr:colOff>749300</xdr:colOff>
      <xdr:row>954</xdr:row>
      <xdr:rowOff>501650</xdr:rowOff>
    </xdr:to>
    <xdr:pic>
      <xdr:nvPicPr>
        <xdr:cNvPr id="1679" name="Subgraph-snnlvsthn">
          <a:extLst>
            <a:ext uri="{FF2B5EF4-FFF2-40B4-BE49-F238E27FC236}">
              <a16:creationId xmlns:a16="http://schemas.microsoft.com/office/drawing/2014/main" id="{514DAA16-2D89-4EE1-A515-18B0E7BC35E2}"/>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635000" y="499325900"/>
          <a:ext cx="723900" cy="476250"/>
        </a:xfrm>
        <a:prstGeom prst="rect">
          <a:avLst/>
        </a:prstGeom>
      </xdr:spPr>
    </xdr:pic>
    <xdr:clientData/>
  </xdr:twoCellAnchor>
  <xdr:twoCellAnchor editAs="oneCell">
    <xdr:from>
      <xdr:col>1</xdr:col>
      <xdr:colOff>25400</xdr:colOff>
      <xdr:row>955</xdr:row>
      <xdr:rowOff>25400</xdr:rowOff>
    </xdr:from>
    <xdr:to>
      <xdr:col>1</xdr:col>
      <xdr:colOff>749300</xdr:colOff>
      <xdr:row>955</xdr:row>
      <xdr:rowOff>501650</xdr:rowOff>
    </xdr:to>
    <xdr:pic>
      <xdr:nvPicPr>
        <xdr:cNvPr id="1681" name="Subgraph-m4nochris">
          <a:extLst>
            <a:ext uri="{FF2B5EF4-FFF2-40B4-BE49-F238E27FC236}">
              <a16:creationId xmlns:a16="http://schemas.microsoft.com/office/drawing/2014/main" id="{663D417C-BA1B-4883-91DB-2154349B7F91}"/>
            </a:ext>
          </a:extLst>
        </xdr:cNvPr>
        <xdr:cNvPicPr>
          <a:picLocks/>
        </xdr:cNvPicPr>
      </xdr:nvPicPr>
      <xdr:blipFill>
        <a:blip xmlns:r="http://schemas.openxmlformats.org/officeDocument/2006/relationships" r:embed="rId105">
          <a:extLst>
            <a:ext uri="{28A0092B-C50C-407E-A947-70E740481C1C}">
              <a14:useLocalDpi xmlns:a14="http://schemas.microsoft.com/office/drawing/2010/main" val="0"/>
            </a:ext>
          </a:extLst>
        </a:blip>
        <a:stretch>
          <a:fillRect/>
        </a:stretch>
      </xdr:blipFill>
      <xdr:spPr>
        <a:xfrm>
          <a:off x="635000" y="499849775"/>
          <a:ext cx="723900" cy="476250"/>
        </a:xfrm>
        <a:prstGeom prst="rect">
          <a:avLst/>
        </a:prstGeom>
      </xdr:spPr>
    </xdr:pic>
    <xdr:clientData/>
  </xdr:twoCellAnchor>
  <xdr:twoCellAnchor editAs="oneCell">
    <xdr:from>
      <xdr:col>1</xdr:col>
      <xdr:colOff>25400</xdr:colOff>
      <xdr:row>956</xdr:row>
      <xdr:rowOff>25400</xdr:rowOff>
    </xdr:from>
    <xdr:to>
      <xdr:col>1</xdr:col>
      <xdr:colOff>749300</xdr:colOff>
      <xdr:row>956</xdr:row>
      <xdr:rowOff>501650</xdr:rowOff>
    </xdr:to>
    <xdr:pic>
      <xdr:nvPicPr>
        <xdr:cNvPr id="1683" name="Subgraph-tntsportsbr">
          <a:extLst>
            <a:ext uri="{FF2B5EF4-FFF2-40B4-BE49-F238E27FC236}">
              <a16:creationId xmlns:a16="http://schemas.microsoft.com/office/drawing/2014/main" id="{6B853ADB-FA23-4576-8596-0CA5F74E8229}"/>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500373650"/>
          <a:ext cx="723900" cy="476250"/>
        </a:xfrm>
        <a:prstGeom prst="rect">
          <a:avLst/>
        </a:prstGeom>
      </xdr:spPr>
    </xdr:pic>
    <xdr:clientData/>
  </xdr:twoCellAnchor>
  <xdr:twoCellAnchor editAs="oneCell">
    <xdr:from>
      <xdr:col>1</xdr:col>
      <xdr:colOff>25400</xdr:colOff>
      <xdr:row>957</xdr:row>
      <xdr:rowOff>25400</xdr:rowOff>
    </xdr:from>
    <xdr:to>
      <xdr:col>1</xdr:col>
      <xdr:colOff>749300</xdr:colOff>
      <xdr:row>957</xdr:row>
      <xdr:rowOff>501650</xdr:rowOff>
    </xdr:to>
    <xdr:pic>
      <xdr:nvPicPr>
        <xdr:cNvPr id="1685" name="Subgraph-luizgalo1997">
          <a:extLst>
            <a:ext uri="{FF2B5EF4-FFF2-40B4-BE49-F238E27FC236}">
              <a16:creationId xmlns:a16="http://schemas.microsoft.com/office/drawing/2014/main" id="{12883DC1-6280-42CC-B5D9-E52C22CF8D4B}"/>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500897525"/>
          <a:ext cx="723900" cy="476250"/>
        </a:xfrm>
        <a:prstGeom prst="rect">
          <a:avLst/>
        </a:prstGeom>
      </xdr:spPr>
    </xdr:pic>
    <xdr:clientData/>
  </xdr:twoCellAnchor>
  <xdr:twoCellAnchor editAs="oneCell">
    <xdr:from>
      <xdr:col>1</xdr:col>
      <xdr:colOff>25400</xdr:colOff>
      <xdr:row>958</xdr:row>
      <xdr:rowOff>25400</xdr:rowOff>
    </xdr:from>
    <xdr:to>
      <xdr:col>1</xdr:col>
      <xdr:colOff>749300</xdr:colOff>
      <xdr:row>958</xdr:row>
      <xdr:rowOff>501650</xdr:rowOff>
    </xdr:to>
    <xdr:pic>
      <xdr:nvPicPr>
        <xdr:cNvPr id="1687" name="Subgraph-jun_silv">
          <a:extLst>
            <a:ext uri="{FF2B5EF4-FFF2-40B4-BE49-F238E27FC236}">
              <a16:creationId xmlns:a16="http://schemas.microsoft.com/office/drawing/2014/main" id="{C3FA36CF-6720-4C9D-8BCE-AEB3E3C76834}"/>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501421400"/>
          <a:ext cx="723900" cy="476250"/>
        </a:xfrm>
        <a:prstGeom prst="rect">
          <a:avLst/>
        </a:prstGeom>
      </xdr:spPr>
    </xdr:pic>
    <xdr:clientData/>
  </xdr:twoCellAnchor>
  <xdr:twoCellAnchor editAs="oneCell">
    <xdr:from>
      <xdr:col>1</xdr:col>
      <xdr:colOff>25400</xdr:colOff>
      <xdr:row>959</xdr:row>
      <xdr:rowOff>25400</xdr:rowOff>
    </xdr:from>
    <xdr:to>
      <xdr:col>1</xdr:col>
      <xdr:colOff>749300</xdr:colOff>
      <xdr:row>959</xdr:row>
      <xdr:rowOff>501650</xdr:rowOff>
    </xdr:to>
    <xdr:pic>
      <xdr:nvPicPr>
        <xdr:cNvPr id="1689" name="Subgraph-charles22santos">
          <a:extLst>
            <a:ext uri="{FF2B5EF4-FFF2-40B4-BE49-F238E27FC236}">
              <a16:creationId xmlns:a16="http://schemas.microsoft.com/office/drawing/2014/main" id="{EE77080E-C2D4-4AAF-94E3-45CFEBEF6851}"/>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501945275"/>
          <a:ext cx="723900" cy="476250"/>
        </a:xfrm>
        <a:prstGeom prst="rect">
          <a:avLst/>
        </a:prstGeom>
      </xdr:spPr>
    </xdr:pic>
    <xdr:clientData/>
  </xdr:twoCellAnchor>
  <xdr:twoCellAnchor editAs="oneCell">
    <xdr:from>
      <xdr:col>1</xdr:col>
      <xdr:colOff>25400</xdr:colOff>
      <xdr:row>960</xdr:row>
      <xdr:rowOff>25400</xdr:rowOff>
    </xdr:from>
    <xdr:to>
      <xdr:col>1</xdr:col>
      <xdr:colOff>749300</xdr:colOff>
      <xdr:row>960</xdr:row>
      <xdr:rowOff>501650</xdr:rowOff>
    </xdr:to>
    <xdr:pic>
      <xdr:nvPicPr>
        <xdr:cNvPr id="1691" name="Subgraph-5starzx_">
          <a:extLst>
            <a:ext uri="{FF2B5EF4-FFF2-40B4-BE49-F238E27FC236}">
              <a16:creationId xmlns:a16="http://schemas.microsoft.com/office/drawing/2014/main" id="{C87C5C1E-1AE3-43EB-A940-0F46B58988BD}"/>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635000" y="502469150"/>
          <a:ext cx="723900" cy="476250"/>
        </a:xfrm>
        <a:prstGeom prst="rect">
          <a:avLst/>
        </a:prstGeom>
      </xdr:spPr>
    </xdr:pic>
    <xdr:clientData/>
  </xdr:twoCellAnchor>
  <xdr:twoCellAnchor editAs="oneCell">
    <xdr:from>
      <xdr:col>1</xdr:col>
      <xdr:colOff>25400</xdr:colOff>
      <xdr:row>961</xdr:row>
      <xdr:rowOff>25400</xdr:rowOff>
    </xdr:from>
    <xdr:to>
      <xdr:col>1</xdr:col>
      <xdr:colOff>749300</xdr:colOff>
      <xdr:row>961</xdr:row>
      <xdr:rowOff>501650</xdr:rowOff>
    </xdr:to>
    <xdr:pic>
      <xdr:nvPicPr>
        <xdr:cNvPr id="1693" name="Subgraph-verxryjn">
          <a:extLst>
            <a:ext uri="{FF2B5EF4-FFF2-40B4-BE49-F238E27FC236}">
              <a16:creationId xmlns:a16="http://schemas.microsoft.com/office/drawing/2014/main" id="{ABCEF00E-BD82-413B-9797-8BCB2500EC5D}"/>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635000" y="502993025"/>
          <a:ext cx="723900" cy="476250"/>
        </a:xfrm>
        <a:prstGeom prst="rect">
          <a:avLst/>
        </a:prstGeom>
      </xdr:spPr>
    </xdr:pic>
    <xdr:clientData/>
  </xdr:twoCellAnchor>
  <xdr:twoCellAnchor editAs="oneCell">
    <xdr:from>
      <xdr:col>1</xdr:col>
      <xdr:colOff>25400</xdr:colOff>
      <xdr:row>962</xdr:row>
      <xdr:rowOff>25400</xdr:rowOff>
    </xdr:from>
    <xdr:to>
      <xdr:col>1</xdr:col>
      <xdr:colOff>749300</xdr:colOff>
      <xdr:row>962</xdr:row>
      <xdr:rowOff>501650</xdr:rowOff>
    </xdr:to>
    <xdr:pic>
      <xdr:nvPicPr>
        <xdr:cNvPr id="1695" name="Subgraph-lechalrk">
          <a:extLst>
            <a:ext uri="{FF2B5EF4-FFF2-40B4-BE49-F238E27FC236}">
              <a16:creationId xmlns:a16="http://schemas.microsoft.com/office/drawing/2014/main" id="{F0111845-840B-4F56-B71B-D54D21686558}"/>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503516900"/>
          <a:ext cx="723900" cy="476250"/>
        </a:xfrm>
        <a:prstGeom prst="rect">
          <a:avLst/>
        </a:prstGeom>
      </xdr:spPr>
    </xdr:pic>
    <xdr:clientData/>
  </xdr:twoCellAnchor>
  <xdr:twoCellAnchor editAs="oneCell">
    <xdr:from>
      <xdr:col>1</xdr:col>
      <xdr:colOff>25400</xdr:colOff>
      <xdr:row>963</xdr:row>
      <xdr:rowOff>25400</xdr:rowOff>
    </xdr:from>
    <xdr:to>
      <xdr:col>1</xdr:col>
      <xdr:colOff>749300</xdr:colOff>
      <xdr:row>963</xdr:row>
      <xdr:rowOff>501650</xdr:rowOff>
    </xdr:to>
    <xdr:pic>
      <xdr:nvPicPr>
        <xdr:cNvPr id="1697" name="Subgraph-walter_sentsho">
          <a:extLst>
            <a:ext uri="{FF2B5EF4-FFF2-40B4-BE49-F238E27FC236}">
              <a16:creationId xmlns:a16="http://schemas.microsoft.com/office/drawing/2014/main" id="{78008F47-D534-41AD-B3CF-BC58FCD3F7BC}"/>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504040775"/>
          <a:ext cx="723900" cy="476250"/>
        </a:xfrm>
        <a:prstGeom prst="rect">
          <a:avLst/>
        </a:prstGeom>
      </xdr:spPr>
    </xdr:pic>
    <xdr:clientData/>
  </xdr:twoCellAnchor>
  <xdr:twoCellAnchor editAs="oneCell">
    <xdr:from>
      <xdr:col>1</xdr:col>
      <xdr:colOff>25400</xdr:colOff>
      <xdr:row>964</xdr:row>
      <xdr:rowOff>25400</xdr:rowOff>
    </xdr:from>
    <xdr:to>
      <xdr:col>1</xdr:col>
      <xdr:colOff>749300</xdr:colOff>
      <xdr:row>964</xdr:row>
      <xdr:rowOff>501650</xdr:rowOff>
    </xdr:to>
    <xdr:pic>
      <xdr:nvPicPr>
        <xdr:cNvPr id="1699" name="Subgraph-yourainnn">
          <a:extLst>
            <a:ext uri="{FF2B5EF4-FFF2-40B4-BE49-F238E27FC236}">
              <a16:creationId xmlns:a16="http://schemas.microsoft.com/office/drawing/2014/main" id="{51F43AC7-E57F-4479-82AD-493B127072B7}"/>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635000" y="504564650"/>
          <a:ext cx="723900" cy="476250"/>
        </a:xfrm>
        <a:prstGeom prst="rect">
          <a:avLst/>
        </a:prstGeom>
      </xdr:spPr>
    </xdr:pic>
    <xdr:clientData/>
  </xdr:twoCellAnchor>
  <xdr:twoCellAnchor editAs="oneCell">
    <xdr:from>
      <xdr:col>1</xdr:col>
      <xdr:colOff>25400</xdr:colOff>
      <xdr:row>965</xdr:row>
      <xdr:rowOff>25400</xdr:rowOff>
    </xdr:from>
    <xdr:to>
      <xdr:col>1</xdr:col>
      <xdr:colOff>749300</xdr:colOff>
      <xdr:row>965</xdr:row>
      <xdr:rowOff>501650</xdr:rowOff>
    </xdr:to>
    <xdr:pic>
      <xdr:nvPicPr>
        <xdr:cNvPr id="1701" name="Subgraph-cereal_kilier">
          <a:extLst>
            <a:ext uri="{FF2B5EF4-FFF2-40B4-BE49-F238E27FC236}">
              <a16:creationId xmlns:a16="http://schemas.microsoft.com/office/drawing/2014/main" id="{51CEC033-B457-4405-841D-F176B478B8DB}"/>
            </a:ext>
          </a:extLst>
        </xdr:cNvPr>
        <xdr:cNvPicPr>
          <a:picLocks/>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635000" y="505088525"/>
          <a:ext cx="723900" cy="476250"/>
        </a:xfrm>
        <a:prstGeom prst="rect">
          <a:avLst/>
        </a:prstGeom>
      </xdr:spPr>
    </xdr:pic>
    <xdr:clientData/>
  </xdr:twoCellAnchor>
  <xdr:twoCellAnchor editAs="oneCell">
    <xdr:from>
      <xdr:col>1</xdr:col>
      <xdr:colOff>25400</xdr:colOff>
      <xdr:row>966</xdr:row>
      <xdr:rowOff>25400</xdr:rowOff>
    </xdr:from>
    <xdr:to>
      <xdr:col>1</xdr:col>
      <xdr:colOff>749300</xdr:colOff>
      <xdr:row>966</xdr:row>
      <xdr:rowOff>501650</xdr:rowOff>
    </xdr:to>
    <xdr:pic>
      <xdr:nvPicPr>
        <xdr:cNvPr id="1703" name="Subgraph-curtisnewtin9">
          <a:extLst>
            <a:ext uri="{FF2B5EF4-FFF2-40B4-BE49-F238E27FC236}">
              <a16:creationId xmlns:a16="http://schemas.microsoft.com/office/drawing/2014/main" id="{295207B0-6F57-443D-8FB6-B589D38074D4}"/>
            </a:ext>
          </a:extLst>
        </xdr:cNvPr>
        <xdr:cNvPicPr>
          <a:picLocks/>
        </xdr:cNvPicPr>
      </xdr:nvPicPr>
      <xdr:blipFill>
        <a:blip xmlns:r="http://schemas.openxmlformats.org/officeDocument/2006/relationships" r:embed="rId305">
          <a:extLst>
            <a:ext uri="{28A0092B-C50C-407E-A947-70E740481C1C}">
              <a14:useLocalDpi xmlns:a14="http://schemas.microsoft.com/office/drawing/2010/main" val="0"/>
            </a:ext>
          </a:extLst>
        </a:blip>
        <a:stretch>
          <a:fillRect/>
        </a:stretch>
      </xdr:blipFill>
      <xdr:spPr>
        <a:xfrm>
          <a:off x="635000" y="505612400"/>
          <a:ext cx="723900" cy="476250"/>
        </a:xfrm>
        <a:prstGeom prst="rect">
          <a:avLst/>
        </a:prstGeom>
      </xdr:spPr>
    </xdr:pic>
    <xdr:clientData/>
  </xdr:twoCellAnchor>
  <xdr:twoCellAnchor editAs="oneCell">
    <xdr:from>
      <xdr:col>1</xdr:col>
      <xdr:colOff>25400</xdr:colOff>
      <xdr:row>967</xdr:row>
      <xdr:rowOff>25400</xdr:rowOff>
    </xdr:from>
    <xdr:to>
      <xdr:col>1</xdr:col>
      <xdr:colOff>749300</xdr:colOff>
      <xdr:row>967</xdr:row>
      <xdr:rowOff>501650</xdr:rowOff>
    </xdr:to>
    <xdr:pic>
      <xdr:nvPicPr>
        <xdr:cNvPr id="1705" name="Subgraph-snghnlvvs">
          <a:extLst>
            <a:ext uri="{FF2B5EF4-FFF2-40B4-BE49-F238E27FC236}">
              <a16:creationId xmlns:a16="http://schemas.microsoft.com/office/drawing/2014/main" id="{96BA3A3C-7903-46AC-8E23-205C2458107B}"/>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635000" y="506136275"/>
          <a:ext cx="723900" cy="476250"/>
        </a:xfrm>
        <a:prstGeom prst="rect">
          <a:avLst/>
        </a:prstGeom>
      </xdr:spPr>
    </xdr:pic>
    <xdr:clientData/>
  </xdr:twoCellAnchor>
  <xdr:twoCellAnchor editAs="oneCell">
    <xdr:from>
      <xdr:col>1</xdr:col>
      <xdr:colOff>25400</xdr:colOff>
      <xdr:row>968</xdr:row>
      <xdr:rowOff>25400</xdr:rowOff>
    </xdr:from>
    <xdr:to>
      <xdr:col>1</xdr:col>
      <xdr:colOff>749300</xdr:colOff>
      <xdr:row>968</xdr:row>
      <xdr:rowOff>501650</xdr:rowOff>
    </xdr:to>
    <xdr:pic>
      <xdr:nvPicPr>
        <xdr:cNvPr id="1707" name="Subgraph-kaii2475">
          <a:extLst>
            <a:ext uri="{FF2B5EF4-FFF2-40B4-BE49-F238E27FC236}">
              <a16:creationId xmlns:a16="http://schemas.microsoft.com/office/drawing/2014/main" id="{6E0B4F16-6319-423A-9B67-C693500BDE00}"/>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506660150"/>
          <a:ext cx="723900" cy="476250"/>
        </a:xfrm>
        <a:prstGeom prst="rect">
          <a:avLst/>
        </a:prstGeom>
      </xdr:spPr>
    </xdr:pic>
    <xdr:clientData/>
  </xdr:twoCellAnchor>
  <xdr:twoCellAnchor editAs="oneCell">
    <xdr:from>
      <xdr:col>1</xdr:col>
      <xdr:colOff>25400</xdr:colOff>
      <xdr:row>969</xdr:row>
      <xdr:rowOff>25400</xdr:rowOff>
    </xdr:from>
    <xdr:to>
      <xdr:col>1</xdr:col>
      <xdr:colOff>749300</xdr:colOff>
      <xdr:row>969</xdr:row>
      <xdr:rowOff>501650</xdr:rowOff>
    </xdr:to>
    <xdr:pic>
      <xdr:nvPicPr>
        <xdr:cNvPr id="1709" name="Subgraph-pasvuupaspris">
          <a:extLst>
            <a:ext uri="{FF2B5EF4-FFF2-40B4-BE49-F238E27FC236}">
              <a16:creationId xmlns:a16="http://schemas.microsoft.com/office/drawing/2014/main" id="{5A591C3B-1443-4EB5-AE3C-16305788CF98}"/>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507184025"/>
          <a:ext cx="723900" cy="476250"/>
        </a:xfrm>
        <a:prstGeom prst="rect">
          <a:avLst/>
        </a:prstGeom>
      </xdr:spPr>
    </xdr:pic>
    <xdr:clientData/>
  </xdr:twoCellAnchor>
  <xdr:twoCellAnchor editAs="oneCell">
    <xdr:from>
      <xdr:col>1</xdr:col>
      <xdr:colOff>25400</xdr:colOff>
      <xdr:row>970</xdr:row>
      <xdr:rowOff>25400</xdr:rowOff>
    </xdr:from>
    <xdr:to>
      <xdr:col>1</xdr:col>
      <xdr:colOff>749300</xdr:colOff>
      <xdr:row>970</xdr:row>
      <xdr:rowOff>501650</xdr:rowOff>
    </xdr:to>
    <xdr:pic>
      <xdr:nvPicPr>
        <xdr:cNvPr id="1711" name="Subgraph-maximlln_">
          <a:extLst>
            <a:ext uri="{FF2B5EF4-FFF2-40B4-BE49-F238E27FC236}">
              <a16:creationId xmlns:a16="http://schemas.microsoft.com/office/drawing/2014/main" id="{5DE179D7-228F-4026-AADF-5122A62BBD65}"/>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635000" y="507707900"/>
          <a:ext cx="723900" cy="476250"/>
        </a:xfrm>
        <a:prstGeom prst="rect">
          <a:avLst/>
        </a:prstGeom>
      </xdr:spPr>
    </xdr:pic>
    <xdr:clientData/>
  </xdr:twoCellAnchor>
  <xdr:twoCellAnchor editAs="oneCell">
    <xdr:from>
      <xdr:col>1</xdr:col>
      <xdr:colOff>25400</xdr:colOff>
      <xdr:row>971</xdr:row>
      <xdr:rowOff>25400</xdr:rowOff>
    </xdr:from>
    <xdr:to>
      <xdr:col>1</xdr:col>
      <xdr:colOff>749300</xdr:colOff>
      <xdr:row>971</xdr:row>
      <xdr:rowOff>501650</xdr:rowOff>
    </xdr:to>
    <xdr:pic>
      <xdr:nvPicPr>
        <xdr:cNvPr id="1713" name="Subgraph-rh_subagio">
          <a:extLst>
            <a:ext uri="{FF2B5EF4-FFF2-40B4-BE49-F238E27FC236}">
              <a16:creationId xmlns:a16="http://schemas.microsoft.com/office/drawing/2014/main" id="{3B24EC79-88F1-4190-9FA1-976F6F47E731}"/>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635000" y="508231775"/>
          <a:ext cx="723900" cy="476250"/>
        </a:xfrm>
        <a:prstGeom prst="rect">
          <a:avLst/>
        </a:prstGeom>
      </xdr:spPr>
    </xdr:pic>
    <xdr:clientData/>
  </xdr:twoCellAnchor>
  <xdr:twoCellAnchor editAs="oneCell">
    <xdr:from>
      <xdr:col>1</xdr:col>
      <xdr:colOff>25400</xdr:colOff>
      <xdr:row>973</xdr:row>
      <xdr:rowOff>25400</xdr:rowOff>
    </xdr:from>
    <xdr:to>
      <xdr:col>1</xdr:col>
      <xdr:colOff>749300</xdr:colOff>
      <xdr:row>973</xdr:row>
      <xdr:rowOff>501650</xdr:rowOff>
    </xdr:to>
    <xdr:pic>
      <xdr:nvPicPr>
        <xdr:cNvPr id="1715" name="Subgraph-farida_mona2">
          <a:extLst>
            <a:ext uri="{FF2B5EF4-FFF2-40B4-BE49-F238E27FC236}">
              <a16:creationId xmlns:a16="http://schemas.microsoft.com/office/drawing/2014/main" id="{ADFCCF6C-DB19-4A4D-8BB4-FBE6DEA29D67}"/>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635000" y="509279525"/>
          <a:ext cx="723900" cy="476250"/>
        </a:xfrm>
        <a:prstGeom prst="rect">
          <a:avLst/>
        </a:prstGeom>
      </xdr:spPr>
    </xdr:pic>
    <xdr:clientData/>
  </xdr:twoCellAnchor>
  <xdr:twoCellAnchor editAs="oneCell">
    <xdr:from>
      <xdr:col>1</xdr:col>
      <xdr:colOff>25400</xdr:colOff>
      <xdr:row>974</xdr:row>
      <xdr:rowOff>25400</xdr:rowOff>
    </xdr:from>
    <xdr:to>
      <xdr:col>1</xdr:col>
      <xdr:colOff>749300</xdr:colOff>
      <xdr:row>974</xdr:row>
      <xdr:rowOff>501650</xdr:rowOff>
    </xdr:to>
    <xdr:pic>
      <xdr:nvPicPr>
        <xdr:cNvPr id="1717" name="Subgraph-ioutruenorth">
          <a:extLst>
            <a:ext uri="{FF2B5EF4-FFF2-40B4-BE49-F238E27FC236}">
              <a16:creationId xmlns:a16="http://schemas.microsoft.com/office/drawing/2014/main" id="{2D56C93F-63B2-4D5D-BA0D-97972910CD0E}"/>
            </a:ext>
          </a:extLst>
        </xdr:cNvPr>
        <xdr:cNvPicPr>
          <a:picLocks/>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635000" y="509803400"/>
          <a:ext cx="723900" cy="476250"/>
        </a:xfrm>
        <a:prstGeom prst="rect">
          <a:avLst/>
        </a:prstGeom>
      </xdr:spPr>
    </xdr:pic>
    <xdr:clientData/>
  </xdr:twoCellAnchor>
  <xdr:twoCellAnchor editAs="oneCell">
    <xdr:from>
      <xdr:col>1</xdr:col>
      <xdr:colOff>25400</xdr:colOff>
      <xdr:row>975</xdr:row>
      <xdr:rowOff>25400</xdr:rowOff>
    </xdr:from>
    <xdr:to>
      <xdr:col>1</xdr:col>
      <xdr:colOff>749300</xdr:colOff>
      <xdr:row>975</xdr:row>
      <xdr:rowOff>501650</xdr:rowOff>
    </xdr:to>
    <xdr:pic>
      <xdr:nvPicPr>
        <xdr:cNvPr id="1719" name="Subgraph-isleii2">
          <a:extLst>
            <a:ext uri="{FF2B5EF4-FFF2-40B4-BE49-F238E27FC236}">
              <a16:creationId xmlns:a16="http://schemas.microsoft.com/office/drawing/2014/main" id="{AED42331-7454-42EB-8BDC-1B4AD9BBDCDC}"/>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635000" y="510327275"/>
          <a:ext cx="723900" cy="476250"/>
        </a:xfrm>
        <a:prstGeom prst="rect">
          <a:avLst/>
        </a:prstGeom>
      </xdr:spPr>
    </xdr:pic>
    <xdr:clientData/>
  </xdr:twoCellAnchor>
  <xdr:twoCellAnchor editAs="oneCell">
    <xdr:from>
      <xdr:col>1</xdr:col>
      <xdr:colOff>25400</xdr:colOff>
      <xdr:row>977</xdr:row>
      <xdr:rowOff>25400</xdr:rowOff>
    </xdr:from>
    <xdr:to>
      <xdr:col>1</xdr:col>
      <xdr:colOff>749300</xdr:colOff>
      <xdr:row>977</xdr:row>
      <xdr:rowOff>501650</xdr:rowOff>
    </xdr:to>
    <xdr:pic>
      <xdr:nvPicPr>
        <xdr:cNvPr id="1721" name="Subgraph-_advxm_">
          <a:extLst>
            <a:ext uri="{FF2B5EF4-FFF2-40B4-BE49-F238E27FC236}">
              <a16:creationId xmlns:a16="http://schemas.microsoft.com/office/drawing/2014/main" id="{B6853363-3EC1-4064-B363-C8DBFBA60377}"/>
            </a:ext>
          </a:extLst>
        </xdr:cNvPr>
        <xdr:cNvPicPr>
          <a:picLocks/>
        </xdr:cNvPicPr>
      </xdr:nvPicPr>
      <xdr:blipFill>
        <a:blip xmlns:r="http://schemas.openxmlformats.org/officeDocument/2006/relationships" r:embed="rId305">
          <a:extLst>
            <a:ext uri="{28A0092B-C50C-407E-A947-70E740481C1C}">
              <a14:useLocalDpi xmlns:a14="http://schemas.microsoft.com/office/drawing/2010/main" val="0"/>
            </a:ext>
          </a:extLst>
        </a:blip>
        <a:stretch>
          <a:fillRect/>
        </a:stretch>
      </xdr:blipFill>
      <xdr:spPr>
        <a:xfrm>
          <a:off x="635000" y="511375025"/>
          <a:ext cx="723900" cy="476250"/>
        </a:xfrm>
        <a:prstGeom prst="rect">
          <a:avLst/>
        </a:prstGeom>
      </xdr:spPr>
    </xdr:pic>
    <xdr:clientData/>
  </xdr:twoCellAnchor>
  <xdr:twoCellAnchor editAs="oneCell">
    <xdr:from>
      <xdr:col>1</xdr:col>
      <xdr:colOff>25400</xdr:colOff>
      <xdr:row>978</xdr:row>
      <xdr:rowOff>25400</xdr:rowOff>
    </xdr:from>
    <xdr:to>
      <xdr:col>1</xdr:col>
      <xdr:colOff>749300</xdr:colOff>
      <xdr:row>978</xdr:row>
      <xdr:rowOff>501650</xdr:rowOff>
    </xdr:to>
    <xdr:pic>
      <xdr:nvPicPr>
        <xdr:cNvPr id="1723" name="Subgraph-oh_emay_">
          <a:extLst>
            <a:ext uri="{FF2B5EF4-FFF2-40B4-BE49-F238E27FC236}">
              <a16:creationId xmlns:a16="http://schemas.microsoft.com/office/drawing/2014/main" id="{ECDD0ED0-5BA5-4B93-8F9E-15FA509AA321}"/>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35000" y="511898900"/>
          <a:ext cx="723900" cy="476250"/>
        </a:xfrm>
        <a:prstGeom prst="rect">
          <a:avLst/>
        </a:prstGeom>
      </xdr:spPr>
    </xdr:pic>
    <xdr:clientData/>
  </xdr:twoCellAnchor>
  <xdr:twoCellAnchor editAs="oneCell">
    <xdr:from>
      <xdr:col>1</xdr:col>
      <xdr:colOff>25400</xdr:colOff>
      <xdr:row>980</xdr:row>
      <xdr:rowOff>25400</xdr:rowOff>
    </xdr:from>
    <xdr:to>
      <xdr:col>1</xdr:col>
      <xdr:colOff>749300</xdr:colOff>
      <xdr:row>980</xdr:row>
      <xdr:rowOff>501650</xdr:rowOff>
    </xdr:to>
    <xdr:pic>
      <xdr:nvPicPr>
        <xdr:cNvPr id="1725" name="Subgraph-pivet_ufc">
          <a:extLst>
            <a:ext uri="{FF2B5EF4-FFF2-40B4-BE49-F238E27FC236}">
              <a16:creationId xmlns:a16="http://schemas.microsoft.com/office/drawing/2014/main" id="{80923FB3-46DD-4B16-B9BE-0DB22C9C06F5}"/>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635000" y="512946650"/>
          <a:ext cx="723900" cy="476250"/>
        </a:xfrm>
        <a:prstGeom prst="rect">
          <a:avLst/>
        </a:prstGeom>
      </xdr:spPr>
    </xdr:pic>
    <xdr:clientData/>
  </xdr:twoCellAnchor>
  <xdr:twoCellAnchor editAs="oneCell">
    <xdr:from>
      <xdr:col>1</xdr:col>
      <xdr:colOff>25400</xdr:colOff>
      <xdr:row>981</xdr:row>
      <xdr:rowOff>25400</xdr:rowOff>
    </xdr:from>
    <xdr:to>
      <xdr:col>1</xdr:col>
      <xdr:colOff>749300</xdr:colOff>
      <xdr:row>981</xdr:row>
      <xdr:rowOff>501650</xdr:rowOff>
    </xdr:to>
    <xdr:pic>
      <xdr:nvPicPr>
        <xdr:cNvPr id="1727" name="Subgraph-malureive_ficap">
          <a:extLst>
            <a:ext uri="{FF2B5EF4-FFF2-40B4-BE49-F238E27FC236}">
              <a16:creationId xmlns:a16="http://schemas.microsoft.com/office/drawing/2014/main" id="{0EEF0EE6-9096-48B7-BFE5-8EC1073F07F8}"/>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513470525"/>
          <a:ext cx="723900" cy="476250"/>
        </a:xfrm>
        <a:prstGeom prst="rect">
          <a:avLst/>
        </a:prstGeom>
      </xdr:spPr>
    </xdr:pic>
    <xdr:clientData/>
  </xdr:twoCellAnchor>
  <xdr:twoCellAnchor editAs="oneCell">
    <xdr:from>
      <xdr:col>1</xdr:col>
      <xdr:colOff>25400</xdr:colOff>
      <xdr:row>982</xdr:row>
      <xdr:rowOff>25400</xdr:rowOff>
    </xdr:from>
    <xdr:to>
      <xdr:col>1</xdr:col>
      <xdr:colOff>749300</xdr:colOff>
      <xdr:row>982</xdr:row>
      <xdr:rowOff>501650</xdr:rowOff>
    </xdr:to>
    <xdr:pic>
      <xdr:nvPicPr>
        <xdr:cNvPr id="1729" name="Subgraph-giriadefavela">
          <a:extLst>
            <a:ext uri="{FF2B5EF4-FFF2-40B4-BE49-F238E27FC236}">
              <a16:creationId xmlns:a16="http://schemas.microsoft.com/office/drawing/2014/main" id="{949D3F80-F758-4DD7-A618-DD342D41FA33}"/>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513994400"/>
          <a:ext cx="723900" cy="476250"/>
        </a:xfrm>
        <a:prstGeom prst="rect">
          <a:avLst/>
        </a:prstGeom>
      </xdr:spPr>
    </xdr:pic>
    <xdr:clientData/>
  </xdr:twoCellAnchor>
  <xdr:twoCellAnchor editAs="oneCell">
    <xdr:from>
      <xdr:col>1</xdr:col>
      <xdr:colOff>25400</xdr:colOff>
      <xdr:row>983</xdr:row>
      <xdr:rowOff>25400</xdr:rowOff>
    </xdr:from>
    <xdr:to>
      <xdr:col>1</xdr:col>
      <xdr:colOff>749300</xdr:colOff>
      <xdr:row>983</xdr:row>
      <xdr:rowOff>501650</xdr:rowOff>
    </xdr:to>
    <xdr:pic>
      <xdr:nvPicPr>
        <xdr:cNvPr id="1731" name="Subgraph-neymarjrdepre">
          <a:extLst>
            <a:ext uri="{FF2B5EF4-FFF2-40B4-BE49-F238E27FC236}">
              <a16:creationId xmlns:a16="http://schemas.microsoft.com/office/drawing/2014/main" id="{015CF710-2EDA-4B2F-BF22-3FF9E2AAF190}"/>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514518275"/>
          <a:ext cx="723900" cy="476250"/>
        </a:xfrm>
        <a:prstGeom prst="rect">
          <a:avLst/>
        </a:prstGeom>
      </xdr:spPr>
    </xdr:pic>
    <xdr:clientData/>
  </xdr:twoCellAnchor>
  <xdr:twoCellAnchor editAs="oneCell">
    <xdr:from>
      <xdr:col>1</xdr:col>
      <xdr:colOff>25400</xdr:colOff>
      <xdr:row>984</xdr:row>
      <xdr:rowOff>25400</xdr:rowOff>
    </xdr:from>
    <xdr:to>
      <xdr:col>1</xdr:col>
      <xdr:colOff>749300</xdr:colOff>
      <xdr:row>984</xdr:row>
      <xdr:rowOff>501650</xdr:rowOff>
    </xdr:to>
    <xdr:pic>
      <xdr:nvPicPr>
        <xdr:cNvPr id="1733" name="Subgraph-brianco15657846">
          <a:extLst>
            <a:ext uri="{FF2B5EF4-FFF2-40B4-BE49-F238E27FC236}">
              <a16:creationId xmlns:a16="http://schemas.microsoft.com/office/drawing/2014/main" id="{BC23778F-49BA-4E13-BB86-573158DB1485}"/>
            </a:ext>
          </a:extLst>
        </xdr:cNvPr>
        <xdr:cNvPicPr>
          <a:picLocks/>
        </xdr:cNvPicPr>
      </xdr:nvPicPr>
      <xdr:blipFill>
        <a:blip xmlns:r="http://schemas.openxmlformats.org/officeDocument/2006/relationships" r:embed="rId179">
          <a:extLst>
            <a:ext uri="{28A0092B-C50C-407E-A947-70E740481C1C}">
              <a14:useLocalDpi xmlns:a14="http://schemas.microsoft.com/office/drawing/2010/main" val="0"/>
            </a:ext>
          </a:extLst>
        </a:blip>
        <a:stretch>
          <a:fillRect/>
        </a:stretch>
      </xdr:blipFill>
      <xdr:spPr>
        <a:xfrm>
          <a:off x="635000" y="515042150"/>
          <a:ext cx="723900" cy="476250"/>
        </a:xfrm>
        <a:prstGeom prst="rect">
          <a:avLst/>
        </a:prstGeom>
      </xdr:spPr>
    </xdr:pic>
    <xdr:clientData/>
  </xdr:twoCellAnchor>
  <xdr:twoCellAnchor editAs="oneCell">
    <xdr:from>
      <xdr:col>1</xdr:col>
      <xdr:colOff>25400</xdr:colOff>
      <xdr:row>985</xdr:row>
      <xdr:rowOff>25400</xdr:rowOff>
    </xdr:from>
    <xdr:to>
      <xdr:col>1</xdr:col>
      <xdr:colOff>749300</xdr:colOff>
      <xdr:row>985</xdr:row>
      <xdr:rowOff>501650</xdr:rowOff>
    </xdr:to>
    <xdr:pic>
      <xdr:nvPicPr>
        <xdr:cNvPr id="1735" name="Subgraph-decastroyon">
          <a:extLst>
            <a:ext uri="{FF2B5EF4-FFF2-40B4-BE49-F238E27FC236}">
              <a16:creationId xmlns:a16="http://schemas.microsoft.com/office/drawing/2014/main" id="{6A09EDD7-9B49-4390-8C72-DB7D7D1A198B}"/>
            </a:ext>
          </a:extLst>
        </xdr:cNvPr>
        <xdr:cNvPicPr>
          <a:picLocks/>
        </xdr:cNvPicPr>
      </xdr:nvPicPr>
      <xdr:blipFill>
        <a:blip xmlns:r="http://schemas.openxmlformats.org/officeDocument/2006/relationships" r:embed="rId339">
          <a:extLst>
            <a:ext uri="{28A0092B-C50C-407E-A947-70E740481C1C}">
              <a14:useLocalDpi xmlns:a14="http://schemas.microsoft.com/office/drawing/2010/main" val="0"/>
            </a:ext>
          </a:extLst>
        </a:blip>
        <a:stretch>
          <a:fillRect/>
        </a:stretch>
      </xdr:blipFill>
      <xdr:spPr>
        <a:xfrm>
          <a:off x="635000" y="515566025"/>
          <a:ext cx="723900" cy="476250"/>
        </a:xfrm>
        <a:prstGeom prst="rect">
          <a:avLst/>
        </a:prstGeom>
      </xdr:spPr>
    </xdr:pic>
    <xdr:clientData/>
  </xdr:twoCellAnchor>
  <xdr:twoCellAnchor editAs="oneCell">
    <xdr:from>
      <xdr:col>1</xdr:col>
      <xdr:colOff>25400</xdr:colOff>
      <xdr:row>986</xdr:row>
      <xdr:rowOff>25400</xdr:rowOff>
    </xdr:from>
    <xdr:to>
      <xdr:col>1</xdr:col>
      <xdr:colOff>749300</xdr:colOff>
      <xdr:row>986</xdr:row>
      <xdr:rowOff>501650</xdr:rowOff>
    </xdr:to>
    <xdr:pic>
      <xdr:nvPicPr>
        <xdr:cNvPr id="1737" name="Subgraph-dogeraca">
          <a:extLst>
            <a:ext uri="{FF2B5EF4-FFF2-40B4-BE49-F238E27FC236}">
              <a16:creationId xmlns:a16="http://schemas.microsoft.com/office/drawing/2014/main" id="{E0E7A511-0AAD-4AF5-85D4-F9964B78973A}"/>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516089900"/>
          <a:ext cx="723900" cy="476250"/>
        </a:xfrm>
        <a:prstGeom prst="rect">
          <a:avLst/>
        </a:prstGeom>
      </xdr:spPr>
    </xdr:pic>
    <xdr:clientData/>
  </xdr:twoCellAnchor>
  <xdr:twoCellAnchor editAs="oneCell">
    <xdr:from>
      <xdr:col>1</xdr:col>
      <xdr:colOff>25400</xdr:colOff>
      <xdr:row>987</xdr:row>
      <xdr:rowOff>25400</xdr:rowOff>
    </xdr:from>
    <xdr:to>
      <xdr:col>1</xdr:col>
      <xdr:colOff>749300</xdr:colOff>
      <xdr:row>987</xdr:row>
      <xdr:rowOff>501650</xdr:rowOff>
    </xdr:to>
    <xdr:pic>
      <xdr:nvPicPr>
        <xdr:cNvPr id="1739" name="Subgraph-detiksport">
          <a:extLst>
            <a:ext uri="{FF2B5EF4-FFF2-40B4-BE49-F238E27FC236}">
              <a16:creationId xmlns:a16="http://schemas.microsoft.com/office/drawing/2014/main" id="{F7F84390-3638-4633-AB4E-859E2DF85842}"/>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516613775"/>
          <a:ext cx="723900" cy="476250"/>
        </a:xfrm>
        <a:prstGeom prst="rect">
          <a:avLst/>
        </a:prstGeom>
      </xdr:spPr>
    </xdr:pic>
    <xdr:clientData/>
  </xdr:twoCellAnchor>
  <xdr:twoCellAnchor editAs="oneCell">
    <xdr:from>
      <xdr:col>1</xdr:col>
      <xdr:colOff>25400</xdr:colOff>
      <xdr:row>988</xdr:row>
      <xdr:rowOff>25400</xdr:rowOff>
    </xdr:from>
    <xdr:to>
      <xdr:col>1</xdr:col>
      <xdr:colOff>749300</xdr:colOff>
      <xdr:row>988</xdr:row>
      <xdr:rowOff>501650</xdr:rowOff>
    </xdr:to>
    <xdr:pic>
      <xdr:nvPicPr>
        <xdr:cNvPr id="1741" name="Subgraph-ekobr_">
          <a:extLst>
            <a:ext uri="{FF2B5EF4-FFF2-40B4-BE49-F238E27FC236}">
              <a16:creationId xmlns:a16="http://schemas.microsoft.com/office/drawing/2014/main" id="{E6B61964-DAAE-4AF4-A8A3-919DFC547E4E}"/>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517137650"/>
          <a:ext cx="723900" cy="476250"/>
        </a:xfrm>
        <a:prstGeom prst="rect">
          <a:avLst/>
        </a:prstGeom>
      </xdr:spPr>
    </xdr:pic>
    <xdr:clientData/>
  </xdr:twoCellAnchor>
  <xdr:twoCellAnchor editAs="oneCell">
    <xdr:from>
      <xdr:col>1</xdr:col>
      <xdr:colOff>25400</xdr:colOff>
      <xdr:row>990</xdr:row>
      <xdr:rowOff>25400</xdr:rowOff>
    </xdr:from>
    <xdr:to>
      <xdr:col>1</xdr:col>
      <xdr:colOff>749300</xdr:colOff>
      <xdr:row>990</xdr:row>
      <xdr:rowOff>501650</xdr:rowOff>
    </xdr:to>
    <xdr:pic>
      <xdr:nvPicPr>
        <xdr:cNvPr id="1743" name="Subgraph-rosie_roses_bp">
          <a:extLst>
            <a:ext uri="{FF2B5EF4-FFF2-40B4-BE49-F238E27FC236}">
              <a16:creationId xmlns:a16="http://schemas.microsoft.com/office/drawing/2014/main" id="{6D0909D3-20DB-4E17-B3A6-8FAB05FAF41F}"/>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635000" y="518185400"/>
          <a:ext cx="723900" cy="476250"/>
        </a:xfrm>
        <a:prstGeom prst="rect">
          <a:avLst/>
        </a:prstGeom>
      </xdr:spPr>
    </xdr:pic>
    <xdr:clientData/>
  </xdr:twoCellAnchor>
  <xdr:twoCellAnchor editAs="oneCell">
    <xdr:from>
      <xdr:col>1</xdr:col>
      <xdr:colOff>25400</xdr:colOff>
      <xdr:row>991</xdr:row>
      <xdr:rowOff>25400</xdr:rowOff>
    </xdr:from>
    <xdr:to>
      <xdr:col>1</xdr:col>
      <xdr:colOff>749300</xdr:colOff>
      <xdr:row>991</xdr:row>
      <xdr:rowOff>501650</xdr:rowOff>
    </xdr:to>
    <xdr:pic>
      <xdr:nvPicPr>
        <xdr:cNvPr id="1745" name="Subgraph-jaemwinbigcityx">
          <a:extLst>
            <a:ext uri="{FF2B5EF4-FFF2-40B4-BE49-F238E27FC236}">
              <a16:creationId xmlns:a16="http://schemas.microsoft.com/office/drawing/2014/main" id="{EF18DF05-DAF3-4EFC-8DA5-140BD343529F}"/>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635000" y="518709275"/>
          <a:ext cx="723900" cy="476250"/>
        </a:xfrm>
        <a:prstGeom prst="rect">
          <a:avLst/>
        </a:prstGeom>
      </xdr:spPr>
    </xdr:pic>
    <xdr:clientData/>
  </xdr:twoCellAnchor>
  <xdr:twoCellAnchor editAs="oneCell">
    <xdr:from>
      <xdr:col>1</xdr:col>
      <xdr:colOff>25400</xdr:colOff>
      <xdr:row>992</xdr:row>
      <xdr:rowOff>25400</xdr:rowOff>
    </xdr:from>
    <xdr:to>
      <xdr:col>1</xdr:col>
      <xdr:colOff>749300</xdr:colOff>
      <xdr:row>992</xdr:row>
      <xdr:rowOff>501650</xdr:rowOff>
    </xdr:to>
    <xdr:pic>
      <xdr:nvPicPr>
        <xdr:cNvPr id="1747" name="Subgraph-erudamy">
          <a:extLst>
            <a:ext uri="{FF2B5EF4-FFF2-40B4-BE49-F238E27FC236}">
              <a16:creationId xmlns:a16="http://schemas.microsoft.com/office/drawing/2014/main" id="{910D8554-7840-4B55-B345-395025E81840}"/>
            </a:ext>
          </a:extLst>
        </xdr:cNvPr>
        <xdr:cNvPicPr>
          <a:picLocks/>
        </xdr:cNvPicPr>
      </xdr:nvPicPr>
      <xdr:blipFill>
        <a:blip xmlns:r="http://schemas.openxmlformats.org/officeDocument/2006/relationships" r:embed="rId340">
          <a:extLst>
            <a:ext uri="{28A0092B-C50C-407E-A947-70E740481C1C}">
              <a14:useLocalDpi xmlns:a14="http://schemas.microsoft.com/office/drawing/2010/main" val="0"/>
            </a:ext>
          </a:extLst>
        </a:blip>
        <a:stretch>
          <a:fillRect/>
        </a:stretch>
      </xdr:blipFill>
      <xdr:spPr>
        <a:xfrm>
          <a:off x="635000" y="519233150"/>
          <a:ext cx="723900" cy="476250"/>
        </a:xfrm>
        <a:prstGeom prst="rect">
          <a:avLst/>
        </a:prstGeom>
      </xdr:spPr>
    </xdr:pic>
    <xdr:clientData/>
  </xdr:twoCellAnchor>
  <xdr:twoCellAnchor editAs="oneCell">
    <xdr:from>
      <xdr:col>1</xdr:col>
      <xdr:colOff>25400</xdr:colOff>
      <xdr:row>993</xdr:row>
      <xdr:rowOff>25400</xdr:rowOff>
    </xdr:from>
    <xdr:to>
      <xdr:col>1</xdr:col>
      <xdr:colOff>749300</xdr:colOff>
      <xdr:row>993</xdr:row>
      <xdr:rowOff>501650</xdr:rowOff>
    </xdr:to>
    <xdr:pic>
      <xdr:nvPicPr>
        <xdr:cNvPr id="1749" name="Subgraph-horizon343">
          <a:extLst>
            <a:ext uri="{FF2B5EF4-FFF2-40B4-BE49-F238E27FC236}">
              <a16:creationId xmlns:a16="http://schemas.microsoft.com/office/drawing/2014/main" id="{C8A408CA-D612-4F77-9176-BEA862D98427}"/>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519757025"/>
          <a:ext cx="723900" cy="476250"/>
        </a:xfrm>
        <a:prstGeom prst="rect">
          <a:avLst/>
        </a:prstGeom>
      </xdr:spPr>
    </xdr:pic>
    <xdr:clientData/>
  </xdr:twoCellAnchor>
  <xdr:twoCellAnchor editAs="oneCell">
    <xdr:from>
      <xdr:col>1</xdr:col>
      <xdr:colOff>25400</xdr:colOff>
      <xdr:row>994</xdr:row>
      <xdr:rowOff>25400</xdr:rowOff>
    </xdr:from>
    <xdr:to>
      <xdr:col>1</xdr:col>
      <xdr:colOff>749300</xdr:colOff>
      <xdr:row>994</xdr:row>
      <xdr:rowOff>501650</xdr:rowOff>
    </xdr:to>
    <xdr:pic>
      <xdr:nvPicPr>
        <xdr:cNvPr id="1751" name="Subgraph-franzcapt">
          <a:extLst>
            <a:ext uri="{FF2B5EF4-FFF2-40B4-BE49-F238E27FC236}">
              <a16:creationId xmlns:a16="http://schemas.microsoft.com/office/drawing/2014/main" id="{67EC1CC2-5D6F-4314-8611-1381F90E84CE}"/>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635000" y="520280900"/>
          <a:ext cx="723900" cy="476250"/>
        </a:xfrm>
        <a:prstGeom prst="rect">
          <a:avLst/>
        </a:prstGeom>
      </xdr:spPr>
    </xdr:pic>
    <xdr:clientData/>
  </xdr:twoCellAnchor>
  <xdr:twoCellAnchor editAs="oneCell">
    <xdr:from>
      <xdr:col>1</xdr:col>
      <xdr:colOff>25400</xdr:colOff>
      <xdr:row>995</xdr:row>
      <xdr:rowOff>25400</xdr:rowOff>
    </xdr:from>
    <xdr:to>
      <xdr:col>1</xdr:col>
      <xdr:colOff>749300</xdr:colOff>
      <xdr:row>995</xdr:row>
      <xdr:rowOff>501650</xdr:rowOff>
    </xdr:to>
    <xdr:pic>
      <xdr:nvPicPr>
        <xdr:cNvPr id="1753" name="Subgraph-liaquat_mohmand">
          <a:extLst>
            <a:ext uri="{FF2B5EF4-FFF2-40B4-BE49-F238E27FC236}">
              <a16:creationId xmlns:a16="http://schemas.microsoft.com/office/drawing/2014/main" id="{48E49C23-49F0-4814-8361-EF5686A82003}"/>
            </a:ext>
          </a:extLst>
        </xdr:cNvPr>
        <xdr:cNvPicPr>
          <a:picLocks/>
        </xdr:cNvPicPr>
      </xdr:nvPicPr>
      <xdr:blipFill>
        <a:blip xmlns:r="http://schemas.openxmlformats.org/officeDocument/2006/relationships" r:embed="rId185">
          <a:extLst>
            <a:ext uri="{28A0092B-C50C-407E-A947-70E740481C1C}">
              <a14:useLocalDpi xmlns:a14="http://schemas.microsoft.com/office/drawing/2010/main" val="0"/>
            </a:ext>
          </a:extLst>
        </a:blip>
        <a:stretch>
          <a:fillRect/>
        </a:stretch>
      </xdr:blipFill>
      <xdr:spPr>
        <a:xfrm>
          <a:off x="635000" y="520804775"/>
          <a:ext cx="723900" cy="476250"/>
        </a:xfrm>
        <a:prstGeom prst="rect">
          <a:avLst/>
        </a:prstGeom>
      </xdr:spPr>
    </xdr:pic>
    <xdr:clientData/>
  </xdr:twoCellAnchor>
  <xdr:twoCellAnchor editAs="oneCell">
    <xdr:from>
      <xdr:col>1</xdr:col>
      <xdr:colOff>25400</xdr:colOff>
      <xdr:row>996</xdr:row>
      <xdr:rowOff>25400</xdr:rowOff>
    </xdr:from>
    <xdr:to>
      <xdr:col>1</xdr:col>
      <xdr:colOff>749300</xdr:colOff>
      <xdr:row>996</xdr:row>
      <xdr:rowOff>501650</xdr:rowOff>
    </xdr:to>
    <xdr:pic>
      <xdr:nvPicPr>
        <xdr:cNvPr id="1755" name="Subgraph-howlerhead">
          <a:extLst>
            <a:ext uri="{FF2B5EF4-FFF2-40B4-BE49-F238E27FC236}">
              <a16:creationId xmlns:a16="http://schemas.microsoft.com/office/drawing/2014/main" id="{D289D7A5-FE53-427D-BFBD-6CB3276BEC69}"/>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521328650"/>
          <a:ext cx="723900" cy="476250"/>
        </a:xfrm>
        <a:prstGeom prst="rect">
          <a:avLst/>
        </a:prstGeom>
      </xdr:spPr>
    </xdr:pic>
    <xdr:clientData/>
  </xdr:twoCellAnchor>
  <xdr:twoCellAnchor editAs="oneCell">
    <xdr:from>
      <xdr:col>1</xdr:col>
      <xdr:colOff>25400</xdr:colOff>
      <xdr:row>997</xdr:row>
      <xdr:rowOff>25400</xdr:rowOff>
    </xdr:from>
    <xdr:to>
      <xdr:col>1</xdr:col>
      <xdr:colOff>749300</xdr:colOff>
      <xdr:row>997</xdr:row>
      <xdr:rowOff>501650</xdr:rowOff>
    </xdr:to>
    <xdr:pic>
      <xdr:nvPicPr>
        <xdr:cNvPr id="1757" name="Subgraph-zeicityx">
          <a:extLst>
            <a:ext uri="{FF2B5EF4-FFF2-40B4-BE49-F238E27FC236}">
              <a16:creationId xmlns:a16="http://schemas.microsoft.com/office/drawing/2014/main" id="{E655EB6F-7B14-4842-A81C-FF741926DD08}"/>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635000" y="521852525"/>
          <a:ext cx="723900" cy="476250"/>
        </a:xfrm>
        <a:prstGeom prst="rect">
          <a:avLst/>
        </a:prstGeom>
      </xdr:spPr>
    </xdr:pic>
    <xdr:clientData/>
  </xdr:twoCellAnchor>
  <xdr:twoCellAnchor editAs="oneCell">
    <xdr:from>
      <xdr:col>1</xdr:col>
      <xdr:colOff>25400</xdr:colOff>
      <xdr:row>998</xdr:row>
      <xdr:rowOff>25400</xdr:rowOff>
    </xdr:from>
    <xdr:to>
      <xdr:col>1</xdr:col>
      <xdr:colOff>749300</xdr:colOff>
      <xdr:row>998</xdr:row>
      <xdr:rowOff>501650</xdr:rowOff>
    </xdr:to>
    <xdr:pic>
      <xdr:nvPicPr>
        <xdr:cNvPr id="1759" name="Subgraph-water_busaik">
          <a:extLst>
            <a:ext uri="{FF2B5EF4-FFF2-40B4-BE49-F238E27FC236}">
              <a16:creationId xmlns:a16="http://schemas.microsoft.com/office/drawing/2014/main" id="{161FE85C-1DAA-499C-A33C-9758C6D4D3A1}"/>
            </a:ext>
          </a:extLst>
        </xdr:cNvPr>
        <xdr:cNvPicPr>
          <a:picLocks/>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635000" y="522376400"/>
          <a:ext cx="723900" cy="476250"/>
        </a:xfrm>
        <a:prstGeom prst="rect">
          <a:avLst/>
        </a:prstGeom>
      </xdr:spPr>
    </xdr:pic>
    <xdr:clientData/>
  </xdr:twoCellAnchor>
  <xdr:twoCellAnchor editAs="oneCell">
    <xdr:from>
      <xdr:col>1</xdr:col>
      <xdr:colOff>25400</xdr:colOff>
      <xdr:row>999</xdr:row>
      <xdr:rowOff>25400</xdr:rowOff>
    </xdr:from>
    <xdr:to>
      <xdr:col>1</xdr:col>
      <xdr:colOff>749300</xdr:colOff>
      <xdr:row>999</xdr:row>
      <xdr:rowOff>501650</xdr:rowOff>
    </xdr:to>
    <xdr:pic>
      <xdr:nvPicPr>
        <xdr:cNvPr id="1761" name="Subgraph-ka910gi">
          <a:extLst>
            <a:ext uri="{FF2B5EF4-FFF2-40B4-BE49-F238E27FC236}">
              <a16:creationId xmlns:a16="http://schemas.microsoft.com/office/drawing/2014/main" id="{DDD2B6E8-836A-44A3-A141-835B44C35B79}"/>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635000" y="522900275"/>
          <a:ext cx="723900" cy="476250"/>
        </a:xfrm>
        <a:prstGeom prst="rect">
          <a:avLst/>
        </a:prstGeom>
      </xdr:spPr>
    </xdr:pic>
    <xdr:clientData/>
  </xdr:twoCellAnchor>
  <xdr:twoCellAnchor editAs="oneCell">
    <xdr:from>
      <xdr:col>1</xdr:col>
      <xdr:colOff>25400</xdr:colOff>
      <xdr:row>1000</xdr:row>
      <xdr:rowOff>25400</xdr:rowOff>
    </xdr:from>
    <xdr:to>
      <xdr:col>1</xdr:col>
      <xdr:colOff>749300</xdr:colOff>
      <xdr:row>1000</xdr:row>
      <xdr:rowOff>501650</xdr:rowOff>
    </xdr:to>
    <xdr:pic>
      <xdr:nvPicPr>
        <xdr:cNvPr id="1763" name="Subgraph-show24240">
          <a:extLst>
            <a:ext uri="{FF2B5EF4-FFF2-40B4-BE49-F238E27FC236}">
              <a16:creationId xmlns:a16="http://schemas.microsoft.com/office/drawing/2014/main" id="{768D4100-7E20-4637-A8CA-3E8BC145E5E9}"/>
            </a:ext>
          </a:extLst>
        </xdr:cNvPr>
        <xdr:cNvPicPr>
          <a:picLocks/>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635000" y="523424150"/>
          <a:ext cx="723900" cy="476250"/>
        </a:xfrm>
        <a:prstGeom prst="rect">
          <a:avLst/>
        </a:prstGeom>
      </xdr:spPr>
    </xdr:pic>
    <xdr:clientData/>
  </xdr:twoCellAnchor>
  <xdr:twoCellAnchor editAs="oneCell">
    <xdr:from>
      <xdr:col>1</xdr:col>
      <xdr:colOff>25400</xdr:colOff>
      <xdr:row>1001</xdr:row>
      <xdr:rowOff>25400</xdr:rowOff>
    </xdr:from>
    <xdr:to>
      <xdr:col>1</xdr:col>
      <xdr:colOff>749300</xdr:colOff>
      <xdr:row>1001</xdr:row>
      <xdr:rowOff>501650</xdr:rowOff>
    </xdr:to>
    <xdr:pic>
      <xdr:nvPicPr>
        <xdr:cNvPr id="1765" name="Subgraph-patambaylang">
          <a:extLst>
            <a:ext uri="{FF2B5EF4-FFF2-40B4-BE49-F238E27FC236}">
              <a16:creationId xmlns:a16="http://schemas.microsoft.com/office/drawing/2014/main" id="{01E49F2F-A8A2-4F15-9327-1467AE4BBC27}"/>
            </a:ext>
          </a:extLst>
        </xdr:cNvPr>
        <xdr:cNvPicPr>
          <a:picLocks/>
        </xdr:cNvPicPr>
      </xdr:nvPicPr>
      <xdr:blipFill>
        <a:blip xmlns:r="http://schemas.openxmlformats.org/officeDocument/2006/relationships" r:embed="rId341">
          <a:extLst>
            <a:ext uri="{28A0092B-C50C-407E-A947-70E740481C1C}">
              <a14:useLocalDpi xmlns:a14="http://schemas.microsoft.com/office/drawing/2010/main" val="0"/>
            </a:ext>
          </a:extLst>
        </a:blip>
        <a:stretch>
          <a:fillRect/>
        </a:stretch>
      </xdr:blipFill>
      <xdr:spPr>
        <a:xfrm>
          <a:off x="635000" y="523948025"/>
          <a:ext cx="723900" cy="476250"/>
        </a:xfrm>
        <a:prstGeom prst="rect">
          <a:avLst/>
        </a:prstGeom>
      </xdr:spPr>
    </xdr:pic>
    <xdr:clientData/>
  </xdr:twoCellAnchor>
  <xdr:twoCellAnchor editAs="oneCell">
    <xdr:from>
      <xdr:col>1</xdr:col>
      <xdr:colOff>25400</xdr:colOff>
      <xdr:row>1002</xdr:row>
      <xdr:rowOff>25400</xdr:rowOff>
    </xdr:from>
    <xdr:to>
      <xdr:col>1</xdr:col>
      <xdr:colOff>749300</xdr:colOff>
      <xdr:row>1002</xdr:row>
      <xdr:rowOff>501650</xdr:rowOff>
    </xdr:to>
    <xdr:pic>
      <xdr:nvPicPr>
        <xdr:cNvPr id="1767" name="Subgraph-ramaxjichuu">
          <a:extLst>
            <a:ext uri="{FF2B5EF4-FFF2-40B4-BE49-F238E27FC236}">
              <a16:creationId xmlns:a16="http://schemas.microsoft.com/office/drawing/2014/main" id="{A86DBEC6-6093-4B47-9897-DAE7445CFB8B}"/>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635000" y="524471900"/>
          <a:ext cx="723900" cy="476250"/>
        </a:xfrm>
        <a:prstGeom prst="rect">
          <a:avLst/>
        </a:prstGeom>
      </xdr:spPr>
    </xdr:pic>
    <xdr:clientData/>
  </xdr:twoCellAnchor>
  <xdr:twoCellAnchor editAs="oneCell">
    <xdr:from>
      <xdr:col>1</xdr:col>
      <xdr:colOff>25400</xdr:colOff>
      <xdr:row>1003</xdr:row>
      <xdr:rowOff>25400</xdr:rowOff>
    </xdr:from>
    <xdr:to>
      <xdr:col>1</xdr:col>
      <xdr:colOff>749300</xdr:colOff>
      <xdr:row>1003</xdr:row>
      <xdr:rowOff>501650</xdr:rowOff>
    </xdr:to>
    <xdr:pic>
      <xdr:nvPicPr>
        <xdr:cNvPr id="1769" name="Subgraph-rhayneastrid">
          <a:extLst>
            <a:ext uri="{FF2B5EF4-FFF2-40B4-BE49-F238E27FC236}">
              <a16:creationId xmlns:a16="http://schemas.microsoft.com/office/drawing/2014/main" id="{DE87CF6D-E32F-4F1F-905A-79411C836FF4}"/>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635000" y="524995775"/>
          <a:ext cx="723900" cy="476250"/>
        </a:xfrm>
        <a:prstGeom prst="rect">
          <a:avLst/>
        </a:prstGeom>
      </xdr:spPr>
    </xdr:pic>
    <xdr:clientData/>
  </xdr:twoCellAnchor>
  <xdr:twoCellAnchor editAs="oneCell">
    <xdr:from>
      <xdr:col>1</xdr:col>
      <xdr:colOff>25400</xdr:colOff>
      <xdr:row>1004</xdr:row>
      <xdr:rowOff>25400</xdr:rowOff>
    </xdr:from>
    <xdr:to>
      <xdr:col>1</xdr:col>
      <xdr:colOff>749300</xdr:colOff>
      <xdr:row>1004</xdr:row>
      <xdr:rowOff>501650</xdr:rowOff>
    </xdr:to>
    <xdr:pic>
      <xdr:nvPicPr>
        <xdr:cNvPr id="1771" name="Subgraph-scqub_www">
          <a:extLst>
            <a:ext uri="{FF2B5EF4-FFF2-40B4-BE49-F238E27FC236}">
              <a16:creationId xmlns:a16="http://schemas.microsoft.com/office/drawing/2014/main" id="{7A92F511-29CA-4DE6-8BC1-419820132CE1}"/>
            </a:ext>
          </a:extLst>
        </xdr:cNvPr>
        <xdr:cNvPicPr>
          <a:picLocks/>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635000" y="525519650"/>
          <a:ext cx="723900" cy="476250"/>
        </a:xfrm>
        <a:prstGeom prst="rect">
          <a:avLst/>
        </a:prstGeom>
      </xdr:spPr>
    </xdr:pic>
    <xdr:clientData/>
  </xdr:twoCellAnchor>
  <xdr:twoCellAnchor editAs="oneCell">
    <xdr:from>
      <xdr:col>1</xdr:col>
      <xdr:colOff>25400</xdr:colOff>
      <xdr:row>1005</xdr:row>
      <xdr:rowOff>25400</xdr:rowOff>
    </xdr:from>
    <xdr:to>
      <xdr:col>1</xdr:col>
      <xdr:colOff>749300</xdr:colOff>
      <xdr:row>1005</xdr:row>
      <xdr:rowOff>501650</xdr:rowOff>
    </xdr:to>
    <xdr:pic>
      <xdr:nvPicPr>
        <xdr:cNvPr id="1773" name="Subgraph-_babacar">
          <a:extLst>
            <a:ext uri="{FF2B5EF4-FFF2-40B4-BE49-F238E27FC236}">
              <a16:creationId xmlns:a16="http://schemas.microsoft.com/office/drawing/2014/main" id="{6D2139BE-D161-4DA8-9C22-D91CE65E3EAA}"/>
            </a:ext>
          </a:extLst>
        </xdr:cNvPr>
        <xdr:cNvPicPr>
          <a:picLocks/>
        </xdr:cNvPicPr>
      </xdr:nvPicPr>
      <xdr:blipFill>
        <a:blip xmlns:r="http://schemas.openxmlformats.org/officeDocument/2006/relationships" r:embed="rId342">
          <a:extLst>
            <a:ext uri="{28A0092B-C50C-407E-A947-70E740481C1C}">
              <a14:useLocalDpi xmlns:a14="http://schemas.microsoft.com/office/drawing/2010/main" val="0"/>
            </a:ext>
          </a:extLst>
        </a:blip>
        <a:stretch>
          <a:fillRect/>
        </a:stretch>
      </xdr:blipFill>
      <xdr:spPr>
        <a:xfrm>
          <a:off x="635000" y="526043525"/>
          <a:ext cx="723900" cy="476250"/>
        </a:xfrm>
        <a:prstGeom prst="rect">
          <a:avLst/>
        </a:prstGeom>
      </xdr:spPr>
    </xdr:pic>
    <xdr:clientData/>
  </xdr:twoCellAnchor>
  <xdr:twoCellAnchor editAs="oneCell">
    <xdr:from>
      <xdr:col>1</xdr:col>
      <xdr:colOff>25400</xdr:colOff>
      <xdr:row>1006</xdr:row>
      <xdr:rowOff>25400</xdr:rowOff>
    </xdr:from>
    <xdr:to>
      <xdr:col>1</xdr:col>
      <xdr:colOff>749300</xdr:colOff>
      <xdr:row>1006</xdr:row>
      <xdr:rowOff>501650</xdr:rowOff>
    </xdr:to>
    <xdr:pic>
      <xdr:nvPicPr>
        <xdr:cNvPr id="1775" name="Subgraph-cchorier">
          <a:extLst>
            <a:ext uri="{FF2B5EF4-FFF2-40B4-BE49-F238E27FC236}">
              <a16:creationId xmlns:a16="http://schemas.microsoft.com/office/drawing/2014/main" id="{5BB7363A-9C9C-4079-ACA7-27AAA50C406D}"/>
            </a:ext>
          </a:extLst>
        </xdr:cNvPr>
        <xdr:cNvPicPr>
          <a:picLocks/>
        </xdr:cNvPicPr>
      </xdr:nvPicPr>
      <xdr:blipFill>
        <a:blip xmlns:r="http://schemas.openxmlformats.org/officeDocument/2006/relationships" r:embed="rId265">
          <a:extLst>
            <a:ext uri="{28A0092B-C50C-407E-A947-70E740481C1C}">
              <a14:useLocalDpi xmlns:a14="http://schemas.microsoft.com/office/drawing/2010/main" val="0"/>
            </a:ext>
          </a:extLst>
        </a:blip>
        <a:stretch>
          <a:fillRect/>
        </a:stretch>
      </xdr:blipFill>
      <xdr:spPr>
        <a:xfrm>
          <a:off x="635000" y="526567400"/>
          <a:ext cx="723900" cy="476250"/>
        </a:xfrm>
        <a:prstGeom prst="rect">
          <a:avLst/>
        </a:prstGeom>
      </xdr:spPr>
    </xdr:pic>
    <xdr:clientData/>
  </xdr:twoCellAnchor>
  <xdr:twoCellAnchor editAs="oneCell">
    <xdr:from>
      <xdr:col>1</xdr:col>
      <xdr:colOff>25400</xdr:colOff>
      <xdr:row>1007</xdr:row>
      <xdr:rowOff>25400</xdr:rowOff>
    </xdr:from>
    <xdr:to>
      <xdr:col>1</xdr:col>
      <xdr:colOff>749300</xdr:colOff>
      <xdr:row>1007</xdr:row>
      <xdr:rowOff>501650</xdr:rowOff>
    </xdr:to>
    <xdr:pic>
      <xdr:nvPicPr>
        <xdr:cNvPr id="1777" name="Subgraph-offtrack_fr">
          <a:extLst>
            <a:ext uri="{FF2B5EF4-FFF2-40B4-BE49-F238E27FC236}">
              <a16:creationId xmlns:a16="http://schemas.microsoft.com/office/drawing/2014/main" id="{65195C35-BB4A-4C9F-8D49-864A95FEA556}"/>
            </a:ext>
          </a:extLst>
        </xdr:cNvPr>
        <xdr:cNvPicPr>
          <a:picLocks/>
        </xdr:cNvPicPr>
      </xdr:nvPicPr>
      <xdr:blipFill>
        <a:blip xmlns:r="http://schemas.openxmlformats.org/officeDocument/2006/relationships" r:embed="rId266">
          <a:extLst>
            <a:ext uri="{28A0092B-C50C-407E-A947-70E740481C1C}">
              <a14:useLocalDpi xmlns:a14="http://schemas.microsoft.com/office/drawing/2010/main" val="0"/>
            </a:ext>
          </a:extLst>
        </a:blip>
        <a:stretch>
          <a:fillRect/>
        </a:stretch>
      </xdr:blipFill>
      <xdr:spPr>
        <a:xfrm>
          <a:off x="635000" y="527091275"/>
          <a:ext cx="723900" cy="476250"/>
        </a:xfrm>
        <a:prstGeom prst="rect">
          <a:avLst/>
        </a:prstGeom>
      </xdr:spPr>
    </xdr:pic>
    <xdr:clientData/>
  </xdr:twoCellAnchor>
  <xdr:twoCellAnchor editAs="oneCell">
    <xdr:from>
      <xdr:col>1</xdr:col>
      <xdr:colOff>25400</xdr:colOff>
      <xdr:row>1008</xdr:row>
      <xdr:rowOff>25400</xdr:rowOff>
    </xdr:from>
    <xdr:to>
      <xdr:col>1</xdr:col>
      <xdr:colOff>749300</xdr:colOff>
      <xdr:row>1008</xdr:row>
      <xdr:rowOff>501650</xdr:rowOff>
    </xdr:to>
    <xdr:pic>
      <xdr:nvPicPr>
        <xdr:cNvPr id="1779" name="Subgraph-cedricbaaga">
          <a:extLst>
            <a:ext uri="{FF2B5EF4-FFF2-40B4-BE49-F238E27FC236}">
              <a16:creationId xmlns:a16="http://schemas.microsoft.com/office/drawing/2014/main" id="{41157F12-6514-44FE-818F-AAE3EEB2B0AE}"/>
            </a:ext>
          </a:extLst>
        </xdr:cNvPr>
        <xdr:cNvPicPr>
          <a:picLocks/>
        </xdr:cNvPicPr>
      </xdr:nvPicPr>
      <xdr:blipFill>
        <a:blip xmlns:r="http://schemas.openxmlformats.org/officeDocument/2006/relationships" r:embed="rId267">
          <a:extLst>
            <a:ext uri="{28A0092B-C50C-407E-A947-70E740481C1C}">
              <a14:useLocalDpi xmlns:a14="http://schemas.microsoft.com/office/drawing/2010/main" val="0"/>
            </a:ext>
          </a:extLst>
        </a:blip>
        <a:stretch>
          <a:fillRect/>
        </a:stretch>
      </xdr:blipFill>
      <xdr:spPr>
        <a:xfrm>
          <a:off x="635000" y="527615150"/>
          <a:ext cx="723900" cy="476250"/>
        </a:xfrm>
        <a:prstGeom prst="rect">
          <a:avLst/>
        </a:prstGeom>
      </xdr:spPr>
    </xdr:pic>
    <xdr:clientData/>
  </xdr:twoCellAnchor>
  <xdr:twoCellAnchor editAs="oneCell">
    <xdr:from>
      <xdr:col>1</xdr:col>
      <xdr:colOff>25400</xdr:colOff>
      <xdr:row>1009</xdr:row>
      <xdr:rowOff>25400</xdr:rowOff>
    </xdr:from>
    <xdr:to>
      <xdr:col>1</xdr:col>
      <xdr:colOff>749300</xdr:colOff>
      <xdr:row>1009</xdr:row>
      <xdr:rowOff>501650</xdr:rowOff>
    </xdr:to>
    <xdr:pic>
      <xdr:nvPicPr>
        <xdr:cNvPr id="1781" name="Subgraph-evasomo17">
          <a:extLst>
            <a:ext uri="{FF2B5EF4-FFF2-40B4-BE49-F238E27FC236}">
              <a16:creationId xmlns:a16="http://schemas.microsoft.com/office/drawing/2014/main" id="{9A186726-2CEE-4FBC-B15A-306ED1336463}"/>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635000" y="528139025"/>
          <a:ext cx="723900" cy="476250"/>
        </a:xfrm>
        <a:prstGeom prst="rect">
          <a:avLst/>
        </a:prstGeom>
      </xdr:spPr>
    </xdr:pic>
    <xdr:clientData/>
  </xdr:twoCellAnchor>
  <xdr:twoCellAnchor editAs="oneCell">
    <xdr:from>
      <xdr:col>1</xdr:col>
      <xdr:colOff>25400</xdr:colOff>
      <xdr:row>1010</xdr:row>
      <xdr:rowOff>25400</xdr:rowOff>
    </xdr:from>
    <xdr:to>
      <xdr:col>1</xdr:col>
      <xdr:colOff>749300</xdr:colOff>
      <xdr:row>1010</xdr:row>
      <xdr:rowOff>501650</xdr:rowOff>
    </xdr:to>
    <xdr:pic>
      <xdr:nvPicPr>
        <xdr:cNvPr id="1783" name="Subgraph-nicolas27700629">
          <a:extLst>
            <a:ext uri="{FF2B5EF4-FFF2-40B4-BE49-F238E27FC236}">
              <a16:creationId xmlns:a16="http://schemas.microsoft.com/office/drawing/2014/main" id="{62DC3FEA-D3CE-49F7-9D1C-B3C9333BAD4B}"/>
            </a:ext>
          </a:extLst>
        </xdr:cNvPr>
        <xdr:cNvPicPr>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635000" y="528662900"/>
          <a:ext cx="723900" cy="476250"/>
        </a:xfrm>
        <a:prstGeom prst="rect">
          <a:avLst/>
        </a:prstGeom>
      </xdr:spPr>
    </xdr:pic>
    <xdr:clientData/>
  </xdr:twoCellAnchor>
  <xdr:twoCellAnchor editAs="oneCell">
    <xdr:from>
      <xdr:col>1</xdr:col>
      <xdr:colOff>25400</xdr:colOff>
      <xdr:row>1011</xdr:row>
      <xdr:rowOff>25400</xdr:rowOff>
    </xdr:from>
    <xdr:to>
      <xdr:col>1</xdr:col>
      <xdr:colOff>749300</xdr:colOff>
      <xdr:row>1011</xdr:row>
      <xdr:rowOff>501650</xdr:rowOff>
    </xdr:to>
    <xdr:pic>
      <xdr:nvPicPr>
        <xdr:cNvPr id="1785" name="Subgraph-ifltv">
          <a:extLst>
            <a:ext uri="{FF2B5EF4-FFF2-40B4-BE49-F238E27FC236}">
              <a16:creationId xmlns:a16="http://schemas.microsoft.com/office/drawing/2014/main" id="{84F42198-C135-4443-9F6E-3C66F7470262}"/>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529186775"/>
          <a:ext cx="723900" cy="476250"/>
        </a:xfrm>
        <a:prstGeom prst="rect">
          <a:avLst/>
        </a:prstGeom>
      </xdr:spPr>
    </xdr:pic>
    <xdr:clientData/>
  </xdr:twoCellAnchor>
  <xdr:twoCellAnchor editAs="oneCell">
    <xdr:from>
      <xdr:col>1</xdr:col>
      <xdr:colOff>25400</xdr:colOff>
      <xdr:row>1012</xdr:row>
      <xdr:rowOff>25400</xdr:rowOff>
    </xdr:from>
    <xdr:to>
      <xdr:col>1</xdr:col>
      <xdr:colOff>749300</xdr:colOff>
      <xdr:row>1012</xdr:row>
      <xdr:rowOff>501650</xdr:rowOff>
    </xdr:to>
    <xdr:pic>
      <xdr:nvPicPr>
        <xdr:cNvPr id="1787" name="Subgraph-michaelbensonn">
          <a:extLst>
            <a:ext uri="{FF2B5EF4-FFF2-40B4-BE49-F238E27FC236}">
              <a16:creationId xmlns:a16="http://schemas.microsoft.com/office/drawing/2014/main" id="{1204D67E-9936-4EB2-8E7C-660764E06227}"/>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529710650"/>
          <a:ext cx="723900" cy="476250"/>
        </a:xfrm>
        <a:prstGeom prst="rect">
          <a:avLst/>
        </a:prstGeom>
      </xdr:spPr>
    </xdr:pic>
    <xdr:clientData/>
  </xdr:twoCellAnchor>
  <xdr:twoCellAnchor editAs="oneCell">
    <xdr:from>
      <xdr:col>1</xdr:col>
      <xdr:colOff>25400</xdr:colOff>
      <xdr:row>1013</xdr:row>
      <xdr:rowOff>25400</xdr:rowOff>
    </xdr:from>
    <xdr:to>
      <xdr:col>1</xdr:col>
      <xdr:colOff>749300</xdr:colOff>
      <xdr:row>1013</xdr:row>
      <xdr:rowOff>501650</xdr:rowOff>
    </xdr:to>
    <xdr:pic>
      <xdr:nvPicPr>
        <xdr:cNvPr id="1789" name="Subgraph-rayjjonker">
          <a:extLst>
            <a:ext uri="{FF2B5EF4-FFF2-40B4-BE49-F238E27FC236}">
              <a16:creationId xmlns:a16="http://schemas.microsoft.com/office/drawing/2014/main" id="{E3842C81-6C70-47CD-8E84-DD54490F0218}"/>
            </a:ext>
          </a:extLst>
        </xdr:cNvPr>
        <xdr:cNvPicPr>
          <a:picLocks/>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635000" y="530234525"/>
          <a:ext cx="723900" cy="476250"/>
        </a:xfrm>
        <a:prstGeom prst="rect">
          <a:avLst/>
        </a:prstGeom>
      </xdr:spPr>
    </xdr:pic>
    <xdr:clientData/>
  </xdr:twoCellAnchor>
  <xdr:twoCellAnchor editAs="oneCell">
    <xdr:from>
      <xdr:col>1</xdr:col>
      <xdr:colOff>25400</xdr:colOff>
      <xdr:row>1014</xdr:row>
      <xdr:rowOff>25400</xdr:rowOff>
    </xdr:from>
    <xdr:to>
      <xdr:col>1</xdr:col>
      <xdr:colOff>749300</xdr:colOff>
      <xdr:row>1014</xdr:row>
      <xdr:rowOff>501650</xdr:rowOff>
    </xdr:to>
    <xdr:pic>
      <xdr:nvPicPr>
        <xdr:cNvPr id="1791" name="Subgraph-laywinscityxx">
          <a:extLst>
            <a:ext uri="{FF2B5EF4-FFF2-40B4-BE49-F238E27FC236}">
              <a16:creationId xmlns:a16="http://schemas.microsoft.com/office/drawing/2014/main" id="{3E065E2C-0D9C-4095-9D3C-EFC8E721A7C7}"/>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635000" y="530758400"/>
          <a:ext cx="723900" cy="476250"/>
        </a:xfrm>
        <a:prstGeom prst="rect">
          <a:avLst/>
        </a:prstGeom>
      </xdr:spPr>
    </xdr:pic>
    <xdr:clientData/>
  </xdr:twoCellAnchor>
  <xdr:twoCellAnchor editAs="oneCell">
    <xdr:from>
      <xdr:col>1</xdr:col>
      <xdr:colOff>25400</xdr:colOff>
      <xdr:row>1015</xdr:row>
      <xdr:rowOff>25400</xdr:rowOff>
    </xdr:from>
    <xdr:to>
      <xdr:col>1</xdr:col>
      <xdr:colOff>749300</xdr:colOff>
      <xdr:row>1015</xdr:row>
      <xdr:rowOff>501650</xdr:rowOff>
    </xdr:to>
    <xdr:pic>
      <xdr:nvPicPr>
        <xdr:cNvPr id="1793" name="Subgraph-jj_euphoria">
          <a:extLst>
            <a:ext uri="{FF2B5EF4-FFF2-40B4-BE49-F238E27FC236}">
              <a16:creationId xmlns:a16="http://schemas.microsoft.com/office/drawing/2014/main" id="{4351B308-A232-4C80-AC68-BA6EAEF405F8}"/>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635000" y="531282275"/>
          <a:ext cx="723900" cy="476250"/>
        </a:xfrm>
        <a:prstGeom prst="rect">
          <a:avLst/>
        </a:prstGeom>
      </xdr:spPr>
    </xdr:pic>
    <xdr:clientData/>
  </xdr:twoCellAnchor>
  <xdr:twoCellAnchor editAs="oneCell">
    <xdr:from>
      <xdr:col>1</xdr:col>
      <xdr:colOff>25400</xdr:colOff>
      <xdr:row>1016</xdr:row>
      <xdr:rowOff>25400</xdr:rowOff>
    </xdr:from>
    <xdr:to>
      <xdr:col>1</xdr:col>
      <xdr:colOff>749300</xdr:colOff>
      <xdr:row>1016</xdr:row>
      <xdr:rowOff>501650</xdr:rowOff>
    </xdr:to>
    <xdr:pic>
      <xdr:nvPicPr>
        <xdr:cNvPr id="1795" name="Subgraph-itsjustmezeynah">
          <a:extLst>
            <a:ext uri="{FF2B5EF4-FFF2-40B4-BE49-F238E27FC236}">
              <a16:creationId xmlns:a16="http://schemas.microsoft.com/office/drawing/2014/main" id="{87AAC23A-1B22-4E52-8766-93A9F576F508}"/>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635000" y="531806150"/>
          <a:ext cx="723900" cy="476250"/>
        </a:xfrm>
        <a:prstGeom prst="rect">
          <a:avLst/>
        </a:prstGeom>
      </xdr:spPr>
    </xdr:pic>
    <xdr:clientData/>
  </xdr:twoCellAnchor>
  <xdr:twoCellAnchor editAs="oneCell">
    <xdr:from>
      <xdr:col>1</xdr:col>
      <xdr:colOff>25400</xdr:colOff>
      <xdr:row>1017</xdr:row>
      <xdr:rowOff>25400</xdr:rowOff>
    </xdr:from>
    <xdr:to>
      <xdr:col>1</xdr:col>
      <xdr:colOff>749300</xdr:colOff>
      <xdr:row>1017</xdr:row>
      <xdr:rowOff>501650</xdr:rowOff>
    </xdr:to>
    <xdr:pic>
      <xdr:nvPicPr>
        <xdr:cNvPr id="1797" name="Subgraph-luckymekoo">
          <a:extLst>
            <a:ext uri="{FF2B5EF4-FFF2-40B4-BE49-F238E27FC236}">
              <a16:creationId xmlns:a16="http://schemas.microsoft.com/office/drawing/2014/main" id="{8B9325C5-E744-422D-949D-F667B668A1B8}"/>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635000" y="532330025"/>
          <a:ext cx="723900" cy="476250"/>
        </a:xfrm>
        <a:prstGeom prst="rect">
          <a:avLst/>
        </a:prstGeom>
      </xdr:spPr>
    </xdr:pic>
    <xdr:clientData/>
  </xdr:twoCellAnchor>
  <xdr:twoCellAnchor editAs="oneCell">
    <xdr:from>
      <xdr:col>1</xdr:col>
      <xdr:colOff>25400</xdr:colOff>
      <xdr:row>1018</xdr:row>
      <xdr:rowOff>25400</xdr:rowOff>
    </xdr:from>
    <xdr:to>
      <xdr:col>1</xdr:col>
      <xdr:colOff>749300</xdr:colOff>
      <xdr:row>1018</xdr:row>
      <xdr:rowOff>501650</xdr:rowOff>
    </xdr:to>
    <xdr:pic>
      <xdr:nvPicPr>
        <xdr:cNvPr id="1799" name="Subgraph-jstnmcp">
          <a:extLst>
            <a:ext uri="{FF2B5EF4-FFF2-40B4-BE49-F238E27FC236}">
              <a16:creationId xmlns:a16="http://schemas.microsoft.com/office/drawing/2014/main" id="{2AAEDB3E-1E2F-4863-999F-1DD6EC313524}"/>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35000" y="532853900"/>
          <a:ext cx="723900" cy="476250"/>
        </a:xfrm>
        <a:prstGeom prst="rect">
          <a:avLst/>
        </a:prstGeom>
      </xdr:spPr>
    </xdr:pic>
    <xdr:clientData/>
  </xdr:twoCellAnchor>
  <xdr:twoCellAnchor editAs="oneCell">
    <xdr:from>
      <xdr:col>1</xdr:col>
      <xdr:colOff>25400</xdr:colOff>
      <xdr:row>1019</xdr:row>
      <xdr:rowOff>25400</xdr:rowOff>
    </xdr:from>
    <xdr:to>
      <xdr:col>1</xdr:col>
      <xdr:colOff>749300</xdr:colOff>
      <xdr:row>1019</xdr:row>
      <xdr:rowOff>501650</xdr:rowOff>
    </xdr:to>
    <xdr:pic>
      <xdr:nvPicPr>
        <xdr:cNvPr id="1801" name="Subgraph-unorthodox_vir">
          <a:extLst>
            <a:ext uri="{FF2B5EF4-FFF2-40B4-BE49-F238E27FC236}">
              <a16:creationId xmlns:a16="http://schemas.microsoft.com/office/drawing/2014/main" id="{B23109B0-E83E-481D-BE7F-05D139A61095}"/>
            </a:ext>
          </a:extLst>
        </xdr:cNvPr>
        <xdr:cNvPicPr>
          <a:picLocks/>
        </xdr:cNvPicPr>
      </xdr:nvPicPr>
      <xdr:blipFill>
        <a:blip xmlns:r="http://schemas.openxmlformats.org/officeDocument/2006/relationships" r:embed="rId179">
          <a:extLst>
            <a:ext uri="{28A0092B-C50C-407E-A947-70E740481C1C}">
              <a14:useLocalDpi xmlns:a14="http://schemas.microsoft.com/office/drawing/2010/main" val="0"/>
            </a:ext>
          </a:extLst>
        </a:blip>
        <a:stretch>
          <a:fillRect/>
        </a:stretch>
      </xdr:blipFill>
      <xdr:spPr>
        <a:xfrm>
          <a:off x="635000" y="533377775"/>
          <a:ext cx="723900" cy="476250"/>
        </a:xfrm>
        <a:prstGeom prst="rect">
          <a:avLst/>
        </a:prstGeom>
      </xdr:spPr>
    </xdr:pic>
    <xdr:clientData/>
  </xdr:twoCellAnchor>
  <xdr:twoCellAnchor editAs="oneCell">
    <xdr:from>
      <xdr:col>1</xdr:col>
      <xdr:colOff>25400</xdr:colOff>
      <xdr:row>1020</xdr:row>
      <xdr:rowOff>25400</xdr:rowOff>
    </xdr:from>
    <xdr:to>
      <xdr:col>1</xdr:col>
      <xdr:colOff>749300</xdr:colOff>
      <xdr:row>1020</xdr:row>
      <xdr:rowOff>501650</xdr:rowOff>
    </xdr:to>
    <xdr:pic>
      <xdr:nvPicPr>
        <xdr:cNvPr id="1803" name="Subgraph-jaemrencake">
          <a:extLst>
            <a:ext uri="{FF2B5EF4-FFF2-40B4-BE49-F238E27FC236}">
              <a16:creationId xmlns:a16="http://schemas.microsoft.com/office/drawing/2014/main" id="{BB513C4C-C168-4BE1-8635-091E0B4FB729}"/>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635000" y="533901650"/>
          <a:ext cx="723900" cy="476250"/>
        </a:xfrm>
        <a:prstGeom prst="rect">
          <a:avLst/>
        </a:prstGeom>
      </xdr:spPr>
    </xdr:pic>
    <xdr:clientData/>
  </xdr:twoCellAnchor>
  <xdr:twoCellAnchor editAs="oneCell">
    <xdr:from>
      <xdr:col>1</xdr:col>
      <xdr:colOff>25400</xdr:colOff>
      <xdr:row>1021</xdr:row>
      <xdr:rowOff>25400</xdr:rowOff>
    </xdr:from>
    <xdr:to>
      <xdr:col>1</xdr:col>
      <xdr:colOff>749300</xdr:colOff>
      <xdr:row>1021</xdr:row>
      <xdr:rowOff>501650</xdr:rowOff>
    </xdr:to>
    <xdr:pic>
      <xdr:nvPicPr>
        <xdr:cNvPr id="1805" name="Subgraph-lucishari05">
          <a:extLst>
            <a:ext uri="{FF2B5EF4-FFF2-40B4-BE49-F238E27FC236}">
              <a16:creationId xmlns:a16="http://schemas.microsoft.com/office/drawing/2014/main" id="{BC343313-AB55-43F4-8693-E099D5C59D9C}"/>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635000" y="534425525"/>
          <a:ext cx="723900" cy="476250"/>
        </a:xfrm>
        <a:prstGeom prst="rect">
          <a:avLst/>
        </a:prstGeom>
      </xdr:spPr>
    </xdr:pic>
    <xdr:clientData/>
  </xdr:twoCellAnchor>
  <xdr:twoCellAnchor editAs="oneCell">
    <xdr:from>
      <xdr:col>1</xdr:col>
      <xdr:colOff>25400</xdr:colOff>
      <xdr:row>1022</xdr:row>
      <xdr:rowOff>25400</xdr:rowOff>
    </xdr:from>
    <xdr:to>
      <xdr:col>1</xdr:col>
      <xdr:colOff>749300</xdr:colOff>
      <xdr:row>1022</xdr:row>
      <xdr:rowOff>501650</xdr:rowOff>
    </xdr:to>
    <xdr:pic>
      <xdr:nvPicPr>
        <xdr:cNvPr id="1807" name="Subgraph-sugaaacubee">
          <a:extLst>
            <a:ext uri="{FF2B5EF4-FFF2-40B4-BE49-F238E27FC236}">
              <a16:creationId xmlns:a16="http://schemas.microsoft.com/office/drawing/2014/main" id="{2F1A5F76-BCED-4BE7-BB6A-687C7F347048}"/>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635000" y="534949400"/>
          <a:ext cx="723900" cy="476250"/>
        </a:xfrm>
        <a:prstGeom prst="rect">
          <a:avLst/>
        </a:prstGeom>
      </xdr:spPr>
    </xdr:pic>
    <xdr:clientData/>
  </xdr:twoCellAnchor>
  <xdr:twoCellAnchor editAs="oneCell">
    <xdr:from>
      <xdr:col>1</xdr:col>
      <xdr:colOff>25400</xdr:colOff>
      <xdr:row>1024</xdr:row>
      <xdr:rowOff>25400</xdr:rowOff>
    </xdr:from>
    <xdr:to>
      <xdr:col>1</xdr:col>
      <xdr:colOff>749300</xdr:colOff>
      <xdr:row>1024</xdr:row>
      <xdr:rowOff>501650</xdr:rowOff>
    </xdr:to>
    <xdr:pic>
      <xdr:nvPicPr>
        <xdr:cNvPr id="1809" name="Subgraph-sheluvsrikii">
          <a:extLst>
            <a:ext uri="{FF2B5EF4-FFF2-40B4-BE49-F238E27FC236}">
              <a16:creationId xmlns:a16="http://schemas.microsoft.com/office/drawing/2014/main" id="{B31A6FB7-E0F4-4E33-80A4-CF5B6BDFCB01}"/>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635000" y="535997150"/>
          <a:ext cx="723900" cy="476250"/>
        </a:xfrm>
        <a:prstGeom prst="rect">
          <a:avLst/>
        </a:prstGeom>
      </xdr:spPr>
    </xdr:pic>
    <xdr:clientData/>
  </xdr:twoCellAnchor>
  <xdr:twoCellAnchor editAs="oneCell">
    <xdr:from>
      <xdr:col>1</xdr:col>
      <xdr:colOff>25400</xdr:colOff>
      <xdr:row>1026</xdr:row>
      <xdr:rowOff>25400</xdr:rowOff>
    </xdr:from>
    <xdr:to>
      <xdr:col>1</xdr:col>
      <xdr:colOff>749300</xdr:colOff>
      <xdr:row>1026</xdr:row>
      <xdr:rowOff>501650</xdr:rowOff>
    </xdr:to>
    <xdr:pic>
      <xdr:nvPicPr>
        <xdr:cNvPr id="1811" name="Subgraph-alicesyea">
          <a:extLst>
            <a:ext uri="{FF2B5EF4-FFF2-40B4-BE49-F238E27FC236}">
              <a16:creationId xmlns:a16="http://schemas.microsoft.com/office/drawing/2014/main" id="{E1688426-556C-4D00-ADD3-CE2642B74883}"/>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635000" y="537044900"/>
          <a:ext cx="723900" cy="476250"/>
        </a:xfrm>
        <a:prstGeom prst="rect">
          <a:avLst/>
        </a:prstGeom>
      </xdr:spPr>
    </xdr:pic>
    <xdr:clientData/>
  </xdr:twoCellAnchor>
  <xdr:twoCellAnchor editAs="oneCell">
    <xdr:from>
      <xdr:col>1</xdr:col>
      <xdr:colOff>25400</xdr:colOff>
      <xdr:row>1027</xdr:row>
      <xdr:rowOff>25400</xdr:rowOff>
    </xdr:from>
    <xdr:to>
      <xdr:col>1</xdr:col>
      <xdr:colOff>749300</xdr:colOff>
      <xdr:row>1027</xdr:row>
      <xdr:rowOff>501650</xdr:rowOff>
    </xdr:to>
    <xdr:pic>
      <xdr:nvPicPr>
        <xdr:cNvPr id="1813" name="Subgraph-jaemcity_xyxy">
          <a:extLst>
            <a:ext uri="{FF2B5EF4-FFF2-40B4-BE49-F238E27FC236}">
              <a16:creationId xmlns:a16="http://schemas.microsoft.com/office/drawing/2014/main" id="{EBF59196-3449-4B29-A9BA-E5C3909CF761}"/>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635000" y="537568775"/>
          <a:ext cx="723900" cy="476250"/>
        </a:xfrm>
        <a:prstGeom prst="rect">
          <a:avLst/>
        </a:prstGeom>
      </xdr:spPr>
    </xdr:pic>
    <xdr:clientData/>
  </xdr:twoCellAnchor>
  <xdr:twoCellAnchor editAs="oneCell">
    <xdr:from>
      <xdr:col>1</xdr:col>
      <xdr:colOff>25400</xdr:colOff>
      <xdr:row>1028</xdr:row>
      <xdr:rowOff>25400</xdr:rowOff>
    </xdr:from>
    <xdr:to>
      <xdr:col>1</xdr:col>
      <xdr:colOff>749300</xdr:colOff>
      <xdr:row>1028</xdr:row>
      <xdr:rowOff>501650</xdr:rowOff>
    </xdr:to>
    <xdr:pic>
      <xdr:nvPicPr>
        <xdr:cNvPr id="1815" name="Subgraph-mezosetr">
          <a:extLst>
            <a:ext uri="{FF2B5EF4-FFF2-40B4-BE49-F238E27FC236}">
              <a16:creationId xmlns:a16="http://schemas.microsoft.com/office/drawing/2014/main" id="{7E602A29-383A-48E6-BC38-2A9D6C883466}"/>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635000" y="538092650"/>
          <a:ext cx="723900" cy="476250"/>
        </a:xfrm>
        <a:prstGeom prst="rect">
          <a:avLst/>
        </a:prstGeom>
      </xdr:spPr>
    </xdr:pic>
    <xdr:clientData/>
  </xdr:twoCellAnchor>
  <xdr:twoCellAnchor editAs="oneCell">
    <xdr:from>
      <xdr:col>1</xdr:col>
      <xdr:colOff>25400</xdr:colOff>
      <xdr:row>1029</xdr:row>
      <xdr:rowOff>25400</xdr:rowOff>
    </xdr:from>
    <xdr:to>
      <xdr:col>1</xdr:col>
      <xdr:colOff>749300</xdr:colOff>
      <xdr:row>1029</xdr:row>
      <xdr:rowOff>501650</xdr:rowOff>
    </xdr:to>
    <xdr:pic>
      <xdr:nvPicPr>
        <xdr:cNvPr id="1817" name="Subgraph-taescakeq">
          <a:extLst>
            <a:ext uri="{FF2B5EF4-FFF2-40B4-BE49-F238E27FC236}">
              <a16:creationId xmlns:a16="http://schemas.microsoft.com/office/drawing/2014/main" id="{5C231502-50B4-4F9A-96FB-33AD6C674A4E}"/>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635000" y="538616525"/>
          <a:ext cx="723900" cy="476250"/>
        </a:xfrm>
        <a:prstGeom prst="rect">
          <a:avLst/>
        </a:prstGeom>
      </xdr:spPr>
    </xdr:pic>
    <xdr:clientData/>
  </xdr:twoCellAnchor>
  <xdr:twoCellAnchor editAs="oneCell">
    <xdr:from>
      <xdr:col>1</xdr:col>
      <xdr:colOff>25400</xdr:colOff>
      <xdr:row>1030</xdr:row>
      <xdr:rowOff>25400</xdr:rowOff>
    </xdr:from>
    <xdr:to>
      <xdr:col>1</xdr:col>
      <xdr:colOff>749300</xdr:colOff>
      <xdr:row>1030</xdr:row>
      <xdr:rowOff>501650</xdr:rowOff>
    </xdr:to>
    <xdr:pic>
      <xdr:nvPicPr>
        <xdr:cNvPr id="1819" name="Subgraph-dapphyyyy">
          <a:extLst>
            <a:ext uri="{FF2B5EF4-FFF2-40B4-BE49-F238E27FC236}">
              <a16:creationId xmlns:a16="http://schemas.microsoft.com/office/drawing/2014/main" id="{9E1D93DD-4389-4511-AFA5-731A3488DC4F}"/>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635000" y="539140400"/>
          <a:ext cx="723900" cy="476250"/>
        </a:xfrm>
        <a:prstGeom prst="rect">
          <a:avLst/>
        </a:prstGeom>
      </xdr:spPr>
    </xdr:pic>
    <xdr:clientData/>
  </xdr:twoCellAnchor>
  <xdr:twoCellAnchor editAs="oneCell">
    <xdr:from>
      <xdr:col>1</xdr:col>
      <xdr:colOff>25400</xdr:colOff>
      <xdr:row>1031</xdr:row>
      <xdr:rowOff>25400</xdr:rowOff>
    </xdr:from>
    <xdr:to>
      <xdr:col>1</xdr:col>
      <xdr:colOff>749300</xdr:colOff>
      <xdr:row>1031</xdr:row>
      <xdr:rowOff>501650</xdr:rowOff>
    </xdr:to>
    <xdr:pic>
      <xdr:nvPicPr>
        <xdr:cNvPr id="1821" name="Subgraph-zavziie">
          <a:extLst>
            <a:ext uri="{FF2B5EF4-FFF2-40B4-BE49-F238E27FC236}">
              <a16:creationId xmlns:a16="http://schemas.microsoft.com/office/drawing/2014/main" id="{8B17E6B7-5D74-4648-A206-7EC0D2DECDFC}"/>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635000" y="539664275"/>
          <a:ext cx="723900" cy="476250"/>
        </a:xfrm>
        <a:prstGeom prst="rect">
          <a:avLst/>
        </a:prstGeom>
      </xdr:spPr>
    </xdr:pic>
    <xdr:clientData/>
  </xdr:twoCellAnchor>
  <xdr:twoCellAnchor editAs="oneCell">
    <xdr:from>
      <xdr:col>1</xdr:col>
      <xdr:colOff>25400</xdr:colOff>
      <xdr:row>1032</xdr:row>
      <xdr:rowOff>25400</xdr:rowOff>
    </xdr:from>
    <xdr:to>
      <xdr:col>1</xdr:col>
      <xdr:colOff>749300</xdr:colOff>
      <xdr:row>1032</xdr:row>
      <xdr:rowOff>501650</xdr:rowOff>
    </xdr:to>
    <xdr:pic>
      <xdr:nvPicPr>
        <xdr:cNvPr id="1823" name="Subgraph-iryan10102014">
          <a:extLst>
            <a:ext uri="{FF2B5EF4-FFF2-40B4-BE49-F238E27FC236}">
              <a16:creationId xmlns:a16="http://schemas.microsoft.com/office/drawing/2014/main" id="{3E8CA7CD-D38F-4498-9A4D-671CF6956754}"/>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635000" y="540188150"/>
          <a:ext cx="723900" cy="476250"/>
        </a:xfrm>
        <a:prstGeom prst="rect">
          <a:avLst/>
        </a:prstGeom>
      </xdr:spPr>
    </xdr:pic>
    <xdr:clientData/>
  </xdr:twoCellAnchor>
  <xdr:twoCellAnchor editAs="oneCell">
    <xdr:from>
      <xdr:col>1</xdr:col>
      <xdr:colOff>25400</xdr:colOff>
      <xdr:row>1033</xdr:row>
      <xdr:rowOff>25400</xdr:rowOff>
    </xdr:from>
    <xdr:to>
      <xdr:col>1</xdr:col>
      <xdr:colOff>749300</xdr:colOff>
      <xdr:row>1033</xdr:row>
      <xdr:rowOff>501650</xdr:rowOff>
    </xdr:to>
    <xdr:pic>
      <xdr:nvPicPr>
        <xdr:cNvPr id="1825" name="Subgraph-aannnddrraa">
          <a:extLst>
            <a:ext uri="{FF2B5EF4-FFF2-40B4-BE49-F238E27FC236}">
              <a16:creationId xmlns:a16="http://schemas.microsoft.com/office/drawing/2014/main" id="{D4C1FF1F-1D32-4B16-9DCD-E6AAD9337BA0}"/>
            </a:ext>
          </a:extLst>
        </xdr:cNvPr>
        <xdr:cNvPicPr>
          <a:picLocks/>
        </xdr:cNvPicPr>
      </xdr:nvPicPr>
      <xdr:blipFill>
        <a:blip xmlns:r="http://schemas.openxmlformats.org/officeDocument/2006/relationships" r:embed="rId336">
          <a:extLst>
            <a:ext uri="{28A0092B-C50C-407E-A947-70E740481C1C}">
              <a14:useLocalDpi xmlns:a14="http://schemas.microsoft.com/office/drawing/2010/main" val="0"/>
            </a:ext>
          </a:extLst>
        </a:blip>
        <a:stretch>
          <a:fillRect/>
        </a:stretch>
      </xdr:blipFill>
      <xdr:spPr>
        <a:xfrm>
          <a:off x="635000" y="540712025"/>
          <a:ext cx="723900" cy="476250"/>
        </a:xfrm>
        <a:prstGeom prst="rect">
          <a:avLst/>
        </a:prstGeom>
      </xdr:spPr>
    </xdr:pic>
    <xdr:clientData/>
  </xdr:twoCellAnchor>
  <xdr:twoCellAnchor editAs="oneCell">
    <xdr:from>
      <xdr:col>1</xdr:col>
      <xdr:colOff>25400</xdr:colOff>
      <xdr:row>1034</xdr:row>
      <xdr:rowOff>25400</xdr:rowOff>
    </xdr:from>
    <xdr:to>
      <xdr:col>1</xdr:col>
      <xdr:colOff>749300</xdr:colOff>
      <xdr:row>1034</xdr:row>
      <xdr:rowOff>501650</xdr:rowOff>
    </xdr:to>
    <xdr:pic>
      <xdr:nvPicPr>
        <xdr:cNvPr id="1827" name="Subgraph-chitawinscityx">
          <a:extLst>
            <a:ext uri="{FF2B5EF4-FFF2-40B4-BE49-F238E27FC236}">
              <a16:creationId xmlns:a16="http://schemas.microsoft.com/office/drawing/2014/main" id="{6AD31232-4041-459C-8058-1FC7E5013E9B}"/>
            </a:ext>
          </a:extLst>
        </xdr:cNvPr>
        <xdr:cNvPicPr>
          <a:picLocks/>
        </xdr:cNvPicPr>
      </xdr:nvPicPr>
      <xdr:blipFill>
        <a:blip xmlns:r="http://schemas.openxmlformats.org/officeDocument/2006/relationships" r:embed="rId343">
          <a:extLst>
            <a:ext uri="{28A0092B-C50C-407E-A947-70E740481C1C}">
              <a14:useLocalDpi xmlns:a14="http://schemas.microsoft.com/office/drawing/2010/main" val="0"/>
            </a:ext>
          </a:extLst>
        </a:blip>
        <a:stretch>
          <a:fillRect/>
        </a:stretch>
      </xdr:blipFill>
      <xdr:spPr>
        <a:xfrm>
          <a:off x="635000" y="541235900"/>
          <a:ext cx="723900" cy="476250"/>
        </a:xfrm>
        <a:prstGeom prst="rect">
          <a:avLst/>
        </a:prstGeom>
      </xdr:spPr>
    </xdr:pic>
    <xdr:clientData/>
  </xdr:twoCellAnchor>
  <xdr:twoCellAnchor editAs="oneCell">
    <xdr:from>
      <xdr:col>1</xdr:col>
      <xdr:colOff>25400</xdr:colOff>
      <xdr:row>1035</xdr:row>
      <xdr:rowOff>25400</xdr:rowOff>
    </xdr:from>
    <xdr:to>
      <xdr:col>1</xdr:col>
      <xdr:colOff>749300</xdr:colOff>
      <xdr:row>1035</xdr:row>
      <xdr:rowOff>501650</xdr:rowOff>
    </xdr:to>
    <xdr:pic>
      <xdr:nvPicPr>
        <xdr:cNvPr id="1829" name="Subgraph-kwonkr88">
          <a:extLst>
            <a:ext uri="{FF2B5EF4-FFF2-40B4-BE49-F238E27FC236}">
              <a16:creationId xmlns:a16="http://schemas.microsoft.com/office/drawing/2014/main" id="{E783DA05-3CA3-4838-917A-E65760DB73AF}"/>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541759775"/>
          <a:ext cx="723900" cy="476250"/>
        </a:xfrm>
        <a:prstGeom prst="rect">
          <a:avLst/>
        </a:prstGeom>
      </xdr:spPr>
    </xdr:pic>
    <xdr:clientData/>
  </xdr:twoCellAnchor>
  <xdr:twoCellAnchor editAs="oneCell">
    <xdr:from>
      <xdr:col>1</xdr:col>
      <xdr:colOff>25400</xdr:colOff>
      <xdr:row>1036</xdr:row>
      <xdr:rowOff>25400</xdr:rowOff>
    </xdr:from>
    <xdr:to>
      <xdr:col>1</xdr:col>
      <xdr:colOff>749300</xdr:colOff>
      <xdr:row>1036</xdr:row>
      <xdr:rowOff>501650</xdr:rowOff>
    </xdr:to>
    <xdr:pic>
      <xdr:nvPicPr>
        <xdr:cNvPr id="1831" name="Subgraph-808mmainsight">
          <a:extLst>
            <a:ext uri="{FF2B5EF4-FFF2-40B4-BE49-F238E27FC236}">
              <a16:creationId xmlns:a16="http://schemas.microsoft.com/office/drawing/2014/main" id="{3CC8DB6C-228D-42E9-9E58-FCCD168BB294}"/>
            </a:ext>
          </a:extLst>
        </xdr:cNvPr>
        <xdr:cNvPicPr>
          <a:picLocks/>
        </xdr:cNvPicPr>
      </xdr:nvPicPr>
      <xdr:blipFill>
        <a:blip xmlns:r="http://schemas.openxmlformats.org/officeDocument/2006/relationships" r:embed="rId345">
          <a:extLst>
            <a:ext uri="{28A0092B-C50C-407E-A947-70E740481C1C}">
              <a14:useLocalDpi xmlns:a14="http://schemas.microsoft.com/office/drawing/2010/main" val="0"/>
            </a:ext>
          </a:extLst>
        </a:blip>
        <a:stretch>
          <a:fillRect/>
        </a:stretch>
      </xdr:blipFill>
      <xdr:spPr>
        <a:xfrm>
          <a:off x="635000" y="542283650"/>
          <a:ext cx="723900" cy="476250"/>
        </a:xfrm>
        <a:prstGeom prst="rect">
          <a:avLst/>
        </a:prstGeom>
      </xdr:spPr>
    </xdr:pic>
    <xdr:clientData/>
  </xdr:twoCellAnchor>
  <xdr:twoCellAnchor editAs="oneCell">
    <xdr:from>
      <xdr:col>1</xdr:col>
      <xdr:colOff>25400</xdr:colOff>
      <xdr:row>1037</xdr:row>
      <xdr:rowOff>25400</xdr:rowOff>
    </xdr:from>
    <xdr:to>
      <xdr:col>1</xdr:col>
      <xdr:colOff>749300</xdr:colOff>
      <xdr:row>1037</xdr:row>
      <xdr:rowOff>501650</xdr:rowOff>
    </xdr:to>
    <xdr:pic>
      <xdr:nvPicPr>
        <xdr:cNvPr id="1833" name="Subgraph-dogface4life">
          <a:extLst>
            <a:ext uri="{FF2B5EF4-FFF2-40B4-BE49-F238E27FC236}">
              <a16:creationId xmlns:a16="http://schemas.microsoft.com/office/drawing/2014/main" id="{15D5ED86-3B7F-46D5-9667-B81CD9106BD0}"/>
            </a:ext>
          </a:extLst>
        </xdr:cNvPr>
        <xdr:cNvPicPr>
          <a:picLocks/>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635000" y="542807525"/>
          <a:ext cx="723900" cy="476250"/>
        </a:xfrm>
        <a:prstGeom prst="rect">
          <a:avLst/>
        </a:prstGeom>
      </xdr:spPr>
    </xdr:pic>
    <xdr:clientData/>
  </xdr:twoCellAnchor>
  <xdr:twoCellAnchor editAs="oneCell">
    <xdr:from>
      <xdr:col>1</xdr:col>
      <xdr:colOff>25400</xdr:colOff>
      <xdr:row>1038</xdr:row>
      <xdr:rowOff>25400</xdr:rowOff>
    </xdr:from>
    <xdr:to>
      <xdr:col>1</xdr:col>
      <xdr:colOff>749300</xdr:colOff>
      <xdr:row>1038</xdr:row>
      <xdr:rowOff>501650</xdr:rowOff>
    </xdr:to>
    <xdr:pic>
      <xdr:nvPicPr>
        <xdr:cNvPr id="1835" name="Subgraph-luckydrea2">
          <a:extLst>
            <a:ext uri="{FF2B5EF4-FFF2-40B4-BE49-F238E27FC236}">
              <a16:creationId xmlns:a16="http://schemas.microsoft.com/office/drawing/2014/main" id="{22D1DDE7-5229-4139-8E91-F488141965E2}"/>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543331400"/>
          <a:ext cx="723900" cy="476250"/>
        </a:xfrm>
        <a:prstGeom prst="rect">
          <a:avLst/>
        </a:prstGeom>
      </xdr:spPr>
    </xdr:pic>
    <xdr:clientData/>
  </xdr:twoCellAnchor>
  <xdr:twoCellAnchor editAs="oneCell">
    <xdr:from>
      <xdr:col>1</xdr:col>
      <xdr:colOff>25400</xdr:colOff>
      <xdr:row>1039</xdr:row>
      <xdr:rowOff>25400</xdr:rowOff>
    </xdr:from>
    <xdr:to>
      <xdr:col>1</xdr:col>
      <xdr:colOff>749300</xdr:colOff>
      <xdr:row>1039</xdr:row>
      <xdr:rowOff>501650</xdr:rowOff>
    </xdr:to>
    <xdr:pic>
      <xdr:nvPicPr>
        <xdr:cNvPr id="1837" name="Subgraph-cutiemyhoshii">
          <a:extLst>
            <a:ext uri="{FF2B5EF4-FFF2-40B4-BE49-F238E27FC236}">
              <a16:creationId xmlns:a16="http://schemas.microsoft.com/office/drawing/2014/main" id="{E45B6B7E-D676-451F-B14C-143210FC5B1C}"/>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543855275"/>
          <a:ext cx="723900" cy="476250"/>
        </a:xfrm>
        <a:prstGeom prst="rect">
          <a:avLst/>
        </a:prstGeom>
      </xdr:spPr>
    </xdr:pic>
    <xdr:clientData/>
  </xdr:twoCellAnchor>
  <xdr:twoCellAnchor editAs="oneCell">
    <xdr:from>
      <xdr:col>1</xdr:col>
      <xdr:colOff>25400</xdr:colOff>
      <xdr:row>1040</xdr:row>
      <xdr:rowOff>25400</xdr:rowOff>
    </xdr:from>
    <xdr:to>
      <xdr:col>1</xdr:col>
      <xdr:colOff>749300</xdr:colOff>
      <xdr:row>1040</xdr:row>
      <xdr:rowOff>501650</xdr:rowOff>
    </xdr:to>
    <xdr:pic>
      <xdr:nvPicPr>
        <xdr:cNvPr id="1839" name="Subgraph-snrfcityx">
          <a:extLst>
            <a:ext uri="{FF2B5EF4-FFF2-40B4-BE49-F238E27FC236}">
              <a16:creationId xmlns:a16="http://schemas.microsoft.com/office/drawing/2014/main" id="{252069E2-CA1D-46C3-AED4-1D544888DF61}"/>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544379150"/>
          <a:ext cx="723900" cy="476250"/>
        </a:xfrm>
        <a:prstGeom prst="rect">
          <a:avLst/>
        </a:prstGeom>
      </xdr:spPr>
    </xdr:pic>
    <xdr:clientData/>
  </xdr:twoCellAnchor>
  <xdr:twoCellAnchor editAs="oneCell">
    <xdr:from>
      <xdr:col>1</xdr:col>
      <xdr:colOff>25400</xdr:colOff>
      <xdr:row>1041</xdr:row>
      <xdr:rowOff>25400</xdr:rowOff>
    </xdr:from>
    <xdr:to>
      <xdr:col>1</xdr:col>
      <xdr:colOff>749300</xdr:colOff>
      <xdr:row>1041</xdr:row>
      <xdr:rowOff>501650</xdr:rowOff>
    </xdr:to>
    <xdr:pic>
      <xdr:nvPicPr>
        <xdr:cNvPr id="1841" name="Subgraph-pakyeoooooooooo">
          <a:extLst>
            <a:ext uri="{FF2B5EF4-FFF2-40B4-BE49-F238E27FC236}">
              <a16:creationId xmlns:a16="http://schemas.microsoft.com/office/drawing/2014/main" id="{D6ED7153-555A-4B2E-A288-86A9DB274D8F}"/>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544903025"/>
          <a:ext cx="723900" cy="476250"/>
        </a:xfrm>
        <a:prstGeom prst="rect">
          <a:avLst/>
        </a:prstGeom>
      </xdr:spPr>
    </xdr:pic>
    <xdr:clientData/>
  </xdr:twoCellAnchor>
  <xdr:twoCellAnchor editAs="oneCell">
    <xdr:from>
      <xdr:col>1</xdr:col>
      <xdr:colOff>25400</xdr:colOff>
      <xdr:row>1042</xdr:row>
      <xdr:rowOff>25400</xdr:rowOff>
    </xdr:from>
    <xdr:to>
      <xdr:col>1</xdr:col>
      <xdr:colOff>749300</xdr:colOff>
      <xdr:row>1042</xdr:row>
      <xdr:rowOff>501650</xdr:rowOff>
    </xdr:to>
    <xdr:pic>
      <xdr:nvPicPr>
        <xdr:cNvPr id="1843" name="Subgraph-xx_ream_xx">
          <a:extLst>
            <a:ext uri="{FF2B5EF4-FFF2-40B4-BE49-F238E27FC236}">
              <a16:creationId xmlns:a16="http://schemas.microsoft.com/office/drawing/2014/main" id="{B7A50E7C-96A1-4D24-AB59-D626E9408D21}"/>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635000" y="545426900"/>
          <a:ext cx="723900" cy="476250"/>
        </a:xfrm>
        <a:prstGeom prst="rect">
          <a:avLst/>
        </a:prstGeom>
      </xdr:spPr>
    </xdr:pic>
    <xdr:clientData/>
  </xdr:twoCellAnchor>
  <xdr:twoCellAnchor editAs="oneCell">
    <xdr:from>
      <xdr:col>1</xdr:col>
      <xdr:colOff>25400</xdr:colOff>
      <xdr:row>1043</xdr:row>
      <xdr:rowOff>25400</xdr:rowOff>
    </xdr:from>
    <xdr:to>
      <xdr:col>1</xdr:col>
      <xdr:colOff>749300</xdr:colOff>
      <xdr:row>1043</xdr:row>
      <xdr:rowOff>501650</xdr:rowOff>
    </xdr:to>
    <xdr:pic>
      <xdr:nvPicPr>
        <xdr:cNvPr id="1845" name="Subgraph-_21323">
          <a:extLst>
            <a:ext uri="{FF2B5EF4-FFF2-40B4-BE49-F238E27FC236}">
              <a16:creationId xmlns:a16="http://schemas.microsoft.com/office/drawing/2014/main" id="{9EC10E99-2574-4E90-A735-16551B954B72}"/>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545950775"/>
          <a:ext cx="723900" cy="476250"/>
        </a:xfrm>
        <a:prstGeom prst="rect">
          <a:avLst/>
        </a:prstGeom>
      </xdr:spPr>
    </xdr:pic>
    <xdr:clientData/>
  </xdr:twoCellAnchor>
  <xdr:twoCellAnchor editAs="oneCell">
    <xdr:from>
      <xdr:col>1</xdr:col>
      <xdr:colOff>25400</xdr:colOff>
      <xdr:row>1044</xdr:row>
      <xdr:rowOff>25400</xdr:rowOff>
    </xdr:from>
    <xdr:to>
      <xdr:col>1</xdr:col>
      <xdr:colOff>749300</xdr:colOff>
      <xdr:row>1044</xdr:row>
      <xdr:rowOff>501650</xdr:rowOff>
    </xdr:to>
    <xdr:pic>
      <xdr:nvPicPr>
        <xdr:cNvPr id="1847" name="Subgraph-nolulubikik">
          <a:extLst>
            <a:ext uri="{FF2B5EF4-FFF2-40B4-BE49-F238E27FC236}">
              <a16:creationId xmlns:a16="http://schemas.microsoft.com/office/drawing/2014/main" id="{38D44746-1FF9-4EFF-A5A2-A3FE7D5D6213}"/>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546474650"/>
          <a:ext cx="723900" cy="476250"/>
        </a:xfrm>
        <a:prstGeom prst="rect">
          <a:avLst/>
        </a:prstGeom>
      </xdr:spPr>
    </xdr:pic>
    <xdr:clientData/>
  </xdr:twoCellAnchor>
  <xdr:twoCellAnchor editAs="oneCell">
    <xdr:from>
      <xdr:col>1</xdr:col>
      <xdr:colOff>25400</xdr:colOff>
      <xdr:row>1045</xdr:row>
      <xdr:rowOff>25400</xdr:rowOff>
    </xdr:from>
    <xdr:to>
      <xdr:col>1</xdr:col>
      <xdr:colOff>749300</xdr:colOff>
      <xdr:row>1045</xdr:row>
      <xdr:rowOff>501650</xdr:rowOff>
    </xdr:to>
    <xdr:pic>
      <xdr:nvPicPr>
        <xdr:cNvPr id="1849" name="Subgraph-___jolly_">
          <a:extLst>
            <a:ext uri="{FF2B5EF4-FFF2-40B4-BE49-F238E27FC236}">
              <a16:creationId xmlns:a16="http://schemas.microsoft.com/office/drawing/2014/main" id="{85BAF327-28EA-47FE-BCB1-EF921300B886}"/>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546998525"/>
          <a:ext cx="723900" cy="476250"/>
        </a:xfrm>
        <a:prstGeom prst="rect">
          <a:avLst/>
        </a:prstGeom>
      </xdr:spPr>
    </xdr:pic>
    <xdr:clientData/>
  </xdr:twoCellAnchor>
  <xdr:twoCellAnchor editAs="oneCell">
    <xdr:from>
      <xdr:col>1</xdr:col>
      <xdr:colOff>25400</xdr:colOff>
      <xdr:row>1047</xdr:row>
      <xdr:rowOff>25400</xdr:rowOff>
    </xdr:from>
    <xdr:to>
      <xdr:col>1</xdr:col>
      <xdr:colOff>749300</xdr:colOff>
      <xdr:row>1047</xdr:row>
      <xdr:rowOff>501650</xdr:rowOff>
    </xdr:to>
    <xdr:pic>
      <xdr:nvPicPr>
        <xdr:cNvPr id="1851" name="Subgraph-kunciwin">
          <a:extLst>
            <a:ext uri="{FF2B5EF4-FFF2-40B4-BE49-F238E27FC236}">
              <a16:creationId xmlns:a16="http://schemas.microsoft.com/office/drawing/2014/main" id="{F4E101DA-166E-4639-BAF8-C3D0A18CB9E9}"/>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548046275"/>
          <a:ext cx="723900" cy="476250"/>
        </a:xfrm>
        <a:prstGeom prst="rect">
          <a:avLst/>
        </a:prstGeom>
      </xdr:spPr>
    </xdr:pic>
    <xdr:clientData/>
  </xdr:twoCellAnchor>
  <xdr:twoCellAnchor editAs="oneCell">
    <xdr:from>
      <xdr:col>1</xdr:col>
      <xdr:colOff>25400</xdr:colOff>
      <xdr:row>1048</xdr:row>
      <xdr:rowOff>25400</xdr:rowOff>
    </xdr:from>
    <xdr:to>
      <xdr:col>1</xdr:col>
      <xdr:colOff>749300</xdr:colOff>
      <xdr:row>1048</xdr:row>
      <xdr:rowOff>501650</xdr:rowOff>
    </xdr:to>
    <xdr:pic>
      <xdr:nvPicPr>
        <xdr:cNvPr id="1853" name="Subgraph-jel_winnie">
          <a:extLst>
            <a:ext uri="{FF2B5EF4-FFF2-40B4-BE49-F238E27FC236}">
              <a16:creationId xmlns:a16="http://schemas.microsoft.com/office/drawing/2014/main" id="{EF8CBF52-7EBD-4D85-8A23-8EE9AB2F5BC6}"/>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548570150"/>
          <a:ext cx="723900" cy="476250"/>
        </a:xfrm>
        <a:prstGeom prst="rect">
          <a:avLst/>
        </a:prstGeom>
      </xdr:spPr>
    </xdr:pic>
    <xdr:clientData/>
  </xdr:twoCellAnchor>
  <xdr:twoCellAnchor editAs="oneCell">
    <xdr:from>
      <xdr:col>1</xdr:col>
      <xdr:colOff>25400</xdr:colOff>
      <xdr:row>1049</xdr:row>
      <xdr:rowOff>25400</xdr:rowOff>
    </xdr:from>
    <xdr:to>
      <xdr:col>1</xdr:col>
      <xdr:colOff>749300</xdr:colOff>
      <xdr:row>1049</xdr:row>
      <xdr:rowOff>501650</xdr:rowOff>
    </xdr:to>
    <xdr:pic>
      <xdr:nvPicPr>
        <xdr:cNvPr id="1855" name="Subgraph-kagura0212">
          <a:extLst>
            <a:ext uri="{FF2B5EF4-FFF2-40B4-BE49-F238E27FC236}">
              <a16:creationId xmlns:a16="http://schemas.microsoft.com/office/drawing/2014/main" id="{D0644EB5-D6ED-4087-8E7F-AC7562B7949D}"/>
            </a:ext>
          </a:extLst>
        </xdr:cNvPr>
        <xdr:cNvPicPr>
          <a:picLocks/>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635000" y="549094025"/>
          <a:ext cx="723900" cy="476250"/>
        </a:xfrm>
        <a:prstGeom prst="rect">
          <a:avLst/>
        </a:prstGeom>
      </xdr:spPr>
    </xdr:pic>
    <xdr:clientData/>
  </xdr:twoCellAnchor>
  <xdr:twoCellAnchor editAs="oneCell">
    <xdr:from>
      <xdr:col>1</xdr:col>
      <xdr:colOff>25400</xdr:colOff>
      <xdr:row>1050</xdr:row>
      <xdr:rowOff>25400</xdr:rowOff>
    </xdr:from>
    <xdr:to>
      <xdr:col>1</xdr:col>
      <xdr:colOff>749300</xdr:colOff>
      <xdr:row>1050</xdr:row>
      <xdr:rowOff>501650</xdr:rowOff>
    </xdr:to>
    <xdr:pic>
      <xdr:nvPicPr>
        <xdr:cNvPr id="1857" name="Subgraph-ultimatesolana">
          <a:extLst>
            <a:ext uri="{FF2B5EF4-FFF2-40B4-BE49-F238E27FC236}">
              <a16:creationId xmlns:a16="http://schemas.microsoft.com/office/drawing/2014/main" id="{E40B0C51-9E13-42E0-929F-98D09F2E75F3}"/>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549617900"/>
          <a:ext cx="723900" cy="476250"/>
        </a:xfrm>
        <a:prstGeom prst="rect">
          <a:avLst/>
        </a:prstGeom>
      </xdr:spPr>
    </xdr:pic>
    <xdr:clientData/>
  </xdr:twoCellAnchor>
  <xdr:twoCellAnchor editAs="oneCell">
    <xdr:from>
      <xdr:col>1</xdr:col>
      <xdr:colOff>25400</xdr:colOff>
      <xdr:row>1051</xdr:row>
      <xdr:rowOff>25400</xdr:rowOff>
    </xdr:from>
    <xdr:to>
      <xdr:col>1</xdr:col>
      <xdr:colOff>749300</xdr:colOff>
      <xdr:row>1051</xdr:row>
      <xdr:rowOff>501650</xdr:rowOff>
    </xdr:to>
    <xdr:pic>
      <xdr:nvPicPr>
        <xdr:cNvPr id="1859" name="Subgraph-uxujamal">
          <a:extLst>
            <a:ext uri="{FF2B5EF4-FFF2-40B4-BE49-F238E27FC236}">
              <a16:creationId xmlns:a16="http://schemas.microsoft.com/office/drawing/2014/main" id="{A4B01AD6-0918-494F-8E21-52672A9E7F63}"/>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550141775"/>
          <a:ext cx="723900" cy="476250"/>
        </a:xfrm>
        <a:prstGeom prst="rect">
          <a:avLst/>
        </a:prstGeom>
      </xdr:spPr>
    </xdr:pic>
    <xdr:clientData/>
  </xdr:twoCellAnchor>
  <xdr:twoCellAnchor editAs="oneCell">
    <xdr:from>
      <xdr:col>1</xdr:col>
      <xdr:colOff>25400</xdr:colOff>
      <xdr:row>1052</xdr:row>
      <xdr:rowOff>25400</xdr:rowOff>
    </xdr:from>
    <xdr:to>
      <xdr:col>1</xdr:col>
      <xdr:colOff>749300</xdr:colOff>
      <xdr:row>1052</xdr:row>
      <xdr:rowOff>501650</xdr:rowOff>
    </xdr:to>
    <xdr:pic>
      <xdr:nvPicPr>
        <xdr:cNvPr id="1861" name="Subgraph-winjcityx">
          <a:extLst>
            <a:ext uri="{FF2B5EF4-FFF2-40B4-BE49-F238E27FC236}">
              <a16:creationId xmlns:a16="http://schemas.microsoft.com/office/drawing/2014/main" id="{7E66A759-F0C2-488F-A2A3-DD95410327E7}"/>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550665650"/>
          <a:ext cx="723900" cy="476250"/>
        </a:xfrm>
        <a:prstGeom prst="rect">
          <a:avLst/>
        </a:prstGeom>
      </xdr:spPr>
    </xdr:pic>
    <xdr:clientData/>
  </xdr:twoCellAnchor>
  <xdr:twoCellAnchor editAs="oneCell">
    <xdr:from>
      <xdr:col>1</xdr:col>
      <xdr:colOff>25400</xdr:colOff>
      <xdr:row>1053</xdr:row>
      <xdr:rowOff>25400</xdr:rowOff>
    </xdr:from>
    <xdr:to>
      <xdr:col>1</xdr:col>
      <xdr:colOff>749300</xdr:colOff>
      <xdr:row>1053</xdr:row>
      <xdr:rowOff>501650</xdr:rowOff>
    </xdr:to>
    <xdr:pic>
      <xdr:nvPicPr>
        <xdr:cNvPr id="1863" name="Subgraph-kissy_pretz">
          <a:extLst>
            <a:ext uri="{FF2B5EF4-FFF2-40B4-BE49-F238E27FC236}">
              <a16:creationId xmlns:a16="http://schemas.microsoft.com/office/drawing/2014/main" id="{29D7520B-8E69-4391-98DD-8F90505CFEB6}"/>
            </a:ext>
          </a:extLst>
        </xdr:cNvPr>
        <xdr:cNvPicPr>
          <a:picLocks/>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635000" y="551189525"/>
          <a:ext cx="723900" cy="476250"/>
        </a:xfrm>
        <a:prstGeom prst="rect">
          <a:avLst/>
        </a:prstGeom>
      </xdr:spPr>
    </xdr:pic>
    <xdr:clientData/>
  </xdr:twoCellAnchor>
  <xdr:twoCellAnchor editAs="oneCell">
    <xdr:from>
      <xdr:col>1</xdr:col>
      <xdr:colOff>25400</xdr:colOff>
      <xdr:row>1054</xdr:row>
      <xdr:rowOff>25400</xdr:rowOff>
    </xdr:from>
    <xdr:to>
      <xdr:col>1</xdr:col>
      <xdr:colOff>749300</xdr:colOff>
      <xdr:row>1054</xdr:row>
      <xdr:rowOff>501650</xdr:rowOff>
    </xdr:to>
    <xdr:pic>
      <xdr:nvPicPr>
        <xdr:cNvPr id="1865" name="Subgraph-kingkrasher">
          <a:extLst>
            <a:ext uri="{FF2B5EF4-FFF2-40B4-BE49-F238E27FC236}">
              <a16:creationId xmlns:a16="http://schemas.microsoft.com/office/drawing/2014/main" id="{B97037D7-391A-48DC-9D71-ABAB3FBCF3A5}"/>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551713400"/>
          <a:ext cx="723900" cy="476250"/>
        </a:xfrm>
        <a:prstGeom prst="rect">
          <a:avLst/>
        </a:prstGeom>
      </xdr:spPr>
    </xdr:pic>
    <xdr:clientData/>
  </xdr:twoCellAnchor>
  <xdr:twoCellAnchor editAs="oneCell">
    <xdr:from>
      <xdr:col>1</xdr:col>
      <xdr:colOff>25400</xdr:colOff>
      <xdr:row>1055</xdr:row>
      <xdr:rowOff>25400</xdr:rowOff>
    </xdr:from>
    <xdr:to>
      <xdr:col>1</xdr:col>
      <xdr:colOff>749300</xdr:colOff>
      <xdr:row>1055</xdr:row>
      <xdr:rowOff>501650</xdr:rowOff>
    </xdr:to>
    <xdr:pic>
      <xdr:nvPicPr>
        <xdr:cNvPr id="1867" name="Subgraph-mahha_kick">
          <a:extLst>
            <a:ext uri="{FF2B5EF4-FFF2-40B4-BE49-F238E27FC236}">
              <a16:creationId xmlns:a16="http://schemas.microsoft.com/office/drawing/2014/main" id="{F7302F8B-9FE1-4A6D-93D4-016F6E420109}"/>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552237275"/>
          <a:ext cx="723900" cy="476250"/>
        </a:xfrm>
        <a:prstGeom prst="rect">
          <a:avLst/>
        </a:prstGeom>
      </xdr:spPr>
    </xdr:pic>
    <xdr:clientData/>
  </xdr:twoCellAnchor>
  <xdr:twoCellAnchor editAs="oneCell">
    <xdr:from>
      <xdr:col>1</xdr:col>
      <xdr:colOff>25400</xdr:colOff>
      <xdr:row>1056</xdr:row>
      <xdr:rowOff>25400</xdr:rowOff>
    </xdr:from>
    <xdr:to>
      <xdr:col>1</xdr:col>
      <xdr:colOff>749300</xdr:colOff>
      <xdr:row>1056</xdr:row>
      <xdr:rowOff>501650</xdr:rowOff>
    </xdr:to>
    <xdr:pic>
      <xdr:nvPicPr>
        <xdr:cNvPr id="1869" name="Subgraph-1s44c1">
          <a:extLst>
            <a:ext uri="{FF2B5EF4-FFF2-40B4-BE49-F238E27FC236}">
              <a16:creationId xmlns:a16="http://schemas.microsoft.com/office/drawing/2014/main" id="{116B3E99-A934-48F1-9C94-ECB2CC96C6AB}"/>
            </a:ext>
          </a:extLst>
        </xdr:cNvPr>
        <xdr:cNvPicPr>
          <a:picLocks/>
        </xdr:cNvPicPr>
      </xdr:nvPicPr>
      <xdr:blipFill>
        <a:blip xmlns:r="http://schemas.openxmlformats.org/officeDocument/2006/relationships" r:embed="rId346">
          <a:extLst>
            <a:ext uri="{28A0092B-C50C-407E-A947-70E740481C1C}">
              <a14:useLocalDpi xmlns:a14="http://schemas.microsoft.com/office/drawing/2010/main" val="0"/>
            </a:ext>
          </a:extLst>
        </a:blip>
        <a:stretch>
          <a:fillRect/>
        </a:stretch>
      </xdr:blipFill>
      <xdr:spPr>
        <a:xfrm>
          <a:off x="635000" y="552761150"/>
          <a:ext cx="723900" cy="476250"/>
        </a:xfrm>
        <a:prstGeom prst="rect">
          <a:avLst/>
        </a:prstGeom>
      </xdr:spPr>
    </xdr:pic>
    <xdr:clientData/>
  </xdr:twoCellAnchor>
  <xdr:twoCellAnchor editAs="oneCell">
    <xdr:from>
      <xdr:col>1</xdr:col>
      <xdr:colOff>25400</xdr:colOff>
      <xdr:row>1057</xdr:row>
      <xdr:rowOff>25400</xdr:rowOff>
    </xdr:from>
    <xdr:to>
      <xdr:col>1</xdr:col>
      <xdr:colOff>749300</xdr:colOff>
      <xdr:row>1057</xdr:row>
      <xdr:rowOff>501650</xdr:rowOff>
    </xdr:to>
    <xdr:pic>
      <xdr:nvPicPr>
        <xdr:cNvPr id="1871" name="Subgraph-jamaal123456782">
          <a:extLst>
            <a:ext uri="{FF2B5EF4-FFF2-40B4-BE49-F238E27FC236}">
              <a16:creationId xmlns:a16="http://schemas.microsoft.com/office/drawing/2014/main" id="{46BA9246-1D11-4D10-AA47-386ED54710A6}"/>
            </a:ext>
          </a:extLst>
        </xdr:cNvPr>
        <xdr:cNvPicPr>
          <a:picLocks/>
        </xdr:cNvPicPr>
      </xdr:nvPicPr>
      <xdr:blipFill>
        <a:blip xmlns:r="http://schemas.openxmlformats.org/officeDocument/2006/relationships" r:embed="rId347">
          <a:extLst>
            <a:ext uri="{28A0092B-C50C-407E-A947-70E740481C1C}">
              <a14:useLocalDpi xmlns:a14="http://schemas.microsoft.com/office/drawing/2010/main" val="0"/>
            </a:ext>
          </a:extLst>
        </a:blip>
        <a:stretch>
          <a:fillRect/>
        </a:stretch>
      </xdr:blipFill>
      <xdr:spPr>
        <a:xfrm>
          <a:off x="635000" y="553285025"/>
          <a:ext cx="723900" cy="476250"/>
        </a:xfrm>
        <a:prstGeom prst="rect">
          <a:avLst/>
        </a:prstGeom>
      </xdr:spPr>
    </xdr:pic>
    <xdr:clientData/>
  </xdr:twoCellAnchor>
  <xdr:twoCellAnchor editAs="oneCell">
    <xdr:from>
      <xdr:col>1</xdr:col>
      <xdr:colOff>25400</xdr:colOff>
      <xdr:row>1058</xdr:row>
      <xdr:rowOff>25400</xdr:rowOff>
    </xdr:from>
    <xdr:to>
      <xdr:col>1</xdr:col>
      <xdr:colOff>749300</xdr:colOff>
      <xdr:row>1058</xdr:row>
      <xdr:rowOff>501650</xdr:rowOff>
    </xdr:to>
    <xdr:pic>
      <xdr:nvPicPr>
        <xdr:cNvPr id="1873" name="Subgraph-sunwoo_shidae">
          <a:extLst>
            <a:ext uri="{FF2B5EF4-FFF2-40B4-BE49-F238E27FC236}">
              <a16:creationId xmlns:a16="http://schemas.microsoft.com/office/drawing/2014/main" id="{ED3EADE0-80EE-4FD2-A9D6-BD6B6B23A2AA}"/>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553808900"/>
          <a:ext cx="723900" cy="476250"/>
        </a:xfrm>
        <a:prstGeom prst="rect">
          <a:avLst/>
        </a:prstGeom>
      </xdr:spPr>
    </xdr:pic>
    <xdr:clientData/>
  </xdr:twoCellAnchor>
  <xdr:twoCellAnchor editAs="oneCell">
    <xdr:from>
      <xdr:col>1</xdr:col>
      <xdr:colOff>25400</xdr:colOff>
      <xdr:row>1059</xdr:row>
      <xdr:rowOff>25400</xdr:rowOff>
    </xdr:from>
    <xdr:to>
      <xdr:col>1</xdr:col>
      <xdr:colOff>749300</xdr:colOff>
      <xdr:row>1059</xdr:row>
      <xdr:rowOff>501650</xdr:rowOff>
    </xdr:to>
    <xdr:pic>
      <xdr:nvPicPr>
        <xdr:cNvPr id="1875" name="Subgraph-macfromdurbs">
          <a:extLst>
            <a:ext uri="{FF2B5EF4-FFF2-40B4-BE49-F238E27FC236}">
              <a16:creationId xmlns:a16="http://schemas.microsoft.com/office/drawing/2014/main" id="{FDA418A8-724D-47DD-BA51-68AAAEC333D6}"/>
            </a:ext>
          </a:extLst>
        </xdr:cNvPr>
        <xdr:cNvPicPr>
          <a:picLocks/>
        </xdr:cNvPicPr>
      </xdr:nvPicPr>
      <xdr:blipFill>
        <a:blip xmlns:r="http://schemas.openxmlformats.org/officeDocument/2006/relationships" r:embed="rId348">
          <a:extLst>
            <a:ext uri="{28A0092B-C50C-407E-A947-70E740481C1C}">
              <a14:useLocalDpi xmlns:a14="http://schemas.microsoft.com/office/drawing/2010/main" val="0"/>
            </a:ext>
          </a:extLst>
        </a:blip>
        <a:stretch>
          <a:fillRect/>
        </a:stretch>
      </xdr:blipFill>
      <xdr:spPr>
        <a:xfrm>
          <a:off x="635000" y="554332775"/>
          <a:ext cx="723900" cy="476250"/>
        </a:xfrm>
        <a:prstGeom prst="rect">
          <a:avLst/>
        </a:prstGeom>
      </xdr:spPr>
    </xdr:pic>
    <xdr:clientData/>
  </xdr:twoCellAnchor>
  <xdr:twoCellAnchor editAs="oneCell">
    <xdr:from>
      <xdr:col>1</xdr:col>
      <xdr:colOff>25400</xdr:colOff>
      <xdr:row>1060</xdr:row>
      <xdr:rowOff>25400</xdr:rowOff>
    </xdr:from>
    <xdr:to>
      <xdr:col>1</xdr:col>
      <xdr:colOff>749300</xdr:colOff>
      <xdr:row>1060</xdr:row>
      <xdr:rowOff>501650</xdr:rowOff>
    </xdr:to>
    <xdr:pic>
      <xdr:nvPicPr>
        <xdr:cNvPr id="1877" name="Subgraph-flymerebear">
          <a:extLst>
            <a:ext uri="{FF2B5EF4-FFF2-40B4-BE49-F238E27FC236}">
              <a16:creationId xmlns:a16="http://schemas.microsoft.com/office/drawing/2014/main" id="{CACDE420-D2F5-4B16-8F27-65553B0FE14D}"/>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554856650"/>
          <a:ext cx="723900" cy="476250"/>
        </a:xfrm>
        <a:prstGeom prst="rect">
          <a:avLst/>
        </a:prstGeom>
      </xdr:spPr>
    </xdr:pic>
    <xdr:clientData/>
  </xdr:twoCellAnchor>
  <xdr:twoCellAnchor editAs="oneCell">
    <xdr:from>
      <xdr:col>1</xdr:col>
      <xdr:colOff>25400</xdr:colOff>
      <xdr:row>1061</xdr:row>
      <xdr:rowOff>25400</xdr:rowOff>
    </xdr:from>
    <xdr:to>
      <xdr:col>1</xdr:col>
      <xdr:colOff>749300</xdr:colOff>
      <xdr:row>1061</xdr:row>
      <xdr:rowOff>501650</xdr:rowOff>
    </xdr:to>
    <xdr:pic>
      <xdr:nvPicPr>
        <xdr:cNvPr id="1879" name="Subgraph-vpenttinen">
          <a:extLst>
            <a:ext uri="{FF2B5EF4-FFF2-40B4-BE49-F238E27FC236}">
              <a16:creationId xmlns:a16="http://schemas.microsoft.com/office/drawing/2014/main" id="{31877288-4D40-4BFE-879F-B1566B12728E}"/>
            </a:ext>
          </a:extLst>
        </xdr:cNvPr>
        <xdr:cNvPicPr>
          <a:picLocks/>
        </xdr:cNvPicPr>
      </xdr:nvPicPr>
      <xdr:blipFill>
        <a:blip xmlns:r="http://schemas.openxmlformats.org/officeDocument/2006/relationships" r:embed="rId349">
          <a:extLst>
            <a:ext uri="{28A0092B-C50C-407E-A947-70E740481C1C}">
              <a14:useLocalDpi xmlns:a14="http://schemas.microsoft.com/office/drawing/2010/main" val="0"/>
            </a:ext>
          </a:extLst>
        </a:blip>
        <a:stretch>
          <a:fillRect/>
        </a:stretch>
      </xdr:blipFill>
      <xdr:spPr>
        <a:xfrm>
          <a:off x="635000" y="555380525"/>
          <a:ext cx="723900" cy="476250"/>
        </a:xfrm>
        <a:prstGeom prst="rect">
          <a:avLst/>
        </a:prstGeom>
      </xdr:spPr>
    </xdr:pic>
    <xdr:clientData/>
  </xdr:twoCellAnchor>
  <xdr:twoCellAnchor editAs="oneCell">
    <xdr:from>
      <xdr:col>1</xdr:col>
      <xdr:colOff>25400</xdr:colOff>
      <xdr:row>1062</xdr:row>
      <xdr:rowOff>25400</xdr:rowOff>
    </xdr:from>
    <xdr:to>
      <xdr:col>1</xdr:col>
      <xdr:colOff>749300</xdr:colOff>
      <xdr:row>1062</xdr:row>
      <xdr:rowOff>501650</xdr:rowOff>
    </xdr:to>
    <xdr:pic>
      <xdr:nvPicPr>
        <xdr:cNvPr id="1881" name="Subgraph-ryu_xenin">
          <a:extLst>
            <a:ext uri="{FF2B5EF4-FFF2-40B4-BE49-F238E27FC236}">
              <a16:creationId xmlns:a16="http://schemas.microsoft.com/office/drawing/2014/main" id="{1E30FAC4-D278-4B08-A466-849529645BCA}"/>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555904400"/>
          <a:ext cx="723900" cy="476250"/>
        </a:xfrm>
        <a:prstGeom prst="rect">
          <a:avLst/>
        </a:prstGeom>
      </xdr:spPr>
    </xdr:pic>
    <xdr:clientData/>
  </xdr:twoCellAnchor>
  <xdr:twoCellAnchor editAs="oneCell">
    <xdr:from>
      <xdr:col>1</xdr:col>
      <xdr:colOff>25400</xdr:colOff>
      <xdr:row>1063</xdr:row>
      <xdr:rowOff>25400</xdr:rowOff>
    </xdr:from>
    <xdr:to>
      <xdr:col>1</xdr:col>
      <xdr:colOff>749300</xdr:colOff>
      <xdr:row>1063</xdr:row>
      <xdr:rowOff>501650</xdr:rowOff>
    </xdr:to>
    <xdr:pic>
      <xdr:nvPicPr>
        <xdr:cNvPr id="1883" name="Subgraph-mid_summer_koba">
          <a:extLst>
            <a:ext uri="{FF2B5EF4-FFF2-40B4-BE49-F238E27FC236}">
              <a16:creationId xmlns:a16="http://schemas.microsoft.com/office/drawing/2014/main" id="{44682343-DCAF-4A4D-B12E-DF2359165A61}"/>
            </a:ext>
          </a:extLst>
        </xdr:cNvPr>
        <xdr:cNvPicPr>
          <a:picLocks/>
        </xdr:cNvPicPr>
      </xdr:nvPicPr>
      <xdr:blipFill>
        <a:blip xmlns:r="http://schemas.openxmlformats.org/officeDocument/2006/relationships" r:embed="rId134">
          <a:extLst>
            <a:ext uri="{28A0092B-C50C-407E-A947-70E740481C1C}">
              <a14:useLocalDpi xmlns:a14="http://schemas.microsoft.com/office/drawing/2010/main" val="0"/>
            </a:ext>
          </a:extLst>
        </a:blip>
        <a:stretch>
          <a:fillRect/>
        </a:stretch>
      </xdr:blipFill>
      <xdr:spPr>
        <a:xfrm>
          <a:off x="635000" y="556428275"/>
          <a:ext cx="723900" cy="476250"/>
        </a:xfrm>
        <a:prstGeom prst="rect">
          <a:avLst/>
        </a:prstGeom>
      </xdr:spPr>
    </xdr:pic>
    <xdr:clientData/>
  </xdr:twoCellAnchor>
  <xdr:twoCellAnchor editAs="oneCell">
    <xdr:from>
      <xdr:col>1</xdr:col>
      <xdr:colOff>25400</xdr:colOff>
      <xdr:row>1064</xdr:row>
      <xdr:rowOff>25400</xdr:rowOff>
    </xdr:from>
    <xdr:to>
      <xdr:col>1</xdr:col>
      <xdr:colOff>749300</xdr:colOff>
      <xdr:row>1064</xdr:row>
      <xdr:rowOff>501650</xdr:rowOff>
    </xdr:to>
    <xdr:pic>
      <xdr:nvPicPr>
        <xdr:cNvPr id="1885" name="Subgraph-jaycmma">
          <a:extLst>
            <a:ext uri="{FF2B5EF4-FFF2-40B4-BE49-F238E27FC236}">
              <a16:creationId xmlns:a16="http://schemas.microsoft.com/office/drawing/2014/main" id="{538CF06B-E1E9-4BF4-B7EE-A11006B38E0B}"/>
            </a:ext>
          </a:extLst>
        </xdr:cNvPr>
        <xdr:cNvPicPr>
          <a:picLocks/>
        </xdr:cNvPicPr>
      </xdr:nvPicPr>
      <xdr:blipFill>
        <a:blip xmlns:r="http://schemas.openxmlformats.org/officeDocument/2006/relationships" r:embed="rId350">
          <a:extLst>
            <a:ext uri="{28A0092B-C50C-407E-A947-70E740481C1C}">
              <a14:useLocalDpi xmlns:a14="http://schemas.microsoft.com/office/drawing/2010/main" val="0"/>
            </a:ext>
          </a:extLst>
        </a:blip>
        <a:stretch>
          <a:fillRect/>
        </a:stretch>
      </xdr:blipFill>
      <xdr:spPr>
        <a:xfrm>
          <a:off x="635000" y="556952150"/>
          <a:ext cx="723900" cy="476250"/>
        </a:xfrm>
        <a:prstGeom prst="rect">
          <a:avLst/>
        </a:prstGeom>
      </xdr:spPr>
    </xdr:pic>
    <xdr:clientData/>
  </xdr:twoCellAnchor>
  <xdr:twoCellAnchor editAs="oneCell">
    <xdr:from>
      <xdr:col>1</xdr:col>
      <xdr:colOff>25400</xdr:colOff>
      <xdr:row>1065</xdr:row>
      <xdr:rowOff>25400</xdr:rowOff>
    </xdr:from>
    <xdr:to>
      <xdr:col>1</xdr:col>
      <xdr:colOff>749300</xdr:colOff>
      <xdr:row>1065</xdr:row>
      <xdr:rowOff>501650</xdr:rowOff>
    </xdr:to>
    <xdr:pic>
      <xdr:nvPicPr>
        <xdr:cNvPr id="1887" name="Subgraph-chaeeyie">
          <a:extLst>
            <a:ext uri="{FF2B5EF4-FFF2-40B4-BE49-F238E27FC236}">
              <a16:creationId xmlns:a16="http://schemas.microsoft.com/office/drawing/2014/main" id="{81326214-0468-4515-B605-949220B61C47}"/>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557476025"/>
          <a:ext cx="723900" cy="476250"/>
        </a:xfrm>
        <a:prstGeom prst="rect">
          <a:avLst/>
        </a:prstGeom>
      </xdr:spPr>
    </xdr:pic>
    <xdr:clientData/>
  </xdr:twoCellAnchor>
  <xdr:twoCellAnchor editAs="oneCell">
    <xdr:from>
      <xdr:col>1</xdr:col>
      <xdr:colOff>25400</xdr:colOff>
      <xdr:row>1066</xdr:row>
      <xdr:rowOff>25400</xdr:rowOff>
    </xdr:from>
    <xdr:to>
      <xdr:col>1</xdr:col>
      <xdr:colOff>749300</xdr:colOff>
      <xdr:row>1066</xdr:row>
      <xdr:rowOff>501650</xdr:rowOff>
    </xdr:to>
    <xdr:pic>
      <xdr:nvPicPr>
        <xdr:cNvPr id="1889" name="Subgraph-qiana0802">
          <a:extLst>
            <a:ext uri="{FF2B5EF4-FFF2-40B4-BE49-F238E27FC236}">
              <a16:creationId xmlns:a16="http://schemas.microsoft.com/office/drawing/2014/main" id="{F78B41DC-A2C9-4044-A3AF-5689FA2BF22F}"/>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557999900"/>
          <a:ext cx="723900" cy="476250"/>
        </a:xfrm>
        <a:prstGeom prst="rect">
          <a:avLst/>
        </a:prstGeom>
      </xdr:spPr>
    </xdr:pic>
    <xdr:clientData/>
  </xdr:twoCellAnchor>
  <xdr:twoCellAnchor editAs="oneCell">
    <xdr:from>
      <xdr:col>1</xdr:col>
      <xdr:colOff>25400</xdr:colOff>
      <xdr:row>1070</xdr:row>
      <xdr:rowOff>25400</xdr:rowOff>
    </xdr:from>
    <xdr:to>
      <xdr:col>1</xdr:col>
      <xdr:colOff>749300</xdr:colOff>
      <xdr:row>1070</xdr:row>
      <xdr:rowOff>501650</xdr:rowOff>
    </xdr:to>
    <xdr:pic>
      <xdr:nvPicPr>
        <xdr:cNvPr id="1891" name="Subgraph-haebomwins">
          <a:extLst>
            <a:ext uri="{FF2B5EF4-FFF2-40B4-BE49-F238E27FC236}">
              <a16:creationId xmlns:a16="http://schemas.microsoft.com/office/drawing/2014/main" id="{6DFD1B5B-569D-4435-B4BA-6E2F55EF9EE6}"/>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560095400"/>
          <a:ext cx="723900" cy="476250"/>
        </a:xfrm>
        <a:prstGeom prst="rect">
          <a:avLst/>
        </a:prstGeom>
      </xdr:spPr>
    </xdr:pic>
    <xdr:clientData/>
  </xdr:twoCellAnchor>
  <xdr:twoCellAnchor editAs="oneCell">
    <xdr:from>
      <xdr:col>1</xdr:col>
      <xdr:colOff>25400</xdr:colOff>
      <xdr:row>1071</xdr:row>
      <xdr:rowOff>25400</xdr:rowOff>
    </xdr:from>
    <xdr:to>
      <xdr:col>1</xdr:col>
      <xdr:colOff>749300</xdr:colOff>
      <xdr:row>1071</xdr:row>
      <xdr:rowOff>501650</xdr:rowOff>
    </xdr:to>
    <xdr:pic>
      <xdr:nvPicPr>
        <xdr:cNvPr id="1893" name="Subgraph-lakay_hopetowin">
          <a:extLst>
            <a:ext uri="{FF2B5EF4-FFF2-40B4-BE49-F238E27FC236}">
              <a16:creationId xmlns:a16="http://schemas.microsoft.com/office/drawing/2014/main" id="{9A5007C8-DDD2-4EF1-9C88-400067F31BA2}"/>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560619275"/>
          <a:ext cx="723900" cy="476250"/>
        </a:xfrm>
        <a:prstGeom prst="rect">
          <a:avLst/>
        </a:prstGeom>
      </xdr:spPr>
    </xdr:pic>
    <xdr:clientData/>
  </xdr:twoCellAnchor>
  <xdr:twoCellAnchor editAs="oneCell">
    <xdr:from>
      <xdr:col>1</xdr:col>
      <xdr:colOff>25400</xdr:colOff>
      <xdr:row>1072</xdr:row>
      <xdr:rowOff>25400</xdr:rowOff>
    </xdr:from>
    <xdr:to>
      <xdr:col>1</xdr:col>
      <xdr:colOff>749300</xdr:colOff>
      <xdr:row>1072</xdr:row>
      <xdr:rowOff>501650</xdr:rowOff>
    </xdr:to>
    <xdr:pic>
      <xdr:nvPicPr>
        <xdr:cNvPr id="1895" name="Subgraph-kumari_shruthi">
          <a:extLst>
            <a:ext uri="{FF2B5EF4-FFF2-40B4-BE49-F238E27FC236}">
              <a16:creationId xmlns:a16="http://schemas.microsoft.com/office/drawing/2014/main" id="{9997E9E4-A49A-4870-9F6A-BB61F68FC558}"/>
            </a:ext>
          </a:extLst>
        </xdr:cNvPr>
        <xdr:cNvPicPr>
          <a:picLocks/>
        </xdr:cNvPicPr>
      </xdr:nvPicPr>
      <xdr:blipFill>
        <a:blip xmlns:r="http://schemas.openxmlformats.org/officeDocument/2006/relationships" r:embed="rId351">
          <a:extLst>
            <a:ext uri="{28A0092B-C50C-407E-A947-70E740481C1C}">
              <a14:useLocalDpi xmlns:a14="http://schemas.microsoft.com/office/drawing/2010/main" val="0"/>
            </a:ext>
          </a:extLst>
        </a:blip>
        <a:stretch>
          <a:fillRect/>
        </a:stretch>
      </xdr:blipFill>
      <xdr:spPr>
        <a:xfrm>
          <a:off x="635000" y="561143150"/>
          <a:ext cx="723900" cy="476250"/>
        </a:xfrm>
        <a:prstGeom prst="rect">
          <a:avLst/>
        </a:prstGeom>
      </xdr:spPr>
    </xdr:pic>
    <xdr:clientData/>
  </xdr:twoCellAnchor>
  <xdr:twoCellAnchor editAs="oneCell">
    <xdr:from>
      <xdr:col>1</xdr:col>
      <xdr:colOff>25400</xdr:colOff>
      <xdr:row>1073</xdr:row>
      <xdr:rowOff>25400</xdr:rowOff>
    </xdr:from>
    <xdr:to>
      <xdr:col>1</xdr:col>
      <xdr:colOff>749300</xdr:colOff>
      <xdr:row>1073</xdr:row>
      <xdr:rowOff>501650</xdr:rowOff>
    </xdr:to>
    <xdr:pic>
      <xdr:nvPicPr>
        <xdr:cNvPr id="1897" name="Subgraph-dcfirstwinwhen">
          <a:extLst>
            <a:ext uri="{FF2B5EF4-FFF2-40B4-BE49-F238E27FC236}">
              <a16:creationId xmlns:a16="http://schemas.microsoft.com/office/drawing/2014/main" id="{6F5247D6-BBEE-469C-A2A3-4E60F36DB8DC}"/>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561667025"/>
          <a:ext cx="723900" cy="476250"/>
        </a:xfrm>
        <a:prstGeom prst="rect">
          <a:avLst/>
        </a:prstGeom>
      </xdr:spPr>
    </xdr:pic>
    <xdr:clientData/>
  </xdr:twoCellAnchor>
  <xdr:twoCellAnchor editAs="oneCell">
    <xdr:from>
      <xdr:col>1</xdr:col>
      <xdr:colOff>25400</xdr:colOff>
      <xdr:row>1074</xdr:row>
      <xdr:rowOff>25400</xdr:rowOff>
    </xdr:from>
    <xdr:to>
      <xdr:col>1</xdr:col>
      <xdr:colOff>749300</xdr:colOff>
      <xdr:row>1074</xdr:row>
      <xdr:rowOff>501650</xdr:rowOff>
    </xdr:to>
    <xdr:pic>
      <xdr:nvPicPr>
        <xdr:cNvPr id="1899" name="Subgraph-dikasureeeeeeee">
          <a:extLst>
            <a:ext uri="{FF2B5EF4-FFF2-40B4-BE49-F238E27FC236}">
              <a16:creationId xmlns:a16="http://schemas.microsoft.com/office/drawing/2014/main" id="{3298E4FE-23BD-4FD2-A426-B4E1AB8E8260}"/>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562190900"/>
          <a:ext cx="723900" cy="476250"/>
        </a:xfrm>
        <a:prstGeom prst="rect">
          <a:avLst/>
        </a:prstGeom>
      </xdr:spPr>
    </xdr:pic>
    <xdr:clientData/>
  </xdr:twoCellAnchor>
  <xdr:twoCellAnchor editAs="oneCell">
    <xdr:from>
      <xdr:col>1</xdr:col>
      <xdr:colOff>25400</xdr:colOff>
      <xdr:row>1075</xdr:row>
      <xdr:rowOff>25400</xdr:rowOff>
    </xdr:from>
    <xdr:to>
      <xdr:col>1</xdr:col>
      <xdr:colOff>749300</xdr:colOff>
      <xdr:row>1075</xdr:row>
      <xdr:rowOff>501650</xdr:rowOff>
    </xdr:to>
    <xdr:pic>
      <xdr:nvPicPr>
        <xdr:cNvPr id="1901" name="Subgraph-hamzhee">
          <a:extLst>
            <a:ext uri="{FF2B5EF4-FFF2-40B4-BE49-F238E27FC236}">
              <a16:creationId xmlns:a16="http://schemas.microsoft.com/office/drawing/2014/main" id="{527EF051-BF4D-418B-BA44-D1CF42AB8A39}"/>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562714775"/>
          <a:ext cx="723900" cy="476250"/>
        </a:xfrm>
        <a:prstGeom prst="rect">
          <a:avLst/>
        </a:prstGeom>
      </xdr:spPr>
    </xdr:pic>
    <xdr:clientData/>
  </xdr:twoCellAnchor>
  <xdr:twoCellAnchor editAs="oneCell">
    <xdr:from>
      <xdr:col>1</xdr:col>
      <xdr:colOff>25400</xdr:colOff>
      <xdr:row>1076</xdr:row>
      <xdr:rowOff>25400</xdr:rowOff>
    </xdr:from>
    <xdr:to>
      <xdr:col>1</xdr:col>
      <xdr:colOff>749300</xdr:colOff>
      <xdr:row>1076</xdr:row>
      <xdr:rowOff>501650</xdr:rowOff>
    </xdr:to>
    <xdr:pic>
      <xdr:nvPicPr>
        <xdr:cNvPr id="1903" name="Subgraph-channiieexx_">
          <a:extLst>
            <a:ext uri="{FF2B5EF4-FFF2-40B4-BE49-F238E27FC236}">
              <a16:creationId xmlns:a16="http://schemas.microsoft.com/office/drawing/2014/main" id="{DB0E9D22-2A71-4A09-B53C-8564EDC9F801}"/>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563238650"/>
          <a:ext cx="723900" cy="476250"/>
        </a:xfrm>
        <a:prstGeom prst="rect">
          <a:avLst/>
        </a:prstGeom>
      </xdr:spPr>
    </xdr:pic>
    <xdr:clientData/>
  </xdr:twoCellAnchor>
  <xdr:twoCellAnchor editAs="oneCell">
    <xdr:from>
      <xdr:col>1</xdr:col>
      <xdr:colOff>25400</xdr:colOff>
      <xdr:row>1077</xdr:row>
      <xdr:rowOff>25400</xdr:rowOff>
    </xdr:from>
    <xdr:to>
      <xdr:col>1</xdr:col>
      <xdr:colOff>749300</xdr:colOff>
      <xdr:row>1077</xdr:row>
      <xdr:rowOff>501650</xdr:rowOff>
    </xdr:to>
    <xdr:pic>
      <xdr:nvPicPr>
        <xdr:cNvPr id="1905" name="Subgraph-toshikungfu">
          <a:extLst>
            <a:ext uri="{FF2B5EF4-FFF2-40B4-BE49-F238E27FC236}">
              <a16:creationId xmlns:a16="http://schemas.microsoft.com/office/drawing/2014/main" id="{2A0C8038-BE68-4036-9F42-EEB8BFABE3C7}"/>
            </a:ext>
          </a:extLst>
        </xdr:cNvPr>
        <xdr:cNvPicPr>
          <a:picLocks/>
        </xdr:cNvPicPr>
      </xdr:nvPicPr>
      <xdr:blipFill>
        <a:blip xmlns:r="http://schemas.openxmlformats.org/officeDocument/2006/relationships" r:embed="rId134">
          <a:extLst>
            <a:ext uri="{28A0092B-C50C-407E-A947-70E740481C1C}">
              <a14:useLocalDpi xmlns:a14="http://schemas.microsoft.com/office/drawing/2010/main" val="0"/>
            </a:ext>
          </a:extLst>
        </a:blip>
        <a:stretch>
          <a:fillRect/>
        </a:stretch>
      </xdr:blipFill>
      <xdr:spPr>
        <a:xfrm>
          <a:off x="635000" y="563762525"/>
          <a:ext cx="723900" cy="476250"/>
        </a:xfrm>
        <a:prstGeom prst="rect">
          <a:avLst/>
        </a:prstGeom>
      </xdr:spPr>
    </xdr:pic>
    <xdr:clientData/>
  </xdr:twoCellAnchor>
  <xdr:twoCellAnchor editAs="oneCell">
    <xdr:from>
      <xdr:col>1</xdr:col>
      <xdr:colOff>25400</xdr:colOff>
      <xdr:row>1078</xdr:row>
      <xdr:rowOff>25400</xdr:rowOff>
    </xdr:from>
    <xdr:to>
      <xdr:col>1</xdr:col>
      <xdr:colOff>749300</xdr:colOff>
      <xdr:row>1078</xdr:row>
      <xdr:rowOff>501650</xdr:rowOff>
    </xdr:to>
    <xdr:pic>
      <xdr:nvPicPr>
        <xdr:cNvPr id="1907" name="Subgraph-vannyy29">
          <a:extLst>
            <a:ext uri="{FF2B5EF4-FFF2-40B4-BE49-F238E27FC236}">
              <a16:creationId xmlns:a16="http://schemas.microsoft.com/office/drawing/2014/main" id="{2EAE287C-AC0D-4D22-A446-1207F210CE39}"/>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564286400"/>
          <a:ext cx="723900" cy="476250"/>
        </a:xfrm>
        <a:prstGeom prst="rect">
          <a:avLst/>
        </a:prstGeom>
      </xdr:spPr>
    </xdr:pic>
    <xdr:clientData/>
  </xdr:twoCellAnchor>
  <xdr:twoCellAnchor editAs="oneCell">
    <xdr:from>
      <xdr:col>1</xdr:col>
      <xdr:colOff>25400</xdr:colOff>
      <xdr:row>1079</xdr:row>
      <xdr:rowOff>25400</xdr:rowOff>
    </xdr:from>
    <xdr:to>
      <xdr:col>1</xdr:col>
      <xdr:colOff>749300</xdr:colOff>
      <xdr:row>1079</xdr:row>
      <xdr:rowOff>501650</xdr:rowOff>
    </xdr:to>
    <xdr:pic>
      <xdr:nvPicPr>
        <xdr:cNvPr id="1909" name="Subgraph-hypengee">
          <a:extLst>
            <a:ext uri="{FF2B5EF4-FFF2-40B4-BE49-F238E27FC236}">
              <a16:creationId xmlns:a16="http://schemas.microsoft.com/office/drawing/2014/main" id="{4315CE94-AA07-4FFE-AE64-8F81143783F6}"/>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564810275"/>
          <a:ext cx="723900" cy="476250"/>
        </a:xfrm>
        <a:prstGeom prst="rect">
          <a:avLst/>
        </a:prstGeom>
      </xdr:spPr>
    </xdr:pic>
    <xdr:clientData/>
  </xdr:twoCellAnchor>
  <xdr:twoCellAnchor editAs="oneCell">
    <xdr:from>
      <xdr:col>1</xdr:col>
      <xdr:colOff>25400</xdr:colOff>
      <xdr:row>1081</xdr:row>
      <xdr:rowOff>25400</xdr:rowOff>
    </xdr:from>
    <xdr:to>
      <xdr:col>1</xdr:col>
      <xdr:colOff>749300</xdr:colOff>
      <xdr:row>1081</xdr:row>
      <xdr:rowOff>501650</xdr:rowOff>
    </xdr:to>
    <xdr:pic>
      <xdr:nvPicPr>
        <xdr:cNvPr id="1911" name="Subgraph-montassar_anes">
          <a:extLst>
            <a:ext uri="{FF2B5EF4-FFF2-40B4-BE49-F238E27FC236}">
              <a16:creationId xmlns:a16="http://schemas.microsoft.com/office/drawing/2014/main" id="{E1732086-4D1A-4360-9675-2695F3ED399A}"/>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565858025"/>
          <a:ext cx="723900" cy="476250"/>
        </a:xfrm>
        <a:prstGeom prst="rect">
          <a:avLst/>
        </a:prstGeom>
      </xdr:spPr>
    </xdr:pic>
    <xdr:clientData/>
  </xdr:twoCellAnchor>
  <xdr:twoCellAnchor editAs="oneCell">
    <xdr:from>
      <xdr:col>1</xdr:col>
      <xdr:colOff>25400</xdr:colOff>
      <xdr:row>1082</xdr:row>
      <xdr:rowOff>25400</xdr:rowOff>
    </xdr:from>
    <xdr:to>
      <xdr:col>1</xdr:col>
      <xdr:colOff>749300</xdr:colOff>
      <xdr:row>1082</xdr:row>
      <xdr:rowOff>501650</xdr:rowOff>
    </xdr:to>
    <xdr:pic>
      <xdr:nvPicPr>
        <xdr:cNvPr id="1913" name="Subgraph-imqft">
          <a:extLst>
            <a:ext uri="{FF2B5EF4-FFF2-40B4-BE49-F238E27FC236}">
              <a16:creationId xmlns:a16="http://schemas.microsoft.com/office/drawing/2014/main" id="{63339EFF-A44D-4D69-9FC1-9885325E2B51}"/>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566381900"/>
          <a:ext cx="723900" cy="476250"/>
        </a:xfrm>
        <a:prstGeom prst="rect">
          <a:avLst/>
        </a:prstGeom>
      </xdr:spPr>
    </xdr:pic>
    <xdr:clientData/>
  </xdr:twoCellAnchor>
  <xdr:twoCellAnchor editAs="oneCell">
    <xdr:from>
      <xdr:col>1</xdr:col>
      <xdr:colOff>25400</xdr:colOff>
      <xdr:row>1083</xdr:row>
      <xdr:rowOff>25400</xdr:rowOff>
    </xdr:from>
    <xdr:to>
      <xdr:col>1</xdr:col>
      <xdr:colOff>749300</xdr:colOff>
      <xdr:row>1083</xdr:row>
      <xdr:rowOff>501650</xdr:rowOff>
    </xdr:to>
    <xdr:pic>
      <xdr:nvPicPr>
        <xdr:cNvPr id="1915" name="Subgraph-aeryslain">
          <a:extLst>
            <a:ext uri="{FF2B5EF4-FFF2-40B4-BE49-F238E27FC236}">
              <a16:creationId xmlns:a16="http://schemas.microsoft.com/office/drawing/2014/main" id="{D0063527-B18F-4728-9B4E-5A1C20471F1B}"/>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566905775"/>
          <a:ext cx="723900" cy="476250"/>
        </a:xfrm>
        <a:prstGeom prst="rect">
          <a:avLst/>
        </a:prstGeom>
      </xdr:spPr>
    </xdr:pic>
    <xdr:clientData/>
  </xdr:twoCellAnchor>
  <xdr:twoCellAnchor editAs="oneCell">
    <xdr:from>
      <xdr:col>1</xdr:col>
      <xdr:colOff>25400</xdr:colOff>
      <xdr:row>1084</xdr:row>
      <xdr:rowOff>25400</xdr:rowOff>
    </xdr:from>
    <xdr:to>
      <xdr:col>1</xdr:col>
      <xdr:colOff>749300</xdr:colOff>
      <xdr:row>1084</xdr:row>
      <xdr:rowOff>501650</xdr:rowOff>
    </xdr:to>
    <xdr:pic>
      <xdr:nvPicPr>
        <xdr:cNvPr id="1917" name="Subgraph-jaywhewell">
          <a:extLst>
            <a:ext uri="{FF2B5EF4-FFF2-40B4-BE49-F238E27FC236}">
              <a16:creationId xmlns:a16="http://schemas.microsoft.com/office/drawing/2014/main" id="{EEB54510-7A86-4858-A912-74CFE8CAFFCD}"/>
            </a:ext>
          </a:extLst>
        </xdr:cNvPr>
        <xdr:cNvPicPr>
          <a:picLocks/>
        </xdr:cNvPicPr>
      </xdr:nvPicPr>
      <xdr:blipFill>
        <a:blip xmlns:r="http://schemas.openxmlformats.org/officeDocument/2006/relationships" r:embed="rId105">
          <a:extLst>
            <a:ext uri="{28A0092B-C50C-407E-A947-70E740481C1C}">
              <a14:useLocalDpi xmlns:a14="http://schemas.microsoft.com/office/drawing/2010/main" val="0"/>
            </a:ext>
          </a:extLst>
        </a:blip>
        <a:stretch>
          <a:fillRect/>
        </a:stretch>
      </xdr:blipFill>
      <xdr:spPr>
        <a:xfrm>
          <a:off x="635000" y="567429650"/>
          <a:ext cx="723900" cy="476250"/>
        </a:xfrm>
        <a:prstGeom prst="rect">
          <a:avLst/>
        </a:prstGeom>
      </xdr:spPr>
    </xdr:pic>
    <xdr:clientData/>
  </xdr:twoCellAnchor>
  <xdr:twoCellAnchor editAs="oneCell">
    <xdr:from>
      <xdr:col>1</xdr:col>
      <xdr:colOff>25400</xdr:colOff>
      <xdr:row>1085</xdr:row>
      <xdr:rowOff>25400</xdr:rowOff>
    </xdr:from>
    <xdr:to>
      <xdr:col>1</xdr:col>
      <xdr:colOff>749300</xdr:colOff>
      <xdr:row>1085</xdr:row>
      <xdr:rowOff>501650</xdr:rowOff>
    </xdr:to>
    <xdr:pic>
      <xdr:nvPicPr>
        <xdr:cNvPr id="1919" name="Subgraph-joecarey2012">
          <a:extLst>
            <a:ext uri="{FF2B5EF4-FFF2-40B4-BE49-F238E27FC236}">
              <a16:creationId xmlns:a16="http://schemas.microsoft.com/office/drawing/2014/main" id="{7B08F861-5900-4B7C-B5AC-D458641EEFC3}"/>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567953525"/>
          <a:ext cx="723900" cy="476250"/>
        </a:xfrm>
        <a:prstGeom prst="rect">
          <a:avLst/>
        </a:prstGeom>
      </xdr:spPr>
    </xdr:pic>
    <xdr:clientData/>
  </xdr:twoCellAnchor>
  <xdr:twoCellAnchor editAs="oneCell">
    <xdr:from>
      <xdr:col>1</xdr:col>
      <xdr:colOff>25400</xdr:colOff>
      <xdr:row>1086</xdr:row>
      <xdr:rowOff>25400</xdr:rowOff>
    </xdr:from>
    <xdr:to>
      <xdr:col>1</xdr:col>
      <xdr:colOff>749300</xdr:colOff>
      <xdr:row>1086</xdr:row>
      <xdr:rowOff>501650</xdr:rowOff>
    </xdr:to>
    <xdr:pic>
      <xdr:nvPicPr>
        <xdr:cNvPr id="1921" name="Subgraph-john_daniel86">
          <a:extLst>
            <a:ext uri="{FF2B5EF4-FFF2-40B4-BE49-F238E27FC236}">
              <a16:creationId xmlns:a16="http://schemas.microsoft.com/office/drawing/2014/main" id="{2E53C36B-F678-4AE9-AC52-55CA847FF0D3}"/>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568477400"/>
          <a:ext cx="723900" cy="476250"/>
        </a:xfrm>
        <a:prstGeom prst="rect">
          <a:avLst/>
        </a:prstGeom>
      </xdr:spPr>
    </xdr:pic>
    <xdr:clientData/>
  </xdr:twoCellAnchor>
  <xdr:twoCellAnchor editAs="oneCell">
    <xdr:from>
      <xdr:col>1</xdr:col>
      <xdr:colOff>25400</xdr:colOff>
      <xdr:row>1087</xdr:row>
      <xdr:rowOff>25400</xdr:rowOff>
    </xdr:from>
    <xdr:to>
      <xdr:col>1</xdr:col>
      <xdr:colOff>749300</xdr:colOff>
      <xdr:row>1087</xdr:row>
      <xdr:rowOff>501650</xdr:rowOff>
    </xdr:to>
    <xdr:pic>
      <xdr:nvPicPr>
        <xdr:cNvPr id="1923" name="Subgraph-footyrustling">
          <a:extLst>
            <a:ext uri="{FF2B5EF4-FFF2-40B4-BE49-F238E27FC236}">
              <a16:creationId xmlns:a16="http://schemas.microsoft.com/office/drawing/2014/main" id="{1FA89DC3-4463-4185-8272-3FDFFF95E8CB}"/>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569001275"/>
          <a:ext cx="723900" cy="476250"/>
        </a:xfrm>
        <a:prstGeom prst="rect">
          <a:avLst/>
        </a:prstGeom>
      </xdr:spPr>
    </xdr:pic>
    <xdr:clientData/>
  </xdr:twoCellAnchor>
  <xdr:twoCellAnchor editAs="oneCell">
    <xdr:from>
      <xdr:col>1</xdr:col>
      <xdr:colOff>25400</xdr:colOff>
      <xdr:row>1088</xdr:row>
      <xdr:rowOff>25400</xdr:rowOff>
    </xdr:from>
    <xdr:to>
      <xdr:col>1</xdr:col>
      <xdr:colOff>749300</xdr:colOff>
      <xdr:row>1088</xdr:row>
      <xdr:rowOff>501650</xdr:rowOff>
    </xdr:to>
    <xdr:pic>
      <xdr:nvPicPr>
        <xdr:cNvPr id="1925" name="Subgraph-martin_johnson9">
          <a:extLst>
            <a:ext uri="{FF2B5EF4-FFF2-40B4-BE49-F238E27FC236}">
              <a16:creationId xmlns:a16="http://schemas.microsoft.com/office/drawing/2014/main" id="{8283E0C8-5763-4A54-94D4-46ED59C7841C}"/>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569525150"/>
          <a:ext cx="723900" cy="476250"/>
        </a:xfrm>
        <a:prstGeom prst="rect">
          <a:avLst/>
        </a:prstGeom>
      </xdr:spPr>
    </xdr:pic>
    <xdr:clientData/>
  </xdr:twoCellAnchor>
  <xdr:twoCellAnchor editAs="oneCell">
    <xdr:from>
      <xdr:col>1</xdr:col>
      <xdr:colOff>25400</xdr:colOff>
      <xdr:row>1089</xdr:row>
      <xdr:rowOff>25400</xdr:rowOff>
    </xdr:from>
    <xdr:to>
      <xdr:col>1</xdr:col>
      <xdr:colOff>749300</xdr:colOff>
      <xdr:row>1089</xdr:row>
      <xdr:rowOff>501650</xdr:rowOff>
    </xdr:to>
    <xdr:pic>
      <xdr:nvPicPr>
        <xdr:cNvPr id="1927" name="Subgraph-bigwin_1485">
          <a:extLst>
            <a:ext uri="{FF2B5EF4-FFF2-40B4-BE49-F238E27FC236}">
              <a16:creationId xmlns:a16="http://schemas.microsoft.com/office/drawing/2014/main" id="{F95C61AF-0AA4-4C86-B7CF-806C22AF44FE}"/>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570049025"/>
          <a:ext cx="723900" cy="476250"/>
        </a:xfrm>
        <a:prstGeom prst="rect">
          <a:avLst/>
        </a:prstGeom>
      </xdr:spPr>
    </xdr:pic>
    <xdr:clientData/>
  </xdr:twoCellAnchor>
  <xdr:twoCellAnchor editAs="oneCell">
    <xdr:from>
      <xdr:col>1</xdr:col>
      <xdr:colOff>25400</xdr:colOff>
      <xdr:row>1092</xdr:row>
      <xdr:rowOff>25400</xdr:rowOff>
    </xdr:from>
    <xdr:to>
      <xdr:col>1</xdr:col>
      <xdr:colOff>749300</xdr:colOff>
      <xdr:row>1092</xdr:row>
      <xdr:rowOff>501650</xdr:rowOff>
    </xdr:to>
    <xdr:pic>
      <xdr:nvPicPr>
        <xdr:cNvPr id="1929" name="Subgraph-goidoutarou">
          <a:extLst>
            <a:ext uri="{FF2B5EF4-FFF2-40B4-BE49-F238E27FC236}">
              <a16:creationId xmlns:a16="http://schemas.microsoft.com/office/drawing/2014/main" id="{9DBCFA06-A211-4AE0-B7CE-DDF8387D32BA}"/>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571620650"/>
          <a:ext cx="723900" cy="476250"/>
        </a:xfrm>
        <a:prstGeom prst="rect">
          <a:avLst/>
        </a:prstGeom>
      </xdr:spPr>
    </xdr:pic>
    <xdr:clientData/>
  </xdr:twoCellAnchor>
  <xdr:twoCellAnchor editAs="oneCell">
    <xdr:from>
      <xdr:col>1</xdr:col>
      <xdr:colOff>25400</xdr:colOff>
      <xdr:row>1094</xdr:row>
      <xdr:rowOff>25400</xdr:rowOff>
    </xdr:from>
    <xdr:to>
      <xdr:col>1</xdr:col>
      <xdr:colOff>749300</xdr:colOff>
      <xdr:row>1094</xdr:row>
      <xdr:rowOff>501650</xdr:rowOff>
    </xdr:to>
    <xdr:pic>
      <xdr:nvPicPr>
        <xdr:cNvPr id="1931" name="Subgraph-ep2phppewoolky1">
          <a:extLst>
            <a:ext uri="{FF2B5EF4-FFF2-40B4-BE49-F238E27FC236}">
              <a16:creationId xmlns:a16="http://schemas.microsoft.com/office/drawing/2014/main" id="{884BEDE3-76C6-4B9F-A92A-3124E02C57B3}"/>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572668400"/>
          <a:ext cx="723900" cy="476250"/>
        </a:xfrm>
        <a:prstGeom prst="rect">
          <a:avLst/>
        </a:prstGeom>
      </xdr:spPr>
    </xdr:pic>
    <xdr:clientData/>
  </xdr:twoCellAnchor>
  <xdr:twoCellAnchor editAs="oneCell">
    <xdr:from>
      <xdr:col>1</xdr:col>
      <xdr:colOff>25400</xdr:colOff>
      <xdr:row>1095</xdr:row>
      <xdr:rowOff>25400</xdr:rowOff>
    </xdr:from>
    <xdr:to>
      <xdr:col>1</xdr:col>
      <xdr:colOff>749300</xdr:colOff>
      <xdr:row>1095</xdr:row>
      <xdr:rowOff>501650</xdr:rowOff>
    </xdr:to>
    <xdr:pic>
      <xdr:nvPicPr>
        <xdr:cNvPr id="1933" name="Subgraph-songodaniel">
          <a:extLst>
            <a:ext uri="{FF2B5EF4-FFF2-40B4-BE49-F238E27FC236}">
              <a16:creationId xmlns:a16="http://schemas.microsoft.com/office/drawing/2014/main" id="{CA23DE5D-650B-4C3A-9227-B0E0C5038569}"/>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573192275"/>
          <a:ext cx="723900" cy="476250"/>
        </a:xfrm>
        <a:prstGeom prst="rect">
          <a:avLst/>
        </a:prstGeom>
      </xdr:spPr>
    </xdr:pic>
    <xdr:clientData/>
  </xdr:twoCellAnchor>
  <xdr:twoCellAnchor editAs="oneCell">
    <xdr:from>
      <xdr:col>1</xdr:col>
      <xdr:colOff>25400</xdr:colOff>
      <xdr:row>1096</xdr:row>
      <xdr:rowOff>25400</xdr:rowOff>
    </xdr:from>
    <xdr:to>
      <xdr:col>1</xdr:col>
      <xdr:colOff>749300</xdr:colOff>
      <xdr:row>1096</xdr:row>
      <xdr:rowOff>501650</xdr:rowOff>
    </xdr:to>
    <xdr:pic>
      <xdr:nvPicPr>
        <xdr:cNvPr id="1935" name="Subgraph-pnkpapucho">
          <a:extLst>
            <a:ext uri="{FF2B5EF4-FFF2-40B4-BE49-F238E27FC236}">
              <a16:creationId xmlns:a16="http://schemas.microsoft.com/office/drawing/2014/main" id="{4255476E-3C2B-42D7-8C2E-950E36EE3794}"/>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573716150"/>
          <a:ext cx="723900" cy="476250"/>
        </a:xfrm>
        <a:prstGeom prst="rect">
          <a:avLst/>
        </a:prstGeom>
      </xdr:spPr>
    </xdr:pic>
    <xdr:clientData/>
  </xdr:twoCellAnchor>
  <xdr:twoCellAnchor editAs="oneCell">
    <xdr:from>
      <xdr:col>1</xdr:col>
      <xdr:colOff>25400</xdr:colOff>
      <xdr:row>1097</xdr:row>
      <xdr:rowOff>25400</xdr:rowOff>
    </xdr:from>
    <xdr:to>
      <xdr:col>1</xdr:col>
      <xdr:colOff>749300</xdr:colOff>
      <xdr:row>1097</xdr:row>
      <xdr:rowOff>501650</xdr:rowOff>
    </xdr:to>
    <xdr:pic>
      <xdr:nvPicPr>
        <xdr:cNvPr id="1937" name="Subgraph-strbryci">
          <a:extLst>
            <a:ext uri="{FF2B5EF4-FFF2-40B4-BE49-F238E27FC236}">
              <a16:creationId xmlns:a16="http://schemas.microsoft.com/office/drawing/2014/main" id="{A532E56A-4DB9-4966-B33D-6DFDF20F8A21}"/>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574240025"/>
          <a:ext cx="723900" cy="476250"/>
        </a:xfrm>
        <a:prstGeom prst="rect">
          <a:avLst/>
        </a:prstGeom>
      </xdr:spPr>
    </xdr:pic>
    <xdr:clientData/>
  </xdr:twoCellAnchor>
  <xdr:twoCellAnchor editAs="oneCell">
    <xdr:from>
      <xdr:col>1</xdr:col>
      <xdr:colOff>25400</xdr:colOff>
      <xdr:row>1098</xdr:row>
      <xdr:rowOff>25400</xdr:rowOff>
    </xdr:from>
    <xdr:to>
      <xdr:col>1</xdr:col>
      <xdr:colOff>749300</xdr:colOff>
      <xdr:row>1098</xdr:row>
      <xdr:rowOff>501650</xdr:rowOff>
    </xdr:to>
    <xdr:pic>
      <xdr:nvPicPr>
        <xdr:cNvPr id="1939" name="Subgraph-jammyleoox">
          <a:extLst>
            <a:ext uri="{FF2B5EF4-FFF2-40B4-BE49-F238E27FC236}">
              <a16:creationId xmlns:a16="http://schemas.microsoft.com/office/drawing/2014/main" id="{CED806F4-7A31-40F4-A57D-69FC7E6944F5}"/>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574763900"/>
          <a:ext cx="723900" cy="476250"/>
        </a:xfrm>
        <a:prstGeom prst="rect">
          <a:avLst/>
        </a:prstGeom>
      </xdr:spPr>
    </xdr:pic>
    <xdr:clientData/>
  </xdr:twoCellAnchor>
  <xdr:twoCellAnchor editAs="oneCell">
    <xdr:from>
      <xdr:col>1</xdr:col>
      <xdr:colOff>25400</xdr:colOff>
      <xdr:row>1099</xdr:row>
      <xdr:rowOff>25400</xdr:rowOff>
    </xdr:from>
    <xdr:to>
      <xdr:col>1</xdr:col>
      <xdr:colOff>749300</xdr:colOff>
      <xdr:row>1099</xdr:row>
      <xdr:rowOff>501650</xdr:rowOff>
    </xdr:to>
    <xdr:pic>
      <xdr:nvPicPr>
        <xdr:cNvPr id="1941" name="Subgraph-nick202wastaken">
          <a:extLst>
            <a:ext uri="{FF2B5EF4-FFF2-40B4-BE49-F238E27FC236}">
              <a16:creationId xmlns:a16="http://schemas.microsoft.com/office/drawing/2014/main" id="{734F324F-2D89-4CE8-847E-275A7696EE38}"/>
            </a:ext>
          </a:extLst>
        </xdr:cNvPr>
        <xdr:cNvPicPr>
          <a:picLocks/>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35000" y="575287775"/>
          <a:ext cx="723900" cy="476250"/>
        </a:xfrm>
        <a:prstGeom prst="rect">
          <a:avLst/>
        </a:prstGeom>
      </xdr:spPr>
    </xdr:pic>
    <xdr:clientData/>
  </xdr:twoCellAnchor>
  <xdr:twoCellAnchor editAs="oneCell">
    <xdr:from>
      <xdr:col>1</xdr:col>
      <xdr:colOff>25400</xdr:colOff>
      <xdr:row>1100</xdr:row>
      <xdr:rowOff>25400</xdr:rowOff>
    </xdr:from>
    <xdr:to>
      <xdr:col>1</xdr:col>
      <xdr:colOff>749300</xdr:colOff>
      <xdr:row>1100</xdr:row>
      <xdr:rowOff>501650</xdr:rowOff>
    </xdr:to>
    <xdr:pic>
      <xdr:nvPicPr>
        <xdr:cNvPr id="1943" name="Subgraph-theartofwar6">
          <a:extLst>
            <a:ext uri="{FF2B5EF4-FFF2-40B4-BE49-F238E27FC236}">
              <a16:creationId xmlns:a16="http://schemas.microsoft.com/office/drawing/2014/main" id="{8894F9B8-05CB-4721-A443-AEC97A3D407D}"/>
            </a:ext>
          </a:extLst>
        </xdr:cNvPr>
        <xdr:cNvPicPr>
          <a:picLocks/>
        </xdr:cNvPicPr>
      </xdr:nvPicPr>
      <xdr:blipFill>
        <a:blip xmlns:r="http://schemas.openxmlformats.org/officeDocument/2006/relationships" r:embed="rId352">
          <a:extLst>
            <a:ext uri="{28A0092B-C50C-407E-A947-70E740481C1C}">
              <a14:useLocalDpi xmlns:a14="http://schemas.microsoft.com/office/drawing/2010/main" val="0"/>
            </a:ext>
          </a:extLst>
        </a:blip>
        <a:stretch>
          <a:fillRect/>
        </a:stretch>
      </xdr:blipFill>
      <xdr:spPr>
        <a:xfrm>
          <a:off x="635000" y="575811650"/>
          <a:ext cx="723900" cy="476250"/>
        </a:xfrm>
        <a:prstGeom prst="rect">
          <a:avLst/>
        </a:prstGeom>
      </xdr:spPr>
    </xdr:pic>
    <xdr:clientData/>
  </xdr:twoCellAnchor>
  <xdr:twoCellAnchor editAs="oneCell">
    <xdr:from>
      <xdr:col>1</xdr:col>
      <xdr:colOff>25400</xdr:colOff>
      <xdr:row>1101</xdr:row>
      <xdr:rowOff>25400</xdr:rowOff>
    </xdr:from>
    <xdr:to>
      <xdr:col>1</xdr:col>
      <xdr:colOff>749300</xdr:colOff>
      <xdr:row>1101</xdr:row>
      <xdr:rowOff>501650</xdr:rowOff>
    </xdr:to>
    <xdr:pic>
      <xdr:nvPicPr>
        <xdr:cNvPr id="1945" name="Subgraph-enajcityxx">
          <a:extLst>
            <a:ext uri="{FF2B5EF4-FFF2-40B4-BE49-F238E27FC236}">
              <a16:creationId xmlns:a16="http://schemas.microsoft.com/office/drawing/2014/main" id="{117B624F-C8C9-40A7-8CBE-E16E75036E85}"/>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576335525"/>
          <a:ext cx="723900" cy="476250"/>
        </a:xfrm>
        <a:prstGeom prst="rect">
          <a:avLst/>
        </a:prstGeom>
      </xdr:spPr>
    </xdr:pic>
    <xdr:clientData/>
  </xdr:twoCellAnchor>
  <xdr:twoCellAnchor editAs="oneCell">
    <xdr:from>
      <xdr:col>1</xdr:col>
      <xdr:colOff>25400</xdr:colOff>
      <xdr:row>1102</xdr:row>
      <xdr:rowOff>25400</xdr:rowOff>
    </xdr:from>
    <xdr:to>
      <xdr:col>1</xdr:col>
      <xdr:colOff>749300</xdr:colOff>
      <xdr:row>1102</xdr:row>
      <xdr:rowOff>501650</xdr:rowOff>
    </xdr:to>
    <xdr:pic>
      <xdr:nvPicPr>
        <xdr:cNvPr id="1947" name="Subgraph-nagoyagonay">
          <a:extLst>
            <a:ext uri="{FF2B5EF4-FFF2-40B4-BE49-F238E27FC236}">
              <a16:creationId xmlns:a16="http://schemas.microsoft.com/office/drawing/2014/main" id="{A6D4F2CC-313C-4C14-890D-CEBF62A3C5D6}"/>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576859400"/>
          <a:ext cx="723900" cy="476250"/>
        </a:xfrm>
        <a:prstGeom prst="rect">
          <a:avLst/>
        </a:prstGeom>
      </xdr:spPr>
    </xdr:pic>
    <xdr:clientData/>
  </xdr:twoCellAnchor>
  <xdr:twoCellAnchor editAs="oneCell">
    <xdr:from>
      <xdr:col>1</xdr:col>
      <xdr:colOff>25400</xdr:colOff>
      <xdr:row>1103</xdr:row>
      <xdr:rowOff>25400</xdr:rowOff>
    </xdr:from>
    <xdr:to>
      <xdr:col>1</xdr:col>
      <xdr:colOff>749300</xdr:colOff>
      <xdr:row>1103</xdr:row>
      <xdr:rowOff>501650</xdr:rowOff>
    </xdr:to>
    <xdr:pic>
      <xdr:nvPicPr>
        <xdr:cNvPr id="1949" name="Subgraph-carpediem_oki">
          <a:extLst>
            <a:ext uri="{FF2B5EF4-FFF2-40B4-BE49-F238E27FC236}">
              <a16:creationId xmlns:a16="http://schemas.microsoft.com/office/drawing/2014/main" id="{6DE17DF6-11C9-47D7-B715-D596AC7A6F2E}"/>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577383275"/>
          <a:ext cx="723900" cy="476250"/>
        </a:xfrm>
        <a:prstGeom prst="rect">
          <a:avLst/>
        </a:prstGeom>
      </xdr:spPr>
    </xdr:pic>
    <xdr:clientData/>
  </xdr:twoCellAnchor>
  <xdr:twoCellAnchor editAs="oneCell">
    <xdr:from>
      <xdr:col>1</xdr:col>
      <xdr:colOff>25400</xdr:colOff>
      <xdr:row>1104</xdr:row>
      <xdr:rowOff>25400</xdr:rowOff>
    </xdr:from>
    <xdr:to>
      <xdr:col>1</xdr:col>
      <xdr:colOff>749300</xdr:colOff>
      <xdr:row>1104</xdr:row>
      <xdr:rowOff>501650</xdr:rowOff>
    </xdr:to>
    <xdr:pic>
      <xdr:nvPicPr>
        <xdr:cNvPr id="1951" name="Subgraph-moneyrightfc">
          <a:extLst>
            <a:ext uri="{FF2B5EF4-FFF2-40B4-BE49-F238E27FC236}">
              <a16:creationId xmlns:a16="http://schemas.microsoft.com/office/drawing/2014/main" id="{AA624227-E0B2-4C35-9A02-C17DAFFBDF17}"/>
            </a:ext>
          </a:extLst>
        </xdr:cNvPr>
        <xdr:cNvPicPr>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635000" y="577907150"/>
          <a:ext cx="723900" cy="476250"/>
        </a:xfrm>
        <a:prstGeom prst="rect">
          <a:avLst/>
        </a:prstGeom>
      </xdr:spPr>
    </xdr:pic>
    <xdr:clientData/>
  </xdr:twoCellAnchor>
  <xdr:twoCellAnchor editAs="oneCell">
    <xdr:from>
      <xdr:col>1</xdr:col>
      <xdr:colOff>25400</xdr:colOff>
      <xdr:row>1105</xdr:row>
      <xdr:rowOff>25400</xdr:rowOff>
    </xdr:from>
    <xdr:to>
      <xdr:col>1</xdr:col>
      <xdr:colOff>749300</xdr:colOff>
      <xdr:row>1105</xdr:row>
      <xdr:rowOff>501650</xdr:rowOff>
    </xdr:to>
    <xdr:pic>
      <xdr:nvPicPr>
        <xdr:cNvPr id="1953" name="Subgraph-workrateboxing">
          <a:extLst>
            <a:ext uri="{FF2B5EF4-FFF2-40B4-BE49-F238E27FC236}">
              <a16:creationId xmlns:a16="http://schemas.microsoft.com/office/drawing/2014/main" id="{9AAF914F-BA62-4BE1-82BF-13518B0790B6}"/>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578431025"/>
          <a:ext cx="723900" cy="476250"/>
        </a:xfrm>
        <a:prstGeom prst="rect">
          <a:avLst/>
        </a:prstGeom>
      </xdr:spPr>
    </xdr:pic>
    <xdr:clientData/>
  </xdr:twoCellAnchor>
  <xdr:twoCellAnchor editAs="oneCell">
    <xdr:from>
      <xdr:col>1</xdr:col>
      <xdr:colOff>25400</xdr:colOff>
      <xdr:row>1106</xdr:row>
      <xdr:rowOff>25400</xdr:rowOff>
    </xdr:from>
    <xdr:to>
      <xdr:col>1</xdr:col>
      <xdr:colOff>749300</xdr:colOff>
      <xdr:row>1106</xdr:row>
      <xdr:rowOff>501650</xdr:rowOff>
    </xdr:to>
    <xdr:pic>
      <xdr:nvPicPr>
        <xdr:cNvPr id="1955" name="Subgraph-mmagenius05">
          <a:extLst>
            <a:ext uri="{FF2B5EF4-FFF2-40B4-BE49-F238E27FC236}">
              <a16:creationId xmlns:a16="http://schemas.microsoft.com/office/drawing/2014/main" id="{A4C9784A-3BA2-4B68-B863-8465E553AA1E}"/>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578954900"/>
          <a:ext cx="723900" cy="476250"/>
        </a:xfrm>
        <a:prstGeom prst="rect">
          <a:avLst/>
        </a:prstGeom>
      </xdr:spPr>
    </xdr:pic>
    <xdr:clientData/>
  </xdr:twoCellAnchor>
  <xdr:twoCellAnchor editAs="oneCell">
    <xdr:from>
      <xdr:col>1</xdr:col>
      <xdr:colOff>25400</xdr:colOff>
      <xdr:row>1107</xdr:row>
      <xdr:rowOff>25400</xdr:rowOff>
    </xdr:from>
    <xdr:to>
      <xdr:col>1</xdr:col>
      <xdr:colOff>749300</xdr:colOff>
      <xdr:row>1107</xdr:row>
      <xdr:rowOff>501650</xdr:rowOff>
    </xdr:to>
    <xdr:pic>
      <xdr:nvPicPr>
        <xdr:cNvPr id="1957" name="Subgraph-iqbalkoshan27">
          <a:extLst>
            <a:ext uri="{FF2B5EF4-FFF2-40B4-BE49-F238E27FC236}">
              <a16:creationId xmlns:a16="http://schemas.microsoft.com/office/drawing/2014/main" id="{C91D41AD-B208-4F94-A6BE-0AF24A0BD35C}"/>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635000" y="579478775"/>
          <a:ext cx="723900" cy="476250"/>
        </a:xfrm>
        <a:prstGeom prst="rect">
          <a:avLst/>
        </a:prstGeom>
      </xdr:spPr>
    </xdr:pic>
    <xdr:clientData/>
  </xdr:twoCellAnchor>
  <xdr:twoCellAnchor editAs="oneCell">
    <xdr:from>
      <xdr:col>1</xdr:col>
      <xdr:colOff>25400</xdr:colOff>
      <xdr:row>1108</xdr:row>
      <xdr:rowOff>25400</xdr:rowOff>
    </xdr:from>
    <xdr:to>
      <xdr:col>1</xdr:col>
      <xdr:colOff>749300</xdr:colOff>
      <xdr:row>1108</xdr:row>
      <xdr:rowOff>501650</xdr:rowOff>
    </xdr:to>
    <xdr:pic>
      <xdr:nvPicPr>
        <xdr:cNvPr id="1959" name="Subgraph-bigmansheenz">
          <a:extLst>
            <a:ext uri="{FF2B5EF4-FFF2-40B4-BE49-F238E27FC236}">
              <a16:creationId xmlns:a16="http://schemas.microsoft.com/office/drawing/2014/main" id="{DC1915D3-20DF-4EF8-916C-079DB25A5F43}"/>
            </a:ext>
          </a:extLst>
        </xdr:cNvPr>
        <xdr:cNvPicPr>
          <a:picLocks/>
        </xdr:cNvPicPr>
      </xdr:nvPicPr>
      <xdr:blipFill>
        <a:blip xmlns:r="http://schemas.openxmlformats.org/officeDocument/2006/relationships" r:embed="rId353">
          <a:extLst>
            <a:ext uri="{28A0092B-C50C-407E-A947-70E740481C1C}">
              <a14:useLocalDpi xmlns:a14="http://schemas.microsoft.com/office/drawing/2010/main" val="0"/>
            </a:ext>
          </a:extLst>
        </a:blip>
        <a:stretch>
          <a:fillRect/>
        </a:stretch>
      </xdr:blipFill>
      <xdr:spPr>
        <a:xfrm>
          <a:off x="635000" y="580002650"/>
          <a:ext cx="723900" cy="476250"/>
        </a:xfrm>
        <a:prstGeom prst="rect">
          <a:avLst/>
        </a:prstGeom>
      </xdr:spPr>
    </xdr:pic>
    <xdr:clientData/>
  </xdr:twoCellAnchor>
  <xdr:twoCellAnchor editAs="oneCell">
    <xdr:from>
      <xdr:col>1</xdr:col>
      <xdr:colOff>25400</xdr:colOff>
      <xdr:row>1110</xdr:row>
      <xdr:rowOff>25400</xdr:rowOff>
    </xdr:from>
    <xdr:to>
      <xdr:col>1</xdr:col>
      <xdr:colOff>749300</xdr:colOff>
      <xdr:row>1110</xdr:row>
      <xdr:rowOff>501650</xdr:rowOff>
    </xdr:to>
    <xdr:pic>
      <xdr:nvPicPr>
        <xdr:cNvPr id="1961" name="Subgraph-fiyauxiliaries_">
          <a:extLst>
            <a:ext uri="{FF2B5EF4-FFF2-40B4-BE49-F238E27FC236}">
              <a16:creationId xmlns:a16="http://schemas.microsoft.com/office/drawing/2014/main" id="{3BA3B43F-01ED-4B57-A98D-9564449253B3}"/>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581050400"/>
          <a:ext cx="723900" cy="476250"/>
        </a:xfrm>
        <a:prstGeom prst="rect">
          <a:avLst/>
        </a:prstGeom>
      </xdr:spPr>
    </xdr:pic>
    <xdr:clientData/>
  </xdr:twoCellAnchor>
  <xdr:twoCellAnchor editAs="oneCell">
    <xdr:from>
      <xdr:col>1</xdr:col>
      <xdr:colOff>25400</xdr:colOff>
      <xdr:row>1111</xdr:row>
      <xdr:rowOff>25400</xdr:rowOff>
    </xdr:from>
    <xdr:to>
      <xdr:col>1</xdr:col>
      <xdr:colOff>749300</xdr:colOff>
      <xdr:row>1111</xdr:row>
      <xdr:rowOff>501650</xdr:rowOff>
    </xdr:to>
    <xdr:pic>
      <xdr:nvPicPr>
        <xdr:cNvPr id="1963" name="Subgraph-researchmrx">
          <a:extLst>
            <a:ext uri="{FF2B5EF4-FFF2-40B4-BE49-F238E27FC236}">
              <a16:creationId xmlns:a16="http://schemas.microsoft.com/office/drawing/2014/main" id="{086DFAE5-06EB-42E5-A5B3-51864C4E38F4}"/>
            </a:ext>
          </a:extLst>
        </xdr:cNvPr>
        <xdr:cNvPicPr>
          <a:picLocks/>
        </xdr:cNvPicPr>
      </xdr:nvPicPr>
      <xdr:blipFill>
        <a:blip xmlns:r="http://schemas.openxmlformats.org/officeDocument/2006/relationships" r:embed="rId354">
          <a:extLst>
            <a:ext uri="{28A0092B-C50C-407E-A947-70E740481C1C}">
              <a14:useLocalDpi xmlns:a14="http://schemas.microsoft.com/office/drawing/2010/main" val="0"/>
            </a:ext>
          </a:extLst>
        </a:blip>
        <a:stretch>
          <a:fillRect/>
        </a:stretch>
      </xdr:blipFill>
      <xdr:spPr>
        <a:xfrm>
          <a:off x="635000" y="581574275"/>
          <a:ext cx="723900" cy="476250"/>
        </a:xfrm>
        <a:prstGeom prst="rect">
          <a:avLst/>
        </a:prstGeom>
      </xdr:spPr>
    </xdr:pic>
    <xdr:clientData/>
  </xdr:twoCellAnchor>
  <xdr:twoCellAnchor editAs="oneCell">
    <xdr:from>
      <xdr:col>1</xdr:col>
      <xdr:colOff>25400</xdr:colOff>
      <xdr:row>1112</xdr:row>
      <xdr:rowOff>25400</xdr:rowOff>
    </xdr:from>
    <xdr:to>
      <xdr:col>1</xdr:col>
      <xdr:colOff>749300</xdr:colOff>
      <xdr:row>1112</xdr:row>
      <xdr:rowOff>501650</xdr:rowOff>
    </xdr:to>
    <xdr:pic>
      <xdr:nvPicPr>
        <xdr:cNvPr id="1965" name="Subgraph-retweetdc">
          <a:extLst>
            <a:ext uri="{FF2B5EF4-FFF2-40B4-BE49-F238E27FC236}">
              <a16:creationId xmlns:a16="http://schemas.microsoft.com/office/drawing/2014/main" id="{8F2E98FE-01DA-4EE1-8733-8ACBBE1E3188}"/>
            </a:ext>
          </a:extLst>
        </xdr:cNvPr>
        <xdr:cNvPicPr>
          <a:picLocks/>
        </xdr:cNvPicPr>
      </xdr:nvPicPr>
      <xdr:blipFill>
        <a:blip xmlns:r="http://schemas.openxmlformats.org/officeDocument/2006/relationships" r:embed="rId355">
          <a:extLst>
            <a:ext uri="{28A0092B-C50C-407E-A947-70E740481C1C}">
              <a14:useLocalDpi xmlns:a14="http://schemas.microsoft.com/office/drawing/2010/main" val="0"/>
            </a:ext>
          </a:extLst>
        </a:blip>
        <a:stretch>
          <a:fillRect/>
        </a:stretch>
      </xdr:blipFill>
      <xdr:spPr>
        <a:xfrm>
          <a:off x="635000" y="582098150"/>
          <a:ext cx="723900" cy="476250"/>
        </a:xfrm>
        <a:prstGeom prst="rect">
          <a:avLst/>
        </a:prstGeom>
      </xdr:spPr>
    </xdr:pic>
    <xdr:clientData/>
  </xdr:twoCellAnchor>
  <xdr:twoCellAnchor editAs="oneCell">
    <xdr:from>
      <xdr:col>1</xdr:col>
      <xdr:colOff>25400</xdr:colOff>
      <xdr:row>1113</xdr:row>
      <xdr:rowOff>25400</xdr:rowOff>
    </xdr:from>
    <xdr:to>
      <xdr:col>1</xdr:col>
      <xdr:colOff>749300</xdr:colOff>
      <xdr:row>1113</xdr:row>
      <xdr:rowOff>501650</xdr:rowOff>
    </xdr:to>
    <xdr:pic>
      <xdr:nvPicPr>
        <xdr:cNvPr id="1967" name="Subgraph-stuartmoore17">
          <a:extLst>
            <a:ext uri="{FF2B5EF4-FFF2-40B4-BE49-F238E27FC236}">
              <a16:creationId xmlns:a16="http://schemas.microsoft.com/office/drawing/2014/main" id="{AA181ADF-B61C-4B7E-BBDB-7EECB0DF68DE}"/>
            </a:ext>
          </a:extLst>
        </xdr:cNvPr>
        <xdr:cNvPicPr>
          <a:picLocks/>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635000" y="582622025"/>
          <a:ext cx="723900" cy="476250"/>
        </a:xfrm>
        <a:prstGeom prst="rect">
          <a:avLst/>
        </a:prstGeom>
      </xdr:spPr>
    </xdr:pic>
    <xdr:clientData/>
  </xdr:twoCellAnchor>
  <xdr:twoCellAnchor editAs="oneCell">
    <xdr:from>
      <xdr:col>1</xdr:col>
      <xdr:colOff>25400</xdr:colOff>
      <xdr:row>1114</xdr:row>
      <xdr:rowOff>25400</xdr:rowOff>
    </xdr:from>
    <xdr:to>
      <xdr:col>1</xdr:col>
      <xdr:colOff>749300</xdr:colOff>
      <xdr:row>1114</xdr:row>
      <xdr:rowOff>501650</xdr:rowOff>
    </xdr:to>
    <xdr:pic>
      <xdr:nvPicPr>
        <xdr:cNvPr id="1969" name="Subgraph-marconi__17">
          <a:extLst>
            <a:ext uri="{FF2B5EF4-FFF2-40B4-BE49-F238E27FC236}">
              <a16:creationId xmlns:a16="http://schemas.microsoft.com/office/drawing/2014/main" id="{45CE09D2-6875-4FF0-B642-574C95EBEFCB}"/>
            </a:ext>
          </a:extLst>
        </xdr:cNvPr>
        <xdr:cNvPicPr>
          <a:picLocks/>
        </xdr:cNvPicPr>
      </xdr:nvPicPr>
      <xdr:blipFill>
        <a:blip xmlns:r="http://schemas.openxmlformats.org/officeDocument/2006/relationships" r:embed="rId356">
          <a:extLst>
            <a:ext uri="{28A0092B-C50C-407E-A947-70E740481C1C}">
              <a14:useLocalDpi xmlns:a14="http://schemas.microsoft.com/office/drawing/2010/main" val="0"/>
            </a:ext>
          </a:extLst>
        </a:blip>
        <a:stretch>
          <a:fillRect/>
        </a:stretch>
      </xdr:blipFill>
      <xdr:spPr>
        <a:xfrm>
          <a:off x="635000" y="583145900"/>
          <a:ext cx="723900" cy="476250"/>
        </a:xfrm>
        <a:prstGeom prst="rect">
          <a:avLst/>
        </a:prstGeom>
      </xdr:spPr>
    </xdr:pic>
    <xdr:clientData/>
  </xdr:twoCellAnchor>
  <xdr:twoCellAnchor editAs="oneCell">
    <xdr:from>
      <xdr:col>1</xdr:col>
      <xdr:colOff>25400</xdr:colOff>
      <xdr:row>1115</xdr:row>
      <xdr:rowOff>25400</xdr:rowOff>
    </xdr:from>
    <xdr:to>
      <xdr:col>1</xdr:col>
      <xdr:colOff>749300</xdr:colOff>
      <xdr:row>1115</xdr:row>
      <xdr:rowOff>501650</xdr:rowOff>
    </xdr:to>
    <xdr:pic>
      <xdr:nvPicPr>
        <xdr:cNvPr id="1971" name="Subgraph-gogglyjun">
          <a:extLst>
            <a:ext uri="{FF2B5EF4-FFF2-40B4-BE49-F238E27FC236}">
              <a16:creationId xmlns:a16="http://schemas.microsoft.com/office/drawing/2014/main" id="{62C5DB09-FBEC-4B35-BDED-8FFD8E11B4B3}"/>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583669775"/>
          <a:ext cx="723900" cy="476250"/>
        </a:xfrm>
        <a:prstGeom prst="rect">
          <a:avLst/>
        </a:prstGeom>
      </xdr:spPr>
    </xdr:pic>
    <xdr:clientData/>
  </xdr:twoCellAnchor>
  <xdr:twoCellAnchor editAs="oneCell">
    <xdr:from>
      <xdr:col>1</xdr:col>
      <xdr:colOff>25400</xdr:colOff>
      <xdr:row>1117</xdr:row>
      <xdr:rowOff>25400</xdr:rowOff>
    </xdr:from>
    <xdr:to>
      <xdr:col>1</xdr:col>
      <xdr:colOff>749300</xdr:colOff>
      <xdr:row>1117</xdr:row>
      <xdr:rowOff>501650</xdr:rowOff>
    </xdr:to>
    <xdr:pic>
      <xdr:nvPicPr>
        <xdr:cNvPr id="1973" name="Subgraph-koo49022111">
          <a:extLst>
            <a:ext uri="{FF2B5EF4-FFF2-40B4-BE49-F238E27FC236}">
              <a16:creationId xmlns:a16="http://schemas.microsoft.com/office/drawing/2014/main" id="{ADDED177-9C73-45B1-9C85-832CF24B783E}"/>
            </a:ext>
          </a:extLst>
        </xdr:cNvPr>
        <xdr:cNvPicPr>
          <a:picLocks/>
        </xdr:cNvPicPr>
      </xdr:nvPicPr>
      <xdr:blipFill>
        <a:blip xmlns:r="http://schemas.openxmlformats.org/officeDocument/2006/relationships" r:embed="rId134">
          <a:extLst>
            <a:ext uri="{28A0092B-C50C-407E-A947-70E740481C1C}">
              <a14:useLocalDpi xmlns:a14="http://schemas.microsoft.com/office/drawing/2010/main" val="0"/>
            </a:ext>
          </a:extLst>
        </a:blip>
        <a:stretch>
          <a:fillRect/>
        </a:stretch>
      </xdr:blipFill>
      <xdr:spPr>
        <a:xfrm>
          <a:off x="635000" y="584717525"/>
          <a:ext cx="723900" cy="476250"/>
        </a:xfrm>
        <a:prstGeom prst="rect">
          <a:avLst/>
        </a:prstGeom>
      </xdr:spPr>
    </xdr:pic>
    <xdr:clientData/>
  </xdr:twoCellAnchor>
  <xdr:twoCellAnchor editAs="oneCell">
    <xdr:from>
      <xdr:col>1</xdr:col>
      <xdr:colOff>25400</xdr:colOff>
      <xdr:row>1119</xdr:row>
      <xdr:rowOff>25400</xdr:rowOff>
    </xdr:from>
    <xdr:to>
      <xdr:col>1</xdr:col>
      <xdr:colOff>749300</xdr:colOff>
      <xdr:row>1119</xdr:row>
      <xdr:rowOff>501650</xdr:rowOff>
    </xdr:to>
    <xdr:pic>
      <xdr:nvPicPr>
        <xdr:cNvPr id="1975" name="Subgraph-shineedust">
          <a:extLst>
            <a:ext uri="{FF2B5EF4-FFF2-40B4-BE49-F238E27FC236}">
              <a16:creationId xmlns:a16="http://schemas.microsoft.com/office/drawing/2014/main" id="{8A242936-A2B6-4BE4-B1CF-9A1417DD4F3A}"/>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585765275"/>
          <a:ext cx="723900" cy="476250"/>
        </a:xfrm>
        <a:prstGeom prst="rect">
          <a:avLst/>
        </a:prstGeom>
      </xdr:spPr>
    </xdr:pic>
    <xdr:clientData/>
  </xdr:twoCellAnchor>
  <xdr:twoCellAnchor editAs="oneCell">
    <xdr:from>
      <xdr:col>1</xdr:col>
      <xdr:colOff>25400</xdr:colOff>
      <xdr:row>1120</xdr:row>
      <xdr:rowOff>25400</xdr:rowOff>
    </xdr:from>
    <xdr:to>
      <xdr:col>1</xdr:col>
      <xdr:colOff>749300</xdr:colOff>
      <xdr:row>1120</xdr:row>
      <xdr:rowOff>501650</xdr:rowOff>
    </xdr:to>
    <xdr:pic>
      <xdr:nvPicPr>
        <xdr:cNvPr id="1977" name="Subgraph-jamcityxzx35156">
          <a:extLst>
            <a:ext uri="{FF2B5EF4-FFF2-40B4-BE49-F238E27FC236}">
              <a16:creationId xmlns:a16="http://schemas.microsoft.com/office/drawing/2014/main" id="{3491D0B2-4223-475C-9A9C-C3CFBEAD9CA2}"/>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586289150"/>
          <a:ext cx="723900" cy="476250"/>
        </a:xfrm>
        <a:prstGeom prst="rect">
          <a:avLst/>
        </a:prstGeom>
      </xdr:spPr>
    </xdr:pic>
    <xdr:clientData/>
  </xdr:twoCellAnchor>
  <xdr:twoCellAnchor editAs="oneCell">
    <xdr:from>
      <xdr:col>1</xdr:col>
      <xdr:colOff>25400</xdr:colOff>
      <xdr:row>1121</xdr:row>
      <xdr:rowOff>25400</xdr:rowOff>
    </xdr:from>
    <xdr:to>
      <xdr:col>1</xdr:col>
      <xdr:colOff>749300</xdr:colOff>
      <xdr:row>1121</xdr:row>
      <xdr:rowOff>501650</xdr:rowOff>
    </xdr:to>
    <xdr:pic>
      <xdr:nvPicPr>
        <xdr:cNvPr id="1979" name="Subgraph-keelinbyrne2020">
          <a:extLst>
            <a:ext uri="{FF2B5EF4-FFF2-40B4-BE49-F238E27FC236}">
              <a16:creationId xmlns:a16="http://schemas.microsoft.com/office/drawing/2014/main" id="{9066AE1F-BCC3-4AC9-8C87-0AF6B656E6E5}"/>
            </a:ext>
          </a:extLst>
        </xdr:cNvPr>
        <xdr:cNvPicPr>
          <a:picLocks/>
        </xdr:cNvPicPr>
      </xdr:nvPicPr>
      <xdr:blipFill>
        <a:blip xmlns:r="http://schemas.openxmlformats.org/officeDocument/2006/relationships" r:embed="rId247">
          <a:extLst>
            <a:ext uri="{28A0092B-C50C-407E-A947-70E740481C1C}">
              <a14:useLocalDpi xmlns:a14="http://schemas.microsoft.com/office/drawing/2010/main" val="0"/>
            </a:ext>
          </a:extLst>
        </a:blip>
        <a:stretch>
          <a:fillRect/>
        </a:stretch>
      </xdr:blipFill>
      <xdr:spPr>
        <a:xfrm>
          <a:off x="635000" y="586813025"/>
          <a:ext cx="723900" cy="476250"/>
        </a:xfrm>
        <a:prstGeom prst="rect">
          <a:avLst/>
        </a:prstGeom>
      </xdr:spPr>
    </xdr:pic>
    <xdr:clientData/>
  </xdr:twoCellAnchor>
  <xdr:twoCellAnchor editAs="oneCell">
    <xdr:from>
      <xdr:col>1</xdr:col>
      <xdr:colOff>25400</xdr:colOff>
      <xdr:row>1122</xdr:row>
      <xdr:rowOff>25400</xdr:rowOff>
    </xdr:from>
    <xdr:to>
      <xdr:col>1</xdr:col>
      <xdr:colOff>749300</xdr:colOff>
      <xdr:row>1122</xdr:row>
      <xdr:rowOff>501650</xdr:rowOff>
    </xdr:to>
    <xdr:pic>
      <xdr:nvPicPr>
        <xdr:cNvPr id="1981" name="Subgraph-nunesnation">
          <a:extLst>
            <a:ext uri="{FF2B5EF4-FFF2-40B4-BE49-F238E27FC236}">
              <a16:creationId xmlns:a16="http://schemas.microsoft.com/office/drawing/2014/main" id="{5A4FFC01-6ECC-4A7B-A4B6-FC9DFC2B4220}"/>
            </a:ext>
          </a:extLst>
        </xdr:cNvPr>
        <xdr:cNvPicPr>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635000" y="587336900"/>
          <a:ext cx="723900" cy="476250"/>
        </a:xfrm>
        <a:prstGeom prst="rect">
          <a:avLst/>
        </a:prstGeom>
      </xdr:spPr>
    </xdr:pic>
    <xdr:clientData/>
  </xdr:twoCellAnchor>
  <xdr:twoCellAnchor editAs="oneCell">
    <xdr:from>
      <xdr:col>1</xdr:col>
      <xdr:colOff>25400</xdr:colOff>
      <xdr:row>1123</xdr:row>
      <xdr:rowOff>25400</xdr:rowOff>
    </xdr:from>
    <xdr:to>
      <xdr:col>1</xdr:col>
      <xdr:colOff>749300</xdr:colOff>
      <xdr:row>1123</xdr:row>
      <xdr:rowOff>501650</xdr:rowOff>
    </xdr:to>
    <xdr:pic>
      <xdr:nvPicPr>
        <xdr:cNvPr id="1983" name="Subgraph-imavov1">
          <a:extLst>
            <a:ext uri="{FF2B5EF4-FFF2-40B4-BE49-F238E27FC236}">
              <a16:creationId xmlns:a16="http://schemas.microsoft.com/office/drawing/2014/main" id="{D70DD923-5FB8-488B-BF01-038A3555BFD6}"/>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587860775"/>
          <a:ext cx="723900" cy="476250"/>
        </a:xfrm>
        <a:prstGeom prst="rect">
          <a:avLst/>
        </a:prstGeom>
      </xdr:spPr>
    </xdr:pic>
    <xdr:clientData/>
  </xdr:twoCellAnchor>
  <xdr:twoCellAnchor editAs="oneCell">
    <xdr:from>
      <xdr:col>1</xdr:col>
      <xdr:colOff>25400</xdr:colOff>
      <xdr:row>1124</xdr:row>
      <xdr:rowOff>25400</xdr:rowOff>
    </xdr:from>
    <xdr:to>
      <xdr:col>1</xdr:col>
      <xdr:colOff>749300</xdr:colOff>
      <xdr:row>1124</xdr:row>
      <xdr:rowOff>501650</xdr:rowOff>
    </xdr:to>
    <xdr:pic>
      <xdr:nvPicPr>
        <xdr:cNvPr id="1985" name="Subgraph-ufceurope">
          <a:extLst>
            <a:ext uri="{FF2B5EF4-FFF2-40B4-BE49-F238E27FC236}">
              <a16:creationId xmlns:a16="http://schemas.microsoft.com/office/drawing/2014/main" id="{FBBC0F03-1D4E-485B-8AC1-1063970EE04C}"/>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588384650"/>
          <a:ext cx="723900" cy="476250"/>
        </a:xfrm>
        <a:prstGeom prst="rect">
          <a:avLst/>
        </a:prstGeom>
      </xdr:spPr>
    </xdr:pic>
    <xdr:clientData/>
  </xdr:twoCellAnchor>
  <xdr:twoCellAnchor editAs="oneCell">
    <xdr:from>
      <xdr:col>1</xdr:col>
      <xdr:colOff>25400</xdr:colOff>
      <xdr:row>1126</xdr:row>
      <xdr:rowOff>25400</xdr:rowOff>
    </xdr:from>
    <xdr:to>
      <xdr:col>1</xdr:col>
      <xdr:colOff>749300</xdr:colOff>
      <xdr:row>1126</xdr:row>
      <xdr:rowOff>501650</xdr:rowOff>
    </xdr:to>
    <xdr:pic>
      <xdr:nvPicPr>
        <xdr:cNvPr id="1987" name="Subgraph-svtt7teencityx">
          <a:extLst>
            <a:ext uri="{FF2B5EF4-FFF2-40B4-BE49-F238E27FC236}">
              <a16:creationId xmlns:a16="http://schemas.microsoft.com/office/drawing/2014/main" id="{D4587E75-62C9-4232-8563-40895C03B683}"/>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589432400"/>
          <a:ext cx="723900" cy="476250"/>
        </a:xfrm>
        <a:prstGeom prst="rect">
          <a:avLst/>
        </a:prstGeom>
      </xdr:spPr>
    </xdr:pic>
    <xdr:clientData/>
  </xdr:twoCellAnchor>
  <xdr:twoCellAnchor editAs="oneCell">
    <xdr:from>
      <xdr:col>1</xdr:col>
      <xdr:colOff>25400</xdr:colOff>
      <xdr:row>1127</xdr:row>
      <xdr:rowOff>25400</xdr:rowOff>
    </xdr:from>
    <xdr:to>
      <xdr:col>1</xdr:col>
      <xdr:colOff>749300</xdr:colOff>
      <xdr:row>1127</xdr:row>
      <xdr:rowOff>501650</xdr:rowOff>
    </xdr:to>
    <xdr:pic>
      <xdr:nvPicPr>
        <xdr:cNvPr id="1989" name="Subgraph-trauch21">
          <a:extLst>
            <a:ext uri="{FF2B5EF4-FFF2-40B4-BE49-F238E27FC236}">
              <a16:creationId xmlns:a16="http://schemas.microsoft.com/office/drawing/2014/main" id="{1F58B674-E304-4E73-AAA7-B0CE66FA45C9}"/>
            </a:ext>
          </a:extLst>
        </xdr:cNvPr>
        <xdr:cNvPicPr>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635000" y="589956275"/>
          <a:ext cx="723900" cy="476250"/>
        </a:xfrm>
        <a:prstGeom prst="rect">
          <a:avLst/>
        </a:prstGeom>
      </xdr:spPr>
    </xdr:pic>
    <xdr:clientData/>
  </xdr:twoCellAnchor>
  <xdr:twoCellAnchor editAs="oneCell">
    <xdr:from>
      <xdr:col>1</xdr:col>
      <xdr:colOff>25400</xdr:colOff>
      <xdr:row>1128</xdr:row>
      <xdr:rowOff>25400</xdr:rowOff>
    </xdr:from>
    <xdr:to>
      <xdr:col>1</xdr:col>
      <xdr:colOff>749300</xdr:colOff>
      <xdr:row>1128</xdr:row>
      <xdr:rowOff>501650</xdr:rowOff>
    </xdr:to>
    <xdr:pic>
      <xdr:nvPicPr>
        <xdr:cNvPr id="1991" name="Subgraph-timurvaliev_df">
          <a:extLst>
            <a:ext uri="{FF2B5EF4-FFF2-40B4-BE49-F238E27FC236}">
              <a16:creationId xmlns:a16="http://schemas.microsoft.com/office/drawing/2014/main" id="{F4BF1A91-9870-4F90-B582-354655B34F44}"/>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590480150"/>
          <a:ext cx="723900" cy="476250"/>
        </a:xfrm>
        <a:prstGeom prst="rect">
          <a:avLst/>
        </a:prstGeom>
      </xdr:spPr>
    </xdr:pic>
    <xdr:clientData/>
  </xdr:twoCellAnchor>
  <xdr:twoCellAnchor editAs="oneCell">
    <xdr:from>
      <xdr:col>1</xdr:col>
      <xdr:colOff>25400</xdr:colOff>
      <xdr:row>1129</xdr:row>
      <xdr:rowOff>25400</xdr:rowOff>
    </xdr:from>
    <xdr:to>
      <xdr:col>1</xdr:col>
      <xdr:colOff>749300</xdr:colOff>
      <xdr:row>1129</xdr:row>
      <xdr:rowOff>501650</xdr:rowOff>
    </xdr:to>
    <xdr:pic>
      <xdr:nvPicPr>
        <xdr:cNvPr id="1993" name="Subgraph-markcoachmark13">
          <a:extLst>
            <a:ext uri="{FF2B5EF4-FFF2-40B4-BE49-F238E27FC236}">
              <a16:creationId xmlns:a16="http://schemas.microsoft.com/office/drawing/2014/main" id="{127BC2A5-F9F8-4F53-9D3B-DA16978947BB}"/>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591004025"/>
          <a:ext cx="723900" cy="476250"/>
        </a:xfrm>
        <a:prstGeom prst="rect">
          <a:avLst/>
        </a:prstGeom>
      </xdr:spPr>
    </xdr:pic>
    <xdr:clientData/>
  </xdr:twoCellAnchor>
  <xdr:twoCellAnchor editAs="oneCell">
    <xdr:from>
      <xdr:col>1</xdr:col>
      <xdr:colOff>25400</xdr:colOff>
      <xdr:row>1130</xdr:row>
      <xdr:rowOff>25400</xdr:rowOff>
    </xdr:from>
    <xdr:to>
      <xdr:col>1</xdr:col>
      <xdr:colOff>749300</xdr:colOff>
      <xdr:row>1130</xdr:row>
      <xdr:rowOff>501650</xdr:rowOff>
    </xdr:to>
    <xdr:pic>
      <xdr:nvPicPr>
        <xdr:cNvPr id="1995" name="Subgraph-vyyy03607013">
          <a:extLst>
            <a:ext uri="{FF2B5EF4-FFF2-40B4-BE49-F238E27FC236}">
              <a16:creationId xmlns:a16="http://schemas.microsoft.com/office/drawing/2014/main" id="{DF6896CC-0741-4F10-A35B-1ED93CF55AC2}"/>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591527900"/>
          <a:ext cx="723900" cy="476250"/>
        </a:xfrm>
        <a:prstGeom prst="rect">
          <a:avLst/>
        </a:prstGeom>
      </xdr:spPr>
    </xdr:pic>
    <xdr:clientData/>
  </xdr:twoCellAnchor>
  <xdr:twoCellAnchor editAs="oneCell">
    <xdr:from>
      <xdr:col>1</xdr:col>
      <xdr:colOff>25400</xdr:colOff>
      <xdr:row>1131</xdr:row>
      <xdr:rowOff>25400</xdr:rowOff>
    </xdr:from>
    <xdr:to>
      <xdr:col>1</xdr:col>
      <xdr:colOff>749300</xdr:colOff>
      <xdr:row>1131</xdr:row>
      <xdr:rowOff>501650</xdr:rowOff>
    </xdr:to>
    <xdr:pic>
      <xdr:nvPicPr>
        <xdr:cNvPr id="1997" name="Subgraph-lilahana20">
          <a:extLst>
            <a:ext uri="{FF2B5EF4-FFF2-40B4-BE49-F238E27FC236}">
              <a16:creationId xmlns:a16="http://schemas.microsoft.com/office/drawing/2014/main" id="{EBD9503D-5D99-408F-9923-BEABBC7F470D}"/>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592051775"/>
          <a:ext cx="723900" cy="476250"/>
        </a:xfrm>
        <a:prstGeom prst="rect">
          <a:avLst/>
        </a:prstGeom>
      </xdr:spPr>
    </xdr:pic>
    <xdr:clientData/>
  </xdr:twoCellAnchor>
  <xdr:twoCellAnchor editAs="oneCell">
    <xdr:from>
      <xdr:col>1</xdr:col>
      <xdr:colOff>25400</xdr:colOff>
      <xdr:row>1132</xdr:row>
      <xdr:rowOff>25400</xdr:rowOff>
    </xdr:from>
    <xdr:to>
      <xdr:col>1</xdr:col>
      <xdr:colOff>749300</xdr:colOff>
      <xdr:row>1132</xdr:row>
      <xdr:rowOff>501650</xdr:rowOff>
    </xdr:to>
    <xdr:pic>
      <xdr:nvPicPr>
        <xdr:cNvPr id="1999" name="Subgraph-eshingostozin">
          <a:extLst>
            <a:ext uri="{FF2B5EF4-FFF2-40B4-BE49-F238E27FC236}">
              <a16:creationId xmlns:a16="http://schemas.microsoft.com/office/drawing/2014/main" id="{73A71A17-974B-45A5-872E-537BB77FA40F}"/>
            </a:ext>
          </a:extLst>
        </xdr:cNvPr>
        <xdr:cNvPicPr>
          <a:picLocks/>
        </xdr:cNvPicPr>
      </xdr:nvPicPr>
      <xdr:blipFill>
        <a:blip xmlns:r="http://schemas.openxmlformats.org/officeDocument/2006/relationships" r:embed="rId357">
          <a:extLst>
            <a:ext uri="{28A0092B-C50C-407E-A947-70E740481C1C}">
              <a14:useLocalDpi xmlns:a14="http://schemas.microsoft.com/office/drawing/2010/main" val="0"/>
            </a:ext>
          </a:extLst>
        </a:blip>
        <a:stretch>
          <a:fillRect/>
        </a:stretch>
      </xdr:blipFill>
      <xdr:spPr>
        <a:xfrm>
          <a:off x="635000" y="592575650"/>
          <a:ext cx="723900" cy="476250"/>
        </a:xfrm>
        <a:prstGeom prst="rect">
          <a:avLst/>
        </a:prstGeom>
      </xdr:spPr>
    </xdr:pic>
    <xdr:clientData/>
  </xdr:twoCellAnchor>
  <xdr:twoCellAnchor editAs="oneCell">
    <xdr:from>
      <xdr:col>1</xdr:col>
      <xdr:colOff>25400</xdr:colOff>
      <xdr:row>1133</xdr:row>
      <xdr:rowOff>25400</xdr:rowOff>
    </xdr:from>
    <xdr:to>
      <xdr:col>1</xdr:col>
      <xdr:colOff>749300</xdr:colOff>
      <xdr:row>1133</xdr:row>
      <xdr:rowOff>501650</xdr:rowOff>
    </xdr:to>
    <xdr:pic>
      <xdr:nvPicPr>
        <xdr:cNvPr id="2001" name="Subgraph-alodiasha_">
          <a:extLst>
            <a:ext uri="{FF2B5EF4-FFF2-40B4-BE49-F238E27FC236}">
              <a16:creationId xmlns:a16="http://schemas.microsoft.com/office/drawing/2014/main" id="{B0EB9161-4BAB-4400-B9E9-F5D41B1EB795}"/>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593099525"/>
          <a:ext cx="723900" cy="476250"/>
        </a:xfrm>
        <a:prstGeom prst="rect">
          <a:avLst/>
        </a:prstGeom>
      </xdr:spPr>
    </xdr:pic>
    <xdr:clientData/>
  </xdr:twoCellAnchor>
  <xdr:twoCellAnchor editAs="oneCell">
    <xdr:from>
      <xdr:col>1</xdr:col>
      <xdr:colOff>25400</xdr:colOff>
      <xdr:row>1135</xdr:row>
      <xdr:rowOff>25400</xdr:rowOff>
    </xdr:from>
    <xdr:to>
      <xdr:col>1</xdr:col>
      <xdr:colOff>749300</xdr:colOff>
      <xdr:row>1135</xdr:row>
      <xdr:rowOff>501650</xdr:rowOff>
    </xdr:to>
    <xdr:pic>
      <xdr:nvPicPr>
        <xdr:cNvPr id="2003" name="Subgraph-casualmmaf4n">
          <a:extLst>
            <a:ext uri="{FF2B5EF4-FFF2-40B4-BE49-F238E27FC236}">
              <a16:creationId xmlns:a16="http://schemas.microsoft.com/office/drawing/2014/main" id="{C798E072-0B06-4E07-862E-2D2CFCAE2F6D}"/>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594147275"/>
          <a:ext cx="723900" cy="476250"/>
        </a:xfrm>
        <a:prstGeom prst="rect">
          <a:avLst/>
        </a:prstGeom>
      </xdr:spPr>
    </xdr:pic>
    <xdr:clientData/>
  </xdr:twoCellAnchor>
  <xdr:twoCellAnchor editAs="oneCell">
    <xdr:from>
      <xdr:col>1</xdr:col>
      <xdr:colOff>25400</xdr:colOff>
      <xdr:row>1136</xdr:row>
      <xdr:rowOff>25400</xdr:rowOff>
    </xdr:from>
    <xdr:to>
      <xdr:col>1</xdr:col>
      <xdr:colOff>749300</xdr:colOff>
      <xdr:row>1136</xdr:row>
      <xdr:rowOff>501650</xdr:rowOff>
    </xdr:to>
    <xdr:pic>
      <xdr:nvPicPr>
        <xdr:cNvPr id="2005" name="Subgraph-thegoldenboyaus">
          <a:extLst>
            <a:ext uri="{FF2B5EF4-FFF2-40B4-BE49-F238E27FC236}">
              <a16:creationId xmlns:a16="http://schemas.microsoft.com/office/drawing/2014/main" id="{D9D3426E-5380-4C1D-B811-A04602ABD66C}"/>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594671150"/>
          <a:ext cx="723900" cy="476250"/>
        </a:xfrm>
        <a:prstGeom prst="rect">
          <a:avLst/>
        </a:prstGeom>
      </xdr:spPr>
    </xdr:pic>
    <xdr:clientData/>
  </xdr:twoCellAnchor>
  <xdr:twoCellAnchor editAs="oneCell">
    <xdr:from>
      <xdr:col>1</xdr:col>
      <xdr:colOff>25400</xdr:colOff>
      <xdr:row>1138</xdr:row>
      <xdr:rowOff>25400</xdr:rowOff>
    </xdr:from>
    <xdr:to>
      <xdr:col>1</xdr:col>
      <xdr:colOff>749300</xdr:colOff>
      <xdr:row>1138</xdr:row>
      <xdr:rowOff>501650</xdr:rowOff>
    </xdr:to>
    <xdr:pic>
      <xdr:nvPicPr>
        <xdr:cNvPr id="2007" name="Subgraph-soleilreads_">
          <a:extLst>
            <a:ext uri="{FF2B5EF4-FFF2-40B4-BE49-F238E27FC236}">
              <a16:creationId xmlns:a16="http://schemas.microsoft.com/office/drawing/2014/main" id="{BBBFDDFA-EA00-4259-8CEA-426C693A0305}"/>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595718900"/>
          <a:ext cx="723900" cy="476250"/>
        </a:xfrm>
        <a:prstGeom prst="rect">
          <a:avLst/>
        </a:prstGeom>
      </xdr:spPr>
    </xdr:pic>
    <xdr:clientData/>
  </xdr:twoCellAnchor>
  <xdr:twoCellAnchor editAs="oneCell">
    <xdr:from>
      <xdr:col>1</xdr:col>
      <xdr:colOff>25400</xdr:colOff>
      <xdr:row>1139</xdr:row>
      <xdr:rowOff>25400</xdr:rowOff>
    </xdr:from>
    <xdr:to>
      <xdr:col>1</xdr:col>
      <xdr:colOff>749300</xdr:colOff>
      <xdr:row>1139</xdr:row>
      <xdr:rowOff>501650</xdr:rowOff>
    </xdr:to>
    <xdr:pic>
      <xdr:nvPicPr>
        <xdr:cNvPr id="2009" name="Subgraph-naydas209">
          <a:extLst>
            <a:ext uri="{FF2B5EF4-FFF2-40B4-BE49-F238E27FC236}">
              <a16:creationId xmlns:a16="http://schemas.microsoft.com/office/drawing/2014/main" id="{C01CCCB5-88BD-4A68-9C8A-861146A89B27}"/>
            </a:ext>
          </a:extLst>
        </xdr:cNvPr>
        <xdr:cNvPicPr>
          <a:picLocks/>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635000" y="596242775"/>
          <a:ext cx="723900" cy="476250"/>
        </a:xfrm>
        <a:prstGeom prst="rect">
          <a:avLst/>
        </a:prstGeom>
      </xdr:spPr>
    </xdr:pic>
    <xdr:clientData/>
  </xdr:twoCellAnchor>
  <xdr:twoCellAnchor editAs="oneCell">
    <xdr:from>
      <xdr:col>1</xdr:col>
      <xdr:colOff>25400</xdr:colOff>
      <xdr:row>1140</xdr:row>
      <xdr:rowOff>25400</xdr:rowOff>
    </xdr:from>
    <xdr:to>
      <xdr:col>1</xdr:col>
      <xdr:colOff>749300</xdr:colOff>
      <xdr:row>1140</xdr:row>
      <xdr:rowOff>501650</xdr:rowOff>
    </xdr:to>
    <xdr:pic>
      <xdr:nvPicPr>
        <xdr:cNvPr id="2011" name="Subgraph-dongwwins">
          <a:extLst>
            <a:ext uri="{FF2B5EF4-FFF2-40B4-BE49-F238E27FC236}">
              <a16:creationId xmlns:a16="http://schemas.microsoft.com/office/drawing/2014/main" id="{1A376C80-697B-4970-9A0A-9DBDF3362F21}"/>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596766650"/>
          <a:ext cx="723900" cy="476250"/>
        </a:xfrm>
        <a:prstGeom prst="rect">
          <a:avLst/>
        </a:prstGeom>
      </xdr:spPr>
    </xdr:pic>
    <xdr:clientData/>
  </xdr:twoCellAnchor>
  <xdr:twoCellAnchor editAs="oneCell">
    <xdr:from>
      <xdr:col>1</xdr:col>
      <xdr:colOff>25400</xdr:colOff>
      <xdr:row>1141</xdr:row>
      <xdr:rowOff>25400</xdr:rowOff>
    </xdr:from>
    <xdr:to>
      <xdr:col>1</xdr:col>
      <xdr:colOff>749300</xdr:colOff>
      <xdr:row>1141</xdr:row>
      <xdr:rowOff>501650</xdr:rowOff>
    </xdr:to>
    <xdr:pic>
      <xdr:nvPicPr>
        <xdr:cNvPr id="2013" name="Subgraph-umashantha">
          <a:extLst>
            <a:ext uri="{FF2B5EF4-FFF2-40B4-BE49-F238E27FC236}">
              <a16:creationId xmlns:a16="http://schemas.microsoft.com/office/drawing/2014/main" id="{04633CD5-6A44-4680-9DA7-299E7F58F52D}"/>
            </a:ext>
          </a:extLst>
        </xdr:cNvPr>
        <xdr:cNvPicPr>
          <a:picLocks/>
        </xdr:cNvPicPr>
      </xdr:nvPicPr>
      <xdr:blipFill>
        <a:blip xmlns:r="http://schemas.openxmlformats.org/officeDocument/2006/relationships" r:embed="rId358">
          <a:extLst>
            <a:ext uri="{28A0092B-C50C-407E-A947-70E740481C1C}">
              <a14:useLocalDpi xmlns:a14="http://schemas.microsoft.com/office/drawing/2010/main" val="0"/>
            </a:ext>
          </a:extLst>
        </a:blip>
        <a:stretch>
          <a:fillRect/>
        </a:stretch>
      </xdr:blipFill>
      <xdr:spPr>
        <a:xfrm>
          <a:off x="635000" y="597290525"/>
          <a:ext cx="723900" cy="476250"/>
        </a:xfrm>
        <a:prstGeom prst="rect">
          <a:avLst/>
        </a:prstGeom>
      </xdr:spPr>
    </xdr:pic>
    <xdr:clientData/>
  </xdr:twoCellAnchor>
  <xdr:twoCellAnchor editAs="oneCell">
    <xdr:from>
      <xdr:col>1</xdr:col>
      <xdr:colOff>25400</xdr:colOff>
      <xdr:row>1142</xdr:row>
      <xdr:rowOff>25400</xdr:rowOff>
    </xdr:from>
    <xdr:to>
      <xdr:col>1</xdr:col>
      <xdr:colOff>749300</xdr:colOff>
      <xdr:row>1142</xdr:row>
      <xdr:rowOff>501650</xdr:rowOff>
    </xdr:to>
    <xdr:pic>
      <xdr:nvPicPr>
        <xdr:cNvPr id="2015" name="Subgraph-therashamidesai">
          <a:extLst>
            <a:ext uri="{FF2B5EF4-FFF2-40B4-BE49-F238E27FC236}">
              <a16:creationId xmlns:a16="http://schemas.microsoft.com/office/drawing/2014/main" id="{9C44BA09-5A71-4129-896E-02EA9E50AE72}"/>
            </a:ext>
          </a:extLst>
        </xdr:cNvPr>
        <xdr:cNvPicPr>
          <a:picLocks/>
        </xdr:cNvPicPr>
      </xdr:nvPicPr>
      <xdr:blipFill>
        <a:blip xmlns:r="http://schemas.openxmlformats.org/officeDocument/2006/relationships" r:embed="rId359">
          <a:extLst>
            <a:ext uri="{28A0092B-C50C-407E-A947-70E740481C1C}">
              <a14:useLocalDpi xmlns:a14="http://schemas.microsoft.com/office/drawing/2010/main" val="0"/>
            </a:ext>
          </a:extLst>
        </a:blip>
        <a:stretch>
          <a:fillRect/>
        </a:stretch>
      </xdr:blipFill>
      <xdr:spPr>
        <a:xfrm>
          <a:off x="635000" y="597814400"/>
          <a:ext cx="723900" cy="476250"/>
        </a:xfrm>
        <a:prstGeom prst="rect">
          <a:avLst/>
        </a:prstGeom>
      </xdr:spPr>
    </xdr:pic>
    <xdr:clientData/>
  </xdr:twoCellAnchor>
  <xdr:twoCellAnchor editAs="oneCell">
    <xdr:from>
      <xdr:col>1</xdr:col>
      <xdr:colOff>25400</xdr:colOff>
      <xdr:row>1143</xdr:row>
      <xdr:rowOff>25400</xdr:rowOff>
    </xdr:from>
    <xdr:to>
      <xdr:col>1</xdr:col>
      <xdr:colOff>749300</xdr:colOff>
      <xdr:row>1143</xdr:row>
      <xdr:rowOff>501650</xdr:rowOff>
    </xdr:to>
    <xdr:pic>
      <xdr:nvPicPr>
        <xdr:cNvPr id="2017" name="Subgraph-rakhisawantt">
          <a:extLst>
            <a:ext uri="{FF2B5EF4-FFF2-40B4-BE49-F238E27FC236}">
              <a16:creationId xmlns:a16="http://schemas.microsoft.com/office/drawing/2014/main" id="{74B812E4-E9C0-4E97-9E06-98C6E046539A}"/>
            </a:ext>
          </a:extLst>
        </xdr:cNvPr>
        <xdr:cNvPicPr>
          <a:picLocks/>
        </xdr:cNvPicPr>
      </xdr:nvPicPr>
      <xdr:blipFill>
        <a:blip xmlns:r="http://schemas.openxmlformats.org/officeDocument/2006/relationships" r:embed="rId359">
          <a:extLst>
            <a:ext uri="{28A0092B-C50C-407E-A947-70E740481C1C}">
              <a14:useLocalDpi xmlns:a14="http://schemas.microsoft.com/office/drawing/2010/main" val="0"/>
            </a:ext>
          </a:extLst>
        </a:blip>
        <a:stretch>
          <a:fillRect/>
        </a:stretch>
      </xdr:blipFill>
      <xdr:spPr>
        <a:xfrm>
          <a:off x="635000" y="598338275"/>
          <a:ext cx="723900" cy="476250"/>
        </a:xfrm>
        <a:prstGeom prst="rect">
          <a:avLst/>
        </a:prstGeom>
      </xdr:spPr>
    </xdr:pic>
    <xdr:clientData/>
  </xdr:twoCellAnchor>
  <xdr:twoCellAnchor editAs="oneCell">
    <xdr:from>
      <xdr:col>1</xdr:col>
      <xdr:colOff>25400</xdr:colOff>
      <xdr:row>1144</xdr:row>
      <xdr:rowOff>25400</xdr:rowOff>
    </xdr:from>
    <xdr:to>
      <xdr:col>1</xdr:col>
      <xdr:colOff>749300</xdr:colOff>
      <xdr:row>1144</xdr:row>
      <xdr:rowOff>501650</xdr:rowOff>
    </xdr:to>
    <xdr:pic>
      <xdr:nvPicPr>
        <xdr:cNvPr id="2019" name="Subgraph-devoleena_23">
          <a:extLst>
            <a:ext uri="{FF2B5EF4-FFF2-40B4-BE49-F238E27FC236}">
              <a16:creationId xmlns:a16="http://schemas.microsoft.com/office/drawing/2014/main" id="{15BF28B0-1F27-40E5-A35C-A04680D4BFDE}"/>
            </a:ext>
          </a:extLst>
        </xdr:cNvPr>
        <xdr:cNvPicPr>
          <a:picLocks/>
        </xdr:cNvPicPr>
      </xdr:nvPicPr>
      <xdr:blipFill>
        <a:blip xmlns:r="http://schemas.openxmlformats.org/officeDocument/2006/relationships" r:embed="rId359">
          <a:extLst>
            <a:ext uri="{28A0092B-C50C-407E-A947-70E740481C1C}">
              <a14:useLocalDpi xmlns:a14="http://schemas.microsoft.com/office/drawing/2010/main" val="0"/>
            </a:ext>
          </a:extLst>
        </a:blip>
        <a:stretch>
          <a:fillRect/>
        </a:stretch>
      </xdr:blipFill>
      <xdr:spPr>
        <a:xfrm>
          <a:off x="635000" y="598862150"/>
          <a:ext cx="723900" cy="476250"/>
        </a:xfrm>
        <a:prstGeom prst="rect">
          <a:avLst/>
        </a:prstGeom>
      </xdr:spPr>
    </xdr:pic>
    <xdr:clientData/>
  </xdr:twoCellAnchor>
  <xdr:twoCellAnchor editAs="oneCell">
    <xdr:from>
      <xdr:col>1</xdr:col>
      <xdr:colOff>25400</xdr:colOff>
      <xdr:row>1145</xdr:row>
      <xdr:rowOff>25400</xdr:rowOff>
    </xdr:from>
    <xdr:to>
      <xdr:col>1</xdr:col>
      <xdr:colOff>749300</xdr:colOff>
      <xdr:row>1145</xdr:row>
      <xdr:rowOff>501650</xdr:rowOff>
    </xdr:to>
    <xdr:pic>
      <xdr:nvPicPr>
        <xdr:cNvPr id="2021" name="Subgraph-realsehajpal">
          <a:extLst>
            <a:ext uri="{FF2B5EF4-FFF2-40B4-BE49-F238E27FC236}">
              <a16:creationId xmlns:a16="http://schemas.microsoft.com/office/drawing/2014/main" id="{F6FF1626-E2FD-46D0-A914-1CFEB7A236CD}"/>
            </a:ext>
          </a:extLst>
        </xdr:cNvPr>
        <xdr:cNvPicPr>
          <a:picLocks/>
        </xdr:cNvPicPr>
      </xdr:nvPicPr>
      <xdr:blipFill>
        <a:blip xmlns:r="http://schemas.openxmlformats.org/officeDocument/2006/relationships" r:embed="rId359">
          <a:extLst>
            <a:ext uri="{28A0092B-C50C-407E-A947-70E740481C1C}">
              <a14:useLocalDpi xmlns:a14="http://schemas.microsoft.com/office/drawing/2010/main" val="0"/>
            </a:ext>
          </a:extLst>
        </a:blip>
        <a:stretch>
          <a:fillRect/>
        </a:stretch>
      </xdr:blipFill>
      <xdr:spPr>
        <a:xfrm>
          <a:off x="635000" y="599386025"/>
          <a:ext cx="723900" cy="476250"/>
        </a:xfrm>
        <a:prstGeom prst="rect">
          <a:avLst/>
        </a:prstGeom>
      </xdr:spPr>
    </xdr:pic>
    <xdr:clientData/>
  </xdr:twoCellAnchor>
  <xdr:twoCellAnchor editAs="oneCell">
    <xdr:from>
      <xdr:col>1</xdr:col>
      <xdr:colOff>25400</xdr:colOff>
      <xdr:row>1146</xdr:row>
      <xdr:rowOff>25400</xdr:rowOff>
    </xdr:from>
    <xdr:to>
      <xdr:col>1</xdr:col>
      <xdr:colOff>749300</xdr:colOff>
      <xdr:row>1146</xdr:row>
      <xdr:rowOff>501650</xdr:rowOff>
    </xdr:to>
    <xdr:pic>
      <xdr:nvPicPr>
        <xdr:cNvPr id="2023" name="Subgraph-vootselect">
          <a:extLst>
            <a:ext uri="{FF2B5EF4-FFF2-40B4-BE49-F238E27FC236}">
              <a16:creationId xmlns:a16="http://schemas.microsoft.com/office/drawing/2014/main" id="{75A3040D-F3EA-4F00-8B02-171CAD7AB74F}"/>
            </a:ext>
          </a:extLst>
        </xdr:cNvPr>
        <xdr:cNvPicPr>
          <a:picLocks/>
        </xdr:cNvPicPr>
      </xdr:nvPicPr>
      <xdr:blipFill>
        <a:blip xmlns:r="http://schemas.openxmlformats.org/officeDocument/2006/relationships" r:embed="rId359">
          <a:extLst>
            <a:ext uri="{28A0092B-C50C-407E-A947-70E740481C1C}">
              <a14:useLocalDpi xmlns:a14="http://schemas.microsoft.com/office/drawing/2010/main" val="0"/>
            </a:ext>
          </a:extLst>
        </a:blip>
        <a:stretch>
          <a:fillRect/>
        </a:stretch>
      </xdr:blipFill>
      <xdr:spPr>
        <a:xfrm>
          <a:off x="635000" y="599909900"/>
          <a:ext cx="723900" cy="476250"/>
        </a:xfrm>
        <a:prstGeom prst="rect">
          <a:avLst/>
        </a:prstGeom>
      </xdr:spPr>
    </xdr:pic>
    <xdr:clientData/>
  </xdr:twoCellAnchor>
  <xdr:twoCellAnchor editAs="oneCell">
    <xdr:from>
      <xdr:col>1</xdr:col>
      <xdr:colOff>25400</xdr:colOff>
      <xdr:row>1147</xdr:row>
      <xdr:rowOff>25400</xdr:rowOff>
    </xdr:from>
    <xdr:to>
      <xdr:col>1</xdr:col>
      <xdr:colOff>749300</xdr:colOff>
      <xdr:row>1147</xdr:row>
      <xdr:rowOff>501650</xdr:rowOff>
    </xdr:to>
    <xdr:pic>
      <xdr:nvPicPr>
        <xdr:cNvPr id="2025" name="Subgraph-judas_1994">
          <a:extLst>
            <a:ext uri="{FF2B5EF4-FFF2-40B4-BE49-F238E27FC236}">
              <a16:creationId xmlns:a16="http://schemas.microsoft.com/office/drawing/2014/main" id="{413C6600-A7F5-4F46-9405-B35452B84ABF}"/>
            </a:ext>
          </a:extLst>
        </xdr:cNvPr>
        <xdr:cNvPicPr>
          <a:picLocks/>
        </xdr:cNvPicPr>
      </xdr:nvPicPr>
      <xdr:blipFill>
        <a:blip xmlns:r="http://schemas.openxmlformats.org/officeDocument/2006/relationships" r:embed="rId360">
          <a:extLst>
            <a:ext uri="{28A0092B-C50C-407E-A947-70E740481C1C}">
              <a14:useLocalDpi xmlns:a14="http://schemas.microsoft.com/office/drawing/2010/main" val="0"/>
            </a:ext>
          </a:extLst>
        </a:blip>
        <a:stretch>
          <a:fillRect/>
        </a:stretch>
      </xdr:blipFill>
      <xdr:spPr>
        <a:xfrm>
          <a:off x="635000" y="600433775"/>
          <a:ext cx="723900" cy="476250"/>
        </a:xfrm>
        <a:prstGeom prst="rect">
          <a:avLst/>
        </a:prstGeom>
      </xdr:spPr>
    </xdr:pic>
    <xdr:clientData/>
  </xdr:twoCellAnchor>
  <xdr:twoCellAnchor editAs="oneCell">
    <xdr:from>
      <xdr:col>1</xdr:col>
      <xdr:colOff>25400</xdr:colOff>
      <xdr:row>1148</xdr:row>
      <xdr:rowOff>25400</xdr:rowOff>
    </xdr:from>
    <xdr:to>
      <xdr:col>1</xdr:col>
      <xdr:colOff>749300</xdr:colOff>
      <xdr:row>1148</xdr:row>
      <xdr:rowOff>501650</xdr:rowOff>
    </xdr:to>
    <xdr:pic>
      <xdr:nvPicPr>
        <xdr:cNvPr id="2027" name="Subgraph-dhananj28188748">
          <a:extLst>
            <a:ext uri="{FF2B5EF4-FFF2-40B4-BE49-F238E27FC236}">
              <a16:creationId xmlns:a16="http://schemas.microsoft.com/office/drawing/2014/main" id="{FD92F4B6-D3EB-454E-A687-29A00CE97838}"/>
            </a:ext>
          </a:extLst>
        </xdr:cNvPr>
        <xdr:cNvPicPr>
          <a:picLocks/>
        </xdr:cNvPicPr>
      </xdr:nvPicPr>
      <xdr:blipFill>
        <a:blip xmlns:r="http://schemas.openxmlformats.org/officeDocument/2006/relationships" r:embed="rId358">
          <a:extLst>
            <a:ext uri="{28A0092B-C50C-407E-A947-70E740481C1C}">
              <a14:useLocalDpi xmlns:a14="http://schemas.microsoft.com/office/drawing/2010/main" val="0"/>
            </a:ext>
          </a:extLst>
        </a:blip>
        <a:stretch>
          <a:fillRect/>
        </a:stretch>
      </xdr:blipFill>
      <xdr:spPr>
        <a:xfrm>
          <a:off x="635000" y="600957650"/>
          <a:ext cx="723900" cy="476250"/>
        </a:xfrm>
        <a:prstGeom prst="rect">
          <a:avLst/>
        </a:prstGeom>
      </xdr:spPr>
    </xdr:pic>
    <xdr:clientData/>
  </xdr:twoCellAnchor>
  <xdr:twoCellAnchor editAs="oneCell">
    <xdr:from>
      <xdr:col>1</xdr:col>
      <xdr:colOff>25400</xdr:colOff>
      <xdr:row>1149</xdr:row>
      <xdr:rowOff>25400</xdr:rowOff>
    </xdr:from>
    <xdr:to>
      <xdr:col>1</xdr:col>
      <xdr:colOff>749300</xdr:colOff>
      <xdr:row>1149</xdr:row>
      <xdr:rowOff>501650</xdr:rowOff>
    </xdr:to>
    <xdr:pic>
      <xdr:nvPicPr>
        <xdr:cNvPr id="2029" name="Subgraph-hobbyconnector">
          <a:extLst>
            <a:ext uri="{FF2B5EF4-FFF2-40B4-BE49-F238E27FC236}">
              <a16:creationId xmlns:a16="http://schemas.microsoft.com/office/drawing/2014/main" id="{D6E9DFD1-9297-47ED-BB2B-3B19CAB7391D}"/>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601481525"/>
          <a:ext cx="723900" cy="476250"/>
        </a:xfrm>
        <a:prstGeom prst="rect">
          <a:avLst/>
        </a:prstGeom>
      </xdr:spPr>
    </xdr:pic>
    <xdr:clientData/>
  </xdr:twoCellAnchor>
  <xdr:twoCellAnchor editAs="oneCell">
    <xdr:from>
      <xdr:col>1</xdr:col>
      <xdr:colOff>25400</xdr:colOff>
      <xdr:row>1150</xdr:row>
      <xdr:rowOff>25400</xdr:rowOff>
    </xdr:from>
    <xdr:to>
      <xdr:col>1</xdr:col>
      <xdr:colOff>749300</xdr:colOff>
      <xdr:row>1150</xdr:row>
      <xdr:rowOff>501650</xdr:rowOff>
    </xdr:to>
    <xdr:pic>
      <xdr:nvPicPr>
        <xdr:cNvPr id="2031" name="Subgraph-jackpotbreakers">
          <a:extLst>
            <a:ext uri="{FF2B5EF4-FFF2-40B4-BE49-F238E27FC236}">
              <a16:creationId xmlns:a16="http://schemas.microsoft.com/office/drawing/2014/main" id="{88E18E32-4976-41F4-8206-79612D0B05E9}"/>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602005400"/>
          <a:ext cx="723900" cy="476250"/>
        </a:xfrm>
        <a:prstGeom prst="rect">
          <a:avLst/>
        </a:prstGeom>
      </xdr:spPr>
    </xdr:pic>
    <xdr:clientData/>
  </xdr:twoCellAnchor>
  <xdr:twoCellAnchor editAs="oneCell">
    <xdr:from>
      <xdr:col>1</xdr:col>
      <xdr:colOff>25400</xdr:colOff>
      <xdr:row>1153</xdr:row>
      <xdr:rowOff>25400</xdr:rowOff>
    </xdr:from>
    <xdr:to>
      <xdr:col>1</xdr:col>
      <xdr:colOff>749300</xdr:colOff>
      <xdr:row>1153</xdr:row>
      <xdr:rowOff>501650</xdr:rowOff>
    </xdr:to>
    <xdr:pic>
      <xdr:nvPicPr>
        <xdr:cNvPr id="2033" name="Subgraph-bartmazniak">
          <a:extLst>
            <a:ext uri="{FF2B5EF4-FFF2-40B4-BE49-F238E27FC236}">
              <a16:creationId xmlns:a16="http://schemas.microsoft.com/office/drawing/2014/main" id="{BDC9F41F-224E-4D3A-883C-9D08904C6393}"/>
            </a:ext>
          </a:extLst>
        </xdr:cNvPr>
        <xdr:cNvPicPr>
          <a:picLocks/>
        </xdr:cNvPicPr>
      </xdr:nvPicPr>
      <xdr:blipFill>
        <a:blip xmlns:r="http://schemas.openxmlformats.org/officeDocument/2006/relationships" r:embed="rId361">
          <a:extLst>
            <a:ext uri="{28A0092B-C50C-407E-A947-70E740481C1C}">
              <a14:useLocalDpi xmlns:a14="http://schemas.microsoft.com/office/drawing/2010/main" val="0"/>
            </a:ext>
          </a:extLst>
        </a:blip>
        <a:stretch>
          <a:fillRect/>
        </a:stretch>
      </xdr:blipFill>
      <xdr:spPr>
        <a:xfrm>
          <a:off x="635000" y="603577025"/>
          <a:ext cx="723900" cy="476250"/>
        </a:xfrm>
        <a:prstGeom prst="rect">
          <a:avLst/>
        </a:prstGeom>
      </xdr:spPr>
    </xdr:pic>
    <xdr:clientData/>
  </xdr:twoCellAnchor>
  <xdr:twoCellAnchor editAs="oneCell">
    <xdr:from>
      <xdr:col>1</xdr:col>
      <xdr:colOff>25400</xdr:colOff>
      <xdr:row>1154</xdr:row>
      <xdr:rowOff>25400</xdr:rowOff>
    </xdr:from>
    <xdr:to>
      <xdr:col>1</xdr:col>
      <xdr:colOff>749300</xdr:colOff>
      <xdr:row>1154</xdr:row>
      <xdr:rowOff>501650</xdr:rowOff>
    </xdr:to>
    <xdr:pic>
      <xdr:nvPicPr>
        <xdr:cNvPr id="2035" name="Subgraph-davezielinskii">
          <a:extLst>
            <a:ext uri="{FF2B5EF4-FFF2-40B4-BE49-F238E27FC236}">
              <a16:creationId xmlns:a16="http://schemas.microsoft.com/office/drawing/2014/main" id="{22247988-4663-41AF-86F8-25BA623C1B68}"/>
            </a:ext>
          </a:extLst>
        </xdr:cNvPr>
        <xdr:cNvPicPr>
          <a:picLocks/>
        </xdr:cNvPicPr>
      </xdr:nvPicPr>
      <xdr:blipFill>
        <a:blip xmlns:r="http://schemas.openxmlformats.org/officeDocument/2006/relationships" r:embed="rId362">
          <a:extLst>
            <a:ext uri="{28A0092B-C50C-407E-A947-70E740481C1C}">
              <a14:useLocalDpi xmlns:a14="http://schemas.microsoft.com/office/drawing/2010/main" val="0"/>
            </a:ext>
          </a:extLst>
        </a:blip>
        <a:stretch>
          <a:fillRect/>
        </a:stretch>
      </xdr:blipFill>
      <xdr:spPr>
        <a:xfrm>
          <a:off x="635000" y="604100900"/>
          <a:ext cx="723900" cy="476250"/>
        </a:xfrm>
        <a:prstGeom prst="rect">
          <a:avLst/>
        </a:prstGeom>
      </xdr:spPr>
    </xdr:pic>
    <xdr:clientData/>
  </xdr:twoCellAnchor>
  <xdr:twoCellAnchor editAs="oneCell">
    <xdr:from>
      <xdr:col>1</xdr:col>
      <xdr:colOff>25400</xdr:colOff>
      <xdr:row>1155</xdr:row>
      <xdr:rowOff>25400</xdr:rowOff>
    </xdr:from>
    <xdr:to>
      <xdr:col>1</xdr:col>
      <xdr:colOff>749300</xdr:colOff>
      <xdr:row>1155</xdr:row>
      <xdr:rowOff>501650</xdr:rowOff>
    </xdr:to>
    <xdr:pic>
      <xdr:nvPicPr>
        <xdr:cNvPr id="2037" name="Subgraph-elevensportspl">
          <a:extLst>
            <a:ext uri="{FF2B5EF4-FFF2-40B4-BE49-F238E27FC236}">
              <a16:creationId xmlns:a16="http://schemas.microsoft.com/office/drawing/2014/main" id="{3CE145B0-CEDA-45D4-B7E7-F1E9698D2E7E}"/>
            </a:ext>
          </a:extLst>
        </xdr:cNvPr>
        <xdr:cNvPicPr>
          <a:picLocks/>
        </xdr:cNvPicPr>
      </xdr:nvPicPr>
      <xdr:blipFill>
        <a:blip xmlns:r="http://schemas.openxmlformats.org/officeDocument/2006/relationships" r:embed="rId362">
          <a:extLst>
            <a:ext uri="{28A0092B-C50C-407E-A947-70E740481C1C}">
              <a14:useLocalDpi xmlns:a14="http://schemas.microsoft.com/office/drawing/2010/main" val="0"/>
            </a:ext>
          </a:extLst>
        </a:blip>
        <a:stretch>
          <a:fillRect/>
        </a:stretch>
      </xdr:blipFill>
      <xdr:spPr>
        <a:xfrm>
          <a:off x="635000" y="604624775"/>
          <a:ext cx="723900" cy="476250"/>
        </a:xfrm>
        <a:prstGeom prst="rect">
          <a:avLst/>
        </a:prstGeom>
      </xdr:spPr>
    </xdr:pic>
    <xdr:clientData/>
  </xdr:twoCellAnchor>
  <xdr:twoCellAnchor editAs="oneCell">
    <xdr:from>
      <xdr:col>1</xdr:col>
      <xdr:colOff>25400</xdr:colOff>
      <xdr:row>1156</xdr:row>
      <xdr:rowOff>25400</xdr:rowOff>
    </xdr:from>
    <xdr:to>
      <xdr:col>1</xdr:col>
      <xdr:colOff>749300</xdr:colOff>
      <xdr:row>1156</xdr:row>
      <xdr:rowOff>501650</xdr:rowOff>
    </xdr:to>
    <xdr:pic>
      <xdr:nvPicPr>
        <xdr:cNvPr id="2039" name="Subgraph-futboholik1947">
          <a:extLst>
            <a:ext uri="{FF2B5EF4-FFF2-40B4-BE49-F238E27FC236}">
              <a16:creationId xmlns:a16="http://schemas.microsoft.com/office/drawing/2014/main" id="{CC0E6B31-1A9A-4FAA-9402-DEDFDC74A7FB}"/>
            </a:ext>
          </a:extLst>
        </xdr:cNvPr>
        <xdr:cNvPicPr>
          <a:picLocks/>
        </xdr:cNvPicPr>
      </xdr:nvPicPr>
      <xdr:blipFill>
        <a:blip xmlns:r="http://schemas.openxmlformats.org/officeDocument/2006/relationships" r:embed="rId362">
          <a:extLst>
            <a:ext uri="{28A0092B-C50C-407E-A947-70E740481C1C}">
              <a14:useLocalDpi xmlns:a14="http://schemas.microsoft.com/office/drawing/2010/main" val="0"/>
            </a:ext>
          </a:extLst>
        </a:blip>
        <a:stretch>
          <a:fillRect/>
        </a:stretch>
      </xdr:blipFill>
      <xdr:spPr>
        <a:xfrm>
          <a:off x="635000" y="605148650"/>
          <a:ext cx="723900" cy="476250"/>
        </a:xfrm>
        <a:prstGeom prst="rect">
          <a:avLst/>
        </a:prstGeom>
      </xdr:spPr>
    </xdr:pic>
    <xdr:clientData/>
  </xdr:twoCellAnchor>
  <xdr:twoCellAnchor editAs="oneCell">
    <xdr:from>
      <xdr:col>1</xdr:col>
      <xdr:colOff>25400</xdr:colOff>
      <xdr:row>1157</xdr:row>
      <xdr:rowOff>25400</xdr:rowOff>
    </xdr:from>
    <xdr:to>
      <xdr:col>1</xdr:col>
      <xdr:colOff>749300</xdr:colOff>
      <xdr:row>1157</xdr:row>
      <xdr:rowOff>501650</xdr:rowOff>
    </xdr:to>
    <xdr:pic>
      <xdr:nvPicPr>
        <xdr:cNvPr id="2041" name="Subgraph-bunioo">
          <a:extLst>
            <a:ext uri="{FF2B5EF4-FFF2-40B4-BE49-F238E27FC236}">
              <a16:creationId xmlns:a16="http://schemas.microsoft.com/office/drawing/2014/main" id="{221C4936-34E4-4716-9092-66129E8C6F80}"/>
            </a:ext>
          </a:extLst>
        </xdr:cNvPr>
        <xdr:cNvPicPr>
          <a:picLocks/>
        </xdr:cNvPicPr>
      </xdr:nvPicPr>
      <xdr:blipFill>
        <a:blip xmlns:r="http://schemas.openxmlformats.org/officeDocument/2006/relationships" r:embed="rId362">
          <a:extLst>
            <a:ext uri="{28A0092B-C50C-407E-A947-70E740481C1C}">
              <a14:useLocalDpi xmlns:a14="http://schemas.microsoft.com/office/drawing/2010/main" val="0"/>
            </a:ext>
          </a:extLst>
        </a:blip>
        <a:stretch>
          <a:fillRect/>
        </a:stretch>
      </xdr:blipFill>
      <xdr:spPr>
        <a:xfrm>
          <a:off x="635000" y="605672525"/>
          <a:ext cx="723900" cy="476250"/>
        </a:xfrm>
        <a:prstGeom prst="rect">
          <a:avLst/>
        </a:prstGeom>
      </xdr:spPr>
    </xdr:pic>
    <xdr:clientData/>
  </xdr:twoCellAnchor>
  <xdr:twoCellAnchor editAs="oneCell">
    <xdr:from>
      <xdr:col>1</xdr:col>
      <xdr:colOff>25400</xdr:colOff>
      <xdr:row>1158</xdr:row>
      <xdr:rowOff>25400</xdr:rowOff>
    </xdr:from>
    <xdr:to>
      <xdr:col>1</xdr:col>
      <xdr:colOff>749300</xdr:colOff>
      <xdr:row>1158</xdr:row>
      <xdr:rowOff>501650</xdr:rowOff>
    </xdr:to>
    <xdr:pic>
      <xdr:nvPicPr>
        <xdr:cNvPr id="2043" name="Subgraph-kabu_sajor">
          <a:extLst>
            <a:ext uri="{FF2B5EF4-FFF2-40B4-BE49-F238E27FC236}">
              <a16:creationId xmlns:a16="http://schemas.microsoft.com/office/drawing/2014/main" id="{1E073FB5-0F55-4C51-9937-568A922C451F}"/>
            </a:ext>
          </a:extLst>
        </xdr:cNvPr>
        <xdr:cNvPicPr>
          <a:picLocks/>
        </xdr:cNvPicPr>
      </xdr:nvPicPr>
      <xdr:blipFill>
        <a:blip xmlns:r="http://schemas.openxmlformats.org/officeDocument/2006/relationships" r:embed="rId362">
          <a:extLst>
            <a:ext uri="{28A0092B-C50C-407E-A947-70E740481C1C}">
              <a14:useLocalDpi xmlns:a14="http://schemas.microsoft.com/office/drawing/2010/main" val="0"/>
            </a:ext>
          </a:extLst>
        </a:blip>
        <a:stretch>
          <a:fillRect/>
        </a:stretch>
      </xdr:blipFill>
      <xdr:spPr>
        <a:xfrm>
          <a:off x="635000" y="606196400"/>
          <a:ext cx="723900" cy="476250"/>
        </a:xfrm>
        <a:prstGeom prst="rect">
          <a:avLst/>
        </a:prstGeom>
      </xdr:spPr>
    </xdr:pic>
    <xdr:clientData/>
  </xdr:twoCellAnchor>
  <xdr:twoCellAnchor editAs="oneCell">
    <xdr:from>
      <xdr:col>1</xdr:col>
      <xdr:colOff>25400</xdr:colOff>
      <xdr:row>1159</xdr:row>
      <xdr:rowOff>25400</xdr:rowOff>
    </xdr:from>
    <xdr:to>
      <xdr:col>1</xdr:col>
      <xdr:colOff>749300</xdr:colOff>
      <xdr:row>1159</xdr:row>
      <xdr:rowOff>501650</xdr:rowOff>
    </xdr:to>
    <xdr:pic>
      <xdr:nvPicPr>
        <xdr:cNvPr id="2045" name="Subgraph-onehoedown">
          <a:extLst>
            <a:ext uri="{FF2B5EF4-FFF2-40B4-BE49-F238E27FC236}">
              <a16:creationId xmlns:a16="http://schemas.microsoft.com/office/drawing/2014/main" id="{780AFBFF-85D7-452A-9A38-8D7A7A69ECFE}"/>
            </a:ext>
          </a:extLst>
        </xdr:cNvPr>
        <xdr:cNvPicPr>
          <a:picLocks/>
        </xdr:cNvPicPr>
      </xdr:nvPicPr>
      <xdr:blipFill>
        <a:blip xmlns:r="http://schemas.openxmlformats.org/officeDocument/2006/relationships" r:embed="rId362">
          <a:extLst>
            <a:ext uri="{28A0092B-C50C-407E-A947-70E740481C1C}">
              <a14:useLocalDpi xmlns:a14="http://schemas.microsoft.com/office/drawing/2010/main" val="0"/>
            </a:ext>
          </a:extLst>
        </a:blip>
        <a:stretch>
          <a:fillRect/>
        </a:stretch>
      </xdr:blipFill>
      <xdr:spPr>
        <a:xfrm>
          <a:off x="635000" y="606720275"/>
          <a:ext cx="723900" cy="476250"/>
        </a:xfrm>
        <a:prstGeom prst="rect">
          <a:avLst/>
        </a:prstGeom>
      </xdr:spPr>
    </xdr:pic>
    <xdr:clientData/>
  </xdr:twoCellAnchor>
  <xdr:twoCellAnchor editAs="oneCell">
    <xdr:from>
      <xdr:col>1</xdr:col>
      <xdr:colOff>25400</xdr:colOff>
      <xdr:row>1160</xdr:row>
      <xdr:rowOff>25400</xdr:rowOff>
    </xdr:from>
    <xdr:to>
      <xdr:col>1</xdr:col>
      <xdr:colOff>749300</xdr:colOff>
      <xdr:row>1160</xdr:row>
      <xdr:rowOff>501650</xdr:rowOff>
    </xdr:to>
    <xdr:pic>
      <xdr:nvPicPr>
        <xdr:cNvPr id="2047" name="Subgraph-stella0o01">
          <a:extLst>
            <a:ext uri="{FF2B5EF4-FFF2-40B4-BE49-F238E27FC236}">
              <a16:creationId xmlns:a16="http://schemas.microsoft.com/office/drawing/2014/main" id="{5692589F-1602-406B-9BCB-AC49CD001C3D}"/>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607244150"/>
          <a:ext cx="723900" cy="476250"/>
        </a:xfrm>
        <a:prstGeom prst="rect">
          <a:avLst/>
        </a:prstGeom>
      </xdr:spPr>
    </xdr:pic>
    <xdr:clientData/>
  </xdr:twoCellAnchor>
  <xdr:twoCellAnchor editAs="oneCell">
    <xdr:from>
      <xdr:col>1</xdr:col>
      <xdr:colOff>25400</xdr:colOff>
      <xdr:row>1164</xdr:row>
      <xdr:rowOff>25400</xdr:rowOff>
    </xdr:from>
    <xdr:to>
      <xdr:col>1</xdr:col>
      <xdr:colOff>749300</xdr:colOff>
      <xdr:row>1164</xdr:row>
      <xdr:rowOff>501650</xdr:rowOff>
    </xdr:to>
    <xdr:pic>
      <xdr:nvPicPr>
        <xdr:cNvPr id="2049" name="Subgraph-collectioncold">
          <a:extLst>
            <a:ext uri="{FF2B5EF4-FFF2-40B4-BE49-F238E27FC236}">
              <a16:creationId xmlns:a16="http://schemas.microsoft.com/office/drawing/2014/main" id="{080277D9-38B9-47DE-9DAF-718638B7C4DD}"/>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609339650"/>
          <a:ext cx="723900" cy="476250"/>
        </a:xfrm>
        <a:prstGeom prst="rect">
          <a:avLst/>
        </a:prstGeom>
      </xdr:spPr>
    </xdr:pic>
    <xdr:clientData/>
  </xdr:twoCellAnchor>
  <xdr:twoCellAnchor editAs="oneCell">
    <xdr:from>
      <xdr:col>1</xdr:col>
      <xdr:colOff>25400</xdr:colOff>
      <xdr:row>1165</xdr:row>
      <xdr:rowOff>25400</xdr:rowOff>
    </xdr:from>
    <xdr:to>
      <xdr:col>1</xdr:col>
      <xdr:colOff>749300</xdr:colOff>
      <xdr:row>1165</xdr:row>
      <xdr:rowOff>501650</xdr:rowOff>
    </xdr:to>
    <xdr:pic>
      <xdr:nvPicPr>
        <xdr:cNvPr id="2051" name="Subgraph-arthoizon">
          <a:extLst>
            <a:ext uri="{FF2B5EF4-FFF2-40B4-BE49-F238E27FC236}">
              <a16:creationId xmlns:a16="http://schemas.microsoft.com/office/drawing/2014/main" id="{FCCE9477-EBB2-4097-9021-BA6A0906155B}"/>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609863525"/>
          <a:ext cx="723900" cy="476250"/>
        </a:xfrm>
        <a:prstGeom prst="rect">
          <a:avLst/>
        </a:prstGeom>
      </xdr:spPr>
    </xdr:pic>
    <xdr:clientData/>
  </xdr:twoCellAnchor>
  <xdr:twoCellAnchor editAs="oneCell">
    <xdr:from>
      <xdr:col>1</xdr:col>
      <xdr:colOff>25400</xdr:colOff>
      <xdr:row>1166</xdr:row>
      <xdr:rowOff>25400</xdr:rowOff>
    </xdr:from>
    <xdr:to>
      <xdr:col>1</xdr:col>
      <xdr:colOff>749300</xdr:colOff>
      <xdr:row>1166</xdr:row>
      <xdr:rowOff>501650</xdr:rowOff>
    </xdr:to>
    <xdr:pic>
      <xdr:nvPicPr>
        <xdr:cNvPr id="2053" name="Subgraph-judicarlee_">
          <a:extLst>
            <a:ext uri="{FF2B5EF4-FFF2-40B4-BE49-F238E27FC236}">
              <a16:creationId xmlns:a16="http://schemas.microsoft.com/office/drawing/2014/main" id="{F61AFB16-7537-4297-971B-ACF3EE6599B9}"/>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635000" y="610387400"/>
          <a:ext cx="723900" cy="476250"/>
        </a:xfrm>
        <a:prstGeom prst="rect">
          <a:avLst/>
        </a:prstGeom>
      </xdr:spPr>
    </xdr:pic>
    <xdr:clientData/>
  </xdr:twoCellAnchor>
  <xdr:twoCellAnchor editAs="oneCell">
    <xdr:from>
      <xdr:col>1</xdr:col>
      <xdr:colOff>25400</xdr:colOff>
      <xdr:row>1167</xdr:row>
      <xdr:rowOff>25400</xdr:rowOff>
    </xdr:from>
    <xdr:to>
      <xdr:col>1</xdr:col>
      <xdr:colOff>749300</xdr:colOff>
      <xdr:row>1167</xdr:row>
      <xdr:rowOff>501650</xdr:rowOff>
    </xdr:to>
    <xdr:pic>
      <xdr:nvPicPr>
        <xdr:cNvPr id="2055" name="Subgraph-scrappersdigest">
          <a:extLst>
            <a:ext uri="{FF2B5EF4-FFF2-40B4-BE49-F238E27FC236}">
              <a16:creationId xmlns:a16="http://schemas.microsoft.com/office/drawing/2014/main" id="{5554CC5E-C45E-46F7-85CE-2060DE1067C2}"/>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610911275"/>
          <a:ext cx="723900" cy="476250"/>
        </a:xfrm>
        <a:prstGeom prst="rect">
          <a:avLst/>
        </a:prstGeom>
      </xdr:spPr>
    </xdr:pic>
    <xdr:clientData/>
  </xdr:twoCellAnchor>
  <xdr:twoCellAnchor editAs="oneCell">
    <xdr:from>
      <xdr:col>1</xdr:col>
      <xdr:colOff>25400</xdr:colOff>
      <xdr:row>1168</xdr:row>
      <xdr:rowOff>25400</xdr:rowOff>
    </xdr:from>
    <xdr:to>
      <xdr:col>1</xdr:col>
      <xdr:colOff>749300</xdr:colOff>
      <xdr:row>1168</xdr:row>
      <xdr:rowOff>501650</xdr:rowOff>
    </xdr:to>
    <xdr:pic>
      <xdr:nvPicPr>
        <xdr:cNvPr id="2057" name="Subgraph-rjgot9lives">
          <a:extLst>
            <a:ext uri="{FF2B5EF4-FFF2-40B4-BE49-F238E27FC236}">
              <a16:creationId xmlns:a16="http://schemas.microsoft.com/office/drawing/2014/main" id="{4091F718-29D5-46BA-BFBB-043F5E6BBB47}"/>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611435150"/>
          <a:ext cx="723900" cy="476250"/>
        </a:xfrm>
        <a:prstGeom prst="rect">
          <a:avLst/>
        </a:prstGeom>
      </xdr:spPr>
    </xdr:pic>
    <xdr:clientData/>
  </xdr:twoCellAnchor>
  <xdr:twoCellAnchor editAs="oneCell">
    <xdr:from>
      <xdr:col>1</xdr:col>
      <xdr:colOff>25400</xdr:colOff>
      <xdr:row>1169</xdr:row>
      <xdr:rowOff>25400</xdr:rowOff>
    </xdr:from>
    <xdr:to>
      <xdr:col>1</xdr:col>
      <xdr:colOff>749300</xdr:colOff>
      <xdr:row>1169</xdr:row>
      <xdr:rowOff>501650</xdr:rowOff>
    </xdr:to>
    <xdr:pic>
      <xdr:nvPicPr>
        <xdr:cNvPr id="2059" name="Subgraph-bigskwishee">
          <a:extLst>
            <a:ext uri="{FF2B5EF4-FFF2-40B4-BE49-F238E27FC236}">
              <a16:creationId xmlns:a16="http://schemas.microsoft.com/office/drawing/2014/main" id="{6F922DDB-EF90-4612-8EEF-FEFCA300873E}"/>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611959025"/>
          <a:ext cx="723900" cy="476250"/>
        </a:xfrm>
        <a:prstGeom prst="rect">
          <a:avLst/>
        </a:prstGeom>
      </xdr:spPr>
    </xdr:pic>
    <xdr:clientData/>
  </xdr:twoCellAnchor>
  <xdr:twoCellAnchor editAs="oneCell">
    <xdr:from>
      <xdr:col>1</xdr:col>
      <xdr:colOff>25400</xdr:colOff>
      <xdr:row>1171</xdr:row>
      <xdr:rowOff>25400</xdr:rowOff>
    </xdr:from>
    <xdr:to>
      <xdr:col>1</xdr:col>
      <xdr:colOff>749300</xdr:colOff>
      <xdr:row>1171</xdr:row>
      <xdr:rowOff>501650</xdr:rowOff>
    </xdr:to>
    <xdr:pic>
      <xdr:nvPicPr>
        <xdr:cNvPr id="2061" name="Subgraph-sonavarghese8">
          <a:extLst>
            <a:ext uri="{FF2B5EF4-FFF2-40B4-BE49-F238E27FC236}">
              <a16:creationId xmlns:a16="http://schemas.microsoft.com/office/drawing/2014/main" id="{37241C39-FED8-4B86-845B-AA7FB36DEE32}"/>
            </a:ext>
          </a:extLst>
        </xdr:cNvPr>
        <xdr:cNvPicPr>
          <a:picLocks/>
        </xdr:cNvPicPr>
      </xdr:nvPicPr>
      <xdr:blipFill>
        <a:blip xmlns:r="http://schemas.openxmlformats.org/officeDocument/2006/relationships" r:embed="rId358">
          <a:extLst>
            <a:ext uri="{28A0092B-C50C-407E-A947-70E740481C1C}">
              <a14:useLocalDpi xmlns:a14="http://schemas.microsoft.com/office/drawing/2010/main" val="0"/>
            </a:ext>
          </a:extLst>
        </a:blip>
        <a:stretch>
          <a:fillRect/>
        </a:stretch>
      </xdr:blipFill>
      <xdr:spPr>
        <a:xfrm>
          <a:off x="635000" y="613006775"/>
          <a:ext cx="723900" cy="476250"/>
        </a:xfrm>
        <a:prstGeom prst="rect">
          <a:avLst/>
        </a:prstGeom>
      </xdr:spPr>
    </xdr:pic>
    <xdr:clientData/>
  </xdr:twoCellAnchor>
  <xdr:twoCellAnchor editAs="oneCell">
    <xdr:from>
      <xdr:col>1</xdr:col>
      <xdr:colOff>25400</xdr:colOff>
      <xdr:row>1172</xdr:row>
      <xdr:rowOff>25400</xdr:rowOff>
    </xdr:from>
    <xdr:to>
      <xdr:col>1</xdr:col>
      <xdr:colOff>749300</xdr:colOff>
      <xdr:row>1172</xdr:row>
      <xdr:rowOff>501650</xdr:rowOff>
    </xdr:to>
    <xdr:pic>
      <xdr:nvPicPr>
        <xdr:cNvPr id="2063" name="Subgraph-najeongwincityx">
          <a:extLst>
            <a:ext uri="{FF2B5EF4-FFF2-40B4-BE49-F238E27FC236}">
              <a16:creationId xmlns:a16="http://schemas.microsoft.com/office/drawing/2014/main" id="{7CD26EE8-6E35-48A0-B63F-04BC12C2A5E4}"/>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613530650"/>
          <a:ext cx="723900" cy="476250"/>
        </a:xfrm>
        <a:prstGeom prst="rect">
          <a:avLst/>
        </a:prstGeom>
      </xdr:spPr>
    </xdr:pic>
    <xdr:clientData/>
  </xdr:twoCellAnchor>
  <xdr:twoCellAnchor editAs="oneCell">
    <xdr:from>
      <xdr:col>1</xdr:col>
      <xdr:colOff>25400</xdr:colOff>
      <xdr:row>1173</xdr:row>
      <xdr:rowOff>25400</xdr:rowOff>
    </xdr:from>
    <xdr:to>
      <xdr:col>1</xdr:col>
      <xdr:colOff>749300</xdr:colOff>
      <xdr:row>1173</xdr:row>
      <xdr:rowOff>501650</xdr:rowOff>
    </xdr:to>
    <xdr:pic>
      <xdr:nvPicPr>
        <xdr:cNvPr id="2065" name="Subgraph-immanuel_wonder">
          <a:extLst>
            <a:ext uri="{FF2B5EF4-FFF2-40B4-BE49-F238E27FC236}">
              <a16:creationId xmlns:a16="http://schemas.microsoft.com/office/drawing/2014/main" id="{32BCDC93-4A17-465D-B289-6986E8D24C16}"/>
            </a:ext>
          </a:extLst>
        </xdr:cNvPr>
        <xdr:cNvPicPr>
          <a:picLocks/>
        </xdr:cNvPicPr>
      </xdr:nvPicPr>
      <xdr:blipFill>
        <a:blip xmlns:r="http://schemas.openxmlformats.org/officeDocument/2006/relationships" r:embed="rId363">
          <a:extLst>
            <a:ext uri="{28A0092B-C50C-407E-A947-70E740481C1C}">
              <a14:useLocalDpi xmlns:a14="http://schemas.microsoft.com/office/drawing/2010/main" val="0"/>
            </a:ext>
          </a:extLst>
        </a:blip>
        <a:stretch>
          <a:fillRect/>
        </a:stretch>
      </xdr:blipFill>
      <xdr:spPr>
        <a:xfrm>
          <a:off x="635000" y="614054525"/>
          <a:ext cx="723900" cy="476250"/>
        </a:xfrm>
        <a:prstGeom prst="rect">
          <a:avLst/>
        </a:prstGeom>
      </xdr:spPr>
    </xdr:pic>
    <xdr:clientData/>
  </xdr:twoCellAnchor>
  <xdr:twoCellAnchor editAs="oneCell">
    <xdr:from>
      <xdr:col>1</xdr:col>
      <xdr:colOff>25400</xdr:colOff>
      <xdr:row>1174</xdr:row>
      <xdr:rowOff>25400</xdr:rowOff>
    </xdr:from>
    <xdr:to>
      <xdr:col>1</xdr:col>
      <xdr:colOff>749300</xdr:colOff>
      <xdr:row>1174</xdr:row>
      <xdr:rowOff>501650</xdr:rowOff>
    </xdr:to>
    <xdr:pic>
      <xdr:nvPicPr>
        <xdr:cNvPr id="2067" name="Subgraph-beautifulsoull5">
          <a:extLst>
            <a:ext uri="{FF2B5EF4-FFF2-40B4-BE49-F238E27FC236}">
              <a16:creationId xmlns:a16="http://schemas.microsoft.com/office/drawing/2014/main" id="{52E3E321-49A7-4CA1-BA67-282F1417272D}"/>
            </a:ext>
          </a:extLst>
        </xdr:cNvPr>
        <xdr:cNvPicPr>
          <a:picLocks/>
        </xdr:cNvPicPr>
      </xdr:nvPicPr>
      <xdr:blipFill>
        <a:blip xmlns:r="http://schemas.openxmlformats.org/officeDocument/2006/relationships" r:embed="rId358">
          <a:extLst>
            <a:ext uri="{28A0092B-C50C-407E-A947-70E740481C1C}">
              <a14:useLocalDpi xmlns:a14="http://schemas.microsoft.com/office/drawing/2010/main" val="0"/>
            </a:ext>
          </a:extLst>
        </a:blip>
        <a:stretch>
          <a:fillRect/>
        </a:stretch>
      </xdr:blipFill>
      <xdr:spPr>
        <a:xfrm>
          <a:off x="635000" y="614578400"/>
          <a:ext cx="723900" cy="476250"/>
        </a:xfrm>
        <a:prstGeom prst="rect">
          <a:avLst/>
        </a:prstGeom>
      </xdr:spPr>
    </xdr:pic>
    <xdr:clientData/>
  </xdr:twoCellAnchor>
  <xdr:twoCellAnchor editAs="oneCell">
    <xdr:from>
      <xdr:col>1</xdr:col>
      <xdr:colOff>25400</xdr:colOff>
      <xdr:row>1175</xdr:row>
      <xdr:rowOff>25400</xdr:rowOff>
    </xdr:from>
    <xdr:to>
      <xdr:col>1</xdr:col>
      <xdr:colOff>749300</xdr:colOff>
      <xdr:row>1175</xdr:row>
      <xdr:rowOff>501650</xdr:rowOff>
    </xdr:to>
    <xdr:pic>
      <xdr:nvPicPr>
        <xdr:cNvPr id="2069" name="Subgraph-mykjmmmr">
          <a:extLst>
            <a:ext uri="{FF2B5EF4-FFF2-40B4-BE49-F238E27FC236}">
              <a16:creationId xmlns:a16="http://schemas.microsoft.com/office/drawing/2014/main" id="{605C6295-D0FB-4C78-B74F-11145125AA3F}"/>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615102275"/>
          <a:ext cx="723900" cy="476250"/>
        </a:xfrm>
        <a:prstGeom prst="rect">
          <a:avLst/>
        </a:prstGeom>
      </xdr:spPr>
    </xdr:pic>
    <xdr:clientData/>
  </xdr:twoCellAnchor>
  <xdr:twoCellAnchor editAs="oneCell">
    <xdr:from>
      <xdr:col>1</xdr:col>
      <xdr:colOff>25400</xdr:colOff>
      <xdr:row>1176</xdr:row>
      <xdr:rowOff>25400</xdr:rowOff>
    </xdr:from>
    <xdr:to>
      <xdr:col>1</xdr:col>
      <xdr:colOff>749300</xdr:colOff>
      <xdr:row>1176</xdr:row>
      <xdr:rowOff>501650</xdr:rowOff>
    </xdr:to>
    <xdr:pic>
      <xdr:nvPicPr>
        <xdr:cNvPr id="2071" name="Subgraph-bbfeed7">
          <a:extLst>
            <a:ext uri="{FF2B5EF4-FFF2-40B4-BE49-F238E27FC236}">
              <a16:creationId xmlns:a16="http://schemas.microsoft.com/office/drawing/2014/main" id="{DD38BA48-A858-4C57-B803-E6B6B480A189}"/>
            </a:ext>
          </a:extLst>
        </xdr:cNvPr>
        <xdr:cNvPicPr>
          <a:picLocks/>
        </xdr:cNvPicPr>
      </xdr:nvPicPr>
      <xdr:blipFill>
        <a:blip xmlns:r="http://schemas.openxmlformats.org/officeDocument/2006/relationships" r:embed="rId358">
          <a:extLst>
            <a:ext uri="{28A0092B-C50C-407E-A947-70E740481C1C}">
              <a14:useLocalDpi xmlns:a14="http://schemas.microsoft.com/office/drawing/2010/main" val="0"/>
            </a:ext>
          </a:extLst>
        </a:blip>
        <a:stretch>
          <a:fillRect/>
        </a:stretch>
      </xdr:blipFill>
      <xdr:spPr>
        <a:xfrm>
          <a:off x="635000" y="615626150"/>
          <a:ext cx="723900" cy="476250"/>
        </a:xfrm>
        <a:prstGeom prst="rect">
          <a:avLst/>
        </a:prstGeom>
      </xdr:spPr>
    </xdr:pic>
    <xdr:clientData/>
  </xdr:twoCellAnchor>
  <xdr:twoCellAnchor editAs="oneCell">
    <xdr:from>
      <xdr:col>1</xdr:col>
      <xdr:colOff>25400</xdr:colOff>
      <xdr:row>1179</xdr:row>
      <xdr:rowOff>25400</xdr:rowOff>
    </xdr:from>
    <xdr:to>
      <xdr:col>1</xdr:col>
      <xdr:colOff>749300</xdr:colOff>
      <xdr:row>1179</xdr:row>
      <xdr:rowOff>501650</xdr:rowOff>
    </xdr:to>
    <xdr:pic>
      <xdr:nvPicPr>
        <xdr:cNvPr id="2073" name="Subgraph-pettingerjoshua">
          <a:extLst>
            <a:ext uri="{FF2B5EF4-FFF2-40B4-BE49-F238E27FC236}">
              <a16:creationId xmlns:a16="http://schemas.microsoft.com/office/drawing/2014/main" id="{3E074C92-4C29-4D7F-BA07-434B04E14B3F}"/>
            </a:ext>
          </a:extLst>
        </xdr:cNvPr>
        <xdr:cNvPicPr>
          <a:picLocks/>
        </xdr:cNvPicPr>
      </xdr:nvPicPr>
      <xdr:blipFill>
        <a:blip xmlns:r="http://schemas.openxmlformats.org/officeDocument/2006/relationships" r:embed="rId364">
          <a:extLst>
            <a:ext uri="{28A0092B-C50C-407E-A947-70E740481C1C}">
              <a14:useLocalDpi xmlns:a14="http://schemas.microsoft.com/office/drawing/2010/main" val="0"/>
            </a:ext>
          </a:extLst>
        </a:blip>
        <a:stretch>
          <a:fillRect/>
        </a:stretch>
      </xdr:blipFill>
      <xdr:spPr>
        <a:xfrm>
          <a:off x="635000" y="617197775"/>
          <a:ext cx="723900" cy="476250"/>
        </a:xfrm>
        <a:prstGeom prst="rect">
          <a:avLst/>
        </a:prstGeom>
      </xdr:spPr>
    </xdr:pic>
    <xdr:clientData/>
  </xdr:twoCellAnchor>
  <xdr:twoCellAnchor editAs="oneCell">
    <xdr:from>
      <xdr:col>1</xdr:col>
      <xdr:colOff>25400</xdr:colOff>
      <xdr:row>1180</xdr:row>
      <xdr:rowOff>25400</xdr:rowOff>
    </xdr:from>
    <xdr:to>
      <xdr:col>1</xdr:col>
      <xdr:colOff>749300</xdr:colOff>
      <xdr:row>1180</xdr:row>
      <xdr:rowOff>501650</xdr:rowOff>
    </xdr:to>
    <xdr:pic>
      <xdr:nvPicPr>
        <xdr:cNvPr id="2075" name="Subgraph-xrumourz">
          <a:extLst>
            <a:ext uri="{FF2B5EF4-FFF2-40B4-BE49-F238E27FC236}">
              <a16:creationId xmlns:a16="http://schemas.microsoft.com/office/drawing/2014/main" id="{3EAB4D09-5008-4968-9D93-C4788789140C}"/>
            </a:ext>
          </a:extLst>
        </xdr:cNvPr>
        <xdr:cNvPicPr>
          <a:picLocks/>
        </xdr:cNvPicPr>
      </xdr:nvPicPr>
      <xdr:blipFill>
        <a:blip xmlns:r="http://schemas.openxmlformats.org/officeDocument/2006/relationships" r:embed="rId365">
          <a:extLst>
            <a:ext uri="{28A0092B-C50C-407E-A947-70E740481C1C}">
              <a14:useLocalDpi xmlns:a14="http://schemas.microsoft.com/office/drawing/2010/main" val="0"/>
            </a:ext>
          </a:extLst>
        </a:blip>
        <a:stretch>
          <a:fillRect/>
        </a:stretch>
      </xdr:blipFill>
      <xdr:spPr>
        <a:xfrm>
          <a:off x="635000" y="617721650"/>
          <a:ext cx="723900" cy="476250"/>
        </a:xfrm>
        <a:prstGeom prst="rect">
          <a:avLst/>
        </a:prstGeom>
      </xdr:spPr>
    </xdr:pic>
    <xdr:clientData/>
  </xdr:twoCellAnchor>
  <xdr:twoCellAnchor editAs="oneCell">
    <xdr:from>
      <xdr:col>1</xdr:col>
      <xdr:colOff>25400</xdr:colOff>
      <xdr:row>1181</xdr:row>
      <xdr:rowOff>25400</xdr:rowOff>
    </xdr:from>
    <xdr:to>
      <xdr:col>1</xdr:col>
      <xdr:colOff>749300</xdr:colOff>
      <xdr:row>1181</xdr:row>
      <xdr:rowOff>501650</xdr:rowOff>
    </xdr:to>
    <xdr:pic>
      <xdr:nvPicPr>
        <xdr:cNvPr id="2077" name="Subgraph-citrompierre">
          <a:extLst>
            <a:ext uri="{FF2B5EF4-FFF2-40B4-BE49-F238E27FC236}">
              <a16:creationId xmlns:a16="http://schemas.microsoft.com/office/drawing/2014/main" id="{9D29FF87-0C5F-45E3-8ECA-4478146EBB60}"/>
            </a:ext>
          </a:extLst>
        </xdr:cNvPr>
        <xdr:cNvPicPr>
          <a:picLocks/>
        </xdr:cNvPicPr>
      </xdr:nvPicPr>
      <xdr:blipFill>
        <a:blip xmlns:r="http://schemas.openxmlformats.org/officeDocument/2006/relationships" r:embed="rId366">
          <a:extLst>
            <a:ext uri="{28A0092B-C50C-407E-A947-70E740481C1C}">
              <a14:useLocalDpi xmlns:a14="http://schemas.microsoft.com/office/drawing/2010/main" val="0"/>
            </a:ext>
          </a:extLst>
        </a:blip>
        <a:stretch>
          <a:fillRect/>
        </a:stretch>
      </xdr:blipFill>
      <xdr:spPr>
        <a:xfrm>
          <a:off x="635000" y="618245525"/>
          <a:ext cx="723900" cy="476250"/>
        </a:xfrm>
        <a:prstGeom prst="rect">
          <a:avLst/>
        </a:prstGeom>
      </xdr:spPr>
    </xdr:pic>
    <xdr:clientData/>
  </xdr:twoCellAnchor>
  <xdr:twoCellAnchor editAs="oneCell">
    <xdr:from>
      <xdr:col>1</xdr:col>
      <xdr:colOff>25400</xdr:colOff>
      <xdr:row>1183</xdr:row>
      <xdr:rowOff>25400</xdr:rowOff>
    </xdr:from>
    <xdr:to>
      <xdr:col>1</xdr:col>
      <xdr:colOff>749300</xdr:colOff>
      <xdr:row>1183</xdr:row>
      <xdr:rowOff>501650</xdr:rowOff>
    </xdr:to>
    <xdr:pic>
      <xdr:nvPicPr>
        <xdr:cNvPr id="2079" name="Subgraph-snigdha36779914">
          <a:extLst>
            <a:ext uri="{FF2B5EF4-FFF2-40B4-BE49-F238E27FC236}">
              <a16:creationId xmlns:a16="http://schemas.microsoft.com/office/drawing/2014/main" id="{1C08A9F6-145F-4243-9DBE-D1B9DF5E1DD4}"/>
            </a:ext>
          </a:extLst>
        </xdr:cNvPr>
        <xdr:cNvPicPr>
          <a:picLocks/>
        </xdr:cNvPicPr>
      </xdr:nvPicPr>
      <xdr:blipFill>
        <a:blip xmlns:r="http://schemas.openxmlformats.org/officeDocument/2006/relationships" r:embed="rId358">
          <a:extLst>
            <a:ext uri="{28A0092B-C50C-407E-A947-70E740481C1C}">
              <a14:useLocalDpi xmlns:a14="http://schemas.microsoft.com/office/drawing/2010/main" val="0"/>
            </a:ext>
          </a:extLst>
        </a:blip>
        <a:stretch>
          <a:fillRect/>
        </a:stretch>
      </xdr:blipFill>
      <xdr:spPr>
        <a:xfrm>
          <a:off x="635000" y="619293275"/>
          <a:ext cx="723900" cy="476250"/>
        </a:xfrm>
        <a:prstGeom prst="rect">
          <a:avLst/>
        </a:prstGeom>
      </xdr:spPr>
    </xdr:pic>
    <xdr:clientData/>
  </xdr:twoCellAnchor>
  <xdr:twoCellAnchor editAs="oneCell">
    <xdr:from>
      <xdr:col>1</xdr:col>
      <xdr:colOff>25400</xdr:colOff>
      <xdr:row>1184</xdr:row>
      <xdr:rowOff>25400</xdr:rowOff>
    </xdr:from>
    <xdr:to>
      <xdr:col>1</xdr:col>
      <xdr:colOff>749300</xdr:colOff>
      <xdr:row>1184</xdr:row>
      <xdr:rowOff>501650</xdr:rowOff>
    </xdr:to>
    <xdr:pic>
      <xdr:nvPicPr>
        <xdr:cNvPr id="2081" name="Subgraph-timiyaaaaa_">
          <a:extLst>
            <a:ext uri="{FF2B5EF4-FFF2-40B4-BE49-F238E27FC236}">
              <a16:creationId xmlns:a16="http://schemas.microsoft.com/office/drawing/2014/main" id="{D6C97859-94B9-48E7-83BF-FE54C70BA12B}"/>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619817150"/>
          <a:ext cx="723900" cy="476250"/>
        </a:xfrm>
        <a:prstGeom prst="rect">
          <a:avLst/>
        </a:prstGeom>
      </xdr:spPr>
    </xdr:pic>
    <xdr:clientData/>
  </xdr:twoCellAnchor>
  <xdr:twoCellAnchor editAs="oneCell">
    <xdr:from>
      <xdr:col>1</xdr:col>
      <xdr:colOff>25400</xdr:colOff>
      <xdr:row>1185</xdr:row>
      <xdr:rowOff>25400</xdr:rowOff>
    </xdr:from>
    <xdr:to>
      <xdr:col>1</xdr:col>
      <xdr:colOff>749300</xdr:colOff>
      <xdr:row>1185</xdr:row>
      <xdr:rowOff>501650</xdr:rowOff>
    </xdr:to>
    <xdr:pic>
      <xdr:nvPicPr>
        <xdr:cNvPr id="2083" name="Subgraph-romarnixmma">
          <a:extLst>
            <a:ext uri="{FF2B5EF4-FFF2-40B4-BE49-F238E27FC236}">
              <a16:creationId xmlns:a16="http://schemas.microsoft.com/office/drawing/2014/main" id="{12526208-A87E-4617-B315-D7D98E4F9C76}"/>
            </a:ext>
          </a:extLst>
        </xdr:cNvPr>
        <xdr:cNvPicPr>
          <a:picLocks/>
        </xdr:cNvPicPr>
      </xdr:nvPicPr>
      <xdr:blipFill>
        <a:blip xmlns:r="http://schemas.openxmlformats.org/officeDocument/2006/relationships" r:embed="rId227">
          <a:extLst>
            <a:ext uri="{28A0092B-C50C-407E-A947-70E740481C1C}">
              <a14:useLocalDpi xmlns:a14="http://schemas.microsoft.com/office/drawing/2010/main" val="0"/>
            </a:ext>
          </a:extLst>
        </a:blip>
        <a:stretch>
          <a:fillRect/>
        </a:stretch>
      </xdr:blipFill>
      <xdr:spPr>
        <a:xfrm>
          <a:off x="635000" y="620341025"/>
          <a:ext cx="723900" cy="476250"/>
        </a:xfrm>
        <a:prstGeom prst="rect">
          <a:avLst/>
        </a:prstGeom>
      </xdr:spPr>
    </xdr:pic>
    <xdr:clientData/>
  </xdr:twoCellAnchor>
  <xdr:twoCellAnchor editAs="oneCell">
    <xdr:from>
      <xdr:col>1</xdr:col>
      <xdr:colOff>25400</xdr:colOff>
      <xdr:row>1186</xdr:row>
      <xdr:rowOff>25400</xdr:rowOff>
    </xdr:from>
    <xdr:to>
      <xdr:col>1</xdr:col>
      <xdr:colOff>749300</xdr:colOff>
      <xdr:row>1186</xdr:row>
      <xdr:rowOff>501650</xdr:rowOff>
    </xdr:to>
    <xdr:pic>
      <xdr:nvPicPr>
        <xdr:cNvPr id="2085" name="Subgraph-chixkenztyxx">
          <a:extLst>
            <a:ext uri="{FF2B5EF4-FFF2-40B4-BE49-F238E27FC236}">
              <a16:creationId xmlns:a16="http://schemas.microsoft.com/office/drawing/2014/main" id="{A6376C70-18D0-41D9-BDAE-2C1CECBC0193}"/>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620864900"/>
          <a:ext cx="723900" cy="476250"/>
        </a:xfrm>
        <a:prstGeom prst="rect">
          <a:avLst/>
        </a:prstGeom>
      </xdr:spPr>
    </xdr:pic>
    <xdr:clientData/>
  </xdr:twoCellAnchor>
  <xdr:twoCellAnchor editAs="oneCell">
    <xdr:from>
      <xdr:col>1</xdr:col>
      <xdr:colOff>25400</xdr:colOff>
      <xdr:row>1187</xdr:row>
      <xdr:rowOff>25400</xdr:rowOff>
    </xdr:from>
    <xdr:to>
      <xdr:col>1</xdr:col>
      <xdr:colOff>749300</xdr:colOff>
      <xdr:row>1187</xdr:row>
      <xdr:rowOff>501650</xdr:rowOff>
    </xdr:to>
    <xdr:pic>
      <xdr:nvPicPr>
        <xdr:cNvPr id="2087" name="Subgraph-namjoon_alperez">
          <a:extLst>
            <a:ext uri="{FF2B5EF4-FFF2-40B4-BE49-F238E27FC236}">
              <a16:creationId xmlns:a16="http://schemas.microsoft.com/office/drawing/2014/main" id="{94B6A2AB-3F8C-45B7-B081-615B506980A9}"/>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621388775"/>
          <a:ext cx="723900" cy="476250"/>
        </a:xfrm>
        <a:prstGeom prst="rect">
          <a:avLst/>
        </a:prstGeom>
      </xdr:spPr>
    </xdr:pic>
    <xdr:clientData/>
  </xdr:twoCellAnchor>
  <xdr:twoCellAnchor editAs="oneCell">
    <xdr:from>
      <xdr:col>1</xdr:col>
      <xdr:colOff>25400</xdr:colOff>
      <xdr:row>1188</xdr:row>
      <xdr:rowOff>25400</xdr:rowOff>
    </xdr:from>
    <xdr:to>
      <xdr:col>1</xdr:col>
      <xdr:colOff>749300</xdr:colOff>
      <xdr:row>1188</xdr:row>
      <xdr:rowOff>501650</xdr:rowOff>
    </xdr:to>
    <xdr:pic>
      <xdr:nvPicPr>
        <xdr:cNvPr id="2089" name="Subgraph-woopy_woocityxx">
          <a:extLst>
            <a:ext uri="{FF2B5EF4-FFF2-40B4-BE49-F238E27FC236}">
              <a16:creationId xmlns:a16="http://schemas.microsoft.com/office/drawing/2014/main" id="{9E06F920-FF1E-4048-91AF-38F137D4F0B6}"/>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621912650"/>
          <a:ext cx="723900" cy="476250"/>
        </a:xfrm>
        <a:prstGeom prst="rect">
          <a:avLst/>
        </a:prstGeom>
      </xdr:spPr>
    </xdr:pic>
    <xdr:clientData/>
  </xdr:twoCellAnchor>
  <xdr:twoCellAnchor editAs="oneCell">
    <xdr:from>
      <xdr:col>1</xdr:col>
      <xdr:colOff>25400</xdr:colOff>
      <xdr:row>1189</xdr:row>
      <xdr:rowOff>25400</xdr:rowOff>
    </xdr:from>
    <xdr:to>
      <xdr:col>1</xdr:col>
      <xdr:colOff>749300</xdr:colOff>
      <xdr:row>1189</xdr:row>
      <xdr:rowOff>501650</xdr:rowOff>
    </xdr:to>
    <xdr:pic>
      <xdr:nvPicPr>
        <xdr:cNvPr id="2091" name="Subgraph-utsav80767403">
          <a:extLst>
            <a:ext uri="{FF2B5EF4-FFF2-40B4-BE49-F238E27FC236}">
              <a16:creationId xmlns:a16="http://schemas.microsoft.com/office/drawing/2014/main" id="{840BB22D-73CB-47DB-A458-44DABB55E74B}"/>
            </a:ext>
          </a:extLst>
        </xdr:cNvPr>
        <xdr:cNvPicPr>
          <a:picLocks/>
        </xdr:cNvPicPr>
      </xdr:nvPicPr>
      <xdr:blipFill>
        <a:blip xmlns:r="http://schemas.openxmlformats.org/officeDocument/2006/relationships" r:embed="rId179">
          <a:extLst>
            <a:ext uri="{28A0092B-C50C-407E-A947-70E740481C1C}">
              <a14:useLocalDpi xmlns:a14="http://schemas.microsoft.com/office/drawing/2010/main" val="0"/>
            </a:ext>
          </a:extLst>
        </a:blip>
        <a:stretch>
          <a:fillRect/>
        </a:stretch>
      </xdr:blipFill>
      <xdr:spPr>
        <a:xfrm>
          <a:off x="635000" y="622436525"/>
          <a:ext cx="723900" cy="476250"/>
        </a:xfrm>
        <a:prstGeom prst="rect">
          <a:avLst/>
        </a:prstGeom>
      </xdr:spPr>
    </xdr:pic>
    <xdr:clientData/>
  </xdr:twoCellAnchor>
  <xdr:twoCellAnchor editAs="oneCell">
    <xdr:from>
      <xdr:col>1</xdr:col>
      <xdr:colOff>25400</xdr:colOff>
      <xdr:row>1190</xdr:row>
      <xdr:rowOff>25400</xdr:rowOff>
    </xdr:from>
    <xdr:to>
      <xdr:col>1</xdr:col>
      <xdr:colOff>749300</xdr:colOff>
      <xdr:row>1190</xdr:row>
      <xdr:rowOff>501650</xdr:rowOff>
    </xdr:to>
    <xdr:pic>
      <xdr:nvPicPr>
        <xdr:cNvPr id="2093" name="Subgraph-sunoo_bels">
          <a:extLst>
            <a:ext uri="{FF2B5EF4-FFF2-40B4-BE49-F238E27FC236}">
              <a16:creationId xmlns:a16="http://schemas.microsoft.com/office/drawing/2014/main" id="{5981E437-2A21-414E-BEC4-008CA41C064F}"/>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622960400"/>
          <a:ext cx="723900" cy="476250"/>
        </a:xfrm>
        <a:prstGeom prst="rect">
          <a:avLst/>
        </a:prstGeom>
      </xdr:spPr>
    </xdr:pic>
    <xdr:clientData/>
  </xdr:twoCellAnchor>
  <xdr:twoCellAnchor editAs="oneCell">
    <xdr:from>
      <xdr:col>1</xdr:col>
      <xdr:colOff>25400</xdr:colOff>
      <xdr:row>1191</xdr:row>
      <xdr:rowOff>25400</xdr:rowOff>
    </xdr:from>
    <xdr:to>
      <xdr:col>1</xdr:col>
      <xdr:colOff>749300</xdr:colOff>
      <xdr:row>1191</xdr:row>
      <xdr:rowOff>501650</xdr:rowOff>
    </xdr:to>
    <xdr:pic>
      <xdr:nvPicPr>
        <xdr:cNvPr id="2095" name="Subgraph-jaelyncityx">
          <a:extLst>
            <a:ext uri="{FF2B5EF4-FFF2-40B4-BE49-F238E27FC236}">
              <a16:creationId xmlns:a16="http://schemas.microsoft.com/office/drawing/2014/main" id="{1B5838B5-7646-4F94-A982-F207C3E7714F}"/>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623484275"/>
          <a:ext cx="723900" cy="476250"/>
        </a:xfrm>
        <a:prstGeom prst="rect">
          <a:avLst/>
        </a:prstGeom>
      </xdr:spPr>
    </xdr:pic>
    <xdr:clientData/>
  </xdr:twoCellAnchor>
  <xdr:twoCellAnchor editAs="oneCell">
    <xdr:from>
      <xdr:col>1</xdr:col>
      <xdr:colOff>25400</xdr:colOff>
      <xdr:row>1193</xdr:row>
      <xdr:rowOff>25400</xdr:rowOff>
    </xdr:from>
    <xdr:to>
      <xdr:col>1</xdr:col>
      <xdr:colOff>749300</xdr:colOff>
      <xdr:row>1193</xdr:row>
      <xdr:rowOff>501650</xdr:rowOff>
    </xdr:to>
    <xdr:pic>
      <xdr:nvPicPr>
        <xdr:cNvPr id="2097" name="Subgraph-bbylioncityx">
          <a:extLst>
            <a:ext uri="{FF2B5EF4-FFF2-40B4-BE49-F238E27FC236}">
              <a16:creationId xmlns:a16="http://schemas.microsoft.com/office/drawing/2014/main" id="{9E6C4FBC-9F94-46FD-B88F-5D763B7244CB}"/>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624532025"/>
          <a:ext cx="723900" cy="476250"/>
        </a:xfrm>
        <a:prstGeom prst="rect">
          <a:avLst/>
        </a:prstGeom>
      </xdr:spPr>
    </xdr:pic>
    <xdr:clientData/>
  </xdr:twoCellAnchor>
  <xdr:twoCellAnchor editAs="oneCell">
    <xdr:from>
      <xdr:col>1</xdr:col>
      <xdr:colOff>25400</xdr:colOff>
      <xdr:row>1194</xdr:row>
      <xdr:rowOff>25400</xdr:rowOff>
    </xdr:from>
    <xdr:to>
      <xdr:col>1</xdr:col>
      <xdr:colOff>749300</xdr:colOff>
      <xdr:row>1194</xdr:row>
      <xdr:rowOff>501650</xdr:rowOff>
    </xdr:to>
    <xdr:pic>
      <xdr:nvPicPr>
        <xdr:cNvPr id="2099" name="Subgraph-delsoncarvalho2">
          <a:extLst>
            <a:ext uri="{FF2B5EF4-FFF2-40B4-BE49-F238E27FC236}">
              <a16:creationId xmlns:a16="http://schemas.microsoft.com/office/drawing/2014/main" id="{B844C8FF-655F-4035-800D-8B063A29AED1}"/>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625055900"/>
          <a:ext cx="723900" cy="476250"/>
        </a:xfrm>
        <a:prstGeom prst="rect">
          <a:avLst/>
        </a:prstGeom>
      </xdr:spPr>
    </xdr:pic>
    <xdr:clientData/>
  </xdr:twoCellAnchor>
  <xdr:twoCellAnchor editAs="oneCell">
    <xdr:from>
      <xdr:col>1</xdr:col>
      <xdr:colOff>25400</xdr:colOff>
      <xdr:row>1195</xdr:row>
      <xdr:rowOff>25400</xdr:rowOff>
    </xdr:from>
    <xdr:to>
      <xdr:col>1</xdr:col>
      <xdr:colOff>749300</xdr:colOff>
      <xdr:row>1195</xdr:row>
      <xdr:rowOff>501650</xdr:rowOff>
    </xdr:to>
    <xdr:pic>
      <xdr:nvPicPr>
        <xdr:cNvPr id="2101" name="Subgraph-uecristiano">
          <a:extLst>
            <a:ext uri="{FF2B5EF4-FFF2-40B4-BE49-F238E27FC236}">
              <a16:creationId xmlns:a16="http://schemas.microsoft.com/office/drawing/2014/main" id="{0C883368-FEF2-44E2-B9B4-71C83EE043AB}"/>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625579775"/>
          <a:ext cx="723900" cy="476250"/>
        </a:xfrm>
        <a:prstGeom prst="rect">
          <a:avLst/>
        </a:prstGeom>
      </xdr:spPr>
    </xdr:pic>
    <xdr:clientData/>
  </xdr:twoCellAnchor>
  <xdr:twoCellAnchor editAs="oneCell">
    <xdr:from>
      <xdr:col>1</xdr:col>
      <xdr:colOff>25400</xdr:colOff>
      <xdr:row>1196</xdr:row>
      <xdr:rowOff>25400</xdr:rowOff>
    </xdr:from>
    <xdr:to>
      <xdr:col>1</xdr:col>
      <xdr:colOff>749300</xdr:colOff>
      <xdr:row>1196</xdr:row>
      <xdr:rowOff>501650</xdr:rowOff>
    </xdr:to>
    <xdr:pic>
      <xdr:nvPicPr>
        <xdr:cNvPr id="2103" name="Subgraph-izianita">
          <a:extLst>
            <a:ext uri="{FF2B5EF4-FFF2-40B4-BE49-F238E27FC236}">
              <a16:creationId xmlns:a16="http://schemas.microsoft.com/office/drawing/2014/main" id="{A0B7BB5B-44FF-40F9-AA48-EB773CFA85FE}"/>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626103650"/>
          <a:ext cx="723900" cy="476250"/>
        </a:xfrm>
        <a:prstGeom prst="rect">
          <a:avLst/>
        </a:prstGeom>
      </xdr:spPr>
    </xdr:pic>
    <xdr:clientData/>
  </xdr:twoCellAnchor>
  <xdr:twoCellAnchor editAs="oneCell">
    <xdr:from>
      <xdr:col>1</xdr:col>
      <xdr:colOff>25400</xdr:colOff>
      <xdr:row>1199</xdr:row>
      <xdr:rowOff>25400</xdr:rowOff>
    </xdr:from>
    <xdr:to>
      <xdr:col>1</xdr:col>
      <xdr:colOff>749300</xdr:colOff>
      <xdr:row>1199</xdr:row>
      <xdr:rowOff>501650</xdr:rowOff>
    </xdr:to>
    <xdr:pic>
      <xdr:nvPicPr>
        <xdr:cNvPr id="2105" name="Subgraph-guicorentin">
          <a:extLst>
            <a:ext uri="{FF2B5EF4-FFF2-40B4-BE49-F238E27FC236}">
              <a16:creationId xmlns:a16="http://schemas.microsoft.com/office/drawing/2014/main" id="{F550041D-CCEC-47C4-B2DE-324B2CAEF76A}"/>
            </a:ext>
          </a:extLst>
        </xdr:cNvPr>
        <xdr:cNvPicPr>
          <a:picLocks/>
        </xdr:cNvPicPr>
      </xdr:nvPicPr>
      <xdr:blipFill>
        <a:blip xmlns:r="http://schemas.openxmlformats.org/officeDocument/2006/relationships" r:embed="rId367">
          <a:extLst>
            <a:ext uri="{28A0092B-C50C-407E-A947-70E740481C1C}">
              <a14:useLocalDpi xmlns:a14="http://schemas.microsoft.com/office/drawing/2010/main" val="0"/>
            </a:ext>
          </a:extLst>
        </a:blip>
        <a:stretch>
          <a:fillRect/>
        </a:stretch>
      </xdr:blipFill>
      <xdr:spPr>
        <a:xfrm>
          <a:off x="635000" y="627675275"/>
          <a:ext cx="723900" cy="476250"/>
        </a:xfrm>
        <a:prstGeom prst="rect">
          <a:avLst/>
        </a:prstGeom>
      </xdr:spPr>
    </xdr:pic>
    <xdr:clientData/>
  </xdr:twoCellAnchor>
  <xdr:twoCellAnchor editAs="oneCell">
    <xdr:from>
      <xdr:col>1</xdr:col>
      <xdr:colOff>25400</xdr:colOff>
      <xdr:row>1200</xdr:row>
      <xdr:rowOff>25400</xdr:rowOff>
    </xdr:from>
    <xdr:to>
      <xdr:col>1</xdr:col>
      <xdr:colOff>749300</xdr:colOff>
      <xdr:row>1200</xdr:row>
      <xdr:rowOff>501650</xdr:rowOff>
    </xdr:to>
    <xdr:pic>
      <xdr:nvPicPr>
        <xdr:cNvPr id="2107" name="Subgraph-fatih_fight">
          <a:extLst>
            <a:ext uri="{FF2B5EF4-FFF2-40B4-BE49-F238E27FC236}">
              <a16:creationId xmlns:a16="http://schemas.microsoft.com/office/drawing/2014/main" id="{695B79B8-8A66-4813-BC87-DCABE5BA079C}"/>
            </a:ext>
          </a:extLst>
        </xdr:cNvPr>
        <xdr:cNvPicPr>
          <a:picLocks/>
        </xdr:cNvPicPr>
      </xdr:nvPicPr>
      <xdr:blipFill>
        <a:blip xmlns:r="http://schemas.openxmlformats.org/officeDocument/2006/relationships" r:embed="rId368">
          <a:extLst>
            <a:ext uri="{28A0092B-C50C-407E-A947-70E740481C1C}">
              <a14:useLocalDpi xmlns:a14="http://schemas.microsoft.com/office/drawing/2010/main" val="0"/>
            </a:ext>
          </a:extLst>
        </a:blip>
        <a:stretch>
          <a:fillRect/>
        </a:stretch>
      </xdr:blipFill>
      <xdr:spPr>
        <a:xfrm>
          <a:off x="635000" y="628199150"/>
          <a:ext cx="723900" cy="476250"/>
        </a:xfrm>
        <a:prstGeom prst="rect">
          <a:avLst/>
        </a:prstGeom>
      </xdr:spPr>
    </xdr:pic>
    <xdr:clientData/>
  </xdr:twoCellAnchor>
  <xdr:twoCellAnchor editAs="oneCell">
    <xdr:from>
      <xdr:col>1</xdr:col>
      <xdr:colOff>25400</xdr:colOff>
      <xdr:row>1201</xdr:row>
      <xdr:rowOff>25400</xdr:rowOff>
    </xdr:from>
    <xdr:to>
      <xdr:col>1</xdr:col>
      <xdr:colOff>749300</xdr:colOff>
      <xdr:row>1201</xdr:row>
      <xdr:rowOff>501650</xdr:rowOff>
    </xdr:to>
    <xdr:pic>
      <xdr:nvPicPr>
        <xdr:cNvPr id="2109" name="Subgraph-jsuischo">
          <a:extLst>
            <a:ext uri="{FF2B5EF4-FFF2-40B4-BE49-F238E27FC236}">
              <a16:creationId xmlns:a16="http://schemas.microsoft.com/office/drawing/2014/main" id="{1CF6AF8D-78FD-46D9-A454-D4813A41ED23}"/>
            </a:ext>
          </a:extLst>
        </xdr:cNvPr>
        <xdr:cNvPicPr>
          <a:picLocks/>
        </xdr:cNvPicPr>
      </xdr:nvPicPr>
      <xdr:blipFill>
        <a:blip xmlns:r="http://schemas.openxmlformats.org/officeDocument/2006/relationships" r:embed="rId369">
          <a:extLst>
            <a:ext uri="{28A0092B-C50C-407E-A947-70E740481C1C}">
              <a14:useLocalDpi xmlns:a14="http://schemas.microsoft.com/office/drawing/2010/main" val="0"/>
            </a:ext>
          </a:extLst>
        </a:blip>
        <a:stretch>
          <a:fillRect/>
        </a:stretch>
      </xdr:blipFill>
      <xdr:spPr>
        <a:xfrm>
          <a:off x="635000" y="628723025"/>
          <a:ext cx="723900" cy="476250"/>
        </a:xfrm>
        <a:prstGeom prst="rect">
          <a:avLst/>
        </a:prstGeom>
      </xdr:spPr>
    </xdr:pic>
    <xdr:clientData/>
  </xdr:twoCellAnchor>
  <xdr:twoCellAnchor editAs="oneCell">
    <xdr:from>
      <xdr:col>1</xdr:col>
      <xdr:colOff>25400</xdr:colOff>
      <xdr:row>1202</xdr:row>
      <xdr:rowOff>25400</xdr:rowOff>
    </xdr:from>
    <xdr:to>
      <xdr:col>1</xdr:col>
      <xdr:colOff>749300</xdr:colOff>
      <xdr:row>1202</xdr:row>
      <xdr:rowOff>501650</xdr:rowOff>
    </xdr:to>
    <xdr:pic>
      <xdr:nvPicPr>
        <xdr:cNvPr id="2111" name="Subgraph-spicymmanerd">
          <a:extLst>
            <a:ext uri="{FF2B5EF4-FFF2-40B4-BE49-F238E27FC236}">
              <a16:creationId xmlns:a16="http://schemas.microsoft.com/office/drawing/2014/main" id="{B52327F3-E143-421B-93C0-7FB7536B0443}"/>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635000" y="629246900"/>
          <a:ext cx="723900" cy="476250"/>
        </a:xfrm>
        <a:prstGeom prst="rect">
          <a:avLst/>
        </a:prstGeom>
      </xdr:spPr>
    </xdr:pic>
    <xdr:clientData/>
  </xdr:twoCellAnchor>
  <xdr:twoCellAnchor editAs="oneCell">
    <xdr:from>
      <xdr:col>1</xdr:col>
      <xdr:colOff>25400</xdr:colOff>
      <xdr:row>1203</xdr:row>
      <xdr:rowOff>25400</xdr:rowOff>
    </xdr:from>
    <xdr:to>
      <xdr:col>1</xdr:col>
      <xdr:colOff>749300</xdr:colOff>
      <xdr:row>1203</xdr:row>
      <xdr:rowOff>501650</xdr:rowOff>
    </xdr:to>
    <xdr:pic>
      <xdr:nvPicPr>
        <xdr:cNvPr id="2113" name="Subgraph-atumenov">
          <a:extLst>
            <a:ext uri="{FF2B5EF4-FFF2-40B4-BE49-F238E27FC236}">
              <a16:creationId xmlns:a16="http://schemas.microsoft.com/office/drawing/2014/main" id="{CB502B4D-6E24-4A8E-92C3-693DE2073471}"/>
            </a:ext>
          </a:extLst>
        </xdr:cNvPr>
        <xdr:cNvPicPr>
          <a:picLocks/>
        </xdr:cNvPicPr>
      </xdr:nvPicPr>
      <xdr:blipFill>
        <a:blip xmlns:r="http://schemas.openxmlformats.org/officeDocument/2006/relationships" r:embed="rId370">
          <a:extLst>
            <a:ext uri="{28A0092B-C50C-407E-A947-70E740481C1C}">
              <a14:useLocalDpi xmlns:a14="http://schemas.microsoft.com/office/drawing/2010/main" val="0"/>
            </a:ext>
          </a:extLst>
        </a:blip>
        <a:stretch>
          <a:fillRect/>
        </a:stretch>
      </xdr:blipFill>
      <xdr:spPr>
        <a:xfrm>
          <a:off x="635000" y="629770775"/>
          <a:ext cx="723900" cy="476250"/>
        </a:xfrm>
        <a:prstGeom prst="rect">
          <a:avLst/>
        </a:prstGeom>
      </xdr:spPr>
    </xdr:pic>
    <xdr:clientData/>
  </xdr:twoCellAnchor>
  <xdr:twoCellAnchor editAs="oneCell">
    <xdr:from>
      <xdr:col>1</xdr:col>
      <xdr:colOff>25400</xdr:colOff>
      <xdr:row>1204</xdr:row>
      <xdr:rowOff>25400</xdr:rowOff>
    </xdr:from>
    <xdr:to>
      <xdr:col>1</xdr:col>
      <xdr:colOff>749300</xdr:colOff>
      <xdr:row>1204</xdr:row>
      <xdr:rowOff>501650</xdr:rowOff>
    </xdr:to>
    <xdr:pic>
      <xdr:nvPicPr>
        <xdr:cNvPr id="2115" name="Subgraph-severegroupie">
          <a:extLst>
            <a:ext uri="{FF2B5EF4-FFF2-40B4-BE49-F238E27FC236}">
              <a16:creationId xmlns:a16="http://schemas.microsoft.com/office/drawing/2014/main" id="{84F8F235-B734-418B-83C9-F6E8584C28C2}"/>
            </a:ext>
          </a:extLst>
        </xdr:cNvPr>
        <xdr:cNvPicPr>
          <a:picLocks/>
        </xdr:cNvPicPr>
      </xdr:nvPicPr>
      <xdr:blipFill>
        <a:blip xmlns:r="http://schemas.openxmlformats.org/officeDocument/2006/relationships" r:embed="rId371">
          <a:extLst>
            <a:ext uri="{28A0092B-C50C-407E-A947-70E740481C1C}">
              <a14:useLocalDpi xmlns:a14="http://schemas.microsoft.com/office/drawing/2010/main" val="0"/>
            </a:ext>
          </a:extLst>
        </a:blip>
        <a:stretch>
          <a:fillRect/>
        </a:stretch>
      </xdr:blipFill>
      <xdr:spPr>
        <a:xfrm>
          <a:off x="635000" y="630294650"/>
          <a:ext cx="723900" cy="476250"/>
        </a:xfrm>
        <a:prstGeom prst="rect">
          <a:avLst/>
        </a:prstGeom>
      </xdr:spPr>
    </xdr:pic>
    <xdr:clientData/>
  </xdr:twoCellAnchor>
  <xdr:twoCellAnchor editAs="oneCell">
    <xdr:from>
      <xdr:col>1</xdr:col>
      <xdr:colOff>25400</xdr:colOff>
      <xdr:row>1205</xdr:row>
      <xdr:rowOff>25400</xdr:rowOff>
    </xdr:from>
    <xdr:to>
      <xdr:col>1</xdr:col>
      <xdr:colOff>749300</xdr:colOff>
      <xdr:row>1205</xdr:row>
      <xdr:rowOff>501650</xdr:rowOff>
    </xdr:to>
    <xdr:pic>
      <xdr:nvPicPr>
        <xdr:cNvPr id="2117" name="Subgraph-mmabrad48">
          <a:extLst>
            <a:ext uri="{FF2B5EF4-FFF2-40B4-BE49-F238E27FC236}">
              <a16:creationId xmlns:a16="http://schemas.microsoft.com/office/drawing/2014/main" id="{A5DAD589-7BCD-4173-B1CD-80ECEF3D4CD1}"/>
            </a:ext>
          </a:extLst>
        </xdr:cNvPr>
        <xdr:cNvPicPr>
          <a:picLocks/>
        </xdr:cNvPicPr>
      </xdr:nvPicPr>
      <xdr:blipFill>
        <a:blip xmlns:r="http://schemas.openxmlformats.org/officeDocument/2006/relationships" r:embed="rId372">
          <a:extLst>
            <a:ext uri="{28A0092B-C50C-407E-A947-70E740481C1C}">
              <a14:useLocalDpi xmlns:a14="http://schemas.microsoft.com/office/drawing/2010/main" val="0"/>
            </a:ext>
          </a:extLst>
        </a:blip>
        <a:stretch>
          <a:fillRect/>
        </a:stretch>
      </xdr:blipFill>
      <xdr:spPr>
        <a:xfrm>
          <a:off x="635000" y="630818525"/>
          <a:ext cx="723900" cy="476250"/>
        </a:xfrm>
        <a:prstGeom prst="rect">
          <a:avLst/>
        </a:prstGeom>
      </xdr:spPr>
    </xdr:pic>
    <xdr:clientData/>
  </xdr:twoCellAnchor>
  <xdr:twoCellAnchor editAs="oneCell">
    <xdr:from>
      <xdr:col>1</xdr:col>
      <xdr:colOff>25400</xdr:colOff>
      <xdr:row>1206</xdr:row>
      <xdr:rowOff>25400</xdr:rowOff>
    </xdr:from>
    <xdr:to>
      <xdr:col>1</xdr:col>
      <xdr:colOff>749300</xdr:colOff>
      <xdr:row>1206</xdr:row>
      <xdr:rowOff>501650</xdr:rowOff>
    </xdr:to>
    <xdr:pic>
      <xdr:nvPicPr>
        <xdr:cNvPr id="2119" name="Subgraph-caoiltedebarra">
          <a:extLst>
            <a:ext uri="{FF2B5EF4-FFF2-40B4-BE49-F238E27FC236}">
              <a16:creationId xmlns:a16="http://schemas.microsoft.com/office/drawing/2014/main" id="{DDF57A3A-C2F2-4B53-A18C-ADAD1A4BAB02}"/>
            </a:ext>
          </a:extLst>
        </xdr:cNvPr>
        <xdr:cNvPicPr>
          <a:picLocks/>
        </xdr:cNvPicPr>
      </xdr:nvPicPr>
      <xdr:blipFill>
        <a:blip xmlns:r="http://schemas.openxmlformats.org/officeDocument/2006/relationships" r:embed="rId373">
          <a:extLst>
            <a:ext uri="{28A0092B-C50C-407E-A947-70E740481C1C}">
              <a14:useLocalDpi xmlns:a14="http://schemas.microsoft.com/office/drawing/2010/main" val="0"/>
            </a:ext>
          </a:extLst>
        </a:blip>
        <a:stretch>
          <a:fillRect/>
        </a:stretch>
      </xdr:blipFill>
      <xdr:spPr>
        <a:xfrm>
          <a:off x="635000" y="631342400"/>
          <a:ext cx="723900" cy="476250"/>
        </a:xfrm>
        <a:prstGeom prst="rect">
          <a:avLst/>
        </a:prstGeom>
      </xdr:spPr>
    </xdr:pic>
    <xdr:clientData/>
  </xdr:twoCellAnchor>
  <xdr:twoCellAnchor editAs="oneCell">
    <xdr:from>
      <xdr:col>1</xdr:col>
      <xdr:colOff>25400</xdr:colOff>
      <xdr:row>1208</xdr:row>
      <xdr:rowOff>25400</xdr:rowOff>
    </xdr:from>
    <xdr:to>
      <xdr:col>1</xdr:col>
      <xdr:colOff>749300</xdr:colOff>
      <xdr:row>1208</xdr:row>
      <xdr:rowOff>501650</xdr:rowOff>
    </xdr:to>
    <xdr:pic>
      <xdr:nvPicPr>
        <xdr:cNvPr id="2121" name="Subgraph-kixsasa">
          <a:extLst>
            <a:ext uri="{FF2B5EF4-FFF2-40B4-BE49-F238E27FC236}">
              <a16:creationId xmlns:a16="http://schemas.microsoft.com/office/drawing/2014/main" id="{A26FDAE9-0A89-4D81-AA08-80170E6679A5}"/>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632390150"/>
          <a:ext cx="723900" cy="476250"/>
        </a:xfrm>
        <a:prstGeom prst="rect">
          <a:avLst/>
        </a:prstGeom>
      </xdr:spPr>
    </xdr:pic>
    <xdr:clientData/>
  </xdr:twoCellAnchor>
  <xdr:twoCellAnchor editAs="oneCell">
    <xdr:from>
      <xdr:col>1</xdr:col>
      <xdr:colOff>25400</xdr:colOff>
      <xdr:row>1209</xdr:row>
      <xdr:rowOff>25400</xdr:rowOff>
    </xdr:from>
    <xdr:to>
      <xdr:col>1</xdr:col>
      <xdr:colOff>749300</xdr:colOff>
      <xdr:row>1209</xdr:row>
      <xdr:rowOff>501650</xdr:rowOff>
    </xdr:to>
    <xdr:pic>
      <xdr:nvPicPr>
        <xdr:cNvPr id="2123" name="Subgraph-vymajories">
          <a:extLst>
            <a:ext uri="{FF2B5EF4-FFF2-40B4-BE49-F238E27FC236}">
              <a16:creationId xmlns:a16="http://schemas.microsoft.com/office/drawing/2014/main" id="{FF26AA4E-A2AE-482C-ADAC-296048C61534}"/>
            </a:ext>
          </a:extLst>
        </xdr:cNvPr>
        <xdr:cNvPicPr>
          <a:picLocks/>
        </xdr:cNvPicPr>
      </xdr:nvPicPr>
      <xdr:blipFill>
        <a:blip xmlns:r="http://schemas.openxmlformats.org/officeDocument/2006/relationships" r:embed="rId374">
          <a:extLst>
            <a:ext uri="{28A0092B-C50C-407E-A947-70E740481C1C}">
              <a14:useLocalDpi xmlns:a14="http://schemas.microsoft.com/office/drawing/2010/main" val="0"/>
            </a:ext>
          </a:extLst>
        </a:blip>
        <a:stretch>
          <a:fillRect/>
        </a:stretch>
      </xdr:blipFill>
      <xdr:spPr>
        <a:xfrm>
          <a:off x="635000" y="632914025"/>
          <a:ext cx="723900" cy="476250"/>
        </a:xfrm>
        <a:prstGeom prst="rect">
          <a:avLst/>
        </a:prstGeom>
      </xdr:spPr>
    </xdr:pic>
    <xdr:clientData/>
  </xdr:twoCellAnchor>
  <xdr:twoCellAnchor editAs="oneCell">
    <xdr:from>
      <xdr:col>1</xdr:col>
      <xdr:colOff>25400</xdr:colOff>
      <xdr:row>1210</xdr:row>
      <xdr:rowOff>25400</xdr:rowOff>
    </xdr:from>
    <xdr:to>
      <xdr:col>1</xdr:col>
      <xdr:colOff>749300</xdr:colOff>
      <xdr:row>1210</xdr:row>
      <xdr:rowOff>501650</xdr:rowOff>
    </xdr:to>
    <xdr:pic>
      <xdr:nvPicPr>
        <xdr:cNvPr id="2125" name="Subgraph-kawataku0210">
          <a:extLst>
            <a:ext uri="{FF2B5EF4-FFF2-40B4-BE49-F238E27FC236}">
              <a16:creationId xmlns:a16="http://schemas.microsoft.com/office/drawing/2014/main" id="{0588EBA6-B15D-4198-8BC4-22190734CF0E}"/>
            </a:ext>
          </a:extLst>
        </xdr:cNvPr>
        <xdr:cNvPicPr>
          <a:picLocks/>
        </xdr:cNvPicPr>
      </xdr:nvPicPr>
      <xdr:blipFill>
        <a:blip xmlns:r="http://schemas.openxmlformats.org/officeDocument/2006/relationships" r:embed="rId339">
          <a:extLst>
            <a:ext uri="{28A0092B-C50C-407E-A947-70E740481C1C}">
              <a14:useLocalDpi xmlns:a14="http://schemas.microsoft.com/office/drawing/2010/main" val="0"/>
            </a:ext>
          </a:extLst>
        </a:blip>
        <a:stretch>
          <a:fillRect/>
        </a:stretch>
      </xdr:blipFill>
      <xdr:spPr>
        <a:xfrm>
          <a:off x="635000" y="633437900"/>
          <a:ext cx="723900" cy="476250"/>
        </a:xfrm>
        <a:prstGeom prst="rect">
          <a:avLst/>
        </a:prstGeom>
      </xdr:spPr>
    </xdr:pic>
    <xdr:clientData/>
  </xdr:twoCellAnchor>
  <xdr:twoCellAnchor editAs="oneCell">
    <xdr:from>
      <xdr:col>1</xdr:col>
      <xdr:colOff>25400</xdr:colOff>
      <xdr:row>1211</xdr:row>
      <xdr:rowOff>25400</xdr:rowOff>
    </xdr:from>
    <xdr:to>
      <xdr:col>1</xdr:col>
      <xdr:colOff>749300</xdr:colOff>
      <xdr:row>1211</xdr:row>
      <xdr:rowOff>501650</xdr:rowOff>
    </xdr:to>
    <xdr:pic>
      <xdr:nvPicPr>
        <xdr:cNvPr id="2127" name="Subgraph-iamtheimmortal">
          <a:extLst>
            <a:ext uri="{FF2B5EF4-FFF2-40B4-BE49-F238E27FC236}">
              <a16:creationId xmlns:a16="http://schemas.microsoft.com/office/drawing/2014/main" id="{6B6370AB-5CFD-4D88-864E-2996431E1426}"/>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633961775"/>
          <a:ext cx="723900" cy="476250"/>
        </a:xfrm>
        <a:prstGeom prst="rect">
          <a:avLst/>
        </a:prstGeom>
      </xdr:spPr>
    </xdr:pic>
    <xdr:clientData/>
  </xdr:twoCellAnchor>
  <xdr:twoCellAnchor editAs="oneCell">
    <xdr:from>
      <xdr:col>1</xdr:col>
      <xdr:colOff>25400</xdr:colOff>
      <xdr:row>1212</xdr:row>
      <xdr:rowOff>25400</xdr:rowOff>
    </xdr:from>
    <xdr:to>
      <xdr:col>1</xdr:col>
      <xdr:colOff>749300</xdr:colOff>
      <xdr:row>1212</xdr:row>
      <xdr:rowOff>501650</xdr:rowOff>
    </xdr:to>
    <xdr:pic>
      <xdr:nvPicPr>
        <xdr:cNvPr id="2129" name="Subgraph-___kwinlycityx_">
          <a:extLst>
            <a:ext uri="{FF2B5EF4-FFF2-40B4-BE49-F238E27FC236}">
              <a16:creationId xmlns:a16="http://schemas.microsoft.com/office/drawing/2014/main" id="{54410523-31C5-4DDF-ABA7-F29177081042}"/>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634485650"/>
          <a:ext cx="723900" cy="476250"/>
        </a:xfrm>
        <a:prstGeom prst="rect">
          <a:avLst/>
        </a:prstGeom>
      </xdr:spPr>
    </xdr:pic>
    <xdr:clientData/>
  </xdr:twoCellAnchor>
  <xdr:twoCellAnchor editAs="oneCell">
    <xdr:from>
      <xdr:col>1</xdr:col>
      <xdr:colOff>25400</xdr:colOff>
      <xdr:row>1213</xdr:row>
      <xdr:rowOff>25400</xdr:rowOff>
    </xdr:from>
    <xdr:to>
      <xdr:col>1</xdr:col>
      <xdr:colOff>749300</xdr:colOff>
      <xdr:row>1213</xdr:row>
      <xdr:rowOff>501650</xdr:rowOff>
    </xdr:to>
    <xdr:pic>
      <xdr:nvPicPr>
        <xdr:cNvPr id="2131" name="Subgraph-jayjeezer1773">
          <a:extLst>
            <a:ext uri="{FF2B5EF4-FFF2-40B4-BE49-F238E27FC236}">
              <a16:creationId xmlns:a16="http://schemas.microsoft.com/office/drawing/2014/main" id="{286D56A8-EF68-4995-8483-B2E61A5FEF39}"/>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635009525"/>
          <a:ext cx="723900" cy="476250"/>
        </a:xfrm>
        <a:prstGeom prst="rect">
          <a:avLst/>
        </a:prstGeom>
      </xdr:spPr>
    </xdr:pic>
    <xdr:clientData/>
  </xdr:twoCellAnchor>
  <xdr:twoCellAnchor editAs="oneCell">
    <xdr:from>
      <xdr:col>1</xdr:col>
      <xdr:colOff>25400</xdr:colOff>
      <xdr:row>1214</xdr:row>
      <xdr:rowOff>25400</xdr:rowOff>
    </xdr:from>
    <xdr:to>
      <xdr:col>1</xdr:col>
      <xdr:colOff>749300</xdr:colOff>
      <xdr:row>1214</xdr:row>
      <xdr:rowOff>501650</xdr:rowOff>
    </xdr:to>
    <xdr:pic>
      <xdr:nvPicPr>
        <xdr:cNvPr id="2133" name="Subgraph-jaymma4">
          <a:extLst>
            <a:ext uri="{FF2B5EF4-FFF2-40B4-BE49-F238E27FC236}">
              <a16:creationId xmlns:a16="http://schemas.microsoft.com/office/drawing/2014/main" id="{CD9A3BF2-A411-4442-96B3-9C46D5F60BBC}"/>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635533400"/>
          <a:ext cx="723900" cy="476250"/>
        </a:xfrm>
        <a:prstGeom prst="rect">
          <a:avLst/>
        </a:prstGeom>
      </xdr:spPr>
    </xdr:pic>
    <xdr:clientData/>
  </xdr:twoCellAnchor>
  <xdr:twoCellAnchor editAs="oneCell">
    <xdr:from>
      <xdr:col>1</xdr:col>
      <xdr:colOff>25400</xdr:colOff>
      <xdr:row>1215</xdr:row>
      <xdr:rowOff>25400</xdr:rowOff>
    </xdr:from>
    <xdr:to>
      <xdr:col>1</xdr:col>
      <xdr:colOff>749300</xdr:colOff>
      <xdr:row>1215</xdr:row>
      <xdr:rowOff>501650</xdr:rowOff>
    </xdr:to>
    <xdr:pic>
      <xdr:nvPicPr>
        <xdr:cNvPr id="2135" name="Subgraph-dftgipntdned9np">
          <a:extLst>
            <a:ext uri="{FF2B5EF4-FFF2-40B4-BE49-F238E27FC236}">
              <a16:creationId xmlns:a16="http://schemas.microsoft.com/office/drawing/2014/main" id="{003966C3-1561-4AD7-9F57-3E82077ED312}"/>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636057275"/>
          <a:ext cx="723900" cy="476250"/>
        </a:xfrm>
        <a:prstGeom prst="rect">
          <a:avLst/>
        </a:prstGeom>
      </xdr:spPr>
    </xdr:pic>
    <xdr:clientData/>
  </xdr:twoCellAnchor>
  <xdr:twoCellAnchor editAs="oneCell">
    <xdr:from>
      <xdr:col>1</xdr:col>
      <xdr:colOff>25400</xdr:colOff>
      <xdr:row>1216</xdr:row>
      <xdr:rowOff>25400</xdr:rowOff>
    </xdr:from>
    <xdr:to>
      <xdr:col>1</xdr:col>
      <xdr:colOff>749300</xdr:colOff>
      <xdr:row>1216</xdr:row>
      <xdr:rowOff>501650</xdr:rowOff>
    </xdr:to>
    <xdr:pic>
      <xdr:nvPicPr>
        <xdr:cNvPr id="2137" name="Subgraph-peytonmatherne1">
          <a:extLst>
            <a:ext uri="{FF2B5EF4-FFF2-40B4-BE49-F238E27FC236}">
              <a16:creationId xmlns:a16="http://schemas.microsoft.com/office/drawing/2014/main" id="{7969DAC2-ED90-4098-87E9-008B55016834}"/>
            </a:ext>
          </a:extLst>
        </xdr:cNvPr>
        <xdr:cNvPicPr>
          <a:picLocks/>
        </xdr:cNvPicPr>
      </xdr:nvPicPr>
      <xdr:blipFill>
        <a:blip xmlns:r="http://schemas.openxmlformats.org/officeDocument/2006/relationships" r:embed="rId375">
          <a:extLst>
            <a:ext uri="{28A0092B-C50C-407E-A947-70E740481C1C}">
              <a14:useLocalDpi xmlns:a14="http://schemas.microsoft.com/office/drawing/2010/main" val="0"/>
            </a:ext>
          </a:extLst>
        </a:blip>
        <a:stretch>
          <a:fillRect/>
        </a:stretch>
      </xdr:blipFill>
      <xdr:spPr>
        <a:xfrm>
          <a:off x="635000" y="636581150"/>
          <a:ext cx="723900" cy="476250"/>
        </a:xfrm>
        <a:prstGeom prst="rect">
          <a:avLst/>
        </a:prstGeom>
      </xdr:spPr>
    </xdr:pic>
    <xdr:clientData/>
  </xdr:twoCellAnchor>
  <xdr:twoCellAnchor editAs="oneCell">
    <xdr:from>
      <xdr:col>1</xdr:col>
      <xdr:colOff>25400</xdr:colOff>
      <xdr:row>1217</xdr:row>
      <xdr:rowOff>25400</xdr:rowOff>
    </xdr:from>
    <xdr:to>
      <xdr:col>1</xdr:col>
      <xdr:colOff>749300</xdr:colOff>
      <xdr:row>1217</xdr:row>
      <xdr:rowOff>501650</xdr:rowOff>
    </xdr:to>
    <xdr:pic>
      <xdr:nvPicPr>
        <xdr:cNvPr id="2139" name="Subgraph-g_sonerr">
          <a:extLst>
            <a:ext uri="{FF2B5EF4-FFF2-40B4-BE49-F238E27FC236}">
              <a16:creationId xmlns:a16="http://schemas.microsoft.com/office/drawing/2014/main" id="{2EB57DDA-6307-436A-B632-721D035B72DD}"/>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635000" y="637105025"/>
          <a:ext cx="723900" cy="476250"/>
        </a:xfrm>
        <a:prstGeom prst="rect">
          <a:avLst/>
        </a:prstGeom>
      </xdr:spPr>
    </xdr:pic>
    <xdr:clientData/>
  </xdr:twoCellAnchor>
  <xdr:twoCellAnchor editAs="oneCell">
    <xdr:from>
      <xdr:col>1</xdr:col>
      <xdr:colOff>25400</xdr:colOff>
      <xdr:row>1218</xdr:row>
      <xdr:rowOff>25400</xdr:rowOff>
    </xdr:from>
    <xdr:to>
      <xdr:col>1</xdr:col>
      <xdr:colOff>749300</xdr:colOff>
      <xdr:row>1218</xdr:row>
      <xdr:rowOff>501650</xdr:rowOff>
    </xdr:to>
    <xdr:pic>
      <xdr:nvPicPr>
        <xdr:cNvPr id="2141" name="Subgraph-scoutelye">
          <a:extLst>
            <a:ext uri="{FF2B5EF4-FFF2-40B4-BE49-F238E27FC236}">
              <a16:creationId xmlns:a16="http://schemas.microsoft.com/office/drawing/2014/main" id="{54A42736-F62B-451D-85E1-223FDA654A6C}"/>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635000" y="637628900"/>
          <a:ext cx="723900" cy="476250"/>
        </a:xfrm>
        <a:prstGeom prst="rect">
          <a:avLst/>
        </a:prstGeom>
      </xdr:spPr>
    </xdr:pic>
    <xdr:clientData/>
  </xdr:twoCellAnchor>
  <xdr:twoCellAnchor editAs="oneCell">
    <xdr:from>
      <xdr:col>1</xdr:col>
      <xdr:colOff>25400</xdr:colOff>
      <xdr:row>1219</xdr:row>
      <xdr:rowOff>25400</xdr:rowOff>
    </xdr:from>
    <xdr:to>
      <xdr:col>1</xdr:col>
      <xdr:colOff>749300</xdr:colOff>
      <xdr:row>1219</xdr:row>
      <xdr:rowOff>501650</xdr:rowOff>
    </xdr:to>
    <xdr:pic>
      <xdr:nvPicPr>
        <xdr:cNvPr id="2143" name="Subgraph-luckytannie_">
          <a:extLst>
            <a:ext uri="{FF2B5EF4-FFF2-40B4-BE49-F238E27FC236}">
              <a16:creationId xmlns:a16="http://schemas.microsoft.com/office/drawing/2014/main" id="{D0354C0E-B860-4DDF-AB4E-9FC8EE07EA53}"/>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638152775"/>
          <a:ext cx="723900" cy="476250"/>
        </a:xfrm>
        <a:prstGeom prst="rect">
          <a:avLst/>
        </a:prstGeom>
      </xdr:spPr>
    </xdr:pic>
    <xdr:clientData/>
  </xdr:twoCellAnchor>
  <xdr:twoCellAnchor editAs="oneCell">
    <xdr:from>
      <xdr:col>1</xdr:col>
      <xdr:colOff>25400</xdr:colOff>
      <xdr:row>1220</xdr:row>
      <xdr:rowOff>25400</xdr:rowOff>
    </xdr:from>
    <xdr:to>
      <xdr:col>1</xdr:col>
      <xdr:colOff>749300</xdr:colOff>
      <xdr:row>1220</xdr:row>
      <xdr:rowOff>501650</xdr:rowOff>
    </xdr:to>
    <xdr:pic>
      <xdr:nvPicPr>
        <xdr:cNvPr id="2145" name="Subgraph-dainelombardo">
          <a:extLst>
            <a:ext uri="{FF2B5EF4-FFF2-40B4-BE49-F238E27FC236}">
              <a16:creationId xmlns:a16="http://schemas.microsoft.com/office/drawing/2014/main" id="{BAA95ABF-CA15-4596-A0D8-55B5C265ED49}"/>
            </a:ext>
          </a:extLst>
        </xdr:cNvPr>
        <xdr:cNvPicPr>
          <a:picLocks/>
        </xdr:cNvPicPr>
      </xdr:nvPicPr>
      <xdr:blipFill>
        <a:blip xmlns:r="http://schemas.openxmlformats.org/officeDocument/2006/relationships" r:embed="rId376">
          <a:extLst>
            <a:ext uri="{28A0092B-C50C-407E-A947-70E740481C1C}">
              <a14:useLocalDpi xmlns:a14="http://schemas.microsoft.com/office/drawing/2010/main" val="0"/>
            </a:ext>
          </a:extLst>
        </a:blip>
        <a:stretch>
          <a:fillRect/>
        </a:stretch>
      </xdr:blipFill>
      <xdr:spPr>
        <a:xfrm>
          <a:off x="635000" y="638676650"/>
          <a:ext cx="723900" cy="476250"/>
        </a:xfrm>
        <a:prstGeom prst="rect">
          <a:avLst/>
        </a:prstGeom>
      </xdr:spPr>
    </xdr:pic>
    <xdr:clientData/>
  </xdr:twoCellAnchor>
  <xdr:twoCellAnchor editAs="oneCell">
    <xdr:from>
      <xdr:col>1</xdr:col>
      <xdr:colOff>25400</xdr:colOff>
      <xdr:row>1221</xdr:row>
      <xdr:rowOff>25400</xdr:rowOff>
    </xdr:from>
    <xdr:to>
      <xdr:col>1</xdr:col>
      <xdr:colOff>749300</xdr:colOff>
      <xdr:row>1221</xdr:row>
      <xdr:rowOff>501650</xdr:rowOff>
    </xdr:to>
    <xdr:pic>
      <xdr:nvPicPr>
        <xdr:cNvPr id="2147" name="Subgraph-belucky_p">
          <a:extLst>
            <a:ext uri="{FF2B5EF4-FFF2-40B4-BE49-F238E27FC236}">
              <a16:creationId xmlns:a16="http://schemas.microsoft.com/office/drawing/2014/main" id="{A45F66FC-498C-469A-B3C7-3EBE51239E1C}"/>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639200525"/>
          <a:ext cx="723900" cy="476250"/>
        </a:xfrm>
        <a:prstGeom prst="rect">
          <a:avLst/>
        </a:prstGeom>
      </xdr:spPr>
    </xdr:pic>
    <xdr:clientData/>
  </xdr:twoCellAnchor>
  <xdr:twoCellAnchor editAs="oneCell">
    <xdr:from>
      <xdr:col>1</xdr:col>
      <xdr:colOff>25400</xdr:colOff>
      <xdr:row>1222</xdr:row>
      <xdr:rowOff>25400</xdr:rowOff>
    </xdr:from>
    <xdr:to>
      <xdr:col>1</xdr:col>
      <xdr:colOff>749300</xdr:colOff>
      <xdr:row>1222</xdr:row>
      <xdr:rowOff>501650</xdr:rowOff>
    </xdr:to>
    <xdr:pic>
      <xdr:nvPicPr>
        <xdr:cNvPr id="2149" name="Subgraph-aqrbawi5">
          <a:extLst>
            <a:ext uri="{FF2B5EF4-FFF2-40B4-BE49-F238E27FC236}">
              <a16:creationId xmlns:a16="http://schemas.microsoft.com/office/drawing/2014/main" id="{C95A91C4-5AAA-4A8D-A161-879284EE884B}"/>
            </a:ext>
          </a:extLst>
        </xdr:cNvPr>
        <xdr:cNvPicPr>
          <a:picLocks/>
        </xdr:cNvPicPr>
      </xdr:nvPicPr>
      <xdr:blipFill>
        <a:blip xmlns:r="http://schemas.openxmlformats.org/officeDocument/2006/relationships" r:embed="rId377">
          <a:extLst>
            <a:ext uri="{28A0092B-C50C-407E-A947-70E740481C1C}">
              <a14:useLocalDpi xmlns:a14="http://schemas.microsoft.com/office/drawing/2010/main" val="0"/>
            </a:ext>
          </a:extLst>
        </a:blip>
        <a:stretch>
          <a:fillRect/>
        </a:stretch>
      </xdr:blipFill>
      <xdr:spPr>
        <a:xfrm>
          <a:off x="635000" y="639724400"/>
          <a:ext cx="723900" cy="476250"/>
        </a:xfrm>
        <a:prstGeom prst="rect">
          <a:avLst/>
        </a:prstGeom>
      </xdr:spPr>
    </xdr:pic>
    <xdr:clientData/>
  </xdr:twoCellAnchor>
  <xdr:twoCellAnchor editAs="oneCell">
    <xdr:from>
      <xdr:col>1</xdr:col>
      <xdr:colOff>25400</xdr:colOff>
      <xdr:row>1223</xdr:row>
      <xdr:rowOff>25400</xdr:rowOff>
    </xdr:from>
    <xdr:to>
      <xdr:col>1</xdr:col>
      <xdr:colOff>749300</xdr:colOff>
      <xdr:row>1223</xdr:row>
      <xdr:rowOff>501650</xdr:rowOff>
    </xdr:to>
    <xdr:pic>
      <xdr:nvPicPr>
        <xdr:cNvPr id="2151" name="Subgraph-bwsq11">
          <a:extLst>
            <a:ext uri="{FF2B5EF4-FFF2-40B4-BE49-F238E27FC236}">
              <a16:creationId xmlns:a16="http://schemas.microsoft.com/office/drawing/2014/main" id="{54D7EF0F-5480-498F-894F-8D10AF36C833}"/>
            </a:ext>
          </a:extLst>
        </xdr:cNvPr>
        <xdr:cNvPicPr>
          <a:picLocks/>
        </xdr:cNvPicPr>
      </xdr:nvPicPr>
      <xdr:blipFill>
        <a:blip xmlns:r="http://schemas.openxmlformats.org/officeDocument/2006/relationships" r:embed="rId378">
          <a:extLst>
            <a:ext uri="{28A0092B-C50C-407E-A947-70E740481C1C}">
              <a14:useLocalDpi xmlns:a14="http://schemas.microsoft.com/office/drawing/2010/main" val="0"/>
            </a:ext>
          </a:extLst>
        </a:blip>
        <a:stretch>
          <a:fillRect/>
        </a:stretch>
      </xdr:blipFill>
      <xdr:spPr>
        <a:xfrm>
          <a:off x="635000" y="640248275"/>
          <a:ext cx="723900" cy="476250"/>
        </a:xfrm>
        <a:prstGeom prst="rect">
          <a:avLst/>
        </a:prstGeom>
      </xdr:spPr>
    </xdr:pic>
    <xdr:clientData/>
  </xdr:twoCellAnchor>
  <xdr:twoCellAnchor editAs="oneCell">
    <xdr:from>
      <xdr:col>1</xdr:col>
      <xdr:colOff>25400</xdr:colOff>
      <xdr:row>1224</xdr:row>
      <xdr:rowOff>25400</xdr:rowOff>
    </xdr:from>
    <xdr:to>
      <xdr:col>1</xdr:col>
      <xdr:colOff>749300</xdr:colOff>
      <xdr:row>1224</xdr:row>
      <xdr:rowOff>501650</xdr:rowOff>
    </xdr:to>
    <xdr:pic>
      <xdr:nvPicPr>
        <xdr:cNvPr id="2153" name="Subgraph-oxidisedpotato">
          <a:extLst>
            <a:ext uri="{FF2B5EF4-FFF2-40B4-BE49-F238E27FC236}">
              <a16:creationId xmlns:a16="http://schemas.microsoft.com/office/drawing/2014/main" id="{33F8CC3F-A353-4262-93E9-F1882C973C55}"/>
            </a:ext>
          </a:extLst>
        </xdr:cNvPr>
        <xdr:cNvPicPr>
          <a:picLocks/>
        </xdr:cNvPicPr>
      </xdr:nvPicPr>
      <xdr:blipFill>
        <a:blip xmlns:r="http://schemas.openxmlformats.org/officeDocument/2006/relationships" r:embed="rId358">
          <a:extLst>
            <a:ext uri="{28A0092B-C50C-407E-A947-70E740481C1C}">
              <a14:useLocalDpi xmlns:a14="http://schemas.microsoft.com/office/drawing/2010/main" val="0"/>
            </a:ext>
          </a:extLst>
        </a:blip>
        <a:stretch>
          <a:fillRect/>
        </a:stretch>
      </xdr:blipFill>
      <xdr:spPr>
        <a:xfrm>
          <a:off x="635000" y="640772150"/>
          <a:ext cx="723900" cy="476250"/>
        </a:xfrm>
        <a:prstGeom prst="rect">
          <a:avLst/>
        </a:prstGeom>
      </xdr:spPr>
    </xdr:pic>
    <xdr:clientData/>
  </xdr:twoCellAnchor>
  <xdr:twoCellAnchor editAs="oneCell">
    <xdr:from>
      <xdr:col>1</xdr:col>
      <xdr:colOff>25400</xdr:colOff>
      <xdr:row>1225</xdr:row>
      <xdr:rowOff>25400</xdr:rowOff>
    </xdr:from>
    <xdr:to>
      <xdr:col>1</xdr:col>
      <xdr:colOff>749300</xdr:colOff>
      <xdr:row>1225</xdr:row>
      <xdr:rowOff>501650</xdr:rowOff>
    </xdr:to>
    <xdr:pic>
      <xdr:nvPicPr>
        <xdr:cNvPr id="2155" name="Subgraph-kateleehs">
          <a:extLst>
            <a:ext uri="{FF2B5EF4-FFF2-40B4-BE49-F238E27FC236}">
              <a16:creationId xmlns:a16="http://schemas.microsoft.com/office/drawing/2014/main" id="{49F3A7F3-FC9B-44D5-8238-9C37EC590669}"/>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641296025"/>
          <a:ext cx="723900" cy="476250"/>
        </a:xfrm>
        <a:prstGeom prst="rect">
          <a:avLst/>
        </a:prstGeom>
      </xdr:spPr>
    </xdr:pic>
    <xdr:clientData/>
  </xdr:twoCellAnchor>
  <xdr:twoCellAnchor editAs="oneCell">
    <xdr:from>
      <xdr:col>1</xdr:col>
      <xdr:colOff>25400</xdr:colOff>
      <xdr:row>1226</xdr:row>
      <xdr:rowOff>25400</xdr:rowOff>
    </xdr:from>
    <xdr:to>
      <xdr:col>1</xdr:col>
      <xdr:colOff>749300</xdr:colOff>
      <xdr:row>1226</xdr:row>
      <xdr:rowOff>501650</xdr:rowOff>
    </xdr:to>
    <xdr:pic>
      <xdr:nvPicPr>
        <xdr:cNvPr id="2157" name="Subgraph-win_cutie_cityx">
          <a:extLst>
            <a:ext uri="{FF2B5EF4-FFF2-40B4-BE49-F238E27FC236}">
              <a16:creationId xmlns:a16="http://schemas.microsoft.com/office/drawing/2014/main" id="{E8B98F19-060D-4C3F-BDD2-0F5408E4227A}"/>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641819900"/>
          <a:ext cx="723900" cy="476250"/>
        </a:xfrm>
        <a:prstGeom prst="rect">
          <a:avLst/>
        </a:prstGeom>
      </xdr:spPr>
    </xdr:pic>
    <xdr:clientData/>
  </xdr:twoCellAnchor>
  <xdr:twoCellAnchor editAs="oneCell">
    <xdr:from>
      <xdr:col>1</xdr:col>
      <xdr:colOff>25400</xdr:colOff>
      <xdr:row>1227</xdr:row>
      <xdr:rowOff>25400</xdr:rowOff>
    </xdr:from>
    <xdr:to>
      <xdr:col>1</xdr:col>
      <xdr:colOff>749300</xdr:colOff>
      <xdr:row>1227</xdr:row>
      <xdr:rowOff>501650</xdr:rowOff>
    </xdr:to>
    <xdr:pic>
      <xdr:nvPicPr>
        <xdr:cNvPr id="2159" name="Subgraph-joshialois">
          <a:extLst>
            <a:ext uri="{FF2B5EF4-FFF2-40B4-BE49-F238E27FC236}">
              <a16:creationId xmlns:a16="http://schemas.microsoft.com/office/drawing/2014/main" id="{5EA0FF4D-3AA4-49AC-A9CC-DCB341F901F6}"/>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642343775"/>
          <a:ext cx="723900" cy="476250"/>
        </a:xfrm>
        <a:prstGeom prst="rect">
          <a:avLst/>
        </a:prstGeom>
      </xdr:spPr>
    </xdr:pic>
    <xdr:clientData/>
  </xdr:twoCellAnchor>
  <xdr:twoCellAnchor editAs="oneCell">
    <xdr:from>
      <xdr:col>1</xdr:col>
      <xdr:colOff>25400</xdr:colOff>
      <xdr:row>1228</xdr:row>
      <xdr:rowOff>25400</xdr:rowOff>
    </xdr:from>
    <xdr:to>
      <xdr:col>1</xdr:col>
      <xdr:colOff>749300</xdr:colOff>
      <xdr:row>1228</xdr:row>
      <xdr:rowOff>501650</xdr:rowOff>
    </xdr:to>
    <xdr:pic>
      <xdr:nvPicPr>
        <xdr:cNvPr id="2161" name="Subgraph-itz_draconian">
          <a:extLst>
            <a:ext uri="{FF2B5EF4-FFF2-40B4-BE49-F238E27FC236}">
              <a16:creationId xmlns:a16="http://schemas.microsoft.com/office/drawing/2014/main" id="{7892235B-0A0C-4CB5-A68A-2D3687CFC984}"/>
            </a:ext>
          </a:extLst>
        </xdr:cNvPr>
        <xdr:cNvPicPr>
          <a:picLocks/>
        </xdr:cNvPicPr>
      </xdr:nvPicPr>
      <xdr:blipFill>
        <a:blip xmlns:r="http://schemas.openxmlformats.org/officeDocument/2006/relationships" r:embed="rId379">
          <a:extLst>
            <a:ext uri="{28A0092B-C50C-407E-A947-70E740481C1C}">
              <a14:useLocalDpi xmlns:a14="http://schemas.microsoft.com/office/drawing/2010/main" val="0"/>
            </a:ext>
          </a:extLst>
        </a:blip>
        <a:stretch>
          <a:fillRect/>
        </a:stretch>
      </xdr:blipFill>
      <xdr:spPr>
        <a:xfrm>
          <a:off x="635000" y="642867650"/>
          <a:ext cx="723900" cy="476250"/>
        </a:xfrm>
        <a:prstGeom prst="rect">
          <a:avLst/>
        </a:prstGeom>
      </xdr:spPr>
    </xdr:pic>
    <xdr:clientData/>
  </xdr:twoCellAnchor>
  <xdr:twoCellAnchor editAs="oneCell">
    <xdr:from>
      <xdr:col>1</xdr:col>
      <xdr:colOff>25400</xdr:colOff>
      <xdr:row>1229</xdr:row>
      <xdr:rowOff>25400</xdr:rowOff>
    </xdr:from>
    <xdr:to>
      <xdr:col>1</xdr:col>
      <xdr:colOff>749300</xdr:colOff>
      <xdr:row>1229</xdr:row>
      <xdr:rowOff>501650</xdr:rowOff>
    </xdr:to>
    <xdr:pic>
      <xdr:nvPicPr>
        <xdr:cNvPr id="2163" name="Subgraph-sahiiku">
          <a:extLst>
            <a:ext uri="{FF2B5EF4-FFF2-40B4-BE49-F238E27FC236}">
              <a16:creationId xmlns:a16="http://schemas.microsoft.com/office/drawing/2014/main" id="{8005D953-B376-4A97-BAC7-54FD9F57228B}"/>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643391525"/>
          <a:ext cx="723900" cy="476250"/>
        </a:xfrm>
        <a:prstGeom prst="rect">
          <a:avLst/>
        </a:prstGeom>
      </xdr:spPr>
    </xdr:pic>
    <xdr:clientData/>
  </xdr:twoCellAnchor>
  <xdr:twoCellAnchor editAs="oneCell">
    <xdr:from>
      <xdr:col>1</xdr:col>
      <xdr:colOff>25400</xdr:colOff>
      <xdr:row>1230</xdr:row>
      <xdr:rowOff>25400</xdr:rowOff>
    </xdr:from>
    <xdr:to>
      <xdr:col>1</xdr:col>
      <xdr:colOff>749300</xdr:colOff>
      <xdr:row>1230</xdr:row>
      <xdr:rowOff>501650</xdr:rowOff>
    </xdr:to>
    <xdr:pic>
      <xdr:nvPicPr>
        <xdr:cNvPr id="2165" name="Subgraph-marygracejumao2">
          <a:extLst>
            <a:ext uri="{FF2B5EF4-FFF2-40B4-BE49-F238E27FC236}">
              <a16:creationId xmlns:a16="http://schemas.microsoft.com/office/drawing/2014/main" id="{46BBD8E8-64AC-4569-9816-C3A97AB8A9BE}"/>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643915400"/>
          <a:ext cx="723900" cy="476250"/>
        </a:xfrm>
        <a:prstGeom prst="rect">
          <a:avLst/>
        </a:prstGeom>
      </xdr:spPr>
    </xdr:pic>
    <xdr:clientData/>
  </xdr:twoCellAnchor>
  <xdr:twoCellAnchor editAs="oneCell">
    <xdr:from>
      <xdr:col>1</xdr:col>
      <xdr:colOff>25400</xdr:colOff>
      <xdr:row>1231</xdr:row>
      <xdr:rowOff>25400</xdr:rowOff>
    </xdr:from>
    <xdr:to>
      <xdr:col>1</xdr:col>
      <xdr:colOff>749300</xdr:colOff>
      <xdr:row>1231</xdr:row>
      <xdr:rowOff>501650</xdr:rowOff>
    </xdr:to>
    <xdr:pic>
      <xdr:nvPicPr>
        <xdr:cNvPr id="2167" name="Subgraph-iqthhxnfrpy0h8x">
          <a:extLst>
            <a:ext uri="{FF2B5EF4-FFF2-40B4-BE49-F238E27FC236}">
              <a16:creationId xmlns:a16="http://schemas.microsoft.com/office/drawing/2014/main" id="{DD7F5EE4-CA53-4C4D-9B70-77DEDEF7CF05}"/>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644439275"/>
          <a:ext cx="723900" cy="476250"/>
        </a:xfrm>
        <a:prstGeom prst="rect">
          <a:avLst/>
        </a:prstGeom>
      </xdr:spPr>
    </xdr:pic>
    <xdr:clientData/>
  </xdr:twoCellAnchor>
  <xdr:twoCellAnchor editAs="oneCell">
    <xdr:from>
      <xdr:col>1</xdr:col>
      <xdr:colOff>25400</xdr:colOff>
      <xdr:row>1232</xdr:row>
      <xdr:rowOff>25400</xdr:rowOff>
    </xdr:from>
    <xdr:to>
      <xdr:col>1</xdr:col>
      <xdr:colOff>749300</xdr:colOff>
      <xdr:row>1232</xdr:row>
      <xdr:rowOff>501650</xdr:rowOff>
    </xdr:to>
    <xdr:pic>
      <xdr:nvPicPr>
        <xdr:cNvPr id="2169" name="Subgraph-rabitte_">
          <a:extLst>
            <a:ext uri="{FF2B5EF4-FFF2-40B4-BE49-F238E27FC236}">
              <a16:creationId xmlns:a16="http://schemas.microsoft.com/office/drawing/2014/main" id="{63A79EE9-4EF3-4B49-BC3A-80A6D69454B9}"/>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644963150"/>
          <a:ext cx="723900" cy="476250"/>
        </a:xfrm>
        <a:prstGeom prst="rect">
          <a:avLst/>
        </a:prstGeom>
      </xdr:spPr>
    </xdr:pic>
    <xdr:clientData/>
  </xdr:twoCellAnchor>
  <xdr:twoCellAnchor editAs="oneCell">
    <xdr:from>
      <xdr:col>1</xdr:col>
      <xdr:colOff>25400</xdr:colOff>
      <xdr:row>1233</xdr:row>
      <xdr:rowOff>25400</xdr:rowOff>
    </xdr:from>
    <xdr:to>
      <xdr:col>1</xdr:col>
      <xdr:colOff>749300</xdr:colOff>
      <xdr:row>1233</xdr:row>
      <xdr:rowOff>501650</xdr:rowOff>
    </xdr:to>
    <xdr:pic>
      <xdr:nvPicPr>
        <xdr:cNvPr id="2171" name="Subgraph-kyl0_renn">
          <a:extLst>
            <a:ext uri="{FF2B5EF4-FFF2-40B4-BE49-F238E27FC236}">
              <a16:creationId xmlns:a16="http://schemas.microsoft.com/office/drawing/2014/main" id="{8EF356E5-414B-4784-B477-AD91A23ADB8C}"/>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635000" y="645487025"/>
          <a:ext cx="723900" cy="476250"/>
        </a:xfrm>
        <a:prstGeom prst="rect">
          <a:avLst/>
        </a:prstGeom>
      </xdr:spPr>
    </xdr:pic>
    <xdr:clientData/>
  </xdr:twoCellAnchor>
  <xdr:twoCellAnchor editAs="oneCell">
    <xdr:from>
      <xdr:col>1</xdr:col>
      <xdr:colOff>25400</xdr:colOff>
      <xdr:row>1234</xdr:row>
      <xdr:rowOff>25400</xdr:rowOff>
    </xdr:from>
    <xdr:to>
      <xdr:col>1</xdr:col>
      <xdr:colOff>749300</xdr:colOff>
      <xdr:row>1234</xdr:row>
      <xdr:rowOff>501650</xdr:rowOff>
    </xdr:to>
    <xdr:pic>
      <xdr:nvPicPr>
        <xdr:cNvPr id="2173" name="Subgraph-jaewon4lifer">
          <a:extLst>
            <a:ext uri="{FF2B5EF4-FFF2-40B4-BE49-F238E27FC236}">
              <a16:creationId xmlns:a16="http://schemas.microsoft.com/office/drawing/2014/main" id="{683EAEE4-15F9-46B2-AE24-FAF98738A271}"/>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646010900"/>
          <a:ext cx="723900" cy="476250"/>
        </a:xfrm>
        <a:prstGeom prst="rect">
          <a:avLst/>
        </a:prstGeom>
      </xdr:spPr>
    </xdr:pic>
    <xdr:clientData/>
  </xdr:twoCellAnchor>
  <xdr:twoCellAnchor editAs="oneCell">
    <xdr:from>
      <xdr:col>1</xdr:col>
      <xdr:colOff>25400</xdr:colOff>
      <xdr:row>1235</xdr:row>
      <xdr:rowOff>25400</xdr:rowOff>
    </xdr:from>
    <xdr:to>
      <xdr:col>1</xdr:col>
      <xdr:colOff>749300</xdr:colOff>
      <xdr:row>1235</xdr:row>
      <xdr:rowOff>501650</xdr:rowOff>
    </xdr:to>
    <xdr:pic>
      <xdr:nvPicPr>
        <xdr:cNvPr id="2175" name="Subgraph-lucky_froggy">
          <a:extLst>
            <a:ext uri="{FF2B5EF4-FFF2-40B4-BE49-F238E27FC236}">
              <a16:creationId xmlns:a16="http://schemas.microsoft.com/office/drawing/2014/main" id="{5321938E-1589-452C-A6E3-00210057F2FA}"/>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646534775"/>
          <a:ext cx="723900" cy="476250"/>
        </a:xfrm>
        <a:prstGeom prst="rect">
          <a:avLst/>
        </a:prstGeom>
      </xdr:spPr>
    </xdr:pic>
    <xdr:clientData/>
  </xdr:twoCellAnchor>
  <xdr:twoCellAnchor editAs="oneCell">
    <xdr:from>
      <xdr:col>1</xdr:col>
      <xdr:colOff>25400</xdr:colOff>
      <xdr:row>1236</xdr:row>
      <xdr:rowOff>25400</xdr:rowOff>
    </xdr:from>
    <xdr:to>
      <xdr:col>1</xdr:col>
      <xdr:colOff>749300</xdr:colOff>
      <xdr:row>1236</xdr:row>
      <xdr:rowOff>501650</xdr:rowOff>
    </xdr:to>
    <xdr:pic>
      <xdr:nvPicPr>
        <xdr:cNvPr id="2177" name="Subgraph-sasarai8">
          <a:extLst>
            <a:ext uri="{FF2B5EF4-FFF2-40B4-BE49-F238E27FC236}">
              <a16:creationId xmlns:a16="http://schemas.microsoft.com/office/drawing/2014/main" id="{08AF736E-6531-4F43-971E-E1EB17AC3DC2}"/>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647058650"/>
          <a:ext cx="723900" cy="476250"/>
        </a:xfrm>
        <a:prstGeom prst="rect">
          <a:avLst/>
        </a:prstGeom>
      </xdr:spPr>
    </xdr:pic>
    <xdr:clientData/>
  </xdr:twoCellAnchor>
  <xdr:twoCellAnchor editAs="oneCell">
    <xdr:from>
      <xdr:col>1</xdr:col>
      <xdr:colOff>25400</xdr:colOff>
      <xdr:row>1237</xdr:row>
      <xdr:rowOff>25400</xdr:rowOff>
    </xdr:from>
    <xdr:to>
      <xdr:col>1</xdr:col>
      <xdr:colOff>749300</xdr:colOff>
      <xdr:row>1237</xdr:row>
      <xdr:rowOff>501650</xdr:rowOff>
    </xdr:to>
    <xdr:pic>
      <xdr:nvPicPr>
        <xdr:cNvPr id="2179" name="Subgraph-yossy05101">
          <a:extLst>
            <a:ext uri="{FF2B5EF4-FFF2-40B4-BE49-F238E27FC236}">
              <a16:creationId xmlns:a16="http://schemas.microsoft.com/office/drawing/2014/main" id="{E37315F6-6AF2-47F2-9004-9864ABB1BC19}"/>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647582525"/>
          <a:ext cx="723900" cy="476250"/>
        </a:xfrm>
        <a:prstGeom prst="rect">
          <a:avLst/>
        </a:prstGeom>
      </xdr:spPr>
    </xdr:pic>
    <xdr:clientData/>
  </xdr:twoCellAnchor>
  <xdr:twoCellAnchor editAs="oneCell">
    <xdr:from>
      <xdr:col>1</xdr:col>
      <xdr:colOff>25400</xdr:colOff>
      <xdr:row>1238</xdr:row>
      <xdr:rowOff>25400</xdr:rowOff>
    </xdr:from>
    <xdr:to>
      <xdr:col>1</xdr:col>
      <xdr:colOff>749300</xdr:colOff>
      <xdr:row>1238</xdr:row>
      <xdr:rowOff>501650</xdr:rowOff>
    </xdr:to>
    <xdr:pic>
      <xdr:nvPicPr>
        <xdr:cNvPr id="2181" name="Subgraph-jinniesnzxnsnz">
          <a:extLst>
            <a:ext uri="{FF2B5EF4-FFF2-40B4-BE49-F238E27FC236}">
              <a16:creationId xmlns:a16="http://schemas.microsoft.com/office/drawing/2014/main" id="{7CC363F9-D462-47F3-80E9-1C702042DDAE}"/>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648106400"/>
          <a:ext cx="723900" cy="476250"/>
        </a:xfrm>
        <a:prstGeom prst="rect">
          <a:avLst/>
        </a:prstGeom>
      </xdr:spPr>
    </xdr:pic>
    <xdr:clientData/>
  </xdr:twoCellAnchor>
  <xdr:twoCellAnchor editAs="oneCell">
    <xdr:from>
      <xdr:col>1</xdr:col>
      <xdr:colOff>25400</xdr:colOff>
      <xdr:row>1239</xdr:row>
      <xdr:rowOff>25400</xdr:rowOff>
    </xdr:from>
    <xdr:to>
      <xdr:col>1</xdr:col>
      <xdr:colOff>749300</xdr:colOff>
      <xdr:row>1239</xdr:row>
      <xdr:rowOff>501650</xdr:rowOff>
    </xdr:to>
    <xdr:pic>
      <xdr:nvPicPr>
        <xdr:cNvPr id="2183" name="Subgraph-camyyycityx">
          <a:extLst>
            <a:ext uri="{FF2B5EF4-FFF2-40B4-BE49-F238E27FC236}">
              <a16:creationId xmlns:a16="http://schemas.microsoft.com/office/drawing/2014/main" id="{32A9DDB2-316E-4E85-A25D-57E02419983A}"/>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648630275"/>
          <a:ext cx="723900" cy="476250"/>
        </a:xfrm>
        <a:prstGeom prst="rect">
          <a:avLst/>
        </a:prstGeom>
      </xdr:spPr>
    </xdr:pic>
    <xdr:clientData/>
  </xdr:twoCellAnchor>
  <xdr:twoCellAnchor editAs="oneCell">
    <xdr:from>
      <xdr:col>1</xdr:col>
      <xdr:colOff>25400</xdr:colOff>
      <xdr:row>1240</xdr:row>
      <xdr:rowOff>25400</xdr:rowOff>
    </xdr:from>
    <xdr:to>
      <xdr:col>1</xdr:col>
      <xdr:colOff>749300</xdr:colOff>
      <xdr:row>1240</xdr:row>
      <xdr:rowOff>501650</xdr:rowOff>
    </xdr:to>
    <xdr:pic>
      <xdr:nvPicPr>
        <xdr:cNvPr id="2185" name="Subgraph-universe__vk">
          <a:extLst>
            <a:ext uri="{FF2B5EF4-FFF2-40B4-BE49-F238E27FC236}">
              <a16:creationId xmlns:a16="http://schemas.microsoft.com/office/drawing/2014/main" id="{2E1CA0F8-0085-4BBC-B211-8FFF6C9EAE49}"/>
            </a:ext>
          </a:extLst>
        </xdr:cNvPr>
        <xdr:cNvPicPr>
          <a:picLocks/>
        </xdr:cNvPicPr>
      </xdr:nvPicPr>
      <xdr:blipFill>
        <a:blip xmlns:r="http://schemas.openxmlformats.org/officeDocument/2006/relationships" r:embed="rId358">
          <a:extLst>
            <a:ext uri="{28A0092B-C50C-407E-A947-70E740481C1C}">
              <a14:useLocalDpi xmlns:a14="http://schemas.microsoft.com/office/drawing/2010/main" val="0"/>
            </a:ext>
          </a:extLst>
        </a:blip>
        <a:stretch>
          <a:fillRect/>
        </a:stretch>
      </xdr:blipFill>
      <xdr:spPr>
        <a:xfrm>
          <a:off x="635000" y="649154150"/>
          <a:ext cx="723900" cy="476250"/>
        </a:xfrm>
        <a:prstGeom prst="rect">
          <a:avLst/>
        </a:prstGeom>
      </xdr:spPr>
    </xdr:pic>
    <xdr:clientData/>
  </xdr:twoCellAnchor>
  <xdr:twoCellAnchor editAs="oneCell">
    <xdr:from>
      <xdr:col>1</xdr:col>
      <xdr:colOff>25400</xdr:colOff>
      <xdr:row>1241</xdr:row>
      <xdr:rowOff>25400</xdr:rowOff>
    </xdr:from>
    <xdr:to>
      <xdr:col>1</xdr:col>
      <xdr:colOff>749300</xdr:colOff>
      <xdr:row>1241</xdr:row>
      <xdr:rowOff>501650</xdr:rowOff>
    </xdr:to>
    <xdr:pic>
      <xdr:nvPicPr>
        <xdr:cNvPr id="2187" name="Subgraph-eyessmanga">
          <a:extLst>
            <a:ext uri="{FF2B5EF4-FFF2-40B4-BE49-F238E27FC236}">
              <a16:creationId xmlns:a16="http://schemas.microsoft.com/office/drawing/2014/main" id="{6E5A868D-B25A-43E7-A029-5CCB1C058055}"/>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649678025"/>
          <a:ext cx="723900" cy="476250"/>
        </a:xfrm>
        <a:prstGeom prst="rect">
          <a:avLst/>
        </a:prstGeom>
      </xdr:spPr>
    </xdr:pic>
    <xdr:clientData/>
  </xdr:twoCellAnchor>
  <xdr:twoCellAnchor editAs="oneCell">
    <xdr:from>
      <xdr:col>1</xdr:col>
      <xdr:colOff>25400</xdr:colOff>
      <xdr:row>1242</xdr:row>
      <xdr:rowOff>25400</xdr:rowOff>
    </xdr:from>
    <xdr:to>
      <xdr:col>1</xdr:col>
      <xdr:colOff>749300</xdr:colOff>
      <xdr:row>1242</xdr:row>
      <xdr:rowOff>501650</xdr:rowOff>
    </xdr:to>
    <xdr:pic>
      <xdr:nvPicPr>
        <xdr:cNvPr id="2189" name="Subgraph-peliboy_lk1fry">
          <a:extLst>
            <a:ext uri="{FF2B5EF4-FFF2-40B4-BE49-F238E27FC236}">
              <a16:creationId xmlns:a16="http://schemas.microsoft.com/office/drawing/2014/main" id="{7AA1150B-F628-442B-AB31-3009471F2BF5}"/>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650201900"/>
          <a:ext cx="723900" cy="476250"/>
        </a:xfrm>
        <a:prstGeom prst="rect">
          <a:avLst/>
        </a:prstGeom>
      </xdr:spPr>
    </xdr:pic>
    <xdr:clientData/>
  </xdr:twoCellAnchor>
  <xdr:twoCellAnchor editAs="oneCell">
    <xdr:from>
      <xdr:col>1</xdr:col>
      <xdr:colOff>25400</xdr:colOff>
      <xdr:row>1243</xdr:row>
      <xdr:rowOff>25400</xdr:rowOff>
    </xdr:from>
    <xdr:to>
      <xdr:col>1</xdr:col>
      <xdr:colOff>749300</xdr:colOff>
      <xdr:row>1243</xdr:row>
      <xdr:rowOff>501650</xdr:rowOff>
    </xdr:to>
    <xdr:pic>
      <xdr:nvPicPr>
        <xdr:cNvPr id="2191" name="Subgraph-k2mjj3mouk9vgpb">
          <a:extLst>
            <a:ext uri="{FF2B5EF4-FFF2-40B4-BE49-F238E27FC236}">
              <a16:creationId xmlns:a16="http://schemas.microsoft.com/office/drawing/2014/main" id="{C3A19C3A-9C97-4739-BA71-539653C12732}"/>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650725775"/>
          <a:ext cx="723900" cy="476250"/>
        </a:xfrm>
        <a:prstGeom prst="rect">
          <a:avLst/>
        </a:prstGeom>
      </xdr:spPr>
    </xdr:pic>
    <xdr:clientData/>
  </xdr:twoCellAnchor>
  <xdr:twoCellAnchor editAs="oneCell">
    <xdr:from>
      <xdr:col>1</xdr:col>
      <xdr:colOff>25400</xdr:colOff>
      <xdr:row>1244</xdr:row>
      <xdr:rowOff>25400</xdr:rowOff>
    </xdr:from>
    <xdr:to>
      <xdr:col>1</xdr:col>
      <xdr:colOff>749300</xdr:colOff>
      <xdr:row>1244</xdr:row>
      <xdr:rowOff>501650</xdr:rowOff>
    </xdr:to>
    <xdr:pic>
      <xdr:nvPicPr>
        <xdr:cNvPr id="2193" name="Subgraph-sahal13omar">
          <a:extLst>
            <a:ext uri="{FF2B5EF4-FFF2-40B4-BE49-F238E27FC236}">
              <a16:creationId xmlns:a16="http://schemas.microsoft.com/office/drawing/2014/main" id="{D123FE43-02FA-4B35-8DB8-D20C8350435E}"/>
            </a:ext>
          </a:extLst>
        </xdr:cNvPr>
        <xdr:cNvPicPr>
          <a:picLocks/>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635000" y="651249650"/>
          <a:ext cx="723900" cy="476250"/>
        </a:xfrm>
        <a:prstGeom prst="rect">
          <a:avLst/>
        </a:prstGeom>
      </xdr:spPr>
    </xdr:pic>
    <xdr:clientData/>
  </xdr:twoCellAnchor>
  <xdr:twoCellAnchor editAs="oneCell">
    <xdr:from>
      <xdr:col>1</xdr:col>
      <xdr:colOff>25400</xdr:colOff>
      <xdr:row>1245</xdr:row>
      <xdr:rowOff>25400</xdr:rowOff>
    </xdr:from>
    <xdr:to>
      <xdr:col>1</xdr:col>
      <xdr:colOff>749300</xdr:colOff>
      <xdr:row>1245</xdr:row>
      <xdr:rowOff>501650</xdr:rowOff>
    </xdr:to>
    <xdr:pic>
      <xdr:nvPicPr>
        <xdr:cNvPr id="2195" name="Subgraph-shreyydave">
          <a:extLst>
            <a:ext uri="{FF2B5EF4-FFF2-40B4-BE49-F238E27FC236}">
              <a16:creationId xmlns:a16="http://schemas.microsoft.com/office/drawing/2014/main" id="{BC50F71B-7096-4044-8BFE-0E024F61C6E4}"/>
            </a:ext>
          </a:extLst>
        </xdr:cNvPr>
        <xdr:cNvPicPr>
          <a:picLocks/>
        </xdr:cNvPicPr>
      </xdr:nvPicPr>
      <xdr:blipFill>
        <a:blip xmlns:r="http://schemas.openxmlformats.org/officeDocument/2006/relationships" r:embed="rId358">
          <a:extLst>
            <a:ext uri="{28A0092B-C50C-407E-A947-70E740481C1C}">
              <a14:useLocalDpi xmlns:a14="http://schemas.microsoft.com/office/drawing/2010/main" val="0"/>
            </a:ext>
          </a:extLst>
        </a:blip>
        <a:stretch>
          <a:fillRect/>
        </a:stretch>
      </xdr:blipFill>
      <xdr:spPr>
        <a:xfrm>
          <a:off x="635000" y="651773525"/>
          <a:ext cx="723900" cy="476250"/>
        </a:xfrm>
        <a:prstGeom prst="rect">
          <a:avLst/>
        </a:prstGeom>
      </xdr:spPr>
    </xdr:pic>
    <xdr:clientData/>
  </xdr:twoCellAnchor>
  <xdr:twoCellAnchor editAs="oneCell">
    <xdr:from>
      <xdr:col>1</xdr:col>
      <xdr:colOff>25400</xdr:colOff>
      <xdr:row>1247</xdr:row>
      <xdr:rowOff>25400</xdr:rowOff>
    </xdr:from>
    <xdr:to>
      <xdr:col>1</xdr:col>
      <xdr:colOff>749300</xdr:colOff>
      <xdr:row>1247</xdr:row>
      <xdr:rowOff>501650</xdr:rowOff>
    </xdr:to>
    <xdr:pic>
      <xdr:nvPicPr>
        <xdr:cNvPr id="2197" name="Subgraph-ddd_mma_ball">
          <a:extLst>
            <a:ext uri="{FF2B5EF4-FFF2-40B4-BE49-F238E27FC236}">
              <a16:creationId xmlns:a16="http://schemas.microsoft.com/office/drawing/2014/main" id="{BC98F050-9BDB-40BF-AC2B-7670801D61D0}"/>
            </a:ext>
          </a:extLst>
        </xdr:cNvPr>
        <xdr:cNvPicPr>
          <a:picLocks/>
        </xdr:cNvPicPr>
      </xdr:nvPicPr>
      <xdr:blipFill>
        <a:blip xmlns:r="http://schemas.openxmlformats.org/officeDocument/2006/relationships" r:embed="rId247">
          <a:extLst>
            <a:ext uri="{28A0092B-C50C-407E-A947-70E740481C1C}">
              <a14:useLocalDpi xmlns:a14="http://schemas.microsoft.com/office/drawing/2010/main" val="0"/>
            </a:ext>
          </a:extLst>
        </a:blip>
        <a:stretch>
          <a:fillRect/>
        </a:stretch>
      </xdr:blipFill>
      <xdr:spPr>
        <a:xfrm>
          <a:off x="635000" y="652821275"/>
          <a:ext cx="723900" cy="476250"/>
        </a:xfrm>
        <a:prstGeom prst="rect">
          <a:avLst/>
        </a:prstGeom>
      </xdr:spPr>
    </xdr:pic>
    <xdr:clientData/>
  </xdr:twoCellAnchor>
  <xdr:twoCellAnchor editAs="oneCell">
    <xdr:from>
      <xdr:col>1</xdr:col>
      <xdr:colOff>25400</xdr:colOff>
      <xdr:row>1248</xdr:row>
      <xdr:rowOff>25400</xdr:rowOff>
    </xdr:from>
    <xdr:to>
      <xdr:col>1</xdr:col>
      <xdr:colOff>749300</xdr:colOff>
      <xdr:row>1248</xdr:row>
      <xdr:rowOff>501650</xdr:rowOff>
    </xdr:to>
    <xdr:pic>
      <xdr:nvPicPr>
        <xdr:cNvPr id="2199" name="Subgraph-macamac6">
          <a:extLst>
            <a:ext uri="{FF2B5EF4-FFF2-40B4-BE49-F238E27FC236}">
              <a16:creationId xmlns:a16="http://schemas.microsoft.com/office/drawing/2014/main" id="{99F480F2-CD0A-4747-8A09-6FDA2416B83B}"/>
            </a:ext>
          </a:extLst>
        </xdr:cNvPr>
        <xdr:cNvPicPr>
          <a:picLocks/>
        </xdr:cNvPicPr>
      </xdr:nvPicPr>
      <xdr:blipFill>
        <a:blip xmlns:r="http://schemas.openxmlformats.org/officeDocument/2006/relationships" r:embed="rId380">
          <a:extLst>
            <a:ext uri="{28A0092B-C50C-407E-A947-70E740481C1C}">
              <a14:useLocalDpi xmlns:a14="http://schemas.microsoft.com/office/drawing/2010/main" val="0"/>
            </a:ext>
          </a:extLst>
        </a:blip>
        <a:stretch>
          <a:fillRect/>
        </a:stretch>
      </xdr:blipFill>
      <xdr:spPr>
        <a:xfrm>
          <a:off x="635000" y="653345150"/>
          <a:ext cx="723900" cy="476250"/>
        </a:xfrm>
        <a:prstGeom prst="rect">
          <a:avLst/>
        </a:prstGeom>
      </xdr:spPr>
    </xdr:pic>
    <xdr:clientData/>
  </xdr:twoCellAnchor>
  <xdr:twoCellAnchor editAs="oneCell">
    <xdr:from>
      <xdr:col>1</xdr:col>
      <xdr:colOff>25400</xdr:colOff>
      <xdr:row>1249</xdr:row>
      <xdr:rowOff>25400</xdr:rowOff>
    </xdr:from>
    <xdr:to>
      <xdr:col>1</xdr:col>
      <xdr:colOff>749300</xdr:colOff>
      <xdr:row>1249</xdr:row>
      <xdr:rowOff>501650</xdr:rowOff>
    </xdr:to>
    <xdr:pic>
      <xdr:nvPicPr>
        <xdr:cNvPr id="2201" name="Subgraph-mmaworldinside">
          <a:extLst>
            <a:ext uri="{FF2B5EF4-FFF2-40B4-BE49-F238E27FC236}">
              <a16:creationId xmlns:a16="http://schemas.microsoft.com/office/drawing/2014/main" id="{8F2F46A4-3212-4AE5-81CE-916EE36447AA}"/>
            </a:ext>
          </a:extLst>
        </xdr:cNvPr>
        <xdr:cNvPicPr>
          <a:picLocks/>
        </xdr:cNvPicPr>
      </xdr:nvPicPr>
      <xdr:blipFill>
        <a:blip xmlns:r="http://schemas.openxmlformats.org/officeDocument/2006/relationships" r:embed="rId381">
          <a:extLst>
            <a:ext uri="{28A0092B-C50C-407E-A947-70E740481C1C}">
              <a14:useLocalDpi xmlns:a14="http://schemas.microsoft.com/office/drawing/2010/main" val="0"/>
            </a:ext>
          </a:extLst>
        </a:blip>
        <a:stretch>
          <a:fillRect/>
        </a:stretch>
      </xdr:blipFill>
      <xdr:spPr>
        <a:xfrm>
          <a:off x="635000" y="653869025"/>
          <a:ext cx="723900" cy="476250"/>
        </a:xfrm>
        <a:prstGeom prst="rect">
          <a:avLst/>
        </a:prstGeom>
      </xdr:spPr>
    </xdr:pic>
    <xdr:clientData/>
  </xdr:twoCellAnchor>
  <xdr:twoCellAnchor editAs="oneCell">
    <xdr:from>
      <xdr:col>1</xdr:col>
      <xdr:colOff>25400</xdr:colOff>
      <xdr:row>1250</xdr:row>
      <xdr:rowOff>25400</xdr:rowOff>
    </xdr:from>
    <xdr:to>
      <xdr:col>1</xdr:col>
      <xdr:colOff>749300</xdr:colOff>
      <xdr:row>1250</xdr:row>
      <xdr:rowOff>501650</xdr:rowOff>
    </xdr:to>
    <xdr:pic>
      <xdr:nvPicPr>
        <xdr:cNvPr id="2203" name="Subgraph-deckyferns">
          <a:extLst>
            <a:ext uri="{FF2B5EF4-FFF2-40B4-BE49-F238E27FC236}">
              <a16:creationId xmlns:a16="http://schemas.microsoft.com/office/drawing/2014/main" id="{EFED6522-DB85-4E32-AC2A-D024A1D24355}"/>
            </a:ext>
          </a:extLst>
        </xdr:cNvPr>
        <xdr:cNvPicPr>
          <a:picLocks/>
        </xdr:cNvPicPr>
      </xdr:nvPicPr>
      <xdr:blipFill>
        <a:blip xmlns:r="http://schemas.openxmlformats.org/officeDocument/2006/relationships" r:embed="rId179">
          <a:extLst>
            <a:ext uri="{28A0092B-C50C-407E-A947-70E740481C1C}">
              <a14:useLocalDpi xmlns:a14="http://schemas.microsoft.com/office/drawing/2010/main" val="0"/>
            </a:ext>
          </a:extLst>
        </a:blip>
        <a:stretch>
          <a:fillRect/>
        </a:stretch>
      </xdr:blipFill>
      <xdr:spPr>
        <a:xfrm>
          <a:off x="635000" y="654392900"/>
          <a:ext cx="723900" cy="476250"/>
        </a:xfrm>
        <a:prstGeom prst="rect">
          <a:avLst/>
        </a:prstGeom>
      </xdr:spPr>
    </xdr:pic>
    <xdr:clientData/>
  </xdr:twoCellAnchor>
  <xdr:twoCellAnchor editAs="oneCell">
    <xdr:from>
      <xdr:col>1</xdr:col>
      <xdr:colOff>25400</xdr:colOff>
      <xdr:row>1251</xdr:row>
      <xdr:rowOff>25400</xdr:rowOff>
    </xdr:from>
    <xdr:to>
      <xdr:col>1</xdr:col>
      <xdr:colOff>749300</xdr:colOff>
      <xdr:row>1251</xdr:row>
      <xdr:rowOff>501650</xdr:rowOff>
    </xdr:to>
    <xdr:pic>
      <xdr:nvPicPr>
        <xdr:cNvPr id="2205" name="Subgraph-patureaumarie">
          <a:extLst>
            <a:ext uri="{FF2B5EF4-FFF2-40B4-BE49-F238E27FC236}">
              <a16:creationId xmlns:a16="http://schemas.microsoft.com/office/drawing/2014/main" id="{AD961BC2-6EF1-49B3-BFB0-F10FF8DCD872}"/>
            </a:ext>
          </a:extLst>
        </xdr:cNvPr>
        <xdr:cNvPicPr>
          <a:picLocks/>
        </xdr:cNvPicPr>
      </xdr:nvPicPr>
      <xdr:blipFill>
        <a:blip xmlns:r="http://schemas.openxmlformats.org/officeDocument/2006/relationships" r:embed="rId285">
          <a:extLst>
            <a:ext uri="{28A0092B-C50C-407E-A947-70E740481C1C}">
              <a14:useLocalDpi xmlns:a14="http://schemas.microsoft.com/office/drawing/2010/main" val="0"/>
            </a:ext>
          </a:extLst>
        </a:blip>
        <a:stretch>
          <a:fillRect/>
        </a:stretch>
      </xdr:blipFill>
      <xdr:spPr>
        <a:xfrm>
          <a:off x="635000" y="654916775"/>
          <a:ext cx="723900" cy="476250"/>
        </a:xfrm>
        <a:prstGeom prst="rect">
          <a:avLst/>
        </a:prstGeom>
      </xdr:spPr>
    </xdr:pic>
    <xdr:clientData/>
  </xdr:twoCellAnchor>
  <xdr:twoCellAnchor editAs="oneCell">
    <xdr:from>
      <xdr:col>1</xdr:col>
      <xdr:colOff>25400</xdr:colOff>
      <xdr:row>1252</xdr:row>
      <xdr:rowOff>25400</xdr:rowOff>
    </xdr:from>
    <xdr:to>
      <xdr:col>1</xdr:col>
      <xdr:colOff>749300</xdr:colOff>
      <xdr:row>1252</xdr:row>
      <xdr:rowOff>501650</xdr:rowOff>
    </xdr:to>
    <xdr:pic>
      <xdr:nvPicPr>
        <xdr:cNvPr id="2207" name="Subgraph-cnews_sport">
          <a:extLst>
            <a:ext uri="{FF2B5EF4-FFF2-40B4-BE49-F238E27FC236}">
              <a16:creationId xmlns:a16="http://schemas.microsoft.com/office/drawing/2014/main" id="{2C859D3D-E73B-48C1-B0BE-C32F7219726F}"/>
            </a:ext>
          </a:extLst>
        </xdr:cNvPr>
        <xdr:cNvPicPr>
          <a:picLocks/>
        </xdr:cNvPicPr>
      </xdr:nvPicPr>
      <xdr:blipFill>
        <a:blip xmlns:r="http://schemas.openxmlformats.org/officeDocument/2006/relationships" r:embed="rId382">
          <a:extLst>
            <a:ext uri="{28A0092B-C50C-407E-A947-70E740481C1C}">
              <a14:useLocalDpi xmlns:a14="http://schemas.microsoft.com/office/drawing/2010/main" val="0"/>
            </a:ext>
          </a:extLst>
        </a:blip>
        <a:stretch>
          <a:fillRect/>
        </a:stretch>
      </xdr:blipFill>
      <xdr:spPr>
        <a:xfrm>
          <a:off x="635000" y="655440650"/>
          <a:ext cx="723900" cy="476250"/>
        </a:xfrm>
        <a:prstGeom prst="rect">
          <a:avLst/>
        </a:prstGeom>
      </xdr:spPr>
    </xdr:pic>
    <xdr:clientData/>
  </xdr:twoCellAnchor>
  <xdr:twoCellAnchor editAs="oneCell">
    <xdr:from>
      <xdr:col>1</xdr:col>
      <xdr:colOff>25400</xdr:colOff>
      <xdr:row>1253</xdr:row>
      <xdr:rowOff>25400</xdr:rowOff>
    </xdr:from>
    <xdr:to>
      <xdr:col>1</xdr:col>
      <xdr:colOff>749300</xdr:colOff>
      <xdr:row>1253</xdr:row>
      <xdr:rowOff>501650</xdr:rowOff>
    </xdr:to>
    <xdr:pic>
      <xdr:nvPicPr>
        <xdr:cNvPr id="2209" name="Subgraph-sirpunchalot69">
          <a:extLst>
            <a:ext uri="{FF2B5EF4-FFF2-40B4-BE49-F238E27FC236}">
              <a16:creationId xmlns:a16="http://schemas.microsoft.com/office/drawing/2014/main" id="{47BDAA77-9D44-48E4-8F03-62999629C814}"/>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635000" y="655964525"/>
          <a:ext cx="723900" cy="476250"/>
        </a:xfrm>
        <a:prstGeom prst="rect">
          <a:avLst/>
        </a:prstGeom>
      </xdr:spPr>
    </xdr:pic>
    <xdr:clientData/>
  </xdr:twoCellAnchor>
  <xdr:twoCellAnchor editAs="oneCell">
    <xdr:from>
      <xdr:col>1</xdr:col>
      <xdr:colOff>25400</xdr:colOff>
      <xdr:row>1254</xdr:row>
      <xdr:rowOff>25400</xdr:rowOff>
    </xdr:from>
    <xdr:to>
      <xdr:col>1</xdr:col>
      <xdr:colOff>749300</xdr:colOff>
      <xdr:row>1254</xdr:row>
      <xdr:rowOff>501650</xdr:rowOff>
    </xdr:to>
    <xdr:pic>
      <xdr:nvPicPr>
        <xdr:cNvPr id="2211" name="Subgraph-babysoso11">
          <a:extLst>
            <a:ext uri="{FF2B5EF4-FFF2-40B4-BE49-F238E27FC236}">
              <a16:creationId xmlns:a16="http://schemas.microsoft.com/office/drawing/2014/main" id="{43904A7A-5190-4353-B8B2-9A6A92382E82}"/>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656488400"/>
          <a:ext cx="723900" cy="476250"/>
        </a:xfrm>
        <a:prstGeom prst="rect">
          <a:avLst/>
        </a:prstGeom>
      </xdr:spPr>
    </xdr:pic>
    <xdr:clientData/>
  </xdr:twoCellAnchor>
  <xdr:twoCellAnchor editAs="oneCell">
    <xdr:from>
      <xdr:col>1</xdr:col>
      <xdr:colOff>25400</xdr:colOff>
      <xdr:row>1255</xdr:row>
      <xdr:rowOff>25400</xdr:rowOff>
    </xdr:from>
    <xdr:to>
      <xdr:col>1</xdr:col>
      <xdr:colOff>749300</xdr:colOff>
      <xdr:row>1255</xdr:row>
      <xdr:rowOff>501650</xdr:rowOff>
    </xdr:to>
    <xdr:pic>
      <xdr:nvPicPr>
        <xdr:cNvPr id="2213" name="Subgraph-combat_insider">
          <a:extLst>
            <a:ext uri="{FF2B5EF4-FFF2-40B4-BE49-F238E27FC236}">
              <a16:creationId xmlns:a16="http://schemas.microsoft.com/office/drawing/2014/main" id="{6575BA3E-B4D5-4F5B-8B25-9703C0D236C0}"/>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657012275"/>
          <a:ext cx="723900" cy="476250"/>
        </a:xfrm>
        <a:prstGeom prst="rect">
          <a:avLst/>
        </a:prstGeom>
      </xdr:spPr>
    </xdr:pic>
    <xdr:clientData/>
  </xdr:twoCellAnchor>
  <xdr:twoCellAnchor editAs="oneCell">
    <xdr:from>
      <xdr:col>1</xdr:col>
      <xdr:colOff>25400</xdr:colOff>
      <xdr:row>1256</xdr:row>
      <xdr:rowOff>25400</xdr:rowOff>
    </xdr:from>
    <xdr:to>
      <xdr:col>1</xdr:col>
      <xdr:colOff>749300</xdr:colOff>
      <xdr:row>1256</xdr:row>
      <xdr:rowOff>501650</xdr:rowOff>
    </xdr:to>
    <xdr:pic>
      <xdr:nvPicPr>
        <xdr:cNvPr id="2215" name="Subgraph-isiknes">
          <a:extLst>
            <a:ext uri="{FF2B5EF4-FFF2-40B4-BE49-F238E27FC236}">
              <a16:creationId xmlns:a16="http://schemas.microsoft.com/office/drawing/2014/main" id="{FD92FB87-526F-4606-9EC9-76536387A89B}"/>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657536150"/>
          <a:ext cx="723900" cy="476250"/>
        </a:xfrm>
        <a:prstGeom prst="rect">
          <a:avLst/>
        </a:prstGeom>
      </xdr:spPr>
    </xdr:pic>
    <xdr:clientData/>
  </xdr:twoCellAnchor>
  <xdr:twoCellAnchor editAs="oneCell">
    <xdr:from>
      <xdr:col>1</xdr:col>
      <xdr:colOff>25400</xdr:colOff>
      <xdr:row>1257</xdr:row>
      <xdr:rowOff>25400</xdr:rowOff>
    </xdr:from>
    <xdr:to>
      <xdr:col>1</xdr:col>
      <xdr:colOff>749300</xdr:colOff>
      <xdr:row>1257</xdr:row>
      <xdr:rowOff>501650</xdr:rowOff>
    </xdr:to>
    <xdr:pic>
      <xdr:nvPicPr>
        <xdr:cNvPr id="2217" name="Subgraph-brennan42915808">
          <a:extLst>
            <a:ext uri="{FF2B5EF4-FFF2-40B4-BE49-F238E27FC236}">
              <a16:creationId xmlns:a16="http://schemas.microsoft.com/office/drawing/2014/main" id="{29BA6B21-2999-4C08-AED8-62D1444B2DFA}"/>
            </a:ext>
          </a:extLst>
        </xdr:cNvPr>
        <xdr:cNvPicPr>
          <a:picLocks/>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635000" y="658060025"/>
          <a:ext cx="723900" cy="476250"/>
        </a:xfrm>
        <a:prstGeom prst="rect">
          <a:avLst/>
        </a:prstGeom>
      </xdr:spPr>
    </xdr:pic>
    <xdr:clientData/>
  </xdr:twoCellAnchor>
  <xdr:twoCellAnchor editAs="oneCell">
    <xdr:from>
      <xdr:col>1</xdr:col>
      <xdr:colOff>25400</xdr:colOff>
      <xdr:row>1259</xdr:row>
      <xdr:rowOff>25400</xdr:rowOff>
    </xdr:from>
    <xdr:to>
      <xdr:col>1</xdr:col>
      <xdr:colOff>749300</xdr:colOff>
      <xdr:row>1259</xdr:row>
      <xdr:rowOff>501650</xdr:rowOff>
    </xdr:to>
    <xdr:pic>
      <xdr:nvPicPr>
        <xdr:cNvPr id="2219" name="Subgraph-kk10980838">
          <a:extLst>
            <a:ext uri="{FF2B5EF4-FFF2-40B4-BE49-F238E27FC236}">
              <a16:creationId xmlns:a16="http://schemas.microsoft.com/office/drawing/2014/main" id="{BB0CA390-C9F4-438A-8EF4-609F59EEBFEB}"/>
            </a:ext>
          </a:extLst>
        </xdr:cNvPr>
        <xdr:cNvPicPr>
          <a:picLocks/>
        </xdr:cNvPicPr>
      </xdr:nvPicPr>
      <xdr:blipFill>
        <a:blip xmlns:r="http://schemas.openxmlformats.org/officeDocument/2006/relationships" r:embed="rId358">
          <a:extLst>
            <a:ext uri="{28A0092B-C50C-407E-A947-70E740481C1C}">
              <a14:useLocalDpi xmlns:a14="http://schemas.microsoft.com/office/drawing/2010/main" val="0"/>
            </a:ext>
          </a:extLst>
        </a:blip>
        <a:stretch>
          <a:fillRect/>
        </a:stretch>
      </xdr:blipFill>
      <xdr:spPr>
        <a:xfrm>
          <a:off x="635000" y="659107775"/>
          <a:ext cx="723900" cy="476250"/>
        </a:xfrm>
        <a:prstGeom prst="rect">
          <a:avLst/>
        </a:prstGeom>
      </xdr:spPr>
    </xdr:pic>
    <xdr:clientData/>
  </xdr:twoCellAnchor>
  <xdr:twoCellAnchor editAs="oneCell">
    <xdr:from>
      <xdr:col>1</xdr:col>
      <xdr:colOff>25400</xdr:colOff>
      <xdr:row>1261</xdr:row>
      <xdr:rowOff>25400</xdr:rowOff>
    </xdr:from>
    <xdr:to>
      <xdr:col>1</xdr:col>
      <xdr:colOff>749300</xdr:colOff>
      <xdr:row>1261</xdr:row>
      <xdr:rowOff>501650</xdr:rowOff>
    </xdr:to>
    <xdr:pic>
      <xdr:nvPicPr>
        <xdr:cNvPr id="2221" name="Subgraph-fqmma">
          <a:extLst>
            <a:ext uri="{FF2B5EF4-FFF2-40B4-BE49-F238E27FC236}">
              <a16:creationId xmlns:a16="http://schemas.microsoft.com/office/drawing/2014/main" id="{6D9936DE-4E38-4343-B981-F1942C16A58B}"/>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660155525"/>
          <a:ext cx="723900" cy="476250"/>
        </a:xfrm>
        <a:prstGeom prst="rect">
          <a:avLst/>
        </a:prstGeom>
      </xdr:spPr>
    </xdr:pic>
    <xdr:clientData/>
  </xdr:twoCellAnchor>
  <xdr:twoCellAnchor editAs="oneCell">
    <xdr:from>
      <xdr:col>1</xdr:col>
      <xdr:colOff>25400</xdr:colOff>
      <xdr:row>1262</xdr:row>
      <xdr:rowOff>25400</xdr:rowOff>
    </xdr:from>
    <xdr:to>
      <xdr:col>1</xdr:col>
      <xdr:colOff>749300</xdr:colOff>
      <xdr:row>1262</xdr:row>
      <xdr:rowOff>501650</xdr:rowOff>
    </xdr:to>
    <xdr:pic>
      <xdr:nvPicPr>
        <xdr:cNvPr id="2223" name="Subgraph-31_mnc">
          <a:extLst>
            <a:ext uri="{FF2B5EF4-FFF2-40B4-BE49-F238E27FC236}">
              <a16:creationId xmlns:a16="http://schemas.microsoft.com/office/drawing/2014/main" id="{91E0B9AF-1D8B-4493-9FC0-60A80CD5CD58}"/>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660679400"/>
          <a:ext cx="723900" cy="476250"/>
        </a:xfrm>
        <a:prstGeom prst="rect">
          <a:avLst/>
        </a:prstGeom>
      </xdr:spPr>
    </xdr:pic>
    <xdr:clientData/>
  </xdr:twoCellAnchor>
  <xdr:twoCellAnchor editAs="oneCell">
    <xdr:from>
      <xdr:col>1</xdr:col>
      <xdr:colOff>25400</xdr:colOff>
      <xdr:row>1263</xdr:row>
      <xdr:rowOff>25400</xdr:rowOff>
    </xdr:from>
    <xdr:to>
      <xdr:col>1</xdr:col>
      <xdr:colOff>749300</xdr:colOff>
      <xdr:row>1263</xdr:row>
      <xdr:rowOff>501650</xdr:rowOff>
    </xdr:to>
    <xdr:pic>
      <xdr:nvPicPr>
        <xdr:cNvPr id="2225" name="Subgraph-tatsuyanagasaki">
          <a:extLst>
            <a:ext uri="{FF2B5EF4-FFF2-40B4-BE49-F238E27FC236}">
              <a16:creationId xmlns:a16="http://schemas.microsoft.com/office/drawing/2014/main" id="{B12F6D06-DEA7-4125-B676-D399A6542AEA}"/>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661203275"/>
          <a:ext cx="723900" cy="476250"/>
        </a:xfrm>
        <a:prstGeom prst="rect">
          <a:avLst/>
        </a:prstGeom>
      </xdr:spPr>
    </xdr:pic>
    <xdr:clientData/>
  </xdr:twoCellAnchor>
  <xdr:twoCellAnchor editAs="oneCell">
    <xdr:from>
      <xdr:col>1</xdr:col>
      <xdr:colOff>25400</xdr:colOff>
      <xdr:row>1264</xdr:row>
      <xdr:rowOff>25400</xdr:rowOff>
    </xdr:from>
    <xdr:to>
      <xdr:col>1</xdr:col>
      <xdr:colOff>749300</xdr:colOff>
      <xdr:row>1264</xdr:row>
      <xdr:rowOff>501650</xdr:rowOff>
    </xdr:to>
    <xdr:pic>
      <xdr:nvPicPr>
        <xdr:cNvPr id="2227" name="Subgraph-naggetrebuss">
          <a:extLst>
            <a:ext uri="{FF2B5EF4-FFF2-40B4-BE49-F238E27FC236}">
              <a16:creationId xmlns:a16="http://schemas.microsoft.com/office/drawing/2014/main" id="{54910AE1-9373-4B64-B8D5-1922172492D9}"/>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661727150"/>
          <a:ext cx="723900" cy="476250"/>
        </a:xfrm>
        <a:prstGeom prst="rect">
          <a:avLst/>
        </a:prstGeom>
      </xdr:spPr>
    </xdr:pic>
    <xdr:clientData/>
  </xdr:twoCellAnchor>
  <xdr:twoCellAnchor editAs="oneCell">
    <xdr:from>
      <xdr:col>1</xdr:col>
      <xdr:colOff>25400</xdr:colOff>
      <xdr:row>1265</xdr:row>
      <xdr:rowOff>25400</xdr:rowOff>
    </xdr:from>
    <xdr:to>
      <xdr:col>1</xdr:col>
      <xdr:colOff>749300</xdr:colOff>
      <xdr:row>1265</xdr:row>
      <xdr:rowOff>501650</xdr:rowOff>
    </xdr:to>
    <xdr:pic>
      <xdr:nvPicPr>
        <xdr:cNvPr id="2229" name="Subgraph-gesangnurh">
          <a:extLst>
            <a:ext uri="{FF2B5EF4-FFF2-40B4-BE49-F238E27FC236}">
              <a16:creationId xmlns:a16="http://schemas.microsoft.com/office/drawing/2014/main" id="{B97E968E-189B-43C4-8331-F3F03F63FD90}"/>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662251025"/>
          <a:ext cx="723900" cy="476250"/>
        </a:xfrm>
        <a:prstGeom prst="rect">
          <a:avLst/>
        </a:prstGeom>
      </xdr:spPr>
    </xdr:pic>
    <xdr:clientData/>
  </xdr:twoCellAnchor>
  <xdr:twoCellAnchor editAs="oneCell">
    <xdr:from>
      <xdr:col>1</xdr:col>
      <xdr:colOff>25400</xdr:colOff>
      <xdr:row>1268</xdr:row>
      <xdr:rowOff>25400</xdr:rowOff>
    </xdr:from>
    <xdr:to>
      <xdr:col>1</xdr:col>
      <xdr:colOff>749300</xdr:colOff>
      <xdr:row>1268</xdr:row>
      <xdr:rowOff>501650</xdr:rowOff>
    </xdr:to>
    <xdr:pic>
      <xdr:nvPicPr>
        <xdr:cNvPr id="2231" name="Subgraph-cnews">
          <a:extLst>
            <a:ext uri="{FF2B5EF4-FFF2-40B4-BE49-F238E27FC236}">
              <a16:creationId xmlns:a16="http://schemas.microsoft.com/office/drawing/2014/main" id="{B44C102B-FA91-4619-B94F-1F25141F67BA}"/>
            </a:ext>
          </a:extLst>
        </xdr:cNvPr>
        <xdr:cNvPicPr>
          <a:picLocks/>
        </xdr:cNvPicPr>
      </xdr:nvPicPr>
      <xdr:blipFill>
        <a:blip xmlns:r="http://schemas.openxmlformats.org/officeDocument/2006/relationships" r:embed="rId383">
          <a:extLst>
            <a:ext uri="{28A0092B-C50C-407E-A947-70E740481C1C}">
              <a14:useLocalDpi xmlns:a14="http://schemas.microsoft.com/office/drawing/2010/main" val="0"/>
            </a:ext>
          </a:extLst>
        </a:blip>
        <a:stretch>
          <a:fillRect/>
        </a:stretch>
      </xdr:blipFill>
      <xdr:spPr>
        <a:xfrm>
          <a:off x="635000" y="663822650"/>
          <a:ext cx="723900" cy="476250"/>
        </a:xfrm>
        <a:prstGeom prst="rect">
          <a:avLst/>
        </a:prstGeom>
      </xdr:spPr>
    </xdr:pic>
    <xdr:clientData/>
  </xdr:twoCellAnchor>
  <xdr:twoCellAnchor editAs="oneCell">
    <xdr:from>
      <xdr:col>1</xdr:col>
      <xdr:colOff>25400</xdr:colOff>
      <xdr:row>1269</xdr:row>
      <xdr:rowOff>25400</xdr:rowOff>
    </xdr:from>
    <xdr:to>
      <xdr:col>1</xdr:col>
      <xdr:colOff>749300</xdr:colOff>
      <xdr:row>1269</xdr:row>
      <xdr:rowOff>501650</xdr:rowOff>
    </xdr:to>
    <xdr:pic>
      <xdr:nvPicPr>
        <xdr:cNvPr id="2233" name="Subgraph-skirandohp">
          <a:extLst>
            <a:ext uri="{FF2B5EF4-FFF2-40B4-BE49-F238E27FC236}">
              <a16:creationId xmlns:a16="http://schemas.microsoft.com/office/drawing/2014/main" id="{39D2EF4B-F3C2-4FC4-91F1-843211F086C3}"/>
            </a:ext>
          </a:extLst>
        </xdr:cNvPr>
        <xdr:cNvPicPr>
          <a:picLocks/>
        </xdr:cNvPicPr>
      </xdr:nvPicPr>
      <xdr:blipFill>
        <a:blip xmlns:r="http://schemas.openxmlformats.org/officeDocument/2006/relationships" r:embed="rId384">
          <a:extLst>
            <a:ext uri="{28A0092B-C50C-407E-A947-70E740481C1C}">
              <a14:useLocalDpi xmlns:a14="http://schemas.microsoft.com/office/drawing/2010/main" val="0"/>
            </a:ext>
          </a:extLst>
        </a:blip>
        <a:stretch>
          <a:fillRect/>
        </a:stretch>
      </xdr:blipFill>
      <xdr:spPr>
        <a:xfrm>
          <a:off x="635000" y="664346525"/>
          <a:ext cx="723900" cy="476250"/>
        </a:xfrm>
        <a:prstGeom prst="rect">
          <a:avLst/>
        </a:prstGeom>
      </xdr:spPr>
    </xdr:pic>
    <xdr:clientData/>
  </xdr:twoCellAnchor>
  <xdr:twoCellAnchor editAs="oneCell">
    <xdr:from>
      <xdr:col>1</xdr:col>
      <xdr:colOff>25400</xdr:colOff>
      <xdr:row>1270</xdr:row>
      <xdr:rowOff>25400</xdr:rowOff>
    </xdr:from>
    <xdr:to>
      <xdr:col>1</xdr:col>
      <xdr:colOff>749300</xdr:colOff>
      <xdr:row>1270</xdr:row>
      <xdr:rowOff>501650</xdr:rowOff>
    </xdr:to>
    <xdr:pic>
      <xdr:nvPicPr>
        <xdr:cNvPr id="2235" name="Subgraph-tristifano">
          <a:extLst>
            <a:ext uri="{FF2B5EF4-FFF2-40B4-BE49-F238E27FC236}">
              <a16:creationId xmlns:a16="http://schemas.microsoft.com/office/drawing/2014/main" id="{B1369091-F73B-4CDC-859D-C51F294C01D0}"/>
            </a:ext>
          </a:extLst>
        </xdr:cNvPr>
        <xdr:cNvPicPr>
          <a:picLocks/>
        </xdr:cNvPicPr>
      </xdr:nvPicPr>
      <xdr:blipFill>
        <a:blip xmlns:r="http://schemas.openxmlformats.org/officeDocument/2006/relationships" r:embed="rId385">
          <a:extLst>
            <a:ext uri="{28A0092B-C50C-407E-A947-70E740481C1C}">
              <a14:useLocalDpi xmlns:a14="http://schemas.microsoft.com/office/drawing/2010/main" val="0"/>
            </a:ext>
          </a:extLst>
        </a:blip>
        <a:stretch>
          <a:fillRect/>
        </a:stretch>
      </xdr:blipFill>
      <xdr:spPr>
        <a:xfrm>
          <a:off x="635000" y="664870400"/>
          <a:ext cx="723900" cy="476250"/>
        </a:xfrm>
        <a:prstGeom prst="rect">
          <a:avLst/>
        </a:prstGeom>
      </xdr:spPr>
    </xdr:pic>
    <xdr:clientData/>
  </xdr:twoCellAnchor>
  <xdr:twoCellAnchor editAs="oneCell">
    <xdr:from>
      <xdr:col>1</xdr:col>
      <xdr:colOff>25400</xdr:colOff>
      <xdr:row>1272</xdr:row>
      <xdr:rowOff>25400</xdr:rowOff>
    </xdr:from>
    <xdr:to>
      <xdr:col>1</xdr:col>
      <xdr:colOff>749300</xdr:colOff>
      <xdr:row>1272</xdr:row>
      <xdr:rowOff>501650</xdr:rowOff>
    </xdr:to>
    <xdr:pic>
      <xdr:nvPicPr>
        <xdr:cNvPr id="2237" name="Subgraph-zzxmp">
          <a:extLst>
            <a:ext uri="{FF2B5EF4-FFF2-40B4-BE49-F238E27FC236}">
              <a16:creationId xmlns:a16="http://schemas.microsoft.com/office/drawing/2014/main" id="{3AE9E32C-CDBA-4F78-84A9-AA8073F80B04}"/>
            </a:ext>
          </a:extLst>
        </xdr:cNvPr>
        <xdr:cNvPicPr>
          <a:picLocks/>
        </xdr:cNvPicPr>
      </xdr:nvPicPr>
      <xdr:blipFill>
        <a:blip xmlns:r="http://schemas.openxmlformats.org/officeDocument/2006/relationships" r:embed="rId386">
          <a:extLst>
            <a:ext uri="{28A0092B-C50C-407E-A947-70E740481C1C}">
              <a14:useLocalDpi xmlns:a14="http://schemas.microsoft.com/office/drawing/2010/main" val="0"/>
            </a:ext>
          </a:extLst>
        </a:blip>
        <a:stretch>
          <a:fillRect/>
        </a:stretch>
      </xdr:blipFill>
      <xdr:spPr>
        <a:xfrm>
          <a:off x="635000" y="665918150"/>
          <a:ext cx="723900" cy="476250"/>
        </a:xfrm>
        <a:prstGeom prst="rect">
          <a:avLst/>
        </a:prstGeom>
      </xdr:spPr>
    </xdr:pic>
    <xdr:clientData/>
  </xdr:twoCellAnchor>
  <xdr:twoCellAnchor editAs="oneCell">
    <xdr:from>
      <xdr:col>1</xdr:col>
      <xdr:colOff>25400</xdr:colOff>
      <xdr:row>1273</xdr:row>
      <xdr:rowOff>25400</xdr:rowOff>
    </xdr:from>
    <xdr:to>
      <xdr:col>1</xdr:col>
      <xdr:colOff>749300</xdr:colOff>
      <xdr:row>1273</xdr:row>
      <xdr:rowOff>501650</xdr:rowOff>
    </xdr:to>
    <xdr:pic>
      <xdr:nvPicPr>
        <xdr:cNvPr id="2239" name="Subgraph-greggburke4444">
          <a:extLst>
            <a:ext uri="{FF2B5EF4-FFF2-40B4-BE49-F238E27FC236}">
              <a16:creationId xmlns:a16="http://schemas.microsoft.com/office/drawing/2014/main" id="{AFD3C1AD-EE0E-4C56-9DA0-1C2A0FE4D28F}"/>
            </a:ext>
          </a:extLst>
        </xdr:cNvPr>
        <xdr:cNvPicPr>
          <a:picLocks/>
        </xdr:cNvPicPr>
      </xdr:nvPicPr>
      <xdr:blipFill>
        <a:blip xmlns:r="http://schemas.openxmlformats.org/officeDocument/2006/relationships" r:embed="rId387">
          <a:extLst>
            <a:ext uri="{28A0092B-C50C-407E-A947-70E740481C1C}">
              <a14:useLocalDpi xmlns:a14="http://schemas.microsoft.com/office/drawing/2010/main" val="0"/>
            </a:ext>
          </a:extLst>
        </a:blip>
        <a:stretch>
          <a:fillRect/>
        </a:stretch>
      </xdr:blipFill>
      <xdr:spPr>
        <a:xfrm>
          <a:off x="635000" y="666442025"/>
          <a:ext cx="723900" cy="476250"/>
        </a:xfrm>
        <a:prstGeom prst="rect">
          <a:avLst/>
        </a:prstGeom>
      </xdr:spPr>
    </xdr:pic>
    <xdr:clientData/>
  </xdr:twoCellAnchor>
  <xdr:twoCellAnchor editAs="oneCell">
    <xdr:from>
      <xdr:col>1</xdr:col>
      <xdr:colOff>25400</xdr:colOff>
      <xdr:row>1274</xdr:row>
      <xdr:rowOff>25400</xdr:rowOff>
    </xdr:from>
    <xdr:to>
      <xdr:col>1</xdr:col>
      <xdr:colOff>749300</xdr:colOff>
      <xdr:row>1274</xdr:row>
      <xdr:rowOff>501650</xdr:rowOff>
    </xdr:to>
    <xdr:pic>
      <xdr:nvPicPr>
        <xdr:cNvPr id="2241" name="Subgraph-shangatan">
          <a:extLst>
            <a:ext uri="{FF2B5EF4-FFF2-40B4-BE49-F238E27FC236}">
              <a16:creationId xmlns:a16="http://schemas.microsoft.com/office/drawing/2014/main" id="{B35E2801-E1E7-475A-AEEF-DCEFC5ECB002}"/>
            </a:ext>
          </a:extLst>
        </xdr:cNvPr>
        <xdr:cNvPicPr>
          <a:picLocks/>
        </xdr:cNvPicPr>
      </xdr:nvPicPr>
      <xdr:blipFill>
        <a:blip xmlns:r="http://schemas.openxmlformats.org/officeDocument/2006/relationships" r:embed="rId386">
          <a:extLst>
            <a:ext uri="{28A0092B-C50C-407E-A947-70E740481C1C}">
              <a14:useLocalDpi xmlns:a14="http://schemas.microsoft.com/office/drawing/2010/main" val="0"/>
            </a:ext>
          </a:extLst>
        </a:blip>
        <a:stretch>
          <a:fillRect/>
        </a:stretch>
      </xdr:blipFill>
      <xdr:spPr>
        <a:xfrm>
          <a:off x="635000" y="666965900"/>
          <a:ext cx="723900" cy="476250"/>
        </a:xfrm>
        <a:prstGeom prst="rect">
          <a:avLst/>
        </a:prstGeom>
      </xdr:spPr>
    </xdr:pic>
    <xdr:clientData/>
  </xdr:twoCellAnchor>
  <xdr:twoCellAnchor editAs="oneCell">
    <xdr:from>
      <xdr:col>1</xdr:col>
      <xdr:colOff>25400</xdr:colOff>
      <xdr:row>1275</xdr:row>
      <xdr:rowOff>25400</xdr:rowOff>
    </xdr:from>
    <xdr:to>
      <xdr:col>1</xdr:col>
      <xdr:colOff>749300</xdr:colOff>
      <xdr:row>1275</xdr:row>
      <xdr:rowOff>501650</xdr:rowOff>
    </xdr:to>
    <xdr:pic>
      <xdr:nvPicPr>
        <xdr:cNvPr id="2243" name="Subgraph-niridi">
          <a:extLst>
            <a:ext uri="{FF2B5EF4-FFF2-40B4-BE49-F238E27FC236}">
              <a16:creationId xmlns:a16="http://schemas.microsoft.com/office/drawing/2014/main" id="{82A4FF99-7D7D-4FFA-825F-086B7B054C2B}"/>
            </a:ext>
          </a:extLst>
        </xdr:cNvPr>
        <xdr:cNvPicPr>
          <a:picLocks/>
        </xdr:cNvPicPr>
      </xdr:nvPicPr>
      <xdr:blipFill>
        <a:blip xmlns:r="http://schemas.openxmlformats.org/officeDocument/2006/relationships" r:embed="rId388">
          <a:extLst>
            <a:ext uri="{28A0092B-C50C-407E-A947-70E740481C1C}">
              <a14:useLocalDpi xmlns:a14="http://schemas.microsoft.com/office/drawing/2010/main" val="0"/>
            </a:ext>
          </a:extLst>
        </a:blip>
        <a:stretch>
          <a:fillRect/>
        </a:stretch>
      </xdr:blipFill>
      <xdr:spPr>
        <a:xfrm>
          <a:off x="635000" y="667489775"/>
          <a:ext cx="723900" cy="476250"/>
        </a:xfrm>
        <a:prstGeom prst="rect">
          <a:avLst/>
        </a:prstGeom>
      </xdr:spPr>
    </xdr:pic>
    <xdr:clientData/>
  </xdr:twoCellAnchor>
  <xdr:twoCellAnchor editAs="oneCell">
    <xdr:from>
      <xdr:col>1</xdr:col>
      <xdr:colOff>25400</xdr:colOff>
      <xdr:row>1276</xdr:row>
      <xdr:rowOff>25400</xdr:rowOff>
    </xdr:from>
    <xdr:to>
      <xdr:col>1</xdr:col>
      <xdr:colOff>749300</xdr:colOff>
      <xdr:row>1276</xdr:row>
      <xdr:rowOff>501650</xdr:rowOff>
    </xdr:to>
    <xdr:pic>
      <xdr:nvPicPr>
        <xdr:cNvPr id="2245" name="Subgraph-denzel_tim">
          <a:extLst>
            <a:ext uri="{FF2B5EF4-FFF2-40B4-BE49-F238E27FC236}">
              <a16:creationId xmlns:a16="http://schemas.microsoft.com/office/drawing/2014/main" id="{065F1DB2-8D46-4475-9648-73D687095B93}"/>
            </a:ext>
          </a:extLst>
        </xdr:cNvPr>
        <xdr:cNvPicPr>
          <a:picLocks/>
        </xdr:cNvPicPr>
      </xdr:nvPicPr>
      <xdr:blipFill>
        <a:blip xmlns:r="http://schemas.openxmlformats.org/officeDocument/2006/relationships" r:embed="rId388">
          <a:extLst>
            <a:ext uri="{28A0092B-C50C-407E-A947-70E740481C1C}">
              <a14:useLocalDpi xmlns:a14="http://schemas.microsoft.com/office/drawing/2010/main" val="0"/>
            </a:ext>
          </a:extLst>
        </a:blip>
        <a:stretch>
          <a:fillRect/>
        </a:stretch>
      </xdr:blipFill>
      <xdr:spPr>
        <a:xfrm>
          <a:off x="635000" y="668013650"/>
          <a:ext cx="723900" cy="476250"/>
        </a:xfrm>
        <a:prstGeom prst="rect">
          <a:avLst/>
        </a:prstGeom>
      </xdr:spPr>
    </xdr:pic>
    <xdr:clientData/>
  </xdr:twoCellAnchor>
  <xdr:twoCellAnchor editAs="oneCell">
    <xdr:from>
      <xdr:col>1</xdr:col>
      <xdr:colOff>25400</xdr:colOff>
      <xdr:row>1278</xdr:row>
      <xdr:rowOff>25400</xdr:rowOff>
    </xdr:from>
    <xdr:to>
      <xdr:col>1</xdr:col>
      <xdr:colOff>749300</xdr:colOff>
      <xdr:row>1278</xdr:row>
      <xdr:rowOff>501650</xdr:rowOff>
    </xdr:to>
    <xdr:pic>
      <xdr:nvPicPr>
        <xdr:cNvPr id="2247" name="Subgraph-mangalpramani14">
          <a:extLst>
            <a:ext uri="{FF2B5EF4-FFF2-40B4-BE49-F238E27FC236}">
              <a16:creationId xmlns:a16="http://schemas.microsoft.com/office/drawing/2014/main" id="{BC86DD10-E962-4A06-B799-2EC341F16354}"/>
            </a:ext>
          </a:extLst>
        </xdr:cNvPr>
        <xdr:cNvPicPr>
          <a:picLocks/>
        </xdr:cNvPicPr>
      </xdr:nvPicPr>
      <xdr:blipFill>
        <a:blip xmlns:r="http://schemas.openxmlformats.org/officeDocument/2006/relationships" r:embed="rId358">
          <a:extLst>
            <a:ext uri="{28A0092B-C50C-407E-A947-70E740481C1C}">
              <a14:useLocalDpi xmlns:a14="http://schemas.microsoft.com/office/drawing/2010/main" val="0"/>
            </a:ext>
          </a:extLst>
        </a:blip>
        <a:stretch>
          <a:fillRect/>
        </a:stretch>
      </xdr:blipFill>
      <xdr:spPr>
        <a:xfrm>
          <a:off x="635000" y="669061400"/>
          <a:ext cx="723900" cy="476250"/>
        </a:xfrm>
        <a:prstGeom prst="rect">
          <a:avLst/>
        </a:prstGeom>
      </xdr:spPr>
    </xdr:pic>
    <xdr:clientData/>
  </xdr:twoCellAnchor>
  <xdr:twoCellAnchor editAs="oneCell">
    <xdr:from>
      <xdr:col>1</xdr:col>
      <xdr:colOff>25400</xdr:colOff>
      <xdr:row>1279</xdr:row>
      <xdr:rowOff>25400</xdr:rowOff>
    </xdr:from>
    <xdr:to>
      <xdr:col>1</xdr:col>
      <xdr:colOff>749300</xdr:colOff>
      <xdr:row>1279</xdr:row>
      <xdr:rowOff>501650</xdr:rowOff>
    </xdr:to>
    <xdr:pic>
      <xdr:nvPicPr>
        <xdr:cNvPr id="2249" name="Subgraph-rezhlovescones">
          <a:extLst>
            <a:ext uri="{FF2B5EF4-FFF2-40B4-BE49-F238E27FC236}">
              <a16:creationId xmlns:a16="http://schemas.microsoft.com/office/drawing/2014/main" id="{D2267EE1-C707-499A-860E-2FD262085C0D}"/>
            </a:ext>
          </a:extLst>
        </xdr:cNvPr>
        <xdr:cNvPicPr>
          <a:picLocks/>
        </xdr:cNvPicPr>
      </xdr:nvPicPr>
      <xdr:blipFill>
        <a:blip xmlns:r="http://schemas.openxmlformats.org/officeDocument/2006/relationships" r:embed="rId389">
          <a:extLst>
            <a:ext uri="{28A0092B-C50C-407E-A947-70E740481C1C}">
              <a14:useLocalDpi xmlns:a14="http://schemas.microsoft.com/office/drawing/2010/main" val="0"/>
            </a:ext>
          </a:extLst>
        </a:blip>
        <a:stretch>
          <a:fillRect/>
        </a:stretch>
      </xdr:blipFill>
      <xdr:spPr>
        <a:xfrm>
          <a:off x="635000" y="669585275"/>
          <a:ext cx="723900" cy="476250"/>
        </a:xfrm>
        <a:prstGeom prst="rect">
          <a:avLst/>
        </a:prstGeom>
      </xdr:spPr>
    </xdr:pic>
    <xdr:clientData/>
  </xdr:twoCellAnchor>
  <xdr:twoCellAnchor editAs="oneCell">
    <xdr:from>
      <xdr:col>1</xdr:col>
      <xdr:colOff>25400</xdr:colOff>
      <xdr:row>1280</xdr:row>
      <xdr:rowOff>25400</xdr:rowOff>
    </xdr:from>
    <xdr:to>
      <xdr:col>1</xdr:col>
      <xdr:colOff>749300</xdr:colOff>
      <xdr:row>1280</xdr:row>
      <xdr:rowOff>501650</xdr:rowOff>
    </xdr:to>
    <xdr:pic>
      <xdr:nvPicPr>
        <xdr:cNvPr id="2251" name="Subgraph-websefard">
          <a:extLst>
            <a:ext uri="{FF2B5EF4-FFF2-40B4-BE49-F238E27FC236}">
              <a16:creationId xmlns:a16="http://schemas.microsoft.com/office/drawing/2014/main" id="{49C15FAE-6CBD-4238-982C-FD53124A42C5}"/>
            </a:ext>
          </a:extLst>
        </xdr:cNvPr>
        <xdr:cNvPicPr>
          <a:picLocks/>
        </xdr:cNvPicPr>
      </xdr:nvPicPr>
      <xdr:blipFill>
        <a:blip xmlns:r="http://schemas.openxmlformats.org/officeDocument/2006/relationships" r:embed="rId390">
          <a:extLst>
            <a:ext uri="{28A0092B-C50C-407E-A947-70E740481C1C}">
              <a14:useLocalDpi xmlns:a14="http://schemas.microsoft.com/office/drawing/2010/main" val="0"/>
            </a:ext>
          </a:extLst>
        </a:blip>
        <a:stretch>
          <a:fillRect/>
        </a:stretch>
      </xdr:blipFill>
      <xdr:spPr>
        <a:xfrm>
          <a:off x="635000" y="670109150"/>
          <a:ext cx="723900" cy="476250"/>
        </a:xfrm>
        <a:prstGeom prst="rect">
          <a:avLst/>
        </a:prstGeom>
      </xdr:spPr>
    </xdr:pic>
    <xdr:clientData/>
  </xdr:twoCellAnchor>
  <xdr:twoCellAnchor editAs="oneCell">
    <xdr:from>
      <xdr:col>1</xdr:col>
      <xdr:colOff>25400</xdr:colOff>
      <xdr:row>1281</xdr:row>
      <xdr:rowOff>25400</xdr:rowOff>
    </xdr:from>
    <xdr:to>
      <xdr:col>1</xdr:col>
      <xdr:colOff>749300</xdr:colOff>
      <xdr:row>1281</xdr:row>
      <xdr:rowOff>501650</xdr:rowOff>
    </xdr:to>
    <xdr:pic>
      <xdr:nvPicPr>
        <xdr:cNvPr id="2253" name="Subgraph-jpoetes">
          <a:extLst>
            <a:ext uri="{FF2B5EF4-FFF2-40B4-BE49-F238E27FC236}">
              <a16:creationId xmlns:a16="http://schemas.microsoft.com/office/drawing/2014/main" id="{5E40C07B-A7BA-4758-B9A9-224E4A673AFD}"/>
            </a:ext>
          </a:extLst>
        </xdr:cNvPr>
        <xdr:cNvPicPr>
          <a:picLocks/>
        </xdr:cNvPicPr>
      </xdr:nvPicPr>
      <xdr:blipFill>
        <a:blip xmlns:r="http://schemas.openxmlformats.org/officeDocument/2006/relationships" r:embed="rId391">
          <a:extLst>
            <a:ext uri="{28A0092B-C50C-407E-A947-70E740481C1C}">
              <a14:useLocalDpi xmlns:a14="http://schemas.microsoft.com/office/drawing/2010/main" val="0"/>
            </a:ext>
          </a:extLst>
        </a:blip>
        <a:stretch>
          <a:fillRect/>
        </a:stretch>
      </xdr:blipFill>
      <xdr:spPr>
        <a:xfrm>
          <a:off x="635000" y="670633025"/>
          <a:ext cx="723900" cy="476250"/>
        </a:xfrm>
        <a:prstGeom prst="rect">
          <a:avLst/>
        </a:prstGeom>
      </xdr:spPr>
    </xdr:pic>
    <xdr:clientData/>
  </xdr:twoCellAnchor>
  <xdr:twoCellAnchor editAs="oneCell">
    <xdr:from>
      <xdr:col>1</xdr:col>
      <xdr:colOff>25400</xdr:colOff>
      <xdr:row>1282</xdr:row>
      <xdr:rowOff>25400</xdr:rowOff>
    </xdr:from>
    <xdr:to>
      <xdr:col>1</xdr:col>
      <xdr:colOff>749300</xdr:colOff>
      <xdr:row>1282</xdr:row>
      <xdr:rowOff>501650</xdr:rowOff>
    </xdr:to>
    <xdr:pic>
      <xdr:nvPicPr>
        <xdr:cNvPr id="2255" name="Subgraph-redwhitequeen">
          <a:extLst>
            <a:ext uri="{FF2B5EF4-FFF2-40B4-BE49-F238E27FC236}">
              <a16:creationId xmlns:a16="http://schemas.microsoft.com/office/drawing/2014/main" id="{0EA09686-C14D-49C9-ACE3-E39DBBA5BCA3}"/>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671156900"/>
          <a:ext cx="723900" cy="476250"/>
        </a:xfrm>
        <a:prstGeom prst="rect">
          <a:avLst/>
        </a:prstGeom>
      </xdr:spPr>
    </xdr:pic>
    <xdr:clientData/>
  </xdr:twoCellAnchor>
  <xdr:twoCellAnchor editAs="oneCell">
    <xdr:from>
      <xdr:col>1</xdr:col>
      <xdr:colOff>25400</xdr:colOff>
      <xdr:row>1283</xdr:row>
      <xdr:rowOff>25400</xdr:rowOff>
    </xdr:from>
    <xdr:to>
      <xdr:col>1</xdr:col>
      <xdr:colOff>749300</xdr:colOff>
      <xdr:row>1283</xdr:row>
      <xdr:rowOff>501650</xdr:rowOff>
    </xdr:to>
    <xdr:pic>
      <xdr:nvPicPr>
        <xdr:cNvPr id="2257" name="Subgraph-ligatv">
          <a:extLst>
            <a:ext uri="{FF2B5EF4-FFF2-40B4-BE49-F238E27FC236}">
              <a16:creationId xmlns:a16="http://schemas.microsoft.com/office/drawing/2014/main" id="{40A3D305-0084-4CCC-9FFF-3C0B54D9A3B2}"/>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671680775"/>
          <a:ext cx="723900" cy="476250"/>
        </a:xfrm>
        <a:prstGeom prst="rect">
          <a:avLst/>
        </a:prstGeom>
      </xdr:spPr>
    </xdr:pic>
    <xdr:clientData/>
  </xdr:twoCellAnchor>
  <xdr:twoCellAnchor editAs="oneCell">
    <xdr:from>
      <xdr:col>1</xdr:col>
      <xdr:colOff>25400</xdr:colOff>
      <xdr:row>1284</xdr:row>
      <xdr:rowOff>25400</xdr:rowOff>
    </xdr:from>
    <xdr:to>
      <xdr:col>1</xdr:col>
      <xdr:colOff>749300</xdr:colOff>
      <xdr:row>1284</xdr:row>
      <xdr:rowOff>501650</xdr:rowOff>
    </xdr:to>
    <xdr:pic>
      <xdr:nvPicPr>
        <xdr:cNvPr id="2259" name="Subgraph-arunsha24501846">
          <a:extLst>
            <a:ext uri="{FF2B5EF4-FFF2-40B4-BE49-F238E27FC236}">
              <a16:creationId xmlns:a16="http://schemas.microsoft.com/office/drawing/2014/main" id="{3C515A74-1DBD-4777-A2E1-A110E27FD479}"/>
            </a:ext>
          </a:extLst>
        </xdr:cNvPr>
        <xdr:cNvPicPr>
          <a:picLocks/>
        </xdr:cNvPicPr>
      </xdr:nvPicPr>
      <xdr:blipFill>
        <a:blip xmlns:r="http://schemas.openxmlformats.org/officeDocument/2006/relationships" r:embed="rId358">
          <a:extLst>
            <a:ext uri="{28A0092B-C50C-407E-A947-70E740481C1C}">
              <a14:useLocalDpi xmlns:a14="http://schemas.microsoft.com/office/drawing/2010/main" val="0"/>
            </a:ext>
          </a:extLst>
        </a:blip>
        <a:stretch>
          <a:fillRect/>
        </a:stretch>
      </xdr:blipFill>
      <xdr:spPr>
        <a:xfrm>
          <a:off x="635000" y="672204650"/>
          <a:ext cx="723900" cy="476250"/>
        </a:xfrm>
        <a:prstGeom prst="rect">
          <a:avLst/>
        </a:prstGeom>
      </xdr:spPr>
    </xdr:pic>
    <xdr:clientData/>
  </xdr:twoCellAnchor>
  <xdr:twoCellAnchor editAs="oneCell">
    <xdr:from>
      <xdr:col>1</xdr:col>
      <xdr:colOff>25400</xdr:colOff>
      <xdr:row>1285</xdr:row>
      <xdr:rowOff>25400</xdr:rowOff>
    </xdr:from>
    <xdr:to>
      <xdr:col>1</xdr:col>
      <xdr:colOff>749300</xdr:colOff>
      <xdr:row>1285</xdr:row>
      <xdr:rowOff>501650</xdr:rowOff>
    </xdr:to>
    <xdr:pic>
      <xdr:nvPicPr>
        <xdr:cNvPr id="2261" name="Subgraph-muntasir795">
          <a:extLst>
            <a:ext uri="{FF2B5EF4-FFF2-40B4-BE49-F238E27FC236}">
              <a16:creationId xmlns:a16="http://schemas.microsoft.com/office/drawing/2014/main" id="{E11C66D1-DA1A-49F9-9EAC-57269DB3922B}"/>
            </a:ext>
          </a:extLst>
        </xdr:cNvPr>
        <xdr:cNvPicPr>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635000" y="672728525"/>
          <a:ext cx="723900" cy="476250"/>
        </a:xfrm>
        <a:prstGeom prst="rect">
          <a:avLst/>
        </a:prstGeom>
      </xdr:spPr>
    </xdr:pic>
    <xdr:clientData/>
  </xdr:twoCellAnchor>
  <xdr:twoCellAnchor editAs="oneCell">
    <xdr:from>
      <xdr:col>1</xdr:col>
      <xdr:colOff>25400</xdr:colOff>
      <xdr:row>1286</xdr:row>
      <xdr:rowOff>25400</xdr:rowOff>
    </xdr:from>
    <xdr:to>
      <xdr:col>1</xdr:col>
      <xdr:colOff>749300</xdr:colOff>
      <xdr:row>1286</xdr:row>
      <xdr:rowOff>501650</xdr:rowOff>
    </xdr:to>
    <xdr:pic>
      <xdr:nvPicPr>
        <xdr:cNvPr id="2263" name="Subgraph-hfc420">
          <a:extLst>
            <a:ext uri="{FF2B5EF4-FFF2-40B4-BE49-F238E27FC236}">
              <a16:creationId xmlns:a16="http://schemas.microsoft.com/office/drawing/2014/main" id="{96AC0EBC-3129-49A9-A80F-98A88D37BC2B}"/>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673252400"/>
          <a:ext cx="723900" cy="476250"/>
        </a:xfrm>
        <a:prstGeom prst="rect">
          <a:avLst/>
        </a:prstGeom>
      </xdr:spPr>
    </xdr:pic>
    <xdr:clientData/>
  </xdr:twoCellAnchor>
  <xdr:twoCellAnchor editAs="oneCell">
    <xdr:from>
      <xdr:col>1</xdr:col>
      <xdr:colOff>25400</xdr:colOff>
      <xdr:row>1287</xdr:row>
      <xdr:rowOff>25400</xdr:rowOff>
    </xdr:from>
    <xdr:to>
      <xdr:col>1</xdr:col>
      <xdr:colOff>749300</xdr:colOff>
      <xdr:row>1287</xdr:row>
      <xdr:rowOff>501650</xdr:rowOff>
    </xdr:to>
    <xdr:pic>
      <xdr:nvPicPr>
        <xdr:cNvPr id="2265" name="Subgraph-sultan_ufc">
          <a:extLst>
            <a:ext uri="{FF2B5EF4-FFF2-40B4-BE49-F238E27FC236}">
              <a16:creationId xmlns:a16="http://schemas.microsoft.com/office/drawing/2014/main" id="{5EB37E71-9EB1-4D60-A1FA-2E270DB8AD37}"/>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673776275"/>
          <a:ext cx="723900" cy="476250"/>
        </a:xfrm>
        <a:prstGeom prst="rect">
          <a:avLst/>
        </a:prstGeom>
      </xdr:spPr>
    </xdr:pic>
    <xdr:clientData/>
  </xdr:twoCellAnchor>
  <xdr:twoCellAnchor editAs="oneCell">
    <xdr:from>
      <xdr:col>1</xdr:col>
      <xdr:colOff>25400</xdr:colOff>
      <xdr:row>1289</xdr:row>
      <xdr:rowOff>25400</xdr:rowOff>
    </xdr:from>
    <xdr:to>
      <xdr:col>1</xdr:col>
      <xdr:colOff>749300</xdr:colOff>
      <xdr:row>1289</xdr:row>
      <xdr:rowOff>501650</xdr:rowOff>
    </xdr:to>
    <xdr:pic>
      <xdr:nvPicPr>
        <xdr:cNvPr id="2267" name="Subgraph-here_ufc">
          <a:extLst>
            <a:ext uri="{FF2B5EF4-FFF2-40B4-BE49-F238E27FC236}">
              <a16:creationId xmlns:a16="http://schemas.microsoft.com/office/drawing/2014/main" id="{346CBDF5-235E-436E-BC08-4C08DDA296B7}"/>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635000" y="674824025"/>
          <a:ext cx="723900" cy="476250"/>
        </a:xfrm>
        <a:prstGeom prst="rect">
          <a:avLst/>
        </a:prstGeom>
      </xdr:spPr>
    </xdr:pic>
    <xdr:clientData/>
  </xdr:twoCellAnchor>
  <xdr:twoCellAnchor editAs="oneCell">
    <xdr:from>
      <xdr:col>1</xdr:col>
      <xdr:colOff>25400</xdr:colOff>
      <xdr:row>1290</xdr:row>
      <xdr:rowOff>25400</xdr:rowOff>
    </xdr:from>
    <xdr:to>
      <xdr:col>1</xdr:col>
      <xdr:colOff>749300</xdr:colOff>
      <xdr:row>1290</xdr:row>
      <xdr:rowOff>501650</xdr:rowOff>
    </xdr:to>
    <xdr:pic>
      <xdr:nvPicPr>
        <xdr:cNvPr id="2269" name="Subgraph-hunnywh0re">
          <a:extLst>
            <a:ext uri="{FF2B5EF4-FFF2-40B4-BE49-F238E27FC236}">
              <a16:creationId xmlns:a16="http://schemas.microsoft.com/office/drawing/2014/main" id="{149B1FA1-41AC-41D7-85DF-2AA01495F33E}"/>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675347900"/>
          <a:ext cx="723900" cy="476250"/>
        </a:xfrm>
        <a:prstGeom prst="rect">
          <a:avLst/>
        </a:prstGeom>
      </xdr:spPr>
    </xdr:pic>
    <xdr:clientData/>
  </xdr:twoCellAnchor>
  <xdr:twoCellAnchor editAs="oneCell">
    <xdr:from>
      <xdr:col>1</xdr:col>
      <xdr:colOff>25400</xdr:colOff>
      <xdr:row>1291</xdr:row>
      <xdr:rowOff>25400</xdr:rowOff>
    </xdr:from>
    <xdr:to>
      <xdr:col>1</xdr:col>
      <xdr:colOff>749300</xdr:colOff>
      <xdr:row>1291</xdr:row>
      <xdr:rowOff>501650</xdr:rowOff>
    </xdr:to>
    <xdr:pic>
      <xdr:nvPicPr>
        <xdr:cNvPr id="2271" name="Subgraph-jtuck151">
          <a:extLst>
            <a:ext uri="{FF2B5EF4-FFF2-40B4-BE49-F238E27FC236}">
              <a16:creationId xmlns:a16="http://schemas.microsoft.com/office/drawing/2014/main" id="{F8C1E7DA-1B3B-4174-85D9-82A617FAE2A1}"/>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675871775"/>
          <a:ext cx="723900" cy="476250"/>
        </a:xfrm>
        <a:prstGeom prst="rect">
          <a:avLst/>
        </a:prstGeom>
      </xdr:spPr>
    </xdr:pic>
    <xdr:clientData/>
  </xdr:twoCellAnchor>
  <xdr:twoCellAnchor editAs="oneCell">
    <xdr:from>
      <xdr:col>1</xdr:col>
      <xdr:colOff>25400</xdr:colOff>
      <xdr:row>1292</xdr:row>
      <xdr:rowOff>25400</xdr:rowOff>
    </xdr:from>
    <xdr:to>
      <xdr:col>1</xdr:col>
      <xdr:colOff>749300</xdr:colOff>
      <xdr:row>1292</xdr:row>
      <xdr:rowOff>501650</xdr:rowOff>
    </xdr:to>
    <xdr:pic>
      <xdr:nvPicPr>
        <xdr:cNvPr id="2273" name="Subgraph-krysteena91">
          <a:extLst>
            <a:ext uri="{FF2B5EF4-FFF2-40B4-BE49-F238E27FC236}">
              <a16:creationId xmlns:a16="http://schemas.microsoft.com/office/drawing/2014/main" id="{FE24C3CA-A806-4130-ACE8-5555D3641F51}"/>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676395650"/>
          <a:ext cx="723900" cy="476250"/>
        </a:xfrm>
        <a:prstGeom prst="rect">
          <a:avLst/>
        </a:prstGeom>
      </xdr:spPr>
    </xdr:pic>
    <xdr:clientData/>
  </xdr:twoCellAnchor>
  <xdr:twoCellAnchor editAs="oneCell">
    <xdr:from>
      <xdr:col>1</xdr:col>
      <xdr:colOff>25400</xdr:colOff>
      <xdr:row>1294</xdr:row>
      <xdr:rowOff>25400</xdr:rowOff>
    </xdr:from>
    <xdr:to>
      <xdr:col>1</xdr:col>
      <xdr:colOff>749300</xdr:colOff>
      <xdr:row>1294</xdr:row>
      <xdr:rowOff>501650</xdr:rowOff>
    </xdr:to>
    <xdr:pic>
      <xdr:nvPicPr>
        <xdr:cNvPr id="2275" name="Subgraph-dory_meh">
          <a:extLst>
            <a:ext uri="{FF2B5EF4-FFF2-40B4-BE49-F238E27FC236}">
              <a16:creationId xmlns:a16="http://schemas.microsoft.com/office/drawing/2014/main" id="{1E6E3674-816D-4546-AF7D-4E18CD983A4C}"/>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677443400"/>
          <a:ext cx="723900" cy="476250"/>
        </a:xfrm>
        <a:prstGeom prst="rect">
          <a:avLst/>
        </a:prstGeom>
      </xdr:spPr>
    </xdr:pic>
    <xdr:clientData/>
  </xdr:twoCellAnchor>
  <xdr:twoCellAnchor editAs="oneCell">
    <xdr:from>
      <xdr:col>1</xdr:col>
      <xdr:colOff>25400</xdr:colOff>
      <xdr:row>1295</xdr:row>
      <xdr:rowOff>25400</xdr:rowOff>
    </xdr:from>
    <xdr:to>
      <xdr:col>1</xdr:col>
      <xdr:colOff>749300</xdr:colOff>
      <xdr:row>1295</xdr:row>
      <xdr:rowOff>501650</xdr:rowOff>
    </xdr:to>
    <xdr:pic>
      <xdr:nvPicPr>
        <xdr:cNvPr id="2277" name="Subgraph-bhaskargarg16">
          <a:extLst>
            <a:ext uri="{FF2B5EF4-FFF2-40B4-BE49-F238E27FC236}">
              <a16:creationId xmlns:a16="http://schemas.microsoft.com/office/drawing/2014/main" id="{50237792-5A49-44AD-89A2-E22162AA630F}"/>
            </a:ext>
          </a:extLst>
        </xdr:cNvPr>
        <xdr:cNvPicPr>
          <a:picLocks/>
        </xdr:cNvPicPr>
      </xdr:nvPicPr>
      <xdr:blipFill>
        <a:blip xmlns:r="http://schemas.openxmlformats.org/officeDocument/2006/relationships" r:embed="rId358">
          <a:extLst>
            <a:ext uri="{28A0092B-C50C-407E-A947-70E740481C1C}">
              <a14:useLocalDpi xmlns:a14="http://schemas.microsoft.com/office/drawing/2010/main" val="0"/>
            </a:ext>
          </a:extLst>
        </a:blip>
        <a:stretch>
          <a:fillRect/>
        </a:stretch>
      </xdr:blipFill>
      <xdr:spPr>
        <a:xfrm>
          <a:off x="635000" y="677967275"/>
          <a:ext cx="723900" cy="476250"/>
        </a:xfrm>
        <a:prstGeom prst="rect">
          <a:avLst/>
        </a:prstGeom>
      </xdr:spPr>
    </xdr:pic>
    <xdr:clientData/>
  </xdr:twoCellAnchor>
  <xdr:twoCellAnchor editAs="oneCell">
    <xdr:from>
      <xdr:col>1</xdr:col>
      <xdr:colOff>25400</xdr:colOff>
      <xdr:row>1297</xdr:row>
      <xdr:rowOff>25400</xdr:rowOff>
    </xdr:from>
    <xdr:to>
      <xdr:col>1</xdr:col>
      <xdr:colOff>749300</xdr:colOff>
      <xdr:row>1297</xdr:row>
      <xdr:rowOff>501650</xdr:rowOff>
    </xdr:to>
    <xdr:pic>
      <xdr:nvPicPr>
        <xdr:cNvPr id="2279" name="Subgraph-tadanoiiyatu">
          <a:extLst>
            <a:ext uri="{FF2B5EF4-FFF2-40B4-BE49-F238E27FC236}">
              <a16:creationId xmlns:a16="http://schemas.microsoft.com/office/drawing/2014/main" id="{97AB2E7B-F008-4EB7-B1E6-342DB4B8E709}"/>
            </a:ext>
          </a:extLst>
        </xdr:cNvPr>
        <xdr:cNvPicPr>
          <a:picLocks/>
        </xdr:cNvPicPr>
      </xdr:nvPicPr>
      <xdr:blipFill>
        <a:blip xmlns:r="http://schemas.openxmlformats.org/officeDocument/2006/relationships" r:embed="rId247">
          <a:extLst>
            <a:ext uri="{28A0092B-C50C-407E-A947-70E740481C1C}">
              <a14:useLocalDpi xmlns:a14="http://schemas.microsoft.com/office/drawing/2010/main" val="0"/>
            </a:ext>
          </a:extLst>
        </a:blip>
        <a:stretch>
          <a:fillRect/>
        </a:stretch>
      </xdr:blipFill>
      <xdr:spPr>
        <a:xfrm>
          <a:off x="635000" y="679015025"/>
          <a:ext cx="723900" cy="476250"/>
        </a:xfrm>
        <a:prstGeom prst="rect">
          <a:avLst/>
        </a:prstGeom>
      </xdr:spPr>
    </xdr:pic>
    <xdr:clientData/>
  </xdr:twoCellAnchor>
  <xdr:twoCellAnchor editAs="oneCell">
    <xdr:from>
      <xdr:col>1</xdr:col>
      <xdr:colOff>25400</xdr:colOff>
      <xdr:row>1299</xdr:row>
      <xdr:rowOff>25400</xdr:rowOff>
    </xdr:from>
    <xdr:to>
      <xdr:col>1</xdr:col>
      <xdr:colOff>749300</xdr:colOff>
      <xdr:row>1299</xdr:row>
      <xdr:rowOff>501650</xdr:rowOff>
    </xdr:to>
    <xdr:pic>
      <xdr:nvPicPr>
        <xdr:cNvPr id="2281" name="Subgraph-jmcguire320">
          <a:extLst>
            <a:ext uri="{FF2B5EF4-FFF2-40B4-BE49-F238E27FC236}">
              <a16:creationId xmlns:a16="http://schemas.microsoft.com/office/drawing/2014/main" id="{60AB0392-0BB1-4E1B-A4A2-DC14DB523081}"/>
            </a:ext>
          </a:extLst>
        </xdr:cNvPr>
        <xdr:cNvPicPr>
          <a:picLocks/>
        </xdr:cNvPicPr>
      </xdr:nvPicPr>
      <xdr:blipFill>
        <a:blip xmlns:r="http://schemas.openxmlformats.org/officeDocument/2006/relationships" r:embed="rId227">
          <a:extLst>
            <a:ext uri="{28A0092B-C50C-407E-A947-70E740481C1C}">
              <a14:useLocalDpi xmlns:a14="http://schemas.microsoft.com/office/drawing/2010/main" val="0"/>
            </a:ext>
          </a:extLst>
        </a:blip>
        <a:stretch>
          <a:fillRect/>
        </a:stretch>
      </xdr:blipFill>
      <xdr:spPr>
        <a:xfrm>
          <a:off x="635000" y="680062775"/>
          <a:ext cx="723900" cy="476250"/>
        </a:xfrm>
        <a:prstGeom prst="rect">
          <a:avLst/>
        </a:prstGeom>
      </xdr:spPr>
    </xdr:pic>
    <xdr:clientData/>
  </xdr:twoCellAnchor>
  <xdr:twoCellAnchor editAs="oneCell">
    <xdr:from>
      <xdr:col>1</xdr:col>
      <xdr:colOff>25400</xdr:colOff>
      <xdr:row>1300</xdr:row>
      <xdr:rowOff>25400</xdr:rowOff>
    </xdr:from>
    <xdr:to>
      <xdr:col>1</xdr:col>
      <xdr:colOff>749300</xdr:colOff>
      <xdr:row>1300</xdr:row>
      <xdr:rowOff>501650</xdr:rowOff>
    </xdr:to>
    <xdr:pic>
      <xdr:nvPicPr>
        <xdr:cNvPr id="2283" name="Subgraph-ferriolferrio2">
          <a:extLst>
            <a:ext uri="{FF2B5EF4-FFF2-40B4-BE49-F238E27FC236}">
              <a16:creationId xmlns:a16="http://schemas.microsoft.com/office/drawing/2014/main" id="{4FA4184B-D7CE-4DD5-B4F0-8938F1A138D6}"/>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680586650"/>
          <a:ext cx="723900" cy="476250"/>
        </a:xfrm>
        <a:prstGeom prst="rect">
          <a:avLst/>
        </a:prstGeom>
      </xdr:spPr>
    </xdr:pic>
    <xdr:clientData/>
  </xdr:twoCellAnchor>
  <xdr:twoCellAnchor editAs="oneCell">
    <xdr:from>
      <xdr:col>1</xdr:col>
      <xdr:colOff>25400</xdr:colOff>
      <xdr:row>1301</xdr:row>
      <xdr:rowOff>25400</xdr:rowOff>
    </xdr:from>
    <xdr:to>
      <xdr:col>1</xdr:col>
      <xdr:colOff>749300</xdr:colOff>
      <xdr:row>1301</xdr:row>
      <xdr:rowOff>501650</xdr:rowOff>
    </xdr:to>
    <xdr:pic>
      <xdr:nvPicPr>
        <xdr:cNvPr id="2285" name="Subgraph-eurosjonesevans">
          <a:extLst>
            <a:ext uri="{FF2B5EF4-FFF2-40B4-BE49-F238E27FC236}">
              <a16:creationId xmlns:a16="http://schemas.microsoft.com/office/drawing/2014/main" id="{CBCE1CD0-0A1D-4699-8E93-67C8F6AC8003}"/>
            </a:ext>
          </a:extLst>
        </xdr:cNvPr>
        <xdr:cNvPicPr>
          <a:picLocks/>
        </xdr:cNvPicPr>
      </xdr:nvPicPr>
      <xdr:blipFill>
        <a:blip xmlns:r="http://schemas.openxmlformats.org/officeDocument/2006/relationships" r:embed="rId392">
          <a:extLst>
            <a:ext uri="{28A0092B-C50C-407E-A947-70E740481C1C}">
              <a14:useLocalDpi xmlns:a14="http://schemas.microsoft.com/office/drawing/2010/main" val="0"/>
            </a:ext>
          </a:extLst>
        </a:blip>
        <a:stretch>
          <a:fillRect/>
        </a:stretch>
      </xdr:blipFill>
      <xdr:spPr>
        <a:xfrm>
          <a:off x="635000" y="681110525"/>
          <a:ext cx="723900" cy="476250"/>
        </a:xfrm>
        <a:prstGeom prst="rect">
          <a:avLst/>
        </a:prstGeom>
      </xdr:spPr>
    </xdr:pic>
    <xdr:clientData/>
  </xdr:twoCellAnchor>
  <xdr:twoCellAnchor editAs="oneCell">
    <xdr:from>
      <xdr:col>1</xdr:col>
      <xdr:colOff>25400</xdr:colOff>
      <xdr:row>1302</xdr:row>
      <xdr:rowOff>25400</xdr:rowOff>
    </xdr:from>
    <xdr:to>
      <xdr:col>1</xdr:col>
      <xdr:colOff>749300</xdr:colOff>
      <xdr:row>1302</xdr:row>
      <xdr:rowOff>501650</xdr:rowOff>
    </xdr:to>
    <xdr:pic>
      <xdr:nvPicPr>
        <xdr:cNvPr id="2287" name="Subgraph-heyitsyel_">
          <a:extLst>
            <a:ext uri="{FF2B5EF4-FFF2-40B4-BE49-F238E27FC236}">
              <a16:creationId xmlns:a16="http://schemas.microsoft.com/office/drawing/2014/main" id="{F72656AB-6074-481C-812A-D6326CB79DF2}"/>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681634400"/>
          <a:ext cx="723900" cy="476250"/>
        </a:xfrm>
        <a:prstGeom prst="rect">
          <a:avLst/>
        </a:prstGeom>
      </xdr:spPr>
    </xdr:pic>
    <xdr:clientData/>
  </xdr:twoCellAnchor>
  <xdr:twoCellAnchor editAs="oneCell">
    <xdr:from>
      <xdr:col>1</xdr:col>
      <xdr:colOff>25400</xdr:colOff>
      <xdr:row>1303</xdr:row>
      <xdr:rowOff>25400</xdr:rowOff>
    </xdr:from>
    <xdr:to>
      <xdr:col>1</xdr:col>
      <xdr:colOff>749300</xdr:colOff>
      <xdr:row>1303</xdr:row>
      <xdr:rowOff>501650</xdr:rowOff>
    </xdr:to>
    <xdr:pic>
      <xdr:nvPicPr>
        <xdr:cNvPr id="2289" name="Subgraph-krisjames1978">
          <a:extLst>
            <a:ext uri="{FF2B5EF4-FFF2-40B4-BE49-F238E27FC236}">
              <a16:creationId xmlns:a16="http://schemas.microsoft.com/office/drawing/2014/main" id="{B972EAFB-9995-4D39-9835-A7C87AC976AB}"/>
            </a:ext>
          </a:extLst>
        </xdr:cNvPr>
        <xdr:cNvPicPr>
          <a:picLocks/>
        </xdr:cNvPicPr>
      </xdr:nvPicPr>
      <xdr:blipFill>
        <a:blip xmlns:r="http://schemas.openxmlformats.org/officeDocument/2006/relationships" r:embed="rId393">
          <a:extLst>
            <a:ext uri="{28A0092B-C50C-407E-A947-70E740481C1C}">
              <a14:useLocalDpi xmlns:a14="http://schemas.microsoft.com/office/drawing/2010/main" val="0"/>
            </a:ext>
          </a:extLst>
        </a:blip>
        <a:stretch>
          <a:fillRect/>
        </a:stretch>
      </xdr:blipFill>
      <xdr:spPr>
        <a:xfrm>
          <a:off x="635000" y="682158275"/>
          <a:ext cx="723900" cy="476250"/>
        </a:xfrm>
        <a:prstGeom prst="rect">
          <a:avLst/>
        </a:prstGeom>
      </xdr:spPr>
    </xdr:pic>
    <xdr:clientData/>
  </xdr:twoCellAnchor>
  <xdr:twoCellAnchor editAs="oneCell">
    <xdr:from>
      <xdr:col>1</xdr:col>
      <xdr:colOff>25400</xdr:colOff>
      <xdr:row>1306</xdr:row>
      <xdr:rowOff>25400</xdr:rowOff>
    </xdr:from>
    <xdr:to>
      <xdr:col>1</xdr:col>
      <xdr:colOff>749300</xdr:colOff>
      <xdr:row>1306</xdr:row>
      <xdr:rowOff>501650</xdr:rowOff>
    </xdr:to>
    <xdr:pic>
      <xdr:nvPicPr>
        <xdr:cNvPr id="2291" name="Subgraph-sannomiyadkk">
          <a:extLst>
            <a:ext uri="{FF2B5EF4-FFF2-40B4-BE49-F238E27FC236}">
              <a16:creationId xmlns:a16="http://schemas.microsoft.com/office/drawing/2014/main" id="{4D6BD259-A816-4CBC-A1B7-05F6C75945B0}"/>
            </a:ext>
          </a:extLst>
        </xdr:cNvPr>
        <xdr:cNvPicPr>
          <a:picLocks/>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635000" y="683729900"/>
          <a:ext cx="723900" cy="476250"/>
        </a:xfrm>
        <a:prstGeom prst="rect">
          <a:avLst/>
        </a:prstGeom>
      </xdr:spPr>
    </xdr:pic>
    <xdr:clientData/>
  </xdr:twoCellAnchor>
  <xdr:twoCellAnchor editAs="oneCell">
    <xdr:from>
      <xdr:col>1</xdr:col>
      <xdr:colOff>25400</xdr:colOff>
      <xdr:row>1307</xdr:row>
      <xdr:rowOff>25400</xdr:rowOff>
    </xdr:from>
    <xdr:to>
      <xdr:col>1</xdr:col>
      <xdr:colOff>749300</xdr:colOff>
      <xdr:row>1307</xdr:row>
      <xdr:rowOff>501650</xdr:rowOff>
    </xdr:to>
    <xdr:pic>
      <xdr:nvPicPr>
        <xdr:cNvPr id="2293" name="Subgraph-tanabigroup">
          <a:extLst>
            <a:ext uri="{FF2B5EF4-FFF2-40B4-BE49-F238E27FC236}">
              <a16:creationId xmlns:a16="http://schemas.microsoft.com/office/drawing/2014/main" id="{535B0D84-C789-4A7C-838D-21BB6E034FB2}"/>
            </a:ext>
          </a:extLst>
        </xdr:cNvPr>
        <xdr:cNvPicPr>
          <a:picLocks/>
        </xdr:cNvPicPr>
      </xdr:nvPicPr>
      <xdr:blipFill>
        <a:blip xmlns:r="http://schemas.openxmlformats.org/officeDocument/2006/relationships" r:embed="rId394">
          <a:extLst>
            <a:ext uri="{28A0092B-C50C-407E-A947-70E740481C1C}">
              <a14:useLocalDpi xmlns:a14="http://schemas.microsoft.com/office/drawing/2010/main" val="0"/>
            </a:ext>
          </a:extLst>
        </a:blip>
        <a:stretch>
          <a:fillRect/>
        </a:stretch>
      </xdr:blipFill>
      <xdr:spPr>
        <a:xfrm>
          <a:off x="635000" y="684253775"/>
          <a:ext cx="723900" cy="476250"/>
        </a:xfrm>
        <a:prstGeom prst="rect">
          <a:avLst/>
        </a:prstGeom>
      </xdr:spPr>
    </xdr:pic>
    <xdr:clientData/>
  </xdr:twoCellAnchor>
  <xdr:twoCellAnchor editAs="oneCell">
    <xdr:from>
      <xdr:col>1</xdr:col>
      <xdr:colOff>25400</xdr:colOff>
      <xdr:row>1308</xdr:row>
      <xdr:rowOff>25400</xdr:rowOff>
    </xdr:from>
    <xdr:to>
      <xdr:col>1</xdr:col>
      <xdr:colOff>749300</xdr:colOff>
      <xdr:row>1308</xdr:row>
      <xdr:rowOff>501650</xdr:rowOff>
    </xdr:to>
    <xdr:pic>
      <xdr:nvPicPr>
        <xdr:cNvPr id="2295" name="Subgraph-georgesstpierre">
          <a:extLst>
            <a:ext uri="{FF2B5EF4-FFF2-40B4-BE49-F238E27FC236}">
              <a16:creationId xmlns:a16="http://schemas.microsoft.com/office/drawing/2014/main" id="{D48DC3EC-51F3-46F3-8F5B-9D45A1A35EEF}"/>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684777650"/>
          <a:ext cx="723900" cy="476250"/>
        </a:xfrm>
        <a:prstGeom prst="rect">
          <a:avLst/>
        </a:prstGeom>
      </xdr:spPr>
    </xdr:pic>
    <xdr:clientData/>
  </xdr:twoCellAnchor>
  <xdr:twoCellAnchor editAs="oneCell">
    <xdr:from>
      <xdr:col>1</xdr:col>
      <xdr:colOff>25400</xdr:colOff>
      <xdr:row>1309</xdr:row>
      <xdr:rowOff>25400</xdr:rowOff>
    </xdr:from>
    <xdr:to>
      <xdr:col>1</xdr:col>
      <xdr:colOff>749300</xdr:colOff>
      <xdr:row>1309</xdr:row>
      <xdr:rowOff>501650</xdr:rowOff>
    </xdr:to>
    <xdr:pic>
      <xdr:nvPicPr>
        <xdr:cNvPr id="2297" name="Subgraph-93mma93ren">
          <a:extLst>
            <a:ext uri="{FF2B5EF4-FFF2-40B4-BE49-F238E27FC236}">
              <a16:creationId xmlns:a16="http://schemas.microsoft.com/office/drawing/2014/main" id="{BB461EA8-E25E-46B6-8155-4F8008AE84E6}"/>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685301525"/>
          <a:ext cx="723900" cy="476250"/>
        </a:xfrm>
        <a:prstGeom prst="rect">
          <a:avLst/>
        </a:prstGeom>
      </xdr:spPr>
    </xdr:pic>
    <xdr:clientData/>
  </xdr:twoCellAnchor>
  <xdr:twoCellAnchor editAs="oneCell">
    <xdr:from>
      <xdr:col>1</xdr:col>
      <xdr:colOff>25400</xdr:colOff>
      <xdr:row>1310</xdr:row>
      <xdr:rowOff>25400</xdr:rowOff>
    </xdr:from>
    <xdr:to>
      <xdr:col>1</xdr:col>
      <xdr:colOff>749300</xdr:colOff>
      <xdr:row>1310</xdr:row>
      <xdr:rowOff>501650</xdr:rowOff>
    </xdr:to>
    <xdr:pic>
      <xdr:nvPicPr>
        <xdr:cNvPr id="2299" name="Subgraph-wahuuwahyu">
          <a:extLst>
            <a:ext uri="{FF2B5EF4-FFF2-40B4-BE49-F238E27FC236}">
              <a16:creationId xmlns:a16="http://schemas.microsoft.com/office/drawing/2014/main" id="{C2AF6AB4-691B-4F58-B6BC-DF24B8D0AA33}"/>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685825400"/>
          <a:ext cx="723900" cy="476250"/>
        </a:xfrm>
        <a:prstGeom prst="rect">
          <a:avLst/>
        </a:prstGeom>
      </xdr:spPr>
    </xdr:pic>
    <xdr:clientData/>
  </xdr:twoCellAnchor>
  <xdr:twoCellAnchor editAs="oneCell">
    <xdr:from>
      <xdr:col>1</xdr:col>
      <xdr:colOff>25400</xdr:colOff>
      <xdr:row>1311</xdr:row>
      <xdr:rowOff>25400</xdr:rowOff>
    </xdr:from>
    <xdr:to>
      <xdr:col>1</xdr:col>
      <xdr:colOff>749300</xdr:colOff>
      <xdr:row>1311</xdr:row>
      <xdr:rowOff>501650</xdr:rowOff>
    </xdr:to>
    <xdr:pic>
      <xdr:nvPicPr>
        <xdr:cNvPr id="2301" name="Subgraph-omarsaidjoty">
          <a:extLst>
            <a:ext uri="{FF2B5EF4-FFF2-40B4-BE49-F238E27FC236}">
              <a16:creationId xmlns:a16="http://schemas.microsoft.com/office/drawing/2014/main" id="{45F95CBB-8460-41B2-8D6F-E3A19A7F20B9}"/>
            </a:ext>
          </a:extLst>
        </xdr:cNvPr>
        <xdr:cNvPicPr>
          <a:picLocks/>
        </xdr:cNvPicPr>
      </xdr:nvPicPr>
      <xdr:blipFill>
        <a:blip xmlns:r="http://schemas.openxmlformats.org/officeDocument/2006/relationships" r:embed="rId395">
          <a:extLst>
            <a:ext uri="{28A0092B-C50C-407E-A947-70E740481C1C}">
              <a14:useLocalDpi xmlns:a14="http://schemas.microsoft.com/office/drawing/2010/main" val="0"/>
            </a:ext>
          </a:extLst>
        </a:blip>
        <a:stretch>
          <a:fillRect/>
        </a:stretch>
      </xdr:blipFill>
      <xdr:spPr>
        <a:xfrm>
          <a:off x="635000" y="686349275"/>
          <a:ext cx="723900" cy="476250"/>
        </a:xfrm>
        <a:prstGeom prst="rect">
          <a:avLst/>
        </a:prstGeom>
      </xdr:spPr>
    </xdr:pic>
    <xdr:clientData/>
  </xdr:twoCellAnchor>
  <xdr:twoCellAnchor editAs="oneCell">
    <xdr:from>
      <xdr:col>1</xdr:col>
      <xdr:colOff>25400</xdr:colOff>
      <xdr:row>1312</xdr:row>
      <xdr:rowOff>25400</xdr:rowOff>
    </xdr:from>
    <xdr:to>
      <xdr:col>1</xdr:col>
      <xdr:colOff>749300</xdr:colOff>
      <xdr:row>1312</xdr:row>
      <xdr:rowOff>501650</xdr:rowOff>
    </xdr:to>
    <xdr:pic>
      <xdr:nvPicPr>
        <xdr:cNvPr id="2303" name="Subgraph-patsabatini145">
          <a:extLst>
            <a:ext uri="{FF2B5EF4-FFF2-40B4-BE49-F238E27FC236}">
              <a16:creationId xmlns:a16="http://schemas.microsoft.com/office/drawing/2014/main" id="{9B3683D0-0543-4B27-84E0-0317AC64CB2D}"/>
            </a:ext>
          </a:extLst>
        </xdr:cNvPr>
        <xdr:cNvPicPr>
          <a:picLocks/>
        </xdr:cNvPicPr>
      </xdr:nvPicPr>
      <xdr:blipFill>
        <a:blip xmlns:r="http://schemas.openxmlformats.org/officeDocument/2006/relationships" r:embed="rId256">
          <a:extLst>
            <a:ext uri="{28A0092B-C50C-407E-A947-70E740481C1C}">
              <a14:useLocalDpi xmlns:a14="http://schemas.microsoft.com/office/drawing/2010/main" val="0"/>
            </a:ext>
          </a:extLst>
        </a:blip>
        <a:stretch>
          <a:fillRect/>
        </a:stretch>
      </xdr:blipFill>
      <xdr:spPr>
        <a:xfrm>
          <a:off x="635000" y="686873150"/>
          <a:ext cx="723900" cy="476250"/>
        </a:xfrm>
        <a:prstGeom prst="rect">
          <a:avLst/>
        </a:prstGeom>
      </xdr:spPr>
    </xdr:pic>
    <xdr:clientData/>
  </xdr:twoCellAnchor>
  <xdr:twoCellAnchor editAs="oneCell">
    <xdr:from>
      <xdr:col>1</xdr:col>
      <xdr:colOff>25400</xdr:colOff>
      <xdr:row>1313</xdr:row>
      <xdr:rowOff>25400</xdr:rowOff>
    </xdr:from>
    <xdr:to>
      <xdr:col>1</xdr:col>
      <xdr:colOff>749300</xdr:colOff>
      <xdr:row>1313</xdr:row>
      <xdr:rowOff>501650</xdr:rowOff>
    </xdr:to>
    <xdr:pic>
      <xdr:nvPicPr>
        <xdr:cNvPr id="2305" name="Subgraph-shiiro_jk">
          <a:extLst>
            <a:ext uri="{FF2B5EF4-FFF2-40B4-BE49-F238E27FC236}">
              <a16:creationId xmlns:a16="http://schemas.microsoft.com/office/drawing/2014/main" id="{ED0CE4D6-0A8F-49D5-A60F-E455BFD2ADBC}"/>
            </a:ext>
          </a:extLst>
        </xdr:cNvPr>
        <xdr:cNvPicPr>
          <a:picLocks/>
        </xdr:cNvPicPr>
      </xdr:nvPicPr>
      <xdr:blipFill>
        <a:blip xmlns:r="http://schemas.openxmlformats.org/officeDocument/2006/relationships" r:embed="rId396">
          <a:extLst>
            <a:ext uri="{28A0092B-C50C-407E-A947-70E740481C1C}">
              <a14:useLocalDpi xmlns:a14="http://schemas.microsoft.com/office/drawing/2010/main" val="0"/>
            </a:ext>
          </a:extLst>
        </a:blip>
        <a:stretch>
          <a:fillRect/>
        </a:stretch>
      </xdr:blipFill>
      <xdr:spPr>
        <a:xfrm>
          <a:off x="635000" y="687397025"/>
          <a:ext cx="723900" cy="476250"/>
        </a:xfrm>
        <a:prstGeom prst="rect">
          <a:avLst/>
        </a:prstGeom>
      </xdr:spPr>
    </xdr:pic>
    <xdr:clientData/>
  </xdr:twoCellAnchor>
  <xdr:twoCellAnchor editAs="oneCell">
    <xdr:from>
      <xdr:col>1</xdr:col>
      <xdr:colOff>25400</xdr:colOff>
      <xdr:row>1315</xdr:row>
      <xdr:rowOff>25400</xdr:rowOff>
    </xdr:from>
    <xdr:to>
      <xdr:col>1</xdr:col>
      <xdr:colOff>749300</xdr:colOff>
      <xdr:row>1315</xdr:row>
      <xdr:rowOff>501650</xdr:rowOff>
    </xdr:to>
    <xdr:pic>
      <xdr:nvPicPr>
        <xdr:cNvPr id="2307" name="Subgraph-gcllx_">
          <a:extLst>
            <a:ext uri="{FF2B5EF4-FFF2-40B4-BE49-F238E27FC236}">
              <a16:creationId xmlns:a16="http://schemas.microsoft.com/office/drawing/2014/main" id="{E7AD984A-0CCB-4DD5-8AEB-78D172151D97}"/>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688444775"/>
          <a:ext cx="723900" cy="476250"/>
        </a:xfrm>
        <a:prstGeom prst="rect">
          <a:avLst/>
        </a:prstGeom>
      </xdr:spPr>
    </xdr:pic>
    <xdr:clientData/>
  </xdr:twoCellAnchor>
  <xdr:twoCellAnchor editAs="oneCell">
    <xdr:from>
      <xdr:col>1</xdr:col>
      <xdr:colOff>25400</xdr:colOff>
      <xdr:row>1316</xdr:row>
      <xdr:rowOff>25400</xdr:rowOff>
    </xdr:from>
    <xdr:to>
      <xdr:col>1</xdr:col>
      <xdr:colOff>749300</xdr:colOff>
      <xdr:row>1316</xdr:row>
      <xdr:rowOff>501650</xdr:rowOff>
    </xdr:to>
    <xdr:pic>
      <xdr:nvPicPr>
        <xdr:cNvPr id="2309" name="Subgraph-the_dcom2">
          <a:extLst>
            <a:ext uri="{FF2B5EF4-FFF2-40B4-BE49-F238E27FC236}">
              <a16:creationId xmlns:a16="http://schemas.microsoft.com/office/drawing/2014/main" id="{23BA3868-161F-42F9-8626-88D64E42BD7A}"/>
            </a:ext>
          </a:extLst>
        </xdr:cNvPr>
        <xdr:cNvPicPr>
          <a:picLocks/>
        </xdr:cNvPicPr>
      </xdr:nvPicPr>
      <xdr:blipFill>
        <a:blip xmlns:r="http://schemas.openxmlformats.org/officeDocument/2006/relationships" r:embed="rId397">
          <a:extLst>
            <a:ext uri="{28A0092B-C50C-407E-A947-70E740481C1C}">
              <a14:useLocalDpi xmlns:a14="http://schemas.microsoft.com/office/drawing/2010/main" val="0"/>
            </a:ext>
          </a:extLst>
        </a:blip>
        <a:stretch>
          <a:fillRect/>
        </a:stretch>
      </xdr:blipFill>
      <xdr:spPr>
        <a:xfrm>
          <a:off x="635000" y="688968650"/>
          <a:ext cx="723900" cy="476250"/>
        </a:xfrm>
        <a:prstGeom prst="rect">
          <a:avLst/>
        </a:prstGeom>
      </xdr:spPr>
    </xdr:pic>
    <xdr:clientData/>
  </xdr:twoCellAnchor>
  <xdr:twoCellAnchor editAs="oneCell">
    <xdr:from>
      <xdr:col>1</xdr:col>
      <xdr:colOff>25400</xdr:colOff>
      <xdr:row>1317</xdr:row>
      <xdr:rowOff>25400</xdr:rowOff>
    </xdr:from>
    <xdr:to>
      <xdr:col>1</xdr:col>
      <xdr:colOff>749300</xdr:colOff>
      <xdr:row>1317</xdr:row>
      <xdr:rowOff>501650</xdr:rowOff>
    </xdr:to>
    <xdr:pic>
      <xdr:nvPicPr>
        <xdr:cNvPr id="2311" name="Subgraph-thenotorious080">
          <a:extLst>
            <a:ext uri="{FF2B5EF4-FFF2-40B4-BE49-F238E27FC236}">
              <a16:creationId xmlns:a16="http://schemas.microsoft.com/office/drawing/2014/main" id="{80C9A16E-3034-4F68-8F80-11B2912B53CA}"/>
            </a:ext>
          </a:extLst>
        </xdr:cNvPr>
        <xdr:cNvPicPr>
          <a:picLocks/>
        </xdr:cNvPicPr>
      </xdr:nvPicPr>
      <xdr:blipFill>
        <a:blip xmlns:r="http://schemas.openxmlformats.org/officeDocument/2006/relationships" r:embed="rId398">
          <a:extLst>
            <a:ext uri="{28A0092B-C50C-407E-A947-70E740481C1C}">
              <a14:useLocalDpi xmlns:a14="http://schemas.microsoft.com/office/drawing/2010/main" val="0"/>
            </a:ext>
          </a:extLst>
        </a:blip>
        <a:stretch>
          <a:fillRect/>
        </a:stretch>
      </xdr:blipFill>
      <xdr:spPr>
        <a:xfrm>
          <a:off x="635000" y="689492525"/>
          <a:ext cx="723900" cy="476250"/>
        </a:xfrm>
        <a:prstGeom prst="rect">
          <a:avLst/>
        </a:prstGeom>
      </xdr:spPr>
    </xdr:pic>
    <xdr:clientData/>
  </xdr:twoCellAnchor>
  <xdr:twoCellAnchor editAs="oneCell">
    <xdr:from>
      <xdr:col>1</xdr:col>
      <xdr:colOff>25400</xdr:colOff>
      <xdr:row>1318</xdr:row>
      <xdr:rowOff>25400</xdr:rowOff>
    </xdr:from>
    <xdr:to>
      <xdr:col>1</xdr:col>
      <xdr:colOff>749300</xdr:colOff>
      <xdr:row>1318</xdr:row>
      <xdr:rowOff>501650</xdr:rowOff>
    </xdr:to>
    <xdr:pic>
      <xdr:nvPicPr>
        <xdr:cNvPr id="2313" name="Subgraph-castillo_lolit">
          <a:extLst>
            <a:ext uri="{FF2B5EF4-FFF2-40B4-BE49-F238E27FC236}">
              <a16:creationId xmlns:a16="http://schemas.microsoft.com/office/drawing/2014/main" id="{8DEF87E3-53B7-43A3-898D-C339530A3C15}"/>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690016400"/>
          <a:ext cx="723900" cy="476250"/>
        </a:xfrm>
        <a:prstGeom prst="rect">
          <a:avLst/>
        </a:prstGeom>
      </xdr:spPr>
    </xdr:pic>
    <xdr:clientData/>
  </xdr:twoCellAnchor>
  <xdr:twoCellAnchor editAs="oneCell">
    <xdr:from>
      <xdr:col>1</xdr:col>
      <xdr:colOff>25400</xdr:colOff>
      <xdr:row>1319</xdr:row>
      <xdr:rowOff>25400</xdr:rowOff>
    </xdr:from>
    <xdr:to>
      <xdr:col>1</xdr:col>
      <xdr:colOff>749300</xdr:colOff>
      <xdr:row>1319</xdr:row>
      <xdr:rowOff>501650</xdr:rowOff>
    </xdr:to>
    <xdr:pic>
      <xdr:nvPicPr>
        <xdr:cNvPr id="2315" name="Subgraph-kirua_07">
          <a:extLst>
            <a:ext uri="{FF2B5EF4-FFF2-40B4-BE49-F238E27FC236}">
              <a16:creationId xmlns:a16="http://schemas.microsoft.com/office/drawing/2014/main" id="{204A7D1F-F3A4-4370-82C4-48801E70E72E}"/>
            </a:ext>
          </a:extLst>
        </xdr:cNvPr>
        <xdr:cNvPicPr>
          <a:picLocks/>
        </xdr:cNvPicPr>
      </xdr:nvPicPr>
      <xdr:blipFill>
        <a:blip xmlns:r="http://schemas.openxmlformats.org/officeDocument/2006/relationships" r:embed="rId399">
          <a:extLst>
            <a:ext uri="{28A0092B-C50C-407E-A947-70E740481C1C}">
              <a14:useLocalDpi xmlns:a14="http://schemas.microsoft.com/office/drawing/2010/main" val="0"/>
            </a:ext>
          </a:extLst>
        </a:blip>
        <a:stretch>
          <a:fillRect/>
        </a:stretch>
      </xdr:blipFill>
      <xdr:spPr>
        <a:xfrm>
          <a:off x="635000" y="690540275"/>
          <a:ext cx="723900" cy="476250"/>
        </a:xfrm>
        <a:prstGeom prst="rect">
          <a:avLst/>
        </a:prstGeom>
      </xdr:spPr>
    </xdr:pic>
    <xdr:clientData/>
  </xdr:twoCellAnchor>
  <xdr:twoCellAnchor editAs="oneCell">
    <xdr:from>
      <xdr:col>1</xdr:col>
      <xdr:colOff>25400</xdr:colOff>
      <xdr:row>1320</xdr:row>
      <xdr:rowOff>25400</xdr:rowOff>
    </xdr:from>
    <xdr:to>
      <xdr:col>1</xdr:col>
      <xdr:colOff>749300</xdr:colOff>
      <xdr:row>1320</xdr:row>
      <xdr:rowOff>501650</xdr:rowOff>
    </xdr:to>
    <xdr:pic>
      <xdr:nvPicPr>
        <xdr:cNvPr id="2317" name="Subgraph-ufcarabia">
          <a:extLst>
            <a:ext uri="{FF2B5EF4-FFF2-40B4-BE49-F238E27FC236}">
              <a16:creationId xmlns:a16="http://schemas.microsoft.com/office/drawing/2014/main" id="{AA01F4F0-5249-47CA-B831-4EBA56467DF4}"/>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691064150"/>
          <a:ext cx="723900" cy="476250"/>
        </a:xfrm>
        <a:prstGeom prst="rect">
          <a:avLst/>
        </a:prstGeom>
      </xdr:spPr>
    </xdr:pic>
    <xdr:clientData/>
  </xdr:twoCellAnchor>
  <xdr:twoCellAnchor editAs="oneCell">
    <xdr:from>
      <xdr:col>1</xdr:col>
      <xdr:colOff>25400</xdr:colOff>
      <xdr:row>1321</xdr:row>
      <xdr:rowOff>25400</xdr:rowOff>
    </xdr:from>
    <xdr:to>
      <xdr:col>1</xdr:col>
      <xdr:colOff>749300</xdr:colOff>
      <xdr:row>1321</xdr:row>
      <xdr:rowOff>501650</xdr:rowOff>
    </xdr:to>
    <xdr:pic>
      <xdr:nvPicPr>
        <xdr:cNvPr id="2319" name="Subgraph-ijonk992">
          <a:extLst>
            <a:ext uri="{FF2B5EF4-FFF2-40B4-BE49-F238E27FC236}">
              <a16:creationId xmlns:a16="http://schemas.microsoft.com/office/drawing/2014/main" id="{A87A15C2-C1FE-46D7-994E-CBE051F6B1CB}"/>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691588025"/>
          <a:ext cx="723900" cy="476250"/>
        </a:xfrm>
        <a:prstGeom prst="rect">
          <a:avLst/>
        </a:prstGeom>
      </xdr:spPr>
    </xdr:pic>
    <xdr:clientData/>
  </xdr:twoCellAnchor>
  <xdr:twoCellAnchor editAs="oneCell">
    <xdr:from>
      <xdr:col>1</xdr:col>
      <xdr:colOff>25400</xdr:colOff>
      <xdr:row>1322</xdr:row>
      <xdr:rowOff>25400</xdr:rowOff>
    </xdr:from>
    <xdr:to>
      <xdr:col>1</xdr:col>
      <xdr:colOff>749300</xdr:colOff>
      <xdr:row>1322</xdr:row>
      <xdr:rowOff>501650</xdr:rowOff>
    </xdr:to>
    <xdr:pic>
      <xdr:nvPicPr>
        <xdr:cNvPr id="2321" name="Subgraph-cedrick89">
          <a:extLst>
            <a:ext uri="{FF2B5EF4-FFF2-40B4-BE49-F238E27FC236}">
              <a16:creationId xmlns:a16="http://schemas.microsoft.com/office/drawing/2014/main" id="{B1B69EE2-9FB0-4622-B6B7-FDB431552B3E}"/>
            </a:ext>
          </a:extLst>
        </xdr:cNvPr>
        <xdr:cNvPicPr>
          <a:picLocks/>
        </xdr:cNvPicPr>
      </xdr:nvPicPr>
      <xdr:blipFill>
        <a:blip xmlns:r="http://schemas.openxmlformats.org/officeDocument/2006/relationships" r:embed="rId400">
          <a:extLst>
            <a:ext uri="{28A0092B-C50C-407E-A947-70E740481C1C}">
              <a14:useLocalDpi xmlns:a14="http://schemas.microsoft.com/office/drawing/2010/main" val="0"/>
            </a:ext>
          </a:extLst>
        </a:blip>
        <a:stretch>
          <a:fillRect/>
        </a:stretch>
      </xdr:blipFill>
      <xdr:spPr>
        <a:xfrm>
          <a:off x="635000" y="692111900"/>
          <a:ext cx="723900" cy="476250"/>
        </a:xfrm>
        <a:prstGeom prst="rect">
          <a:avLst/>
        </a:prstGeom>
      </xdr:spPr>
    </xdr:pic>
    <xdr:clientData/>
  </xdr:twoCellAnchor>
  <xdr:twoCellAnchor editAs="oneCell">
    <xdr:from>
      <xdr:col>1</xdr:col>
      <xdr:colOff>25400</xdr:colOff>
      <xdr:row>1323</xdr:row>
      <xdr:rowOff>25400</xdr:rowOff>
    </xdr:from>
    <xdr:to>
      <xdr:col>1</xdr:col>
      <xdr:colOff>749300</xdr:colOff>
      <xdr:row>1323</xdr:row>
      <xdr:rowOff>501650</xdr:rowOff>
    </xdr:to>
    <xdr:pic>
      <xdr:nvPicPr>
        <xdr:cNvPr id="2323" name="Subgraph-gyeombamie_">
          <a:extLst>
            <a:ext uri="{FF2B5EF4-FFF2-40B4-BE49-F238E27FC236}">
              <a16:creationId xmlns:a16="http://schemas.microsoft.com/office/drawing/2014/main" id="{CC63A632-A6F1-45B9-8ADA-6ADC774EFE36}"/>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692635775"/>
          <a:ext cx="723900" cy="476250"/>
        </a:xfrm>
        <a:prstGeom prst="rect">
          <a:avLst/>
        </a:prstGeom>
      </xdr:spPr>
    </xdr:pic>
    <xdr:clientData/>
  </xdr:twoCellAnchor>
  <xdr:twoCellAnchor editAs="oneCell">
    <xdr:from>
      <xdr:col>1</xdr:col>
      <xdr:colOff>25400</xdr:colOff>
      <xdr:row>1326</xdr:row>
      <xdr:rowOff>25400</xdr:rowOff>
    </xdr:from>
    <xdr:to>
      <xdr:col>1</xdr:col>
      <xdr:colOff>749300</xdr:colOff>
      <xdr:row>1326</xdr:row>
      <xdr:rowOff>501650</xdr:rowOff>
    </xdr:to>
    <xdr:pic>
      <xdr:nvPicPr>
        <xdr:cNvPr id="2325" name="Subgraph-bamareb56">
          <a:extLst>
            <a:ext uri="{FF2B5EF4-FFF2-40B4-BE49-F238E27FC236}">
              <a16:creationId xmlns:a16="http://schemas.microsoft.com/office/drawing/2014/main" id="{B9C4BD48-3730-4EB4-BBAF-CA4ADDC76C88}"/>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694207400"/>
          <a:ext cx="723900" cy="476250"/>
        </a:xfrm>
        <a:prstGeom prst="rect">
          <a:avLst/>
        </a:prstGeom>
      </xdr:spPr>
    </xdr:pic>
    <xdr:clientData/>
  </xdr:twoCellAnchor>
  <xdr:twoCellAnchor editAs="oneCell">
    <xdr:from>
      <xdr:col>1</xdr:col>
      <xdr:colOff>25400</xdr:colOff>
      <xdr:row>1327</xdr:row>
      <xdr:rowOff>25400</xdr:rowOff>
    </xdr:from>
    <xdr:to>
      <xdr:col>1</xdr:col>
      <xdr:colOff>749300</xdr:colOff>
      <xdr:row>1327</xdr:row>
      <xdr:rowOff>501650</xdr:rowOff>
    </xdr:to>
    <xdr:pic>
      <xdr:nvPicPr>
        <xdr:cNvPr id="2327" name="Subgraph-gbrou10">
          <a:extLst>
            <a:ext uri="{FF2B5EF4-FFF2-40B4-BE49-F238E27FC236}">
              <a16:creationId xmlns:a16="http://schemas.microsoft.com/office/drawing/2014/main" id="{0F4BC0EC-4694-4E44-AD28-F0BE63CDD44E}"/>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694731275"/>
          <a:ext cx="723900" cy="476250"/>
        </a:xfrm>
        <a:prstGeom prst="rect">
          <a:avLst/>
        </a:prstGeom>
      </xdr:spPr>
    </xdr:pic>
    <xdr:clientData/>
  </xdr:twoCellAnchor>
  <xdr:twoCellAnchor editAs="oneCell">
    <xdr:from>
      <xdr:col>1</xdr:col>
      <xdr:colOff>25400</xdr:colOff>
      <xdr:row>1328</xdr:row>
      <xdr:rowOff>25400</xdr:rowOff>
    </xdr:from>
    <xdr:to>
      <xdr:col>1</xdr:col>
      <xdr:colOff>749300</xdr:colOff>
      <xdr:row>1328</xdr:row>
      <xdr:rowOff>501650</xdr:rowOff>
    </xdr:to>
    <xdr:pic>
      <xdr:nvPicPr>
        <xdr:cNvPr id="2329" name="Subgraph-lasso_rfz">
          <a:extLst>
            <a:ext uri="{FF2B5EF4-FFF2-40B4-BE49-F238E27FC236}">
              <a16:creationId xmlns:a16="http://schemas.microsoft.com/office/drawing/2014/main" id="{7C410C1B-6629-428A-8ACD-9174499F10F1}"/>
            </a:ext>
          </a:extLst>
        </xdr:cNvPr>
        <xdr:cNvPicPr>
          <a:picLocks/>
        </xdr:cNvPicPr>
      </xdr:nvPicPr>
      <xdr:blipFill>
        <a:blip xmlns:r="http://schemas.openxmlformats.org/officeDocument/2006/relationships" r:embed="rId401">
          <a:extLst>
            <a:ext uri="{28A0092B-C50C-407E-A947-70E740481C1C}">
              <a14:useLocalDpi xmlns:a14="http://schemas.microsoft.com/office/drawing/2010/main" val="0"/>
            </a:ext>
          </a:extLst>
        </a:blip>
        <a:stretch>
          <a:fillRect/>
        </a:stretch>
      </xdr:blipFill>
      <xdr:spPr>
        <a:xfrm>
          <a:off x="635000" y="695255150"/>
          <a:ext cx="723900" cy="476250"/>
        </a:xfrm>
        <a:prstGeom prst="rect">
          <a:avLst/>
        </a:prstGeom>
      </xdr:spPr>
    </xdr:pic>
    <xdr:clientData/>
  </xdr:twoCellAnchor>
  <xdr:twoCellAnchor editAs="oneCell">
    <xdr:from>
      <xdr:col>1</xdr:col>
      <xdr:colOff>25400</xdr:colOff>
      <xdr:row>1330</xdr:row>
      <xdr:rowOff>25400</xdr:rowOff>
    </xdr:from>
    <xdr:to>
      <xdr:col>1</xdr:col>
      <xdr:colOff>749300</xdr:colOff>
      <xdr:row>1330</xdr:row>
      <xdr:rowOff>501650</xdr:rowOff>
    </xdr:to>
    <xdr:pic>
      <xdr:nvPicPr>
        <xdr:cNvPr id="2331" name="Subgraph-8dquh0ctsnmgvyf">
          <a:extLst>
            <a:ext uri="{FF2B5EF4-FFF2-40B4-BE49-F238E27FC236}">
              <a16:creationId xmlns:a16="http://schemas.microsoft.com/office/drawing/2014/main" id="{E8E314E1-8B1D-4F23-8E40-048B3EB25F83}"/>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696302900"/>
          <a:ext cx="723900" cy="476250"/>
        </a:xfrm>
        <a:prstGeom prst="rect">
          <a:avLst/>
        </a:prstGeom>
      </xdr:spPr>
    </xdr:pic>
    <xdr:clientData/>
  </xdr:twoCellAnchor>
  <xdr:twoCellAnchor editAs="oneCell">
    <xdr:from>
      <xdr:col>1</xdr:col>
      <xdr:colOff>25400</xdr:colOff>
      <xdr:row>1331</xdr:row>
      <xdr:rowOff>25400</xdr:rowOff>
    </xdr:from>
    <xdr:to>
      <xdr:col>1</xdr:col>
      <xdr:colOff>749300</xdr:colOff>
      <xdr:row>1331</xdr:row>
      <xdr:rowOff>501650</xdr:rowOff>
    </xdr:to>
    <xdr:pic>
      <xdr:nvPicPr>
        <xdr:cNvPr id="2333" name="Subgraph-tubatuwins">
          <a:extLst>
            <a:ext uri="{FF2B5EF4-FFF2-40B4-BE49-F238E27FC236}">
              <a16:creationId xmlns:a16="http://schemas.microsoft.com/office/drawing/2014/main" id="{4DEE6DA2-B757-4AFB-A31A-C8F1CCF33810}"/>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696826775"/>
          <a:ext cx="723900" cy="476250"/>
        </a:xfrm>
        <a:prstGeom prst="rect">
          <a:avLst/>
        </a:prstGeom>
      </xdr:spPr>
    </xdr:pic>
    <xdr:clientData/>
  </xdr:twoCellAnchor>
  <xdr:twoCellAnchor editAs="oneCell">
    <xdr:from>
      <xdr:col>1</xdr:col>
      <xdr:colOff>25400</xdr:colOff>
      <xdr:row>1332</xdr:row>
      <xdr:rowOff>25400</xdr:rowOff>
    </xdr:from>
    <xdr:to>
      <xdr:col>1</xdr:col>
      <xdr:colOff>749300</xdr:colOff>
      <xdr:row>1332</xdr:row>
      <xdr:rowOff>501650</xdr:rowOff>
    </xdr:to>
    <xdr:pic>
      <xdr:nvPicPr>
        <xdr:cNvPr id="2335" name="Subgraph-thatswraith_">
          <a:extLst>
            <a:ext uri="{FF2B5EF4-FFF2-40B4-BE49-F238E27FC236}">
              <a16:creationId xmlns:a16="http://schemas.microsoft.com/office/drawing/2014/main" id="{BCEBE678-F0C0-41DF-B10E-CEF06EA2DE7C}"/>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635000" y="697350650"/>
          <a:ext cx="723900" cy="476250"/>
        </a:xfrm>
        <a:prstGeom prst="rect">
          <a:avLst/>
        </a:prstGeom>
      </xdr:spPr>
    </xdr:pic>
    <xdr:clientData/>
  </xdr:twoCellAnchor>
  <xdr:twoCellAnchor editAs="oneCell">
    <xdr:from>
      <xdr:col>1</xdr:col>
      <xdr:colOff>25400</xdr:colOff>
      <xdr:row>1333</xdr:row>
      <xdr:rowOff>25400</xdr:rowOff>
    </xdr:from>
    <xdr:to>
      <xdr:col>1</xdr:col>
      <xdr:colOff>749300</xdr:colOff>
      <xdr:row>1333</xdr:row>
      <xdr:rowOff>501650</xdr:rowOff>
    </xdr:to>
    <xdr:pic>
      <xdr:nvPicPr>
        <xdr:cNvPr id="2337" name="Subgraph-lobjectif17">
          <a:extLst>
            <a:ext uri="{FF2B5EF4-FFF2-40B4-BE49-F238E27FC236}">
              <a16:creationId xmlns:a16="http://schemas.microsoft.com/office/drawing/2014/main" id="{C626D6C9-6A8B-421A-8B38-DFFA879BB087}"/>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697874525"/>
          <a:ext cx="723900" cy="476250"/>
        </a:xfrm>
        <a:prstGeom prst="rect">
          <a:avLst/>
        </a:prstGeom>
      </xdr:spPr>
    </xdr:pic>
    <xdr:clientData/>
  </xdr:twoCellAnchor>
  <xdr:twoCellAnchor editAs="oneCell">
    <xdr:from>
      <xdr:col>1</xdr:col>
      <xdr:colOff>25400</xdr:colOff>
      <xdr:row>1334</xdr:row>
      <xdr:rowOff>25400</xdr:rowOff>
    </xdr:from>
    <xdr:to>
      <xdr:col>1</xdr:col>
      <xdr:colOff>749300</xdr:colOff>
      <xdr:row>1334</xdr:row>
      <xdr:rowOff>501650</xdr:rowOff>
    </xdr:to>
    <xdr:pic>
      <xdr:nvPicPr>
        <xdr:cNvPr id="2339" name="Subgraph-ufcongo">
          <a:extLst>
            <a:ext uri="{FF2B5EF4-FFF2-40B4-BE49-F238E27FC236}">
              <a16:creationId xmlns:a16="http://schemas.microsoft.com/office/drawing/2014/main" id="{618E604F-D89B-4641-A21C-F598DD839450}"/>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698398400"/>
          <a:ext cx="723900" cy="476250"/>
        </a:xfrm>
        <a:prstGeom prst="rect">
          <a:avLst/>
        </a:prstGeom>
      </xdr:spPr>
    </xdr:pic>
    <xdr:clientData/>
  </xdr:twoCellAnchor>
  <xdr:twoCellAnchor editAs="oneCell">
    <xdr:from>
      <xdr:col>1</xdr:col>
      <xdr:colOff>25400</xdr:colOff>
      <xdr:row>1335</xdr:row>
      <xdr:rowOff>25400</xdr:rowOff>
    </xdr:from>
    <xdr:to>
      <xdr:col>1</xdr:col>
      <xdr:colOff>749300</xdr:colOff>
      <xdr:row>1335</xdr:row>
      <xdr:rowOff>501650</xdr:rowOff>
    </xdr:to>
    <xdr:pic>
      <xdr:nvPicPr>
        <xdr:cNvPr id="2341" name="Subgraph-imsaamycb">
          <a:extLst>
            <a:ext uri="{FF2B5EF4-FFF2-40B4-BE49-F238E27FC236}">
              <a16:creationId xmlns:a16="http://schemas.microsoft.com/office/drawing/2014/main" id="{2A63301D-D3F3-4921-9031-179BDE898519}"/>
            </a:ext>
          </a:extLst>
        </xdr:cNvPr>
        <xdr:cNvPicPr>
          <a:picLocks/>
        </xdr:cNvPicPr>
      </xdr:nvPicPr>
      <xdr:blipFill>
        <a:blip xmlns:r="http://schemas.openxmlformats.org/officeDocument/2006/relationships" r:embed="rId401">
          <a:extLst>
            <a:ext uri="{28A0092B-C50C-407E-A947-70E740481C1C}">
              <a14:useLocalDpi xmlns:a14="http://schemas.microsoft.com/office/drawing/2010/main" val="0"/>
            </a:ext>
          </a:extLst>
        </a:blip>
        <a:stretch>
          <a:fillRect/>
        </a:stretch>
      </xdr:blipFill>
      <xdr:spPr>
        <a:xfrm>
          <a:off x="635000" y="698922275"/>
          <a:ext cx="723900" cy="476250"/>
        </a:xfrm>
        <a:prstGeom prst="rect">
          <a:avLst/>
        </a:prstGeom>
      </xdr:spPr>
    </xdr:pic>
    <xdr:clientData/>
  </xdr:twoCellAnchor>
  <xdr:twoCellAnchor editAs="oneCell">
    <xdr:from>
      <xdr:col>1</xdr:col>
      <xdr:colOff>25400</xdr:colOff>
      <xdr:row>1336</xdr:row>
      <xdr:rowOff>25400</xdr:rowOff>
    </xdr:from>
    <xdr:to>
      <xdr:col>1</xdr:col>
      <xdr:colOff>749300</xdr:colOff>
      <xdr:row>1336</xdr:row>
      <xdr:rowOff>501650</xdr:rowOff>
    </xdr:to>
    <xdr:pic>
      <xdr:nvPicPr>
        <xdr:cNvPr id="2343" name="Subgraph-dsjhayden">
          <a:extLst>
            <a:ext uri="{FF2B5EF4-FFF2-40B4-BE49-F238E27FC236}">
              <a16:creationId xmlns:a16="http://schemas.microsoft.com/office/drawing/2014/main" id="{142CB0E7-86D5-4AF5-AFA1-DA20C6894FE0}"/>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699446150"/>
          <a:ext cx="723900" cy="476250"/>
        </a:xfrm>
        <a:prstGeom prst="rect">
          <a:avLst/>
        </a:prstGeom>
      </xdr:spPr>
    </xdr:pic>
    <xdr:clientData/>
  </xdr:twoCellAnchor>
  <xdr:twoCellAnchor editAs="oneCell">
    <xdr:from>
      <xdr:col>1</xdr:col>
      <xdr:colOff>25400</xdr:colOff>
      <xdr:row>1337</xdr:row>
      <xdr:rowOff>25400</xdr:rowOff>
    </xdr:from>
    <xdr:to>
      <xdr:col>1</xdr:col>
      <xdr:colOff>749300</xdr:colOff>
      <xdr:row>1337</xdr:row>
      <xdr:rowOff>501650</xdr:rowOff>
    </xdr:to>
    <xdr:pic>
      <xdr:nvPicPr>
        <xdr:cNvPr id="2345" name="Subgraph-alexm_talksport">
          <a:extLst>
            <a:ext uri="{FF2B5EF4-FFF2-40B4-BE49-F238E27FC236}">
              <a16:creationId xmlns:a16="http://schemas.microsoft.com/office/drawing/2014/main" id="{400C3386-F556-466E-B926-F8D043581347}"/>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699970025"/>
          <a:ext cx="723900" cy="476250"/>
        </a:xfrm>
        <a:prstGeom prst="rect">
          <a:avLst/>
        </a:prstGeom>
      </xdr:spPr>
    </xdr:pic>
    <xdr:clientData/>
  </xdr:twoCellAnchor>
  <xdr:twoCellAnchor editAs="oneCell">
    <xdr:from>
      <xdr:col>1</xdr:col>
      <xdr:colOff>25400</xdr:colOff>
      <xdr:row>1339</xdr:row>
      <xdr:rowOff>25400</xdr:rowOff>
    </xdr:from>
    <xdr:to>
      <xdr:col>1</xdr:col>
      <xdr:colOff>749300</xdr:colOff>
      <xdr:row>1339</xdr:row>
      <xdr:rowOff>501650</xdr:rowOff>
    </xdr:to>
    <xdr:pic>
      <xdr:nvPicPr>
        <xdr:cNvPr id="2347" name="Subgraph-blackpandamma">
          <a:extLst>
            <a:ext uri="{FF2B5EF4-FFF2-40B4-BE49-F238E27FC236}">
              <a16:creationId xmlns:a16="http://schemas.microsoft.com/office/drawing/2014/main" id="{83C671EF-8962-4CA9-AA11-71B4FFA0BAE6}"/>
            </a:ext>
          </a:extLst>
        </xdr:cNvPr>
        <xdr:cNvPicPr>
          <a:picLocks/>
        </xdr:cNvPicPr>
      </xdr:nvPicPr>
      <xdr:blipFill>
        <a:blip xmlns:r="http://schemas.openxmlformats.org/officeDocument/2006/relationships" r:embed="rId402">
          <a:extLst>
            <a:ext uri="{28A0092B-C50C-407E-A947-70E740481C1C}">
              <a14:useLocalDpi xmlns:a14="http://schemas.microsoft.com/office/drawing/2010/main" val="0"/>
            </a:ext>
          </a:extLst>
        </a:blip>
        <a:stretch>
          <a:fillRect/>
        </a:stretch>
      </xdr:blipFill>
      <xdr:spPr>
        <a:xfrm>
          <a:off x="635000" y="701017775"/>
          <a:ext cx="723900" cy="476250"/>
        </a:xfrm>
        <a:prstGeom prst="rect">
          <a:avLst/>
        </a:prstGeom>
      </xdr:spPr>
    </xdr:pic>
    <xdr:clientData/>
  </xdr:twoCellAnchor>
  <xdr:twoCellAnchor editAs="oneCell">
    <xdr:from>
      <xdr:col>1</xdr:col>
      <xdr:colOff>25400</xdr:colOff>
      <xdr:row>1340</xdr:row>
      <xdr:rowOff>25400</xdr:rowOff>
    </xdr:from>
    <xdr:to>
      <xdr:col>1</xdr:col>
      <xdr:colOff>749300</xdr:colOff>
      <xdr:row>1340</xdr:row>
      <xdr:rowOff>501650</xdr:rowOff>
    </xdr:to>
    <xdr:pic>
      <xdr:nvPicPr>
        <xdr:cNvPr id="2349" name="Subgraph-wannmma">
          <a:extLst>
            <a:ext uri="{FF2B5EF4-FFF2-40B4-BE49-F238E27FC236}">
              <a16:creationId xmlns:a16="http://schemas.microsoft.com/office/drawing/2014/main" id="{51C340ED-54C2-490F-BFF9-BFFEBBF46F81}"/>
            </a:ext>
          </a:extLst>
        </xdr:cNvPr>
        <xdr:cNvPicPr>
          <a:picLocks/>
        </xdr:cNvPicPr>
      </xdr:nvPicPr>
      <xdr:blipFill>
        <a:blip xmlns:r="http://schemas.openxmlformats.org/officeDocument/2006/relationships" r:embed="rId403">
          <a:extLst>
            <a:ext uri="{28A0092B-C50C-407E-A947-70E740481C1C}">
              <a14:useLocalDpi xmlns:a14="http://schemas.microsoft.com/office/drawing/2010/main" val="0"/>
            </a:ext>
          </a:extLst>
        </a:blip>
        <a:stretch>
          <a:fillRect/>
        </a:stretch>
      </xdr:blipFill>
      <xdr:spPr>
        <a:xfrm>
          <a:off x="635000" y="701541650"/>
          <a:ext cx="723900" cy="476250"/>
        </a:xfrm>
        <a:prstGeom prst="rect">
          <a:avLst/>
        </a:prstGeom>
      </xdr:spPr>
    </xdr:pic>
    <xdr:clientData/>
  </xdr:twoCellAnchor>
  <xdr:twoCellAnchor editAs="oneCell">
    <xdr:from>
      <xdr:col>1</xdr:col>
      <xdr:colOff>25400</xdr:colOff>
      <xdr:row>1341</xdr:row>
      <xdr:rowOff>25400</xdr:rowOff>
    </xdr:from>
    <xdr:to>
      <xdr:col>1</xdr:col>
      <xdr:colOff>749300</xdr:colOff>
      <xdr:row>1341</xdr:row>
      <xdr:rowOff>501650</xdr:rowOff>
    </xdr:to>
    <xdr:pic>
      <xdr:nvPicPr>
        <xdr:cNvPr id="2351" name="Subgraph-iamkrizzachu">
          <a:extLst>
            <a:ext uri="{FF2B5EF4-FFF2-40B4-BE49-F238E27FC236}">
              <a16:creationId xmlns:a16="http://schemas.microsoft.com/office/drawing/2014/main" id="{A694B137-816D-4550-AEFF-7D5F6301CAD8}"/>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702065525"/>
          <a:ext cx="723900" cy="476250"/>
        </a:xfrm>
        <a:prstGeom prst="rect">
          <a:avLst/>
        </a:prstGeom>
      </xdr:spPr>
    </xdr:pic>
    <xdr:clientData/>
  </xdr:twoCellAnchor>
  <xdr:twoCellAnchor editAs="oneCell">
    <xdr:from>
      <xdr:col>1</xdr:col>
      <xdr:colOff>25400</xdr:colOff>
      <xdr:row>1343</xdr:row>
      <xdr:rowOff>25400</xdr:rowOff>
    </xdr:from>
    <xdr:to>
      <xdr:col>1</xdr:col>
      <xdr:colOff>749300</xdr:colOff>
      <xdr:row>1343</xdr:row>
      <xdr:rowOff>501650</xdr:rowOff>
    </xdr:to>
    <xdr:pic>
      <xdr:nvPicPr>
        <xdr:cNvPr id="2353" name="Subgraph-qtrriki">
          <a:extLst>
            <a:ext uri="{FF2B5EF4-FFF2-40B4-BE49-F238E27FC236}">
              <a16:creationId xmlns:a16="http://schemas.microsoft.com/office/drawing/2014/main" id="{B986B014-67C3-4AE4-9F72-D2278C668B4A}"/>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703113275"/>
          <a:ext cx="723900" cy="476250"/>
        </a:xfrm>
        <a:prstGeom prst="rect">
          <a:avLst/>
        </a:prstGeom>
      </xdr:spPr>
    </xdr:pic>
    <xdr:clientData/>
  </xdr:twoCellAnchor>
  <xdr:twoCellAnchor editAs="oneCell">
    <xdr:from>
      <xdr:col>1</xdr:col>
      <xdr:colOff>25400</xdr:colOff>
      <xdr:row>1344</xdr:row>
      <xdr:rowOff>25400</xdr:rowOff>
    </xdr:from>
    <xdr:to>
      <xdr:col>1</xdr:col>
      <xdr:colOff>749300</xdr:colOff>
      <xdr:row>1344</xdr:row>
      <xdr:rowOff>501650</xdr:rowOff>
    </xdr:to>
    <xdr:pic>
      <xdr:nvPicPr>
        <xdr:cNvPr id="2355" name="Subgraph-paraluman_26">
          <a:extLst>
            <a:ext uri="{FF2B5EF4-FFF2-40B4-BE49-F238E27FC236}">
              <a16:creationId xmlns:a16="http://schemas.microsoft.com/office/drawing/2014/main" id="{84240144-13DC-40D6-9389-D430861BC7BB}"/>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703637150"/>
          <a:ext cx="723900" cy="476250"/>
        </a:xfrm>
        <a:prstGeom prst="rect">
          <a:avLst/>
        </a:prstGeom>
      </xdr:spPr>
    </xdr:pic>
    <xdr:clientData/>
  </xdr:twoCellAnchor>
  <xdr:twoCellAnchor editAs="oneCell">
    <xdr:from>
      <xdr:col>1</xdr:col>
      <xdr:colOff>25400</xdr:colOff>
      <xdr:row>1345</xdr:row>
      <xdr:rowOff>25400</xdr:rowOff>
    </xdr:from>
    <xdr:to>
      <xdr:col>1</xdr:col>
      <xdr:colOff>749300</xdr:colOff>
      <xdr:row>1345</xdr:row>
      <xdr:rowOff>501650</xdr:rowOff>
    </xdr:to>
    <xdr:pic>
      <xdr:nvPicPr>
        <xdr:cNvPr id="2357" name="Subgraph-luuftw">
          <a:extLst>
            <a:ext uri="{FF2B5EF4-FFF2-40B4-BE49-F238E27FC236}">
              <a16:creationId xmlns:a16="http://schemas.microsoft.com/office/drawing/2014/main" id="{38B2FED2-4A2F-4855-9E70-2CF4C3D5B03A}"/>
            </a:ext>
          </a:extLst>
        </xdr:cNvPr>
        <xdr:cNvPicPr>
          <a:picLocks/>
        </xdr:cNvPicPr>
      </xdr:nvPicPr>
      <xdr:blipFill>
        <a:blip xmlns:r="http://schemas.openxmlformats.org/officeDocument/2006/relationships" r:embed="rId358">
          <a:extLst>
            <a:ext uri="{28A0092B-C50C-407E-A947-70E740481C1C}">
              <a14:useLocalDpi xmlns:a14="http://schemas.microsoft.com/office/drawing/2010/main" val="0"/>
            </a:ext>
          </a:extLst>
        </a:blip>
        <a:stretch>
          <a:fillRect/>
        </a:stretch>
      </xdr:blipFill>
      <xdr:spPr>
        <a:xfrm>
          <a:off x="635000" y="704161025"/>
          <a:ext cx="723900" cy="476250"/>
        </a:xfrm>
        <a:prstGeom prst="rect">
          <a:avLst/>
        </a:prstGeom>
      </xdr:spPr>
    </xdr:pic>
    <xdr:clientData/>
  </xdr:twoCellAnchor>
  <xdr:twoCellAnchor editAs="oneCell">
    <xdr:from>
      <xdr:col>1</xdr:col>
      <xdr:colOff>25400</xdr:colOff>
      <xdr:row>1346</xdr:row>
      <xdr:rowOff>25400</xdr:rowOff>
    </xdr:from>
    <xdr:to>
      <xdr:col>1</xdr:col>
      <xdr:colOff>749300</xdr:colOff>
      <xdr:row>1346</xdr:row>
      <xdr:rowOff>501650</xdr:rowOff>
    </xdr:to>
    <xdr:pic>
      <xdr:nvPicPr>
        <xdr:cNvPr id="2359" name="Subgraph-angelinvestorog">
          <a:extLst>
            <a:ext uri="{FF2B5EF4-FFF2-40B4-BE49-F238E27FC236}">
              <a16:creationId xmlns:a16="http://schemas.microsoft.com/office/drawing/2014/main" id="{9AA9DC0E-2BCE-4BFB-82BF-F3DA195A6C52}"/>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635000" y="704684900"/>
          <a:ext cx="723900" cy="476250"/>
        </a:xfrm>
        <a:prstGeom prst="rect">
          <a:avLst/>
        </a:prstGeom>
      </xdr:spPr>
    </xdr:pic>
    <xdr:clientData/>
  </xdr:twoCellAnchor>
  <xdr:twoCellAnchor editAs="oneCell">
    <xdr:from>
      <xdr:col>1</xdr:col>
      <xdr:colOff>25400</xdr:colOff>
      <xdr:row>1347</xdr:row>
      <xdr:rowOff>25400</xdr:rowOff>
    </xdr:from>
    <xdr:to>
      <xdr:col>1</xdr:col>
      <xdr:colOff>749300</xdr:colOff>
      <xdr:row>1347</xdr:row>
      <xdr:rowOff>501650</xdr:rowOff>
    </xdr:to>
    <xdr:pic>
      <xdr:nvPicPr>
        <xdr:cNvPr id="2361" name="Subgraph-43toeknee">
          <a:extLst>
            <a:ext uri="{FF2B5EF4-FFF2-40B4-BE49-F238E27FC236}">
              <a16:creationId xmlns:a16="http://schemas.microsoft.com/office/drawing/2014/main" id="{E5BC074D-BAE5-43B3-824C-5A9A3F92A851}"/>
            </a:ext>
          </a:extLst>
        </xdr:cNvPr>
        <xdr:cNvPicPr>
          <a:picLocks/>
        </xdr:cNvPicPr>
      </xdr:nvPicPr>
      <xdr:blipFill>
        <a:blip xmlns:r="http://schemas.openxmlformats.org/officeDocument/2006/relationships" r:embed="rId404">
          <a:extLst>
            <a:ext uri="{28A0092B-C50C-407E-A947-70E740481C1C}">
              <a14:useLocalDpi xmlns:a14="http://schemas.microsoft.com/office/drawing/2010/main" val="0"/>
            </a:ext>
          </a:extLst>
        </a:blip>
        <a:stretch>
          <a:fillRect/>
        </a:stretch>
      </xdr:blipFill>
      <xdr:spPr>
        <a:xfrm>
          <a:off x="635000" y="705208775"/>
          <a:ext cx="723900" cy="476250"/>
        </a:xfrm>
        <a:prstGeom prst="rect">
          <a:avLst/>
        </a:prstGeom>
      </xdr:spPr>
    </xdr:pic>
    <xdr:clientData/>
  </xdr:twoCellAnchor>
  <xdr:twoCellAnchor editAs="oneCell">
    <xdr:from>
      <xdr:col>1</xdr:col>
      <xdr:colOff>25400</xdr:colOff>
      <xdr:row>1348</xdr:row>
      <xdr:rowOff>25400</xdr:rowOff>
    </xdr:from>
    <xdr:to>
      <xdr:col>1</xdr:col>
      <xdr:colOff>749300</xdr:colOff>
      <xdr:row>1348</xdr:row>
      <xdr:rowOff>501650</xdr:rowOff>
    </xdr:to>
    <xdr:pic>
      <xdr:nvPicPr>
        <xdr:cNvPr id="2363" name="Subgraph-toi20479486">
          <a:extLst>
            <a:ext uri="{FF2B5EF4-FFF2-40B4-BE49-F238E27FC236}">
              <a16:creationId xmlns:a16="http://schemas.microsoft.com/office/drawing/2014/main" id="{21A6B43C-23AE-4C10-B4F2-E5B41745AA72}"/>
            </a:ext>
          </a:extLst>
        </xdr:cNvPr>
        <xdr:cNvPicPr>
          <a:picLocks/>
        </xdr:cNvPicPr>
      </xdr:nvPicPr>
      <xdr:blipFill>
        <a:blip xmlns:r="http://schemas.openxmlformats.org/officeDocument/2006/relationships" r:embed="rId401">
          <a:extLst>
            <a:ext uri="{28A0092B-C50C-407E-A947-70E740481C1C}">
              <a14:useLocalDpi xmlns:a14="http://schemas.microsoft.com/office/drawing/2010/main" val="0"/>
            </a:ext>
          </a:extLst>
        </a:blip>
        <a:stretch>
          <a:fillRect/>
        </a:stretch>
      </xdr:blipFill>
      <xdr:spPr>
        <a:xfrm>
          <a:off x="635000" y="705732650"/>
          <a:ext cx="723900" cy="476250"/>
        </a:xfrm>
        <a:prstGeom prst="rect">
          <a:avLst/>
        </a:prstGeom>
      </xdr:spPr>
    </xdr:pic>
    <xdr:clientData/>
  </xdr:twoCellAnchor>
  <xdr:twoCellAnchor editAs="oneCell">
    <xdr:from>
      <xdr:col>1</xdr:col>
      <xdr:colOff>25400</xdr:colOff>
      <xdr:row>1349</xdr:row>
      <xdr:rowOff>25400</xdr:rowOff>
    </xdr:from>
    <xdr:to>
      <xdr:col>1</xdr:col>
      <xdr:colOff>749300</xdr:colOff>
      <xdr:row>1349</xdr:row>
      <xdr:rowOff>501650</xdr:rowOff>
    </xdr:to>
    <xdr:pic>
      <xdr:nvPicPr>
        <xdr:cNvPr id="2365" name="Subgraph-hugoawrites">
          <a:extLst>
            <a:ext uri="{FF2B5EF4-FFF2-40B4-BE49-F238E27FC236}">
              <a16:creationId xmlns:a16="http://schemas.microsoft.com/office/drawing/2014/main" id="{08044995-E3A9-455B-9CB6-681607F1B06B}"/>
            </a:ext>
          </a:extLst>
        </xdr:cNvPr>
        <xdr:cNvPicPr>
          <a:picLocks/>
        </xdr:cNvPicPr>
      </xdr:nvPicPr>
      <xdr:blipFill>
        <a:blip xmlns:r="http://schemas.openxmlformats.org/officeDocument/2006/relationships" r:embed="rId247">
          <a:extLst>
            <a:ext uri="{28A0092B-C50C-407E-A947-70E740481C1C}">
              <a14:useLocalDpi xmlns:a14="http://schemas.microsoft.com/office/drawing/2010/main" val="0"/>
            </a:ext>
          </a:extLst>
        </a:blip>
        <a:stretch>
          <a:fillRect/>
        </a:stretch>
      </xdr:blipFill>
      <xdr:spPr>
        <a:xfrm>
          <a:off x="635000" y="706256525"/>
          <a:ext cx="723900" cy="476250"/>
        </a:xfrm>
        <a:prstGeom prst="rect">
          <a:avLst/>
        </a:prstGeom>
      </xdr:spPr>
    </xdr:pic>
    <xdr:clientData/>
  </xdr:twoCellAnchor>
  <xdr:twoCellAnchor editAs="oneCell">
    <xdr:from>
      <xdr:col>1</xdr:col>
      <xdr:colOff>25400</xdr:colOff>
      <xdr:row>1351</xdr:row>
      <xdr:rowOff>25400</xdr:rowOff>
    </xdr:from>
    <xdr:to>
      <xdr:col>1</xdr:col>
      <xdr:colOff>749300</xdr:colOff>
      <xdr:row>1351</xdr:row>
      <xdr:rowOff>501650</xdr:rowOff>
    </xdr:to>
    <xdr:pic>
      <xdr:nvPicPr>
        <xdr:cNvPr id="2367" name="Subgraph-givemesport">
          <a:extLst>
            <a:ext uri="{FF2B5EF4-FFF2-40B4-BE49-F238E27FC236}">
              <a16:creationId xmlns:a16="http://schemas.microsoft.com/office/drawing/2014/main" id="{99FE614C-CCC5-45E9-972F-4B7A880F5B28}"/>
            </a:ext>
          </a:extLst>
        </xdr:cNvPr>
        <xdr:cNvPicPr>
          <a:picLocks/>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635000" y="707304275"/>
          <a:ext cx="723900" cy="476250"/>
        </a:xfrm>
        <a:prstGeom prst="rect">
          <a:avLst/>
        </a:prstGeom>
      </xdr:spPr>
    </xdr:pic>
    <xdr:clientData/>
  </xdr:twoCellAnchor>
  <xdr:twoCellAnchor editAs="oneCell">
    <xdr:from>
      <xdr:col>1</xdr:col>
      <xdr:colOff>25400</xdr:colOff>
      <xdr:row>1352</xdr:row>
      <xdr:rowOff>25400</xdr:rowOff>
    </xdr:from>
    <xdr:to>
      <xdr:col>1</xdr:col>
      <xdr:colOff>749300</xdr:colOff>
      <xdr:row>1352</xdr:row>
      <xdr:rowOff>501650</xdr:rowOff>
    </xdr:to>
    <xdr:pic>
      <xdr:nvPicPr>
        <xdr:cNvPr id="2369" name="Subgraph-nalokimang">
          <a:extLst>
            <a:ext uri="{FF2B5EF4-FFF2-40B4-BE49-F238E27FC236}">
              <a16:creationId xmlns:a16="http://schemas.microsoft.com/office/drawing/2014/main" id="{5ED1462B-CF02-4C58-80BF-2B4CA57ED3A9}"/>
            </a:ext>
          </a:extLst>
        </xdr:cNvPr>
        <xdr:cNvPicPr>
          <a:picLocks/>
        </xdr:cNvPicPr>
      </xdr:nvPicPr>
      <xdr:blipFill>
        <a:blip xmlns:r="http://schemas.openxmlformats.org/officeDocument/2006/relationships" r:embed="rId358">
          <a:extLst>
            <a:ext uri="{28A0092B-C50C-407E-A947-70E740481C1C}">
              <a14:useLocalDpi xmlns:a14="http://schemas.microsoft.com/office/drawing/2010/main" val="0"/>
            </a:ext>
          </a:extLst>
        </a:blip>
        <a:stretch>
          <a:fillRect/>
        </a:stretch>
      </xdr:blipFill>
      <xdr:spPr>
        <a:xfrm>
          <a:off x="635000" y="707828150"/>
          <a:ext cx="723900" cy="476250"/>
        </a:xfrm>
        <a:prstGeom prst="rect">
          <a:avLst/>
        </a:prstGeom>
      </xdr:spPr>
    </xdr:pic>
    <xdr:clientData/>
  </xdr:twoCellAnchor>
  <xdr:twoCellAnchor editAs="oneCell">
    <xdr:from>
      <xdr:col>1</xdr:col>
      <xdr:colOff>25400</xdr:colOff>
      <xdr:row>1353</xdr:row>
      <xdr:rowOff>25400</xdr:rowOff>
    </xdr:from>
    <xdr:to>
      <xdr:col>1</xdr:col>
      <xdr:colOff>749300</xdr:colOff>
      <xdr:row>1353</xdr:row>
      <xdr:rowOff>501650</xdr:rowOff>
    </xdr:to>
    <xdr:pic>
      <xdr:nvPicPr>
        <xdr:cNvPr id="2371" name="Subgraph-mesyedsalu">
          <a:extLst>
            <a:ext uri="{FF2B5EF4-FFF2-40B4-BE49-F238E27FC236}">
              <a16:creationId xmlns:a16="http://schemas.microsoft.com/office/drawing/2014/main" id="{C6AAF791-8C45-417B-B268-DBEAD365352C}"/>
            </a:ext>
          </a:extLst>
        </xdr:cNvPr>
        <xdr:cNvPicPr>
          <a:picLocks/>
        </xdr:cNvPicPr>
      </xdr:nvPicPr>
      <xdr:blipFill>
        <a:blip xmlns:r="http://schemas.openxmlformats.org/officeDocument/2006/relationships" r:embed="rId347">
          <a:extLst>
            <a:ext uri="{28A0092B-C50C-407E-A947-70E740481C1C}">
              <a14:useLocalDpi xmlns:a14="http://schemas.microsoft.com/office/drawing/2010/main" val="0"/>
            </a:ext>
          </a:extLst>
        </a:blip>
        <a:stretch>
          <a:fillRect/>
        </a:stretch>
      </xdr:blipFill>
      <xdr:spPr>
        <a:xfrm>
          <a:off x="635000" y="708352025"/>
          <a:ext cx="723900" cy="476250"/>
        </a:xfrm>
        <a:prstGeom prst="rect">
          <a:avLst/>
        </a:prstGeom>
      </xdr:spPr>
    </xdr:pic>
    <xdr:clientData/>
  </xdr:twoCellAnchor>
  <xdr:twoCellAnchor editAs="oneCell">
    <xdr:from>
      <xdr:col>1</xdr:col>
      <xdr:colOff>25400</xdr:colOff>
      <xdr:row>1354</xdr:row>
      <xdr:rowOff>25400</xdr:rowOff>
    </xdr:from>
    <xdr:to>
      <xdr:col>1</xdr:col>
      <xdr:colOff>749300</xdr:colOff>
      <xdr:row>1354</xdr:row>
      <xdr:rowOff>501650</xdr:rowOff>
    </xdr:to>
    <xdr:pic>
      <xdr:nvPicPr>
        <xdr:cNvPr id="2373" name="Subgraph-pucci0211">
          <a:extLst>
            <a:ext uri="{FF2B5EF4-FFF2-40B4-BE49-F238E27FC236}">
              <a16:creationId xmlns:a16="http://schemas.microsoft.com/office/drawing/2014/main" id="{4ABF9E7D-E0C6-4C43-BA3D-249E77744772}"/>
            </a:ext>
          </a:extLst>
        </xdr:cNvPr>
        <xdr:cNvPicPr>
          <a:picLocks/>
        </xdr:cNvPicPr>
      </xdr:nvPicPr>
      <xdr:blipFill>
        <a:blip xmlns:r="http://schemas.openxmlformats.org/officeDocument/2006/relationships" r:embed="rId405">
          <a:extLst>
            <a:ext uri="{28A0092B-C50C-407E-A947-70E740481C1C}">
              <a14:useLocalDpi xmlns:a14="http://schemas.microsoft.com/office/drawing/2010/main" val="0"/>
            </a:ext>
          </a:extLst>
        </a:blip>
        <a:stretch>
          <a:fillRect/>
        </a:stretch>
      </xdr:blipFill>
      <xdr:spPr>
        <a:xfrm>
          <a:off x="635000" y="708875900"/>
          <a:ext cx="723900" cy="476250"/>
        </a:xfrm>
        <a:prstGeom prst="rect">
          <a:avLst/>
        </a:prstGeom>
      </xdr:spPr>
    </xdr:pic>
    <xdr:clientData/>
  </xdr:twoCellAnchor>
  <xdr:twoCellAnchor editAs="oneCell">
    <xdr:from>
      <xdr:col>1</xdr:col>
      <xdr:colOff>25400</xdr:colOff>
      <xdr:row>1355</xdr:row>
      <xdr:rowOff>25400</xdr:rowOff>
    </xdr:from>
    <xdr:to>
      <xdr:col>1</xdr:col>
      <xdr:colOff>749300</xdr:colOff>
      <xdr:row>1355</xdr:row>
      <xdr:rowOff>501650</xdr:rowOff>
    </xdr:to>
    <xdr:pic>
      <xdr:nvPicPr>
        <xdr:cNvPr id="2375" name="Subgraph-samhxrris9">
          <a:extLst>
            <a:ext uri="{FF2B5EF4-FFF2-40B4-BE49-F238E27FC236}">
              <a16:creationId xmlns:a16="http://schemas.microsoft.com/office/drawing/2014/main" id="{B6A4418F-7F90-4A04-9245-23AC2E42B85C}"/>
            </a:ext>
          </a:extLst>
        </xdr:cNvPr>
        <xdr:cNvPicPr>
          <a:picLocks/>
        </xdr:cNvPicPr>
      </xdr:nvPicPr>
      <xdr:blipFill>
        <a:blip xmlns:r="http://schemas.openxmlformats.org/officeDocument/2006/relationships" r:embed="rId406">
          <a:extLst>
            <a:ext uri="{28A0092B-C50C-407E-A947-70E740481C1C}">
              <a14:useLocalDpi xmlns:a14="http://schemas.microsoft.com/office/drawing/2010/main" val="0"/>
            </a:ext>
          </a:extLst>
        </a:blip>
        <a:stretch>
          <a:fillRect/>
        </a:stretch>
      </xdr:blipFill>
      <xdr:spPr>
        <a:xfrm>
          <a:off x="635000" y="709399775"/>
          <a:ext cx="723900" cy="476250"/>
        </a:xfrm>
        <a:prstGeom prst="rect">
          <a:avLst/>
        </a:prstGeom>
      </xdr:spPr>
    </xdr:pic>
    <xdr:clientData/>
  </xdr:twoCellAnchor>
  <xdr:twoCellAnchor editAs="oneCell">
    <xdr:from>
      <xdr:col>1</xdr:col>
      <xdr:colOff>25400</xdr:colOff>
      <xdr:row>1356</xdr:row>
      <xdr:rowOff>25400</xdr:rowOff>
    </xdr:from>
    <xdr:to>
      <xdr:col>1</xdr:col>
      <xdr:colOff>749300</xdr:colOff>
      <xdr:row>1356</xdr:row>
      <xdr:rowOff>501650</xdr:rowOff>
    </xdr:to>
    <xdr:pic>
      <xdr:nvPicPr>
        <xdr:cNvPr id="2377" name="Subgraph-taexoocityx">
          <a:extLst>
            <a:ext uri="{FF2B5EF4-FFF2-40B4-BE49-F238E27FC236}">
              <a16:creationId xmlns:a16="http://schemas.microsoft.com/office/drawing/2014/main" id="{9FD10299-DED3-4C09-A63C-AD62A067DFDA}"/>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709923650"/>
          <a:ext cx="723900" cy="476250"/>
        </a:xfrm>
        <a:prstGeom prst="rect">
          <a:avLst/>
        </a:prstGeom>
      </xdr:spPr>
    </xdr:pic>
    <xdr:clientData/>
  </xdr:twoCellAnchor>
  <xdr:twoCellAnchor editAs="oneCell">
    <xdr:from>
      <xdr:col>1</xdr:col>
      <xdr:colOff>25400</xdr:colOff>
      <xdr:row>1357</xdr:row>
      <xdr:rowOff>25400</xdr:rowOff>
    </xdr:from>
    <xdr:to>
      <xdr:col>1</xdr:col>
      <xdr:colOff>749300</xdr:colOff>
      <xdr:row>1357</xdr:row>
      <xdr:rowOff>501650</xdr:rowOff>
    </xdr:to>
    <xdr:pic>
      <xdr:nvPicPr>
        <xdr:cNvPr id="2379" name="Subgraph-cluckypls">
          <a:extLst>
            <a:ext uri="{FF2B5EF4-FFF2-40B4-BE49-F238E27FC236}">
              <a16:creationId xmlns:a16="http://schemas.microsoft.com/office/drawing/2014/main" id="{E7DC5431-A959-4669-B6A3-94EEA0511998}"/>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710447525"/>
          <a:ext cx="723900" cy="476250"/>
        </a:xfrm>
        <a:prstGeom prst="rect">
          <a:avLst/>
        </a:prstGeom>
      </xdr:spPr>
    </xdr:pic>
    <xdr:clientData/>
  </xdr:twoCellAnchor>
  <xdr:twoCellAnchor editAs="oneCell">
    <xdr:from>
      <xdr:col>1</xdr:col>
      <xdr:colOff>25400</xdr:colOff>
      <xdr:row>1358</xdr:row>
      <xdr:rowOff>25400</xdr:rowOff>
    </xdr:from>
    <xdr:to>
      <xdr:col>1</xdr:col>
      <xdr:colOff>749300</xdr:colOff>
      <xdr:row>1358</xdr:row>
      <xdr:rowOff>501650</xdr:rowOff>
    </xdr:to>
    <xdr:pic>
      <xdr:nvPicPr>
        <xdr:cNvPr id="2381" name="Subgraph-bobthedoctor_">
          <a:extLst>
            <a:ext uri="{FF2B5EF4-FFF2-40B4-BE49-F238E27FC236}">
              <a16:creationId xmlns:a16="http://schemas.microsoft.com/office/drawing/2014/main" id="{C48CCB83-3397-4AE0-A0F1-5AEAAF07150F}"/>
            </a:ext>
          </a:extLst>
        </xdr:cNvPr>
        <xdr:cNvPicPr>
          <a:picLocks/>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635000" y="710971400"/>
          <a:ext cx="723900" cy="476250"/>
        </a:xfrm>
        <a:prstGeom prst="rect">
          <a:avLst/>
        </a:prstGeom>
      </xdr:spPr>
    </xdr:pic>
    <xdr:clientData/>
  </xdr:twoCellAnchor>
  <xdr:twoCellAnchor editAs="oneCell">
    <xdr:from>
      <xdr:col>1</xdr:col>
      <xdr:colOff>25400</xdr:colOff>
      <xdr:row>1359</xdr:row>
      <xdr:rowOff>25400</xdr:rowOff>
    </xdr:from>
    <xdr:to>
      <xdr:col>1</xdr:col>
      <xdr:colOff>749300</xdr:colOff>
      <xdr:row>1359</xdr:row>
      <xdr:rowOff>501650</xdr:rowOff>
    </xdr:to>
    <xdr:pic>
      <xdr:nvPicPr>
        <xdr:cNvPr id="2383" name="Subgraph-sidi_94470">
          <a:extLst>
            <a:ext uri="{FF2B5EF4-FFF2-40B4-BE49-F238E27FC236}">
              <a16:creationId xmlns:a16="http://schemas.microsoft.com/office/drawing/2014/main" id="{D4F273A5-8BEB-4774-8626-DC70BF9E8EF4}"/>
            </a:ext>
          </a:extLst>
        </xdr:cNvPr>
        <xdr:cNvPicPr>
          <a:picLocks/>
        </xdr:cNvPicPr>
      </xdr:nvPicPr>
      <xdr:blipFill>
        <a:blip xmlns:r="http://schemas.openxmlformats.org/officeDocument/2006/relationships" r:embed="rId407">
          <a:extLst>
            <a:ext uri="{28A0092B-C50C-407E-A947-70E740481C1C}">
              <a14:useLocalDpi xmlns:a14="http://schemas.microsoft.com/office/drawing/2010/main" val="0"/>
            </a:ext>
          </a:extLst>
        </a:blip>
        <a:stretch>
          <a:fillRect/>
        </a:stretch>
      </xdr:blipFill>
      <xdr:spPr>
        <a:xfrm>
          <a:off x="635000" y="711495275"/>
          <a:ext cx="723900" cy="476250"/>
        </a:xfrm>
        <a:prstGeom prst="rect">
          <a:avLst/>
        </a:prstGeom>
      </xdr:spPr>
    </xdr:pic>
    <xdr:clientData/>
  </xdr:twoCellAnchor>
  <xdr:twoCellAnchor editAs="oneCell">
    <xdr:from>
      <xdr:col>1</xdr:col>
      <xdr:colOff>25400</xdr:colOff>
      <xdr:row>1360</xdr:row>
      <xdr:rowOff>25400</xdr:rowOff>
    </xdr:from>
    <xdr:to>
      <xdr:col>1</xdr:col>
      <xdr:colOff>749300</xdr:colOff>
      <xdr:row>1360</xdr:row>
      <xdr:rowOff>501650</xdr:rowOff>
    </xdr:to>
    <xdr:pic>
      <xdr:nvPicPr>
        <xdr:cNvPr id="2385" name="Subgraph-bby_chanyeol">
          <a:extLst>
            <a:ext uri="{FF2B5EF4-FFF2-40B4-BE49-F238E27FC236}">
              <a16:creationId xmlns:a16="http://schemas.microsoft.com/office/drawing/2014/main" id="{C04905F5-6D96-48F8-A736-5C7B05544D5B}"/>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712019150"/>
          <a:ext cx="723900" cy="476250"/>
        </a:xfrm>
        <a:prstGeom prst="rect">
          <a:avLst/>
        </a:prstGeom>
      </xdr:spPr>
    </xdr:pic>
    <xdr:clientData/>
  </xdr:twoCellAnchor>
  <xdr:twoCellAnchor editAs="oneCell">
    <xdr:from>
      <xdr:col>1</xdr:col>
      <xdr:colOff>25400</xdr:colOff>
      <xdr:row>1361</xdr:row>
      <xdr:rowOff>25400</xdr:rowOff>
    </xdr:from>
    <xdr:to>
      <xdr:col>1</xdr:col>
      <xdr:colOff>749300</xdr:colOff>
      <xdr:row>1361</xdr:row>
      <xdr:rowOff>501650</xdr:rowOff>
    </xdr:to>
    <xdr:pic>
      <xdr:nvPicPr>
        <xdr:cNvPr id="2387" name="Subgraph-dinozeroo">
          <a:extLst>
            <a:ext uri="{FF2B5EF4-FFF2-40B4-BE49-F238E27FC236}">
              <a16:creationId xmlns:a16="http://schemas.microsoft.com/office/drawing/2014/main" id="{7F705F1B-859C-44A0-A9B8-935706B87B61}"/>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712543025"/>
          <a:ext cx="723900" cy="476250"/>
        </a:xfrm>
        <a:prstGeom prst="rect">
          <a:avLst/>
        </a:prstGeom>
      </xdr:spPr>
    </xdr:pic>
    <xdr:clientData/>
  </xdr:twoCellAnchor>
  <xdr:twoCellAnchor editAs="oneCell">
    <xdr:from>
      <xdr:col>1</xdr:col>
      <xdr:colOff>25400</xdr:colOff>
      <xdr:row>1362</xdr:row>
      <xdr:rowOff>25400</xdr:rowOff>
    </xdr:from>
    <xdr:to>
      <xdr:col>1</xdr:col>
      <xdr:colOff>749300</xdr:colOff>
      <xdr:row>1362</xdr:row>
      <xdr:rowOff>501650</xdr:rowOff>
    </xdr:to>
    <xdr:pic>
      <xdr:nvPicPr>
        <xdr:cNvPr id="2389" name="Subgraph-sulemam42920632">
          <a:extLst>
            <a:ext uri="{FF2B5EF4-FFF2-40B4-BE49-F238E27FC236}">
              <a16:creationId xmlns:a16="http://schemas.microsoft.com/office/drawing/2014/main" id="{F617F6DC-6226-47C3-B37A-5184D2D48F61}"/>
            </a:ext>
          </a:extLst>
        </xdr:cNvPr>
        <xdr:cNvPicPr>
          <a:picLocks/>
        </xdr:cNvPicPr>
      </xdr:nvPicPr>
      <xdr:blipFill>
        <a:blip xmlns:r="http://schemas.openxmlformats.org/officeDocument/2006/relationships" r:embed="rId358">
          <a:extLst>
            <a:ext uri="{28A0092B-C50C-407E-A947-70E740481C1C}">
              <a14:useLocalDpi xmlns:a14="http://schemas.microsoft.com/office/drawing/2010/main" val="0"/>
            </a:ext>
          </a:extLst>
        </a:blip>
        <a:stretch>
          <a:fillRect/>
        </a:stretch>
      </xdr:blipFill>
      <xdr:spPr>
        <a:xfrm>
          <a:off x="635000" y="713066900"/>
          <a:ext cx="723900" cy="476250"/>
        </a:xfrm>
        <a:prstGeom prst="rect">
          <a:avLst/>
        </a:prstGeom>
      </xdr:spPr>
    </xdr:pic>
    <xdr:clientData/>
  </xdr:twoCellAnchor>
  <xdr:twoCellAnchor editAs="oneCell">
    <xdr:from>
      <xdr:col>1</xdr:col>
      <xdr:colOff>25400</xdr:colOff>
      <xdr:row>1364</xdr:row>
      <xdr:rowOff>25400</xdr:rowOff>
    </xdr:from>
    <xdr:to>
      <xdr:col>1</xdr:col>
      <xdr:colOff>749300</xdr:colOff>
      <xdr:row>1364</xdr:row>
      <xdr:rowOff>501650</xdr:rowOff>
    </xdr:to>
    <xdr:pic>
      <xdr:nvPicPr>
        <xdr:cNvPr id="2391" name="Subgraph-sujalsalekar2">
          <a:extLst>
            <a:ext uri="{FF2B5EF4-FFF2-40B4-BE49-F238E27FC236}">
              <a16:creationId xmlns:a16="http://schemas.microsoft.com/office/drawing/2014/main" id="{5E8FCE22-0D91-4C92-930E-90D04B429159}"/>
            </a:ext>
          </a:extLst>
        </xdr:cNvPr>
        <xdr:cNvPicPr>
          <a:picLocks/>
        </xdr:cNvPicPr>
      </xdr:nvPicPr>
      <xdr:blipFill>
        <a:blip xmlns:r="http://schemas.openxmlformats.org/officeDocument/2006/relationships" r:embed="rId358">
          <a:extLst>
            <a:ext uri="{28A0092B-C50C-407E-A947-70E740481C1C}">
              <a14:useLocalDpi xmlns:a14="http://schemas.microsoft.com/office/drawing/2010/main" val="0"/>
            </a:ext>
          </a:extLst>
        </a:blip>
        <a:stretch>
          <a:fillRect/>
        </a:stretch>
      </xdr:blipFill>
      <xdr:spPr>
        <a:xfrm>
          <a:off x="635000" y="714114650"/>
          <a:ext cx="723900" cy="476250"/>
        </a:xfrm>
        <a:prstGeom prst="rect">
          <a:avLst/>
        </a:prstGeom>
      </xdr:spPr>
    </xdr:pic>
    <xdr:clientData/>
  </xdr:twoCellAnchor>
  <xdr:twoCellAnchor editAs="oneCell">
    <xdr:from>
      <xdr:col>1</xdr:col>
      <xdr:colOff>25400</xdr:colOff>
      <xdr:row>1365</xdr:row>
      <xdr:rowOff>25400</xdr:rowOff>
    </xdr:from>
    <xdr:to>
      <xdr:col>1</xdr:col>
      <xdr:colOff>749300</xdr:colOff>
      <xdr:row>1365</xdr:row>
      <xdr:rowOff>501650</xdr:rowOff>
    </xdr:to>
    <xdr:pic>
      <xdr:nvPicPr>
        <xdr:cNvPr id="2393" name="Subgraph-leo072521">
          <a:extLst>
            <a:ext uri="{FF2B5EF4-FFF2-40B4-BE49-F238E27FC236}">
              <a16:creationId xmlns:a16="http://schemas.microsoft.com/office/drawing/2014/main" id="{FC1DFA71-9F25-4478-AB18-4CB63150A5E7}"/>
            </a:ext>
          </a:extLst>
        </xdr:cNvPr>
        <xdr:cNvPicPr>
          <a:picLocks/>
        </xdr:cNvPicPr>
      </xdr:nvPicPr>
      <xdr:blipFill>
        <a:blip xmlns:r="http://schemas.openxmlformats.org/officeDocument/2006/relationships" r:embed="rId407">
          <a:extLst>
            <a:ext uri="{28A0092B-C50C-407E-A947-70E740481C1C}">
              <a14:useLocalDpi xmlns:a14="http://schemas.microsoft.com/office/drawing/2010/main" val="0"/>
            </a:ext>
          </a:extLst>
        </a:blip>
        <a:stretch>
          <a:fillRect/>
        </a:stretch>
      </xdr:blipFill>
      <xdr:spPr>
        <a:xfrm>
          <a:off x="635000" y="714638525"/>
          <a:ext cx="723900" cy="476250"/>
        </a:xfrm>
        <a:prstGeom prst="rect">
          <a:avLst/>
        </a:prstGeom>
      </xdr:spPr>
    </xdr:pic>
    <xdr:clientData/>
  </xdr:twoCellAnchor>
  <xdr:twoCellAnchor editAs="oneCell">
    <xdr:from>
      <xdr:col>1</xdr:col>
      <xdr:colOff>25400</xdr:colOff>
      <xdr:row>1366</xdr:row>
      <xdr:rowOff>25400</xdr:rowOff>
    </xdr:from>
    <xdr:to>
      <xdr:col>1</xdr:col>
      <xdr:colOff>749300</xdr:colOff>
      <xdr:row>1366</xdr:row>
      <xdr:rowOff>501650</xdr:rowOff>
    </xdr:to>
    <xdr:pic>
      <xdr:nvPicPr>
        <xdr:cNvPr id="2395" name="Subgraph-dnw91melbourne">
          <a:extLst>
            <a:ext uri="{FF2B5EF4-FFF2-40B4-BE49-F238E27FC236}">
              <a16:creationId xmlns:a16="http://schemas.microsoft.com/office/drawing/2014/main" id="{530AF55F-BF18-4154-9B8A-FD4835801154}"/>
            </a:ext>
          </a:extLst>
        </xdr:cNvPr>
        <xdr:cNvPicPr>
          <a:picLocks/>
        </xdr:cNvPicPr>
      </xdr:nvPicPr>
      <xdr:blipFill>
        <a:blip xmlns:r="http://schemas.openxmlformats.org/officeDocument/2006/relationships" r:embed="rId408">
          <a:extLst>
            <a:ext uri="{28A0092B-C50C-407E-A947-70E740481C1C}">
              <a14:useLocalDpi xmlns:a14="http://schemas.microsoft.com/office/drawing/2010/main" val="0"/>
            </a:ext>
          </a:extLst>
        </a:blip>
        <a:stretch>
          <a:fillRect/>
        </a:stretch>
      </xdr:blipFill>
      <xdr:spPr>
        <a:xfrm>
          <a:off x="635000" y="715162400"/>
          <a:ext cx="723900" cy="476250"/>
        </a:xfrm>
        <a:prstGeom prst="rect">
          <a:avLst/>
        </a:prstGeom>
      </xdr:spPr>
    </xdr:pic>
    <xdr:clientData/>
  </xdr:twoCellAnchor>
  <xdr:twoCellAnchor editAs="oneCell">
    <xdr:from>
      <xdr:col>1</xdr:col>
      <xdr:colOff>25400</xdr:colOff>
      <xdr:row>1367</xdr:row>
      <xdr:rowOff>25400</xdr:rowOff>
    </xdr:from>
    <xdr:to>
      <xdr:col>1</xdr:col>
      <xdr:colOff>749300</xdr:colOff>
      <xdr:row>1367</xdr:row>
      <xdr:rowOff>501650</xdr:rowOff>
    </xdr:to>
    <xdr:pic>
      <xdr:nvPicPr>
        <xdr:cNvPr id="2397" name="Subgraph-win_nidayu">
          <a:extLst>
            <a:ext uri="{FF2B5EF4-FFF2-40B4-BE49-F238E27FC236}">
              <a16:creationId xmlns:a16="http://schemas.microsoft.com/office/drawing/2014/main" id="{34DCF441-7BD2-479D-BF85-94F46F64514D}"/>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715686275"/>
          <a:ext cx="723900" cy="476250"/>
        </a:xfrm>
        <a:prstGeom prst="rect">
          <a:avLst/>
        </a:prstGeom>
      </xdr:spPr>
    </xdr:pic>
    <xdr:clientData/>
  </xdr:twoCellAnchor>
  <xdr:twoCellAnchor editAs="oneCell">
    <xdr:from>
      <xdr:col>1</xdr:col>
      <xdr:colOff>25400</xdr:colOff>
      <xdr:row>1368</xdr:row>
      <xdr:rowOff>25400</xdr:rowOff>
    </xdr:from>
    <xdr:to>
      <xdr:col>1</xdr:col>
      <xdr:colOff>749300</xdr:colOff>
      <xdr:row>1368</xdr:row>
      <xdr:rowOff>501650</xdr:rowOff>
    </xdr:to>
    <xdr:pic>
      <xdr:nvPicPr>
        <xdr:cNvPr id="2399" name="Subgraph-uwu_city">
          <a:extLst>
            <a:ext uri="{FF2B5EF4-FFF2-40B4-BE49-F238E27FC236}">
              <a16:creationId xmlns:a16="http://schemas.microsoft.com/office/drawing/2014/main" id="{3827E469-19DC-4548-80F6-D5B4E87764C6}"/>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716210150"/>
          <a:ext cx="723900" cy="476250"/>
        </a:xfrm>
        <a:prstGeom prst="rect">
          <a:avLst/>
        </a:prstGeom>
      </xdr:spPr>
    </xdr:pic>
    <xdr:clientData/>
  </xdr:twoCellAnchor>
  <xdr:twoCellAnchor editAs="oneCell">
    <xdr:from>
      <xdr:col>1</xdr:col>
      <xdr:colOff>25400</xdr:colOff>
      <xdr:row>1369</xdr:row>
      <xdr:rowOff>25400</xdr:rowOff>
    </xdr:from>
    <xdr:to>
      <xdr:col>1</xdr:col>
      <xdr:colOff>749300</xdr:colOff>
      <xdr:row>1369</xdr:row>
      <xdr:rowOff>501650</xdr:rowOff>
    </xdr:to>
    <xdr:pic>
      <xdr:nvPicPr>
        <xdr:cNvPr id="2401" name="Subgraph-blissmarieee">
          <a:extLst>
            <a:ext uri="{FF2B5EF4-FFF2-40B4-BE49-F238E27FC236}">
              <a16:creationId xmlns:a16="http://schemas.microsoft.com/office/drawing/2014/main" id="{B94FEB0F-3ECD-4AE2-B99E-BFBCD22EAE64}"/>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716734025"/>
          <a:ext cx="723900" cy="476250"/>
        </a:xfrm>
        <a:prstGeom prst="rect">
          <a:avLst/>
        </a:prstGeom>
      </xdr:spPr>
    </xdr:pic>
    <xdr:clientData/>
  </xdr:twoCellAnchor>
  <xdr:twoCellAnchor editAs="oneCell">
    <xdr:from>
      <xdr:col>1</xdr:col>
      <xdr:colOff>25400</xdr:colOff>
      <xdr:row>1370</xdr:row>
      <xdr:rowOff>25400</xdr:rowOff>
    </xdr:from>
    <xdr:to>
      <xdr:col>1</xdr:col>
      <xdr:colOff>749300</xdr:colOff>
      <xdr:row>1370</xdr:row>
      <xdr:rowOff>501650</xdr:rowOff>
    </xdr:to>
    <xdr:pic>
      <xdr:nvPicPr>
        <xdr:cNvPr id="2403" name="Subgraph-h_m_a_04">
          <a:extLst>
            <a:ext uri="{FF2B5EF4-FFF2-40B4-BE49-F238E27FC236}">
              <a16:creationId xmlns:a16="http://schemas.microsoft.com/office/drawing/2014/main" id="{F6B9AAAB-AA23-4C2E-BF42-23A059F7D00E}"/>
            </a:ext>
          </a:extLst>
        </xdr:cNvPr>
        <xdr:cNvPicPr>
          <a:picLocks/>
        </xdr:cNvPicPr>
      </xdr:nvPicPr>
      <xdr:blipFill>
        <a:blip xmlns:r="http://schemas.openxmlformats.org/officeDocument/2006/relationships" r:embed="rId409">
          <a:extLst>
            <a:ext uri="{28A0092B-C50C-407E-A947-70E740481C1C}">
              <a14:useLocalDpi xmlns:a14="http://schemas.microsoft.com/office/drawing/2010/main" val="0"/>
            </a:ext>
          </a:extLst>
        </a:blip>
        <a:stretch>
          <a:fillRect/>
        </a:stretch>
      </xdr:blipFill>
      <xdr:spPr>
        <a:xfrm>
          <a:off x="635000" y="717257900"/>
          <a:ext cx="723900" cy="476250"/>
        </a:xfrm>
        <a:prstGeom prst="rect">
          <a:avLst/>
        </a:prstGeom>
      </xdr:spPr>
    </xdr:pic>
    <xdr:clientData/>
  </xdr:twoCellAnchor>
  <xdr:twoCellAnchor editAs="oneCell">
    <xdr:from>
      <xdr:col>1</xdr:col>
      <xdr:colOff>25400</xdr:colOff>
      <xdr:row>1371</xdr:row>
      <xdr:rowOff>25400</xdr:rowOff>
    </xdr:from>
    <xdr:to>
      <xdr:col>1</xdr:col>
      <xdr:colOff>749300</xdr:colOff>
      <xdr:row>1371</xdr:row>
      <xdr:rowOff>501650</xdr:rowOff>
    </xdr:to>
    <xdr:pic>
      <xdr:nvPicPr>
        <xdr:cNvPr id="2405" name="Subgraph-rudedj">
          <a:extLst>
            <a:ext uri="{FF2B5EF4-FFF2-40B4-BE49-F238E27FC236}">
              <a16:creationId xmlns:a16="http://schemas.microsoft.com/office/drawing/2014/main" id="{8BC5B51C-DD7B-465A-9AD2-BAC1AA2AFA23}"/>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717781775"/>
          <a:ext cx="723900" cy="476250"/>
        </a:xfrm>
        <a:prstGeom prst="rect">
          <a:avLst/>
        </a:prstGeom>
      </xdr:spPr>
    </xdr:pic>
    <xdr:clientData/>
  </xdr:twoCellAnchor>
  <xdr:twoCellAnchor editAs="oneCell">
    <xdr:from>
      <xdr:col>1</xdr:col>
      <xdr:colOff>25400</xdr:colOff>
      <xdr:row>1372</xdr:row>
      <xdr:rowOff>25400</xdr:rowOff>
    </xdr:from>
    <xdr:to>
      <xdr:col>1</xdr:col>
      <xdr:colOff>749300</xdr:colOff>
      <xdr:row>1372</xdr:row>
      <xdr:rowOff>501650</xdr:rowOff>
    </xdr:to>
    <xdr:pic>
      <xdr:nvPicPr>
        <xdr:cNvPr id="2407" name="Subgraph-halleberry">
          <a:extLst>
            <a:ext uri="{FF2B5EF4-FFF2-40B4-BE49-F238E27FC236}">
              <a16:creationId xmlns:a16="http://schemas.microsoft.com/office/drawing/2014/main" id="{12451116-BD9C-4E97-AAAE-38DBA661BF64}"/>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718305650"/>
          <a:ext cx="723900" cy="476250"/>
        </a:xfrm>
        <a:prstGeom prst="rect">
          <a:avLst/>
        </a:prstGeom>
      </xdr:spPr>
    </xdr:pic>
    <xdr:clientData/>
  </xdr:twoCellAnchor>
  <xdr:twoCellAnchor editAs="oneCell">
    <xdr:from>
      <xdr:col>1</xdr:col>
      <xdr:colOff>25400</xdr:colOff>
      <xdr:row>1373</xdr:row>
      <xdr:rowOff>25400</xdr:rowOff>
    </xdr:from>
    <xdr:to>
      <xdr:col>1</xdr:col>
      <xdr:colOff>749300</xdr:colOff>
      <xdr:row>1373</xdr:row>
      <xdr:rowOff>501650</xdr:rowOff>
    </xdr:to>
    <xdr:pic>
      <xdr:nvPicPr>
        <xdr:cNvPr id="2409" name="Subgraph-poliana1895_">
          <a:extLst>
            <a:ext uri="{FF2B5EF4-FFF2-40B4-BE49-F238E27FC236}">
              <a16:creationId xmlns:a16="http://schemas.microsoft.com/office/drawing/2014/main" id="{D22BE124-2FC1-40C1-AEB0-F75BB0053FDD}"/>
            </a:ext>
          </a:extLst>
        </xdr:cNvPr>
        <xdr:cNvPicPr>
          <a:picLocks/>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635000" y="718829525"/>
          <a:ext cx="723900" cy="476250"/>
        </a:xfrm>
        <a:prstGeom prst="rect">
          <a:avLst/>
        </a:prstGeom>
      </xdr:spPr>
    </xdr:pic>
    <xdr:clientData/>
  </xdr:twoCellAnchor>
  <xdr:twoCellAnchor editAs="oneCell">
    <xdr:from>
      <xdr:col>1</xdr:col>
      <xdr:colOff>25400</xdr:colOff>
      <xdr:row>1374</xdr:row>
      <xdr:rowOff>25400</xdr:rowOff>
    </xdr:from>
    <xdr:to>
      <xdr:col>1</xdr:col>
      <xdr:colOff>749300</xdr:colOff>
      <xdr:row>1374</xdr:row>
      <xdr:rowOff>501650</xdr:rowOff>
    </xdr:to>
    <xdr:pic>
      <xdr:nvPicPr>
        <xdr:cNvPr id="2411" name="Subgraph-burncali">
          <a:extLst>
            <a:ext uri="{FF2B5EF4-FFF2-40B4-BE49-F238E27FC236}">
              <a16:creationId xmlns:a16="http://schemas.microsoft.com/office/drawing/2014/main" id="{B903631A-36DF-495C-810B-82CD025A470F}"/>
            </a:ext>
          </a:extLst>
        </xdr:cNvPr>
        <xdr:cNvPicPr>
          <a:picLocks/>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635000" y="719353400"/>
          <a:ext cx="723900" cy="476250"/>
        </a:xfrm>
        <a:prstGeom prst="rect">
          <a:avLst/>
        </a:prstGeom>
      </xdr:spPr>
    </xdr:pic>
    <xdr:clientData/>
  </xdr:twoCellAnchor>
  <xdr:twoCellAnchor editAs="oneCell">
    <xdr:from>
      <xdr:col>1</xdr:col>
      <xdr:colOff>25400</xdr:colOff>
      <xdr:row>1375</xdr:row>
      <xdr:rowOff>25400</xdr:rowOff>
    </xdr:from>
    <xdr:to>
      <xdr:col>1</xdr:col>
      <xdr:colOff>749300</xdr:colOff>
      <xdr:row>1375</xdr:row>
      <xdr:rowOff>501650</xdr:rowOff>
    </xdr:to>
    <xdr:pic>
      <xdr:nvPicPr>
        <xdr:cNvPr id="2413" name="Subgraph-soyaaaaaaaaaaa_">
          <a:extLst>
            <a:ext uri="{FF2B5EF4-FFF2-40B4-BE49-F238E27FC236}">
              <a16:creationId xmlns:a16="http://schemas.microsoft.com/office/drawing/2014/main" id="{AA6ED704-AA14-4089-B734-AFCF062C6D62}"/>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719877275"/>
          <a:ext cx="723900" cy="476250"/>
        </a:xfrm>
        <a:prstGeom prst="rect">
          <a:avLst/>
        </a:prstGeom>
      </xdr:spPr>
    </xdr:pic>
    <xdr:clientData/>
  </xdr:twoCellAnchor>
  <xdr:twoCellAnchor editAs="oneCell">
    <xdr:from>
      <xdr:col>1</xdr:col>
      <xdr:colOff>25400</xdr:colOff>
      <xdr:row>1376</xdr:row>
      <xdr:rowOff>25400</xdr:rowOff>
    </xdr:from>
    <xdr:to>
      <xdr:col>1</xdr:col>
      <xdr:colOff>749300</xdr:colOff>
      <xdr:row>1376</xdr:row>
      <xdr:rowOff>501650</xdr:rowOff>
    </xdr:to>
    <xdr:pic>
      <xdr:nvPicPr>
        <xdr:cNvPr id="2415" name="Subgraph-martinscount">
          <a:extLst>
            <a:ext uri="{FF2B5EF4-FFF2-40B4-BE49-F238E27FC236}">
              <a16:creationId xmlns:a16="http://schemas.microsoft.com/office/drawing/2014/main" id="{312CF539-6287-44F2-B845-9269C71155CA}"/>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720401150"/>
          <a:ext cx="723900" cy="476250"/>
        </a:xfrm>
        <a:prstGeom prst="rect">
          <a:avLst/>
        </a:prstGeom>
      </xdr:spPr>
    </xdr:pic>
    <xdr:clientData/>
  </xdr:twoCellAnchor>
  <xdr:twoCellAnchor editAs="oneCell">
    <xdr:from>
      <xdr:col>1</xdr:col>
      <xdr:colOff>25400</xdr:colOff>
      <xdr:row>1377</xdr:row>
      <xdr:rowOff>25400</xdr:rowOff>
    </xdr:from>
    <xdr:to>
      <xdr:col>1</xdr:col>
      <xdr:colOff>749300</xdr:colOff>
      <xdr:row>1377</xdr:row>
      <xdr:rowOff>501650</xdr:rowOff>
    </xdr:to>
    <xdr:pic>
      <xdr:nvPicPr>
        <xdr:cNvPr id="2417" name="Subgraph-ragmindset">
          <a:extLst>
            <a:ext uri="{FF2B5EF4-FFF2-40B4-BE49-F238E27FC236}">
              <a16:creationId xmlns:a16="http://schemas.microsoft.com/office/drawing/2014/main" id="{C74E3B13-55A0-460C-9A58-DF4476DECEC1}"/>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720925025"/>
          <a:ext cx="723900" cy="476250"/>
        </a:xfrm>
        <a:prstGeom prst="rect">
          <a:avLst/>
        </a:prstGeom>
      </xdr:spPr>
    </xdr:pic>
    <xdr:clientData/>
  </xdr:twoCellAnchor>
  <xdr:twoCellAnchor editAs="oneCell">
    <xdr:from>
      <xdr:col>1</xdr:col>
      <xdr:colOff>25400</xdr:colOff>
      <xdr:row>1378</xdr:row>
      <xdr:rowOff>25400</xdr:rowOff>
    </xdr:from>
    <xdr:to>
      <xdr:col>1</xdr:col>
      <xdr:colOff>749300</xdr:colOff>
      <xdr:row>1378</xdr:row>
      <xdr:rowOff>501650</xdr:rowOff>
    </xdr:to>
    <xdr:pic>
      <xdr:nvPicPr>
        <xdr:cNvPr id="2419" name="Subgraph-ufc_artois">
          <a:extLst>
            <a:ext uri="{FF2B5EF4-FFF2-40B4-BE49-F238E27FC236}">
              <a16:creationId xmlns:a16="http://schemas.microsoft.com/office/drawing/2014/main" id="{C97E3477-8268-4693-8366-BD791F840196}"/>
            </a:ext>
          </a:extLst>
        </xdr:cNvPr>
        <xdr:cNvPicPr>
          <a:picLocks/>
        </xdr:cNvPicPr>
      </xdr:nvPicPr>
      <xdr:blipFill>
        <a:blip xmlns:r="http://schemas.openxmlformats.org/officeDocument/2006/relationships" r:embed="rId274">
          <a:extLst>
            <a:ext uri="{28A0092B-C50C-407E-A947-70E740481C1C}">
              <a14:useLocalDpi xmlns:a14="http://schemas.microsoft.com/office/drawing/2010/main" val="0"/>
            </a:ext>
          </a:extLst>
        </a:blip>
        <a:stretch>
          <a:fillRect/>
        </a:stretch>
      </xdr:blipFill>
      <xdr:spPr>
        <a:xfrm>
          <a:off x="635000" y="721448900"/>
          <a:ext cx="723900" cy="476250"/>
        </a:xfrm>
        <a:prstGeom prst="rect">
          <a:avLst/>
        </a:prstGeom>
      </xdr:spPr>
    </xdr:pic>
    <xdr:clientData/>
  </xdr:twoCellAnchor>
  <xdr:twoCellAnchor editAs="oneCell">
    <xdr:from>
      <xdr:col>1</xdr:col>
      <xdr:colOff>25400</xdr:colOff>
      <xdr:row>1379</xdr:row>
      <xdr:rowOff>25400</xdr:rowOff>
    </xdr:from>
    <xdr:to>
      <xdr:col>1</xdr:col>
      <xdr:colOff>749300</xdr:colOff>
      <xdr:row>1379</xdr:row>
      <xdr:rowOff>501650</xdr:rowOff>
    </xdr:to>
    <xdr:pic>
      <xdr:nvPicPr>
        <xdr:cNvPr id="2421" name="Subgraph-life_suchis">
          <a:extLst>
            <a:ext uri="{FF2B5EF4-FFF2-40B4-BE49-F238E27FC236}">
              <a16:creationId xmlns:a16="http://schemas.microsoft.com/office/drawing/2014/main" id="{8CE14AFE-7D0A-492D-AEA0-7C541C61537E}"/>
            </a:ext>
          </a:extLst>
        </xdr:cNvPr>
        <xdr:cNvPicPr>
          <a:picLocks/>
        </xdr:cNvPicPr>
      </xdr:nvPicPr>
      <xdr:blipFill>
        <a:blip xmlns:r="http://schemas.openxmlformats.org/officeDocument/2006/relationships" r:embed="rId410">
          <a:extLst>
            <a:ext uri="{28A0092B-C50C-407E-A947-70E740481C1C}">
              <a14:useLocalDpi xmlns:a14="http://schemas.microsoft.com/office/drawing/2010/main" val="0"/>
            </a:ext>
          </a:extLst>
        </a:blip>
        <a:stretch>
          <a:fillRect/>
        </a:stretch>
      </xdr:blipFill>
      <xdr:spPr>
        <a:xfrm>
          <a:off x="635000" y="721972775"/>
          <a:ext cx="723900" cy="476250"/>
        </a:xfrm>
        <a:prstGeom prst="rect">
          <a:avLst/>
        </a:prstGeom>
      </xdr:spPr>
    </xdr:pic>
    <xdr:clientData/>
  </xdr:twoCellAnchor>
  <xdr:twoCellAnchor editAs="oneCell">
    <xdr:from>
      <xdr:col>1</xdr:col>
      <xdr:colOff>25400</xdr:colOff>
      <xdr:row>1380</xdr:row>
      <xdr:rowOff>25400</xdr:rowOff>
    </xdr:from>
    <xdr:to>
      <xdr:col>1</xdr:col>
      <xdr:colOff>749300</xdr:colOff>
      <xdr:row>1380</xdr:row>
      <xdr:rowOff>501650</xdr:rowOff>
    </xdr:to>
    <xdr:pic>
      <xdr:nvPicPr>
        <xdr:cNvPr id="2423" name="Subgraph-druidruimama">
          <a:extLst>
            <a:ext uri="{FF2B5EF4-FFF2-40B4-BE49-F238E27FC236}">
              <a16:creationId xmlns:a16="http://schemas.microsoft.com/office/drawing/2014/main" id="{1DAE19CA-3710-4222-A8AD-40C8D491F2CC}"/>
            </a:ext>
          </a:extLst>
        </xdr:cNvPr>
        <xdr:cNvPicPr>
          <a:picLocks/>
        </xdr:cNvPicPr>
      </xdr:nvPicPr>
      <xdr:blipFill>
        <a:blip xmlns:r="http://schemas.openxmlformats.org/officeDocument/2006/relationships" r:embed="rId401">
          <a:extLst>
            <a:ext uri="{28A0092B-C50C-407E-A947-70E740481C1C}">
              <a14:useLocalDpi xmlns:a14="http://schemas.microsoft.com/office/drawing/2010/main" val="0"/>
            </a:ext>
          </a:extLst>
        </a:blip>
        <a:stretch>
          <a:fillRect/>
        </a:stretch>
      </xdr:blipFill>
      <xdr:spPr>
        <a:xfrm>
          <a:off x="635000" y="722496650"/>
          <a:ext cx="723900" cy="476250"/>
        </a:xfrm>
        <a:prstGeom prst="rect">
          <a:avLst/>
        </a:prstGeom>
      </xdr:spPr>
    </xdr:pic>
    <xdr:clientData/>
  </xdr:twoCellAnchor>
  <xdr:twoCellAnchor editAs="oneCell">
    <xdr:from>
      <xdr:col>1</xdr:col>
      <xdr:colOff>25400</xdr:colOff>
      <xdr:row>1382</xdr:row>
      <xdr:rowOff>25400</xdr:rowOff>
    </xdr:from>
    <xdr:to>
      <xdr:col>1</xdr:col>
      <xdr:colOff>749300</xdr:colOff>
      <xdr:row>1382</xdr:row>
      <xdr:rowOff>501650</xdr:rowOff>
    </xdr:to>
    <xdr:pic>
      <xdr:nvPicPr>
        <xdr:cNvPr id="2425" name="Subgraph-ufcrizink1">
          <a:extLst>
            <a:ext uri="{FF2B5EF4-FFF2-40B4-BE49-F238E27FC236}">
              <a16:creationId xmlns:a16="http://schemas.microsoft.com/office/drawing/2014/main" id="{CF1509DF-F67E-4704-B281-52D1B52B1FFF}"/>
            </a:ext>
          </a:extLst>
        </xdr:cNvPr>
        <xdr:cNvPicPr>
          <a:picLocks/>
        </xdr:cNvPicPr>
      </xdr:nvPicPr>
      <xdr:blipFill>
        <a:blip xmlns:r="http://schemas.openxmlformats.org/officeDocument/2006/relationships" r:embed="rId247">
          <a:extLst>
            <a:ext uri="{28A0092B-C50C-407E-A947-70E740481C1C}">
              <a14:useLocalDpi xmlns:a14="http://schemas.microsoft.com/office/drawing/2010/main" val="0"/>
            </a:ext>
          </a:extLst>
        </a:blip>
        <a:stretch>
          <a:fillRect/>
        </a:stretch>
      </xdr:blipFill>
      <xdr:spPr>
        <a:xfrm>
          <a:off x="635000" y="723544400"/>
          <a:ext cx="723900" cy="476250"/>
        </a:xfrm>
        <a:prstGeom prst="rect">
          <a:avLst/>
        </a:prstGeom>
      </xdr:spPr>
    </xdr:pic>
    <xdr:clientData/>
  </xdr:twoCellAnchor>
  <xdr:twoCellAnchor editAs="oneCell">
    <xdr:from>
      <xdr:col>1</xdr:col>
      <xdr:colOff>25400</xdr:colOff>
      <xdr:row>1383</xdr:row>
      <xdr:rowOff>25400</xdr:rowOff>
    </xdr:from>
    <xdr:to>
      <xdr:col>1</xdr:col>
      <xdr:colOff>749300</xdr:colOff>
      <xdr:row>1383</xdr:row>
      <xdr:rowOff>501650</xdr:rowOff>
    </xdr:to>
    <xdr:pic>
      <xdr:nvPicPr>
        <xdr:cNvPr id="2427" name="Subgraph-florentmalice">
          <a:extLst>
            <a:ext uri="{FF2B5EF4-FFF2-40B4-BE49-F238E27FC236}">
              <a16:creationId xmlns:a16="http://schemas.microsoft.com/office/drawing/2014/main" id="{68AA9CE9-67EC-40B1-A2AF-64EC19A1A5CF}"/>
            </a:ext>
          </a:extLst>
        </xdr:cNvPr>
        <xdr:cNvPicPr>
          <a:picLocks/>
        </xdr:cNvPicPr>
      </xdr:nvPicPr>
      <xdr:blipFill>
        <a:blip xmlns:r="http://schemas.openxmlformats.org/officeDocument/2006/relationships" r:embed="rId411">
          <a:extLst>
            <a:ext uri="{28A0092B-C50C-407E-A947-70E740481C1C}">
              <a14:useLocalDpi xmlns:a14="http://schemas.microsoft.com/office/drawing/2010/main" val="0"/>
            </a:ext>
          </a:extLst>
        </a:blip>
        <a:stretch>
          <a:fillRect/>
        </a:stretch>
      </xdr:blipFill>
      <xdr:spPr>
        <a:xfrm>
          <a:off x="635000" y="724068275"/>
          <a:ext cx="723900" cy="476250"/>
        </a:xfrm>
        <a:prstGeom prst="rect">
          <a:avLst/>
        </a:prstGeom>
      </xdr:spPr>
    </xdr:pic>
    <xdr:clientData/>
  </xdr:twoCellAnchor>
  <xdr:twoCellAnchor editAs="oneCell">
    <xdr:from>
      <xdr:col>1</xdr:col>
      <xdr:colOff>25400</xdr:colOff>
      <xdr:row>1384</xdr:row>
      <xdr:rowOff>25400</xdr:rowOff>
    </xdr:from>
    <xdr:to>
      <xdr:col>1</xdr:col>
      <xdr:colOff>749300</xdr:colOff>
      <xdr:row>1384</xdr:row>
      <xdr:rowOff>501650</xdr:rowOff>
    </xdr:to>
    <xdr:pic>
      <xdr:nvPicPr>
        <xdr:cNvPr id="2429" name="Subgraph-vxl2905">
          <a:extLst>
            <a:ext uri="{FF2B5EF4-FFF2-40B4-BE49-F238E27FC236}">
              <a16:creationId xmlns:a16="http://schemas.microsoft.com/office/drawing/2014/main" id="{6D1C871D-83B5-457F-9BA4-E7FB72EFBC7A}"/>
            </a:ext>
          </a:extLst>
        </xdr:cNvPr>
        <xdr:cNvPicPr>
          <a:picLocks/>
        </xdr:cNvPicPr>
      </xdr:nvPicPr>
      <xdr:blipFill>
        <a:blip xmlns:r="http://schemas.openxmlformats.org/officeDocument/2006/relationships" r:embed="rId412">
          <a:extLst>
            <a:ext uri="{28A0092B-C50C-407E-A947-70E740481C1C}">
              <a14:useLocalDpi xmlns:a14="http://schemas.microsoft.com/office/drawing/2010/main" val="0"/>
            </a:ext>
          </a:extLst>
        </a:blip>
        <a:stretch>
          <a:fillRect/>
        </a:stretch>
      </xdr:blipFill>
      <xdr:spPr>
        <a:xfrm>
          <a:off x="635000" y="724592150"/>
          <a:ext cx="723900" cy="476250"/>
        </a:xfrm>
        <a:prstGeom prst="rect">
          <a:avLst/>
        </a:prstGeom>
      </xdr:spPr>
    </xdr:pic>
    <xdr:clientData/>
  </xdr:twoCellAnchor>
  <xdr:twoCellAnchor editAs="oneCell">
    <xdr:from>
      <xdr:col>1</xdr:col>
      <xdr:colOff>25400</xdr:colOff>
      <xdr:row>1385</xdr:row>
      <xdr:rowOff>25400</xdr:rowOff>
    </xdr:from>
    <xdr:to>
      <xdr:col>1</xdr:col>
      <xdr:colOff>749300</xdr:colOff>
      <xdr:row>1385</xdr:row>
      <xdr:rowOff>501650</xdr:rowOff>
    </xdr:to>
    <xdr:pic>
      <xdr:nvPicPr>
        <xdr:cNvPr id="2431" name="Subgraph-pratik__theboss">
          <a:extLst>
            <a:ext uri="{FF2B5EF4-FFF2-40B4-BE49-F238E27FC236}">
              <a16:creationId xmlns:a16="http://schemas.microsoft.com/office/drawing/2014/main" id="{1F89D079-225A-4CF7-AD47-BAC70561D85C}"/>
            </a:ext>
          </a:extLst>
        </xdr:cNvPr>
        <xdr:cNvPicPr>
          <a:picLocks/>
        </xdr:cNvPicPr>
      </xdr:nvPicPr>
      <xdr:blipFill>
        <a:blip xmlns:r="http://schemas.openxmlformats.org/officeDocument/2006/relationships" r:embed="rId358">
          <a:extLst>
            <a:ext uri="{28A0092B-C50C-407E-A947-70E740481C1C}">
              <a14:useLocalDpi xmlns:a14="http://schemas.microsoft.com/office/drawing/2010/main" val="0"/>
            </a:ext>
          </a:extLst>
        </a:blip>
        <a:stretch>
          <a:fillRect/>
        </a:stretch>
      </xdr:blipFill>
      <xdr:spPr>
        <a:xfrm>
          <a:off x="635000" y="725116025"/>
          <a:ext cx="723900" cy="476250"/>
        </a:xfrm>
        <a:prstGeom prst="rect">
          <a:avLst/>
        </a:prstGeom>
      </xdr:spPr>
    </xdr:pic>
    <xdr:clientData/>
  </xdr:twoCellAnchor>
  <xdr:twoCellAnchor editAs="oneCell">
    <xdr:from>
      <xdr:col>1</xdr:col>
      <xdr:colOff>25400</xdr:colOff>
      <xdr:row>1386</xdr:row>
      <xdr:rowOff>25400</xdr:rowOff>
    </xdr:from>
    <xdr:to>
      <xdr:col>1</xdr:col>
      <xdr:colOff>749300</xdr:colOff>
      <xdr:row>1386</xdr:row>
      <xdr:rowOff>501650</xdr:rowOff>
    </xdr:to>
    <xdr:pic>
      <xdr:nvPicPr>
        <xdr:cNvPr id="2433" name="Subgraph-mvhdshahrom">
          <a:extLst>
            <a:ext uri="{FF2B5EF4-FFF2-40B4-BE49-F238E27FC236}">
              <a16:creationId xmlns:a16="http://schemas.microsoft.com/office/drawing/2014/main" id="{AC525990-A16D-4758-8F1A-ADF3D0D3C1AC}"/>
            </a:ext>
          </a:extLst>
        </xdr:cNvPr>
        <xdr:cNvPicPr>
          <a:picLocks/>
        </xdr:cNvPicPr>
      </xdr:nvPicPr>
      <xdr:blipFill>
        <a:blip xmlns:r="http://schemas.openxmlformats.org/officeDocument/2006/relationships" r:embed="rId347">
          <a:extLst>
            <a:ext uri="{28A0092B-C50C-407E-A947-70E740481C1C}">
              <a14:useLocalDpi xmlns:a14="http://schemas.microsoft.com/office/drawing/2010/main" val="0"/>
            </a:ext>
          </a:extLst>
        </a:blip>
        <a:stretch>
          <a:fillRect/>
        </a:stretch>
      </xdr:blipFill>
      <xdr:spPr>
        <a:xfrm>
          <a:off x="635000" y="725639900"/>
          <a:ext cx="723900" cy="476250"/>
        </a:xfrm>
        <a:prstGeom prst="rect">
          <a:avLst/>
        </a:prstGeom>
      </xdr:spPr>
    </xdr:pic>
    <xdr:clientData/>
  </xdr:twoCellAnchor>
  <xdr:twoCellAnchor editAs="oneCell">
    <xdr:from>
      <xdr:col>1</xdr:col>
      <xdr:colOff>25400</xdr:colOff>
      <xdr:row>1387</xdr:row>
      <xdr:rowOff>25400</xdr:rowOff>
    </xdr:from>
    <xdr:to>
      <xdr:col>1</xdr:col>
      <xdr:colOff>749300</xdr:colOff>
      <xdr:row>1387</xdr:row>
      <xdr:rowOff>501650</xdr:rowOff>
    </xdr:to>
    <xdr:pic>
      <xdr:nvPicPr>
        <xdr:cNvPr id="2435" name="Subgraph-elduper1">
          <a:extLst>
            <a:ext uri="{FF2B5EF4-FFF2-40B4-BE49-F238E27FC236}">
              <a16:creationId xmlns:a16="http://schemas.microsoft.com/office/drawing/2014/main" id="{DA421C37-8E9D-4517-84BA-5779F73C6326}"/>
            </a:ext>
          </a:extLst>
        </xdr:cNvPr>
        <xdr:cNvPicPr>
          <a:picLocks/>
        </xdr:cNvPicPr>
      </xdr:nvPicPr>
      <xdr:blipFill>
        <a:blip xmlns:r="http://schemas.openxmlformats.org/officeDocument/2006/relationships" r:embed="rId413">
          <a:extLst>
            <a:ext uri="{28A0092B-C50C-407E-A947-70E740481C1C}">
              <a14:useLocalDpi xmlns:a14="http://schemas.microsoft.com/office/drawing/2010/main" val="0"/>
            </a:ext>
          </a:extLst>
        </a:blip>
        <a:stretch>
          <a:fillRect/>
        </a:stretch>
      </xdr:blipFill>
      <xdr:spPr>
        <a:xfrm>
          <a:off x="635000" y="726163775"/>
          <a:ext cx="723900" cy="476250"/>
        </a:xfrm>
        <a:prstGeom prst="rect">
          <a:avLst/>
        </a:prstGeom>
      </xdr:spPr>
    </xdr:pic>
    <xdr:clientData/>
  </xdr:twoCellAnchor>
  <xdr:twoCellAnchor editAs="oneCell">
    <xdr:from>
      <xdr:col>1</xdr:col>
      <xdr:colOff>25400</xdr:colOff>
      <xdr:row>1388</xdr:row>
      <xdr:rowOff>25400</xdr:rowOff>
    </xdr:from>
    <xdr:to>
      <xdr:col>1</xdr:col>
      <xdr:colOff>749300</xdr:colOff>
      <xdr:row>1388</xdr:row>
      <xdr:rowOff>501650</xdr:rowOff>
    </xdr:to>
    <xdr:pic>
      <xdr:nvPicPr>
        <xdr:cNvPr id="2437" name="Subgraph-winluckycharm">
          <a:extLst>
            <a:ext uri="{FF2B5EF4-FFF2-40B4-BE49-F238E27FC236}">
              <a16:creationId xmlns:a16="http://schemas.microsoft.com/office/drawing/2014/main" id="{24EF0F49-5106-4C85-8EE5-893315746FC5}"/>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726687650"/>
          <a:ext cx="723900" cy="476250"/>
        </a:xfrm>
        <a:prstGeom prst="rect">
          <a:avLst/>
        </a:prstGeom>
      </xdr:spPr>
    </xdr:pic>
    <xdr:clientData/>
  </xdr:twoCellAnchor>
  <xdr:twoCellAnchor editAs="oneCell">
    <xdr:from>
      <xdr:col>1</xdr:col>
      <xdr:colOff>25400</xdr:colOff>
      <xdr:row>1389</xdr:row>
      <xdr:rowOff>25400</xdr:rowOff>
    </xdr:from>
    <xdr:to>
      <xdr:col>1</xdr:col>
      <xdr:colOff>749300</xdr:colOff>
      <xdr:row>1389</xdr:row>
      <xdr:rowOff>501650</xdr:rowOff>
    </xdr:to>
    <xdr:pic>
      <xdr:nvPicPr>
        <xdr:cNvPr id="2439" name="Subgraph-sirjanakhapang">
          <a:extLst>
            <a:ext uri="{FF2B5EF4-FFF2-40B4-BE49-F238E27FC236}">
              <a16:creationId xmlns:a16="http://schemas.microsoft.com/office/drawing/2014/main" id="{CA0BEF70-DC66-4132-B6EA-E780DA941AB3}"/>
            </a:ext>
          </a:extLst>
        </xdr:cNvPr>
        <xdr:cNvPicPr>
          <a:picLocks/>
        </xdr:cNvPicPr>
      </xdr:nvPicPr>
      <xdr:blipFill>
        <a:blip xmlns:r="http://schemas.openxmlformats.org/officeDocument/2006/relationships" r:embed="rId358">
          <a:extLst>
            <a:ext uri="{28A0092B-C50C-407E-A947-70E740481C1C}">
              <a14:useLocalDpi xmlns:a14="http://schemas.microsoft.com/office/drawing/2010/main" val="0"/>
            </a:ext>
          </a:extLst>
        </a:blip>
        <a:stretch>
          <a:fillRect/>
        </a:stretch>
      </xdr:blipFill>
      <xdr:spPr>
        <a:xfrm>
          <a:off x="635000" y="727211525"/>
          <a:ext cx="723900" cy="476250"/>
        </a:xfrm>
        <a:prstGeom prst="rect">
          <a:avLst/>
        </a:prstGeom>
      </xdr:spPr>
    </xdr:pic>
    <xdr:clientData/>
  </xdr:twoCellAnchor>
  <xdr:twoCellAnchor editAs="oneCell">
    <xdr:from>
      <xdr:col>1</xdr:col>
      <xdr:colOff>25400</xdr:colOff>
      <xdr:row>1390</xdr:row>
      <xdr:rowOff>25400</xdr:rowOff>
    </xdr:from>
    <xdr:to>
      <xdr:col>1</xdr:col>
      <xdr:colOff>749300</xdr:colOff>
      <xdr:row>1390</xdr:row>
      <xdr:rowOff>501650</xdr:rowOff>
    </xdr:to>
    <xdr:pic>
      <xdr:nvPicPr>
        <xdr:cNvPr id="2441" name="Subgraph-_angelique0_0">
          <a:extLst>
            <a:ext uri="{FF2B5EF4-FFF2-40B4-BE49-F238E27FC236}">
              <a16:creationId xmlns:a16="http://schemas.microsoft.com/office/drawing/2014/main" id="{7DD1CB34-6BE8-4AF5-82B7-36B48351FDB4}"/>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727735400"/>
          <a:ext cx="723900" cy="476250"/>
        </a:xfrm>
        <a:prstGeom prst="rect">
          <a:avLst/>
        </a:prstGeom>
      </xdr:spPr>
    </xdr:pic>
    <xdr:clientData/>
  </xdr:twoCellAnchor>
  <xdr:twoCellAnchor editAs="oneCell">
    <xdr:from>
      <xdr:col>1</xdr:col>
      <xdr:colOff>25400</xdr:colOff>
      <xdr:row>1394</xdr:row>
      <xdr:rowOff>25400</xdr:rowOff>
    </xdr:from>
    <xdr:to>
      <xdr:col>1</xdr:col>
      <xdr:colOff>749300</xdr:colOff>
      <xdr:row>1394</xdr:row>
      <xdr:rowOff>501650</xdr:rowOff>
    </xdr:to>
    <xdr:pic>
      <xdr:nvPicPr>
        <xdr:cNvPr id="2443" name="Subgraph-heesunkicityxx">
          <a:extLst>
            <a:ext uri="{FF2B5EF4-FFF2-40B4-BE49-F238E27FC236}">
              <a16:creationId xmlns:a16="http://schemas.microsoft.com/office/drawing/2014/main" id="{4A748B5F-766C-431A-B347-AF032CAB839C}"/>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729830900"/>
          <a:ext cx="723900" cy="476250"/>
        </a:xfrm>
        <a:prstGeom prst="rect">
          <a:avLst/>
        </a:prstGeom>
      </xdr:spPr>
    </xdr:pic>
    <xdr:clientData/>
  </xdr:twoCellAnchor>
  <xdr:twoCellAnchor editAs="oneCell">
    <xdr:from>
      <xdr:col>1</xdr:col>
      <xdr:colOff>25400</xdr:colOff>
      <xdr:row>1395</xdr:row>
      <xdr:rowOff>25400</xdr:rowOff>
    </xdr:from>
    <xdr:to>
      <xdr:col>1</xdr:col>
      <xdr:colOff>749300</xdr:colOff>
      <xdr:row>1395</xdr:row>
      <xdr:rowOff>501650</xdr:rowOff>
    </xdr:to>
    <xdr:pic>
      <xdr:nvPicPr>
        <xdr:cNvPr id="2445" name="Subgraph-jenkyues">
          <a:extLst>
            <a:ext uri="{FF2B5EF4-FFF2-40B4-BE49-F238E27FC236}">
              <a16:creationId xmlns:a16="http://schemas.microsoft.com/office/drawing/2014/main" id="{601BBAF5-64A2-4DFB-BDC7-4C2F268C3CB2}"/>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30354775"/>
          <a:ext cx="723900" cy="476250"/>
        </a:xfrm>
        <a:prstGeom prst="rect">
          <a:avLst/>
        </a:prstGeom>
      </xdr:spPr>
    </xdr:pic>
    <xdr:clientData/>
  </xdr:twoCellAnchor>
  <xdr:twoCellAnchor editAs="oneCell">
    <xdr:from>
      <xdr:col>1</xdr:col>
      <xdr:colOff>25400</xdr:colOff>
      <xdr:row>1396</xdr:row>
      <xdr:rowOff>25400</xdr:rowOff>
    </xdr:from>
    <xdr:to>
      <xdr:col>1</xdr:col>
      <xdr:colOff>749300</xdr:colOff>
      <xdr:row>1396</xdr:row>
      <xdr:rowOff>501650</xdr:rowOff>
    </xdr:to>
    <xdr:pic>
      <xdr:nvPicPr>
        <xdr:cNvPr id="2447" name="Subgraph-htsony">
          <a:extLst>
            <a:ext uri="{FF2B5EF4-FFF2-40B4-BE49-F238E27FC236}">
              <a16:creationId xmlns:a16="http://schemas.microsoft.com/office/drawing/2014/main" id="{9CF90CAA-FA78-4F02-9DBA-914EF4CCA938}"/>
            </a:ext>
          </a:extLst>
        </xdr:cNvPr>
        <xdr:cNvPicPr>
          <a:picLocks/>
        </xdr:cNvPicPr>
      </xdr:nvPicPr>
      <xdr:blipFill>
        <a:blip xmlns:r="http://schemas.openxmlformats.org/officeDocument/2006/relationships" r:embed="rId415">
          <a:extLst>
            <a:ext uri="{28A0092B-C50C-407E-A947-70E740481C1C}">
              <a14:useLocalDpi xmlns:a14="http://schemas.microsoft.com/office/drawing/2010/main" val="0"/>
            </a:ext>
          </a:extLst>
        </a:blip>
        <a:stretch>
          <a:fillRect/>
        </a:stretch>
      </xdr:blipFill>
      <xdr:spPr>
        <a:xfrm>
          <a:off x="635000" y="730878650"/>
          <a:ext cx="723900" cy="476250"/>
        </a:xfrm>
        <a:prstGeom prst="rect">
          <a:avLst/>
        </a:prstGeom>
      </xdr:spPr>
    </xdr:pic>
    <xdr:clientData/>
  </xdr:twoCellAnchor>
  <xdr:twoCellAnchor editAs="oneCell">
    <xdr:from>
      <xdr:col>1</xdr:col>
      <xdr:colOff>25400</xdr:colOff>
      <xdr:row>1397</xdr:row>
      <xdr:rowOff>25400</xdr:rowOff>
    </xdr:from>
    <xdr:to>
      <xdr:col>1</xdr:col>
      <xdr:colOff>749300</xdr:colOff>
      <xdr:row>1397</xdr:row>
      <xdr:rowOff>501650</xdr:rowOff>
    </xdr:to>
    <xdr:pic>
      <xdr:nvPicPr>
        <xdr:cNvPr id="2449" name="Subgraph-ningajadah">
          <a:extLst>
            <a:ext uri="{FF2B5EF4-FFF2-40B4-BE49-F238E27FC236}">
              <a16:creationId xmlns:a16="http://schemas.microsoft.com/office/drawing/2014/main" id="{D114D90B-C09E-49CC-90D8-90FE292011DE}"/>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31402525"/>
          <a:ext cx="723900" cy="476250"/>
        </a:xfrm>
        <a:prstGeom prst="rect">
          <a:avLst/>
        </a:prstGeom>
      </xdr:spPr>
    </xdr:pic>
    <xdr:clientData/>
  </xdr:twoCellAnchor>
  <xdr:twoCellAnchor editAs="oneCell">
    <xdr:from>
      <xdr:col>1</xdr:col>
      <xdr:colOff>25400</xdr:colOff>
      <xdr:row>1398</xdr:row>
      <xdr:rowOff>25400</xdr:rowOff>
    </xdr:from>
    <xdr:to>
      <xdr:col>1</xdr:col>
      <xdr:colOff>749300</xdr:colOff>
      <xdr:row>1398</xdr:row>
      <xdr:rowOff>501650</xdr:rowOff>
    </xdr:to>
    <xdr:pic>
      <xdr:nvPicPr>
        <xdr:cNvPr id="2451" name="Subgraph-nmjnygi">
          <a:extLst>
            <a:ext uri="{FF2B5EF4-FFF2-40B4-BE49-F238E27FC236}">
              <a16:creationId xmlns:a16="http://schemas.microsoft.com/office/drawing/2014/main" id="{599BAB5B-F529-475B-A2BB-1067EC64DA2A}"/>
            </a:ext>
          </a:extLst>
        </xdr:cNvPr>
        <xdr:cNvPicPr>
          <a:picLocks/>
        </xdr:cNvPicPr>
      </xdr:nvPicPr>
      <xdr:blipFill>
        <a:blip xmlns:r="http://schemas.openxmlformats.org/officeDocument/2006/relationships" r:embed="rId416">
          <a:extLst>
            <a:ext uri="{28A0092B-C50C-407E-A947-70E740481C1C}">
              <a14:useLocalDpi xmlns:a14="http://schemas.microsoft.com/office/drawing/2010/main" val="0"/>
            </a:ext>
          </a:extLst>
        </a:blip>
        <a:stretch>
          <a:fillRect/>
        </a:stretch>
      </xdr:blipFill>
      <xdr:spPr>
        <a:xfrm>
          <a:off x="635000" y="731926400"/>
          <a:ext cx="723900" cy="476250"/>
        </a:xfrm>
        <a:prstGeom prst="rect">
          <a:avLst/>
        </a:prstGeom>
      </xdr:spPr>
    </xdr:pic>
    <xdr:clientData/>
  </xdr:twoCellAnchor>
  <xdr:twoCellAnchor editAs="oneCell">
    <xdr:from>
      <xdr:col>1</xdr:col>
      <xdr:colOff>25400</xdr:colOff>
      <xdr:row>1399</xdr:row>
      <xdr:rowOff>25400</xdr:rowOff>
    </xdr:from>
    <xdr:to>
      <xdr:col>1</xdr:col>
      <xdr:colOff>749300</xdr:colOff>
      <xdr:row>1399</xdr:row>
      <xdr:rowOff>501650</xdr:rowOff>
    </xdr:to>
    <xdr:pic>
      <xdr:nvPicPr>
        <xdr:cNvPr id="2453" name="Subgraph-illwinthiscityx">
          <a:extLst>
            <a:ext uri="{FF2B5EF4-FFF2-40B4-BE49-F238E27FC236}">
              <a16:creationId xmlns:a16="http://schemas.microsoft.com/office/drawing/2014/main" id="{136FD246-D4CB-4DF2-B506-1B4DF146D555}"/>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32450275"/>
          <a:ext cx="723900" cy="476250"/>
        </a:xfrm>
        <a:prstGeom prst="rect">
          <a:avLst/>
        </a:prstGeom>
      </xdr:spPr>
    </xdr:pic>
    <xdr:clientData/>
  </xdr:twoCellAnchor>
  <xdr:twoCellAnchor editAs="oneCell">
    <xdr:from>
      <xdr:col>1</xdr:col>
      <xdr:colOff>25400</xdr:colOff>
      <xdr:row>1400</xdr:row>
      <xdr:rowOff>25400</xdr:rowOff>
    </xdr:from>
    <xdr:to>
      <xdr:col>1</xdr:col>
      <xdr:colOff>749300</xdr:colOff>
      <xdr:row>1400</xdr:row>
      <xdr:rowOff>501650</xdr:rowOff>
    </xdr:to>
    <xdr:pic>
      <xdr:nvPicPr>
        <xdr:cNvPr id="2455" name="Subgraph-lee_hsng_">
          <a:extLst>
            <a:ext uri="{FF2B5EF4-FFF2-40B4-BE49-F238E27FC236}">
              <a16:creationId xmlns:a16="http://schemas.microsoft.com/office/drawing/2014/main" id="{EF1C30F3-DF8A-4691-9EE3-221D3938B684}"/>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32974150"/>
          <a:ext cx="723900" cy="476250"/>
        </a:xfrm>
        <a:prstGeom prst="rect">
          <a:avLst/>
        </a:prstGeom>
      </xdr:spPr>
    </xdr:pic>
    <xdr:clientData/>
  </xdr:twoCellAnchor>
  <xdr:twoCellAnchor editAs="oneCell">
    <xdr:from>
      <xdr:col>1</xdr:col>
      <xdr:colOff>25400</xdr:colOff>
      <xdr:row>1401</xdr:row>
      <xdr:rowOff>25400</xdr:rowOff>
    </xdr:from>
    <xdr:to>
      <xdr:col>1</xdr:col>
      <xdr:colOff>749300</xdr:colOff>
      <xdr:row>1401</xdr:row>
      <xdr:rowOff>501650</xdr:rowOff>
    </xdr:to>
    <xdr:pic>
      <xdr:nvPicPr>
        <xdr:cNvPr id="2457" name="Subgraph-pebriaaannn252">
          <a:extLst>
            <a:ext uri="{FF2B5EF4-FFF2-40B4-BE49-F238E27FC236}">
              <a16:creationId xmlns:a16="http://schemas.microsoft.com/office/drawing/2014/main" id="{22D81F6E-218C-4FF8-991E-8DB30CC86B6D}"/>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33498025"/>
          <a:ext cx="723900" cy="476250"/>
        </a:xfrm>
        <a:prstGeom prst="rect">
          <a:avLst/>
        </a:prstGeom>
      </xdr:spPr>
    </xdr:pic>
    <xdr:clientData/>
  </xdr:twoCellAnchor>
  <xdr:twoCellAnchor editAs="oneCell">
    <xdr:from>
      <xdr:col>1</xdr:col>
      <xdr:colOff>25400</xdr:colOff>
      <xdr:row>1402</xdr:row>
      <xdr:rowOff>25400</xdr:rowOff>
    </xdr:from>
    <xdr:to>
      <xdr:col>1</xdr:col>
      <xdr:colOff>749300</xdr:colOff>
      <xdr:row>1402</xdr:row>
      <xdr:rowOff>501650</xdr:rowOff>
    </xdr:to>
    <xdr:pic>
      <xdr:nvPicPr>
        <xdr:cNvPr id="2459" name="Subgraph-desertheart85">
          <a:extLst>
            <a:ext uri="{FF2B5EF4-FFF2-40B4-BE49-F238E27FC236}">
              <a16:creationId xmlns:a16="http://schemas.microsoft.com/office/drawing/2014/main" id="{09E2EC88-6C4A-4A6D-82C4-91927E92F3BE}"/>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34021900"/>
          <a:ext cx="723900" cy="476250"/>
        </a:xfrm>
        <a:prstGeom prst="rect">
          <a:avLst/>
        </a:prstGeom>
      </xdr:spPr>
    </xdr:pic>
    <xdr:clientData/>
  </xdr:twoCellAnchor>
  <xdr:twoCellAnchor editAs="oneCell">
    <xdr:from>
      <xdr:col>1</xdr:col>
      <xdr:colOff>25400</xdr:colOff>
      <xdr:row>1403</xdr:row>
      <xdr:rowOff>25400</xdr:rowOff>
    </xdr:from>
    <xdr:to>
      <xdr:col>1</xdr:col>
      <xdr:colOff>749300</xdr:colOff>
      <xdr:row>1403</xdr:row>
      <xdr:rowOff>501650</xdr:rowOff>
    </xdr:to>
    <xdr:pic>
      <xdr:nvPicPr>
        <xdr:cNvPr id="2461" name="Subgraph-xdejunwoo">
          <a:extLst>
            <a:ext uri="{FF2B5EF4-FFF2-40B4-BE49-F238E27FC236}">
              <a16:creationId xmlns:a16="http://schemas.microsoft.com/office/drawing/2014/main" id="{97CBE0C1-8708-4EC2-BF6A-4D81D68A73CE}"/>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34545775"/>
          <a:ext cx="723900" cy="476250"/>
        </a:xfrm>
        <a:prstGeom prst="rect">
          <a:avLst/>
        </a:prstGeom>
      </xdr:spPr>
    </xdr:pic>
    <xdr:clientData/>
  </xdr:twoCellAnchor>
  <xdr:twoCellAnchor editAs="oneCell">
    <xdr:from>
      <xdr:col>1</xdr:col>
      <xdr:colOff>25400</xdr:colOff>
      <xdr:row>1404</xdr:row>
      <xdr:rowOff>25400</xdr:rowOff>
    </xdr:from>
    <xdr:to>
      <xdr:col>1</xdr:col>
      <xdr:colOff>749300</xdr:colOff>
      <xdr:row>1404</xdr:row>
      <xdr:rowOff>501650</xdr:rowOff>
    </xdr:to>
    <xdr:pic>
      <xdr:nvPicPr>
        <xdr:cNvPr id="2463" name="Subgraph-talgicityx">
          <a:extLst>
            <a:ext uri="{FF2B5EF4-FFF2-40B4-BE49-F238E27FC236}">
              <a16:creationId xmlns:a16="http://schemas.microsoft.com/office/drawing/2014/main" id="{813EA59A-3A3F-4CD1-8699-7C8EC18EFFFE}"/>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35069650"/>
          <a:ext cx="723900" cy="476250"/>
        </a:xfrm>
        <a:prstGeom prst="rect">
          <a:avLst/>
        </a:prstGeom>
      </xdr:spPr>
    </xdr:pic>
    <xdr:clientData/>
  </xdr:twoCellAnchor>
  <xdr:twoCellAnchor editAs="oneCell">
    <xdr:from>
      <xdr:col>1</xdr:col>
      <xdr:colOff>25400</xdr:colOff>
      <xdr:row>1405</xdr:row>
      <xdr:rowOff>25400</xdr:rowOff>
    </xdr:from>
    <xdr:to>
      <xdr:col>1</xdr:col>
      <xdr:colOff>749300</xdr:colOff>
      <xdr:row>1405</xdr:row>
      <xdr:rowOff>501650</xdr:rowOff>
    </xdr:to>
    <xdr:pic>
      <xdr:nvPicPr>
        <xdr:cNvPr id="2465" name="Subgraph-istyluq">
          <a:extLst>
            <a:ext uri="{FF2B5EF4-FFF2-40B4-BE49-F238E27FC236}">
              <a16:creationId xmlns:a16="http://schemas.microsoft.com/office/drawing/2014/main" id="{C2FFFBBF-5F11-42D1-B715-CC35A1C13F3F}"/>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35593525"/>
          <a:ext cx="723900" cy="476250"/>
        </a:xfrm>
        <a:prstGeom prst="rect">
          <a:avLst/>
        </a:prstGeom>
      </xdr:spPr>
    </xdr:pic>
    <xdr:clientData/>
  </xdr:twoCellAnchor>
  <xdr:twoCellAnchor editAs="oneCell">
    <xdr:from>
      <xdr:col>1</xdr:col>
      <xdr:colOff>25400</xdr:colOff>
      <xdr:row>1406</xdr:row>
      <xdr:rowOff>25400</xdr:rowOff>
    </xdr:from>
    <xdr:to>
      <xdr:col>1</xdr:col>
      <xdr:colOff>749300</xdr:colOff>
      <xdr:row>1406</xdr:row>
      <xdr:rowOff>501650</xdr:rowOff>
    </xdr:to>
    <xdr:pic>
      <xdr:nvPicPr>
        <xdr:cNvPr id="2467" name="Subgraph-freyselaluhokyx">
          <a:extLst>
            <a:ext uri="{FF2B5EF4-FFF2-40B4-BE49-F238E27FC236}">
              <a16:creationId xmlns:a16="http://schemas.microsoft.com/office/drawing/2014/main" id="{127F280D-9602-4C28-8EAE-36860141F48D}"/>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36117400"/>
          <a:ext cx="723900" cy="476250"/>
        </a:xfrm>
        <a:prstGeom prst="rect">
          <a:avLst/>
        </a:prstGeom>
      </xdr:spPr>
    </xdr:pic>
    <xdr:clientData/>
  </xdr:twoCellAnchor>
  <xdr:twoCellAnchor editAs="oneCell">
    <xdr:from>
      <xdr:col>1</xdr:col>
      <xdr:colOff>25400</xdr:colOff>
      <xdr:row>1407</xdr:row>
      <xdr:rowOff>25400</xdr:rowOff>
    </xdr:from>
    <xdr:to>
      <xdr:col>1</xdr:col>
      <xdr:colOff>749300</xdr:colOff>
      <xdr:row>1407</xdr:row>
      <xdr:rowOff>501650</xdr:rowOff>
    </xdr:to>
    <xdr:pic>
      <xdr:nvPicPr>
        <xdr:cNvPr id="2469" name="Subgraph-pransesjoyxx">
          <a:extLst>
            <a:ext uri="{FF2B5EF4-FFF2-40B4-BE49-F238E27FC236}">
              <a16:creationId xmlns:a16="http://schemas.microsoft.com/office/drawing/2014/main" id="{3F40E438-9E16-4A7E-B230-EBD38FF9CC02}"/>
            </a:ext>
          </a:extLst>
        </xdr:cNvPr>
        <xdr:cNvPicPr>
          <a:picLocks/>
        </xdr:cNvPicPr>
      </xdr:nvPicPr>
      <xdr:blipFill>
        <a:blip xmlns:r="http://schemas.openxmlformats.org/officeDocument/2006/relationships" r:embed="rId417">
          <a:extLst>
            <a:ext uri="{28A0092B-C50C-407E-A947-70E740481C1C}">
              <a14:useLocalDpi xmlns:a14="http://schemas.microsoft.com/office/drawing/2010/main" val="0"/>
            </a:ext>
          </a:extLst>
        </a:blip>
        <a:stretch>
          <a:fillRect/>
        </a:stretch>
      </xdr:blipFill>
      <xdr:spPr>
        <a:xfrm>
          <a:off x="635000" y="736641275"/>
          <a:ext cx="723900" cy="476250"/>
        </a:xfrm>
        <a:prstGeom prst="rect">
          <a:avLst/>
        </a:prstGeom>
      </xdr:spPr>
    </xdr:pic>
    <xdr:clientData/>
  </xdr:twoCellAnchor>
  <xdr:twoCellAnchor editAs="oneCell">
    <xdr:from>
      <xdr:col>1</xdr:col>
      <xdr:colOff>25400</xdr:colOff>
      <xdr:row>1408</xdr:row>
      <xdr:rowOff>25400</xdr:rowOff>
    </xdr:from>
    <xdr:to>
      <xdr:col>1</xdr:col>
      <xdr:colOff>749300</xdr:colOff>
      <xdr:row>1408</xdr:row>
      <xdr:rowOff>501650</xdr:rowOff>
    </xdr:to>
    <xdr:pic>
      <xdr:nvPicPr>
        <xdr:cNvPr id="2471" name="Subgraph-luxxkim">
          <a:extLst>
            <a:ext uri="{FF2B5EF4-FFF2-40B4-BE49-F238E27FC236}">
              <a16:creationId xmlns:a16="http://schemas.microsoft.com/office/drawing/2014/main" id="{2630129D-F284-4251-BF3D-04DCBEB56EF9}"/>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37165150"/>
          <a:ext cx="723900" cy="476250"/>
        </a:xfrm>
        <a:prstGeom prst="rect">
          <a:avLst/>
        </a:prstGeom>
      </xdr:spPr>
    </xdr:pic>
    <xdr:clientData/>
  </xdr:twoCellAnchor>
  <xdr:twoCellAnchor editAs="oneCell">
    <xdr:from>
      <xdr:col>1</xdr:col>
      <xdr:colOff>25400</xdr:colOff>
      <xdr:row>1409</xdr:row>
      <xdr:rowOff>25400</xdr:rowOff>
    </xdr:from>
    <xdr:to>
      <xdr:col>1</xdr:col>
      <xdr:colOff>749300</xdr:colOff>
      <xdr:row>1409</xdr:row>
      <xdr:rowOff>501650</xdr:rowOff>
    </xdr:to>
    <xdr:pic>
      <xdr:nvPicPr>
        <xdr:cNvPr id="2473" name="Subgraph-dreambigtowin11">
          <a:extLst>
            <a:ext uri="{FF2B5EF4-FFF2-40B4-BE49-F238E27FC236}">
              <a16:creationId xmlns:a16="http://schemas.microsoft.com/office/drawing/2014/main" id="{7DF27FCC-A50A-44D4-ACA9-B8A9B7D94200}"/>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37689025"/>
          <a:ext cx="723900" cy="476250"/>
        </a:xfrm>
        <a:prstGeom prst="rect">
          <a:avLst/>
        </a:prstGeom>
      </xdr:spPr>
    </xdr:pic>
    <xdr:clientData/>
  </xdr:twoCellAnchor>
  <xdr:twoCellAnchor editAs="oneCell">
    <xdr:from>
      <xdr:col>1</xdr:col>
      <xdr:colOff>25400</xdr:colOff>
      <xdr:row>1410</xdr:row>
      <xdr:rowOff>25400</xdr:rowOff>
    </xdr:from>
    <xdr:to>
      <xdr:col>1</xdr:col>
      <xdr:colOff>749300</xdr:colOff>
      <xdr:row>1410</xdr:row>
      <xdr:rowOff>501650</xdr:rowOff>
    </xdr:to>
    <xdr:pic>
      <xdr:nvPicPr>
        <xdr:cNvPr id="2475" name="Subgraph-odettecityx">
          <a:extLst>
            <a:ext uri="{FF2B5EF4-FFF2-40B4-BE49-F238E27FC236}">
              <a16:creationId xmlns:a16="http://schemas.microsoft.com/office/drawing/2014/main" id="{0EE51986-54D6-40D3-B5AA-836D897E401B}"/>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38212900"/>
          <a:ext cx="723900" cy="476250"/>
        </a:xfrm>
        <a:prstGeom prst="rect">
          <a:avLst/>
        </a:prstGeom>
      </xdr:spPr>
    </xdr:pic>
    <xdr:clientData/>
  </xdr:twoCellAnchor>
  <xdr:twoCellAnchor editAs="oneCell">
    <xdr:from>
      <xdr:col>1</xdr:col>
      <xdr:colOff>25400</xdr:colOff>
      <xdr:row>1411</xdr:row>
      <xdr:rowOff>25400</xdr:rowOff>
    </xdr:from>
    <xdr:to>
      <xdr:col>1</xdr:col>
      <xdr:colOff>749300</xdr:colOff>
      <xdr:row>1411</xdr:row>
      <xdr:rowOff>501650</xdr:rowOff>
    </xdr:to>
    <xdr:pic>
      <xdr:nvPicPr>
        <xdr:cNvPr id="2477" name="Subgraph-floofpandacat">
          <a:extLst>
            <a:ext uri="{FF2B5EF4-FFF2-40B4-BE49-F238E27FC236}">
              <a16:creationId xmlns:a16="http://schemas.microsoft.com/office/drawing/2014/main" id="{7DD1340B-D9AE-4386-8819-C19475CE735D}"/>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38736775"/>
          <a:ext cx="723900" cy="476250"/>
        </a:xfrm>
        <a:prstGeom prst="rect">
          <a:avLst/>
        </a:prstGeom>
      </xdr:spPr>
    </xdr:pic>
    <xdr:clientData/>
  </xdr:twoCellAnchor>
  <xdr:twoCellAnchor editAs="oneCell">
    <xdr:from>
      <xdr:col>1</xdr:col>
      <xdr:colOff>25400</xdr:colOff>
      <xdr:row>1412</xdr:row>
      <xdr:rowOff>25400</xdr:rowOff>
    </xdr:from>
    <xdr:to>
      <xdr:col>1</xdr:col>
      <xdr:colOff>749300</xdr:colOff>
      <xdr:row>1412</xdr:row>
      <xdr:rowOff>501650</xdr:rowOff>
    </xdr:to>
    <xdr:pic>
      <xdr:nvPicPr>
        <xdr:cNvPr id="2479" name="Subgraph-leecjeno_">
          <a:extLst>
            <a:ext uri="{FF2B5EF4-FFF2-40B4-BE49-F238E27FC236}">
              <a16:creationId xmlns:a16="http://schemas.microsoft.com/office/drawing/2014/main" id="{62772429-9039-4F6A-AF1E-9F51B54E689E}"/>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39260650"/>
          <a:ext cx="723900" cy="476250"/>
        </a:xfrm>
        <a:prstGeom prst="rect">
          <a:avLst/>
        </a:prstGeom>
      </xdr:spPr>
    </xdr:pic>
    <xdr:clientData/>
  </xdr:twoCellAnchor>
  <xdr:twoCellAnchor editAs="oneCell">
    <xdr:from>
      <xdr:col>1</xdr:col>
      <xdr:colOff>25400</xdr:colOff>
      <xdr:row>1413</xdr:row>
      <xdr:rowOff>25400</xdr:rowOff>
    </xdr:from>
    <xdr:to>
      <xdr:col>1</xdr:col>
      <xdr:colOff>749300</xdr:colOff>
      <xdr:row>1413</xdr:row>
      <xdr:rowOff>501650</xdr:rowOff>
    </xdr:to>
    <xdr:pic>
      <xdr:nvPicPr>
        <xdr:cNvPr id="2481" name="Subgraph-shreadercityx">
          <a:extLst>
            <a:ext uri="{FF2B5EF4-FFF2-40B4-BE49-F238E27FC236}">
              <a16:creationId xmlns:a16="http://schemas.microsoft.com/office/drawing/2014/main" id="{4BE4E2FC-2656-43E2-AA16-8FBF22DDCCB3}"/>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39784525"/>
          <a:ext cx="723900" cy="476250"/>
        </a:xfrm>
        <a:prstGeom prst="rect">
          <a:avLst/>
        </a:prstGeom>
      </xdr:spPr>
    </xdr:pic>
    <xdr:clientData/>
  </xdr:twoCellAnchor>
  <xdr:twoCellAnchor editAs="oneCell">
    <xdr:from>
      <xdr:col>1</xdr:col>
      <xdr:colOff>25400</xdr:colOff>
      <xdr:row>1414</xdr:row>
      <xdr:rowOff>25400</xdr:rowOff>
    </xdr:from>
    <xdr:to>
      <xdr:col>1</xdr:col>
      <xdr:colOff>749300</xdr:colOff>
      <xdr:row>1414</xdr:row>
      <xdr:rowOff>501650</xdr:rowOff>
    </xdr:to>
    <xdr:pic>
      <xdr:nvPicPr>
        <xdr:cNvPr id="2483" name="Subgraph-hiraethzephyr">
          <a:extLst>
            <a:ext uri="{FF2B5EF4-FFF2-40B4-BE49-F238E27FC236}">
              <a16:creationId xmlns:a16="http://schemas.microsoft.com/office/drawing/2014/main" id="{DA4E5318-5D85-4B12-BB2D-DAC2D8849A55}"/>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40308400"/>
          <a:ext cx="723900" cy="476250"/>
        </a:xfrm>
        <a:prstGeom prst="rect">
          <a:avLst/>
        </a:prstGeom>
      </xdr:spPr>
    </xdr:pic>
    <xdr:clientData/>
  </xdr:twoCellAnchor>
  <xdr:twoCellAnchor editAs="oneCell">
    <xdr:from>
      <xdr:col>1</xdr:col>
      <xdr:colOff>25400</xdr:colOff>
      <xdr:row>1415</xdr:row>
      <xdr:rowOff>25400</xdr:rowOff>
    </xdr:from>
    <xdr:to>
      <xdr:col>1</xdr:col>
      <xdr:colOff>749300</xdr:colOff>
      <xdr:row>1415</xdr:row>
      <xdr:rowOff>501650</xdr:rowOff>
    </xdr:to>
    <xdr:pic>
      <xdr:nvPicPr>
        <xdr:cNvPr id="2485" name="Subgraph-arctmonksa">
          <a:extLst>
            <a:ext uri="{FF2B5EF4-FFF2-40B4-BE49-F238E27FC236}">
              <a16:creationId xmlns:a16="http://schemas.microsoft.com/office/drawing/2014/main" id="{767802EA-67E9-4FA2-906A-353DD9471690}"/>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40832275"/>
          <a:ext cx="723900" cy="476250"/>
        </a:xfrm>
        <a:prstGeom prst="rect">
          <a:avLst/>
        </a:prstGeom>
      </xdr:spPr>
    </xdr:pic>
    <xdr:clientData/>
  </xdr:twoCellAnchor>
  <xdr:twoCellAnchor editAs="oneCell">
    <xdr:from>
      <xdr:col>1</xdr:col>
      <xdr:colOff>25400</xdr:colOff>
      <xdr:row>1416</xdr:row>
      <xdr:rowOff>25400</xdr:rowOff>
    </xdr:from>
    <xdr:to>
      <xdr:col>1</xdr:col>
      <xdr:colOff>749300</xdr:colOff>
      <xdr:row>1416</xdr:row>
      <xdr:rowOff>501650</xdr:rowOff>
    </xdr:to>
    <xdr:pic>
      <xdr:nvPicPr>
        <xdr:cNvPr id="2487" name="Subgraph-gyuuskies">
          <a:extLst>
            <a:ext uri="{FF2B5EF4-FFF2-40B4-BE49-F238E27FC236}">
              <a16:creationId xmlns:a16="http://schemas.microsoft.com/office/drawing/2014/main" id="{55890C57-090D-443B-82E1-C139BC23B036}"/>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41356150"/>
          <a:ext cx="723900" cy="476250"/>
        </a:xfrm>
        <a:prstGeom prst="rect">
          <a:avLst/>
        </a:prstGeom>
      </xdr:spPr>
    </xdr:pic>
    <xdr:clientData/>
  </xdr:twoCellAnchor>
  <xdr:twoCellAnchor editAs="oneCell">
    <xdr:from>
      <xdr:col>1</xdr:col>
      <xdr:colOff>25400</xdr:colOff>
      <xdr:row>1417</xdr:row>
      <xdr:rowOff>25400</xdr:rowOff>
    </xdr:from>
    <xdr:to>
      <xdr:col>1</xdr:col>
      <xdr:colOff>749300</xdr:colOff>
      <xdr:row>1417</xdr:row>
      <xdr:rowOff>501650</xdr:rowOff>
    </xdr:to>
    <xdr:pic>
      <xdr:nvPicPr>
        <xdr:cNvPr id="2489" name="Subgraph-nettybns">
          <a:extLst>
            <a:ext uri="{FF2B5EF4-FFF2-40B4-BE49-F238E27FC236}">
              <a16:creationId xmlns:a16="http://schemas.microsoft.com/office/drawing/2014/main" id="{42B9E28C-B318-4201-8CB8-1D384093EBB2}"/>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41880025"/>
          <a:ext cx="723900" cy="476250"/>
        </a:xfrm>
        <a:prstGeom prst="rect">
          <a:avLst/>
        </a:prstGeom>
      </xdr:spPr>
    </xdr:pic>
    <xdr:clientData/>
  </xdr:twoCellAnchor>
  <xdr:twoCellAnchor editAs="oneCell">
    <xdr:from>
      <xdr:col>1</xdr:col>
      <xdr:colOff>25400</xdr:colOff>
      <xdr:row>1418</xdr:row>
      <xdr:rowOff>25400</xdr:rowOff>
    </xdr:from>
    <xdr:to>
      <xdr:col>1</xdr:col>
      <xdr:colOff>749300</xdr:colOff>
      <xdr:row>1418</xdr:row>
      <xdr:rowOff>501650</xdr:rowOff>
    </xdr:to>
    <xdr:pic>
      <xdr:nvPicPr>
        <xdr:cNvPr id="2491" name="Subgraph-kousukewaifu">
          <a:extLst>
            <a:ext uri="{FF2B5EF4-FFF2-40B4-BE49-F238E27FC236}">
              <a16:creationId xmlns:a16="http://schemas.microsoft.com/office/drawing/2014/main" id="{42FE48F7-5CE6-4CE8-ADC2-625EA5CFAA86}"/>
            </a:ext>
          </a:extLst>
        </xdr:cNvPr>
        <xdr:cNvPicPr>
          <a:picLocks/>
        </xdr:cNvPicPr>
      </xdr:nvPicPr>
      <xdr:blipFill>
        <a:blip xmlns:r="http://schemas.openxmlformats.org/officeDocument/2006/relationships" r:embed="rId418">
          <a:extLst>
            <a:ext uri="{28A0092B-C50C-407E-A947-70E740481C1C}">
              <a14:useLocalDpi xmlns:a14="http://schemas.microsoft.com/office/drawing/2010/main" val="0"/>
            </a:ext>
          </a:extLst>
        </a:blip>
        <a:stretch>
          <a:fillRect/>
        </a:stretch>
      </xdr:blipFill>
      <xdr:spPr>
        <a:xfrm>
          <a:off x="635000" y="742403900"/>
          <a:ext cx="723900" cy="476250"/>
        </a:xfrm>
        <a:prstGeom prst="rect">
          <a:avLst/>
        </a:prstGeom>
      </xdr:spPr>
    </xdr:pic>
    <xdr:clientData/>
  </xdr:twoCellAnchor>
  <xdr:twoCellAnchor editAs="oneCell">
    <xdr:from>
      <xdr:col>1</xdr:col>
      <xdr:colOff>25400</xdr:colOff>
      <xdr:row>1419</xdr:row>
      <xdr:rowOff>25400</xdr:rowOff>
    </xdr:from>
    <xdr:to>
      <xdr:col>1</xdr:col>
      <xdr:colOff>749300</xdr:colOff>
      <xdr:row>1419</xdr:row>
      <xdr:rowOff>501650</xdr:rowOff>
    </xdr:to>
    <xdr:pic>
      <xdr:nvPicPr>
        <xdr:cNvPr id="2493" name="Subgraph-kepincityx">
          <a:extLst>
            <a:ext uri="{FF2B5EF4-FFF2-40B4-BE49-F238E27FC236}">
              <a16:creationId xmlns:a16="http://schemas.microsoft.com/office/drawing/2014/main" id="{D46E3457-D055-43AD-BC63-F010D093E5FB}"/>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42927775"/>
          <a:ext cx="723900" cy="476250"/>
        </a:xfrm>
        <a:prstGeom prst="rect">
          <a:avLst/>
        </a:prstGeom>
      </xdr:spPr>
    </xdr:pic>
    <xdr:clientData/>
  </xdr:twoCellAnchor>
  <xdr:twoCellAnchor editAs="oneCell">
    <xdr:from>
      <xdr:col>1</xdr:col>
      <xdr:colOff>25400</xdr:colOff>
      <xdr:row>1420</xdr:row>
      <xdr:rowOff>25400</xdr:rowOff>
    </xdr:from>
    <xdr:to>
      <xdr:col>1</xdr:col>
      <xdr:colOff>749300</xdr:colOff>
      <xdr:row>1420</xdr:row>
      <xdr:rowOff>501650</xdr:rowOff>
    </xdr:to>
    <xdr:pic>
      <xdr:nvPicPr>
        <xdr:cNvPr id="2495" name="Subgraph-smoothipup">
          <a:extLst>
            <a:ext uri="{FF2B5EF4-FFF2-40B4-BE49-F238E27FC236}">
              <a16:creationId xmlns:a16="http://schemas.microsoft.com/office/drawing/2014/main" id="{EA34CB1B-2D01-4E87-92FE-130FCC05B4EE}"/>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43451650"/>
          <a:ext cx="723900" cy="476250"/>
        </a:xfrm>
        <a:prstGeom prst="rect">
          <a:avLst/>
        </a:prstGeom>
      </xdr:spPr>
    </xdr:pic>
    <xdr:clientData/>
  </xdr:twoCellAnchor>
  <xdr:twoCellAnchor editAs="oneCell">
    <xdr:from>
      <xdr:col>1</xdr:col>
      <xdr:colOff>25400</xdr:colOff>
      <xdr:row>1422</xdr:row>
      <xdr:rowOff>25400</xdr:rowOff>
    </xdr:from>
    <xdr:to>
      <xdr:col>1</xdr:col>
      <xdr:colOff>749300</xdr:colOff>
      <xdr:row>1422</xdr:row>
      <xdr:rowOff>501650</xdr:rowOff>
    </xdr:to>
    <xdr:pic>
      <xdr:nvPicPr>
        <xdr:cNvPr id="2497" name="Subgraph-tresandangel">
          <a:extLst>
            <a:ext uri="{FF2B5EF4-FFF2-40B4-BE49-F238E27FC236}">
              <a16:creationId xmlns:a16="http://schemas.microsoft.com/office/drawing/2014/main" id="{7EC6AF01-562B-478B-8570-D4B70A043D94}"/>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44499400"/>
          <a:ext cx="723900" cy="476250"/>
        </a:xfrm>
        <a:prstGeom prst="rect">
          <a:avLst/>
        </a:prstGeom>
      </xdr:spPr>
    </xdr:pic>
    <xdr:clientData/>
  </xdr:twoCellAnchor>
  <xdr:twoCellAnchor editAs="oneCell">
    <xdr:from>
      <xdr:col>1</xdr:col>
      <xdr:colOff>25400</xdr:colOff>
      <xdr:row>1423</xdr:row>
      <xdr:rowOff>25400</xdr:rowOff>
    </xdr:from>
    <xdr:to>
      <xdr:col>1</xdr:col>
      <xdr:colOff>749300</xdr:colOff>
      <xdr:row>1423</xdr:row>
      <xdr:rowOff>501650</xdr:rowOff>
    </xdr:to>
    <xdr:pic>
      <xdr:nvPicPr>
        <xdr:cNvPr id="2499" name="Subgraph-nikbilejn_">
          <a:extLst>
            <a:ext uri="{FF2B5EF4-FFF2-40B4-BE49-F238E27FC236}">
              <a16:creationId xmlns:a16="http://schemas.microsoft.com/office/drawing/2014/main" id="{C6BF37FC-5567-4532-8F47-10D10C809EB9}"/>
            </a:ext>
          </a:extLst>
        </xdr:cNvPr>
        <xdr:cNvPicPr>
          <a:picLocks/>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35000" y="745023275"/>
          <a:ext cx="723900" cy="476250"/>
        </a:xfrm>
        <a:prstGeom prst="rect">
          <a:avLst/>
        </a:prstGeom>
      </xdr:spPr>
    </xdr:pic>
    <xdr:clientData/>
  </xdr:twoCellAnchor>
  <xdr:twoCellAnchor editAs="oneCell">
    <xdr:from>
      <xdr:col>1</xdr:col>
      <xdr:colOff>25400</xdr:colOff>
      <xdr:row>1425</xdr:row>
      <xdr:rowOff>25400</xdr:rowOff>
    </xdr:from>
    <xdr:to>
      <xdr:col>1</xdr:col>
      <xdr:colOff>749300</xdr:colOff>
      <xdr:row>1425</xdr:row>
      <xdr:rowOff>501650</xdr:rowOff>
    </xdr:to>
    <xdr:pic>
      <xdr:nvPicPr>
        <xdr:cNvPr id="2501" name="Subgraph-hehim6">
          <a:extLst>
            <a:ext uri="{FF2B5EF4-FFF2-40B4-BE49-F238E27FC236}">
              <a16:creationId xmlns:a16="http://schemas.microsoft.com/office/drawing/2014/main" id="{AD85BBB0-322D-4857-90F3-5A24EDBFE72C}"/>
            </a:ext>
          </a:extLst>
        </xdr:cNvPr>
        <xdr:cNvPicPr>
          <a:picLocks/>
        </xdr:cNvPicPr>
      </xdr:nvPicPr>
      <xdr:blipFill>
        <a:blip xmlns:r="http://schemas.openxmlformats.org/officeDocument/2006/relationships" r:embed="rId102">
          <a:extLst>
            <a:ext uri="{28A0092B-C50C-407E-A947-70E740481C1C}">
              <a14:useLocalDpi xmlns:a14="http://schemas.microsoft.com/office/drawing/2010/main" val="0"/>
            </a:ext>
          </a:extLst>
        </a:blip>
        <a:stretch>
          <a:fillRect/>
        </a:stretch>
      </xdr:blipFill>
      <xdr:spPr>
        <a:xfrm>
          <a:off x="635000" y="746071025"/>
          <a:ext cx="723900" cy="476250"/>
        </a:xfrm>
        <a:prstGeom prst="rect">
          <a:avLst/>
        </a:prstGeom>
      </xdr:spPr>
    </xdr:pic>
    <xdr:clientData/>
  </xdr:twoCellAnchor>
  <xdr:twoCellAnchor editAs="oneCell">
    <xdr:from>
      <xdr:col>1</xdr:col>
      <xdr:colOff>25400</xdr:colOff>
      <xdr:row>1426</xdr:row>
      <xdr:rowOff>25400</xdr:rowOff>
    </xdr:from>
    <xdr:to>
      <xdr:col>1</xdr:col>
      <xdr:colOff>749300</xdr:colOff>
      <xdr:row>1426</xdr:row>
      <xdr:rowOff>501650</xdr:rowOff>
    </xdr:to>
    <xdr:pic>
      <xdr:nvPicPr>
        <xdr:cNvPr id="2503" name="Subgraph-laurenmurphymma">
          <a:extLst>
            <a:ext uri="{FF2B5EF4-FFF2-40B4-BE49-F238E27FC236}">
              <a16:creationId xmlns:a16="http://schemas.microsoft.com/office/drawing/2014/main" id="{F423B2F1-10A2-4E2B-AA19-9D9705F1E82A}"/>
            </a:ext>
          </a:extLst>
        </xdr:cNvPr>
        <xdr:cNvPicPr>
          <a:picLocks/>
        </xdr:cNvPicPr>
      </xdr:nvPicPr>
      <xdr:blipFill>
        <a:blip xmlns:r="http://schemas.openxmlformats.org/officeDocument/2006/relationships" r:embed="rId216">
          <a:extLst>
            <a:ext uri="{28A0092B-C50C-407E-A947-70E740481C1C}">
              <a14:useLocalDpi xmlns:a14="http://schemas.microsoft.com/office/drawing/2010/main" val="0"/>
            </a:ext>
          </a:extLst>
        </a:blip>
        <a:stretch>
          <a:fillRect/>
        </a:stretch>
      </xdr:blipFill>
      <xdr:spPr>
        <a:xfrm>
          <a:off x="635000" y="746594900"/>
          <a:ext cx="723900" cy="476250"/>
        </a:xfrm>
        <a:prstGeom prst="rect">
          <a:avLst/>
        </a:prstGeom>
      </xdr:spPr>
    </xdr:pic>
    <xdr:clientData/>
  </xdr:twoCellAnchor>
  <xdr:twoCellAnchor editAs="oneCell">
    <xdr:from>
      <xdr:col>1</xdr:col>
      <xdr:colOff>25400</xdr:colOff>
      <xdr:row>1427</xdr:row>
      <xdr:rowOff>25400</xdr:rowOff>
    </xdr:from>
    <xdr:to>
      <xdr:col>1</xdr:col>
      <xdr:colOff>749300</xdr:colOff>
      <xdr:row>1427</xdr:row>
      <xdr:rowOff>501650</xdr:rowOff>
    </xdr:to>
    <xdr:pic>
      <xdr:nvPicPr>
        <xdr:cNvPr id="2505" name="Subgraph-roxyfighter">
          <a:extLst>
            <a:ext uri="{FF2B5EF4-FFF2-40B4-BE49-F238E27FC236}">
              <a16:creationId xmlns:a16="http://schemas.microsoft.com/office/drawing/2014/main" id="{30954288-8170-4DD1-8ADB-389A48817AAC}"/>
            </a:ext>
          </a:extLst>
        </xdr:cNvPr>
        <xdr:cNvPicPr>
          <a:picLocks/>
        </xdr:cNvPicPr>
      </xdr:nvPicPr>
      <xdr:blipFill>
        <a:blip xmlns:r="http://schemas.openxmlformats.org/officeDocument/2006/relationships" r:embed="rId216">
          <a:extLst>
            <a:ext uri="{28A0092B-C50C-407E-A947-70E740481C1C}">
              <a14:useLocalDpi xmlns:a14="http://schemas.microsoft.com/office/drawing/2010/main" val="0"/>
            </a:ext>
          </a:extLst>
        </a:blip>
        <a:stretch>
          <a:fillRect/>
        </a:stretch>
      </xdr:blipFill>
      <xdr:spPr>
        <a:xfrm>
          <a:off x="635000" y="747118775"/>
          <a:ext cx="723900" cy="476250"/>
        </a:xfrm>
        <a:prstGeom prst="rect">
          <a:avLst/>
        </a:prstGeom>
      </xdr:spPr>
    </xdr:pic>
    <xdr:clientData/>
  </xdr:twoCellAnchor>
  <xdr:twoCellAnchor editAs="oneCell">
    <xdr:from>
      <xdr:col>1</xdr:col>
      <xdr:colOff>25400</xdr:colOff>
      <xdr:row>1428</xdr:row>
      <xdr:rowOff>25400</xdr:rowOff>
    </xdr:from>
    <xdr:to>
      <xdr:col>1</xdr:col>
      <xdr:colOff>749300</xdr:colOff>
      <xdr:row>1428</xdr:row>
      <xdr:rowOff>501650</xdr:rowOff>
    </xdr:to>
    <xdr:pic>
      <xdr:nvPicPr>
        <xdr:cNvPr id="2507" name="Subgraph-jungworld99">
          <a:extLst>
            <a:ext uri="{FF2B5EF4-FFF2-40B4-BE49-F238E27FC236}">
              <a16:creationId xmlns:a16="http://schemas.microsoft.com/office/drawing/2014/main" id="{9BE7F980-B949-4E4A-9711-0D98E1B7AF21}"/>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47642650"/>
          <a:ext cx="723900" cy="476250"/>
        </a:xfrm>
        <a:prstGeom prst="rect">
          <a:avLst/>
        </a:prstGeom>
      </xdr:spPr>
    </xdr:pic>
    <xdr:clientData/>
  </xdr:twoCellAnchor>
  <xdr:twoCellAnchor editAs="oneCell">
    <xdr:from>
      <xdr:col>1</xdr:col>
      <xdr:colOff>25400</xdr:colOff>
      <xdr:row>1429</xdr:row>
      <xdr:rowOff>25400</xdr:rowOff>
    </xdr:from>
    <xdr:to>
      <xdr:col>1</xdr:col>
      <xdr:colOff>749300</xdr:colOff>
      <xdr:row>1429</xdr:row>
      <xdr:rowOff>501650</xdr:rowOff>
    </xdr:to>
    <xdr:pic>
      <xdr:nvPicPr>
        <xdr:cNvPr id="2509" name="Subgraph-go_jerem">
          <a:extLst>
            <a:ext uri="{FF2B5EF4-FFF2-40B4-BE49-F238E27FC236}">
              <a16:creationId xmlns:a16="http://schemas.microsoft.com/office/drawing/2014/main" id="{BCD90020-D0C3-4069-BCA2-51BF48AFBB3E}"/>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635000" y="748166525"/>
          <a:ext cx="723900" cy="476250"/>
        </a:xfrm>
        <a:prstGeom prst="rect">
          <a:avLst/>
        </a:prstGeom>
      </xdr:spPr>
    </xdr:pic>
    <xdr:clientData/>
  </xdr:twoCellAnchor>
  <xdr:twoCellAnchor editAs="oneCell">
    <xdr:from>
      <xdr:col>1</xdr:col>
      <xdr:colOff>25400</xdr:colOff>
      <xdr:row>1430</xdr:row>
      <xdr:rowOff>25400</xdr:rowOff>
    </xdr:from>
    <xdr:to>
      <xdr:col>1</xdr:col>
      <xdr:colOff>749300</xdr:colOff>
      <xdr:row>1430</xdr:row>
      <xdr:rowOff>501650</xdr:rowOff>
    </xdr:to>
    <xdr:pic>
      <xdr:nvPicPr>
        <xdr:cNvPr id="2511" name="Subgraph-obs_sport_biz">
          <a:extLst>
            <a:ext uri="{FF2B5EF4-FFF2-40B4-BE49-F238E27FC236}">
              <a16:creationId xmlns:a16="http://schemas.microsoft.com/office/drawing/2014/main" id="{A0A39FAE-4A16-4DB0-AF69-179FE5111B48}"/>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635000" y="748690400"/>
          <a:ext cx="723900" cy="476250"/>
        </a:xfrm>
        <a:prstGeom prst="rect">
          <a:avLst/>
        </a:prstGeom>
      </xdr:spPr>
    </xdr:pic>
    <xdr:clientData/>
  </xdr:twoCellAnchor>
  <xdr:twoCellAnchor editAs="oneCell">
    <xdr:from>
      <xdr:col>1</xdr:col>
      <xdr:colOff>25400</xdr:colOff>
      <xdr:row>1431</xdr:row>
      <xdr:rowOff>25400</xdr:rowOff>
    </xdr:from>
    <xdr:to>
      <xdr:col>1</xdr:col>
      <xdr:colOff>749300</xdr:colOff>
      <xdr:row>1431</xdr:row>
      <xdr:rowOff>501650</xdr:rowOff>
    </xdr:to>
    <xdr:pic>
      <xdr:nvPicPr>
        <xdr:cNvPr id="2513" name="Subgraph-bloodline_nzl">
          <a:extLst>
            <a:ext uri="{FF2B5EF4-FFF2-40B4-BE49-F238E27FC236}">
              <a16:creationId xmlns:a16="http://schemas.microsoft.com/office/drawing/2014/main" id="{DA58E362-8C56-4730-A286-527BC5F4A11C}"/>
            </a:ext>
          </a:extLst>
        </xdr:cNvPr>
        <xdr:cNvPicPr>
          <a:picLocks/>
        </xdr:cNvPicPr>
      </xdr:nvPicPr>
      <xdr:blipFill>
        <a:blip xmlns:r="http://schemas.openxmlformats.org/officeDocument/2006/relationships" r:embed="rId419">
          <a:extLst>
            <a:ext uri="{28A0092B-C50C-407E-A947-70E740481C1C}">
              <a14:useLocalDpi xmlns:a14="http://schemas.microsoft.com/office/drawing/2010/main" val="0"/>
            </a:ext>
          </a:extLst>
        </a:blip>
        <a:stretch>
          <a:fillRect/>
        </a:stretch>
      </xdr:blipFill>
      <xdr:spPr>
        <a:xfrm>
          <a:off x="635000" y="749214275"/>
          <a:ext cx="723900" cy="476250"/>
        </a:xfrm>
        <a:prstGeom prst="rect">
          <a:avLst/>
        </a:prstGeom>
      </xdr:spPr>
    </xdr:pic>
    <xdr:clientData/>
  </xdr:twoCellAnchor>
  <xdr:twoCellAnchor editAs="oneCell">
    <xdr:from>
      <xdr:col>1</xdr:col>
      <xdr:colOff>25400</xdr:colOff>
      <xdr:row>1432</xdr:row>
      <xdr:rowOff>25400</xdr:rowOff>
    </xdr:from>
    <xdr:to>
      <xdr:col>1</xdr:col>
      <xdr:colOff>749300</xdr:colOff>
      <xdr:row>1432</xdr:row>
      <xdr:rowOff>501650</xdr:rowOff>
    </xdr:to>
    <xdr:pic>
      <xdr:nvPicPr>
        <xdr:cNvPr id="2515" name="Subgraph-__fairywonnie">
          <a:extLst>
            <a:ext uri="{FF2B5EF4-FFF2-40B4-BE49-F238E27FC236}">
              <a16:creationId xmlns:a16="http://schemas.microsoft.com/office/drawing/2014/main" id="{7E572A35-556E-4659-90D6-6678C4BCFE19}"/>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49738150"/>
          <a:ext cx="723900" cy="476250"/>
        </a:xfrm>
        <a:prstGeom prst="rect">
          <a:avLst/>
        </a:prstGeom>
      </xdr:spPr>
    </xdr:pic>
    <xdr:clientData/>
  </xdr:twoCellAnchor>
  <xdr:twoCellAnchor editAs="oneCell">
    <xdr:from>
      <xdr:col>1</xdr:col>
      <xdr:colOff>25400</xdr:colOff>
      <xdr:row>1433</xdr:row>
      <xdr:rowOff>25400</xdr:rowOff>
    </xdr:from>
    <xdr:to>
      <xdr:col>1</xdr:col>
      <xdr:colOff>749300</xdr:colOff>
      <xdr:row>1433</xdr:row>
      <xdr:rowOff>501650</xdr:rowOff>
    </xdr:to>
    <xdr:pic>
      <xdr:nvPicPr>
        <xdr:cNvPr id="2517" name="Subgraph-ciarafiles">
          <a:extLst>
            <a:ext uri="{FF2B5EF4-FFF2-40B4-BE49-F238E27FC236}">
              <a16:creationId xmlns:a16="http://schemas.microsoft.com/office/drawing/2014/main" id="{88A1CA0F-9D3C-47B3-BBDA-76D87C9DC39E}"/>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50262025"/>
          <a:ext cx="723900" cy="476250"/>
        </a:xfrm>
        <a:prstGeom prst="rect">
          <a:avLst/>
        </a:prstGeom>
      </xdr:spPr>
    </xdr:pic>
    <xdr:clientData/>
  </xdr:twoCellAnchor>
  <xdr:twoCellAnchor editAs="oneCell">
    <xdr:from>
      <xdr:col>1</xdr:col>
      <xdr:colOff>25400</xdr:colOff>
      <xdr:row>1434</xdr:row>
      <xdr:rowOff>25400</xdr:rowOff>
    </xdr:from>
    <xdr:to>
      <xdr:col>1</xdr:col>
      <xdr:colOff>749300</xdr:colOff>
      <xdr:row>1434</xdr:row>
      <xdr:rowOff>501650</xdr:rowOff>
    </xdr:to>
    <xdr:pic>
      <xdr:nvPicPr>
        <xdr:cNvPr id="2519" name="Subgraph-cryptodoge146">
          <a:extLst>
            <a:ext uri="{FF2B5EF4-FFF2-40B4-BE49-F238E27FC236}">
              <a16:creationId xmlns:a16="http://schemas.microsoft.com/office/drawing/2014/main" id="{046461E0-3301-4B48-9DED-7CB7E074B2F2}"/>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50785900"/>
          <a:ext cx="723900" cy="476250"/>
        </a:xfrm>
        <a:prstGeom prst="rect">
          <a:avLst/>
        </a:prstGeom>
      </xdr:spPr>
    </xdr:pic>
    <xdr:clientData/>
  </xdr:twoCellAnchor>
  <xdr:twoCellAnchor editAs="oneCell">
    <xdr:from>
      <xdr:col>1</xdr:col>
      <xdr:colOff>25400</xdr:colOff>
      <xdr:row>1435</xdr:row>
      <xdr:rowOff>25400</xdr:rowOff>
    </xdr:from>
    <xdr:to>
      <xdr:col>1</xdr:col>
      <xdr:colOff>749300</xdr:colOff>
      <xdr:row>1435</xdr:row>
      <xdr:rowOff>501650</xdr:rowOff>
    </xdr:to>
    <xdr:pic>
      <xdr:nvPicPr>
        <xdr:cNvPr id="2521" name="Subgraph-binitrejo">
          <a:extLst>
            <a:ext uri="{FF2B5EF4-FFF2-40B4-BE49-F238E27FC236}">
              <a16:creationId xmlns:a16="http://schemas.microsoft.com/office/drawing/2014/main" id="{F3F2499B-D4A5-4BEB-8439-24CADCFA02A3}"/>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751309775"/>
          <a:ext cx="723900" cy="476250"/>
        </a:xfrm>
        <a:prstGeom prst="rect">
          <a:avLst/>
        </a:prstGeom>
      </xdr:spPr>
    </xdr:pic>
    <xdr:clientData/>
  </xdr:twoCellAnchor>
  <xdr:twoCellAnchor editAs="oneCell">
    <xdr:from>
      <xdr:col>1</xdr:col>
      <xdr:colOff>25400</xdr:colOff>
      <xdr:row>1436</xdr:row>
      <xdr:rowOff>25400</xdr:rowOff>
    </xdr:from>
    <xdr:to>
      <xdr:col>1</xdr:col>
      <xdr:colOff>749300</xdr:colOff>
      <xdr:row>1436</xdr:row>
      <xdr:rowOff>501650</xdr:rowOff>
    </xdr:to>
    <xdr:pic>
      <xdr:nvPicPr>
        <xdr:cNvPr id="2523" name="Subgraph-sexipops1">
          <a:extLst>
            <a:ext uri="{FF2B5EF4-FFF2-40B4-BE49-F238E27FC236}">
              <a16:creationId xmlns:a16="http://schemas.microsoft.com/office/drawing/2014/main" id="{D769364C-8F83-487E-BEC7-A72EE5034CD8}"/>
            </a:ext>
          </a:extLst>
        </xdr:cNvPr>
        <xdr:cNvPicPr>
          <a:picLocks/>
        </xdr:cNvPicPr>
      </xdr:nvPicPr>
      <xdr:blipFill>
        <a:blip xmlns:r="http://schemas.openxmlformats.org/officeDocument/2006/relationships" r:embed="rId419">
          <a:extLst>
            <a:ext uri="{28A0092B-C50C-407E-A947-70E740481C1C}">
              <a14:useLocalDpi xmlns:a14="http://schemas.microsoft.com/office/drawing/2010/main" val="0"/>
            </a:ext>
          </a:extLst>
        </a:blip>
        <a:stretch>
          <a:fillRect/>
        </a:stretch>
      </xdr:blipFill>
      <xdr:spPr>
        <a:xfrm>
          <a:off x="635000" y="751833650"/>
          <a:ext cx="723900" cy="476250"/>
        </a:xfrm>
        <a:prstGeom prst="rect">
          <a:avLst/>
        </a:prstGeom>
      </xdr:spPr>
    </xdr:pic>
    <xdr:clientData/>
  </xdr:twoCellAnchor>
  <xdr:twoCellAnchor editAs="oneCell">
    <xdr:from>
      <xdr:col>1</xdr:col>
      <xdr:colOff>25400</xdr:colOff>
      <xdr:row>1437</xdr:row>
      <xdr:rowOff>25400</xdr:rowOff>
    </xdr:from>
    <xdr:to>
      <xdr:col>1</xdr:col>
      <xdr:colOff>749300</xdr:colOff>
      <xdr:row>1437</xdr:row>
      <xdr:rowOff>501650</xdr:rowOff>
    </xdr:to>
    <xdr:pic>
      <xdr:nvPicPr>
        <xdr:cNvPr id="2525" name="Subgraph-inungs">
          <a:extLst>
            <a:ext uri="{FF2B5EF4-FFF2-40B4-BE49-F238E27FC236}">
              <a16:creationId xmlns:a16="http://schemas.microsoft.com/office/drawing/2014/main" id="{B8932A89-7F29-4E22-B480-2B87B0D59C0F}"/>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52357525"/>
          <a:ext cx="723900" cy="476250"/>
        </a:xfrm>
        <a:prstGeom prst="rect">
          <a:avLst/>
        </a:prstGeom>
      </xdr:spPr>
    </xdr:pic>
    <xdr:clientData/>
  </xdr:twoCellAnchor>
  <xdr:twoCellAnchor editAs="oneCell">
    <xdr:from>
      <xdr:col>1</xdr:col>
      <xdr:colOff>25400</xdr:colOff>
      <xdr:row>1438</xdr:row>
      <xdr:rowOff>25400</xdr:rowOff>
    </xdr:from>
    <xdr:to>
      <xdr:col>1</xdr:col>
      <xdr:colOff>749300</xdr:colOff>
      <xdr:row>1438</xdr:row>
      <xdr:rowOff>501650</xdr:rowOff>
    </xdr:to>
    <xdr:pic>
      <xdr:nvPicPr>
        <xdr:cNvPr id="2527" name="Subgraph-redamancyjade">
          <a:extLst>
            <a:ext uri="{FF2B5EF4-FFF2-40B4-BE49-F238E27FC236}">
              <a16:creationId xmlns:a16="http://schemas.microsoft.com/office/drawing/2014/main" id="{EEB97324-3819-4FD1-9746-2B3C25BB3B5A}"/>
            </a:ext>
          </a:extLst>
        </xdr:cNvPr>
        <xdr:cNvPicPr>
          <a:picLocks/>
        </xdr:cNvPicPr>
      </xdr:nvPicPr>
      <xdr:blipFill>
        <a:blip xmlns:r="http://schemas.openxmlformats.org/officeDocument/2006/relationships" r:embed="rId420">
          <a:extLst>
            <a:ext uri="{28A0092B-C50C-407E-A947-70E740481C1C}">
              <a14:useLocalDpi xmlns:a14="http://schemas.microsoft.com/office/drawing/2010/main" val="0"/>
            </a:ext>
          </a:extLst>
        </a:blip>
        <a:stretch>
          <a:fillRect/>
        </a:stretch>
      </xdr:blipFill>
      <xdr:spPr>
        <a:xfrm>
          <a:off x="635000" y="752881400"/>
          <a:ext cx="723900" cy="476250"/>
        </a:xfrm>
        <a:prstGeom prst="rect">
          <a:avLst/>
        </a:prstGeom>
      </xdr:spPr>
    </xdr:pic>
    <xdr:clientData/>
  </xdr:twoCellAnchor>
  <xdr:twoCellAnchor editAs="oneCell">
    <xdr:from>
      <xdr:col>1</xdr:col>
      <xdr:colOff>25400</xdr:colOff>
      <xdr:row>1439</xdr:row>
      <xdr:rowOff>25400</xdr:rowOff>
    </xdr:from>
    <xdr:to>
      <xdr:col>1</xdr:col>
      <xdr:colOff>749300</xdr:colOff>
      <xdr:row>1439</xdr:row>
      <xdr:rowOff>501650</xdr:rowOff>
    </xdr:to>
    <xdr:pic>
      <xdr:nvPicPr>
        <xdr:cNvPr id="2529" name="Subgraph-missufecityy">
          <a:extLst>
            <a:ext uri="{FF2B5EF4-FFF2-40B4-BE49-F238E27FC236}">
              <a16:creationId xmlns:a16="http://schemas.microsoft.com/office/drawing/2014/main" id="{42A3C17D-2DBB-463E-B6AA-7ABBF1D56260}"/>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53405275"/>
          <a:ext cx="723900" cy="476250"/>
        </a:xfrm>
        <a:prstGeom prst="rect">
          <a:avLst/>
        </a:prstGeom>
      </xdr:spPr>
    </xdr:pic>
    <xdr:clientData/>
  </xdr:twoCellAnchor>
  <xdr:twoCellAnchor editAs="oneCell">
    <xdr:from>
      <xdr:col>1</xdr:col>
      <xdr:colOff>25400</xdr:colOff>
      <xdr:row>1440</xdr:row>
      <xdr:rowOff>25400</xdr:rowOff>
    </xdr:from>
    <xdr:to>
      <xdr:col>1</xdr:col>
      <xdr:colOff>749300</xdr:colOff>
      <xdr:row>1440</xdr:row>
      <xdr:rowOff>501650</xdr:rowOff>
    </xdr:to>
    <xdr:pic>
      <xdr:nvPicPr>
        <xdr:cNvPr id="2531" name="Subgraph-rccccheon">
          <a:extLst>
            <a:ext uri="{FF2B5EF4-FFF2-40B4-BE49-F238E27FC236}">
              <a16:creationId xmlns:a16="http://schemas.microsoft.com/office/drawing/2014/main" id="{D0465116-27E2-4BD3-8BDE-7BBC13C14FFE}"/>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53929150"/>
          <a:ext cx="723900" cy="476250"/>
        </a:xfrm>
        <a:prstGeom prst="rect">
          <a:avLst/>
        </a:prstGeom>
      </xdr:spPr>
    </xdr:pic>
    <xdr:clientData/>
  </xdr:twoCellAnchor>
  <xdr:twoCellAnchor editAs="oneCell">
    <xdr:from>
      <xdr:col>1</xdr:col>
      <xdr:colOff>25400</xdr:colOff>
      <xdr:row>1442</xdr:row>
      <xdr:rowOff>25400</xdr:rowOff>
    </xdr:from>
    <xdr:to>
      <xdr:col>1</xdr:col>
      <xdr:colOff>749300</xdr:colOff>
      <xdr:row>1442</xdr:row>
      <xdr:rowOff>501650</xdr:rowOff>
    </xdr:to>
    <xdr:pic>
      <xdr:nvPicPr>
        <xdr:cNvPr id="2533" name="Subgraph-akumakamen2">
          <a:extLst>
            <a:ext uri="{FF2B5EF4-FFF2-40B4-BE49-F238E27FC236}">
              <a16:creationId xmlns:a16="http://schemas.microsoft.com/office/drawing/2014/main" id="{FB56FF16-A2E7-4CAB-83C6-9EDDA116BCB2}"/>
            </a:ext>
          </a:extLst>
        </xdr:cNvPr>
        <xdr:cNvPicPr>
          <a:picLocks/>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635000" y="754976900"/>
          <a:ext cx="723900" cy="476250"/>
        </a:xfrm>
        <a:prstGeom prst="rect">
          <a:avLst/>
        </a:prstGeom>
      </xdr:spPr>
    </xdr:pic>
    <xdr:clientData/>
  </xdr:twoCellAnchor>
  <xdr:twoCellAnchor editAs="oneCell">
    <xdr:from>
      <xdr:col>1</xdr:col>
      <xdr:colOff>25400</xdr:colOff>
      <xdr:row>1443</xdr:row>
      <xdr:rowOff>25400</xdr:rowOff>
    </xdr:from>
    <xdr:to>
      <xdr:col>1</xdr:col>
      <xdr:colOff>749300</xdr:colOff>
      <xdr:row>1443</xdr:row>
      <xdr:rowOff>501650</xdr:rowOff>
    </xdr:to>
    <xdr:pic>
      <xdr:nvPicPr>
        <xdr:cNvPr id="2535" name="Subgraph-ree_nim02">
          <a:extLst>
            <a:ext uri="{FF2B5EF4-FFF2-40B4-BE49-F238E27FC236}">
              <a16:creationId xmlns:a16="http://schemas.microsoft.com/office/drawing/2014/main" id="{1A563417-67F1-4E51-8FB9-346B47E50DB1}"/>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55500775"/>
          <a:ext cx="723900" cy="476250"/>
        </a:xfrm>
        <a:prstGeom prst="rect">
          <a:avLst/>
        </a:prstGeom>
      </xdr:spPr>
    </xdr:pic>
    <xdr:clientData/>
  </xdr:twoCellAnchor>
  <xdr:twoCellAnchor editAs="oneCell">
    <xdr:from>
      <xdr:col>1</xdr:col>
      <xdr:colOff>25400</xdr:colOff>
      <xdr:row>1444</xdr:row>
      <xdr:rowOff>25400</xdr:rowOff>
    </xdr:from>
    <xdr:to>
      <xdr:col>1</xdr:col>
      <xdr:colOff>749300</xdr:colOff>
      <xdr:row>1444</xdr:row>
      <xdr:rowOff>501650</xdr:rowOff>
    </xdr:to>
    <xdr:pic>
      <xdr:nvPicPr>
        <xdr:cNvPr id="2537" name="Subgraph-77elodiewwe_ufc">
          <a:extLst>
            <a:ext uri="{FF2B5EF4-FFF2-40B4-BE49-F238E27FC236}">
              <a16:creationId xmlns:a16="http://schemas.microsoft.com/office/drawing/2014/main" id="{2604F9D1-8171-4F8C-BF5C-94D03A9935DF}"/>
            </a:ext>
          </a:extLst>
        </xdr:cNvPr>
        <xdr:cNvPicPr>
          <a:picLocks/>
        </xdr:cNvPicPr>
      </xdr:nvPicPr>
      <xdr:blipFill>
        <a:blip xmlns:r="http://schemas.openxmlformats.org/officeDocument/2006/relationships" r:embed="rId421">
          <a:extLst>
            <a:ext uri="{28A0092B-C50C-407E-A947-70E740481C1C}">
              <a14:useLocalDpi xmlns:a14="http://schemas.microsoft.com/office/drawing/2010/main" val="0"/>
            </a:ext>
          </a:extLst>
        </a:blip>
        <a:stretch>
          <a:fillRect/>
        </a:stretch>
      </xdr:blipFill>
      <xdr:spPr>
        <a:xfrm>
          <a:off x="635000" y="756024650"/>
          <a:ext cx="723900" cy="476250"/>
        </a:xfrm>
        <a:prstGeom prst="rect">
          <a:avLst/>
        </a:prstGeom>
      </xdr:spPr>
    </xdr:pic>
    <xdr:clientData/>
  </xdr:twoCellAnchor>
  <xdr:twoCellAnchor editAs="oneCell">
    <xdr:from>
      <xdr:col>1</xdr:col>
      <xdr:colOff>25400</xdr:colOff>
      <xdr:row>1445</xdr:row>
      <xdr:rowOff>25400</xdr:rowOff>
    </xdr:from>
    <xdr:to>
      <xdr:col>1</xdr:col>
      <xdr:colOff>749300</xdr:colOff>
      <xdr:row>1445</xdr:row>
      <xdr:rowOff>501650</xdr:rowOff>
    </xdr:to>
    <xdr:pic>
      <xdr:nvPicPr>
        <xdr:cNvPr id="2539" name="Subgraph-flakeswiss">
          <a:extLst>
            <a:ext uri="{FF2B5EF4-FFF2-40B4-BE49-F238E27FC236}">
              <a16:creationId xmlns:a16="http://schemas.microsoft.com/office/drawing/2014/main" id="{1D7866B4-E366-4434-80A9-D670C4BD4284}"/>
            </a:ext>
          </a:extLst>
        </xdr:cNvPr>
        <xdr:cNvPicPr>
          <a:picLocks/>
        </xdr:cNvPicPr>
      </xdr:nvPicPr>
      <xdr:blipFill>
        <a:blip xmlns:r="http://schemas.openxmlformats.org/officeDocument/2006/relationships" r:embed="rId422">
          <a:extLst>
            <a:ext uri="{28A0092B-C50C-407E-A947-70E740481C1C}">
              <a14:useLocalDpi xmlns:a14="http://schemas.microsoft.com/office/drawing/2010/main" val="0"/>
            </a:ext>
          </a:extLst>
        </a:blip>
        <a:stretch>
          <a:fillRect/>
        </a:stretch>
      </xdr:blipFill>
      <xdr:spPr>
        <a:xfrm>
          <a:off x="635000" y="756548525"/>
          <a:ext cx="723900" cy="476250"/>
        </a:xfrm>
        <a:prstGeom prst="rect">
          <a:avLst/>
        </a:prstGeom>
      </xdr:spPr>
    </xdr:pic>
    <xdr:clientData/>
  </xdr:twoCellAnchor>
  <xdr:twoCellAnchor editAs="oneCell">
    <xdr:from>
      <xdr:col>1</xdr:col>
      <xdr:colOff>25400</xdr:colOff>
      <xdr:row>1446</xdr:row>
      <xdr:rowOff>25400</xdr:rowOff>
    </xdr:from>
    <xdr:to>
      <xdr:col>1</xdr:col>
      <xdr:colOff>749300</xdr:colOff>
      <xdr:row>1446</xdr:row>
      <xdr:rowOff>501650</xdr:rowOff>
    </xdr:to>
    <xdr:pic>
      <xdr:nvPicPr>
        <xdr:cNvPr id="2541" name="Subgraph-adri_geek">
          <a:extLst>
            <a:ext uri="{FF2B5EF4-FFF2-40B4-BE49-F238E27FC236}">
              <a16:creationId xmlns:a16="http://schemas.microsoft.com/office/drawing/2014/main" id="{D04E45B2-01AC-4891-AA17-A7CC288B039A}"/>
            </a:ext>
          </a:extLst>
        </xdr:cNvPr>
        <xdr:cNvPicPr>
          <a:picLocks/>
        </xdr:cNvPicPr>
      </xdr:nvPicPr>
      <xdr:blipFill>
        <a:blip xmlns:r="http://schemas.openxmlformats.org/officeDocument/2006/relationships" r:embed="rId422">
          <a:extLst>
            <a:ext uri="{28A0092B-C50C-407E-A947-70E740481C1C}">
              <a14:useLocalDpi xmlns:a14="http://schemas.microsoft.com/office/drawing/2010/main" val="0"/>
            </a:ext>
          </a:extLst>
        </a:blip>
        <a:stretch>
          <a:fillRect/>
        </a:stretch>
      </xdr:blipFill>
      <xdr:spPr>
        <a:xfrm>
          <a:off x="635000" y="757072400"/>
          <a:ext cx="723900" cy="476250"/>
        </a:xfrm>
        <a:prstGeom prst="rect">
          <a:avLst/>
        </a:prstGeom>
      </xdr:spPr>
    </xdr:pic>
    <xdr:clientData/>
  </xdr:twoCellAnchor>
  <xdr:twoCellAnchor editAs="oneCell">
    <xdr:from>
      <xdr:col>1</xdr:col>
      <xdr:colOff>25400</xdr:colOff>
      <xdr:row>1447</xdr:row>
      <xdr:rowOff>25400</xdr:rowOff>
    </xdr:from>
    <xdr:to>
      <xdr:col>1</xdr:col>
      <xdr:colOff>749300</xdr:colOff>
      <xdr:row>1447</xdr:row>
      <xdr:rowOff>501650</xdr:rowOff>
    </xdr:to>
    <xdr:pic>
      <xdr:nvPicPr>
        <xdr:cNvPr id="2543" name="Subgraph-antidrop3">
          <a:extLst>
            <a:ext uri="{FF2B5EF4-FFF2-40B4-BE49-F238E27FC236}">
              <a16:creationId xmlns:a16="http://schemas.microsoft.com/office/drawing/2014/main" id="{12D466F9-98DD-4D4A-ABA8-ADBC6F45DE00}"/>
            </a:ext>
          </a:extLst>
        </xdr:cNvPr>
        <xdr:cNvPicPr>
          <a:picLocks/>
        </xdr:cNvPicPr>
      </xdr:nvPicPr>
      <xdr:blipFill>
        <a:blip xmlns:r="http://schemas.openxmlformats.org/officeDocument/2006/relationships" r:embed="rId423">
          <a:extLst>
            <a:ext uri="{28A0092B-C50C-407E-A947-70E740481C1C}">
              <a14:useLocalDpi xmlns:a14="http://schemas.microsoft.com/office/drawing/2010/main" val="0"/>
            </a:ext>
          </a:extLst>
        </a:blip>
        <a:stretch>
          <a:fillRect/>
        </a:stretch>
      </xdr:blipFill>
      <xdr:spPr>
        <a:xfrm>
          <a:off x="635000" y="757596275"/>
          <a:ext cx="723900" cy="476250"/>
        </a:xfrm>
        <a:prstGeom prst="rect">
          <a:avLst/>
        </a:prstGeom>
      </xdr:spPr>
    </xdr:pic>
    <xdr:clientData/>
  </xdr:twoCellAnchor>
  <xdr:twoCellAnchor editAs="oneCell">
    <xdr:from>
      <xdr:col>1</xdr:col>
      <xdr:colOff>25400</xdr:colOff>
      <xdr:row>1448</xdr:row>
      <xdr:rowOff>25400</xdr:rowOff>
    </xdr:from>
    <xdr:to>
      <xdr:col>1</xdr:col>
      <xdr:colOff>749300</xdr:colOff>
      <xdr:row>1448</xdr:row>
      <xdr:rowOff>501650</xdr:rowOff>
    </xdr:to>
    <xdr:pic>
      <xdr:nvPicPr>
        <xdr:cNvPr id="2545" name="Subgraph-kiace11">
          <a:extLst>
            <a:ext uri="{FF2B5EF4-FFF2-40B4-BE49-F238E27FC236}">
              <a16:creationId xmlns:a16="http://schemas.microsoft.com/office/drawing/2014/main" id="{37AA3560-05D3-4978-B300-A07A835AB562}"/>
            </a:ext>
          </a:extLst>
        </xdr:cNvPr>
        <xdr:cNvPicPr>
          <a:picLocks/>
        </xdr:cNvPicPr>
      </xdr:nvPicPr>
      <xdr:blipFill>
        <a:blip xmlns:r="http://schemas.openxmlformats.org/officeDocument/2006/relationships" r:embed="rId424">
          <a:extLst>
            <a:ext uri="{28A0092B-C50C-407E-A947-70E740481C1C}">
              <a14:useLocalDpi xmlns:a14="http://schemas.microsoft.com/office/drawing/2010/main" val="0"/>
            </a:ext>
          </a:extLst>
        </a:blip>
        <a:stretch>
          <a:fillRect/>
        </a:stretch>
      </xdr:blipFill>
      <xdr:spPr>
        <a:xfrm>
          <a:off x="635000" y="758120150"/>
          <a:ext cx="723900" cy="476250"/>
        </a:xfrm>
        <a:prstGeom prst="rect">
          <a:avLst/>
        </a:prstGeom>
      </xdr:spPr>
    </xdr:pic>
    <xdr:clientData/>
  </xdr:twoCellAnchor>
  <xdr:twoCellAnchor editAs="oneCell">
    <xdr:from>
      <xdr:col>1</xdr:col>
      <xdr:colOff>25400</xdr:colOff>
      <xdr:row>1449</xdr:row>
      <xdr:rowOff>25400</xdr:rowOff>
    </xdr:from>
    <xdr:to>
      <xdr:col>1</xdr:col>
      <xdr:colOff>749300</xdr:colOff>
      <xdr:row>1449</xdr:row>
      <xdr:rowOff>501650</xdr:rowOff>
    </xdr:to>
    <xdr:pic>
      <xdr:nvPicPr>
        <xdr:cNvPr id="2547" name="Subgraph-holdemset">
          <a:extLst>
            <a:ext uri="{FF2B5EF4-FFF2-40B4-BE49-F238E27FC236}">
              <a16:creationId xmlns:a16="http://schemas.microsoft.com/office/drawing/2014/main" id="{927B3945-8B30-4838-A4B3-85485F9CFEA4}"/>
            </a:ext>
          </a:extLst>
        </xdr:cNvPr>
        <xdr:cNvPicPr>
          <a:picLocks/>
        </xdr:cNvPicPr>
      </xdr:nvPicPr>
      <xdr:blipFill>
        <a:blip xmlns:r="http://schemas.openxmlformats.org/officeDocument/2006/relationships" r:embed="rId424">
          <a:extLst>
            <a:ext uri="{28A0092B-C50C-407E-A947-70E740481C1C}">
              <a14:useLocalDpi xmlns:a14="http://schemas.microsoft.com/office/drawing/2010/main" val="0"/>
            </a:ext>
          </a:extLst>
        </a:blip>
        <a:stretch>
          <a:fillRect/>
        </a:stretch>
      </xdr:blipFill>
      <xdr:spPr>
        <a:xfrm>
          <a:off x="635000" y="758644025"/>
          <a:ext cx="723900" cy="476250"/>
        </a:xfrm>
        <a:prstGeom prst="rect">
          <a:avLst/>
        </a:prstGeom>
      </xdr:spPr>
    </xdr:pic>
    <xdr:clientData/>
  </xdr:twoCellAnchor>
  <xdr:twoCellAnchor editAs="oneCell">
    <xdr:from>
      <xdr:col>1</xdr:col>
      <xdr:colOff>25400</xdr:colOff>
      <xdr:row>1450</xdr:row>
      <xdr:rowOff>25400</xdr:rowOff>
    </xdr:from>
    <xdr:to>
      <xdr:col>1</xdr:col>
      <xdr:colOff>749300</xdr:colOff>
      <xdr:row>1450</xdr:row>
      <xdr:rowOff>501650</xdr:rowOff>
    </xdr:to>
    <xdr:pic>
      <xdr:nvPicPr>
        <xdr:cNvPr id="2549" name="Subgraph-ivy_sky01">
          <a:extLst>
            <a:ext uri="{FF2B5EF4-FFF2-40B4-BE49-F238E27FC236}">
              <a16:creationId xmlns:a16="http://schemas.microsoft.com/office/drawing/2014/main" id="{C94A3F9E-C0FD-40CC-A524-42585865A519}"/>
            </a:ext>
          </a:extLst>
        </xdr:cNvPr>
        <xdr:cNvPicPr>
          <a:picLocks/>
        </xdr:cNvPicPr>
      </xdr:nvPicPr>
      <xdr:blipFill>
        <a:blip xmlns:r="http://schemas.openxmlformats.org/officeDocument/2006/relationships" r:embed="rId424">
          <a:extLst>
            <a:ext uri="{28A0092B-C50C-407E-A947-70E740481C1C}">
              <a14:useLocalDpi xmlns:a14="http://schemas.microsoft.com/office/drawing/2010/main" val="0"/>
            </a:ext>
          </a:extLst>
        </a:blip>
        <a:stretch>
          <a:fillRect/>
        </a:stretch>
      </xdr:blipFill>
      <xdr:spPr>
        <a:xfrm>
          <a:off x="635000" y="759167900"/>
          <a:ext cx="723900" cy="476250"/>
        </a:xfrm>
        <a:prstGeom prst="rect">
          <a:avLst/>
        </a:prstGeom>
      </xdr:spPr>
    </xdr:pic>
    <xdr:clientData/>
  </xdr:twoCellAnchor>
  <xdr:twoCellAnchor editAs="oneCell">
    <xdr:from>
      <xdr:col>1</xdr:col>
      <xdr:colOff>25400</xdr:colOff>
      <xdr:row>1451</xdr:row>
      <xdr:rowOff>25400</xdr:rowOff>
    </xdr:from>
    <xdr:to>
      <xdr:col>1</xdr:col>
      <xdr:colOff>749300</xdr:colOff>
      <xdr:row>1451</xdr:row>
      <xdr:rowOff>501650</xdr:rowOff>
    </xdr:to>
    <xdr:pic>
      <xdr:nvPicPr>
        <xdr:cNvPr id="2551" name="Subgraph-alextrxm">
          <a:extLst>
            <a:ext uri="{FF2B5EF4-FFF2-40B4-BE49-F238E27FC236}">
              <a16:creationId xmlns:a16="http://schemas.microsoft.com/office/drawing/2014/main" id="{54F1F767-6838-4407-8BF0-E2D9478C00E8}"/>
            </a:ext>
          </a:extLst>
        </xdr:cNvPr>
        <xdr:cNvPicPr>
          <a:picLocks/>
        </xdr:cNvPicPr>
      </xdr:nvPicPr>
      <xdr:blipFill>
        <a:blip xmlns:r="http://schemas.openxmlformats.org/officeDocument/2006/relationships" r:embed="rId424">
          <a:extLst>
            <a:ext uri="{28A0092B-C50C-407E-A947-70E740481C1C}">
              <a14:useLocalDpi xmlns:a14="http://schemas.microsoft.com/office/drawing/2010/main" val="0"/>
            </a:ext>
          </a:extLst>
        </a:blip>
        <a:stretch>
          <a:fillRect/>
        </a:stretch>
      </xdr:blipFill>
      <xdr:spPr>
        <a:xfrm>
          <a:off x="635000" y="759691775"/>
          <a:ext cx="723900" cy="476250"/>
        </a:xfrm>
        <a:prstGeom prst="rect">
          <a:avLst/>
        </a:prstGeom>
      </xdr:spPr>
    </xdr:pic>
    <xdr:clientData/>
  </xdr:twoCellAnchor>
  <xdr:twoCellAnchor editAs="oneCell">
    <xdr:from>
      <xdr:col>1</xdr:col>
      <xdr:colOff>25400</xdr:colOff>
      <xdr:row>1452</xdr:row>
      <xdr:rowOff>25400</xdr:rowOff>
    </xdr:from>
    <xdr:to>
      <xdr:col>1</xdr:col>
      <xdr:colOff>749300</xdr:colOff>
      <xdr:row>1452</xdr:row>
      <xdr:rowOff>501650</xdr:rowOff>
    </xdr:to>
    <xdr:pic>
      <xdr:nvPicPr>
        <xdr:cNvPr id="2553" name="Subgraph-thewoorstt">
          <a:extLst>
            <a:ext uri="{FF2B5EF4-FFF2-40B4-BE49-F238E27FC236}">
              <a16:creationId xmlns:a16="http://schemas.microsoft.com/office/drawing/2014/main" id="{4D97D4D3-51F9-47C2-A912-031F5A2475B5}"/>
            </a:ext>
          </a:extLst>
        </xdr:cNvPr>
        <xdr:cNvPicPr>
          <a:picLocks/>
        </xdr:cNvPicPr>
      </xdr:nvPicPr>
      <xdr:blipFill>
        <a:blip xmlns:r="http://schemas.openxmlformats.org/officeDocument/2006/relationships" r:embed="rId424">
          <a:extLst>
            <a:ext uri="{28A0092B-C50C-407E-A947-70E740481C1C}">
              <a14:useLocalDpi xmlns:a14="http://schemas.microsoft.com/office/drawing/2010/main" val="0"/>
            </a:ext>
          </a:extLst>
        </a:blip>
        <a:stretch>
          <a:fillRect/>
        </a:stretch>
      </xdr:blipFill>
      <xdr:spPr>
        <a:xfrm>
          <a:off x="635000" y="760215650"/>
          <a:ext cx="723900" cy="476250"/>
        </a:xfrm>
        <a:prstGeom prst="rect">
          <a:avLst/>
        </a:prstGeom>
      </xdr:spPr>
    </xdr:pic>
    <xdr:clientData/>
  </xdr:twoCellAnchor>
  <xdr:twoCellAnchor editAs="oneCell">
    <xdr:from>
      <xdr:col>1</xdr:col>
      <xdr:colOff>25400</xdr:colOff>
      <xdr:row>1453</xdr:row>
      <xdr:rowOff>25400</xdr:rowOff>
    </xdr:from>
    <xdr:to>
      <xdr:col>1</xdr:col>
      <xdr:colOff>749300</xdr:colOff>
      <xdr:row>1453</xdr:row>
      <xdr:rowOff>501650</xdr:rowOff>
    </xdr:to>
    <xdr:pic>
      <xdr:nvPicPr>
        <xdr:cNvPr id="2555" name="Subgraph-sandrine2loffre">
          <a:extLst>
            <a:ext uri="{FF2B5EF4-FFF2-40B4-BE49-F238E27FC236}">
              <a16:creationId xmlns:a16="http://schemas.microsoft.com/office/drawing/2014/main" id="{22B67C00-B1BB-4548-83F5-8D3F86A2E2A0}"/>
            </a:ext>
          </a:extLst>
        </xdr:cNvPr>
        <xdr:cNvPicPr>
          <a:picLocks/>
        </xdr:cNvPicPr>
      </xdr:nvPicPr>
      <xdr:blipFill>
        <a:blip xmlns:r="http://schemas.openxmlformats.org/officeDocument/2006/relationships" r:embed="rId424">
          <a:extLst>
            <a:ext uri="{28A0092B-C50C-407E-A947-70E740481C1C}">
              <a14:useLocalDpi xmlns:a14="http://schemas.microsoft.com/office/drawing/2010/main" val="0"/>
            </a:ext>
          </a:extLst>
        </a:blip>
        <a:stretch>
          <a:fillRect/>
        </a:stretch>
      </xdr:blipFill>
      <xdr:spPr>
        <a:xfrm>
          <a:off x="635000" y="760739525"/>
          <a:ext cx="723900" cy="476250"/>
        </a:xfrm>
        <a:prstGeom prst="rect">
          <a:avLst/>
        </a:prstGeom>
      </xdr:spPr>
    </xdr:pic>
    <xdr:clientData/>
  </xdr:twoCellAnchor>
  <xdr:twoCellAnchor editAs="oneCell">
    <xdr:from>
      <xdr:col>1</xdr:col>
      <xdr:colOff>25400</xdr:colOff>
      <xdr:row>1454</xdr:row>
      <xdr:rowOff>25400</xdr:rowOff>
    </xdr:from>
    <xdr:to>
      <xdr:col>1</xdr:col>
      <xdr:colOff>749300</xdr:colOff>
      <xdr:row>1454</xdr:row>
      <xdr:rowOff>501650</xdr:rowOff>
    </xdr:to>
    <xdr:pic>
      <xdr:nvPicPr>
        <xdr:cNvPr id="2557" name="Subgraph-scannellnathan">
          <a:extLst>
            <a:ext uri="{FF2B5EF4-FFF2-40B4-BE49-F238E27FC236}">
              <a16:creationId xmlns:a16="http://schemas.microsoft.com/office/drawing/2014/main" id="{98159EA8-4080-4665-B0CB-75A923043CC2}"/>
            </a:ext>
          </a:extLst>
        </xdr:cNvPr>
        <xdr:cNvPicPr>
          <a:picLocks/>
        </xdr:cNvPicPr>
      </xdr:nvPicPr>
      <xdr:blipFill>
        <a:blip xmlns:r="http://schemas.openxmlformats.org/officeDocument/2006/relationships" r:embed="rId410">
          <a:extLst>
            <a:ext uri="{28A0092B-C50C-407E-A947-70E740481C1C}">
              <a14:useLocalDpi xmlns:a14="http://schemas.microsoft.com/office/drawing/2010/main" val="0"/>
            </a:ext>
          </a:extLst>
        </a:blip>
        <a:stretch>
          <a:fillRect/>
        </a:stretch>
      </xdr:blipFill>
      <xdr:spPr>
        <a:xfrm>
          <a:off x="635000" y="761263400"/>
          <a:ext cx="723900" cy="476250"/>
        </a:xfrm>
        <a:prstGeom prst="rect">
          <a:avLst/>
        </a:prstGeom>
      </xdr:spPr>
    </xdr:pic>
    <xdr:clientData/>
  </xdr:twoCellAnchor>
  <xdr:twoCellAnchor editAs="oneCell">
    <xdr:from>
      <xdr:col>1</xdr:col>
      <xdr:colOff>25400</xdr:colOff>
      <xdr:row>1455</xdr:row>
      <xdr:rowOff>25400</xdr:rowOff>
    </xdr:from>
    <xdr:to>
      <xdr:col>1</xdr:col>
      <xdr:colOff>749300</xdr:colOff>
      <xdr:row>1455</xdr:row>
      <xdr:rowOff>501650</xdr:rowOff>
    </xdr:to>
    <xdr:pic>
      <xdr:nvPicPr>
        <xdr:cNvPr id="2559" name="Subgraph-unlimitedmindb">
          <a:extLst>
            <a:ext uri="{FF2B5EF4-FFF2-40B4-BE49-F238E27FC236}">
              <a16:creationId xmlns:a16="http://schemas.microsoft.com/office/drawing/2014/main" id="{E23E214B-AC86-46EE-9156-BA1931F2AB97}"/>
            </a:ext>
          </a:extLst>
        </xdr:cNvPr>
        <xdr:cNvPicPr>
          <a:picLocks/>
        </xdr:cNvPicPr>
      </xdr:nvPicPr>
      <xdr:blipFill>
        <a:blip xmlns:r="http://schemas.openxmlformats.org/officeDocument/2006/relationships" r:embed="rId400">
          <a:extLst>
            <a:ext uri="{28A0092B-C50C-407E-A947-70E740481C1C}">
              <a14:useLocalDpi xmlns:a14="http://schemas.microsoft.com/office/drawing/2010/main" val="0"/>
            </a:ext>
          </a:extLst>
        </a:blip>
        <a:stretch>
          <a:fillRect/>
        </a:stretch>
      </xdr:blipFill>
      <xdr:spPr>
        <a:xfrm>
          <a:off x="635000" y="761787275"/>
          <a:ext cx="723900" cy="476250"/>
        </a:xfrm>
        <a:prstGeom prst="rect">
          <a:avLst/>
        </a:prstGeom>
      </xdr:spPr>
    </xdr:pic>
    <xdr:clientData/>
  </xdr:twoCellAnchor>
  <xdr:twoCellAnchor editAs="oneCell">
    <xdr:from>
      <xdr:col>1</xdr:col>
      <xdr:colOff>25400</xdr:colOff>
      <xdr:row>1456</xdr:row>
      <xdr:rowOff>25400</xdr:rowOff>
    </xdr:from>
    <xdr:to>
      <xdr:col>1</xdr:col>
      <xdr:colOff>749300</xdr:colOff>
      <xdr:row>1456</xdr:row>
      <xdr:rowOff>501650</xdr:rowOff>
    </xdr:to>
    <xdr:pic>
      <xdr:nvPicPr>
        <xdr:cNvPr id="2561" name="Subgraph-24365withlisa">
          <a:extLst>
            <a:ext uri="{FF2B5EF4-FFF2-40B4-BE49-F238E27FC236}">
              <a16:creationId xmlns:a16="http://schemas.microsoft.com/office/drawing/2014/main" id="{9D61E48F-8A8E-4FBF-ADBB-681BAD420965}"/>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62311150"/>
          <a:ext cx="723900" cy="476250"/>
        </a:xfrm>
        <a:prstGeom prst="rect">
          <a:avLst/>
        </a:prstGeom>
      </xdr:spPr>
    </xdr:pic>
    <xdr:clientData/>
  </xdr:twoCellAnchor>
  <xdr:twoCellAnchor editAs="oneCell">
    <xdr:from>
      <xdr:col>1</xdr:col>
      <xdr:colOff>25400</xdr:colOff>
      <xdr:row>1458</xdr:row>
      <xdr:rowOff>25400</xdr:rowOff>
    </xdr:from>
    <xdr:to>
      <xdr:col>1</xdr:col>
      <xdr:colOff>749300</xdr:colOff>
      <xdr:row>1458</xdr:row>
      <xdr:rowOff>501650</xdr:rowOff>
    </xdr:to>
    <xdr:pic>
      <xdr:nvPicPr>
        <xdr:cNvPr id="2563" name="Subgraph-winterr_cityxx">
          <a:extLst>
            <a:ext uri="{FF2B5EF4-FFF2-40B4-BE49-F238E27FC236}">
              <a16:creationId xmlns:a16="http://schemas.microsoft.com/office/drawing/2014/main" id="{9A3C029A-75DC-4A42-8A9D-D42527AB0E80}"/>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63358900"/>
          <a:ext cx="723900" cy="476250"/>
        </a:xfrm>
        <a:prstGeom prst="rect">
          <a:avLst/>
        </a:prstGeom>
      </xdr:spPr>
    </xdr:pic>
    <xdr:clientData/>
  </xdr:twoCellAnchor>
  <xdr:twoCellAnchor editAs="oneCell">
    <xdr:from>
      <xdr:col>1</xdr:col>
      <xdr:colOff>25400</xdr:colOff>
      <xdr:row>1459</xdr:row>
      <xdr:rowOff>25400</xdr:rowOff>
    </xdr:from>
    <xdr:to>
      <xdr:col>1</xdr:col>
      <xdr:colOff>749300</xdr:colOff>
      <xdr:row>1459</xdr:row>
      <xdr:rowOff>501650</xdr:rowOff>
    </xdr:to>
    <xdr:pic>
      <xdr:nvPicPr>
        <xdr:cNvPr id="2565" name="Subgraph-ssebongieeee17">
          <a:extLst>
            <a:ext uri="{FF2B5EF4-FFF2-40B4-BE49-F238E27FC236}">
              <a16:creationId xmlns:a16="http://schemas.microsoft.com/office/drawing/2014/main" id="{73C589AB-296E-431F-90DC-5E873AD718C8}"/>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763882775"/>
          <a:ext cx="723900" cy="476250"/>
        </a:xfrm>
        <a:prstGeom prst="rect">
          <a:avLst/>
        </a:prstGeom>
      </xdr:spPr>
    </xdr:pic>
    <xdr:clientData/>
  </xdr:twoCellAnchor>
  <xdr:twoCellAnchor editAs="oneCell">
    <xdr:from>
      <xdr:col>1</xdr:col>
      <xdr:colOff>25400</xdr:colOff>
      <xdr:row>1460</xdr:row>
      <xdr:rowOff>25400</xdr:rowOff>
    </xdr:from>
    <xdr:to>
      <xdr:col>1</xdr:col>
      <xdr:colOff>749300</xdr:colOff>
      <xdr:row>1460</xdr:row>
      <xdr:rowOff>501650</xdr:rowOff>
    </xdr:to>
    <xdr:pic>
      <xdr:nvPicPr>
        <xdr:cNvPr id="2567" name="Subgraph-pooching17">
          <a:extLst>
            <a:ext uri="{FF2B5EF4-FFF2-40B4-BE49-F238E27FC236}">
              <a16:creationId xmlns:a16="http://schemas.microsoft.com/office/drawing/2014/main" id="{175744B3-403F-4F95-9BD7-DC2B66C7D462}"/>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64406650"/>
          <a:ext cx="723900" cy="476250"/>
        </a:xfrm>
        <a:prstGeom prst="rect">
          <a:avLst/>
        </a:prstGeom>
      </xdr:spPr>
    </xdr:pic>
    <xdr:clientData/>
  </xdr:twoCellAnchor>
  <xdr:twoCellAnchor editAs="oneCell">
    <xdr:from>
      <xdr:col>1</xdr:col>
      <xdr:colOff>25400</xdr:colOff>
      <xdr:row>1462</xdr:row>
      <xdr:rowOff>25400</xdr:rowOff>
    </xdr:from>
    <xdr:to>
      <xdr:col>1</xdr:col>
      <xdr:colOff>749300</xdr:colOff>
      <xdr:row>1462</xdr:row>
      <xdr:rowOff>501650</xdr:rowOff>
    </xdr:to>
    <xdr:pic>
      <xdr:nvPicPr>
        <xdr:cNvPr id="2569" name="Subgraph-artic_2010">
          <a:extLst>
            <a:ext uri="{FF2B5EF4-FFF2-40B4-BE49-F238E27FC236}">
              <a16:creationId xmlns:a16="http://schemas.microsoft.com/office/drawing/2014/main" id="{38D1C200-952D-416F-8FDC-BB03EDE055F8}"/>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65454400"/>
          <a:ext cx="723900" cy="476250"/>
        </a:xfrm>
        <a:prstGeom prst="rect">
          <a:avLst/>
        </a:prstGeom>
      </xdr:spPr>
    </xdr:pic>
    <xdr:clientData/>
  </xdr:twoCellAnchor>
  <xdr:twoCellAnchor editAs="oneCell">
    <xdr:from>
      <xdr:col>1</xdr:col>
      <xdr:colOff>25400</xdr:colOff>
      <xdr:row>1463</xdr:row>
      <xdr:rowOff>25400</xdr:rowOff>
    </xdr:from>
    <xdr:to>
      <xdr:col>1</xdr:col>
      <xdr:colOff>749300</xdr:colOff>
      <xdr:row>1463</xdr:row>
      <xdr:rowOff>501650</xdr:rowOff>
    </xdr:to>
    <xdr:pic>
      <xdr:nvPicPr>
        <xdr:cNvPr id="2571" name="Subgraph-rennyunodeshi">
          <a:extLst>
            <a:ext uri="{FF2B5EF4-FFF2-40B4-BE49-F238E27FC236}">
              <a16:creationId xmlns:a16="http://schemas.microsoft.com/office/drawing/2014/main" id="{732F681B-A465-4959-90B2-CAB1C8282C74}"/>
            </a:ext>
          </a:extLst>
        </xdr:cNvPr>
        <xdr:cNvPicPr>
          <a:picLocks/>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635000" y="765978275"/>
          <a:ext cx="723900" cy="476250"/>
        </a:xfrm>
        <a:prstGeom prst="rect">
          <a:avLst/>
        </a:prstGeom>
      </xdr:spPr>
    </xdr:pic>
    <xdr:clientData/>
  </xdr:twoCellAnchor>
  <xdr:twoCellAnchor editAs="oneCell">
    <xdr:from>
      <xdr:col>1</xdr:col>
      <xdr:colOff>25400</xdr:colOff>
      <xdr:row>1464</xdr:row>
      <xdr:rowOff>25400</xdr:rowOff>
    </xdr:from>
    <xdr:to>
      <xdr:col>1</xdr:col>
      <xdr:colOff>749300</xdr:colOff>
      <xdr:row>1464</xdr:row>
      <xdr:rowOff>501650</xdr:rowOff>
    </xdr:to>
    <xdr:pic>
      <xdr:nvPicPr>
        <xdr:cNvPr id="2573" name="Subgraph-itome100028">
          <a:extLst>
            <a:ext uri="{FF2B5EF4-FFF2-40B4-BE49-F238E27FC236}">
              <a16:creationId xmlns:a16="http://schemas.microsoft.com/office/drawing/2014/main" id="{6600DCDE-5554-42CB-BE5B-1122CF765716}"/>
            </a:ext>
          </a:extLst>
        </xdr:cNvPr>
        <xdr:cNvPicPr>
          <a:picLocks/>
        </xdr:cNvPicPr>
      </xdr:nvPicPr>
      <xdr:blipFill>
        <a:blip xmlns:r="http://schemas.openxmlformats.org/officeDocument/2006/relationships" r:embed="rId425">
          <a:extLst>
            <a:ext uri="{28A0092B-C50C-407E-A947-70E740481C1C}">
              <a14:useLocalDpi xmlns:a14="http://schemas.microsoft.com/office/drawing/2010/main" val="0"/>
            </a:ext>
          </a:extLst>
        </a:blip>
        <a:stretch>
          <a:fillRect/>
        </a:stretch>
      </xdr:blipFill>
      <xdr:spPr>
        <a:xfrm>
          <a:off x="635000" y="766502150"/>
          <a:ext cx="723900" cy="476250"/>
        </a:xfrm>
        <a:prstGeom prst="rect">
          <a:avLst/>
        </a:prstGeom>
      </xdr:spPr>
    </xdr:pic>
    <xdr:clientData/>
  </xdr:twoCellAnchor>
  <xdr:twoCellAnchor editAs="oneCell">
    <xdr:from>
      <xdr:col>1</xdr:col>
      <xdr:colOff>25400</xdr:colOff>
      <xdr:row>1465</xdr:row>
      <xdr:rowOff>25400</xdr:rowOff>
    </xdr:from>
    <xdr:to>
      <xdr:col>1</xdr:col>
      <xdr:colOff>749300</xdr:colOff>
      <xdr:row>1465</xdr:row>
      <xdr:rowOff>501650</xdr:rowOff>
    </xdr:to>
    <xdr:pic>
      <xdr:nvPicPr>
        <xdr:cNvPr id="2575" name="Subgraph-mcnsk96">
          <a:extLst>
            <a:ext uri="{FF2B5EF4-FFF2-40B4-BE49-F238E27FC236}">
              <a16:creationId xmlns:a16="http://schemas.microsoft.com/office/drawing/2014/main" id="{602B1B64-2793-4471-AD12-771D43B28673}"/>
            </a:ext>
          </a:extLst>
        </xdr:cNvPr>
        <xdr:cNvPicPr>
          <a:picLocks/>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635000" y="767026025"/>
          <a:ext cx="723900" cy="476250"/>
        </a:xfrm>
        <a:prstGeom prst="rect">
          <a:avLst/>
        </a:prstGeom>
      </xdr:spPr>
    </xdr:pic>
    <xdr:clientData/>
  </xdr:twoCellAnchor>
  <xdr:twoCellAnchor editAs="oneCell">
    <xdr:from>
      <xdr:col>1</xdr:col>
      <xdr:colOff>25400</xdr:colOff>
      <xdr:row>1466</xdr:row>
      <xdr:rowOff>25400</xdr:rowOff>
    </xdr:from>
    <xdr:to>
      <xdr:col>1</xdr:col>
      <xdr:colOff>749300</xdr:colOff>
      <xdr:row>1466</xdr:row>
      <xdr:rowOff>501650</xdr:rowOff>
    </xdr:to>
    <xdr:pic>
      <xdr:nvPicPr>
        <xdr:cNvPr id="2577" name="Subgraph-ruben10pt">
          <a:extLst>
            <a:ext uri="{FF2B5EF4-FFF2-40B4-BE49-F238E27FC236}">
              <a16:creationId xmlns:a16="http://schemas.microsoft.com/office/drawing/2014/main" id="{82557EE5-1AC0-4F9D-9B6E-EA5967CE0375}"/>
            </a:ext>
          </a:extLst>
        </xdr:cNvPr>
        <xdr:cNvPicPr>
          <a:picLocks/>
        </xdr:cNvPicPr>
      </xdr:nvPicPr>
      <xdr:blipFill>
        <a:blip xmlns:r="http://schemas.openxmlformats.org/officeDocument/2006/relationships" r:embed="rId410">
          <a:extLst>
            <a:ext uri="{28A0092B-C50C-407E-A947-70E740481C1C}">
              <a14:useLocalDpi xmlns:a14="http://schemas.microsoft.com/office/drawing/2010/main" val="0"/>
            </a:ext>
          </a:extLst>
        </a:blip>
        <a:stretch>
          <a:fillRect/>
        </a:stretch>
      </xdr:blipFill>
      <xdr:spPr>
        <a:xfrm>
          <a:off x="635000" y="767549900"/>
          <a:ext cx="723900" cy="476250"/>
        </a:xfrm>
        <a:prstGeom prst="rect">
          <a:avLst/>
        </a:prstGeom>
      </xdr:spPr>
    </xdr:pic>
    <xdr:clientData/>
  </xdr:twoCellAnchor>
  <xdr:twoCellAnchor editAs="oneCell">
    <xdr:from>
      <xdr:col>1</xdr:col>
      <xdr:colOff>25400</xdr:colOff>
      <xdr:row>1467</xdr:row>
      <xdr:rowOff>25400</xdr:rowOff>
    </xdr:from>
    <xdr:to>
      <xdr:col>1</xdr:col>
      <xdr:colOff>749300</xdr:colOff>
      <xdr:row>1467</xdr:row>
      <xdr:rowOff>501650</xdr:rowOff>
    </xdr:to>
    <xdr:pic>
      <xdr:nvPicPr>
        <xdr:cNvPr id="2579" name="Subgraph-jessthegemini">
          <a:extLst>
            <a:ext uri="{FF2B5EF4-FFF2-40B4-BE49-F238E27FC236}">
              <a16:creationId xmlns:a16="http://schemas.microsoft.com/office/drawing/2014/main" id="{C3170ADE-8801-4FDB-A267-BD17DD217A19}"/>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768073775"/>
          <a:ext cx="723900" cy="476250"/>
        </a:xfrm>
        <a:prstGeom prst="rect">
          <a:avLst/>
        </a:prstGeom>
      </xdr:spPr>
    </xdr:pic>
    <xdr:clientData/>
  </xdr:twoCellAnchor>
  <xdr:twoCellAnchor editAs="oneCell">
    <xdr:from>
      <xdr:col>1</xdr:col>
      <xdr:colOff>25400</xdr:colOff>
      <xdr:row>1468</xdr:row>
      <xdr:rowOff>25400</xdr:rowOff>
    </xdr:from>
    <xdr:to>
      <xdr:col>1</xdr:col>
      <xdr:colOff>749300</xdr:colOff>
      <xdr:row>1468</xdr:row>
      <xdr:rowOff>501650</xdr:rowOff>
    </xdr:to>
    <xdr:pic>
      <xdr:nvPicPr>
        <xdr:cNvPr id="2581" name="Subgraph-eliseothe3rd">
          <a:extLst>
            <a:ext uri="{FF2B5EF4-FFF2-40B4-BE49-F238E27FC236}">
              <a16:creationId xmlns:a16="http://schemas.microsoft.com/office/drawing/2014/main" id="{298C8731-36C4-4175-A5F3-54CBDACEDF7F}"/>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768597650"/>
          <a:ext cx="723900" cy="476250"/>
        </a:xfrm>
        <a:prstGeom prst="rect">
          <a:avLst/>
        </a:prstGeom>
      </xdr:spPr>
    </xdr:pic>
    <xdr:clientData/>
  </xdr:twoCellAnchor>
  <xdr:twoCellAnchor editAs="oneCell">
    <xdr:from>
      <xdr:col>1</xdr:col>
      <xdr:colOff>25400</xdr:colOff>
      <xdr:row>1469</xdr:row>
      <xdr:rowOff>25400</xdr:rowOff>
    </xdr:from>
    <xdr:to>
      <xdr:col>1</xdr:col>
      <xdr:colOff>749300</xdr:colOff>
      <xdr:row>1469</xdr:row>
      <xdr:rowOff>501650</xdr:rowOff>
    </xdr:to>
    <xdr:pic>
      <xdr:nvPicPr>
        <xdr:cNvPr id="2583" name="Subgraph-snowiethunder">
          <a:extLst>
            <a:ext uri="{FF2B5EF4-FFF2-40B4-BE49-F238E27FC236}">
              <a16:creationId xmlns:a16="http://schemas.microsoft.com/office/drawing/2014/main" id="{C754A27D-ED44-42E5-865B-058D81012529}"/>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69121525"/>
          <a:ext cx="723900" cy="476250"/>
        </a:xfrm>
        <a:prstGeom prst="rect">
          <a:avLst/>
        </a:prstGeom>
      </xdr:spPr>
    </xdr:pic>
    <xdr:clientData/>
  </xdr:twoCellAnchor>
  <xdr:twoCellAnchor editAs="oneCell">
    <xdr:from>
      <xdr:col>1</xdr:col>
      <xdr:colOff>25400</xdr:colOff>
      <xdr:row>1470</xdr:row>
      <xdr:rowOff>25400</xdr:rowOff>
    </xdr:from>
    <xdr:to>
      <xdr:col>1</xdr:col>
      <xdr:colOff>749300</xdr:colOff>
      <xdr:row>1470</xdr:row>
      <xdr:rowOff>501650</xdr:rowOff>
    </xdr:to>
    <xdr:pic>
      <xdr:nvPicPr>
        <xdr:cNvPr id="2585" name="Subgraph-shyou412">
          <a:extLst>
            <a:ext uri="{FF2B5EF4-FFF2-40B4-BE49-F238E27FC236}">
              <a16:creationId xmlns:a16="http://schemas.microsoft.com/office/drawing/2014/main" id="{2AFC7654-4F52-43AA-B1B8-9EE42E96A714}"/>
            </a:ext>
          </a:extLst>
        </xdr:cNvPr>
        <xdr:cNvPicPr>
          <a:picLocks/>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635000" y="769645400"/>
          <a:ext cx="723900" cy="476250"/>
        </a:xfrm>
        <a:prstGeom prst="rect">
          <a:avLst/>
        </a:prstGeom>
      </xdr:spPr>
    </xdr:pic>
    <xdr:clientData/>
  </xdr:twoCellAnchor>
  <xdr:twoCellAnchor editAs="oneCell">
    <xdr:from>
      <xdr:col>1</xdr:col>
      <xdr:colOff>25400</xdr:colOff>
      <xdr:row>1471</xdr:row>
      <xdr:rowOff>25400</xdr:rowOff>
    </xdr:from>
    <xdr:to>
      <xdr:col>1</xdr:col>
      <xdr:colOff>749300</xdr:colOff>
      <xdr:row>1471</xdr:row>
      <xdr:rowOff>501650</xdr:rowOff>
    </xdr:to>
    <xdr:pic>
      <xdr:nvPicPr>
        <xdr:cNvPr id="2587" name="Subgraph-sirisking">
          <a:extLst>
            <a:ext uri="{FF2B5EF4-FFF2-40B4-BE49-F238E27FC236}">
              <a16:creationId xmlns:a16="http://schemas.microsoft.com/office/drawing/2014/main" id="{A060E65B-8A03-404A-9980-A439B039F670}"/>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770169275"/>
          <a:ext cx="723900" cy="476250"/>
        </a:xfrm>
        <a:prstGeom prst="rect">
          <a:avLst/>
        </a:prstGeom>
      </xdr:spPr>
    </xdr:pic>
    <xdr:clientData/>
  </xdr:twoCellAnchor>
  <xdr:twoCellAnchor editAs="oneCell">
    <xdr:from>
      <xdr:col>1</xdr:col>
      <xdr:colOff>25400</xdr:colOff>
      <xdr:row>1472</xdr:row>
      <xdr:rowOff>25400</xdr:rowOff>
    </xdr:from>
    <xdr:to>
      <xdr:col>1</xdr:col>
      <xdr:colOff>749300</xdr:colOff>
      <xdr:row>1472</xdr:row>
      <xdr:rowOff>501650</xdr:rowOff>
    </xdr:to>
    <xdr:pic>
      <xdr:nvPicPr>
        <xdr:cNvPr id="2589" name="Subgraph-linop412">
          <a:extLst>
            <a:ext uri="{FF2B5EF4-FFF2-40B4-BE49-F238E27FC236}">
              <a16:creationId xmlns:a16="http://schemas.microsoft.com/office/drawing/2014/main" id="{B3585933-A051-480A-9575-B8F400990821}"/>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770693150"/>
          <a:ext cx="723900" cy="476250"/>
        </a:xfrm>
        <a:prstGeom prst="rect">
          <a:avLst/>
        </a:prstGeom>
      </xdr:spPr>
    </xdr:pic>
    <xdr:clientData/>
  </xdr:twoCellAnchor>
  <xdr:twoCellAnchor editAs="oneCell">
    <xdr:from>
      <xdr:col>1</xdr:col>
      <xdr:colOff>25400</xdr:colOff>
      <xdr:row>1473</xdr:row>
      <xdr:rowOff>25400</xdr:rowOff>
    </xdr:from>
    <xdr:to>
      <xdr:col>1</xdr:col>
      <xdr:colOff>749300</xdr:colOff>
      <xdr:row>1473</xdr:row>
      <xdr:rowOff>501650</xdr:rowOff>
    </xdr:to>
    <xdr:pic>
      <xdr:nvPicPr>
        <xdr:cNvPr id="2591" name="Subgraph-galaskyamazing">
          <a:extLst>
            <a:ext uri="{FF2B5EF4-FFF2-40B4-BE49-F238E27FC236}">
              <a16:creationId xmlns:a16="http://schemas.microsoft.com/office/drawing/2014/main" id="{14490E94-83A3-49B4-A1A9-3433EF1D0A6C}"/>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71217025"/>
          <a:ext cx="723900" cy="476250"/>
        </a:xfrm>
        <a:prstGeom prst="rect">
          <a:avLst/>
        </a:prstGeom>
      </xdr:spPr>
    </xdr:pic>
    <xdr:clientData/>
  </xdr:twoCellAnchor>
  <xdr:twoCellAnchor editAs="oneCell">
    <xdr:from>
      <xdr:col>1</xdr:col>
      <xdr:colOff>25400</xdr:colOff>
      <xdr:row>1474</xdr:row>
      <xdr:rowOff>25400</xdr:rowOff>
    </xdr:from>
    <xdr:to>
      <xdr:col>1</xdr:col>
      <xdr:colOff>749300</xdr:colOff>
      <xdr:row>1474</xdr:row>
      <xdr:rowOff>501650</xdr:rowOff>
    </xdr:to>
    <xdr:pic>
      <xdr:nvPicPr>
        <xdr:cNvPr id="2593" name="Subgraph-lismandeukie">
          <a:extLst>
            <a:ext uri="{FF2B5EF4-FFF2-40B4-BE49-F238E27FC236}">
              <a16:creationId xmlns:a16="http://schemas.microsoft.com/office/drawing/2014/main" id="{9F4D4AFA-7846-4F0E-9389-D79D1C1D5C02}"/>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771740900"/>
          <a:ext cx="723900" cy="476250"/>
        </a:xfrm>
        <a:prstGeom prst="rect">
          <a:avLst/>
        </a:prstGeom>
      </xdr:spPr>
    </xdr:pic>
    <xdr:clientData/>
  </xdr:twoCellAnchor>
  <xdr:twoCellAnchor editAs="oneCell">
    <xdr:from>
      <xdr:col>1</xdr:col>
      <xdr:colOff>25400</xdr:colOff>
      <xdr:row>1475</xdr:row>
      <xdr:rowOff>25400</xdr:rowOff>
    </xdr:from>
    <xdr:to>
      <xdr:col>1</xdr:col>
      <xdr:colOff>749300</xdr:colOff>
      <xdr:row>1475</xdr:row>
      <xdr:rowOff>501650</xdr:rowOff>
    </xdr:to>
    <xdr:pic>
      <xdr:nvPicPr>
        <xdr:cNvPr id="2595" name="Subgraph-realgbf_">
          <a:extLst>
            <a:ext uri="{FF2B5EF4-FFF2-40B4-BE49-F238E27FC236}">
              <a16:creationId xmlns:a16="http://schemas.microsoft.com/office/drawing/2014/main" id="{4430233D-AD40-41EC-BE60-94854DE8E81E}"/>
            </a:ext>
          </a:extLst>
        </xdr:cNvPr>
        <xdr:cNvPicPr>
          <a:picLocks/>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635000" y="772264775"/>
          <a:ext cx="723900" cy="476250"/>
        </a:xfrm>
        <a:prstGeom prst="rect">
          <a:avLst/>
        </a:prstGeom>
      </xdr:spPr>
    </xdr:pic>
    <xdr:clientData/>
  </xdr:twoCellAnchor>
  <xdr:twoCellAnchor editAs="oneCell">
    <xdr:from>
      <xdr:col>1</xdr:col>
      <xdr:colOff>25400</xdr:colOff>
      <xdr:row>1476</xdr:row>
      <xdr:rowOff>25400</xdr:rowOff>
    </xdr:from>
    <xdr:to>
      <xdr:col>1</xdr:col>
      <xdr:colOff>749300</xdr:colOff>
      <xdr:row>1476</xdr:row>
      <xdr:rowOff>501650</xdr:rowOff>
    </xdr:to>
    <xdr:pic>
      <xdr:nvPicPr>
        <xdr:cNvPr id="2597" name="Subgraph-dth_detha">
          <a:extLst>
            <a:ext uri="{FF2B5EF4-FFF2-40B4-BE49-F238E27FC236}">
              <a16:creationId xmlns:a16="http://schemas.microsoft.com/office/drawing/2014/main" id="{DAF58984-5A2D-40B4-A646-8B98E5E1024A}"/>
            </a:ext>
          </a:extLst>
        </xdr:cNvPr>
        <xdr:cNvPicPr>
          <a:picLocks/>
        </xdr:cNvPicPr>
      </xdr:nvPicPr>
      <xdr:blipFill>
        <a:blip xmlns:r="http://schemas.openxmlformats.org/officeDocument/2006/relationships" r:embed="rId426">
          <a:extLst>
            <a:ext uri="{28A0092B-C50C-407E-A947-70E740481C1C}">
              <a14:useLocalDpi xmlns:a14="http://schemas.microsoft.com/office/drawing/2010/main" val="0"/>
            </a:ext>
          </a:extLst>
        </a:blip>
        <a:stretch>
          <a:fillRect/>
        </a:stretch>
      </xdr:blipFill>
      <xdr:spPr>
        <a:xfrm>
          <a:off x="635000" y="772788650"/>
          <a:ext cx="723900" cy="476250"/>
        </a:xfrm>
        <a:prstGeom prst="rect">
          <a:avLst/>
        </a:prstGeom>
      </xdr:spPr>
    </xdr:pic>
    <xdr:clientData/>
  </xdr:twoCellAnchor>
  <xdr:twoCellAnchor editAs="oneCell">
    <xdr:from>
      <xdr:col>1</xdr:col>
      <xdr:colOff>25400</xdr:colOff>
      <xdr:row>1477</xdr:row>
      <xdr:rowOff>25400</xdr:rowOff>
    </xdr:from>
    <xdr:to>
      <xdr:col>1</xdr:col>
      <xdr:colOff>749300</xdr:colOff>
      <xdr:row>1477</xdr:row>
      <xdr:rowOff>501650</xdr:rowOff>
    </xdr:to>
    <xdr:pic>
      <xdr:nvPicPr>
        <xdr:cNvPr id="2599" name="Subgraph-kaktycslatt">
          <a:extLst>
            <a:ext uri="{FF2B5EF4-FFF2-40B4-BE49-F238E27FC236}">
              <a16:creationId xmlns:a16="http://schemas.microsoft.com/office/drawing/2014/main" id="{06FF313C-8037-4A81-A38F-5DF498686796}"/>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773312525"/>
          <a:ext cx="723900" cy="476250"/>
        </a:xfrm>
        <a:prstGeom prst="rect">
          <a:avLst/>
        </a:prstGeom>
      </xdr:spPr>
    </xdr:pic>
    <xdr:clientData/>
  </xdr:twoCellAnchor>
  <xdr:twoCellAnchor editAs="oneCell">
    <xdr:from>
      <xdr:col>1</xdr:col>
      <xdr:colOff>25400</xdr:colOff>
      <xdr:row>1478</xdr:row>
      <xdr:rowOff>25400</xdr:rowOff>
    </xdr:from>
    <xdr:to>
      <xdr:col>1</xdr:col>
      <xdr:colOff>749300</xdr:colOff>
      <xdr:row>1478</xdr:row>
      <xdr:rowOff>501650</xdr:rowOff>
    </xdr:to>
    <xdr:pic>
      <xdr:nvPicPr>
        <xdr:cNvPr id="2601" name="Subgraph-traffictriangle">
          <a:extLst>
            <a:ext uri="{FF2B5EF4-FFF2-40B4-BE49-F238E27FC236}">
              <a16:creationId xmlns:a16="http://schemas.microsoft.com/office/drawing/2014/main" id="{273531C4-B644-44D6-9D44-E241A530CD01}"/>
            </a:ext>
          </a:extLst>
        </xdr:cNvPr>
        <xdr:cNvPicPr>
          <a:picLocks/>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635000" y="773836400"/>
          <a:ext cx="723900" cy="476250"/>
        </a:xfrm>
        <a:prstGeom prst="rect">
          <a:avLst/>
        </a:prstGeom>
      </xdr:spPr>
    </xdr:pic>
    <xdr:clientData/>
  </xdr:twoCellAnchor>
  <xdr:twoCellAnchor editAs="oneCell">
    <xdr:from>
      <xdr:col>1</xdr:col>
      <xdr:colOff>25400</xdr:colOff>
      <xdr:row>1480</xdr:row>
      <xdr:rowOff>25400</xdr:rowOff>
    </xdr:from>
    <xdr:to>
      <xdr:col>1</xdr:col>
      <xdr:colOff>749300</xdr:colOff>
      <xdr:row>1480</xdr:row>
      <xdr:rowOff>501650</xdr:rowOff>
    </xdr:to>
    <xdr:pic>
      <xdr:nvPicPr>
        <xdr:cNvPr id="2603" name="Subgraph-shingeki_bo">
          <a:extLst>
            <a:ext uri="{FF2B5EF4-FFF2-40B4-BE49-F238E27FC236}">
              <a16:creationId xmlns:a16="http://schemas.microsoft.com/office/drawing/2014/main" id="{D9B75EA9-20C7-47A9-A48E-2EEF1CA1230D}"/>
            </a:ext>
          </a:extLst>
        </xdr:cNvPr>
        <xdr:cNvPicPr>
          <a:picLocks/>
        </xdr:cNvPicPr>
      </xdr:nvPicPr>
      <xdr:blipFill>
        <a:blip xmlns:r="http://schemas.openxmlformats.org/officeDocument/2006/relationships" r:embed="rId427">
          <a:extLst>
            <a:ext uri="{28A0092B-C50C-407E-A947-70E740481C1C}">
              <a14:useLocalDpi xmlns:a14="http://schemas.microsoft.com/office/drawing/2010/main" val="0"/>
            </a:ext>
          </a:extLst>
        </a:blip>
        <a:stretch>
          <a:fillRect/>
        </a:stretch>
      </xdr:blipFill>
      <xdr:spPr>
        <a:xfrm>
          <a:off x="635000" y="774884150"/>
          <a:ext cx="723900" cy="476250"/>
        </a:xfrm>
        <a:prstGeom prst="rect">
          <a:avLst/>
        </a:prstGeom>
      </xdr:spPr>
    </xdr:pic>
    <xdr:clientData/>
  </xdr:twoCellAnchor>
  <xdr:twoCellAnchor editAs="oneCell">
    <xdr:from>
      <xdr:col>1</xdr:col>
      <xdr:colOff>25400</xdr:colOff>
      <xdr:row>1481</xdr:row>
      <xdr:rowOff>25400</xdr:rowOff>
    </xdr:from>
    <xdr:to>
      <xdr:col>1</xdr:col>
      <xdr:colOff>749300</xdr:colOff>
      <xdr:row>1481</xdr:row>
      <xdr:rowOff>501650</xdr:rowOff>
    </xdr:to>
    <xdr:pic>
      <xdr:nvPicPr>
        <xdr:cNvPr id="2605" name="Subgraph-ufc_rizin3">
          <a:extLst>
            <a:ext uri="{FF2B5EF4-FFF2-40B4-BE49-F238E27FC236}">
              <a16:creationId xmlns:a16="http://schemas.microsoft.com/office/drawing/2014/main" id="{2F46374D-7102-42D2-B7DE-BCC31B32BD2A}"/>
            </a:ext>
          </a:extLst>
        </xdr:cNvPr>
        <xdr:cNvPicPr>
          <a:picLocks/>
        </xdr:cNvPicPr>
      </xdr:nvPicPr>
      <xdr:blipFill>
        <a:blip xmlns:r="http://schemas.openxmlformats.org/officeDocument/2006/relationships" r:embed="rId428">
          <a:extLst>
            <a:ext uri="{28A0092B-C50C-407E-A947-70E740481C1C}">
              <a14:useLocalDpi xmlns:a14="http://schemas.microsoft.com/office/drawing/2010/main" val="0"/>
            </a:ext>
          </a:extLst>
        </a:blip>
        <a:stretch>
          <a:fillRect/>
        </a:stretch>
      </xdr:blipFill>
      <xdr:spPr>
        <a:xfrm>
          <a:off x="635000" y="775408025"/>
          <a:ext cx="723900" cy="476250"/>
        </a:xfrm>
        <a:prstGeom prst="rect">
          <a:avLst/>
        </a:prstGeom>
      </xdr:spPr>
    </xdr:pic>
    <xdr:clientData/>
  </xdr:twoCellAnchor>
  <xdr:twoCellAnchor editAs="oneCell">
    <xdr:from>
      <xdr:col>1</xdr:col>
      <xdr:colOff>25400</xdr:colOff>
      <xdr:row>1482</xdr:row>
      <xdr:rowOff>25400</xdr:rowOff>
    </xdr:from>
    <xdr:to>
      <xdr:col>1</xdr:col>
      <xdr:colOff>749300</xdr:colOff>
      <xdr:row>1482</xdr:row>
      <xdr:rowOff>501650</xdr:rowOff>
    </xdr:to>
    <xdr:pic>
      <xdr:nvPicPr>
        <xdr:cNvPr id="2607" name="Subgraph-fitzymatts">
          <a:extLst>
            <a:ext uri="{FF2B5EF4-FFF2-40B4-BE49-F238E27FC236}">
              <a16:creationId xmlns:a16="http://schemas.microsoft.com/office/drawing/2014/main" id="{6893DE40-462E-437E-804D-7CC5CDFC4847}"/>
            </a:ext>
          </a:extLst>
        </xdr:cNvPr>
        <xdr:cNvPicPr>
          <a:picLocks/>
        </xdr:cNvPicPr>
      </xdr:nvPicPr>
      <xdr:blipFill>
        <a:blip xmlns:r="http://schemas.openxmlformats.org/officeDocument/2006/relationships" r:embed="rId429">
          <a:extLst>
            <a:ext uri="{28A0092B-C50C-407E-A947-70E740481C1C}">
              <a14:useLocalDpi xmlns:a14="http://schemas.microsoft.com/office/drawing/2010/main" val="0"/>
            </a:ext>
          </a:extLst>
        </a:blip>
        <a:stretch>
          <a:fillRect/>
        </a:stretch>
      </xdr:blipFill>
      <xdr:spPr>
        <a:xfrm>
          <a:off x="635000" y="775931900"/>
          <a:ext cx="723900" cy="476250"/>
        </a:xfrm>
        <a:prstGeom prst="rect">
          <a:avLst/>
        </a:prstGeom>
      </xdr:spPr>
    </xdr:pic>
    <xdr:clientData/>
  </xdr:twoCellAnchor>
  <xdr:twoCellAnchor editAs="oneCell">
    <xdr:from>
      <xdr:col>1</xdr:col>
      <xdr:colOff>25400</xdr:colOff>
      <xdr:row>1483</xdr:row>
      <xdr:rowOff>25400</xdr:rowOff>
    </xdr:from>
    <xdr:to>
      <xdr:col>1</xdr:col>
      <xdr:colOff>749300</xdr:colOff>
      <xdr:row>1483</xdr:row>
      <xdr:rowOff>501650</xdr:rowOff>
    </xdr:to>
    <xdr:pic>
      <xdr:nvPicPr>
        <xdr:cNvPr id="2609" name="Subgraph-jayfdiaz99">
          <a:extLst>
            <a:ext uri="{FF2B5EF4-FFF2-40B4-BE49-F238E27FC236}">
              <a16:creationId xmlns:a16="http://schemas.microsoft.com/office/drawing/2014/main" id="{AF4D4CEB-FFC7-4617-B912-43A5FEE39841}"/>
            </a:ext>
          </a:extLst>
        </xdr:cNvPr>
        <xdr:cNvPicPr>
          <a:picLocks/>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635000" y="776455775"/>
          <a:ext cx="723900" cy="476250"/>
        </a:xfrm>
        <a:prstGeom prst="rect">
          <a:avLst/>
        </a:prstGeom>
      </xdr:spPr>
    </xdr:pic>
    <xdr:clientData/>
  </xdr:twoCellAnchor>
  <xdr:twoCellAnchor editAs="oneCell">
    <xdr:from>
      <xdr:col>1</xdr:col>
      <xdr:colOff>25400</xdr:colOff>
      <xdr:row>1484</xdr:row>
      <xdr:rowOff>25400</xdr:rowOff>
    </xdr:from>
    <xdr:to>
      <xdr:col>1</xdr:col>
      <xdr:colOff>749300</xdr:colOff>
      <xdr:row>1484</xdr:row>
      <xdr:rowOff>501650</xdr:rowOff>
    </xdr:to>
    <xdr:pic>
      <xdr:nvPicPr>
        <xdr:cNvPr id="2611" name="Subgraph-a_alquaymi">
          <a:extLst>
            <a:ext uri="{FF2B5EF4-FFF2-40B4-BE49-F238E27FC236}">
              <a16:creationId xmlns:a16="http://schemas.microsoft.com/office/drawing/2014/main" id="{0685F9CC-E1E0-4218-93D7-D1E5B2E06424}"/>
            </a:ext>
          </a:extLst>
        </xdr:cNvPr>
        <xdr:cNvPicPr>
          <a:picLocks/>
        </xdr:cNvPicPr>
      </xdr:nvPicPr>
      <xdr:blipFill>
        <a:blip xmlns:r="http://schemas.openxmlformats.org/officeDocument/2006/relationships" r:embed="rId227">
          <a:extLst>
            <a:ext uri="{28A0092B-C50C-407E-A947-70E740481C1C}">
              <a14:useLocalDpi xmlns:a14="http://schemas.microsoft.com/office/drawing/2010/main" val="0"/>
            </a:ext>
          </a:extLst>
        </a:blip>
        <a:stretch>
          <a:fillRect/>
        </a:stretch>
      </xdr:blipFill>
      <xdr:spPr>
        <a:xfrm>
          <a:off x="635000" y="776979650"/>
          <a:ext cx="723900" cy="476250"/>
        </a:xfrm>
        <a:prstGeom prst="rect">
          <a:avLst/>
        </a:prstGeom>
      </xdr:spPr>
    </xdr:pic>
    <xdr:clientData/>
  </xdr:twoCellAnchor>
  <xdr:twoCellAnchor editAs="oneCell">
    <xdr:from>
      <xdr:col>1</xdr:col>
      <xdr:colOff>25400</xdr:colOff>
      <xdr:row>1485</xdr:row>
      <xdr:rowOff>25400</xdr:rowOff>
    </xdr:from>
    <xdr:to>
      <xdr:col>1</xdr:col>
      <xdr:colOff>749300</xdr:colOff>
      <xdr:row>1485</xdr:row>
      <xdr:rowOff>501650</xdr:rowOff>
    </xdr:to>
    <xdr:pic>
      <xdr:nvPicPr>
        <xdr:cNvPr id="2613" name="Subgraph-byborsa72">
          <a:extLst>
            <a:ext uri="{FF2B5EF4-FFF2-40B4-BE49-F238E27FC236}">
              <a16:creationId xmlns:a16="http://schemas.microsoft.com/office/drawing/2014/main" id="{563E0922-9A09-4761-8111-98DDD2C7C72D}"/>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777503525"/>
          <a:ext cx="723900" cy="476250"/>
        </a:xfrm>
        <a:prstGeom prst="rect">
          <a:avLst/>
        </a:prstGeom>
      </xdr:spPr>
    </xdr:pic>
    <xdr:clientData/>
  </xdr:twoCellAnchor>
  <xdr:twoCellAnchor editAs="oneCell">
    <xdr:from>
      <xdr:col>1</xdr:col>
      <xdr:colOff>25400</xdr:colOff>
      <xdr:row>1486</xdr:row>
      <xdr:rowOff>25400</xdr:rowOff>
    </xdr:from>
    <xdr:to>
      <xdr:col>1</xdr:col>
      <xdr:colOff>749300</xdr:colOff>
      <xdr:row>1486</xdr:row>
      <xdr:rowOff>501650</xdr:rowOff>
    </xdr:to>
    <xdr:pic>
      <xdr:nvPicPr>
        <xdr:cNvPr id="2615" name="Subgraph-olimpiyat_ufc">
          <a:extLst>
            <a:ext uri="{FF2B5EF4-FFF2-40B4-BE49-F238E27FC236}">
              <a16:creationId xmlns:a16="http://schemas.microsoft.com/office/drawing/2014/main" id="{3CF3F797-2191-43E6-A163-D990BBB13B97}"/>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778027400"/>
          <a:ext cx="723900" cy="476250"/>
        </a:xfrm>
        <a:prstGeom prst="rect">
          <a:avLst/>
        </a:prstGeom>
      </xdr:spPr>
    </xdr:pic>
    <xdr:clientData/>
  </xdr:twoCellAnchor>
  <xdr:twoCellAnchor editAs="oneCell">
    <xdr:from>
      <xdr:col>1</xdr:col>
      <xdr:colOff>25400</xdr:colOff>
      <xdr:row>1487</xdr:row>
      <xdr:rowOff>25400</xdr:rowOff>
    </xdr:from>
    <xdr:to>
      <xdr:col>1</xdr:col>
      <xdr:colOff>749300</xdr:colOff>
      <xdr:row>1487</xdr:row>
      <xdr:rowOff>501650</xdr:rowOff>
    </xdr:to>
    <xdr:pic>
      <xdr:nvPicPr>
        <xdr:cNvPr id="2617" name="Subgraph-niabigwinn">
          <a:extLst>
            <a:ext uri="{FF2B5EF4-FFF2-40B4-BE49-F238E27FC236}">
              <a16:creationId xmlns:a16="http://schemas.microsoft.com/office/drawing/2014/main" id="{E053C782-D2BC-4C20-8716-416930145BB0}"/>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78551275"/>
          <a:ext cx="723900" cy="476250"/>
        </a:xfrm>
        <a:prstGeom prst="rect">
          <a:avLst/>
        </a:prstGeom>
      </xdr:spPr>
    </xdr:pic>
    <xdr:clientData/>
  </xdr:twoCellAnchor>
  <xdr:twoCellAnchor editAs="oneCell">
    <xdr:from>
      <xdr:col>1</xdr:col>
      <xdr:colOff>25400</xdr:colOff>
      <xdr:row>1488</xdr:row>
      <xdr:rowOff>25400</xdr:rowOff>
    </xdr:from>
    <xdr:to>
      <xdr:col>1</xdr:col>
      <xdr:colOff>749300</xdr:colOff>
      <xdr:row>1488</xdr:row>
      <xdr:rowOff>501650</xdr:rowOff>
    </xdr:to>
    <xdr:pic>
      <xdr:nvPicPr>
        <xdr:cNvPr id="2619" name="Subgraph-martin79foster">
          <a:extLst>
            <a:ext uri="{FF2B5EF4-FFF2-40B4-BE49-F238E27FC236}">
              <a16:creationId xmlns:a16="http://schemas.microsoft.com/office/drawing/2014/main" id="{D4A91EF8-DB3C-4D37-AC3E-8AFDBDD48FCF}"/>
            </a:ext>
          </a:extLst>
        </xdr:cNvPr>
        <xdr:cNvPicPr>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635000" y="779075150"/>
          <a:ext cx="723900" cy="476250"/>
        </a:xfrm>
        <a:prstGeom prst="rect">
          <a:avLst/>
        </a:prstGeom>
      </xdr:spPr>
    </xdr:pic>
    <xdr:clientData/>
  </xdr:twoCellAnchor>
  <xdr:twoCellAnchor editAs="oneCell">
    <xdr:from>
      <xdr:col>1</xdr:col>
      <xdr:colOff>25400</xdr:colOff>
      <xdr:row>1489</xdr:row>
      <xdr:rowOff>25400</xdr:rowOff>
    </xdr:from>
    <xdr:to>
      <xdr:col>1</xdr:col>
      <xdr:colOff>749300</xdr:colOff>
      <xdr:row>1489</xdr:row>
      <xdr:rowOff>501650</xdr:rowOff>
    </xdr:to>
    <xdr:pic>
      <xdr:nvPicPr>
        <xdr:cNvPr id="2621" name="Subgraph-ftblobs">
          <a:extLst>
            <a:ext uri="{FF2B5EF4-FFF2-40B4-BE49-F238E27FC236}">
              <a16:creationId xmlns:a16="http://schemas.microsoft.com/office/drawing/2014/main" id="{CAADE4D9-A5D2-44CF-BA0B-487936DD14E1}"/>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779599025"/>
          <a:ext cx="723900" cy="476250"/>
        </a:xfrm>
        <a:prstGeom prst="rect">
          <a:avLst/>
        </a:prstGeom>
      </xdr:spPr>
    </xdr:pic>
    <xdr:clientData/>
  </xdr:twoCellAnchor>
  <xdr:twoCellAnchor editAs="oneCell">
    <xdr:from>
      <xdr:col>1</xdr:col>
      <xdr:colOff>25400</xdr:colOff>
      <xdr:row>1490</xdr:row>
      <xdr:rowOff>25400</xdr:rowOff>
    </xdr:from>
    <xdr:to>
      <xdr:col>1</xdr:col>
      <xdr:colOff>749300</xdr:colOff>
      <xdr:row>1490</xdr:row>
      <xdr:rowOff>501650</xdr:rowOff>
    </xdr:to>
    <xdr:pic>
      <xdr:nvPicPr>
        <xdr:cNvPr id="2623" name="Subgraph-nocontextbailly">
          <a:extLst>
            <a:ext uri="{FF2B5EF4-FFF2-40B4-BE49-F238E27FC236}">
              <a16:creationId xmlns:a16="http://schemas.microsoft.com/office/drawing/2014/main" id="{2BA2CF0A-439E-47DD-8718-660F267DF9CB}"/>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780122900"/>
          <a:ext cx="723900" cy="476250"/>
        </a:xfrm>
        <a:prstGeom prst="rect">
          <a:avLst/>
        </a:prstGeom>
      </xdr:spPr>
    </xdr:pic>
    <xdr:clientData/>
  </xdr:twoCellAnchor>
  <xdr:twoCellAnchor editAs="oneCell">
    <xdr:from>
      <xdr:col>1</xdr:col>
      <xdr:colOff>25400</xdr:colOff>
      <xdr:row>1491</xdr:row>
      <xdr:rowOff>25400</xdr:rowOff>
    </xdr:from>
    <xdr:to>
      <xdr:col>1</xdr:col>
      <xdr:colOff>749300</xdr:colOff>
      <xdr:row>1491</xdr:row>
      <xdr:rowOff>501650</xdr:rowOff>
    </xdr:to>
    <xdr:pic>
      <xdr:nvPicPr>
        <xdr:cNvPr id="2625" name="Subgraph-toribasutom">
          <a:extLst>
            <a:ext uri="{FF2B5EF4-FFF2-40B4-BE49-F238E27FC236}">
              <a16:creationId xmlns:a16="http://schemas.microsoft.com/office/drawing/2014/main" id="{22762FEF-D32D-4CF0-8FFA-F044F10C239C}"/>
            </a:ext>
          </a:extLst>
        </xdr:cNvPr>
        <xdr:cNvPicPr>
          <a:picLocks/>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635000" y="780646775"/>
          <a:ext cx="723900" cy="476250"/>
        </a:xfrm>
        <a:prstGeom prst="rect">
          <a:avLst/>
        </a:prstGeom>
      </xdr:spPr>
    </xdr:pic>
    <xdr:clientData/>
  </xdr:twoCellAnchor>
  <xdr:twoCellAnchor editAs="oneCell">
    <xdr:from>
      <xdr:col>1</xdr:col>
      <xdr:colOff>25400</xdr:colOff>
      <xdr:row>1492</xdr:row>
      <xdr:rowOff>25400</xdr:rowOff>
    </xdr:from>
    <xdr:to>
      <xdr:col>1</xdr:col>
      <xdr:colOff>749300</xdr:colOff>
      <xdr:row>1492</xdr:row>
      <xdr:rowOff>501650</xdr:rowOff>
    </xdr:to>
    <xdr:pic>
      <xdr:nvPicPr>
        <xdr:cNvPr id="2627" name="Subgraph-mewj79">
          <a:extLst>
            <a:ext uri="{FF2B5EF4-FFF2-40B4-BE49-F238E27FC236}">
              <a16:creationId xmlns:a16="http://schemas.microsoft.com/office/drawing/2014/main" id="{EFA3EF2C-F063-4497-99DD-08C0B21E1B4A}"/>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635000" y="781170650"/>
          <a:ext cx="723900" cy="476250"/>
        </a:xfrm>
        <a:prstGeom prst="rect">
          <a:avLst/>
        </a:prstGeom>
      </xdr:spPr>
    </xdr:pic>
    <xdr:clientData/>
  </xdr:twoCellAnchor>
  <xdr:twoCellAnchor editAs="oneCell">
    <xdr:from>
      <xdr:col>1</xdr:col>
      <xdr:colOff>25400</xdr:colOff>
      <xdr:row>1493</xdr:row>
      <xdr:rowOff>25400</xdr:rowOff>
    </xdr:from>
    <xdr:to>
      <xdr:col>1</xdr:col>
      <xdr:colOff>749300</xdr:colOff>
      <xdr:row>1493</xdr:row>
      <xdr:rowOff>501650</xdr:rowOff>
    </xdr:to>
    <xdr:pic>
      <xdr:nvPicPr>
        <xdr:cNvPr id="2629" name="Subgraph-leo_nxt5595">
          <a:extLst>
            <a:ext uri="{FF2B5EF4-FFF2-40B4-BE49-F238E27FC236}">
              <a16:creationId xmlns:a16="http://schemas.microsoft.com/office/drawing/2014/main" id="{7F2A1DDD-E777-4BA3-A422-2C53FC1AEF0C}"/>
            </a:ext>
          </a:extLst>
        </xdr:cNvPr>
        <xdr:cNvPicPr>
          <a:picLocks/>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635000" y="781694525"/>
          <a:ext cx="723900" cy="476250"/>
        </a:xfrm>
        <a:prstGeom prst="rect">
          <a:avLst/>
        </a:prstGeom>
      </xdr:spPr>
    </xdr:pic>
    <xdr:clientData/>
  </xdr:twoCellAnchor>
  <xdr:twoCellAnchor editAs="oneCell">
    <xdr:from>
      <xdr:col>1</xdr:col>
      <xdr:colOff>25400</xdr:colOff>
      <xdr:row>1494</xdr:row>
      <xdr:rowOff>25400</xdr:rowOff>
    </xdr:from>
    <xdr:to>
      <xdr:col>1</xdr:col>
      <xdr:colOff>749300</xdr:colOff>
      <xdr:row>1494</xdr:row>
      <xdr:rowOff>501650</xdr:rowOff>
    </xdr:to>
    <xdr:pic>
      <xdr:nvPicPr>
        <xdr:cNvPr id="2631" name="Subgraph-lvaro40614856">
          <a:extLst>
            <a:ext uri="{FF2B5EF4-FFF2-40B4-BE49-F238E27FC236}">
              <a16:creationId xmlns:a16="http://schemas.microsoft.com/office/drawing/2014/main" id="{714EADCB-6587-4DD5-B65A-2280BBDE1A06}"/>
            </a:ext>
          </a:extLst>
        </xdr:cNvPr>
        <xdr:cNvPicPr>
          <a:picLocks/>
        </xdr:cNvPicPr>
      </xdr:nvPicPr>
      <xdr:blipFill>
        <a:blip xmlns:r="http://schemas.openxmlformats.org/officeDocument/2006/relationships" r:embed="rId247">
          <a:extLst>
            <a:ext uri="{28A0092B-C50C-407E-A947-70E740481C1C}">
              <a14:useLocalDpi xmlns:a14="http://schemas.microsoft.com/office/drawing/2010/main" val="0"/>
            </a:ext>
          </a:extLst>
        </a:blip>
        <a:stretch>
          <a:fillRect/>
        </a:stretch>
      </xdr:blipFill>
      <xdr:spPr>
        <a:xfrm>
          <a:off x="635000" y="782218400"/>
          <a:ext cx="723900" cy="476250"/>
        </a:xfrm>
        <a:prstGeom prst="rect">
          <a:avLst/>
        </a:prstGeom>
      </xdr:spPr>
    </xdr:pic>
    <xdr:clientData/>
  </xdr:twoCellAnchor>
  <xdr:twoCellAnchor editAs="oneCell">
    <xdr:from>
      <xdr:col>1</xdr:col>
      <xdr:colOff>25400</xdr:colOff>
      <xdr:row>1495</xdr:row>
      <xdr:rowOff>25400</xdr:rowOff>
    </xdr:from>
    <xdr:to>
      <xdr:col>1</xdr:col>
      <xdr:colOff>749300</xdr:colOff>
      <xdr:row>1495</xdr:row>
      <xdr:rowOff>501650</xdr:rowOff>
    </xdr:to>
    <xdr:pic>
      <xdr:nvPicPr>
        <xdr:cNvPr id="2633" name="Subgraph-armenia__mma">
          <a:extLst>
            <a:ext uri="{FF2B5EF4-FFF2-40B4-BE49-F238E27FC236}">
              <a16:creationId xmlns:a16="http://schemas.microsoft.com/office/drawing/2014/main" id="{9DBE0F91-DE8F-4B4E-88D6-C33441A2450F}"/>
            </a:ext>
          </a:extLst>
        </xdr:cNvPr>
        <xdr:cNvPicPr>
          <a:picLocks/>
        </xdr:cNvPicPr>
      </xdr:nvPicPr>
      <xdr:blipFill>
        <a:blip xmlns:r="http://schemas.openxmlformats.org/officeDocument/2006/relationships" r:embed="rId430">
          <a:extLst>
            <a:ext uri="{28A0092B-C50C-407E-A947-70E740481C1C}">
              <a14:useLocalDpi xmlns:a14="http://schemas.microsoft.com/office/drawing/2010/main" val="0"/>
            </a:ext>
          </a:extLst>
        </a:blip>
        <a:stretch>
          <a:fillRect/>
        </a:stretch>
      </xdr:blipFill>
      <xdr:spPr>
        <a:xfrm>
          <a:off x="635000" y="782742275"/>
          <a:ext cx="723900" cy="476250"/>
        </a:xfrm>
        <a:prstGeom prst="rect">
          <a:avLst/>
        </a:prstGeom>
      </xdr:spPr>
    </xdr:pic>
    <xdr:clientData/>
  </xdr:twoCellAnchor>
  <xdr:twoCellAnchor editAs="oneCell">
    <xdr:from>
      <xdr:col>1</xdr:col>
      <xdr:colOff>25400</xdr:colOff>
      <xdr:row>1496</xdr:row>
      <xdr:rowOff>25400</xdr:rowOff>
    </xdr:from>
    <xdr:to>
      <xdr:col>1</xdr:col>
      <xdr:colOff>749300</xdr:colOff>
      <xdr:row>1496</xdr:row>
      <xdr:rowOff>501650</xdr:rowOff>
    </xdr:to>
    <xdr:pic>
      <xdr:nvPicPr>
        <xdr:cNvPr id="2635" name="Subgraph-crewtaxi">
          <a:extLst>
            <a:ext uri="{FF2B5EF4-FFF2-40B4-BE49-F238E27FC236}">
              <a16:creationId xmlns:a16="http://schemas.microsoft.com/office/drawing/2014/main" id="{D41484C9-24D9-4695-BD72-2D92B79C7656}"/>
            </a:ext>
          </a:extLst>
        </xdr:cNvPr>
        <xdr:cNvPicPr>
          <a:picLocks/>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635000" y="783266150"/>
          <a:ext cx="723900" cy="476250"/>
        </a:xfrm>
        <a:prstGeom prst="rect">
          <a:avLst/>
        </a:prstGeom>
      </xdr:spPr>
    </xdr:pic>
    <xdr:clientData/>
  </xdr:twoCellAnchor>
  <xdr:twoCellAnchor editAs="oneCell">
    <xdr:from>
      <xdr:col>1</xdr:col>
      <xdr:colOff>25400</xdr:colOff>
      <xdr:row>1497</xdr:row>
      <xdr:rowOff>25400</xdr:rowOff>
    </xdr:from>
    <xdr:to>
      <xdr:col>1</xdr:col>
      <xdr:colOff>749300</xdr:colOff>
      <xdr:row>1497</xdr:row>
      <xdr:rowOff>501650</xdr:rowOff>
    </xdr:to>
    <xdr:pic>
      <xdr:nvPicPr>
        <xdr:cNvPr id="2637" name="Subgraph-_jssy____">
          <a:extLst>
            <a:ext uri="{FF2B5EF4-FFF2-40B4-BE49-F238E27FC236}">
              <a16:creationId xmlns:a16="http://schemas.microsoft.com/office/drawing/2014/main" id="{0A97DD0B-6796-4B38-807B-43114B814453}"/>
            </a:ext>
          </a:extLst>
        </xdr:cNvPr>
        <xdr:cNvPicPr>
          <a:picLocks/>
        </xdr:cNvPicPr>
      </xdr:nvPicPr>
      <xdr:blipFill>
        <a:blip xmlns:r="http://schemas.openxmlformats.org/officeDocument/2006/relationships" r:embed="rId431">
          <a:extLst>
            <a:ext uri="{28A0092B-C50C-407E-A947-70E740481C1C}">
              <a14:useLocalDpi xmlns:a14="http://schemas.microsoft.com/office/drawing/2010/main" val="0"/>
            </a:ext>
          </a:extLst>
        </a:blip>
        <a:stretch>
          <a:fillRect/>
        </a:stretch>
      </xdr:blipFill>
      <xdr:spPr>
        <a:xfrm>
          <a:off x="635000" y="783790025"/>
          <a:ext cx="723900" cy="476250"/>
        </a:xfrm>
        <a:prstGeom prst="rect">
          <a:avLst/>
        </a:prstGeom>
      </xdr:spPr>
    </xdr:pic>
    <xdr:clientData/>
  </xdr:twoCellAnchor>
  <xdr:twoCellAnchor editAs="oneCell">
    <xdr:from>
      <xdr:col>1</xdr:col>
      <xdr:colOff>25400</xdr:colOff>
      <xdr:row>1498</xdr:row>
      <xdr:rowOff>25400</xdr:rowOff>
    </xdr:from>
    <xdr:to>
      <xdr:col>1</xdr:col>
      <xdr:colOff>749300</xdr:colOff>
      <xdr:row>1498</xdr:row>
      <xdr:rowOff>501650</xdr:rowOff>
    </xdr:to>
    <xdr:pic>
      <xdr:nvPicPr>
        <xdr:cNvPr id="2639" name="Subgraph-_mrhakka">
          <a:extLst>
            <a:ext uri="{FF2B5EF4-FFF2-40B4-BE49-F238E27FC236}">
              <a16:creationId xmlns:a16="http://schemas.microsoft.com/office/drawing/2014/main" id="{31BBB906-EAE9-40BD-B2ED-B390027E9894}"/>
            </a:ext>
          </a:extLst>
        </xdr:cNvPr>
        <xdr:cNvPicPr>
          <a:picLocks/>
        </xdr:cNvPicPr>
      </xdr:nvPicPr>
      <xdr:blipFill>
        <a:blip xmlns:r="http://schemas.openxmlformats.org/officeDocument/2006/relationships" r:embed="rId432">
          <a:extLst>
            <a:ext uri="{28A0092B-C50C-407E-A947-70E740481C1C}">
              <a14:useLocalDpi xmlns:a14="http://schemas.microsoft.com/office/drawing/2010/main" val="0"/>
            </a:ext>
          </a:extLst>
        </a:blip>
        <a:stretch>
          <a:fillRect/>
        </a:stretch>
      </xdr:blipFill>
      <xdr:spPr>
        <a:xfrm>
          <a:off x="635000" y="784313900"/>
          <a:ext cx="723900" cy="476250"/>
        </a:xfrm>
        <a:prstGeom prst="rect">
          <a:avLst/>
        </a:prstGeom>
      </xdr:spPr>
    </xdr:pic>
    <xdr:clientData/>
  </xdr:twoCellAnchor>
  <xdr:twoCellAnchor editAs="oneCell">
    <xdr:from>
      <xdr:col>1</xdr:col>
      <xdr:colOff>25400</xdr:colOff>
      <xdr:row>1499</xdr:row>
      <xdr:rowOff>25400</xdr:rowOff>
    </xdr:from>
    <xdr:to>
      <xdr:col>1</xdr:col>
      <xdr:colOff>749300</xdr:colOff>
      <xdr:row>1499</xdr:row>
      <xdr:rowOff>501650</xdr:rowOff>
    </xdr:to>
    <xdr:pic>
      <xdr:nvPicPr>
        <xdr:cNvPr id="2641" name="Subgraph-yohan081113">
          <a:extLst>
            <a:ext uri="{FF2B5EF4-FFF2-40B4-BE49-F238E27FC236}">
              <a16:creationId xmlns:a16="http://schemas.microsoft.com/office/drawing/2014/main" id="{B309F067-1D0E-4883-879F-F7A134B1F4F3}"/>
            </a:ext>
          </a:extLst>
        </xdr:cNvPr>
        <xdr:cNvPicPr>
          <a:picLocks/>
        </xdr:cNvPicPr>
      </xdr:nvPicPr>
      <xdr:blipFill>
        <a:blip xmlns:r="http://schemas.openxmlformats.org/officeDocument/2006/relationships" r:embed="rId413">
          <a:extLst>
            <a:ext uri="{28A0092B-C50C-407E-A947-70E740481C1C}">
              <a14:useLocalDpi xmlns:a14="http://schemas.microsoft.com/office/drawing/2010/main" val="0"/>
            </a:ext>
          </a:extLst>
        </a:blip>
        <a:stretch>
          <a:fillRect/>
        </a:stretch>
      </xdr:blipFill>
      <xdr:spPr>
        <a:xfrm>
          <a:off x="635000" y="784837775"/>
          <a:ext cx="723900" cy="476250"/>
        </a:xfrm>
        <a:prstGeom prst="rect">
          <a:avLst/>
        </a:prstGeom>
      </xdr:spPr>
    </xdr:pic>
    <xdr:clientData/>
  </xdr:twoCellAnchor>
  <xdr:twoCellAnchor editAs="oneCell">
    <xdr:from>
      <xdr:col>1</xdr:col>
      <xdr:colOff>25400</xdr:colOff>
      <xdr:row>1500</xdr:row>
      <xdr:rowOff>25400</xdr:rowOff>
    </xdr:from>
    <xdr:to>
      <xdr:col>1</xdr:col>
      <xdr:colOff>749300</xdr:colOff>
      <xdr:row>1500</xdr:row>
      <xdr:rowOff>501650</xdr:rowOff>
    </xdr:to>
    <xdr:pic>
      <xdr:nvPicPr>
        <xdr:cNvPr id="2643" name="Subgraph-chcolaate">
          <a:extLst>
            <a:ext uri="{FF2B5EF4-FFF2-40B4-BE49-F238E27FC236}">
              <a16:creationId xmlns:a16="http://schemas.microsoft.com/office/drawing/2014/main" id="{05600EEE-DDB2-4678-AACB-02AE82AE5670}"/>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785361650"/>
          <a:ext cx="723900" cy="476250"/>
        </a:xfrm>
        <a:prstGeom prst="rect">
          <a:avLst/>
        </a:prstGeom>
      </xdr:spPr>
    </xdr:pic>
    <xdr:clientData/>
  </xdr:twoCellAnchor>
  <xdr:twoCellAnchor editAs="oneCell">
    <xdr:from>
      <xdr:col>1</xdr:col>
      <xdr:colOff>25400</xdr:colOff>
      <xdr:row>1501</xdr:row>
      <xdr:rowOff>25400</xdr:rowOff>
    </xdr:from>
    <xdr:to>
      <xdr:col>1</xdr:col>
      <xdr:colOff>749300</xdr:colOff>
      <xdr:row>1501</xdr:row>
      <xdr:rowOff>501650</xdr:rowOff>
    </xdr:to>
    <xdr:pic>
      <xdr:nvPicPr>
        <xdr:cNvPr id="2645" name="Subgraph-hoge_tetra">
          <a:extLst>
            <a:ext uri="{FF2B5EF4-FFF2-40B4-BE49-F238E27FC236}">
              <a16:creationId xmlns:a16="http://schemas.microsoft.com/office/drawing/2014/main" id="{FCD9E4D1-AAA2-4AB5-9CE8-EA7E7A0F6236}"/>
            </a:ext>
          </a:extLst>
        </xdr:cNvPr>
        <xdr:cNvPicPr>
          <a:picLocks/>
        </xdr:cNvPicPr>
      </xdr:nvPicPr>
      <xdr:blipFill>
        <a:blip xmlns:r="http://schemas.openxmlformats.org/officeDocument/2006/relationships" r:embed="rId433">
          <a:extLst>
            <a:ext uri="{28A0092B-C50C-407E-A947-70E740481C1C}">
              <a14:useLocalDpi xmlns:a14="http://schemas.microsoft.com/office/drawing/2010/main" val="0"/>
            </a:ext>
          </a:extLst>
        </a:blip>
        <a:stretch>
          <a:fillRect/>
        </a:stretch>
      </xdr:blipFill>
      <xdr:spPr>
        <a:xfrm>
          <a:off x="635000" y="785885525"/>
          <a:ext cx="723900" cy="476250"/>
        </a:xfrm>
        <a:prstGeom prst="rect">
          <a:avLst/>
        </a:prstGeom>
      </xdr:spPr>
    </xdr:pic>
    <xdr:clientData/>
  </xdr:twoCellAnchor>
  <xdr:twoCellAnchor editAs="oneCell">
    <xdr:from>
      <xdr:col>1</xdr:col>
      <xdr:colOff>25400</xdr:colOff>
      <xdr:row>1502</xdr:row>
      <xdr:rowOff>25400</xdr:rowOff>
    </xdr:from>
    <xdr:to>
      <xdr:col>1</xdr:col>
      <xdr:colOff>749300</xdr:colOff>
      <xdr:row>1502</xdr:row>
      <xdr:rowOff>501650</xdr:rowOff>
    </xdr:to>
    <xdr:pic>
      <xdr:nvPicPr>
        <xdr:cNvPr id="2647" name="Subgraph-odeosbourne">
          <a:extLst>
            <a:ext uri="{FF2B5EF4-FFF2-40B4-BE49-F238E27FC236}">
              <a16:creationId xmlns:a16="http://schemas.microsoft.com/office/drawing/2014/main" id="{9552ABCE-1A33-4F26-A91B-523BD8877BFA}"/>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786409400"/>
          <a:ext cx="723900" cy="476250"/>
        </a:xfrm>
        <a:prstGeom prst="rect">
          <a:avLst/>
        </a:prstGeom>
      </xdr:spPr>
    </xdr:pic>
    <xdr:clientData/>
  </xdr:twoCellAnchor>
  <xdr:twoCellAnchor editAs="oneCell">
    <xdr:from>
      <xdr:col>1</xdr:col>
      <xdr:colOff>25400</xdr:colOff>
      <xdr:row>1503</xdr:row>
      <xdr:rowOff>25400</xdr:rowOff>
    </xdr:from>
    <xdr:to>
      <xdr:col>1</xdr:col>
      <xdr:colOff>749300</xdr:colOff>
      <xdr:row>1503</xdr:row>
      <xdr:rowOff>501650</xdr:rowOff>
    </xdr:to>
    <xdr:pic>
      <xdr:nvPicPr>
        <xdr:cNvPr id="2649" name="Subgraph-_ownedbynam">
          <a:extLst>
            <a:ext uri="{FF2B5EF4-FFF2-40B4-BE49-F238E27FC236}">
              <a16:creationId xmlns:a16="http://schemas.microsoft.com/office/drawing/2014/main" id="{D0F6DAD2-B67F-4C7D-A2B8-088DBDEE9F14}"/>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786933275"/>
          <a:ext cx="723900" cy="476250"/>
        </a:xfrm>
        <a:prstGeom prst="rect">
          <a:avLst/>
        </a:prstGeom>
      </xdr:spPr>
    </xdr:pic>
    <xdr:clientData/>
  </xdr:twoCellAnchor>
  <xdr:twoCellAnchor editAs="oneCell">
    <xdr:from>
      <xdr:col>1</xdr:col>
      <xdr:colOff>25400</xdr:colOff>
      <xdr:row>1504</xdr:row>
      <xdr:rowOff>25400</xdr:rowOff>
    </xdr:from>
    <xdr:to>
      <xdr:col>1</xdr:col>
      <xdr:colOff>749300</xdr:colOff>
      <xdr:row>1504</xdr:row>
      <xdr:rowOff>501650</xdr:rowOff>
    </xdr:to>
    <xdr:pic>
      <xdr:nvPicPr>
        <xdr:cNvPr id="2651" name="Subgraph-greenray2012">
          <a:extLst>
            <a:ext uri="{FF2B5EF4-FFF2-40B4-BE49-F238E27FC236}">
              <a16:creationId xmlns:a16="http://schemas.microsoft.com/office/drawing/2014/main" id="{1D440181-091E-45BE-93BC-7C396149A887}"/>
            </a:ext>
          </a:extLst>
        </xdr:cNvPr>
        <xdr:cNvPicPr>
          <a:picLocks/>
        </xdr:cNvPicPr>
      </xdr:nvPicPr>
      <xdr:blipFill>
        <a:blip xmlns:r="http://schemas.openxmlformats.org/officeDocument/2006/relationships" r:embed="rId434">
          <a:extLst>
            <a:ext uri="{28A0092B-C50C-407E-A947-70E740481C1C}">
              <a14:useLocalDpi xmlns:a14="http://schemas.microsoft.com/office/drawing/2010/main" val="0"/>
            </a:ext>
          </a:extLst>
        </a:blip>
        <a:stretch>
          <a:fillRect/>
        </a:stretch>
      </xdr:blipFill>
      <xdr:spPr>
        <a:xfrm>
          <a:off x="635000" y="787457150"/>
          <a:ext cx="723900" cy="476250"/>
        </a:xfrm>
        <a:prstGeom prst="rect">
          <a:avLst/>
        </a:prstGeom>
      </xdr:spPr>
    </xdr:pic>
    <xdr:clientData/>
  </xdr:twoCellAnchor>
  <xdr:twoCellAnchor editAs="oneCell">
    <xdr:from>
      <xdr:col>1</xdr:col>
      <xdr:colOff>25400</xdr:colOff>
      <xdr:row>1505</xdr:row>
      <xdr:rowOff>25400</xdr:rowOff>
    </xdr:from>
    <xdr:to>
      <xdr:col>1</xdr:col>
      <xdr:colOff>749300</xdr:colOff>
      <xdr:row>1505</xdr:row>
      <xdr:rowOff>501650</xdr:rowOff>
    </xdr:to>
    <xdr:pic>
      <xdr:nvPicPr>
        <xdr:cNvPr id="2653" name="Subgraph-aeioupro">
          <a:extLst>
            <a:ext uri="{FF2B5EF4-FFF2-40B4-BE49-F238E27FC236}">
              <a16:creationId xmlns:a16="http://schemas.microsoft.com/office/drawing/2014/main" id="{3AD834E9-B4EC-42E3-A07B-A974CCD9FF88}"/>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787981025"/>
          <a:ext cx="723900" cy="476250"/>
        </a:xfrm>
        <a:prstGeom prst="rect">
          <a:avLst/>
        </a:prstGeom>
      </xdr:spPr>
    </xdr:pic>
    <xdr:clientData/>
  </xdr:twoCellAnchor>
  <xdr:twoCellAnchor editAs="oneCell">
    <xdr:from>
      <xdr:col>1</xdr:col>
      <xdr:colOff>25400</xdr:colOff>
      <xdr:row>1506</xdr:row>
      <xdr:rowOff>25400</xdr:rowOff>
    </xdr:from>
    <xdr:to>
      <xdr:col>1</xdr:col>
      <xdr:colOff>749300</xdr:colOff>
      <xdr:row>1506</xdr:row>
      <xdr:rowOff>501650</xdr:rowOff>
    </xdr:to>
    <xdr:pic>
      <xdr:nvPicPr>
        <xdr:cNvPr id="2655" name="Subgraph-dmitriy73972149">
          <a:extLst>
            <a:ext uri="{FF2B5EF4-FFF2-40B4-BE49-F238E27FC236}">
              <a16:creationId xmlns:a16="http://schemas.microsoft.com/office/drawing/2014/main" id="{FD1709AC-C608-40B6-A840-B99D98F6522E}"/>
            </a:ext>
          </a:extLst>
        </xdr:cNvPr>
        <xdr:cNvPicPr>
          <a:picLocks/>
        </xdr:cNvPicPr>
      </xdr:nvPicPr>
      <xdr:blipFill>
        <a:blip xmlns:r="http://schemas.openxmlformats.org/officeDocument/2006/relationships" r:embed="rId435">
          <a:extLst>
            <a:ext uri="{28A0092B-C50C-407E-A947-70E740481C1C}">
              <a14:useLocalDpi xmlns:a14="http://schemas.microsoft.com/office/drawing/2010/main" val="0"/>
            </a:ext>
          </a:extLst>
        </a:blip>
        <a:stretch>
          <a:fillRect/>
        </a:stretch>
      </xdr:blipFill>
      <xdr:spPr>
        <a:xfrm>
          <a:off x="635000" y="788504900"/>
          <a:ext cx="723900" cy="476250"/>
        </a:xfrm>
        <a:prstGeom prst="rect">
          <a:avLst/>
        </a:prstGeom>
      </xdr:spPr>
    </xdr:pic>
    <xdr:clientData/>
  </xdr:twoCellAnchor>
  <xdr:twoCellAnchor editAs="oneCell">
    <xdr:from>
      <xdr:col>1</xdr:col>
      <xdr:colOff>25400</xdr:colOff>
      <xdr:row>1507</xdr:row>
      <xdr:rowOff>25400</xdr:rowOff>
    </xdr:from>
    <xdr:to>
      <xdr:col>1</xdr:col>
      <xdr:colOff>749300</xdr:colOff>
      <xdr:row>1507</xdr:row>
      <xdr:rowOff>501650</xdr:rowOff>
    </xdr:to>
    <xdr:pic>
      <xdr:nvPicPr>
        <xdr:cNvPr id="2657" name="Subgraph-bestfightodds">
          <a:extLst>
            <a:ext uri="{FF2B5EF4-FFF2-40B4-BE49-F238E27FC236}">
              <a16:creationId xmlns:a16="http://schemas.microsoft.com/office/drawing/2014/main" id="{4F686447-17F6-43FA-AECA-8D8A4F0F95DF}"/>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789028775"/>
          <a:ext cx="723900" cy="476250"/>
        </a:xfrm>
        <a:prstGeom prst="rect">
          <a:avLst/>
        </a:prstGeom>
      </xdr:spPr>
    </xdr:pic>
    <xdr:clientData/>
  </xdr:twoCellAnchor>
  <xdr:twoCellAnchor editAs="oneCell">
    <xdr:from>
      <xdr:col>1</xdr:col>
      <xdr:colOff>25400</xdr:colOff>
      <xdr:row>1508</xdr:row>
      <xdr:rowOff>25400</xdr:rowOff>
    </xdr:from>
    <xdr:to>
      <xdr:col>1</xdr:col>
      <xdr:colOff>749300</xdr:colOff>
      <xdr:row>1508</xdr:row>
      <xdr:rowOff>501650</xdr:rowOff>
    </xdr:to>
    <xdr:pic>
      <xdr:nvPicPr>
        <xdr:cNvPr id="2659" name="Subgraph-erwanlecorre">
          <a:extLst>
            <a:ext uri="{FF2B5EF4-FFF2-40B4-BE49-F238E27FC236}">
              <a16:creationId xmlns:a16="http://schemas.microsoft.com/office/drawing/2014/main" id="{EE348263-CD8C-454D-B708-F259AFF89568}"/>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789552650"/>
          <a:ext cx="723900" cy="476250"/>
        </a:xfrm>
        <a:prstGeom prst="rect">
          <a:avLst/>
        </a:prstGeom>
      </xdr:spPr>
    </xdr:pic>
    <xdr:clientData/>
  </xdr:twoCellAnchor>
  <xdr:twoCellAnchor editAs="oneCell">
    <xdr:from>
      <xdr:col>1</xdr:col>
      <xdr:colOff>25400</xdr:colOff>
      <xdr:row>1509</xdr:row>
      <xdr:rowOff>25400</xdr:rowOff>
    </xdr:from>
    <xdr:to>
      <xdr:col>1</xdr:col>
      <xdr:colOff>749300</xdr:colOff>
      <xdr:row>1509</xdr:row>
      <xdr:rowOff>501650</xdr:rowOff>
    </xdr:to>
    <xdr:pic>
      <xdr:nvPicPr>
        <xdr:cNvPr id="2661" name="Subgraph-christinatasty">
          <a:extLst>
            <a:ext uri="{FF2B5EF4-FFF2-40B4-BE49-F238E27FC236}">
              <a16:creationId xmlns:a16="http://schemas.microsoft.com/office/drawing/2014/main" id="{FABCBC13-3385-4C48-B2D8-890C3D09727A}"/>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635000" y="790076525"/>
          <a:ext cx="723900" cy="476250"/>
        </a:xfrm>
        <a:prstGeom prst="rect">
          <a:avLst/>
        </a:prstGeom>
      </xdr:spPr>
    </xdr:pic>
    <xdr:clientData/>
  </xdr:twoCellAnchor>
  <xdr:twoCellAnchor editAs="oneCell">
    <xdr:from>
      <xdr:col>1</xdr:col>
      <xdr:colOff>25400</xdr:colOff>
      <xdr:row>1510</xdr:row>
      <xdr:rowOff>25400</xdr:rowOff>
    </xdr:from>
    <xdr:to>
      <xdr:col>1</xdr:col>
      <xdr:colOff>749300</xdr:colOff>
      <xdr:row>1510</xdr:row>
      <xdr:rowOff>501650</xdr:rowOff>
    </xdr:to>
    <xdr:pic>
      <xdr:nvPicPr>
        <xdr:cNvPr id="2663" name="Subgraph-norteyrichard62">
          <a:extLst>
            <a:ext uri="{FF2B5EF4-FFF2-40B4-BE49-F238E27FC236}">
              <a16:creationId xmlns:a16="http://schemas.microsoft.com/office/drawing/2014/main" id="{E7B4E5A5-C7BD-44CF-8D9F-DE30CE9F0127}"/>
            </a:ext>
          </a:extLst>
        </xdr:cNvPr>
        <xdr:cNvPicPr>
          <a:picLocks/>
        </xdr:cNvPicPr>
      </xdr:nvPicPr>
      <xdr:blipFill>
        <a:blip xmlns:r="http://schemas.openxmlformats.org/officeDocument/2006/relationships" r:embed="rId419">
          <a:extLst>
            <a:ext uri="{28A0092B-C50C-407E-A947-70E740481C1C}">
              <a14:useLocalDpi xmlns:a14="http://schemas.microsoft.com/office/drawing/2010/main" val="0"/>
            </a:ext>
          </a:extLst>
        </a:blip>
        <a:stretch>
          <a:fillRect/>
        </a:stretch>
      </xdr:blipFill>
      <xdr:spPr>
        <a:xfrm>
          <a:off x="635000" y="790600400"/>
          <a:ext cx="723900" cy="476250"/>
        </a:xfrm>
        <a:prstGeom prst="rect">
          <a:avLst/>
        </a:prstGeom>
      </xdr:spPr>
    </xdr:pic>
    <xdr:clientData/>
  </xdr:twoCellAnchor>
  <xdr:twoCellAnchor editAs="oneCell">
    <xdr:from>
      <xdr:col>1</xdr:col>
      <xdr:colOff>25400</xdr:colOff>
      <xdr:row>1513</xdr:row>
      <xdr:rowOff>25400</xdr:rowOff>
    </xdr:from>
    <xdr:to>
      <xdr:col>1</xdr:col>
      <xdr:colOff>749300</xdr:colOff>
      <xdr:row>1513</xdr:row>
      <xdr:rowOff>501650</xdr:rowOff>
    </xdr:to>
    <xdr:pic>
      <xdr:nvPicPr>
        <xdr:cNvPr id="2665" name="Subgraph-ovitchovitch">
          <a:extLst>
            <a:ext uri="{FF2B5EF4-FFF2-40B4-BE49-F238E27FC236}">
              <a16:creationId xmlns:a16="http://schemas.microsoft.com/office/drawing/2014/main" id="{8D4A1CC7-2BDB-4EC2-8F4B-8A4DDB043751}"/>
            </a:ext>
          </a:extLst>
        </xdr:cNvPr>
        <xdr:cNvPicPr>
          <a:picLocks/>
        </xdr:cNvPicPr>
      </xdr:nvPicPr>
      <xdr:blipFill>
        <a:blip xmlns:r="http://schemas.openxmlformats.org/officeDocument/2006/relationships" r:embed="rId436">
          <a:extLst>
            <a:ext uri="{28A0092B-C50C-407E-A947-70E740481C1C}">
              <a14:useLocalDpi xmlns:a14="http://schemas.microsoft.com/office/drawing/2010/main" val="0"/>
            </a:ext>
          </a:extLst>
        </a:blip>
        <a:stretch>
          <a:fillRect/>
        </a:stretch>
      </xdr:blipFill>
      <xdr:spPr>
        <a:xfrm>
          <a:off x="635000" y="792172025"/>
          <a:ext cx="723900" cy="476250"/>
        </a:xfrm>
        <a:prstGeom prst="rect">
          <a:avLst/>
        </a:prstGeom>
      </xdr:spPr>
    </xdr:pic>
    <xdr:clientData/>
  </xdr:twoCellAnchor>
  <xdr:twoCellAnchor editAs="oneCell">
    <xdr:from>
      <xdr:col>1</xdr:col>
      <xdr:colOff>25400</xdr:colOff>
      <xdr:row>1514</xdr:row>
      <xdr:rowOff>25400</xdr:rowOff>
    </xdr:from>
    <xdr:to>
      <xdr:col>1</xdr:col>
      <xdr:colOff>749300</xdr:colOff>
      <xdr:row>1514</xdr:row>
      <xdr:rowOff>501650</xdr:rowOff>
    </xdr:to>
    <xdr:pic>
      <xdr:nvPicPr>
        <xdr:cNvPr id="2667" name="Subgraph-clementdiaa">
          <a:extLst>
            <a:ext uri="{FF2B5EF4-FFF2-40B4-BE49-F238E27FC236}">
              <a16:creationId xmlns:a16="http://schemas.microsoft.com/office/drawing/2014/main" id="{A56395AD-A74A-4796-81D6-D5AF7C1CE249}"/>
            </a:ext>
          </a:extLst>
        </xdr:cNvPr>
        <xdr:cNvPicPr>
          <a:picLocks/>
        </xdr:cNvPicPr>
      </xdr:nvPicPr>
      <xdr:blipFill>
        <a:blip xmlns:r="http://schemas.openxmlformats.org/officeDocument/2006/relationships" r:embed="rId437">
          <a:extLst>
            <a:ext uri="{28A0092B-C50C-407E-A947-70E740481C1C}">
              <a14:useLocalDpi xmlns:a14="http://schemas.microsoft.com/office/drawing/2010/main" val="0"/>
            </a:ext>
          </a:extLst>
        </a:blip>
        <a:stretch>
          <a:fillRect/>
        </a:stretch>
      </xdr:blipFill>
      <xdr:spPr>
        <a:xfrm>
          <a:off x="635000" y="792695900"/>
          <a:ext cx="723900" cy="476250"/>
        </a:xfrm>
        <a:prstGeom prst="rect">
          <a:avLst/>
        </a:prstGeom>
      </xdr:spPr>
    </xdr:pic>
    <xdr:clientData/>
  </xdr:twoCellAnchor>
  <xdr:twoCellAnchor editAs="oneCell">
    <xdr:from>
      <xdr:col>1</xdr:col>
      <xdr:colOff>25400</xdr:colOff>
      <xdr:row>1515</xdr:row>
      <xdr:rowOff>25400</xdr:rowOff>
    </xdr:from>
    <xdr:to>
      <xdr:col>1</xdr:col>
      <xdr:colOff>749300</xdr:colOff>
      <xdr:row>1515</xdr:row>
      <xdr:rowOff>501650</xdr:rowOff>
    </xdr:to>
    <xdr:pic>
      <xdr:nvPicPr>
        <xdr:cNvPr id="2669" name="Subgraph-amidalaa_">
          <a:extLst>
            <a:ext uri="{FF2B5EF4-FFF2-40B4-BE49-F238E27FC236}">
              <a16:creationId xmlns:a16="http://schemas.microsoft.com/office/drawing/2014/main" id="{8B220670-5350-40E7-BFD5-D6E8DAF034F1}"/>
            </a:ext>
          </a:extLst>
        </xdr:cNvPr>
        <xdr:cNvPicPr>
          <a:picLocks/>
        </xdr:cNvPicPr>
      </xdr:nvPicPr>
      <xdr:blipFill>
        <a:blip xmlns:r="http://schemas.openxmlformats.org/officeDocument/2006/relationships" r:embed="rId438">
          <a:extLst>
            <a:ext uri="{28A0092B-C50C-407E-A947-70E740481C1C}">
              <a14:useLocalDpi xmlns:a14="http://schemas.microsoft.com/office/drawing/2010/main" val="0"/>
            </a:ext>
          </a:extLst>
        </a:blip>
        <a:stretch>
          <a:fillRect/>
        </a:stretch>
      </xdr:blipFill>
      <xdr:spPr>
        <a:xfrm>
          <a:off x="635000" y="793219775"/>
          <a:ext cx="723900" cy="476250"/>
        </a:xfrm>
        <a:prstGeom prst="rect">
          <a:avLst/>
        </a:prstGeom>
      </xdr:spPr>
    </xdr:pic>
    <xdr:clientData/>
  </xdr:twoCellAnchor>
  <xdr:twoCellAnchor editAs="oneCell">
    <xdr:from>
      <xdr:col>1</xdr:col>
      <xdr:colOff>25400</xdr:colOff>
      <xdr:row>1516</xdr:row>
      <xdr:rowOff>25400</xdr:rowOff>
    </xdr:from>
    <xdr:to>
      <xdr:col>1</xdr:col>
      <xdr:colOff>749300</xdr:colOff>
      <xdr:row>1516</xdr:row>
      <xdr:rowOff>501650</xdr:rowOff>
    </xdr:to>
    <xdr:pic>
      <xdr:nvPicPr>
        <xdr:cNvPr id="2671" name="Subgraph-dlove108">
          <a:extLst>
            <a:ext uri="{FF2B5EF4-FFF2-40B4-BE49-F238E27FC236}">
              <a16:creationId xmlns:a16="http://schemas.microsoft.com/office/drawing/2014/main" id="{06C0EA6D-179E-4428-AC5F-AA7352A8C7AC}"/>
            </a:ext>
          </a:extLst>
        </xdr:cNvPr>
        <xdr:cNvPicPr>
          <a:picLocks/>
        </xdr:cNvPicPr>
      </xdr:nvPicPr>
      <xdr:blipFill>
        <a:blip xmlns:r="http://schemas.openxmlformats.org/officeDocument/2006/relationships" r:embed="rId358">
          <a:extLst>
            <a:ext uri="{28A0092B-C50C-407E-A947-70E740481C1C}">
              <a14:useLocalDpi xmlns:a14="http://schemas.microsoft.com/office/drawing/2010/main" val="0"/>
            </a:ext>
          </a:extLst>
        </a:blip>
        <a:stretch>
          <a:fillRect/>
        </a:stretch>
      </xdr:blipFill>
      <xdr:spPr>
        <a:xfrm>
          <a:off x="635000" y="793743650"/>
          <a:ext cx="723900" cy="476250"/>
        </a:xfrm>
        <a:prstGeom prst="rect">
          <a:avLst/>
        </a:prstGeom>
      </xdr:spPr>
    </xdr:pic>
    <xdr:clientData/>
  </xdr:twoCellAnchor>
  <xdr:twoCellAnchor editAs="oneCell">
    <xdr:from>
      <xdr:col>1</xdr:col>
      <xdr:colOff>25400</xdr:colOff>
      <xdr:row>1517</xdr:row>
      <xdr:rowOff>25400</xdr:rowOff>
    </xdr:from>
    <xdr:to>
      <xdr:col>1</xdr:col>
      <xdr:colOff>749300</xdr:colOff>
      <xdr:row>1517</xdr:row>
      <xdr:rowOff>501650</xdr:rowOff>
    </xdr:to>
    <xdr:pic>
      <xdr:nvPicPr>
        <xdr:cNvPr id="2673" name="Subgraph-future_bro718">
          <a:extLst>
            <a:ext uri="{FF2B5EF4-FFF2-40B4-BE49-F238E27FC236}">
              <a16:creationId xmlns:a16="http://schemas.microsoft.com/office/drawing/2014/main" id="{5061F938-6C4F-4678-9D19-1E869BA6BA01}"/>
            </a:ext>
          </a:extLst>
        </xdr:cNvPr>
        <xdr:cNvPicPr>
          <a:picLocks/>
        </xdr:cNvPicPr>
      </xdr:nvPicPr>
      <xdr:blipFill>
        <a:blip xmlns:r="http://schemas.openxmlformats.org/officeDocument/2006/relationships" r:embed="rId134">
          <a:extLst>
            <a:ext uri="{28A0092B-C50C-407E-A947-70E740481C1C}">
              <a14:useLocalDpi xmlns:a14="http://schemas.microsoft.com/office/drawing/2010/main" val="0"/>
            </a:ext>
          </a:extLst>
        </a:blip>
        <a:stretch>
          <a:fillRect/>
        </a:stretch>
      </xdr:blipFill>
      <xdr:spPr>
        <a:xfrm>
          <a:off x="635000" y="794267525"/>
          <a:ext cx="723900" cy="476250"/>
        </a:xfrm>
        <a:prstGeom prst="rect">
          <a:avLst/>
        </a:prstGeom>
      </xdr:spPr>
    </xdr:pic>
    <xdr:clientData/>
  </xdr:twoCellAnchor>
  <xdr:twoCellAnchor editAs="oneCell">
    <xdr:from>
      <xdr:col>1</xdr:col>
      <xdr:colOff>25400</xdr:colOff>
      <xdr:row>1518</xdr:row>
      <xdr:rowOff>25400</xdr:rowOff>
    </xdr:from>
    <xdr:to>
      <xdr:col>1</xdr:col>
      <xdr:colOff>749300</xdr:colOff>
      <xdr:row>1518</xdr:row>
      <xdr:rowOff>501650</xdr:rowOff>
    </xdr:to>
    <xdr:pic>
      <xdr:nvPicPr>
        <xdr:cNvPr id="2675" name="Subgraph-thecristhian2">
          <a:extLst>
            <a:ext uri="{FF2B5EF4-FFF2-40B4-BE49-F238E27FC236}">
              <a16:creationId xmlns:a16="http://schemas.microsoft.com/office/drawing/2014/main" id="{D5CF5D82-5F50-475D-8F3C-C8B6D1E74D6B}"/>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794791400"/>
          <a:ext cx="723900" cy="476250"/>
        </a:xfrm>
        <a:prstGeom prst="rect">
          <a:avLst/>
        </a:prstGeom>
      </xdr:spPr>
    </xdr:pic>
    <xdr:clientData/>
  </xdr:twoCellAnchor>
  <xdr:twoCellAnchor editAs="oneCell">
    <xdr:from>
      <xdr:col>1</xdr:col>
      <xdr:colOff>25400</xdr:colOff>
      <xdr:row>1519</xdr:row>
      <xdr:rowOff>25400</xdr:rowOff>
    </xdr:from>
    <xdr:to>
      <xdr:col>1</xdr:col>
      <xdr:colOff>749300</xdr:colOff>
      <xdr:row>1519</xdr:row>
      <xdr:rowOff>501650</xdr:rowOff>
    </xdr:to>
    <xdr:pic>
      <xdr:nvPicPr>
        <xdr:cNvPr id="2677" name="Subgraph-motogp_espn">
          <a:extLst>
            <a:ext uri="{FF2B5EF4-FFF2-40B4-BE49-F238E27FC236}">
              <a16:creationId xmlns:a16="http://schemas.microsoft.com/office/drawing/2014/main" id="{B2170CA2-40DC-495F-BB25-919944D0A72D}"/>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795315275"/>
          <a:ext cx="723900" cy="476250"/>
        </a:xfrm>
        <a:prstGeom prst="rect">
          <a:avLst/>
        </a:prstGeom>
      </xdr:spPr>
    </xdr:pic>
    <xdr:clientData/>
  </xdr:twoCellAnchor>
  <xdr:twoCellAnchor editAs="oneCell">
    <xdr:from>
      <xdr:col>1</xdr:col>
      <xdr:colOff>25400</xdr:colOff>
      <xdr:row>1520</xdr:row>
      <xdr:rowOff>25400</xdr:rowOff>
    </xdr:from>
    <xdr:to>
      <xdr:col>1</xdr:col>
      <xdr:colOff>749300</xdr:colOff>
      <xdr:row>1520</xdr:row>
      <xdr:rowOff>501650</xdr:rowOff>
    </xdr:to>
    <xdr:pic>
      <xdr:nvPicPr>
        <xdr:cNvPr id="2679" name="Subgraph-devi_imouto">
          <a:extLst>
            <a:ext uri="{FF2B5EF4-FFF2-40B4-BE49-F238E27FC236}">
              <a16:creationId xmlns:a16="http://schemas.microsoft.com/office/drawing/2014/main" id="{509FFBFD-F6FB-47BB-9A46-50BCAFACF520}"/>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795839150"/>
          <a:ext cx="723900" cy="476250"/>
        </a:xfrm>
        <a:prstGeom prst="rect">
          <a:avLst/>
        </a:prstGeom>
      </xdr:spPr>
    </xdr:pic>
    <xdr:clientData/>
  </xdr:twoCellAnchor>
  <xdr:twoCellAnchor editAs="oneCell">
    <xdr:from>
      <xdr:col>1</xdr:col>
      <xdr:colOff>25400</xdr:colOff>
      <xdr:row>1522</xdr:row>
      <xdr:rowOff>25400</xdr:rowOff>
    </xdr:from>
    <xdr:to>
      <xdr:col>1</xdr:col>
      <xdr:colOff>749300</xdr:colOff>
      <xdr:row>1522</xdr:row>
      <xdr:rowOff>501650</xdr:rowOff>
    </xdr:to>
    <xdr:pic>
      <xdr:nvPicPr>
        <xdr:cNvPr id="2681" name="Subgraph-chremirlie">
          <a:extLst>
            <a:ext uri="{FF2B5EF4-FFF2-40B4-BE49-F238E27FC236}">
              <a16:creationId xmlns:a16="http://schemas.microsoft.com/office/drawing/2014/main" id="{921D65AE-8ACB-4C6B-92CF-754F73EA9EFB}"/>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96886900"/>
          <a:ext cx="723900" cy="476250"/>
        </a:xfrm>
        <a:prstGeom prst="rect">
          <a:avLst/>
        </a:prstGeom>
      </xdr:spPr>
    </xdr:pic>
    <xdr:clientData/>
  </xdr:twoCellAnchor>
  <xdr:twoCellAnchor editAs="oneCell">
    <xdr:from>
      <xdr:col>1</xdr:col>
      <xdr:colOff>25400</xdr:colOff>
      <xdr:row>1523</xdr:row>
      <xdr:rowOff>25400</xdr:rowOff>
    </xdr:from>
    <xdr:to>
      <xdr:col>1</xdr:col>
      <xdr:colOff>749300</xdr:colOff>
      <xdr:row>1523</xdr:row>
      <xdr:rowOff>501650</xdr:rowOff>
    </xdr:to>
    <xdr:pic>
      <xdr:nvPicPr>
        <xdr:cNvPr id="2683" name="Subgraph-pao8abkqljk6xjo">
          <a:extLst>
            <a:ext uri="{FF2B5EF4-FFF2-40B4-BE49-F238E27FC236}">
              <a16:creationId xmlns:a16="http://schemas.microsoft.com/office/drawing/2014/main" id="{958032F9-EA01-44C4-A4EF-33814DEFE35F}"/>
            </a:ext>
          </a:extLst>
        </xdr:cNvPr>
        <xdr:cNvPicPr>
          <a:picLocks/>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635000" y="797410775"/>
          <a:ext cx="723900" cy="476250"/>
        </a:xfrm>
        <a:prstGeom prst="rect">
          <a:avLst/>
        </a:prstGeom>
      </xdr:spPr>
    </xdr:pic>
    <xdr:clientData/>
  </xdr:twoCellAnchor>
  <xdr:twoCellAnchor editAs="oneCell">
    <xdr:from>
      <xdr:col>1</xdr:col>
      <xdr:colOff>25400</xdr:colOff>
      <xdr:row>1524</xdr:row>
      <xdr:rowOff>25400</xdr:rowOff>
    </xdr:from>
    <xdr:to>
      <xdr:col>1</xdr:col>
      <xdr:colOff>749300</xdr:colOff>
      <xdr:row>1524</xdr:row>
      <xdr:rowOff>501650</xdr:rowOff>
    </xdr:to>
    <xdr:pic>
      <xdr:nvPicPr>
        <xdr:cNvPr id="2685" name="Subgraph-2021vista_1st">
          <a:extLst>
            <a:ext uri="{FF2B5EF4-FFF2-40B4-BE49-F238E27FC236}">
              <a16:creationId xmlns:a16="http://schemas.microsoft.com/office/drawing/2014/main" id="{E5228561-0453-4F21-BE79-81D09512C171}"/>
            </a:ext>
          </a:extLst>
        </xdr:cNvPr>
        <xdr:cNvPicPr>
          <a:picLocks/>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635000" y="797934650"/>
          <a:ext cx="723900" cy="476250"/>
        </a:xfrm>
        <a:prstGeom prst="rect">
          <a:avLst/>
        </a:prstGeom>
      </xdr:spPr>
    </xdr:pic>
    <xdr:clientData/>
  </xdr:twoCellAnchor>
  <xdr:twoCellAnchor editAs="oneCell">
    <xdr:from>
      <xdr:col>1</xdr:col>
      <xdr:colOff>25400</xdr:colOff>
      <xdr:row>1525</xdr:row>
      <xdr:rowOff>25400</xdr:rowOff>
    </xdr:from>
    <xdr:to>
      <xdr:col>1</xdr:col>
      <xdr:colOff>749300</xdr:colOff>
      <xdr:row>1525</xdr:row>
      <xdr:rowOff>501650</xdr:rowOff>
    </xdr:to>
    <xdr:pic>
      <xdr:nvPicPr>
        <xdr:cNvPr id="2687" name="Subgraph-ryu02760276">
          <a:extLst>
            <a:ext uri="{FF2B5EF4-FFF2-40B4-BE49-F238E27FC236}">
              <a16:creationId xmlns:a16="http://schemas.microsoft.com/office/drawing/2014/main" id="{C06FEBA3-31E9-434C-BB6C-01419ED2E1A0}"/>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798458525"/>
          <a:ext cx="723900" cy="476250"/>
        </a:xfrm>
        <a:prstGeom prst="rect">
          <a:avLst/>
        </a:prstGeom>
      </xdr:spPr>
    </xdr:pic>
    <xdr:clientData/>
  </xdr:twoCellAnchor>
  <xdr:twoCellAnchor editAs="oneCell">
    <xdr:from>
      <xdr:col>1</xdr:col>
      <xdr:colOff>25400</xdr:colOff>
      <xdr:row>1526</xdr:row>
      <xdr:rowOff>25400</xdr:rowOff>
    </xdr:from>
    <xdr:to>
      <xdr:col>1</xdr:col>
      <xdr:colOff>749300</xdr:colOff>
      <xdr:row>1526</xdr:row>
      <xdr:rowOff>501650</xdr:rowOff>
    </xdr:to>
    <xdr:pic>
      <xdr:nvPicPr>
        <xdr:cNvPr id="2689" name="Subgraph-iluvchan1e">
          <a:extLst>
            <a:ext uri="{FF2B5EF4-FFF2-40B4-BE49-F238E27FC236}">
              <a16:creationId xmlns:a16="http://schemas.microsoft.com/office/drawing/2014/main" id="{346019EE-B4BF-485C-8F91-F6796406206D}"/>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798982400"/>
          <a:ext cx="723900" cy="476250"/>
        </a:xfrm>
        <a:prstGeom prst="rect">
          <a:avLst/>
        </a:prstGeom>
      </xdr:spPr>
    </xdr:pic>
    <xdr:clientData/>
  </xdr:twoCellAnchor>
  <xdr:twoCellAnchor editAs="oneCell">
    <xdr:from>
      <xdr:col>1</xdr:col>
      <xdr:colOff>25400</xdr:colOff>
      <xdr:row>1528</xdr:row>
      <xdr:rowOff>25400</xdr:rowOff>
    </xdr:from>
    <xdr:to>
      <xdr:col>1</xdr:col>
      <xdr:colOff>749300</xdr:colOff>
      <xdr:row>1528</xdr:row>
      <xdr:rowOff>501650</xdr:rowOff>
    </xdr:to>
    <xdr:pic>
      <xdr:nvPicPr>
        <xdr:cNvPr id="2691" name="Subgraph-l3n667xxxufc">
          <a:extLst>
            <a:ext uri="{FF2B5EF4-FFF2-40B4-BE49-F238E27FC236}">
              <a16:creationId xmlns:a16="http://schemas.microsoft.com/office/drawing/2014/main" id="{A6082DFC-8E7E-4D56-91A2-FBFE4361BFE3}"/>
            </a:ext>
          </a:extLst>
        </xdr:cNvPr>
        <xdr:cNvPicPr>
          <a:picLocks/>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635000" y="800030150"/>
          <a:ext cx="723900" cy="476250"/>
        </a:xfrm>
        <a:prstGeom prst="rect">
          <a:avLst/>
        </a:prstGeom>
      </xdr:spPr>
    </xdr:pic>
    <xdr:clientData/>
  </xdr:twoCellAnchor>
  <xdr:twoCellAnchor editAs="oneCell">
    <xdr:from>
      <xdr:col>1</xdr:col>
      <xdr:colOff>25400</xdr:colOff>
      <xdr:row>1529</xdr:row>
      <xdr:rowOff>25400</xdr:rowOff>
    </xdr:from>
    <xdr:to>
      <xdr:col>1</xdr:col>
      <xdr:colOff>749300</xdr:colOff>
      <xdr:row>1529</xdr:row>
      <xdr:rowOff>501650</xdr:rowOff>
    </xdr:to>
    <xdr:pic>
      <xdr:nvPicPr>
        <xdr:cNvPr id="2693" name="Subgraph-aegyowincityxxx">
          <a:extLst>
            <a:ext uri="{FF2B5EF4-FFF2-40B4-BE49-F238E27FC236}">
              <a16:creationId xmlns:a16="http://schemas.microsoft.com/office/drawing/2014/main" id="{EBD5765C-A385-483B-B9AB-ADBF4B67D4AA}"/>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800554025"/>
          <a:ext cx="723900" cy="476250"/>
        </a:xfrm>
        <a:prstGeom prst="rect">
          <a:avLst/>
        </a:prstGeom>
      </xdr:spPr>
    </xdr:pic>
    <xdr:clientData/>
  </xdr:twoCellAnchor>
  <xdr:twoCellAnchor editAs="oneCell">
    <xdr:from>
      <xdr:col>1</xdr:col>
      <xdr:colOff>25400</xdr:colOff>
      <xdr:row>1530</xdr:row>
      <xdr:rowOff>25400</xdr:rowOff>
    </xdr:from>
    <xdr:to>
      <xdr:col>1</xdr:col>
      <xdr:colOff>749300</xdr:colOff>
      <xdr:row>1530</xdr:row>
      <xdr:rowOff>501650</xdr:rowOff>
    </xdr:to>
    <xdr:pic>
      <xdr:nvPicPr>
        <xdr:cNvPr id="2695" name="Subgraph-kang_sol_a_">
          <a:extLst>
            <a:ext uri="{FF2B5EF4-FFF2-40B4-BE49-F238E27FC236}">
              <a16:creationId xmlns:a16="http://schemas.microsoft.com/office/drawing/2014/main" id="{F00AB0CA-492F-46A6-8AE2-7F2144996767}"/>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801077900"/>
          <a:ext cx="723900" cy="476250"/>
        </a:xfrm>
        <a:prstGeom prst="rect">
          <a:avLst/>
        </a:prstGeom>
      </xdr:spPr>
    </xdr:pic>
    <xdr:clientData/>
  </xdr:twoCellAnchor>
  <xdr:twoCellAnchor editAs="oneCell">
    <xdr:from>
      <xdr:col>1</xdr:col>
      <xdr:colOff>25400</xdr:colOff>
      <xdr:row>1531</xdr:row>
      <xdr:rowOff>25400</xdr:rowOff>
    </xdr:from>
    <xdr:to>
      <xdr:col>1</xdr:col>
      <xdr:colOff>749300</xdr:colOff>
      <xdr:row>1531</xdr:row>
      <xdr:rowOff>501650</xdr:rowOff>
    </xdr:to>
    <xdr:pic>
      <xdr:nvPicPr>
        <xdr:cNvPr id="2697" name="Subgraph-revivrgl">
          <a:extLst>
            <a:ext uri="{FF2B5EF4-FFF2-40B4-BE49-F238E27FC236}">
              <a16:creationId xmlns:a16="http://schemas.microsoft.com/office/drawing/2014/main" id="{59E47CF6-232C-4CE5-ACC3-3782D49CA3DB}"/>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801601775"/>
          <a:ext cx="723900" cy="476250"/>
        </a:xfrm>
        <a:prstGeom prst="rect">
          <a:avLst/>
        </a:prstGeom>
      </xdr:spPr>
    </xdr:pic>
    <xdr:clientData/>
  </xdr:twoCellAnchor>
  <xdr:twoCellAnchor editAs="oneCell">
    <xdr:from>
      <xdr:col>1</xdr:col>
      <xdr:colOff>25400</xdr:colOff>
      <xdr:row>1532</xdr:row>
      <xdr:rowOff>25400</xdr:rowOff>
    </xdr:from>
    <xdr:to>
      <xdr:col>1</xdr:col>
      <xdr:colOff>749300</xdr:colOff>
      <xdr:row>1532</xdr:row>
      <xdr:rowOff>501650</xdr:rowOff>
    </xdr:to>
    <xdr:pic>
      <xdr:nvPicPr>
        <xdr:cNvPr id="2699" name="Subgraph-fightersecuador">
          <a:extLst>
            <a:ext uri="{FF2B5EF4-FFF2-40B4-BE49-F238E27FC236}">
              <a16:creationId xmlns:a16="http://schemas.microsoft.com/office/drawing/2014/main" id="{FB6FEC8B-E3C3-4D11-9294-779A9ADDC502}"/>
            </a:ext>
          </a:extLst>
        </xdr:cNvPr>
        <xdr:cNvPicPr>
          <a:picLocks/>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635000" y="802125650"/>
          <a:ext cx="723900" cy="476250"/>
        </a:xfrm>
        <a:prstGeom prst="rect">
          <a:avLst/>
        </a:prstGeom>
      </xdr:spPr>
    </xdr:pic>
    <xdr:clientData/>
  </xdr:twoCellAnchor>
  <xdr:twoCellAnchor editAs="oneCell">
    <xdr:from>
      <xdr:col>1</xdr:col>
      <xdr:colOff>25400</xdr:colOff>
      <xdr:row>1533</xdr:row>
      <xdr:rowOff>25400</xdr:rowOff>
    </xdr:from>
    <xdr:to>
      <xdr:col>1</xdr:col>
      <xdr:colOff>749300</xdr:colOff>
      <xdr:row>1533</xdr:row>
      <xdr:rowOff>501650</xdr:rowOff>
    </xdr:to>
    <xdr:pic>
      <xdr:nvPicPr>
        <xdr:cNvPr id="2701" name="Subgraph-box_fc">
          <a:extLst>
            <a:ext uri="{FF2B5EF4-FFF2-40B4-BE49-F238E27FC236}">
              <a16:creationId xmlns:a16="http://schemas.microsoft.com/office/drawing/2014/main" id="{8DE50794-934E-4611-9781-2B35F6889B44}"/>
            </a:ext>
          </a:extLst>
        </xdr:cNvPr>
        <xdr:cNvPicPr>
          <a:picLocks/>
        </xdr:cNvPicPr>
      </xdr:nvPicPr>
      <xdr:blipFill>
        <a:blip xmlns:r="http://schemas.openxmlformats.org/officeDocument/2006/relationships" r:embed="rId419">
          <a:extLst>
            <a:ext uri="{28A0092B-C50C-407E-A947-70E740481C1C}">
              <a14:useLocalDpi xmlns:a14="http://schemas.microsoft.com/office/drawing/2010/main" val="0"/>
            </a:ext>
          </a:extLst>
        </a:blip>
        <a:stretch>
          <a:fillRect/>
        </a:stretch>
      </xdr:blipFill>
      <xdr:spPr>
        <a:xfrm>
          <a:off x="635000" y="802649525"/>
          <a:ext cx="723900" cy="476250"/>
        </a:xfrm>
        <a:prstGeom prst="rect">
          <a:avLst/>
        </a:prstGeom>
      </xdr:spPr>
    </xdr:pic>
    <xdr:clientData/>
  </xdr:twoCellAnchor>
  <xdr:twoCellAnchor editAs="oneCell">
    <xdr:from>
      <xdr:col>1</xdr:col>
      <xdr:colOff>25400</xdr:colOff>
      <xdr:row>1534</xdr:row>
      <xdr:rowOff>25400</xdr:rowOff>
    </xdr:from>
    <xdr:to>
      <xdr:col>1</xdr:col>
      <xdr:colOff>749300</xdr:colOff>
      <xdr:row>1534</xdr:row>
      <xdr:rowOff>501650</xdr:rowOff>
    </xdr:to>
    <xdr:pic>
      <xdr:nvPicPr>
        <xdr:cNvPr id="2703" name="Subgraph-ras_lghul">
          <a:extLst>
            <a:ext uri="{FF2B5EF4-FFF2-40B4-BE49-F238E27FC236}">
              <a16:creationId xmlns:a16="http://schemas.microsoft.com/office/drawing/2014/main" id="{2ADCB28A-5BC4-4139-84DA-5C656D65849C}"/>
            </a:ext>
          </a:extLst>
        </xdr:cNvPr>
        <xdr:cNvPicPr>
          <a:picLocks/>
        </xdr:cNvPicPr>
      </xdr:nvPicPr>
      <xdr:blipFill>
        <a:blip xmlns:r="http://schemas.openxmlformats.org/officeDocument/2006/relationships" r:embed="rId439">
          <a:extLst>
            <a:ext uri="{28A0092B-C50C-407E-A947-70E740481C1C}">
              <a14:useLocalDpi xmlns:a14="http://schemas.microsoft.com/office/drawing/2010/main" val="0"/>
            </a:ext>
          </a:extLst>
        </a:blip>
        <a:stretch>
          <a:fillRect/>
        </a:stretch>
      </xdr:blipFill>
      <xdr:spPr>
        <a:xfrm>
          <a:off x="635000" y="803173400"/>
          <a:ext cx="723900" cy="476250"/>
        </a:xfrm>
        <a:prstGeom prst="rect">
          <a:avLst/>
        </a:prstGeom>
      </xdr:spPr>
    </xdr:pic>
    <xdr:clientData/>
  </xdr:twoCellAnchor>
  <xdr:twoCellAnchor editAs="oneCell">
    <xdr:from>
      <xdr:col>1</xdr:col>
      <xdr:colOff>25400</xdr:colOff>
      <xdr:row>1536</xdr:row>
      <xdr:rowOff>25400</xdr:rowOff>
    </xdr:from>
    <xdr:to>
      <xdr:col>1</xdr:col>
      <xdr:colOff>749300</xdr:colOff>
      <xdr:row>1536</xdr:row>
      <xdr:rowOff>501650</xdr:rowOff>
    </xdr:to>
    <xdr:pic>
      <xdr:nvPicPr>
        <xdr:cNvPr id="2705" name="Subgraph-kiyongie123">
          <a:extLst>
            <a:ext uri="{FF2B5EF4-FFF2-40B4-BE49-F238E27FC236}">
              <a16:creationId xmlns:a16="http://schemas.microsoft.com/office/drawing/2014/main" id="{8DAFAC1D-D98E-4DD6-A46B-83165437B628}"/>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804221150"/>
          <a:ext cx="723900" cy="476250"/>
        </a:xfrm>
        <a:prstGeom prst="rect">
          <a:avLst/>
        </a:prstGeom>
      </xdr:spPr>
    </xdr:pic>
    <xdr:clientData/>
  </xdr:twoCellAnchor>
  <xdr:twoCellAnchor editAs="oneCell">
    <xdr:from>
      <xdr:col>1</xdr:col>
      <xdr:colOff>25400</xdr:colOff>
      <xdr:row>1537</xdr:row>
      <xdr:rowOff>25400</xdr:rowOff>
    </xdr:from>
    <xdr:to>
      <xdr:col>1</xdr:col>
      <xdr:colOff>749300</xdr:colOff>
      <xdr:row>1537</xdr:row>
      <xdr:rowOff>501650</xdr:rowOff>
    </xdr:to>
    <xdr:pic>
      <xdr:nvPicPr>
        <xdr:cNvPr id="2707" name="Subgraph-mikerobmma">
          <a:extLst>
            <a:ext uri="{FF2B5EF4-FFF2-40B4-BE49-F238E27FC236}">
              <a16:creationId xmlns:a16="http://schemas.microsoft.com/office/drawing/2014/main" id="{86C8B5B6-5A3C-4833-BA09-7A31FDF3B307}"/>
            </a:ext>
          </a:extLst>
        </xdr:cNvPr>
        <xdr:cNvPicPr>
          <a:picLocks/>
        </xdr:cNvPicPr>
      </xdr:nvPicPr>
      <xdr:blipFill>
        <a:blip xmlns:r="http://schemas.openxmlformats.org/officeDocument/2006/relationships" r:embed="rId440">
          <a:extLst>
            <a:ext uri="{28A0092B-C50C-407E-A947-70E740481C1C}">
              <a14:useLocalDpi xmlns:a14="http://schemas.microsoft.com/office/drawing/2010/main" val="0"/>
            </a:ext>
          </a:extLst>
        </a:blip>
        <a:stretch>
          <a:fillRect/>
        </a:stretch>
      </xdr:blipFill>
      <xdr:spPr>
        <a:xfrm>
          <a:off x="635000" y="804745025"/>
          <a:ext cx="723900" cy="476250"/>
        </a:xfrm>
        <a:prstGeom prst="rect">
          <a:avLst/>
        </a:prstGeom>
      </xdr:spPr>
    </xdr:pic>
    <xdr:clientData/>
  </xdr:twoCellAnchor>
  <xdr:twoCellAnchor editAs="oneCell">
    <xdr:from>
      <xdr:col>1</xdr:col>
      <xdr:colOff>25400</xdr:colOff>
      <xdr:row>1538</xdr:row>
      <xdr:rowOff>25400</xdr:rowOff>
    </xdr:from>
    <xdr:to>
      <xdr:col>1</xdr:col>
      <xdr:colOff>749300</xdr:colOff>
      <xdr:row>1538</xdr:row>
      <xdr:rowOff>501650</xdr:rowOff>
    </xdr:to>
    <xdr:pic>
      <xdr:nvPicPr>
        <xdr:cNvPr id="2709" name="Subgraph-tyson_fury">
          <a:extLst>
            <a:ext uri="{FF2B5EF4-FFF2-40B4-BE49-F238E27FC236}">
              <a16:creationId xmlns:a16="http://schemas.microsoft.com/office/drawing/2014/main" id="{2D2F12CC-4E05-470F-A0C6-4BBD9830A995}"/>
            </a:ext>
          </a:extLst>
        </xdr:cNvPr>
        <xdr:cNvPicPr>
          <a:picLocks/>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635000" y="805268900"/>
          <a:ext cx="723900" cy="476250"/>
        </a:xfrm>
        <a:prstGeom prst="rect">
          <a:avLst/>
        </a:prstGeom>
      </xdr:spPr>
    </xdr:pic>
    <xdr:clientData/>
  </xdr:twoCellAnchor>
  <xdr:twoCellAnchor editAs="oneCell">
    <xdr:from>
      <xdr:col>1</xdr:col>
      <xdr:colOff>25400</xdr:colOff>
      <xdr:row>1539</xdr:row>
      <xdr:rowOff>25400</xdr:rowOff>
    </xdr:from>
    <xdr:to>
      <xdr:col>1</xdr:col>
      <xdr:colOff>749300</xdr:colOff>
      <xdr:row>1539</xdr:row>
      <xdr:rowOff>501650</xdr:rowOff>
    </xdr:to>
    <xdr:pic>
      <xdr:nvPicPr>
        <xdr:cNvPr id="2711" name="Subgraph-canelo">
          <a:extLst>
            <a:ext uri="{FF2B5EF4-FFF2-40B4-BE49-F238E27FC236}">
              <a16:creationId xmlns:a16="http://schemas.microsoft.com/office/drawing/2014/main" id="{AE1BBA75-37AF-4AB2-BDED-78018D1EF960}"/>
            </a:ext>
          </a:extLst>
        </xdr:cNvPr>
        <xdr:cNvPicPr>
          <a:picLocks/>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635000" y="805792775"/>
          <a:ext cx="723900" cy="476250"/>
        </a:xfrm>
        <a:prstGeom prst="rect">
          <a:avLst/>
        </a:prstGeom>
      </xdr:spPr>
    </xdr:pic>
    <xdr:clientData/>
  </xdr:twoCellAnchor>
  <xdr:twoCellAnchor editAs="oneCell">
    <xdr:from>
      <xdr:col>1</xdr:col>
      <xdr:colOff>25400</xdr:colOff>
      <xdr:row>1540</xdr:row>
      <xdr:rowOff>25400</xdr:rowOff>
    </xdr:from>
    <xdr:to>
      <xdr:col>1</xdr:col>
      <xdr:colOff>749300</xdr:colOff>
      <xdr:row>1540</xdr:row>
      <xdr:rowOff>501650</xdr:rowOff>
    </xdr:to>
    <xdr:pic>
      <xdr:nvPicPr>
        <xdr:cNvPr id="2713" name="Subgraph-floydmayweather">
          <a:extLst>
            <a:ext uri="{FF2B5EF4-FFF2-40B4-BE49-F238E27FC236}">
              <a16:creationId xmlns:a16="http://schemas.microsoft.com/office/drawing/2014/main" id="{E308D434-5CDB-462A-9CBB-2495BC87A11D}"/>
            </a:ext>
          </a:extLst>
        </xdr:cNvPr>
        <xdr:cNvPicPr>
          <a:picLocks/>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635000" y="806316650"/>
          <a:ext cx="723900" cy="476250"/>
        </a:xfrm>
        <a:prstGeom prst="rect">
          <a:avLst/>
        </a:prstGeom>
      </xdr:spPr>
    </xdr:pic>
    <xdr:clientData/>
  </xdr:twoCellAnchor>
  <xdr:twoCellAnchor editAs="oneCell">
    <xdr:from>
      <xdr:col>1</xdr:col>
      <xdr:colOff>25400</xdr:colOff>
      <xdr:row>1541</xdr:row>
      <xdr:rowOff>25400</xdr:rowOff>
    </xdr:from>
    <xdr:to>
      <xdr:col>1</xdr:col>
      <xdr:colOff>749300</xdr:colOff>
      <xdr:row>1541</xdr:row>
      <xdr:rowOff>501650</xdr:rowOff>
    </xdr:to>
    <xdr:pic>
      <xdr:nvPicPr>
        <xdr:cNvPr id="2715" name="Subgraph-jackslackmma">
          <a:extLst>
            <a:ext uri="{FF2B5EF4-FFF2-40B4-BE49-F238E27FC236}">
              <a16:creationId xmlns:a16="http://schemas.microsoft.com/office/drawing/2014/main" id="{36FCEEEE-5B4F-4D49-AA47-7ED3B504CE19}"/>
            </a:ext>
          </a:extLst>
        </xdr:cNvPr>
        <xdr:cNvPicPr>
          <a:picLocks/>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635000" y="806840525"/>
          <a:ext cx="723900" cy="476250"/>
        </a:xfrm>
        <a:prstGeom prst="rect">
          <a:avLst/>
        </a:prstGeom>
      </xdr:spPr>
    </xdr:pic>
    <xdr:clientData/>
  </xdr:twoCellAnchor>
  <xdr:twoCellAnchor editAs="oneCell">
    <xdr:from>
      <xdr:col>1</xdr:col>
      <xdr:colOff>25400</xdr:colOff>
      <xdr:row>1542</xdr:row>
      <xdr:rowOff>25400</xdr:rowOff>
    </xdr:from>
    <xdr:to>
      <xdr:col>1</xdr:col>
      <xdr:colOff>749300</xdr:colOff>
      <xdr:row>1542</xdr:row>
      <xdr:rowOff>501650</xdr:rowOff>
    </xdr:to>
    <xdr:pic>
      <xdr:nvPicPr>
        <xdr:cNvPr id="2717" name="Subgraph-jonatha32853971">
          <a:extLst>
            <a:ext uri="{FF2B5EF4-FFF2-40B4-BE49-F238E27FC236}">
              <a16:creationId xmlns:a16="http://schemas.microsoft.com/office/drawing/2014/main" id="{48D288AD-94C3-4BEF-8879-324549F2C498}"/>
            </a:ext>
          </a:extLst>
        </xdr:cNvPr>
        <xdr:cNvPicPr>
          <a:picLocks/>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635000" y="807364400"/>
          <a:ext cx="723900" cy="476250"/>
        </a:xfrm>
        <a:prstGeom prst="rect">
          <a:avLst/>
        </a:prstGeom>
      </xdr:spPr>
    </xdr:pic>
    <xdr:clientData/>
  </xdr:twoCellAnchor>
  <xdr:twoCellAnchor editAs="oneCell">
    <xdr:from>
      <xdr:col>1</xdr:col>
      <xdr:colOff>25400</xdr:colOff>
      <xdr:row>1544</xdr:row>
      <xdr:rowOff>25400</xdr:rowOff>
    </xdr:from>
    <xdr:to>
      <xdr:col>1</xdr:col>
      <xdr:colOff>749300</xdr:colOff>
      <xdr:row>1544</xdr:row>
      <xdr:rowOff>501650</xdr:rowOff>
    </xdr:to>
    <xdr:pic>
      <xdr:nvPicPr>
        <xdr:cNvPr id="2719" name="Subgraph-nbuskova">
          <a:extLst>
            <a:ext uri="{FF2B5EF4-FFF2-40B4-BE49-F238E27FC236}">
              <a16:creationId xmlns:a16="http://schemas.microsoft.com/office/drawing/2014/main" id="{B658C1F6-9F76-41C9-8832-720C435F42DE}"/>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808412150"/>
          <a:ext cx="723900" cy="476250"/>
        </a:xfrm>
        <a:prstGeom prst="rect">
          <a:avLst/>
        </a:prstGeom>
      </xdr:spPr>
    </xdr:pic>
    <xdr:clientData/>
  </xdr:twoCellAnchor>
  <xdr:twoCellAnchor editAs="oneCell">
    <xdr:from>
      <xdr:col>1</xdr:col>
      <xdr:colOff>25400</xdr:colOff>
      <xdr:row>1545</xdr:row>
      <xdr:rowOff>25400</xdr:rowOff>
    </xdr:from>
    <xdr:to>
      <xdr:col>1</xdr:col>
      <xdr:colOff>749300</xdr:colOff>
      <xdr:row>1545</xdr:row>
      <xdr:rowOff>501650</xdr:rowOff>
    </xdr:to>
    <xdr:pic>
      <xdr:nvPicPr>
        <xdr:cNvPr id="2721" name="Subgraph-offseasonlopata">
          <a:extLst>
            <a:ext uri="{FF2B5EF4-FFF2-40B4-BE49-F238E27FC236}">
              <a16:creationId xmlns:a16="http://schemas.microsoft.com/office/drawing/2014/main" id="{F0443F36-7A53-451F-A92F-2644485C2856}"/>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808936025"/>
          <a:ext cx="723900" cy="476250"/>
        </a:xfrm>
        <a:prstGeom prst="rect">
          <a:avLst/>
        </a:prstGeom>
      </xdr:spPr>
    </xdr:pic>
    <xdr:clientData/>
  </xdr:twoCellAnchor>
  <xdr:twoCellAnchor editAs="oneCell">
    <xdr:from>
      <xdr:col>1</xdr:col>
      <xdr:colOff>25400</xdr:colOff>
      <xdr:row>1546</xdr:row>
      <xdr:rowOff>25400</xdr:rowOff>
    </xdr:from>
    <xdr:to>
      <xdr:col>1</xdr:col>
      <xdr:colOff>749300</xdr:colOff>
      <xdr:row>1546</xdr:row>
      <xdr:rowOff>501650</xdr:rowOff>
    </xdr:to>
    <xdr:pic>
      <xdr:nvPicPr>
        <xdr:cNvPr id="2723" name="Subgraph-mjotamarques">
          <a:extLst>
            <a:ext uri="{FF2B5EF4-FFF2-40B4-BE49-F238E27FC236}">
              <a16:creationId xmlns:a16="http://schemas.microsoft.com/office/drawing/2014/main" id="{8A1DCA3C-2919-43E9-B31F-E7B3F46F3C12}"/>
            </a:ext>
          </a:extLst>
        </xdr:cNvPr>
        <xdr:cNvPicPr>
          <a:picLocks/>
        </xdr:cNvPicPr>
      </xdr:nvPicPr>
      <xdr:blipFill>
        <a:blip xmlns:r="http://schemas.openxmlformats.org/officeDocument/2006/relationships" r:embed="rId441">
          <a:extLst>
            <a:ext uri="{28A0092B-C50C-407E-A947-70E740481C1C}">
              <a14:useLocalDpi xmlns:a14="http://schemas.microsoft.com/office/drawing/2010/main" val="0"/>
            </a:ext>
          </a:extLst>
        </a:blip>
        <a:stretch>
          <a:fillRect/>
        </a:stretch>
      </xdr:blipFill>
      <xdr:spPr>
        <a:xfrm>
          <a:off x="635000" y="809459900"/>
          <a:ext cx="723900" cy="476250"/>
        </a:xfrm>
        <a:prstGeom prst="rect">
          <a:avLst/>
        </a:prstGeom>
      </xdr:spPr>
    </xdr:pic>
    <xdr:clientData/>
  </xdr:twoCellAnchor>
  <xdr:twoCellAnchor editAs="oneCell">
    <xdr:from>
      <xdr:col>1</xdr:col>
      <xdr:colOff>25400</xdr:colOff>
      <xdr:row>1547</xdr:row>
      <xdr:rowOff>25400</xdr:rowOff>
    </xdr:from>
    <xdr:to>
      <xdr:col>1</xdr:col>
      <xdr:colOff>749300</xdr:colOff>
      <xdr:row>1547</xdr:row>
      <xdr:rowOff>501650</xdr:rowOff>
    </xdr:to>
    <xdr:pic>
      <xdr:nvPicPr>
        <xdr:cNvPr id="2725" name="Subgraph-ryuwinscityxx">
          <a:extLst>
            <a:ext uri="{FF2B5EF4-FFF2-40B4-BE49-F238E27FC236}">
              <a16:creationId xmlns:a16="http://schemas.microsoft.com/office/drawing/2014/main" id="{16C1EC19-9DF6-4E7B-8D7C-780C9BE3F75E}"/>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809983775"/>
          <a:ext cx="723900" cy="476250"/>
        </a:xfrm>
        <a:prstGeom prst="rect">
          <a:avLst/>
        </a:prstGeom>
      </xdr:spPr>
    </xdr:pic>
    <xdr:clientData/>
  </xdr:twoCellAnchor>
  <xdr:twoCellAnchor editAs="oneCell">
    <xdr:from>
      <xdr:col>1</xdr:col>
      <xdr:colOff>25400</xdr:colOff>
      <xdr:row>1548</xdr:row>
      <xdr:rowOff>25400</xdr:rowOff>
    </xdr:from>
    <xdr:to>
      <xdr:col>1</xdr:col>
      <xdr:colOff>749300</xdr:colOff>
      <xdr:row>1548</xdr:row>
      <xdr:rowOff>501650</xdr:rowOff>
    </xdr:to>
    <xdr:pic>
      <xdr:nvPicPr>
        <xdr:cNvPr id="2727" name="Subgraph-ernas35843958">
          <a:extLst>
            <a:ext uri="{FF2B5EF4-FFF2-40B4-BE49-F238E27FC236}">
              <a16:creationId xmlns:a16="http://schemas.microsoft.com/office/drawing/2014/main" id="{D1A80BDF-28D0-4EC2-9C4A-D3CBC026496B}"/>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810507650"/>
          <a:ext cx="723900" cy="476250"/>
        </a:xfrm>
        <a:prstGeom prst="rect">
          <a:avLst/>
        </a:prstGeom>
      </xdr:spPr>
    </xdr:pic>
    <xdr:clientData/>
  </xdr:twoCellAnchor>
  <xdr:twoCellAnchor editAs="oneCell">
    <xdr:from>
      <xdr:col>1</xdr:col>
      <xdr:colOff>25400</xdr:colOff>
      <xdr:row>1549</xdr:row>
      <xdr:rowOff>25400</xdr:rowOff>
    </xdr:from>
    <xdr:to>
      <xdr:col>1</xdr:col>
      <xdr:colOff>749300</xdr:colOff>
      <xdr:row>1549</xdr:row>
      <xdr:rowOff>501650</xdr:rowOff>
    </xdr:to>
    <xdr:pic>
      <xdr:nvPicPr>
        <xdr:cNvPr id="2729" name="Subgraph-realabdulaliyu1">
          <a:extLst>
            <a:ext uri="{FF2B5EF4-FFF2-40B4-BE49-F238E27FC236}">
              <a16:creationId xmlns:a16="http://schemas.microsoft.com/office/drawing/2014/main" id="{C82C2530-FB64-4DE4-9C24-DD93819E9434}"/>
            </a:ext>
          </a:extLst>
        </xdr:cNvPr>
        <xdr:cNvPicPr>
          <a:picLocks/>
        </xdr:cNvPicPr>
      </xdr:nvPicPr>
      <xdr:blipFill>
        <a:blip xmlns:r="http://schemas.openxmlformats.org/officeDocument/2006/relationships" r:embed="rId410">
          <a:extLst>
            <a:ext uri="{28A0092B-C50C-407E-A947-70E740481C1C}">
              <a14:useLocalDpi xmlns:a14="http://schemas.microsoft.com/office/drawing/2010/main" val="0"/>
            </a:ext>
          </a:extLst>
        </a:blip>
        <a:stretch>
          <a:fillRect/>
        </a:stretch>
      </xdr:blipFill>
      <xdr:spPr>
        <a:xfrm>
          <a:off x="635000" y="811031525"/>
          <a:ext cx="723900" cy="476250"/>
        </a:xfrm>
        <a:prstGeom prst="rect">
          <a:avLst/>
        </a:prstGeom>
      </xdr:spPr>
    </xdr:pic>
    <xdr:clientData/>
  </xdr:twoCellAnchor>
  <xdr:twoCellAnchor editAs="oneCell">
    <xdr:from>
      <xdr:col>1</xdr:col>
      <xdr:colOff>25400</xdr:colOff>
      <xdr:row>1550</xdr:row>
      <xdr:rowOff>25400</xdr:rowOff>
    </xdr:from>
    <xdr:to>
      <xdr:col>1</xdr:col>
      <xdr:colOff>749300</xdr:colOff>
      <xdr:row>1550</xdr:row>
      <xdr:rowOff>501650</xdr:rowOff>
    </xdr:to>
    <xdr:pic>
      <xdr:nvPicPr>
        <xdr:cNvPr id="2731" name="Subgraph-tropicano90">
          <a:extLst>
            <a:ext uri="{FF2B5EF4-FFF2-40B4-BE49-F238E27FC236}">
              <a16:creationId xmlns:a16="http://schemas.microsoft.com/office/drawing/2014/main" id="{DE406219-50BD-4E69-B744-0FD9011A64FC}"/>
            </a:ext>
          </a:extLst>
        </xdr:cNvPr>
        <xdr:cNvPicPr>
          <a:picLocks/>
        </xdr:cNvPicPr>
      </xdr:nvPicPr>
      <xdr:blipFill>
        <a:blip xmlns:r="http://schemas.openxmlformats.org/officeDocument/2006/relationships" r:embed="rId439">
          <a:extLst>
            <a:ext uri="{28A0092B-C50C-407E-A947-70E740481C1C}">
              <a14:useLocalDpi xmlns:a14="http://schemas.microsoft.com/office/drawing/2010/main" val="0"/>
            </a:ext>
          </a:extLst>
        </a:blip>
        <a:stretch>
          <a:fillRect/>
        </a:stretch>
      </xdr:blipFill>
      <xdr:spPr>
        <a:xfrm>
          <a:off x="635000" y="811555400"/>
          <a:ext cx="723900" cy="476250"/>
        </a:xfrm>
        <a:prstGeom prst="rect">
          <a:avLst/>
        </a:prstGeom>
      </xdr:spPr>
    </xdr:pic>
    <xdr:clientData/>
  </xdr:twoCellAnchor>
  <xdr:twoCellAnchor editAs="oneCell">
    <xdr:from>
      <xdr:col>1</xdr:col>
      <xdr:colOff>25400</xdr:colOff>
      <xdr:row>1551</xdr:row>
      <xdr:rowOff>25400</xdr:rowOff>
    </xdr:from>
    <xdr:to>
      <xdr:col>1</xdr:col>
      <xdr:colOff>749300</xdr:colOff>
      <xdr:row>1551</xdr:row>
      <xdr:rowOff>501650</xdr:rowOff>
    </xdr:to>
    <xdr:pic>
      <xdr:nvPicPr>
        <xdr:cNvPr id="2733" name="Subgraph-joscel1">
          <a:extLst>
            <a:ext uri="{FF2B5EF4-FFF2-40B4-BE49-F238E27FC236}">
              <a16:creationId xmlns:a16="http://schemas.microsoft.com/office/drawing/2014/main" id="{1E006341-07F0-4D9D-A190-6E69CFFD4360}"/>
            </a:ext>
          </a:extLst>
        </xdr:cNvPr>
        <xdr:cNvPicPr>
          <a:picLocks/>
        </xdr:cNvPicPr>
      </xdr:nvPicPr>
      <xdr:blipFill>
        <a:blip xmlns:r="http://schemas.openxmlformats.org/officeDocument/2006/relationships" r:embed="rId439">
          <a:extLst>
            <a:ext uri="{28A0092B-C50C-407E-A947-70E740481C1C}">
              <a14:useLocalDpi xmlns:a14="http://schemas.microsoft.com/office/drawing/2010/main" val="0"/>
            </a:ext>
          </a:extLst>
        </a:blip>
        <a:stretch>
          <a:fillRect/>
        </a:stretch>
      </xdr:blipFill>
      <xdr:spPr>
        <a:xfrm>
          <a:off x="635000" y="812079275"/>
          <a:ext cx="723900" cy="476250"/>
        </a:xfrm>
        <a:prstGeom prst="rect">
          <a:avLst/>
        </a:prstGeom>
      </xdr:spPr>
    </xdr:pic>
    <xdr:clientData/>
  </xdr:twoCellAnchor>
  <xdr:twoCellAnchor editAs="oneCell">
    <xdr:from>
      <xdr:col>1</xdr:col>
      <xdr:colOff>25400</xdr:colOff>
      <xdr:row>1552</xdr:row>
      <xdr:rowOff>25400</xdr:rowOff>
    </xdr:from>
    <xdr:to>
      <xdr:col>1</xdr:col>
      <xdr:colOff>749300</xdr:colOff>
      <xdr:row>1552</xdr:row>
      <xdr:rowOff>501650</xdr:rowOff>
    </xdr:to>
    <xdr:pic>
      <xdr:nvPicPr>
        <xdr:cNvPr id="2735" name="Subgraph-czekata">
          <a:extLst>
            <a:ext uri="{FF2B5EF4-FFF2-40B4-BE49-F238E27FC236}">
              <a16:creationId xmlns:a16="http://schemas.microsoft.com/office/drawing/2014/main" id="{02CA948E-003D-4377-9EE2-D067D6AF3704}"/>
            </a:ext>
          </a:extLst>
        </xdr:cNvPr>
        <xdr:cNvPicPr>
          <a:picLocks/>
        </xdr:cNvPicPr>
      </xdr:nvPicPr>
      <xdr:blipFill>
        <a:blip xmlns:r="http://schemas.openxmlformats.org/officeDocument/2006/relationships" r:embed="rId439">
          <a:extLst>
            <a:ext uri="{28A0092B-C50C-407E-A947-70E740481C1C}">
              <a14:useLocalDpi xmlns:a14="http://schemas.microsoft.com/office/drawing/2010/main" val="0"/>
            </a:ext>
          </a:extLst>
        </a:blip>
        <a:stretch>
          <a:fillRect/>
        </a:stretch>
      </xdr:blipFill>
      <xdr:spPr>
        <a:xfrm>
          <a:off x="635000" y="812603150"/>
          <a:ext cx="723900" cy="476250"/>
        </a:xfrm>
        <a:prstGeom prst="rect">
          <a:avLst/>
        </a:prstGeom>
      </xdr:spPr>
    </xdr:pic>
    <xdr:clientData/>
  </xdr:twoCellAnchor>
  <xdr:twoCellAnchor editAs="oneCell">
    <xdr:from>
      <xdr:col>1</xdr:col>
      <xdr:colOff>25400</xdr:colOff>
      <xdr:row>1555</xdr:row>
      <xdr:rowOff>25400</xdr:rowOff>
    </xdr:from>
    <xdr:to>
      <xdr:col>1</xdr:col>
      <xdr:colOff>749300</xdr:colOff>
      <xdr:row>1555</xdr:row>
      <xdr:rowOff>501650</xdr:rowOff>
    </xdr:to>
    <xdr:pic>
      <xdr:nvPicPr>
        <xdr:cNvPr id="2737" name="Subgraph-inspecteurjcc">
          <a:extLst>
            <a:ext uri="{FF2B5EF4-FFF2-40B4-BE49-F238E27FC236}">
              <a16:creationId xmlns:a16="http://schemas.microsoft.com/office/drawing/2014/main" id="{A68A2549-F294-48C3-9C3A-6FC3006B861D}"/>
            </a:ext>
          </a:extLst>
        </xdr:cNvPr>
        <xdr:cNvPicPr>
          <a:picLocks/>
        </xdr:cNvPicPr>
      </xdr:nvPicPr>
      <xdr:blipFill>
        <a:blip xmlns:r="http://schemas.openxmlformats.org/officeDocument/2006/relationships" r:embed="rId439">
          <a:extLst>
            <a:ext uri="{28A0092B-C50C-407E-A947-70E740481C1C}">
              <a14:useLocalDpi xmlns:a14="http://schemas.microsoft.com/office/drawing/2010/main" val="0"/>
            </a:ext>
          </a:extLst>
        </a:blip>
        <a:stretch>
          <a:fillRect/>
        </a:stretch>
      </xdr:blipFill>
      <xdr:spPr>
        <a:xfrm>
          <a:off x="635000" y="814174775"/>
          <a:ext cx="723900" cy="476250"/>
        </a:xfrm>
        <a:prstGeom prst="rect">
          <a:avLst/>
        </a:prstGeom>
      </xdr:spPr>
    </xdr:pic>
    <xdr:clientData/>
  </xdr:twoCellAnchor>
  <xdr:twoCellAnchor editAs="oneCell">
    <xdr:from>
      <xdr:col>1</xdr:col>
      <xdr:colOff>25400</xdr:colOff>
      <xdr:row>1556</xdr:row>
      <xdr:rowOff>25400</xdr:rowOff>
    </xdr:from>
    <xdr:to>
      <xdr:col>1</xdr:col>
      <xdr:colOff>749300</xdr:colOff>
      <xdr:row>1556</xdr:row>
      <xdr:rowOff>501650</xdr:rowOff>
    </xdr:to>
    <xdr:pic>
      <xdr:nvPicPr>
        <xdr:cNvPr id="2739" name="Subgraph-guerreirosasa">
          <a:extLst>
            <a:ext uri="{FF2B5EF4-FFF2-40B4-BE49-F238E27FC236}">
              <a16:creationId xmlns:a16="http://schemas.microsoft.com/office/drawing/2014/main" id="{E6BD114D-4FD7-416E-B8E0-34EA80B39B97}"/>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635000" y="814698650"/>
          <a:ext cx="723900" cy="476250"/>
        </a:xfrm>
        <a:prstGeom prst="rect">
          <a:avLst/>
        </a:prstGeom>
      </xdr:spPr>
    </xdr:pic>
    <xdr:clientData/>
  </xdr:twoCellAnchor>
  <xdr:twoCellAnchor editAs="oneCell">
    <xdr:from>
      <xdr:col>1</xdr:col>
      <xdr:colOff>25400</xdr:colOff>
      <xdr:row>1557</xdr:row>
      <xdr:rowOff>25400</xdr:rowOff>
    </xdr:from>
    <xdr:to>
      <xdr:col>1</xdr:col>
      <xdr:colOff>749300</xdr:colOff>
      <xdr:row>1557</xdr:row>
      <xdr:rowOff>501650</xdr:rowOff>
    </xdr:to>
    <xdr:pic>
      <xdr:nvPicPr>
        <xdr:cNvPr id="2741" name="Subgraph-_wasssup">
          <a:extLst>
            <a:ext uri="{FF2B5EF4-FFF2-40B4-BE49-F238E27FC236}">
              <a16:creationId xmlns:a16="http://schemas.microsoft.com/office/drawing/2014/main" id="{4F1826B2-8C15-4680-8865-AB6FC33E2396}"/>
            </a:ext>
          </a:extLst>
        </xdr:cNvPr>
        <xdr:cNvPicPr>
          <a:picLocks/>
        </xdr:cNvPicPr>
      </xdr:nvPicPr>
      <xdr:blipFill>
        <a:blip xmlns:r="http://schemas.openxmlformats.org/officeDocument/2006/relationships" r:embed="rId439">
          <a:extLst>
            <a:ext uri="{28A0092B-C50C-407E-A947-70E740481C1C}">
              <a14:useLocalDpi xmlns:a14="http://schemas.microsoft.com/office/drawing/2010/main" val="0"/>
            </a:ext>
          </a:extLst>
        </a:blip>
        <a:stretch>
          <a:fillRect/>
        </a:stretch>
      </xdr:blipFill>
      <xdr:spPr>
        <a:xfrm>
          <a:off x="635000" y="815222525"/>
          <a:ext cx="723900" cy="476250"/>
        </a:xfrm>
        <a:prstGeom prst="rect">
          <a:avLst/>
        </a:prstGeom>
      </xdr:spPr>
    </xdr:pic>
    <xdr:clientData/>
  </xdr:twoCellAnchor>
  <xdr:twoCellAnchor editAs="oneCell">
    <xdr:from>
      <xdr:col>1</xdr:col>
      <xdr:colOff>25400</xdr:colOff>
      <xdr:row>1558</xdr:row>
      <xdr:rowOff>25400</xdr:rowOff>
    </xdr:from>
    <xdr:to>
      <xdr:col>1</xdr:col>
      <xdr:colOff>749300</xdr:colOff>
      <xdr:row>1558</xdr:row>
      <xdr:rowOff>501650</xdr:rowOff>
    </xdr:to>
    <xdr:pic>
      <xdr:nvPicPr>
        <xdr:cNvPr id="2743" name="Subgraph-ricojugg">
          <a:extLst>
            <a:ext uri="{FF2B5EF4-FFF2-40B4-BE49-F238E27FC236}">
              <a16:creationId xmlns:a16="http://schemas.microsoft.com/office/drawing/2014/main" id="{4ED28133-004C-4889-86C9-6B11E6F9670C}"/>
            </a:ext>
          </a:extLst>
        </xdr:cNvPr>
        <xdr:cNvPicPr>
          <a:picLocks/>
        </xdr:cNvPicPr>
      </xdr:nvPicPr>
      <xdr:blipFill>
        <a:blip xmlns:r="http://schemas.openxmlformats.org/officeDocument/2006/relationships" r:embed="rId442">
          <a:extLst>
            <a:ext uri="{28A0092B-C50C-407E-A947-70E740481C1C}">
              <a14:useLocalDpi xmlns:a14="http://schemas.microsoft.com/office/drawing/2010/main" val="0"/>
            </a:ext>
          </a:extLst>
        </a:blip>
        <a:stretch>
          <a:fillRect/>
        </a:stretch>
      </xdr:blipFill>
      <xdr:spPr>
        <a:xfrm>
          <a:off x="635000" y="815746400"/>
          <a:ext cx="723900" cy="476250"/>
        </a:xfrm>
        <a:prstGeom prst="rect">
          <a:avLst/>
        </a:prstGeom>
      </xdr:spPr>
    </xdr:pic>
    <xdr:clientData/>
  </xdr:twoCellAnchor>
  <xdr:twoCellAnchor editAs="oneCell">
    <xdr:from>
      <xdr:col>1</xdr:col>
      <xdr:colOff>25400</xdr:colOff>
      <xdr:row>1559</xdr:row>
      <xdr:rowOff>25400</xdr:rowOff>
    </xdr:from>
    <xdr:to>
      <xdr:col>1</xdr:col>
      <xdr:colOff>749300</xdr:colOff>
      <xdr:row>1559</xdr:row>
      <xdr:rowOff>501650</xdr:rowOff>
    </xdr:to>
    <xdr:pic>
      <xdr:nvPicPr>
        <xdr:cNvPr id="2745" name="Subgraph-loiavnducelsjtd">
          <a:extLst>
            <a:ext uri="{FF2B5EF4-FFF2-40B4-BE49-F238E27FC236}">
              <a16:creationId xmlns:a16="http://schemas.microsoft.com/office/drawing/2014/main" id="{94ABC8C1-426D-4252-8E25-38CCD39BD662}"/>
            </a:ext>
          </a:extLst>
        </xdr:cNvPr>
        <xdr:cNvPicPr>
          <a:picLocks/>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635000" y="816270275"/>
          <a:ext cx="723900" cy="476250"/>
        </a:xfrm>
        <a:prstGeom prst="rect">
          <a:avLst/>
        </a:prstGeom>
      </xdr:spPr>
    </xdr:pic>
    <xdr:clientData/>
  </xdr:twoCellAnchor>
  <xdr:twoCellAnchor editAs="oneCell">
    <xdr:from>
      <xdr:col>1</xdr:col>
      <xdr:colOff>25400</xdr:colOff>
      <xdr:row>1560</xdr:row>
      <xdr:rowOff>25400</xdr:rowOff>
    </xdr:from>
    <xdr:to>
      <xdr:col>1</xdr:col>
      <xdr:colOff>749300</xdr:colOff>
      <xdr:row>1560</xdr:row>
      <xdr:rowOff>501650</xdr:rowOff>
    </xdr:to>
    <xdr:pic>
      <xdr:nvPicPr>
        <xdr:cNvPr id="2747" name="Subgraph-jjarack">
          <a:extLst>
            <a:ext uri="{FF2B5EF4-FFF2-40B4-BE49-F238E27FC236}">
              <a16:creationId xmlns:a16="http://schemas.microsoft.com/office/drawing/2014/main" id="{0BC966C9-76FB-46B4-8131-7F8D57CE966A}"/>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816794150"/>
          <a:ext cx="723900" cy="476250"/>
        </a:xfrm>
        <a:prstGeom prst="rect">
          <a:avLst/>
        </a:prstGeom>
      </xdr:spPr>
    </xdr:pic>
    <xdr:clientData/>
  </xdr:twoCellAnchor>
  <xdr:twoCellAnchor editAs="oneCell">
    <xdr:from>
      <xdr:col>1</xdr:col>
      <xdr:colOff>25400</xdr:colOff>
      <xdr:row>1561</xdr:row>
      <xdr:rowOff>25400</xdr:rowOff>
    </xdr:from>
    <xdr:to>
      <xdr:col>1</xdr:col>
      <xdr:colOff>749300</xdr:colOff>
      <xdr:row>1561</xdr:row>
      <xdr:rowOff>501650</xdr:rowOff>
    </xdr:to>
    <xdr:pic>
      <xdr:nvPicPr>
        <xdr:cNvPr id="2749" name="Subgraph-annamerlan">
          <a:extLst>
            <a:ext uri="{FF2B5EF4-FFF2-40B4-BE49-F238E27FC236}">
              <a16:creationId xmlns:a16="http://schemas.microsoft.com/office/drawing/2014/main" id="{F67E21A2-C508-4F8D-B03D-21A93521C13E}"/>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817318025"/>
          <a:ext cx="723900" cy="476250"/>
        </a:xfrm>
        <a:prstGeom prst="rect">
          <a:avLst/>
        </a:prstGeom>
      </xdr:spPr>
    </xdr:pic>
    <xdr:clientData/>
  </xdr:twoCellAnchor>
  <xdr:twoCellAnchor editAs="oneCell">
    <xdr:from>
      <xdr:col>1</xdr:col>
      <xdr:colOff>25400</xdr:colOff>
      <xdr:row>1562</xdr:row>
      <xdr:rowOff>25400</xdr:rowOff>
    </xdr:from>
    <xdr:to>
      <xdr:col>1</xdr:col>
      <xdr:colOff>749300</xdr:colOff>
      <xdr:row>1562</xdr:row>
      <xdr:rowOff>501650</xdr:rowOff>
    </xdr:to>
    <xdr:pic>
      <xdr:nvPicPr>
        <xdr:cNvPr id="2751" name="Subgraph-tsune_homie">
          <a:extLst>
            <a:ext uri="{FF2B5EF4-FFF2-40B4-BE49-F238E27FC236}">
              <a16:creationId xmlns:a16="http://schemas.microsoft.com/office/drawing/2014/main" id="{773B6CF4-D7AD-4103-93D2-E94509A2F7DA}"/>
            </a:ext>
          </a:extLst>
        </xdr:cNvPr>
        <xdr:cNvPicPr>
          <a:picLocks/>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635000" y="817841900"/>
          <a:ext cx="723900" cy="476250"/>
        </a:xfrm>
        <a:prstGeom prst="rect">
          <a:avLst/>
        </a:prstGeom>
      </xdr:spPr>
    </xdr:pic>
    <xdr:clientData/>
  </xdr:twoCellAnchor>
  <xdr:twoCellAnchor editAs="oneCell">
    <xdr:from>
      <xdr:col>1</xdr:col>
      <xdr:colOff>25400</xdr:colOff>
      <xdr:row>1563</xdr:row>
      <xdr:rowOff>25400</xdr:rowOff>
    </xdr:from>
    <xdr:to>
      <xdr:col>1</xdr:col>
      <xdr:colOff>749300</xdr:colOff>
      <xdr:row>1563</xdr:row>
      <xdr:rowOff>501650</xdr:rowOff>
    </xdr:to>
    <xdr:pic>
      <xdr:nvPicPr>
        <xdr:cNvPr id="2753" name="Subgraph-omasukifight">
          <a:extLst>
            <a:ext uri="{FF2B5EF4-FFF2-40B4-BE49-F238E27FC236}">
              <a16:creationId xmlns:a16="http://schemas.microsoft.com/office/drawing/2014/main" id="{EBA7B119-AB75-4DBB-B2E3-19C2F45080BC}"/>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635000" y="818365775"/>
          <a:ext cx="723900" cy="476250"/>
        </a:xfrm>
        <a:prstGeom prst="rect">
          <a:avLst/>
        </a:prstGeom>
      </xdr:spPr>
    </xdr:pic>
    <xdr:clientData/>
  </xdr:twoCellAnchor>
  <xdr:twoCellAnchor editAs="oneCell">
    <xdr:from>
      <xdr:col>1</xdr:col>
      <xdr:colOff>25400</xdr:colOff>
      <xdr:row>1565</xdr:row>
      <xdr:rowOff>25400</xdr:rowOff>
    </xdr:from>
    <xdr:to>
      <xdr:col>1</xdr:col>
      <xdr:colOff>749300</xdr:colOff>
      <xdr:row>1565</xdr:row>
      <xdr:rowOff>501650</xdr:rowOff>
    </xdr:to>
    <xdr:pic>
      <xdr:nvPicPr>
        <xdr:cNvPr id="2755" name="Subgraph-makakolcrf">
          <a:extLst>
            <a:ext uri="{FF2B5EF4-FFF2-40B4-BE49-F238E27FC236}">
              <a16:creationId xmlns:a16="http://schemas.microsoft.com/office/drawing/2014/main" id="{F5953DCB-9F3F-4EE6-B600-A58E95DE3B6D}"/>
            </a:ext>
          </a:extLst>
        </xdr:cNvPr>
        <xdr:cNvPicPr>
          <a:picLocks/>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635000" y="819413525"/>
          <a:ext cx="723900" cy="476250"/>
        </a:xfrm>
        <a:prstGeom prst="rect">
          <a:avLst/>
        </a:prstGeom>
      </xdr:spPr>
    </xdr:pic>
    <xdr:clientData/>
  </xdr:twoCellAnchor>
  <xdr:twoCellAnchor editAs="oneCell">
    <xdr:from>
      <xdr:col>1</xdr:col>
      <xdr:colOff>25400</xdr:colOff>
      <xdr:row>1566</xdr:row>
      <xdr:rowOff>25400</xdr:rowOff>
    </xdr:from>
    <xdr:to>
      <xdr:col>1</xdr:col>
      <xdr:colOff>749300</xdr:colOff>
      <xdr:row>1566</xdr:row>
      <xdr:rowOff>501650</xdr:rowOff>
    </xdr:to>
    <xdr:pic>
      <xdr:nvPicPr>
        <xdr:cNvPr id="2757" name="Subgraph-haba__pero">
          <a:extLst>
            <a:ext uri="{FF2B5EF4-FFF2-40B4-BE49-F238E27FC236}">
              <a16:creationId xmlns:a16="http://schemas.microsoft.com/office/drawing/2014/main" id="{13A2930E-E9E3-4607-BE40-F1CD7DCA569C}"/>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819937400"/>
          <a:ext cx="723900" cy="476250"/>
        </a:xfrm>
        <a:prstGeom prst="rect">
          <a:avLst/>
        </a:prstGeom>
      </xdr:spPr>
    </xdr:pic>
    <xdr:clientData/>
  </xdr:twoCellAnchor>
  <xdr:twoCellAnchor editAs="oneCell">
    <xdr:from>
      <xdr:col>1</xdr:col>
      <xdr:colOff>25400</xdr:colOff>
      <xdr:row>1567</xdr:row>
      <xdr:rowOff>25400</xdr:rowOff>
    </xdr:from>
    <xdr:to>
      <xdr:col>1</xdr:col>
      <xdr:colOff>749300</xdr:colOff>
      <xdr:row>1567</xdr:row>
      <xdr:rowOff>501650</xdr:rowOff>
    </xdr:to>
    <xdr:pic>
      <xdr:nvPicPr>
        <xdr:cNvPr id="2759" name="Subgraph-ishin_is_fake">
          <a:extLst>
            <a:ext uri="{FF2B5EF4-FFF2-40B4-BE49-F238E27FC236}">
              <a16:creationId xmlns:a16="http://schemas.microsoft.com/office/drawing/2014/main" id="{89542335-0BE5-45FF-B066-6F42D9E84A91}"/>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820461275"/>
          <a:ext cx="723900" cy="476250"/>
        </a:xfrm>
        <a:prstGeom prst="rect">
          <a:avLst/>
        </a:prstGeom>
      </xdr:spPr>
    </xdr:pic>
    <xdr:clientData/>
  </xdr:twoCellAnchor>
  <xdr:twoCellAnchor editAs="oneCell">
    <xdr:from>
      <xdr:col>1</xdr:col>
      <xdr:colOff>25400</xdr:colOff>
      <xdr:row>1568</xdr:row>
      <xdr:rowOff>25400</xdr:rowOff>
    </xdr:from>
    <xdr:to>
      <xdr:col>1</xdr:col>
      <xdr:colOff>749300</xdr:colOff>
      <xdr:row>1568</xdr:row>
      <xdr:rowOff>501650</xdr:rowOff>
    </xdr:to>
    <xdr:pic>
      <xdr:nvPicPr>
        <xdr:cNvPr id="2761" name="Subgraph-winnietinniex">
          <a:extLst>
            <a:ext uri="{FF2B5EF4-FFF2-40B4-BE49-F238E27FC236}">
              <a16:creationId xmlns:a16="http://schemas.microsoft.com/office/drawing/2014/main" id="{24EE745A-7E94-46AE-AD4A-66F2BF1147F7}"/>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820985150"/>
          <a:ext cx="723900" cy="476250"/>
        </a:xfrm>
        <a:prstGeom prst="rect">
          <a:avLst/>
        </a:prstGeom>
      </xdr:spPr>
    </xdr:pic>
    <xdr:clientData/>
  </xdr:twoCellAnchor>
  <xdr:twoCellAnchor editAs="oneCell">
    <xdr:from>
      <xdr:col>1</xdr:col>
      <xdr:colOff>25400</xdr:colOff>
      <xdr:row>1569</xdr:row>
      <xdr:rowOff>25400</xdr:rowOff>
    </xdr:from>
    <xdr:to>
      <xdr:col>1</xdr:col>
      <xdr:colOff>749300</xdr:colOff>
      <xdr:row>1569</xdr:row>
      <xdr:rowOff>501650</xdr:rowOff>
    </xdr:to>
    <xdr:pic>
      <xdr:nvPicPr>
        <xdr:cNvPr id="2763" name="Subgraph-toma_nwk">
          <a:extLst>
            <a:ext uri="{FF2B5EF4-FFF2-40B4-BE49-F238E27FC236}">
              <a16:creationId xmlns:a16="http://schemas.microsoft.com/office/drawing/2014/main" id="{E4DABBFD-86C3-4713-8FE3-26E2D4F6AB32}"/>
            </a:ext>
          </a:extLst>
        </xdr:cNvPr>
        <xdr:cNvPicPr>
          <a:picLocks/>
        </xdr:cNvPicPr>
      </xdr:nvPicPr>
      <xdr:blipFill>
        <a:blip xmlns:r="http://schemas.openxmlformats.org/officeDocument/2006/relationships" r:embed="rId439">
          <a:extLst>
            <a:ext uri="{28A0092B-C50C-407E-A947-70E740481C1C}">
              <a14:useLocalDpi xmlns:a14="http://schemas.microsoft.com/office/drawing/2010/main" val="0"/>
            </a:ext>
          </a:extLst>
        </a:blip>
        <a:stretch>
          <a:fillRect/>
        </a:stretch>
      </xdr:blipFill>
      <xdr:spPr>
        <a:xfrm>
          <a:off x="635000" y="821509025"/>
          <a:ext cx="723900" cy="476250"/>
        </a:xfrm>
        <a:prstGeom prst="rect">
          <a:avLst/>
        </a:prstGeom>
      </xdr:spPr>
    </xdr:pic>
    <xdr:clientData/>
  </xdr:twoCellAnchor>
  <xdr:twoCellAnchor editAs="oneCell">
    <xdr:from>
      <xdr:col>1</xdr:col>
      <xdr:colOff>25400</xdr:colOff>
      <xdr:row>1570</xdr:row>
      <xdr:rowOff>25400</xdr:rowOff>
    </xdr:from>
    <xdr:to>
      <xdr:col>1</xdr:col>
      <xdr:colOff>749300</xdr:colOff>
      <xdr:row>1570</xdr:row>
      <xdr:rowOff>501650</xdr:rowOff>
    </xdr:to>
    <xdr:pic>
      <xdr:nvPicPr>
        <xdr:cNvPr id="2765" name="Subgraph-liletrafe">
          <a:extLst>
            <a:ext uri="{FF2B5EF4-FFF2-40B4-BE49-F238E27FC236}">
              <a16:creationId xmlns:a16="http://schemas.microsoft.com/office/drawing/2014/main" id="{48557DB4-E152-409A-B0BD-3AAFA73C7C47}"/>
            </a:ext>
          </a:extLst>
        </xdr:cNvPr>
        <xdr:cNvPicPr>
          <a:picLocks/>
        </xdr:cNvPicPr>
      </xdr:nvPicPr>
      <xdr:blipFill>
        <a:blip xmlns:r="http://schemas.openxmlformats.org/officeDocument/2006/relationships" r:embed="rId443">
          <a:extLst>
            <a:ext uri="{28A0092B-C50C-407E-A947-70E740481C1C}">
              <a14:useLocalDpi xmlns:a14="http://schemas.microsoft.com/office/drawing/2010/main" val="0"/>
            </a:ext>
          </a:extLst>
        </a:blip>
        <a:stretch>
          <a:fillRect/>
        </a:stretch>
      </xdr:blipFill>
      <xdr:spPr>
        <a:xfrm>
          <a:off x="635000" y="822032900"/>
          <a:ext cx="723900" cy="476250"/>
        </a:xfrm>
        <a:prstGeom prst="rect">
          <a:avLst/>
        </a:prstGeom>
      </xdr:spPr>
    </xdr:pic>
    <xdr:clientData/>
  </xdr:twoCellAnchor>
  <xdr:twoCellAnchor editAs="oneCell">
    <xdr:from>
      <xdr:col>1</xdr:col>
      <xdr:colOff>25400</xdr:colOff>
      <xdr:row>1571</xdr:row>
      <xdr:rowOff>25400</xdr:rowOff>
    </xdr:from>
    <xdr:to>
      <xdr:col>1</xdr:col>
      <xdr:colOff>749300</xdr:colOff>
      <xdr:row>1571</xdr:row>
      <xdr:rowOff>501650</xdr:rowOff>
    </xdr:to>
    <xdr:pic>
      <xdr:nvPicPr>
        <xdr:cNvPr id="2767" name="Subgraph-codyboucher2">
          <a:extLst>
            <a:ext uri="{FF2B5EF4-FFF2-40B4-BE49-F238E27FC236}">
              <a16:creationId xmlns:a16="http://schemas.microsoft.com/office/drawing/2014/main" id="{FD1A81C7-7D3A-4BF2-A81D-5E21B25669A5}"/>
            </a:ext>
          </a:extLst>
        </xdr:cNvPr>
        <xdr:cNvPicPr>
          <a:picLocks/>
        </xdr:cNvPicPr>
      </xdr:nvPicPr>
      <xdr:blipFill>
        <a:blip xmlns:r="http://schemas.openxmlformats.org/officeDocument/2006/relationships" r:embed="rId419">
          <a:extLst>
            <a:ext uri="{28A0092B-C50C-407E-A947-70E740481C1C}">
              <a14:useLocalDpi xmlns:a14="http://schemas.microsoft.com/office/drawing/2010/main" val="0"/>
            </a:ext>
          </a:extLst>
        </a:blip>
        <a:stretch>
          <a:fillRect/>
        </a:stretch>
      </xdr:blipFill>
      <xdr:spPr>
        <a:xfrm>
          <a:off x="635000" y="822556775"/>
          <a:ext cx="723900" cy="476250"/>
        </a:xfrm>
        <a:prstGeom prst="rect">
          <a:avLst/>
        </a:prstGeom>
      </xdr:spPr>
    </xdr:pic>
    <xdr:clientData/>
  </xdr:twoCellAnchor>
  <xdr:twoCellAnchor editAs="oneCell">
    <xdr:from>
      <xdr:col>1</xdr:col>
      <xdr:colOff>25400</xdr:colOff>
      <xdr:row>1573</xdr:row>
      <xdr:rowOff>25400</xdr:rowOff>
    </xdr:from>
    <xdr:to>
      <xdr:col>1</xdr:col>
      <xdr:colOff>749300</xdr:colOff>
      <xdr:row>1573</xdr:row>
      <xdr:rowOff>501650</xdr:rowOff>
    </xdr:to>
    <xdr:pic>
      <xdr:nvPicPr>
        <xdr:cNvPr id="2769" name="Subgraph-eagiesmesh">
          <a:extLst>
            <a:ext uri="{FF2B5EF4-FFF2-40B4-BE49-F238E27FC236}">
              <a16:creationId xmlns:a16="http://schemas.microsoft.com/office/drawing/2014/main" id="{0D37067C-6693-4C18-B64F-F981976462BA}"/>
            </a:ext>
          </a:extLst>
        </xdr:cNvPr>
        <xdr:cNvPicPr>
          <a:picLocks/>
        </xdr:cNvPicPr>
      </xdr:nvPicPr>
      <xdr:blipFill>
        <a:blip xmlns:r="http://schemas.openxmlformats.org/officeDocument/2006/relationships" r:embed="rId444">
          <a:extLst>
            <a:ext uri="{28A0092B-C50C-407E-A947-70E740481C1C}">
              <a14:useLocalDpi xmlns:a14="http://schemas.microsoft.com/office/drawing/2010/main" val="0"/>
            </a:ext>
          </a:extLst>
        </a:blip>
        <a:stretch>
          <a:fillRect/>
        </a:stretch>
      </xdr:blipFill>
      <xdr:spPr>
        <a:xfrm>
          <a:off x="635000" y="823604525"/>
          <a:ext cx="723900" cy="476250"/>
        </a:xfrm>
        <a:prstGeom prst="rect">
          <a:avLst/>
        </a:prstGeom>
      </xdr:spPr>
    </xdr:pic>
    <xdr:clientData/>
  </xdr:twoCellAnchor>
  <xdr:twoCellAnchor editAs="oneCell">
    <xdr:from>
      <xdr:col>1</xdr:col>
      <xdr:colOff>25400</xdr:colOff>
      <xdr:row>1574</xdr:row>
      <xdr:rowOff>25400</xdr:rowOff>
    </xdr:from>
    <xdr:to>
      <xdr:col>1</xdr:col>
      <xdr:colOff>749300</xdr:colOff>
      <xdr:row>1574</xdr:row>
      <xdr:rowOff>501650</xdr:rowOff>
    </xdr:to>
    <xdr:pic>
      <xdr:nvPicPr>
        <xdr:cNvPr id="2771" name="Subgraph-rafaelfiziev">
          <a:extLst>
            <a:ext uri="{FF2B5EF4-FFF2-40B4-BE49-F238E27FC236}">
              <a16:creationId xmlns:a16="http://schemas.microsoft.com/office/drawing/2014/main" id="{DD19CE2D-C953-4245-A543-461CAD06EEE0}"/>
            </a:ext>
          </a:extLst>
        </xdr:cNvPr>
        <xdr:cNvPicPr>
          <a:picLocks/>
        </xdr:cNvPicPr>
      </xdr:nvPicPr>
      <xdr:blipFill>
        <a:blip xmlns:r="http://schemas.openxmlformats.org/officeDocument/2006/relationships" r:embed="rId444">
          <a:extLst>
            <a:ext uri="{28A0092B-C50C-407E-A947-70E740481C1C}">
              <a14:useLocalDpi xmlns:a14="http://schemas.microsoft.com/office/drawing/2010/main" val="0"/>
            </a:ext>
          </a:extLst>
        </a:blip>
        <a:stretch>
          <a:fillRect/>
        </a:stretch>
      </xdr:blipFill>
      <xdr:spPr>
        <a:xfrm>
          <a:off x="635000" y="824128400"/>
          <a:ext cx="723900" cy="476250"/>
        </a:xfrm>
        <a:prstGeom prst="rect">
          <a:avLst/>
        </a:prstGeom>
      </xdr:spPr>
    </xdr:pic>
    <xdr:clientData/>
  </xdr:twoCellAnchor>
  <xdr:twoCellAnchor editAs="oneCell">
    <xdr:from>
      <xdr:col>1</xdr:col>
      <xdr:colOff>25400</xdr:colOff>
      <xdr:row>1575</xdr:row>
      <xdr:rowOff>25400</xdr:rowOff>
    </xdr:from>
    <xdr:to>
      <xdr:col>1</xdr:col>
      <xdr:colOff>749300</xdr:colOff>
      <xdr:row>1575</xdr:row>
      <xdr:rowOff>501650</xdr:rowOff>
    </xdr:to>
    <xdr:pic>
      <xdr:nvPicPr>
        <xdr:cNvPr id="2773" name="Subgraph-bmf_bisping2">
          <a:extLst>
            <a:ext uri="{FF2B5EF4-FFF2-40B4-BE49-F238E27FC236}">
              <a16:creationId xmlns:a16="http://schemas.microsoft.com/office/drawing/2014/main" id="{828D34B5-77D2-4411-9C46-937CDBDEFCCF}"/>
            </a:ext>
          </a:extLst>
        </xdr:cNvPr>
        <xdr:cNvPicPr>
          <a:picLocks/>
        </xdr:cNvPicPr>
      </xdr:nvPicPr>
      <xdr:blipFill>
        <a:blip xmlns:r="http://schemas.openxmlformats.org/officeDocument/2006/relationships" r:embed="rId444">
          <a:extLst>
            <a:ext uri="{28A0092B-C50C-407E-A947-70E740481C1C}">
              <a14:useLocalDpi xmlns:a14="http://schemas.microsoft.com/office/drawing/2010/main" val="0"/>
            </a:ext>
          </a:extLst>
        </a:blip>
        <a:stretch>
          <a:fillRect/>
        </a:stretch>
      </xdr:blipFill>
      <xdr:spPr>
        <a:xfrm>
          <a:off x="635000" y="824652275"/>
          <a:ext cx="723900" cy="476250"/>
        </a:xfrm>
        <a:prstGeom prst="rect">
          <a:avLst/>
        </a:prstGeom>
      </xdr:spPr>
    </xdr:pic>
    <xdr:clientData/>
  </xdr:twoCellAnchor>
  <xdr:twoCellAnchor editAs="oneCell">
    <xdr:from>
      <xdr:col>1</xdr:col>
      <xdr:colOff>25400</xdr:colOff>
      <xdr:row>1576</xdr:row>
      <xdr:rowOff>25400</xdr:rowOff>
    </xdr:from>
    <xdr:to>
      <xdr:col>1</xdr:col>
      <xdr:colOff>749300</xdr:colOff>
      <xdr:row>1576</xdr:row>
      <xdr:rowOff>501650</xdr:rowOff>
    </xdr:to>
    <xdr:pic>
      <xdr:nvPicPr>
        <xdr:cNvPr id="2775" name="Subgraph-mmawrestle_chat">
          <a:extLst>
            <a:ext uri="{FF2B5EF4-FFF2-40B4-BE49-F238E27FC236}">
              <a16:creationId xmlns:a16="http://schemas.microsoft.com/office/drawing/2014/main" id="{DA51A2C7-D2A4-4DC4-A31D-8F325F8A2EC5}"/>
            </a:ext>
          </a:extLst>
        </xdr:cNvPr>
        <xdr:cNvPicPr>
          <a:picLocks/>
        </xdr:cNvPicPr>
      </xdr:nvPicPr>
      <xdr:blipFill>
        <a:blip xmlns:r="http://schemas.openxmlformats.org/officeDocument/2006/relationships" r:embed="rId445">
          <a:extLst>
            <a:ext uri="{28A0092B-C50C-407E-A947-70E740481C1C}">
              <a14:useLocalDpi xmlns:a14="http://schemas.microsoft.com/office/drawing/2010/main" val="0"/>
            </a:ext>
          </a:extLst>
        </a:blip>
        <a:stretch>
          <a:fillRect/>
        </a:stretch>
      </xdr:blipFill>
      <xdr:spPr>
        <a:xfrm>
          <a:off x="635000" y="825176150"/>
          <a:ext cx="723900" cy="476250"/>
        </a:xfrm>
        <a:prstGeom prst="rect">
          <a:avLst/>
        </a:prstGeom>
      </xdr:spPr>
    </xdr:pic>
    <xdr:clientData/>
  </xdr:twoCellAnchor>
  <xdr:twoCellAnchor editAs="oneCell">
    <xdr:from>
      <xdr:col>1</xdr:col>
      <xdr:colOff>25400</xdr:colOff>
      <xdr:row>1577</xdr:row>
      <xdr:rowOff>25400</xdr:rowOff>
    </xdr:from>
    <xdr:to>
      <xdr:col>1</xdr:col>
      <xdr:colOff>749300</xdr:colOff>
      <xdr:row>1577</xdr:row>
      <xdr:rowOff>501650</xdr:rowOff>
    </xdr:to>
    <xdr:pic>
      <xdr:nvPicPr>
        <xdr:cNvPr id="2777" name="Subgraph-neezax6">
          <a:extLst>
            <a:ext uri="{FF2B5EF4-FFF2-40B4-BE49-F238E27FC236}">
              <a16:creationId xmlns:a16="http://schemas.microsoft.com/office/drawing/2014/main" id="{AF65044C-0B7A-4E22-9A98-7D58A538AEF3}"/>
            </a:ext>
          </a:extLst>
        </xdr:cNvPr>
        <xdr:cNvPicPr>
          <a:picLocks/>
        </xdr:cNvPicPr>
      </xdr:nvPicPr>
      <xdr:blipFill>
        <a:blip xmlns:r="http://schemas.openxmlformats.org/officeDocument/2006/relationships" r:embed="rId439">
          <a:extLst>
            <a:ext uri="{28A0092B-C50C-407E-A947-70E740481C1C}">
              <a14:useLocalDpi xmlns:a14="http://schemas.microsoft.com/office/drawing/2010/main" val="0"/>
            </a:ext>
          </a:extLst>
        </a:blip>
        <a:stretch>
          <a:fillRect/>
        </a:stretch>
      </xdr:blipFill>
      <xdr:spPr>
        <a:xfrm>
          <a:off x="635000" y="825700025"/>
          <a:ext cx="723900" cy="476250"/>
        </a:xfrm>
        <a:prstGeom prst="rect">
          <a:avLst/>
        </a:prstGeom>
      </xdr:spPr>
    </xdr:pic>
    <xdr:clientData/>
  </xdr:twoCellAnchor>
  <xdr:twoCellAnchor editAs="oneCell">
    <xdr:from>
      <xdr:col>1</xdr:col>
      <xdr:colOff>25400</xdr:colOff>
      <xdr:row>1578</xdr:row>
      <xdr:rowOff>25400</xdr:rowOff>
    </xdr:from>
    <xdr:to>
      <xdr:col>1</xdr:col>
      <xdr:colOff>749300</xdr:colOff>
      <xdr:row>1578</xdr:row>
      <xdr:rowOff>501650</xdr:rowOff>
    </xdr:to>
    <xdr:pic>
      <xdr:nvPicPr>
        <xdr:cNvPr id="2779" name="Subgraph-therealennardzl">
          <a:extLst>
            <a:ext uri="{FF2B5EF4-FFF2-40B4-BE49-F238E27FC236}">
              <a16:creationId xmlns:a16="http://schemas.microsoft.com/office/drawing/2014/main" id="{44EDBF01-1841-4305-A543-6E71FBA061AC}"/>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635000" y="826223900"/>
          <a:ext cx="723900" cy="476250"/>
        </a:xfrm>
        <a:prstGeom prst="rect">
          <a:avLst/>
        </a:prstGeom>
      </xdr:spPr>
    </xdr:pic>
    <xdr:clientData/>
  </xdr:twoCellAnchor>
  <xdr:twoCellAnchor editAs="oneCell">
    <xdr:from>
      <xdr:col>1</xdr:col>
      <xdr:colOff>25400</xdr:colOff>
      <xdr:row>1579</xdr:row>
      <xdr:rowOff>25400</xdr:rowOff>
    </xdr:from>
    <xdr:to>
      <xdr:col>1</xdr:col>
      <xdr:colOff>749300</xdr:colOff>
      <xdr:row>1579</xdr:row>
      <xdr:rowOff>501650</xdr:rowOff>
    </xdr:to>
    <xdr:pic>
      <xdr:nvPicPr>
        <xdr:cNvPr id="2781" name="Subgraph-gaeulparksh">
          <a:extLst>
            <a:ext uri="{FF2B5EF4-FFF2-40B4-BE49-F238E27FC236}">
              <a16:creationId xmlns:a16="http://schemas.microsoft.com/office/drawing/2014/main" id="{887E9283-A859-427B-BA9D-35FC3A3FE21C}"/>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826747775"/>
          <a:ext cx="723900" cy="476250"/>
        </a:xfrm>
        <a:prstGeom prst="rect">
          <a:avLst/>
        </a:prstGeom>
      </xdr:spPr>
    </xdr:pic>
    <xdr:clientData/>
  </xdr:twoCellAnchor>
  <xdr:twoCellAnchor editAs="oneCell">
    <xdr:from>
      <xdr:col>1</xdr:col>
      <xdr:colOff>25400</xdr:colOff>
      <xdr:row>1580</xdr:row>
      <xdr:rowOff>25400</xdr:rowOff>
    </xdr:from>
    <xdr:to>
      <xdr:col>1</xdr:col>
      <xdr:colOff>749300</xdr:colOff>
      <xdr:row>1580</xdr:row>
      <xdr:rowOff>501650</xdr:rowOff>
    </xdr:to>
    <xdr:pic>
      <xdr:nvPicPr>
        <xdr:cNvPr id="2783" name="Subgraph-penguinhxxnie">
          <a:extLst>
            <a:ext uri="{FF2B5EF4-FFF2-40B4-BE49-F238E27FC236}">
              <a16:creationId xmlns:a16="http://schemas.microsoft.com/office/drawing/2014/main" id="{839D2545-1A1A-4B20-B124-E296ACCA5152}"/>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827271650"/>
          <a:ext cx="723900" cy="476250"/>
        </a:xfrm>
        <a:prstGeom prst="rect">
          <a:avLst/>
        </a:prstGeom>
      </xdr:spPr>
    </xdr:pic>
    <xdr:clientData/>
  </xdr:twoCellAnchor>
  <xdr:twoCellAnchor editAs="oneCell">
    <xdr:from>
      <xdr:col>1</xdr:col>
      <xdr:colOff>25400</xdr:colOff>
      <xdr:row>1581</xdr:row>
      <xdr:rowOff>25400</xdr:rowOff>
    </xdr:from>
    <xdr:to>
      <xdr:col>1</xdr:col>
      <xdr:colOff>749300</xdr:colOff>
      <xdr:row>1581</xdr:row>
      <xdr:rowOff>501650</xdr:rowOff>
    </xdr:to>
    <xdr:pic>
      <xdr:nvPicPr>
        <xdr:cNvPr id="2785" name="Subgraph-angelo090406">
          <a:extLst>
            <a:ext uri="{FF2B5EF4-FFF2-40B4-BE49-F238E27FC236}">
              <a16:creationId xmlns:a16="http://schemas.microsoft.com/office/drawing/2014/main" id="{02ABCF0E-A222-4E3A-91F1-CE7827C2C867}"/>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827795525"/>
          <a:ext cx="723900" cy="476250"/>
        </a:xfrm>
        <a:prstGeom prst="rect">
          <a:avLst/>
        </a:prstGeom>
      </xdr:spPr>
    </xdr:pic>
    <xdr:clientData/>
  </xdr:twoCellAnchor>
  <xdr:twoCellAnchor editAs="oneCell">
    <xdr:from>
      <xdr:col>1</xdr:col>
      <xdr:colOff>25400</xdr:colOff>
      <xdr:row>1582</xdr:row>
      <xdr:rowOff>25400</xdr:rowOff>
    </xdr:from>
    <xdr:to>
      <xdr:col>1</xdr:col>
      <xdr:colOff>749300</xdr:colOff>
      <xdr:row>1582</xdr:row>
      <xdr:rowOff>501650</xdr:rowOff>
    </xdr:to>
    <xdr:pic>
      <xdr:nvPicPr>
        <xdr:cNvPr id="2787" name="Subgraph-let_itbewinn">
          <a:extLst>
            <a:ext uri="{FF2B5EF4-FFF2-40B4-BE49-F238E27FC236}">
              <a16:creationId xmlns:a16="http://schemas.microsoft.com/office/drawing/2014/main" id="{B9CA73ED-06DD-45B9-A7DD-3C0F18F10574}"/>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828319400"/>
          <a:ext cx="723900" cy="476250"/>
        </a:xfrm>
        <a:prstGeom prst="rect">
          <a:avLst/>
        </a:prstGeom>
      </xdr:spPr>
    </xdr:pic>
    <xdr:clientData/>
  </xdr:twoCellAnchor>
  <xdr:twoCellAnchor editAs="oneCell">
    <xdr:from>
      <xdr:col>1</xdr:col>
      <xdr:colOff>25400</xdr:colOff>
      <xdr:row>1583</xdr:row>
      <xdr:rowOff>25400</xdr:rowOff>
    </xdr:from>
    <xdr:to>
      <xdr:col>1</xdr:col>
      <xdr:colOff>749300</xdr:colOff>
      <xdr:row>1583</xdr:row>
      <xdr:rowOff>501650</xdr:rowOff>
    </xdr:to>
    <xdr:pic>
      <xdr:nvPicPr>
        <xdr:cNvPr id="2789" name="Subgraph-poppinclea">
          <a:extLst>
            <a:ext uri="{FF2B5EF4-FFF2-40B4-BE49-F238E27FC236}">
              <a16:creationId xmlns:a16="http://schemas.microsoft.com/office/drawing/2014/main" id="{09AF9DF7-AEB2-46DE-B3BA-64C63452D915}"/>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828843275"/>
          <a:ext cx="723900" cy="476250"/>
        </a:xfrm>
        <a:prstGeom prst="rect">
          <a:avLst/>
        </a:prstGeom>
      </xdr:spPr>
    </xdr:pic>
    <xdr:clientData/>
  </xdr:twoCellAnchor>
  <xdr:twoCellAnchor editAs="oneCell">
    <xdr:from>
      <xdr:col>1</xdr:col>
      <xdr:colOff>25400</xdr:colOff>
      <xdr:row>1584</xdr:row>
      <xdr:rowOff>25400</xdr:rowOff>
    </xdr:from>
    <xdr:to>
      <xdr:col>1</xdr:col>
      <xdr:colOff>749300</xdr:colOff>
      <xdr:row>1584</xdr:row>
      <xdr:rowOff>501650</xdr:rowOff>
    </xdr:to>
    <xdr:pic>
      <xdr:nvPicPr>
        <xdr:cNvPr id="2791" name="Subgraph-haniette_">
          <a:extLst>
            <a:ext uri="{FF2B5EF4-FFF2-40B4-BE49-F238E27FC236}">
              <a16:creationId xmlns:a16="http://schemas.microsoft.com/office/drawing/2014/main" id="{E0C75CDA-E743-43E7-8B39-60F7B419649C}"/>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829367150"/>
          <a:ext cx="723900" cy="476250"/>
        </a:xfrm>
        <a:prstGeom prst="rect">
          <a:avLst/>
        </a:prstGeom>
      </xdr:spPr>
    </xdr:pic>
    <xdr:clientData/>
  </xdr:twoCellAnchor>
  <xdr:twoCellAnchor editAs="oneCell">
    <xdr:from>
      <xdr:col>1</xdr:col>
      <xdr:colOff>25400</xdr:colOff>
      <xdr:row>1585</xdr:row>
      <xdr:rowOff>25400</xdr:rowOff>
    </xdr:from>
    <xdr:to>
      <xdr:col>1</xdr:col>
      <xdr:colOff>749300</xdr:colOff>
      <xdr:row>1585</xdr:row>
      <xdr:rowOff>501650</xdr:rowOff>
    </xdr:to>
    <xdr:pic>
      <xdr:nvPicPr>
        <xdr:cNvPr id="2793" name="Subgraph-gemmmsss___">
          <a:extLst>
            <a:ext uri="{FF2B5EF4-FFF2-40B4-BE49-F238E27FC236}">
              <a16:creationId xmlns:a16="http://schemas.microsoft.com/office/drawing/2014/main" id="{F459E2FF-C8B9-4B98-8F21-475BDF1903EA}"/>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829891025"/>
          <a:ext cx="723900" cy="476250"/>
        </a:xfrm>
        <a:prstGeom prst="rect">
          <a:avLst/>
        </a:prstGeom>
      </xdr:spPr>
    </xdr:pic>
    <xdr:clientData/>
  </xdr:twoCellAnchor>
  <xdr:twoCellAnchor editAs="oneCell">
    <xdr:from>
      <xdr:col>1</xdr:col>
      <xdr:colOff>25400</xdr:colOff>
      <xdr:row>1586</xdr:row>
      <xdr:rowOff>25400</xdr:rowOff>
    </xdr:from>
    <xdr:to>
      <xdr:col>1</xdr:col>
      <xdr:colOff>749300</xdr:colOff>
      <xdr:row>1586</xdr:row>
      <xdr:rowOff>501650</xdr:rowOff>
    </xdr:to>
    <xdr:pic>
      <xdr:nvPicPr>
        <xdr:cNvPr id="2795" name="Subgraph-ka_bigwin">
          <a:extLst>
            <a:ext uri="{FF2B5EF4-FFF2-40B4-BE49-F238E27FC236}">
              <a16:creationId xmlns:a16="http://schemas.microsoft.com/office/drawing/2014/main" id="{0D29E826-0E95-4879-AE55-195BB57BDD6A}"/>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830414900"/>
          <a:ext cx="723900" cy="476250"/>
        </a:xfrm>
        <a:prstGeom prst="rect">
          <a:avLst/>
        </a:prstGeom>
      </xdr:spPr>
    </xdr:pic>
    <xdr:clientData/>
  </xdr:twoCellAnchor>
  <xdr:twoCellAnchor editAs="oneCell">
    <xdr:from>
      <xdr:col>1</xdr:col>
      <xdr:colOff>25400</xdr:colOff>
      <xdr:row>1587</xdr:row>
      <xdr:rowOff>25400</xdr:rowOff>
    </xdr:from>
    <xdr:to>
      <xdr:col>1</xdr:col>
      <xdr:colOff>749300</xdr:colOff>
      <xdr:row>1587</xdr:row>
      <xdr:rowOff>501650</xdr:rowOff>
    </xdr:to>
    <xdr:pic>
      <xdr:nvPicPr>
        <xdr:cNvPr id="2797" name="Subgraph-kosshi0627">
          <a:extLst>
            <a:ext uri="{FF2B5EF4-FFF2-40B4-BE49-F238E27FC236}">
              <a16:creationId xmlns:a16="http://schemas.microsoft.com/office/drawing/2014/main" id="{EA8741E6-2647-4556-A7E4-7692663CA2F5}"/>
            </a:ext>
          </a:extLst>
        </xdr:cNvPr>
        <xdr:cNvPicPr>
          <a:picLocks/>
        </xdr:cNvPicPr>
      </xdr:nvPicPr>
      <xdr:blipFill>
        <a:blip xmlns:r="http://schemas.openxmlformats.org/officeDocument/2006/relationships" r:embed="rId247">
          <a:extLst>
            <a:ext uri="{28A0092B-C50C-407E-A947-70E740481C1C}">
              <a14:useLocalDpi xmlns:a14="http://schemas.microsoft.com/office/drawing/2010/main" val="0"/>
            </a:ext>
          </a:extLst>
        </a:blip>
        <a:stretch>
          <a:fillRect/>
        </a:stretch>
      </xdr:blipFill>
      <xdr:spPr>
        <a:xfrm>
          <a:off x="635000" y="830938775"/>
          <a:ext cx="723900" cy="476250"/>
        </a:xfrm>
        <a:prstGeom prst="rect">
          <a:avLst/>
        </a:prstGeom>
      </xdr:spPr>
    </xdr:pic>
    <xdr:clientData/>
  </xdr:twoCellAnchor>
  <xdr:twoCellAnchor editAs="oneCell">
    <xdr:from>
      <xdr:col>1</xdr:col>
      <xdr:colOff>25400</xdr:colOff>
      <xdr:row>1588</xdr:row>
      <xdr:rowOff>25400</xdr:rowOff>
    </xdr:from>
    <xdr:to>
      <xdr:col>1</xdr:col>
      <xdr:colOff>749300</xdr:colOff>
      <xdr:row>1588</xdr:row>
      <xdr:rowOff>501650</xdr:rowOff>
    </xdr:to>
    <xdr:pic>
      <xdr:nvPicPr>
        <xdr:cNvPr id="2799" name="Subgraph-beneadth">
          <a:extLst>
            <a:ext uri="{FF2B5EF4-FFF2-40B4-BE49-F238E27FC236}">
              <a16:creationId xmlns:a16="http://schemas.microsoft.com/office/drawing/2014/main" id="{66B7A3F8-92DF-40E8-97D1-77EF290AA8E1}"/>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831462650"/>
          <a:ext cx="723900" cy="476250"/>
        </a:xfrm>
        <a:prstGeom prst="rect">
          <a:avLst/>
        </a:prstGeom>
      </xdr:spPr>
    </xdr:pic>
    <xdr:clientData/>
  </xdr:twoCellAnchor>
  <xdr:twoCellAnchor editAs="oneCell">
    <xdr:from>
      <xdr:col>1</xdr:col>
      <xdr:colOff>25400</xdr:colOff>
      <xdr:row>1590</xdr:row>
      <xdr:rowOff>25400</xdr:rowOff>
    </xdr:from>
    <xdr:to>
      <xdr:col>1</xdr:col>
      <xdr:colOff>749300</xdr:colOff>
      <xdr:row>1590</xdr:row>
      <xdr:rowOff>501650</xdr:rowOff>
    </xdr:to>
    <xdr:pic>
      <xdr:nvPicPr>
        <xdr:cNvPr id="2801" name="Subgraph-bts_xxmochiii">
          <a:extLst>
            <a:ext uri="{FF2B5EF4-FFF2-40B4-BE49-F238E27FC236}">
              <a16:creationId xmlns:a16="http://schemas.microsoft.com/office/drawing/2014/main" id="{6B75E0EC-2A4D-44D7-9961-A12466956BC7}"/>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832510400"/>
          <a:ext cx="723900" cy="476250"/>
        </a:xfrm>
        <a:prstGeom prst="rect">
          <a:avLst/>
        </a:prstGeom>
      </xdr:spPr>
    </xdr:pic>
    <xdr:clientData/>
  </xdr:twoCellAnchor>
  <xdr:twoCellAnchor editAs="oneCell">
    <xdr:from>
      <xdr:col>1</xdr:col>
      <xdr:colOff>25400</xdr:colOff>
      <xdr:row>1591</xdr:row>
      <xdr:rowOff>25400</xdr:rowOff>
    </xdr:from>
    <xdr:to>
      <xdr:col>1</xdr:col>
      <xdr:colOff>749300</xdr:colOff>
      <xdr:row>1591</xdr:row>
      <xdr:rowOff>501650</xdr:rowOff>
    </xdr:to>
    <xdr:pic>
      <xdr:nvPicPr>
        <xdr:cNvPr id="2803" name="Subgraph-1lyfe1chance">
          <a:extLst>
            <a:ext uri="{FF2B5EF4-FFF2-40B4-BE49-F238E27FC236}">
              <a16:creationId xmlns:a16="http://schemas.microsoft.com/office/drawing/2014/main" id="{A04C054A-8697-4E49-BB8E-512132A229D5}"/>
            </a:ext>
          </a:extLst>
        </xdr:cNvPr>
        <xdr:cNvPicPr>
          <a:picLocks/>
        </xdr:cNvPicPr>
      </xdr:nvPicPr>
      <xdr:blipFill>
        <a:blip xmlns:r="http://schemas.openxmlformats.org/officeDocument/2006/relationships" r:embed="rId446">
          <a:extLst>
            <a:ext uri="{28A0092B-C50C-407E-A947-70E740481C1C}">
              <a14:useLocalDpi xmlns:a14="http://schemas.microsoft.com/office/drawing/2010/main" val="0"/>
            </a:ext>
          </a:extLst>
        </a:blip>
        <a:stretch>
          <a:fillRect/>
        </a:stretch>
      </xdr:blipFill>
      <xdr:spPr>
        <a:xfrm>
          <a:off x="635000" y="833034275"/>
          <a:ext cx="723900" cy="476250"/>
        </a:xfrm>
        <a:prstGeom prst="rect">
          <a:avLst/>
        </a:prstGeom>
      </xdr:spPr>
    </xdr:pic>
    <xdr:clientData/>
  </xdr:twoCellAnchor>
  <xdr:twoCellAnchor editAs="oneCell">
    <xdr:from>
      <xdr:col>1</xdr:col>
      <xdr:colOff>25400</xdr:colOff>
      <xdr:row>1592</xdr:row>
      <xdr:rowOff>25400</xdr:rowOff>
    </xdr:from>
    <xdr:to>
      <xdr:col>1</xdr:col>
      <xdr:colOff>749300</xdr:colOff>
      <xdr:row>1592</xdr:row>
      <xdr:rowOff>501650</xdr:rowOff>
    </xdr:to>
    <xdr:pic>
      <xdr:nvPicPr>
        <xdr:cNvPr id="2805" name="Subgraph-aidenfknrich">
          <a:extLst>
            <a:ext uri="{FF2B5EF4-FFF2-40B4-BE49-F238E27FC236}">
              <a16:creationId xmlns:a16="http://schemas.microsoft.com/office/drawing/2014/main" id="{80B9B9D0-52FF-4688-9D9A-7BC30DECEAA1}"/>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833558150"/>
          <a:ext cx="723900" cy="476250"/>
        </a:xfrm>
        <a:prstGeom prst="rect">
          <a:avLst/>
        </a:prstGeom>
      </xdr:spPr>
    </xdr:pic>
    <xdr:clientData/>
  </xdr:twoCellAnchor>
  <xdr:twoCellAnchor editAs="oneCell">
    <xdr:from>
      <xdr:col>1</xdr:col>
      <xdr:colOff>25400</xdr:colOff>
      <xdr:row>1593</xdr:row>
      <xdr:rowOff>25400</xdr:rowOff>
    </xdr:from>
    <xdr:to>
      <xdr:col>1</xdr:col>
      <xdr:colOff>749300</xdr:colOff>
      <xdr:row>1593</xdr:row>
      <xdr:rowOff>501650</xdr:rowOff>
    </xdr:to>
    <xdr:pic>
      <xdr:nvPicPr>
        <xdr:cNvPr id="2807" name="Subgraph-cgm_angie11">
          <a:extLst>
            <a:ext uri="{FF2B5EF4-FFF2-40B4-BE49-F238E27FC236}">
              <a16:creationId xmlns:a16="http://schemas.microsoft.com/office/drawing/2014/main" id="{8DBE1A79-6109-4AB0-B86F-E36949C09582}"/>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834082025"/>
          <a:ext cx="723900" cy="476250"/>
        </a:xfrm>
        <a:prstGeom prst="rect">
          <a:avLst/>
        </a:prstGeom>
      </xdr:spPr>
    </xdr:pic>
    <xdr:clientData/>
  </xdr:twoCellAnchor>
  <xdr:twoCellAnchor editAs="oneCell">
    <xdr:from>
      <xdr:col>1</xdr:col>
      <xdr:colOff>25400</xdr:colOff>
      <xdr:row>1595</xdr:row>
      <xdr:rowOff>25400</xdr:rowOff>
    </xdr:from>
    <xdr:to>
      <xdr:col>1</xdr:col>
      <xdr:colOff>749300</xdr:colOff>
      <xdr:row>1595</xdr:row>
      <xdr:rowOff>501650</xdr:rowOff>
    </xdr:to>
    <xdr:pic>
      <xdr:nvPicPr>
        <xdr:cNvPr id="2809" name="Subgraph-blueberto">
          <a:extLst>
            <a:ext uri="{FF2B5EF4-FFF2-40B4-BE49-F238E27FC236}">
              <a16:creationId xmlns:a16="http://schemas.microsoft.com/office/drawing/2014/main" id="{AD81755A-249F-4015-BB64-FD82B53621CB}"/>
            </a:ext>
          </a:extLst>
        </xdr:cNvPr>
        <xdr:cNvPicPr>
          <a:picLocks/>
        </xdr:cNvPicPr>
      </xdr:nvPicPr>
      <xdr:blipFill>
        <a:blip xmlns:r="http://schemas.openxmlformats.org/officeDocument/2006/relationships" r:embed="rId105">
          <a:extLst>
            <a:ext uri="{28A0092B-C50C-407E-A947-70E740481C1C}">
              <a14:useLocalDpi xmlns:a14="http://schemas.microsoft.com/office/drawing/2010/main" val="0"/>
            </a:ext>
          </a:extLst>
        </a:blip>
        <a:stretch>
          <a:fillRect/>
        </a:stretch>
      </xdr:blipFill>
      <xdr:spPr>
        <a:xfrm>
          <a:off x="635000" y="835129775"/>
          <a:ext cx="723900" cy="476250"/>
        </a:xfrm>
        <a:prstGeom prst="rect">
          <a:avLst/>
        </a:prstGeom>
      </xdr:spPr>
    </xdr:pic>
    <xdr:clientData/>
  </xdr:twoCellAnchor>
  <xdr:twoCellAnchor editAs="oneCell">
    <xdr:from>
      <xdr:col>1</xdr:col>
      <xdr:colOff>25400</xdr:colOff>
      <xdr:row>1596</xdr:row>
      <xdr:rowOff>25400</xdr:rowOff>
    </xdr:from>
    <xdr:to>
      <xdr:col>1</xdr:col>
      <xdr:colOff>749300</xdr:colOff>
      <xdr:row>1596</xdr:row>
      <xdr:rowOff>501650</xdr:rowOff>
    </xdr:to>
    <xdr:pic>
      <xdr:nvPicPr>
        <xdr:cNvPr id="2811" name="Subgraph-libertadsurja">
          <a:extLst>
            <a:ext uri="{FF2B5EF4-FFF2-40B4-BE49-F238E27FC236}">
              <a16:creationId xmlns:a16="http://schemas.microsoft.com/office/drawing/2014/main" id="{F3F7D2B5-FE9C-452D-AD26-3CF6B42FCD4E}"/>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835653650"/>
          <a:ext cx="723900" cy="476250"/>
        </a:xfrm>
        <a:prstGeom prst="rect">
          <a:avLst/>
        </a:prstGeom>
      </xdr:spPr>
    </xdr:pic>
    <xdr:clientData/>
  </xdr:twoCellAnchor>
  <xdr:twoCellAnchor editAs="oneCell">
    <xdr:from>
      <xdr:col>1</xdr:col>
      <xdr:colOff>25400</xdr:colOff>
      <xdr:row>1597</xdr:row>
      <xdr:rowOff>25400</xdr:rowOff>
    </xdr:from>
    <xdr:to>
      <xdr:col>1</xdr:col>
      <xdr:colOff>749300</xdr:colOff>
      <xdr:row>1597</xdr:row>
      <xdr:rowOff>501650</xdr:rowOff>
    </xdr:to>
    <xdr:pic>
      <xdr:nvPicPr>
        <xdr:cNvPr id="2813" name="Subgraph-unlorddelogrono">
          <a:extLst>
            <a:ext uri="{FF2B5EF4-FFF2-40B4-BE49-F238E27FC236}">
              <a16:creationId xmlns:a16="http://schemas.microsoft.com/office/drawing/2014/main" id="{BA1CF7E2-2525-4F4D-80F0-FCD7D3646BCC}"/>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836177525"/>
          <a:ext cx="723900" cy="476250"/>
        </a:xfrm>
        <a:prstGeom prst="rect">
          <a:avLst/>
        </a:prstGeom>
      </xdr:spPr>
    </xdr:pic>
    <xdr:clientData/>
  </xdr:twoCellAnchor>
  <xdr:twoCellAnchor editAs="oneCell">
    <xdr:from>
      <xdr:col>1</xdr:col>
      <xdr:colOff>25400</xdr:colOff>
      <xdr:row>1598</xdr:row>
      <xdr:rowOff>25400</xdr:rowOff>
    </xdr:from>
    <xdr:to>
      <xdr:col>1</xdr:col>
      <xdr:colOff>749300</xdr:colOff>
      <xdr:row>1598</xdr:row>
      <xdr:rowOff>501650</xdr:rowOff>
    </xdr:to>
    <xdr:pic>
      <xdr:nvPicPr>
        <xdr:cNvPr id="2815" name="Subgraph-krissog_513">
          <a:extLst>
            <a:ext uri="{FF2B5EF4-FFF2-40B4-BE49-F238E27FC236}">
              <a16:creationId xmlns:a16="http://schemas.microsoft.com/office/drawing/2014/main" id="{9352AC85-AA7D-409A-BA5E-837A07373235}"/>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836701400"/>
          <a:ext cx="723900" cy="476250"/>
        </a:xfrm>
        <a:prstGeom prst="rect">
          <a:avLst/>
        </a:prstGeom>
      </xdr:spPr>
    </xdr:pic>
    <xdr:clientData/>
  </xdr:twoCellAnchor>
  <xdr:twoCellAnchor editAs="oneCell">
    <xdr:from>
      <xdr:col>1</xdr:col>
      <xdr:colOff>25400</xdr:colOff>
      <xdr:row>1599</xdr:row>
      <xdr:rowOff>25400</xdr:rowOff>
    </xdr:from>
    <xdr:to>
      <xdr:col>1</xdr:col>
      <xdr:colOff>749300</xdr:colOff>
      <xdr:row>1599</xdr:row>
      <xdr:rowOff>501650</xdr:rowOff>
    </xdr:to>
    <xdr:pic>
      <xdr:nvPicPr>
        <xdr:cNvPr id="2817" name="Subgraph-master_yinyang">
          <a:extLst>
            <a:ext uri="{FF2B5EF4-FFF2-40B4-BE49-F238E27FC236}">
              <a16:creationId xmlns:a16="http://schemas.microsoft.com/office/drawing/2014/main" id="{630A730E-EB40-42C1-B4A7-B88D78F9D151}"/>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837225275"/>
          <a:ext cx="723900" cy="476250"/>
        </a:xfrm>
        <a:prstGeom prst="rect">
          <a:avLst/>
        </a:prstGeom>
      </xdr:spPr>
    </xdr:pic>
    <xdr:clientData/>
  </xdr:twoCellAnchor>
  <xdr:twoCellAnchor editAs="oneCell">
    <xdr:from>
      <xdr:col>1</xdr:col>
      <xdr:colOff>25400</xdr:colOff>
      <xdr:row>1600</xdr:row>
      <xdr:rowOff>25400</xdr:rowOff>
    </xdr:from>
    <xdr:to>
      <xdr:col>1</xdr:col>
      <xdr:colOff>749300</xdr:colOff>
      <xdr:row>1600</xdr:row>
      <xdr:rowOff>501650</xdr:rowOff>
    </xdr:to>
    <xdr:pic>
      <xdr:nvPicPr>
        <xdr:cNvPr id="2819" name="Subgraph-wonieewins">
          <a:extLst>
            <a:ext uri="{FF2B5EF4-FFF2-40B4-BE49-F238E27FC236}">
              <a16:creationId xmlns:a16="http://schemas.microsoft.com/office/drawing/2014/main" id="{ECC3F345-A1A6-479F-80A1-F6CF142BC235}"/>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837749150"/>
          <a:ext cx="723900" cy="476250"/>
        </a:xfrm>
        <a:prstGeom prst="rect">
          <a:avLst/>
        </a:prstGeom>
      </xdr:spPr>
    </xdr:pic>
    <xdr:clientData/>
  </xdr:twoCellAnchor>
  <xdr:twoCellAnchor editAs="oneCell">
    <xdr:from>
      <xdr:col>1</xdr:col>
      <xdr:colOff>25400</xdr:colOff>
      <xdr:row>1601</xdr:row>
      <xdr:rowOff>25400</xdr:rowOff>
    </xdr:from>
    <xdr:to>
      <xdr:col>1</xdr:col>
      <xdr:colOff>749300</xdr:colOff>
      <xdr:row>1601</xdr:row>
      <xdr:rowOff>501650</xdr:rowOff>
    </xdr:to>
    <xdr:pic>
      <xdr:nvPicPr>
        <xdr:cNvPr id="2821" name="Subgraph-yanda041092701">
          <a:extLst>
            <a:ext uri="{FF2B5EF4-FFF2-40B4-BE49-F238E27FC236}">
              <a16:creationId xmlns:a16="http://schemas.microsoft.com/office/drawing/2014/main" id="{A238F098-0156-499E-BDA8-2958F73C6E7E}"/>
            </a:ext>
          </a:extLst>
        </xdr:cNvPr>
        <xdr:cNvPicPr>
          <a:picLocks/>
        </xdr:cNvPicPr>
      </xdr:nvPicPr>
      <xdr:blipFill>
        <a:blip xmlns:r="http://schemas.openxmlformats.org/officeDocument/2006/relationships" r:embed="rId419">
          <a:extLst>
            <a:ext uri="{28A0092B-C50C-407E-A947-70E740481C1C}">
              <a14:useLocalDpi xmlns:a14="http://schemas.microsoft.com/office/drawing/2010/main" val="0"/>
            </a:ext>
          </a:extLst>
        </a:blip>
        <a:stretch>
          <a:fillRect/>
        </a:stretch>
      </xdr:blipFill>
      <xdr:spPr>
        <a:xfrm>
          <a:off x="635000" y="838273025"/>
          <a:ext cx="723900" cy="476250"/>
        </a:xfrm>
        <a:prstGeom prst="rect">
          <a:avLst/>
        </a:prstGeom>
      </xdr:spPr>
    </xdr:pic>
    <xdr:clientData/>
  </xdr:twoCellAnchor>
  <xdr:twoCellAnchor editAs="oneCell">
    <xdr:from>
      <xdr:col>1</xdr:col>
      <xdr:colOff>25400</xdr:colOff>
      <xdr:row>1602</xdr:row>
      <xdr:rowOff>25400</xdr:rowOff>
    </xdr:from>
    <xdr:to>
      <xdr:col>1</xdr:col>
      <xdr:colOff>749300</xdr:colOff>
      <xdr:row>1602</xdr:row>
      <xdr:rowOff>501650</xdr:rowOff>
    </xdr:to>
    <xdr:pic>
      <xdr:nvPicPr>
        <xdr:cNvPr id="2823" name="Subgraph-enjane_07">
          <a:extLst>
            <a:ext uri="{FF2B5EF4-FFF2-40B4-BE49-F238E27FC236}">
              <a16:creationId xmlns:a16="http://schemas.microsoft.com/office/drawing/2014/main" id="{8366CB3E-2D36-4485-A03B-6C82C9EBA476}"/>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838796900"/>
          <a:ext cx="723900" cy="476250"/>
        </a:xfrm>
        <a:prstGeom prst="rect">
          <a:avLst/>
        </a:prstGeom>
      </xdr:spPr>
    </xdr:pic>
    <xdr:clientData/>
  </xdr:twoCellAnchor>
  <xdr:twoCellAnchor editAs="oneCell">
    <xdr:from>
      <xdr:col>1</xdr:col>
      <xdr:colOff>25400</xdr:colOff>
      <xdr:row>1603</xdr:row>
      <xdr:rowOff>25400</xdr:rowOff>
    </xdr:from>
    <xdr:to>
      <xdr:col>1</xdr:col>
      <xdr:colOff>749300</xdr:colOff>
      <xdr:row>1603</xdr:row>
      <xdr:rowOff>501650</xdr:rowOff>
    </xdr:to>
    <xdr:pic>
      <xdr:nvPicPr>
        <xdr:cNvPr id="2825" name="Subgraph-caratrightherez">
          <a:extLst>
            <a:ext uri="{FF2B5EF4-FFF2-40B4-BE49-F238E27FC236}">
              <a16:creationId xmlns:a16="http://schemas.microsoft.com/office/drawing/2014/main" id="{4A9CDEA1-BB09-4666-944E-E951286D7983}"/>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839320775"/>
          <a:ext cx="723900" cy="476250"/>
        </a:xfrm>
        <a:prstGeom prst="rect">
          <a:avLst/>
        </a:prstGeom>
      </xdr:spPr>
    </xdr:pic>
    <xdr:clientData/>
  </xdr:twoCellAnchor>
  <xdr:twoCellAnchor editAs="oneCell">
    <xdr:from>
      <xdr:col>1</xdr:col>
      <xdr:colOff>25400</xdr:colOff>
      <xdr:row>1604</xdr:row>
      <xdr:rowOff>25400</xdr:rowOff>
    </xdr:from>
    <xdr:to>
      <xdr:col>1</xdr:col>
      <xdr:colOff>749300</xdr:colOff>
      <xdr:row>1604</xdr:row>
      <xdr:rowOff>501650</xdr:rowOff>
    </xdr:to>
    <xdr:pic>
      <xdr:nvPicPr>
        <xdr:cNvPr id="2827" name="Subgraph-_chinoirzerr">
          <a:extLst>
            <a:ext uri="{FF2B5EF4-FFF2-40B4-BE49-F238E27FC236}">
              <a16:creationId xmlns:a16="http://schemas.microsoft.com/office/drawing/2014/main" id="{D5951337-D459-4A01-832F-0B84132EE138}"/>
            </a:ext>
          </a:extLst>
        </xdr:cNvPr>
        <xdr:cNvPicPr>
          <a:picLocks/>
        </xdr:cNvPicPr>
      </xdr:nvPicPr>
      <xdr:blipFill>
        <a:blip xmlns:r="http://schemas.openxmlformats.org/officeDocument/2006/relationships" r:embed="rId439">
          <a:extLst>
            <a:ext uri="{28A0092B-C50C-407E-A947-70E740481C1C}">
              <a14:useLocalDpi xmlns:a14="http://schemas.microsoft.com/office/drawing/2010/main" val="0"/>
            </a:ext>
          </a:extLst>
        </a:blip>
        <a:stretch>
          <a:fillRect/>
        </a:stretch>
      </xdr:blipFill>
      <xdr:spPr>
        <a:xfrm>
          <a:off x="635000" y="839844650"/>
          <a:ext cx="723900" cy="476250"/>
        </a:xfrm>
        <a:prstGeom prst="rect">
          <a:avLst/>
        </a:prstGeom>
      </xdr:spPr>
    </xdr:pic>
    <xdr:clientData/>
  </xdr:twoCellAnchor>
  <xdr:twoCellAnchor editAs="oneCell">
    <xdr:from>
      <xdr:col>1</xdr:col>
      <xdr:colOff>25400</xdr:colOff>
      <xdr:row>1605</xdr:row>
      <xdr:rowOff>25400</xdr:rowOff>
    </xdr:from>
    <xdr:to>
      <xdr:col>1</xdr:col>
      <xdr:colOff>749300</xdr:colOff>
      <xdr:row>1605</xdr:row>
      <xdr:rowOff>501650</xdr:rowOff>
    </xdr:to>
    <xdr:pic>
      <xdr:nvPicPr>
        <xdr:cNvPr id="2829" name="Subgraph-keisyishere">
          <a:extLst>
            <a:ext uri="{FF2B5EF4-FFF2-40B4-BE49-F238E27FC236}">
              <a16:creationId xmlns:a16="http://schemas.microsoft.com/office/drawing/2014/main" id="{0143921D-D148-4CB9-9CB9-F0C875FDCBE9}"/>
            </a:ext>
          </a:extLst>
        </xdr:cNvPr>
        <xdr:cNvPicPr>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635000" y="840368525"/>
          <a:ext cx="723900" cy="476250"/>
        </a:xfrm>
        <a:prstGeom prst="rect">
          <a:avLst/>
        </a:prstGeom>
      </xdr:spPr>
    </xdr:pic>
    <xdr:clientData/>
  </xdr:twoCellAnchor>
  <xdr:twoCellAnchor editAs="oneCell">
    <xdr:from>
      <xdr:col>1</xdr:col>
      <xdr:colOff>25400</xdr:colOff>
      <xdr:row>1606</xdr:row>
      <xdr:rowOff>25400</xdr:rowOff>
    </xdr:from>
    <xdr:to>
      <xdr:col>1</xdr:col>
      <xdr:colOff>749300</xdr:colOff>
      <xdr:row>1606</xdr:row>
      <xdr:rowOff>501650</xdr:rowOff>
    </xdr:to>
    <xdr:pic>
      <xdr:nvPicPr>
        <xdr:cNvPr id="2831" name="Subgraph-mmaskovv">
          <a:extLst>
            <a:ext uri="{FF2B5EF4-FFF2-40B4-BE49-F238E27FC236}">
              <a16:creationId xmlns:a16="http://schemas.microsoft.com/office/drawing/2014/main" id="{FE2B05CE-241C-4517-B087-50EF4227A3C8}"/>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840892400"/>
          <a:ext cx="723900" cy="476250"/>
        </a:xfrm>
        <a:prstGeom prst="rect">
          <a:avLst/>
        </a:prstGeom>
      </xdr:spPr>
    </xdr:pic>
    <xdr:clientData/>
  </xdr:twoCellAnchor>
  <xdr:twoCellAnchor editAs="oneCell">
    <xdr:from>
      <xdr:col>1</xdr:col>
      <xdr:colOff>25400</xdr:colOff>
      <xdr:row>1607</xdr:row>
      <xdr:rowOff>25400</xdr:rowOff>
    </xdr:from>
    <xdr:to>
      <xdr:col>1</xdr:col>
      <xdr:colOff>749300</xdr:colOff>
      <xdr:row>1607</xdr:row>
      <xdr:rowOff>501650</xdr:rowOff>
    </xdr:to>
    <xdr:pic>
      <xdr:nvPicPr>
        <xdr:cNvPr id="2833" name="Subgraph-cofeex1">
          <a:extLst>
            <a:ext uri="{FF2B5EF4-FFF2-40B4-BE49-F238E27FC236}">
              <a16:creationId xmlns:a16="http://schemas.microsoft.com/office/drawing/2014/main" id="{E0676068-B875-4430-89C3-B3B37C13F40A}"/>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841416275"/>
          <a:ext cx="723900" cy="476250"/>
        </a:xfrm>
        <a:prstGeom prst="rect">
          <a:avLst/>
        </a:prstGeom>
      </xdr:spPr>
    </xdr:pic>
    <xdr:clientData/>
  </xdr:twoCellAnchor>
  <xdr:twoCellAnchor editAs="oneCell">
    <xdr:from>
      <xdr:col>1</xdr:col>
      <xdr:colOff>25400</xdr:colOff>
      <xdr:row>1608</xdr:row>
      <xdr:rowOff>25400</xdr:rowOff>
    </xdr:from>
    <xdr:to>
      <xdr:col>1</xdr:col>
      <xdr:colOff>749300</xdr:colOff>
      <xdr:row>1608</xdr:row>
      <xdr:rowOff>501650</xdr:rowOff>
    </xdr:to>
    <xdr:pic>
      <xdr:nvPicPr>
        <xdr:cNvPr id="2835" name="Subgraph-hxerit">
          <a:extLst>
            <a:ext uri="{FF2B5EF4-FFF2-40B4-BE49-F238E27FC236}">
              <a16:creationId xmlns:a16="http://schemas.microsoft.com/office/drawing/2014/main" id="{F22AE238-D90A-4751-8775-A23700443A96}"/>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841940150"/>
          <a:ext cx="723900" cy="476250"/>
        </a:xfrm>
        <a:prstGeom prst="rect">
          <a:avLst/>
        </a:prstGeom>
      </xdr:spPr>
    </xdr:pic>
    <xdr:clientData/>
  </xdr:twoCellAnchor>
  <xdr:twoCellAnchor editAs="oneCell">
    <xdr:from>
      <xdr:col>1</xdr:col>
      <xdr:colOff>25400</xdr:colOff>
      <xdr:row>1609</xdr:row>
      <xdr:rowOff>25400</xdr:rowOff>
    </xdr:from>
    <xdr:to>
      <xdr:col>1</xdr:col>
      <xdr:colOff>749300</xdr:colOff>
      <xdr:row>1609</xdr:row>
      <xdr:rowOff>501650</xdr:rowOff>
    </xdr:to>
    <xdr:pic>
      <xdr:nvPicPr>
        <xdr:cNvPr id="2837" name="Subgraph-vvshyyy">
          <a:extLst>
            <a:ext uri="{FF2B5EF4-FFF2-40B4-BE49-F238E27FC236}">
              <a16:creationId xmlns:a16="http://schemas.microsoft.com/office/drawing/2014/main" id="{C8DED2BB-E2F9-4888-A8B9-0534462F5D37}"/>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842464025"/>
          <a:ext cx="723900" cy="476250"/>
        </a:xfrm>
        <a:prstGeom prst="rect">
          <a:avLst/>
        </a:prstGeom>
      </xdr:spPr>
    </xdr:pic>
    <xdr:clientData/>
  </xdr:twoCellAnchor>
  <xdr:twoCellAnchor editAs="oneCell">
    <xdr:from>
      <xdr:col>1</xdr:col>
      <xdr:colOff>25400</xdr:colOff>
      <xdr:row>1610</xdr:row>
      <xdr:rowOff>25400</xdr:rowOff>
    </xdr:from>
    <xdr:to>
      <xdr:col>1</xdr:col>
      <xdr:colOff>749300</xdr:colOff>
      <xdr:row>1610</xdr:row>
      <xdr:rowOff>501650</xdr:rowOff>
    </xdr:to>
    <xdr:pic>
      <xdr:nvPicPr>
        <xdr:cNvPr id="2839" name="Subgraph-folivares10p">
          <a:extLst>
            <a:ext uri="{FF2B5EF4-FFF2-40B4-BE49-F238E27FC236}">
              <a16:creationId xmlns:a16="http://schemas.microsoft.com/office/drawing/2014/main" id="{7B4CF415-5721-49B6-8A2E-12C4E9B20C27}"/>
            </a:ext>
          </a:extLst>
        </xdr:cNvPr>
        <xdr:cNvPicPr>
          <a:picLocks/>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635000" y="842987900"/>
          <a:ext cx="723900" cy="476250"/>
        </a:xfrm>
        <a:prstGeom prst="rect">
          <a:avLst/>
        </a:prstGeom>
      </xdr:spPr>
    </xdr:pic>
    <xdr:clientData/>
  </xdr:twoCellAnchor>
  <xdr:twoCellAnchor editAs="oneCell">
    <xdr:from>
      <xdr:col>1</xdr:col>
      <xdr:colOff>25400</xdr:colOff>
      <xdr:row>1611</xdr:row>
      <xdr:rowOff>25400</xdr:rowOff>
    </xdr:from>
    <xdr:to>
      <xdr:col>1</xdr:col>
      <xdr:colOff>749300</xdr:colOff>
      <xdr:row>1611</xdr:row>
      <xdr:rowOff>501650</xdr:rowOff>
    </xdr:to>
    <xdr:pic>
      <xdr:nvPicPr>
        <xdr:cNvPr id="2841" name="Subgraph-vtaehyungsii_">
          <a:extLst>
            <a:ext uri="{FF2B5EF4-FFF2-40B4-BE49-F238E27FC236}">
              <a16:creationId xmlns:a16="http://schemas.microsoft.com/office/drawing/2014/main" id="{D2369A53-CC76-40AF-A6CA-D379F375C953}"/>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843511775"/>
          <a:ext cx="723900" cy="476250"/>
        </a:xfrm>
        <a:prstGeom prst="rect">
          <a:avLst/>
        </a:prstGeom>
      </xdr:spPr>
    </xdr:pic>
    <xdr:clientData/>
  </xdr:twoCellAnchor>
  <xdr:twoCellAnchor editAs="oneCell">
    <xdr:from>
      <xdr:col>1</xdr:col>
      <xdr:colOff>25400</xdr:colOff>
      <xdr:row>1612</xdr:row>
      <xdr:rowOff>25400</xdr:rowOff>
    </xdr:from>
    <xdr:to>
      <xdr:col>1</xdr:col>
      <xdr:colOff>749300</xdr:colOff>
      <xdr:row>1612</xdr:row>
      <xdr:rowOff>501650</xdr:rowOff>
    </xdr:to>
    <xdr:pic>
      <xdr:nvPicPr>
        <xdr:cNvPr id="2843" name="Subgraph-stetheh">
          <a:extLst>
            <a:ext uri="{FF2B5EF4-FFF2-40B4-BE49-F238E27FC236}">
              <a16:creationId xmlns:a16="http://schemas.microsoft.com/office/drawing/2014/main" id="{D56346B1-E163-4EED-9659-9B10726E756A}"/>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35000" y="844035650"/>
          <a:ext cx="723900" cy="476250"/>
        </a:xfrm>
        <a:prstGeom prst="rect">
          <a:avLst/>
        </a:prstGeom>
      </xdr:spPr>
    </xdr:pic>
    <xdr:clientData/>
  </xdr:twoCellAnchor>
  <xdr:twoCellAnchor editAs="oneCell">
    <xdr:from>
      <xdr:col>1</xdr:col>
      <xdr:colOff>25400</xdr:colOff>
      <xdr:row>1613</xdr:row>
      <xdr:rowOff>25400</xdr:rowOff>
    </xdr:from>
    <xdr:to>
      <xdr:col>1</xdr:col>
      <xdr:colOff>749300</xdr:colOff>
      <xdr:row>1613</xdr:row>
      <xdr:rowOff>501650</xdr:rowOff>
    </xdr:to>
    <xdr:pic>
      <xdr:nvPicPr>
        <xdr:cNvPr id="2845" name="Subgraph-_7012citix">
          <a:extLst>
            <a:ext uri="{FF2B5EF4-FFF2-40B4-BE49-F238E27FC236}">
              <a16:creationId xmlns:a16="http://schemas.microsoft.com/office/drawing/2014/main" id="{746908F6-0B4E-453A-9985-BB13E3B30B8E}"/>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844559525"/>
          <a:ext cx="723900" cy="476250"/>
        </a:xfrm>
        <a:prstGeom prst="rect">
          <a:avLst/>
        </a:prstGeom>
      </xdr:spPr>
    </xdr:pic>
    <xdr:clientData/>
  </xdr:twoCellAnchor>
  <xdr:twoCellAnchor editAs="oneCell">
    <xdr:from>
      <xdr:col>1</xdr:col>
      <xdr:colOff>25400</xdr:colOff>
      <xdr:row>1614</xdr:row>
      <xdr:rowOff>25400</xdr:rowOff>
    </xdr:from>
    <xdr:to>
      <xdr:col>1</xdr:col>
      <xdr:colOff>749300</xdr:colOff>
      <xdr:row>1614</xdr:row>
      <xdr:rowOff>501650</xdr:rowOff>
    </xdr:to>
    <xdr:pic>
      <xdr:nvPicPr>
        <xdr:cNvPr id="2847" name="Subgraph-felipsn_">
          <a:extLst>
            <a:ext uri="{FF2B5EF4-FFF2-40B4-BE49-F238E27FC236}">
              <a16:creationId xmlns:a16="http://schemas.microsoft.com/office/drawing/2014/main" id="{E611D739-E8E5-4B26-AD80-6292233EE017}"/>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845083400"/>
          <a:ext cx="723900" cy="476250"/>
        </a:xfrm>
        <a:prstGeom prst="rect">
          <a:avLst/>
        </a:prstGeom>
      </xdr:spPr>
    </xdr:pic>
    <xdr:clientData/>
  </xdr:twoCellAnchor>
  <xdr:twoCellAnchor editAs="oneCell">
    <xdr:from>
      <xdr:col>1</xdr:col>
      <xdr:colOff>25400</xdr:colOff>
      <xdr:row>1615</xdr:row>
      <xdr:rowOff>25400</xdr:rowOff>
    </xdr:from>
    <xdr:to>
      <xdr:col>1</xdr:col>
      <xdr:colOff>749300</xdr:colOff>
      <xdr:row>1615</xdr:row>
      <xdr:rowOff>501650</xdr:rowOff>
    </xdr:to>
    <xdr:pic>
      <xdr:nvPicPr>
        <xdr:cNvPr id="2849" name="Subgraph-paliklol">
          <a:extLst>
            <a:ext uri="{FF2B5EF4-FFF2-40B4-BE49-F238E27FC236}">
              <a16:creationId xmlns:a16="http://schemas.microsoft.com/office/drawing/2014/main" id="{E321790B-7289-4AC4-82A4-E0D07FFFE5A6}"/>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845607275"/>
          <a:ext cx="723900" cy="476250"/>
        </a:xfrm>
        <a:prstGeom prst="rect">
          <a:avLst/>
        </a:prstGeom>
      </xdr:spPr>
    </xdr:pic>
    <xdr:clientData/>
  </xdr:twoCellAnchor>
  <xdr:twoCellAnchor editAs="oneCell">
    <xdr:from>
      <xdr:col>1</xdr:col>
      <xdr:colOff>25400</xdr:colOff>
      <xdr:row>1616</xdr:row>
      <xdr:rowOff>25400</xdr:rowOff>
    </xdr:from>
    <xdr:to>
      <xdr:col>1</xdr:col>
      <xdr:colOff>749300</xdr:colOff>
      <xdr:row>1616</xdr:row>
      <xdr:rowOff>501650</xdr:rowOff>
    </xdr:to>
    <xdr:pic>
      <xdr:nvPicPr>
        <xdr:cNvPr id="2851" name="Subgraph-dimitrisanders_">
          <a:extLst>
            <a:ext uri="{FF2B5EF4-FFF2-40B4-BE49-F238E27FC236}">
              <a16:creationId xmlns:a16="http://schemas.microsoft.com/office/drawing/2014/main" id="{F690C3DD-A628-4BA0-A2F4-3BE87A6916D4}"/>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846131150"/>
          <a:ext cx="723900" cy="476250"/>
        </a:xfrm>
        <a:prstGeom prst="rect">
          <a:avLst/>
        </a:prstGeom>
      </xdr:spPr>
    </xdr:pic>
    <xdr:clientData/>
  </xdr:twoCellAnchor>
  <xdr:twoCellAnchor editAs="oneCell">
    <xdr:from>
      <xdr:col>1</xdr:col>
      <xdr:colOff>25400</xdr:colOff>
      <xdr:row>1617</xdr:row>
      <xdr:rowOff>25400</xdr:rowOff>
    </xdr:from>
    <xdr:to>
      <xdr:col>1</xdr:col>
      <xdr:colOff>749300</xdr:colOff>
      <xdr:row>1617</xdr:row>
      <xdr:rowOff>501650</xdr:rowOff>
    </xdr:to>
    <xdr:pic>
      <xdr:nvPicPr>
        <xdr:cNvPr id="2853" name="Subgraph-pessi_suzaku">
          <a:extLst>
            <a:ext uri="{FF2B5EF4-FFF2-40B4-BE49-F238E27FC236}">
              <a16:creationId xmlns:a16="http://schemas.microsoft.com/office/drawing/2014/main" id="{B3265039-BC8B-4737-AC00-151285BAD158}"/>
            </a:ext>
          </a:extLst>
        </xdr:cNvPr>
        <xdr:cNvPicPr>
          <a:picLocks/>
        </xdr:cNvPicPr>
      </xdr:nvPicPr>
      <xdr:blipFill>
        <a:blip xmlns:r="http://schemas.openxmlformats.org/officeDocument/2006/relationships" r:embed="rId447">
          <a:extLst>
            <a:ext uri="{28A0092B-C50C-407E-A947-70E740481C1C}">
              <a14:useLocalDpi xmlns:a14="http://schemas.microsoft.com/office/drawing/2010/main" val="0"/>
            </a:ext>
          </a:extLst>
        </a:blip>
        <a:stretch>
          <a:fillRect/>
        </a:stretch>
      </xdr:blipFill>
      <xdr:spPr>
        <a:xfrm>
          <a:off x="635000" y="846655025"/>
          <a:ext cx="723900" cy="476250"/>
        </a:xfrm>
        <a:prstGeom prst="rect">
          <a:avLst/>
        </a:prstGeom>
      </xdr:spPr>
    </xdr:pic>
    <xdr:clientData/>
  </xdr:twoCellAnchor>
  <xdr:twoCellAnchor editAs="oneCell">
    <xdr:from>
      <xdr:col>1</xdr:col>
      <xdr:colOff>25400</xdr:colOff>
      <xdr:row>1618</xdr:row>
      <xdr:rowOff>25400</xdr:rowOff>
    </xdr:from>
    <xdr:to>
      <xdr:col>1</xdr:col>
      <xdr:colOff>749300</xdr:colOff>
      <xdr:row>1618</xdr:row>
      <xdr:rowOff>501650</xdr:rowOff>
    </xdr:to>
    <xdr:pic>
      <xdr:nvPicPr>
        <xdr:cNvPr id="2855" name="Subgraph-melvvln">
          <a:extLst>
            <a:ext uri="{FF2B5EF4-FFF2-40B4-BE49-F238E27FC236}">
              <a16:creationId xmlns:a16="http://schemas.microsoft.com/office/drawing/2014/main" id="{8A1E2CA4-F2FE-4633-9CE4-EB9B20846533}"/>
            </a:ext>
          </a:extLst>
        </xdr:cNvPr>
        <xdr:cNvPicPr>
          <a:picLocks/>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635000" y="847178900"/>
          <a:ext cx="723900" cy="476250"/>
        </a:xfrm>
        <a:prstGeom prst="rect">
          <a:avLst/>
        </a:prstGeom>
      </xdr:spPr>
    </xdr:pic>
    <xdr:clientData/>
  </xdr:twoCellAnchor>
  <xdr:twoCellAnchor editAs="oneCell">
    <xdr:from>
      <xdr:col>1</xdr:col>
      <xdr:colOff>25400</xdr:colOff>
      <xdr:row>1619</xdr:row>
      <xdr:rowOff>25400</xdr:rowOff>
    </xdr:from>
    <xdr:to>
      <xdr:col>1</xdr:col>
      <xdr:colOff>749300</xdr:colOff>
      <xdr:row>1619</xdr:row>
      <xdr:rowOff>501650</xdr:rowOff>
    </xdr:to>
    <xdr:pic>
      <xdr:nvPicPr>
        <xdr:cNvPr id="2857" name="Subgraph-burakoz68032132">
          <a:extLst>
            <a:ext uri="{FF2B5EF4-FFF2-40B4-BE49-F238E27FC236}">
              <a16:creationId xmlns:a16="http://schemas.microsoft.com/office/drawing/2014/main" id="{C9439717-C511-4A5F-9005-7D74F5D4A04C}"/>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847702775"/>
          <a:ext cx="723900" cy="476250"/>
        </a:xfrm>
        <a:prstGeom prst="rect">
          <a:avLst/>
        </a:prstGeom>
      </xdr:spPr>
    </xdr:pic>
    <xdr:clientData/>
  </xdr:twoCellAnchor>
  <xdr:twoCellAnchor editAs="oneCell">
    <xdr:from>
      <xdr:col>1</xdr:col>
      <xdr:colOff>25400</xdr:colOff>
      <xdr:row>1620</xdr:row>
      <xdr:rowOff>25400</xdr:rowOff>
    </xdr:from>
    <xdr:to>
      <xdr:col>1</xdr:col>
      <xdr:colOff>749300</xdr:colOff>
      <xdr:row>1620</xdr:row>
      <xdr:rowOff>501650</xdr:rowOff>
    </xdr:to>
    <xdr:pic>
      <xdr:nvPicPr>
        <xdr:cNvPr id="2859" name="Subgraph-wf4_phd">
          <a:extLst>
            <a:ext uri="{FF2B5EF4-FFF2-40B4-BE49-F238E27FC236}">
              <a16:creationId xmlns:a16="http://schemas.microsoft.com/office/drawing/2014/main" id="{55182395-30A4-4F5A-9476-CFE584CF4A64}"/>
            </a:ext>
          </a:extLst>
        </xdr:cNvPr>
        <xdr:cNvPicPr>
          <a:picLocks/>
        </xdr:cNvPicPr>
      </xdr:nvPicPr>
      <xdr:blipFill>
        <a:blip xmlns:r="http://schemas.openxmlformats.org/officeDocument/2006/relationships" r:embed="rId448">
          <a:extLst>
            <a:ext uri="{28A0092B-C50C-407E-A947-70E740481C1C}">
              <a14:useLocalDpi xmlns:a14="http://schemas.microsoft.com/office/drawing/2010/main" val="0"/>
            </a:ext>
          </a:extLst>
        </a:blip>
        <a:stretch>
          <a:fillRect/>
        </a:stretch>
      </xdr:blipFill>
      <xdr:spPr>
        <a:xfrm>
          <a:off x="635000" y="848226650"/>
          <a:ext cx="723900" cy="476250"/>
        </a:xfrm>
        <a:prstGeom prst="rect">
          <a:avLst/>
        </a:prstGeom>
      </xdr:spPr>
    </xdr:pic>
    <xdr:clientData/>
  </xdr:twoCellAnchor>
  <xdr:twoCellAnchor editAs="oneCell">
    <xdr:from>
      <xdr:col>1</xdr:col>
      <xdr:colOff>25400</xdr:colOff>
      <xdr:row>1621</xdr:row>
      <xdr:rowOff>25400</xdr:rowOff>
    </xdr:from>
    <xdr:to>
      <xdr:col>1</xdr:col>
      <xdr:colOff>749300</xdr:colOff>
      <xdr:row>1621</xdr:row>
      <xdr:rowOff>501650</xdr:rowOff>
    </xdr:to>
    <xdr:pic>
      <xdr:nvPicPr>
        <xdr:cNvPr id="2861" name="Subgraph-macarioxmapi">
          <a:extLst>
            <a:ext uri="{FF2B5EF4-FFF2-40B4-BE49-F238E27FC236}">
              <a16:creationId xmlns:a16="http://schemas.microsoft.com/office/drawing/2014/main" id="{5AE34184-92A0-4EF8-9F30-E04FCD897A01}"/>
            </a:ext>
          </a:extLst>
        </xdr:cNvPr>
        <xdr:cNvPicPr>
          <a:picLocks/>
        </xdr:cNvPicPr>
      </xdr:nvPicPr>
      <xdr:blipFill>
        <a:blip xmlns:r="http://schemas.openxmlformats.org/officeDocument/2006/relationships" r:embed="rId439">
          <a:extLst>
            <a:ext uri="{28A0092B-C50C-407E-A947-70E740481C1C}">
              <a14:useLocalDpi xmlns:a14="http://schemas.microsoft.com/office/drawing/2010/main" val="0"/>
            </a:ext>
          </a:extLst>
        </a:blip>
        <a:stretch>
          <a:fillRect/>
        </a:stretch>
      </xdr:blipFill>
      <xdr:spPr>
        <a:xfrm>
          <a:off x="635000" y="848750525"/>
          <a:ext cx="723900" cy="476250"/>
        </a:xfrm>
        <a:prstGeom prst="rect">
          <a:avLst/>
        </a:prstGeom>
      </xdr:spPr>
    </xdr:pic>
    <xdr:clientData/>
  </xdr:twoCellAnchor>
  <xdr:twoCellAnchor editAs="oneCell">
    <xdr:from>
      <xdr:col>1</xdr:col>
      <xdr:colOff>25400</xdr:colOff>
      <xdr:row>1622</xdr:row>
      <xdr:rowOff>25400</xdr:rowOff>
    </xdr:from>
    <xdr:to>
      <xdr:col>1</xdr:col>
      <xdr:colOff>749300</xdr:colOff>
      <xdr:row>1622</xdr:row>
      <xdr:rowOff>501650</xdr:rowOff>
    </xdr:to>
    <xdr:pic>
      <xdr:nvPicPr>
        <xdr:cNvPr id="2863" name="Subgraph-jjaywonx">
          <a:extLst>
            <a:ext uri="{FF2B5EF4-FFF2-40B4-BE49-F238E27FC236}">
              <a16:creationId xmlns:a16="http://schemas.microsoft.com/office/drawing/2014/main" id="{A420BAD4-B109-470F-A9CF-BE79AE3A605F}"/>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849274400"/>
          <a:ext cx="723900" cy="476250"/>
        </a:xfrm>
        <a:prstGeom prst="rect">
          <a:avLst/>
        </a:prstGeom>
      </xdr:spPr>
    </xdr:pic>
    <xdr:clientData/>
  </xdr:twoCellAnchor>
  <xdr:twoCellAnchor editAs="oneCell">
    <xdr:from>
      <xdr:col>1</xdr:col>
      <xdr:colOff>25400</xdr:colOff>
      <xdr:row>1624</xdr:row>
      <xdr:rowOff>25400</xdr:rowOff>
    </xdr:from>
    <xdr:to>
      <xdr:col>1</xdr:col>
      <xdr:colOff>749300</xdr:colOff>
      <xdr:row>1624</xdr:row>
      <xdr:rowOff>501650</xdr:rowOff>
    </xdr:to>
    <xdr:pic>
      <xdr:nvPicPr>
        <xdr:cNvPr id="2865" name="Subgraph-rtsportnews">
          <a:extLst>
            <a:ext uri="{FF2B5EF4-FFF2-40B4-BE49-F238E27FC236}">
              <a16:creationId xmlns:a16="http://schemas.microsoft.com/office/drawing/2014/main" id="{3BB37F1F-040E-49D7-9FC9-6FBD932DA89A}"/>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850322150"/>
          <a:ext cx="723900" cy="476250"/>
        </a:xfrm>
        <a:prstGeom prst="rect">
          <a:avLst/>
        </a:prstGeom>
      </xdr:spPr>
    </xdr:pic>
    <xdr:clientData/>
  </xdr:twoCellAnchor>
  <xdr:twoCellAnchor editAs="oneCell">
    <xdr:from>
      <xdr:col>1</xdr:col>
      <xdr:colOff>25400</xdr:colOff>
      <xdr:row>1625</xdr:row>
      <xdr:rowOff>25400</xdr:rowOff>
    </xdr:from>
    <xdr:to>
      <xdr:col>1</xdr:col>
      <xdr:colOff>749300</xdr:colOff>
      <xdr:row>1625</xdr:row>
      <xdr:rowOff>501650</xdr:rowOff>
    </xdr:to>
    <xdr:pic>
      <xdr:nvPicPr>
        <xdr:cNvPr id="2867" name="Subgraph-armando91142904">
          <a:extLst>
            <a:ext uri="{FF2B5EF4-FFF2-40B4-BE49-F238E27FC236}">
              <a16:creationId xmlns:a16="http://schemas.microsoft.com/office/drawing/2014/main" id="{4A97DE38-A432-4EB0-AE4C-A30755B43208}"/>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850846025"/>
          <a:ext cx="723900" cy="476250"/>
        </a:xfrm>
        <a:prstGeom prst="rect">
          <a:avLst/>
        </a:prstGeom>
      </xdr:spPr>
    </xdr:pic>
    <xdr:clientData/>
  </xdr:twoCellAnchor>
  <xdr:twoCellAnchor editAs="oneCell">
    <xdr:from>
      <xdr:col>1</xdr:col>
      <xdr:colOff>25400</xdr:colOff>
      <xdr:row>1626</xdr:row>
      <xdr:rowOff>25400</xdr:rowOff>
    </xdr:from>
    <xdr:to>
      <xdr:col>1</xdr:col>
      <xdr:colOff>749300</xdr:colOff>
      <xdr:row>1626</xdr:row>
      <xdr:rowOff>501650</xdr:rowOff>
    </xdr:to>
    <xdr:pic>
      <xdr:nvPicPr>
        <xdr:cNvPr id="2869" name="Subgraph-sootanghoon08">
          <a:extLst>
            <a:ext uri="{FF2B5EF4-FFF2-40B4-BE49-F238E27FC236}">
              <a16:creationId xmlns:a16="http://schemas.microsoft.com/office/drawing/2014/main" id="{77595300-90E3-4500-891E-B13BA7B020A0}"/>
            </a:ext>
          </a:extLst>
        </xdr:cNvPr>
        <xdr:cNvPicPr>
          <a:picLocks/>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635000" y="851369900"/>
          <a:ext cx="723900" cy="476250"/>
        </a:xfrm>
        <a:prstGeom prst="rect">
          <a:avLst/>
        </a:prstGeom>
      </xdr:spPr>
    </xdr:pic>
    <xdr:clientData/>
  </xdr:twoCellAnchor>
  <xdr:twoCellAnchor editAs="oneCell">
    <xdr:from>
      <xdr:col>1</xdr:col>
      <xdr:colOff>25400</xdr:colOff>
      <xdr:row>1628</xdr:row>
      <xdr:rowOff>25400</xdr:rowOff>
    </xdr:from>
    <xdr:to>
      <xdr:col>1</xdr:col>
      <xdr:colOff>749300</xdr:colOff>
      <xdr:row>1628</xdr:row>
      <xdr:rowOff>501650</xdr:rowOff>
    </xdr:to>
    <xdr:pic>
      <xdr:nvPicPr>
        <xdr:cNvPr id="2871" name="Subgraph-bosscapone415">
          <a:extLst>
            <a:ext uri="{FF2B5EF4-FFF2-40B4-BE49-F238E27FC236}">
              <a16:creationId xmlns:a16="http://schemas.microsoft.com/office/drawing/2014/main" id="{101864F4-9632-4920-B60D-2313AA641334}"/>
            </a:ext>
          </a:extLst>
        </xdr:cNvPr>
        <xdr:cNvPicPr>
          <a:picLocks/>
        </xdr:cNvPicPr>
      </xdr:nvPicPr>
      <xdr:blipFill>
        <a:blip xmlns:r="http://schemas.openxmlformats.org/officeDocument/2006/relationships" r:embed="rId449">
          <a:extLst>
            <a:ext uri="{28A0092B-C50C-407E-A947-70E740481C1C}">
              <a14:useLocalDpi xmlns:a14="http://schemas.microsoft.com/office/drawing/2010/main" val="0"/>
            </a:ext>
          </a:extLst>
        </a:blip>
        <a:stretch>
          <a:fillRect/>
        </a:stretch>
      </xdr:blipFill>
      <xdr:spPr>
        <a:xfrm>
          <a:off x="635000" y="852417650"/>
          <a:ext cx="723900" cy="476250"/>
        </a:xfrm>
        <a:prstGeom prst="rect">
          <a:avLst/>
        </a:prstGeom>
      </xdr:spPr>
    </xdr:pic>
    <xdr:clientData/>
  </xdr:twoCellAnchor>
  <xdr:twoCellAnchor editAs="oneCell">
    <xdr:from>
      <xdr:col>1</xdr:col>
      <xdr:colOff>25400</xdr:colOff>
      <xdr:row>1629</xdr:row>
      <xdr:rowOff>25400</xdr:rowOff>
    </xdr:from>
    <xdr:to>
      <xdr:col>1</xdr:col>
      <xdr:colOff>749300</xdr:colOff>
      <xdr:row>1629</xdr:row>
      <xdr:rowOff>501650</xdr:rowOff>
    </xdr:to>
    <xdr:pic>
      <xdr:nvPicPr>
        <xdr:cNvPr id="2873" name="Subgraph-codymas40298655">
          <a:extLst>
            <a:ext uri="{FF2B5EF4-FFF2-40B4-BE49-F238E27FC236}">
              <a16:creationId xmlns:a16="http://schemas.microsoft.com/office/drawing/2014/main" id="{008BF75D-6C18-42EE-BDAE-31BB5829C6F9}"/>
            </a:ext>
          </a:extLst>
        </xdr:cNvPr>
        <xdr:cNvPicPr>
          <a:picLocks/>
        </xdr:cNvPicPr>
      </xdr:nvPicPr>
      <xdr:blipFill>
        <a:blip xmlns:r="http://schemas.openxmlformats.org/officeDocument/2006/relationships" r:embed="rId247">
          <a:extLst>
            <a:ext uri="{28A0092B-C50C-407E-A947-70E740481C1C}">
              <a14:useLocalDpi xmlns:a14="http://schemas.microsoft.com/office/drawing/2010/main" val="0"/>
            </a:ext>
          </a:extLst>
        </a:blip>
        <a:stretch>
          <a:fillRect/>
        </a:stretch>
      </xdr:blipFill>
      <xdr:spPr>
        <a:xfrm>
          <a:off x="635000" y="852941525"/>
          <a:ext cx="723900" cy="476250"/>
        </a:xfrm>
        <a:prstGeom prst="rect">
          <a:avLst/>
        </a:prstGeom>
      </xdr:spPr>
    </xdr:pic>
    <xdr:clientData/>
  </xdr:twoCellAnchor>
  <xdr:twoCellAnchor editAs="oneCell">
    <xdr:from>
      <xdr:col>1</xdr:col>
      <xdr:colOff>25400</xdr:colOff>
      <xdr:row>1630</xdr:row>
      <xdr:rowOff>25400</xdr:rowOff>
    </xdr:from>
    <xdr:to>
      <xdr:col>1</xdr:col>
      <xdr:colOff>749300</xdr:colOff>
      <xdr:row>1630</xdr:row>
      <xdr:rowOff>501650</xdr:rowOff>
    </xdr:to>
    <xdr:pic>
      <xdr:nvPicPr>
        <xdr:cNvPr id="2875" name="Subgraph-relyamnz">
          <a:extLst>
            <a:ext uri="{FF2B5EF4-FFF2-40B4-BE49-F238E27FC236}">
              <a16:creationId xmlns:a16="http://schemas.microsoft.com/office/drawing/2014/main" id="{09E5F46E-BFE7-4B96-8F23-ECB4F1CDB1C7}"/>
            </a:ext>
          </a:extLst>
        </xdr:cNvPr>
        <xdr:cNvPicPr>
          <a:picLocks/>
        </xdr:cNvPicPr>
      </xdr:nvPicPr>
      <xdr:blipFill>
        <a:blip xmlns:r="http://schemas.openxmlformats.org/officeDocument/2006/relationships" r:embed="rId439">
          <a:extLst>
            <a:ext uri="{28A0092B-C50C-407E-A947-70E740481C1C}">
              <a14:useLocalDpi xmlns:a14="http://schemas.microsoft.com/office/drawing/2010/main" val="0"/>
            </a:ext>
          </a:extLst>
        </a:blip>
        <a:stretch>
          <a:fillRect/>
        </a:stretch>
      </xdr:blipFill>
      <xdr:spPr>
        <a:xfrm>
          <a:off x="635000" y="853465400"/>
          <a:ext cx="723900" cy="476250"/>
        </a:xfrm>
        <a:prstGeom prst="rect">
          <a:avLst/>
        </a:prstGeom>
      </xdr:spPr>
    </xdr:pic>
    <xdr:clientData/>
  </xdr:twoCellAnchor>
  <xdr:twoCellAnchor editAs="oneCell">
    <xdr:from>
      <xdr:col>1</xdr:col>
      <xdr:colOff>25400</xdr:colOff>
      <xdr:row>1631</xdr:row>
      <xdr:rowOff>25400</xdr:rowOff>
    </xdr:from>
    <xdr:to>
      <xdr:col>1</xdr:col>
      <xdr:colOff>749300</xdr:colOff>
      <xdr:row>1631</xdr:row>
      <xdr:rowOff>501650</xdr:rowOff>
    </xdr:to>
    <xdr:pic>
      <xdr:nvPicPr>
        <xdr:cNvPr id="2877" name="Subgraph-hosierlouie">
          <a:extLst>
            <a:ext uri="{FF2B5EF4-FFF2-40B4-BE49-F238E27FC236}">
              <a16:creationId xmlns:a16="http://schemas.microsoft.com/office/drawing/2014/main" id="{554AEB77-62CD-4FD5-9E41-AE52C6E00168}"/>
            </a:ext>
          </a:extLst>
        </xdr:cNvPr>
        <xdr:cNvPicPr>
          <a:picLocks/>
        </xdr:cNvPicPr>
      </xdr:nvPicPr>
      <xdr:blipFill>
        <a:blip xmlns:r="http://schemas.openxmlformats.org/officeDocument/2006/relationships" r:embed="rId227">
          <a:extLst>
            <a:ext uri="{28A0092B-C50C-407E-A947-70E740481C1C}">
              <a14:useLocalDpi xmlns:a14="http://schemas.microsoft.com/office/drawing/2010/main" val="0"/>
            </a:ext>
          </a:extLst>
        </a:blip>
        <a:stretch>
          <a:fillRect/>
        </a:stretch>
      </xdr:blipFill>
      <xdr:spPr>
        <a:xfrm>
          <a:off x="635000" y="853989275"/>
          <a:ext cx="723900" cy="476250"/>
        </a:xfrm>
        <a:prstGeom prst="rect">
          <a:avLst/>
        </a:prstGeom>
      </xdr:spPr>
    </xdr:pic>
    <xdr:clientData/>
  </xdr:twoCellAnchor>
  <xdr:twoCellAnchor editAs="oneCell">
    <xdr:from>
      <xdr:col>1</xdr:col>
      <xdr:colOff>25400</xdr:colOff>
      <xdr:row>1632</xdr:row>
      <xdr:rowOff>25400</xdr:rowOff>
    </xdr:from>
    <xdr:to>
      <xdr:col>1</xdr:col>
      <xdr:colOff>749300</xdr:colOff>
      <xdr:row>1632</xdr:row>
      <xdr:rowOff>501650</xdr:rowOff>
    </xdr:to>
    <xdr:pic>
      <xdr:nvPicPr>
        <xdr:cNvPr id="2879" name="Subgraph-iyadtari1">
          <a:extLst>
            <a:ext uri="{FF2B5EF4-FFF2-40B4-BE49-F238E27FC236}">
              <a16:creationId xmlns:a16="http://schemas.microsoft.com/office/drawing/2014/main" id="{8FF7DAEF-FE34-4245-86F9-2059D3BAA3DC}"/>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854513150"/>
          <a:ext cx="723900" cy="476250"/>
        </a:xfrm>
        <a:prstGeom prst="rect">
          <a:avLst/>
        </a:prstGeom>
      </xdr:spPr>
    </xdr:pic>
    <xdr:clientData/>
  </xdr:twoCellAnchor>
  <xdr:twoCellAnchor editAs="oneCell">
    <xdr:from>
      <xdr:col>1</xdr:col>
      <xdr:colOff>25400</xdr:colOff>
      <xdr:row>1634</xdr:row>
      <xdr:rowOff>25400</xdr:rowOff>
    </xdr:from>
    <xdr:to>
      <xdr:col>1</xdr:col>
      <xdr:colOff>749300</xdr:colOff>
      <xdr:row>1634</xdr:row>
      <xdr:rowOff>501650</xdr:rowOff>
    </xdr:to>
    <xdr:pic>
      <xdr:nvPicPr>
        <xdr:cNvPr id="2881" name="Subgraph-bigthumb_ck631">
          <a:extLst>
            <a:ext uri="{FF2B5EF4-FFF2-40B4-BE49-F238E27FC236}">
              <a16:creationId xmlns:a16="http://schemas.microsoft.com/office/drawing/2014/main" id="{117524F5-7CFF-4870-85DF-1F6010B2441F}"/>
            </a:ext>
          </a:extLst>
        </xdr:cNvPr>
        <xdr:cNvPicPr>
          <a:picLocks/>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635000" y="855560900"/>
          <a:ext cx="723900" cy="476250"/>
        </a:xfrm>
        <a:prstGeom prst="rect">
          <a:avLst/>
        </a:prstGeom>
      </xdr:spPr>
    </xdr:pic>
    <xdr:clientData/>
  </xdr:twoCellAnchor>
  <xdr:twoCellAnchor editAs="oneCell">
    <xdr:from>
      <xdr:col>1</xdr:col>
      <xdr:colOff>25400</xdr:colOff>
      <xdr:row>1635</xdr:row>
      <xdr:rowOff>25400</xdr:rowOff>
    </xdr:from>
    <xdr:to>
      <xdr:col>1</xdr:col>
      <xdr:colOff>749300</xdr:colOff>
      <xdr:row>1635</xdr:row>
      <xdr:rowOff>501650</xdr:rowOff>
    </xdr:to>
    <xdr:pic>
      <xdr:nvPicPr>
        <xdr:cNvPr id="2883" name="Subgraph-tkvk7_cityx">
          <a:extLst>
            <a:ext uri="{FF2B5EF4-FFF2-40B4-BE49-F238E27FC236}">
              <a16:creationId xmlns:a16="http://schemas.microsoft.com/office/drawing/2014/main" id="{25B0FE24-47C1-4CDC-8C48-A4B3D8FEB82B}"/>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856084775"/>
          <a:ext cx="723900" cy="476250"/>
        </a:xfrm>
        <a:prstGeom prst="rect">
          <a:avLst/>
        </a:prstGeom>
      </xdr:spPr>
    </xdr:pic>
    <xdr:clientData/>
  </xdr:twoCellAnchor>
  <xdr:twoCellAnchor editAs="oneCell">
    <xdr:from>
      <xdr:col>1</xdr:col>
      <xdr:colOff>25400</xdr:colOff>
      <xdr:row>1637</xdr:row>
      <xdr:rowOff>25400</xdr:rowOff>
    </xdr:from>
    <xdr:to>
      <xdr:col>1</xdr:col>
      <xdr:colOff>749300</xdr:colOff>
      <xdr:row>1637</xdr:row>
      <xdr:rowOff>501650</xdr:rowOff>
    </xdr:to>
    <xdr:pic>
      <xdr:nvPicPr>
        <xdr:cNvPr id="2885" name="Subgraph-gq_mma">
          <a:extLst>
            <a:ext uri="{FF2B5EF4-FFF2-40B4-BE49-F238E27FC236}">
              <a16:creationId xmlns:a16="http://schemas.microsoft.com/office/drawing/2014/main" id="{DC3C9880-6277-4871-9135-87DAB9AE35C5}"/>
            </a:ext>
          </a:extLst>
        </xdr:cNvPr>
        <xdr:cNvPicPr>
          <a:picLocks/>
        </xdr:cNvPicPr>
      </xdr:nvPicPr>
      <xdr:blipFill>
        <a:blip xmlns:r="http://schemas.openxmlformats.org/officeDocument/2006/relationships" r:embed="rId179">
          <a:extLst>
            <a:ext uri="{28A0092B-C50C-407E-A947-70E740481C1C}">
              <a14:useLocalDpi xmlns:a14="http://schemas.microsoft.com/office/drawing/2010/main" val="0"/>
            </a:ext>
          </a:extLst>
        </a:blip>
        <a:stretch>
          <a:fillRect/>
        </a:stretch>
      </xdr:blipFill>
      <xdr:spPr>
        <a:xfrm>
          <a:off x="635000" y="857132525"/>
          <a:ext cx="723900" cy="476250"/>
        </a:xfrm>
        <a:prstGeom prst="rect">
          <a:avLst/>
        </a:prstGeom>
      </xdr:spPr>
    </xdr:pic>
    <xdr:clientData/>
  </xdr:twoCellAnchor>
  <xdr:twoCellAnchor editAs="oneCell">
    <xdr:from>
      <xdr:col>1</xdr:col>
      <xdr:colOff>25400</xdr:colOff>
      <xdr:row>1638</xdr:row>
      <xdr:rowOff>25400</xdr:rowOff>
    </xdr:from>
    <xdr:to>
      <xdr:col>1</xdr:col>
      <xdr:colOff>749300</xdr:colOff>
      <xdr:row>1638</xdr:row>
      <xdr:rowOff>501650</xdr:rowOff>
    </xdr:to>
    <xdr:pic>
      <xdr:nvPicPr>
        <xdr:cNvPr id="2887" name="Subgraph-bigboybeefdip">
          <a:extLst>
            <a:ext uri="{FF2B5EF4-FFF2-40B4-BE49-F238E27FC236}">
              <a16:creationId xmlns:a16="http://schemas.microsoft.com/office/drawing/2014/main" id="{DF344A2B-7B90-4D54-B2E3-97F90AEE06AB}"/>
            </a:ext>
          </a:extLst>
        </xdr:cNvPr>
        <xdr:cNvPicPr>
          <a:picLocks/>
        </xdr:cNvPicPr>
      </xdr:nvPicPr>
      <xdr:blipFill>
        <a:blip xmlns:r="http://schemas.openxmlformats.org/officeDocument/2006/relationships" r:embed="rId450">
          <a:extLst>
            <a:ext uri="{28A0092B-C50C-407E-A947-70E740481C1C}">
              <a14:useLocalDpi xmlns:a14="http://schemas.microsoft.com/office/drawing/2010/main" val="0"/>
            </a:ext>
          </a:extLst>
        </a:blip>
        <a:stretch>
          <a:fillRect/>
        </a:stretch>
      </xdr:blipFill>
      <xdr:spPr>
        <a:xfrm>
          <a:off x="635000" y="857656400"/>
          <a:ext cx="723900" cy="476250"/>
        </a:xfrm>
        <a:prstGeom prst="rect">
          <a:avLst/>
        </a:prstGeom>
      </xdr:spPr>
    </xdr:pic>
    <xdr:clientData/>
  </xdr:twoCellAnchor>
  <xdr:twoCellAnchor editAs="oneCell">
    <xdr:from>
      <xdr:col>1</xdr:col>
      <xdr:colOff>25400</xdr:colOff>
      <xdr:row>1639</xdr:row>
      <xdr:rowOff>25400</xdr:rowOff>
    </xdr:from>
    <xdr:to>
      <xdr:col>1</xdr:col>
      <xdr:colOff>749300</xdr:colOff>
      <xdr:row>1639</xdr:row>
      <xdr:rowOff>501650</xdr:rowOff>
    </xdr:to>
    <xdr:pic>
      <xdr:nvPicPr>
        <xdr:cNvPr id="2889" name="Subgraph-liammcl08892406">
          <a:extLst>
            <a:ext uri="{FF2B5EF4-FFF2-40B4-BE49-F238E27FC236}">
              <a16:creationId xmlns:a16="http://schemas.microsoft.com/office/drawing/2014/main" id="{8F822FED-0CA8-4924-87D4-9C8AE0EDD070}"/>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858180275"/>
          <a:ext cx="723900" cy="476250"/>
        </a:xfrm>
        <a:prstGeom prst="rect">
          <a:avLst/>
        </a:prstGeom>
      </xdr:spPr>
    </xdr:pic>
    <xdr:clientData/>
  </xdr:twoCellAnchor>
  <xdr:twoCellAnchor editAs="oneCell">
    <xdr:from>
      <xdr:col>1</xdr:col>
      <xdr:colOff>25400</xdr:colOff>
      <xdr:row>1640</xdr:row>
      <xdr:rowOff>25400</xdr:rowOff>
    </xdr:from>
    <xdr:to>
      <xdr:col>1</xdr:col>
      <xdr:colOff>749300</xdr:colOff>
      <xdr:row>1640</xdr:row>
      <xdr:rowOff>501650</xdr:rowOff>
    </xdr:to>
    <xdr:pic>
      <xdr:nvPicPr>
        <xdr:cNvPr id="2891" name="Subgraph-fatboyjonesy">
          <a:extLst>
            <a:ext uri="{FF2B5EF4-FFF2-40B4-BE49-F238E27FC236}">
              <a16:creationId xmlns:a16="http://schemas.microsoft.com/office/drawing/2014/main" id="{518A2C83-6397-4E92-8B80-443F5EE1DC96}"/>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858704150"/>
          <a:ext cx="723900" cy="476250"/>
        </a:xfrm>
        <a:prstGeom prst="rect">
          <a:avLst/>
        </a:prstGeom>
      </xdr:spPr>
    </xdr:pic>
    <xdr:clientData/>
  </xdr:twoCellAnchor>
  <xdr:twoCellAnchor editAs="oneCell">
    <xdr:from>
      <xdr:col>1</xdr:col>
      <xdr:colOff>25400</xdr:colOff>
      <xdr:row>1641</xdr:row>
      <xdr:rowOff>25400</xdr:rowOff>
    </xdr:from>
    <xdr:to>
      <xdr:col>1</xdr:col>
      <xdr:colOff>749300</xdr:colOff>
      <xdr:row>1641</xdr:row>
      <xdr:rowOff>501650</xdr:rowOff>
    </xdr:to>
    <xdr:pic>
      <xdr:nvPicPr>
        <xdr:cNvPr id="2893" name="Subgraph-templar7772">
          <a:extLst>
            <a:ext uri="{FF2B5EF4-FFF2-40B4-BE49-F238E27FC236}">
              <a16:creationId xmlns:a16="http://schemas.microsoft.com/office/drawing/2014/main" id="{50D21698-F8F0-419D-B461-2F458D33F278}"/>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859228025"/>
          <a:ext cx="723900" cy="476250"/>
        </a:xfrm>
        <a:prstGeom prst="rect">
          <a:avLst/>
        </a:prstGeom>
      </xdr:spPr>
    </xdr:pic>
    <xdr:clientData/>
  </xdr:twoCellAnchor>
  <xdr:twoCellAnchor editAs="oneCell">
    <xdr:from>
      <xdr:col>1</xdr:col>
      <xdr:colOff>25400</xdr:colOff>
      <xdr:row>1642</xdr:row>
      <xdr:rowOff>25400</xdr:rowOff>
    </xdr:from>
    <xdr:to>
      <xdr:col>1</xdr:col>
      <xdr:colOff>749300</xdr:colOff>
      <xdr:row>1642</xdr:row>
      <xdr:rowOff>501650</xdr:rowOff>
    </xdr:to>
    <xdr:pic>
      <xdr:nvPicPr>
        <xdr:cNvPr id="2895" name="Subgraph-amkmrmm">
          <a:extLst>
            <a:ext uri="{FF2B5EF4-FFF2-40B4-BE49-F238E27FC236}">
              <a16:creationId xmlns:a16="http://schemas.microsoft.com/office/drawing/2014/main" id="{31FE2D6F-C0CC-4B38-B8A3-9F6D8FAE75E3}"/>
            </a:ext>
          </a:extLst>
        </xdr:cNvPr>
        <xdr:cNvPicPr>
          <a:picLocks/>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635000" y="859751900"/>
          <a:ext cx="723900" cy="476250"/>
        </a:xfrm>
        <a:prstGeom prst="rect">
          <a:avLst/>
        </a:prstGeom>
      </xdr:spPr>
    </xdr:pic>
    <xdr:clientData/>
  </xdr:twoCellAnchor>
  <xdr:twoCellAnchor editAs="oneCell">
    <xdr:from>
      <xdr:col>1</xdr:col>
      <xdr:colOff>25400</xdr:colOff>
      <xdr:row>1643</xdr:row>
      <xdr:rowOff>25400</xdr:rowOff>
    </xdr:from>
    <xdr:to>
      <xdr:col>1</xdr:col>
      <xdr:colOff>749300</xdr:colOff>
      <xdr:row>1643</xdr:row>
      <xdr:rowOff>501650</xdr:rowOff>
    </xdr:to>
    <xdr:pic>
      <xdr:nvPicPr>
        <xdr:cNvPr id="2897" name="Subgraph-jay_moffatt">
          <a:extLst>
            <a:ext uri="{FF2B5EF4-FFF2-40B4-BE49-F238E27FC236}">
              <a16:creationId xmlns:a16="http://schemas.microsoft.com/office/drawing/2014/main" id="{93F42AEA-0DEA-4840-ABD9-438E43619036}"/>
            </a:ext>
          </a:extLst>
        </xdr:cNvPr>
        <xdr:cNvPicPr>
          <a:picLocks/>
        </xdr:cNvPicPr>
      </xdr:nvPicPr>
      <xdr:blipFill>
        <a:blip xmlns:r="http://schemas.openxmlformats.org/officeDocument/2006/relationships" r:embed="rId451">
          <a:extLst>
            <a:ext uri="{28A0092B-C50C-407E-A947-70E740481C1C}">
              <a14:useLocalDpi xmlns:a14="http://schemas.microsoft.com/office/drawing/2010/main" val="0"/>
            </a:ext>
          </a:extLst>
        </a:blip>
        <a:stretch>
          <a:fillRect/>
        </a:stretch>
      </xdr:blipFill>
      <xdr:spPr>
        <a:xfrm>
          <a:off x="635000" y="860275775"/>
          <a:ext cx="723900" cy="476250"/>
        </a:xfrm>
        <a:prstGeom prst="rect">
          <a:avLst/>
        </a:prstGeom>
      </xdr:spPr>
    </xdr:pic>
    <xdr:clientData/>
  </xdr:twoCellAnchor>
  <xdr:twoCellAnchor editAs="oneCell">
    <xdr:from>
      <xdr:col>1</xdr:col>
      <xdr:colOff>25400</xdr:colOff>
      <xdr:row>1644</xdr:row>
      <xdr:rowOff>25400</xdr:rowOff>
    </xdr:from>
    <xdr:to>
      <xdr:col>1</xdr:col>
      <xdr:colOff>749300</xdr:colOff>
      <xdr:row>1644</xdr:row>
      <xdr:rowOff>501650</xdr:rowOff>
    </xdr:to>
    <xdr:pic>
      <xdr:nvPicPr>
        <xdr:cNvPr id="2899" name="Subgraph-thirdmannn">
          <a:extLst>
            <a:ext uri="{FF2B5EF4-FFF2-40B4-BE49-F238E27FC236}">
              <a16:creationId xmlns:a16="http://schemas.microsoft.com/office/drawing/2014/main" id="{273DF61E-785D-447E-87DB-A731C7A249F9}"/>
            </a:ext>
          </a:extLst>
        </xdr:cNvPr>
        <xdr:cNvPicPr>
          <a:picLocks/>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635000" y="860799650"/>
          <a:ext cx="723900" cy="476250"/>
        </a:xfrm>
        <a:prstGeom prst="rect">
          <a:avLst/>
        </a:prstGeom>
      </xdr:spPr>
    </xdr:pic>
    <xdr:clientData/>
  </xdr:twoCellAnchor>
  <xdr:twoCellAnchor editAs="oneCell">
    <xdr:from>
      <xdr:col>1</xdr:col>
      <xdr:colOff>25400</xdr:colOff>
      <xdr:row>1645</xdr:row>
      <xdr:rowOff>25400</xdr:rowOff>
    </xdr:from>
    <xdr:to>
      <xdr:col>1</xdr:col>
      <xdr:colOff>749300</xdr:colOff>
      <xdr:row>1645</xdr:row>
      <xdr:rowOff>501650</xdr:rowOff>
    </xdr:to>
    <xdr:pic>
      <xdr:nvPicPr>
        <xdr:cNvPr id="2901" name="Subgraph-turnflafly_">
          <a:extLst>
            <a:ext uri="{FF2B5EF4-FFF2-40B4-BE49-F238E27FC236}">
              <a16:creationId xmlns:a16="http://schemas.microsoft.com/office/drawing/2014/main" id="{B2704D7E-47E8-410C-9458-9F2366E8FFC1}"/>
            </a:ext>
          </a:extLst>
        </xdr:cNvPr>
        <xdr:cNvPicPr>
          <a:picLocks/>
        </xdr:cNvPicPr>
      </xdr:nvPicPr>
      <xdr:blipFill>
        <a:blip xmlns:r="http://schemas.openxmlformats.org/officeDocument/2006/relationships" r:embed="rId452">
          <a:extLst>
            <a:ext uri="{28A0092B-C50C-407E-A947-70E740481C1C}">
              <a14:useLocalDpi xmlns:a14="http://schemas.microsoft.com/office/drawing/2010/main" val="0"/>
            </a:ext>
          </a:extLst>
        </a:blip>
        <a:stretch>
          <a:fillRect/>
        </a:stretch>
      </xdr:blipFill>
      <xdr:spPr>
        <a:xfrm>
          <a:off x="635000" y="861323525"/>
          <a:ext cx="723900" cy="476250"/>
        </a:xfrm>
        <a:prstGeom prst="rect">
          <a:avLst/>
        </a:prstGeom>
      </xdr:spPr>
    </xdr:pic>
    <xdr:clientData/>
  </xdr:twoCellAnchor>
  <xdr:twoCellAnchor editAs="oneCell">
    <xdr:from>
      <xdr:col>1</xdr:col>
      <xdr:colOff>25400</xdr:colOff>
      <xdr:row>1646</xdr:row>
      <xdr:rowOff>25400</xdr:rowOff>
    </xdr:from>
    <xdr:to>
      <xdr:col>1</xdr:col>
      <xdr:colOff>749300</xdr:colOff>
      <xdr:row>1646</xdr:row>
      <xdr:rowOff>501650</xdr:rowOff>
    </xdr:to>
    <xdr:pic>
      <xdr:nvPicPr>
        <xdr:cNvPr id="2903" name="Subgraph-fayssalefra">
          <a:extLst>
            <a:ext uri="{FF2B5EF4-FFF2-40B4-BE49-F238E27FC236}">
              <a16:creationId xmlns:a16="http://schemas.microsoft.com/office/drawing/2014/main" id="{E914DD3C-D81C-4245-9E10-748AE140F981}"/>
            </a:ext>
          </a:extLst>
        </xdr:cNvPr>
        <xdr:cNvPicPr>
          <a:picLocks/>
        </xdr:cNvPicPr>
      </xdr:nvPicPr>
      <xdr:blipFill>
        <a:blip xmlns:r="http://schemas.openxmlformats.org/officeDocument/2006/relationships" r:embed="rId439">
          <a:extLst>
            <a:ext uri="{28A0092B-C50C-407E-A947-70E740481C1C}">
              <a14:useLocalDpi xmlns:a14="http://schemas.microsoft.com/office/drawing/2010/main" val="0"/>
            </a:ext>
          </a:extLst>
        </a:blip>
        <a:stretch>
          <a:fillRect/>
        </a:stretch>
      </xdr:blipFill>
      <xdr:spPr>
        <a:xfrm>
          <a:off x="635000" y="861847400"/>
          <a:ext cx="723900" cy="476250"/>
        </a:xfrm>
        <a:prstGeom prst="rect">
          <a:avLst/>
        </a:prstGeom>
      </xdr:spPr>
    </xdr:pic>
    <xdr:clientData/>
  </xdr:twoCellAnchor>
  <xdr:twoCellAnchor editAs="oneCell">
    <xdr:from>
      <xdr:col>1</xdr:col>
      <xdr:colOff>25400</xdr:colOff>
      <xdr:row>1647</xdr:row>
      <xdr:rowOff>25400</xdr:rowOff>
    </xdr:from>
    <xdr:to>
      <xdr:col>1</xdr:col>
      <xdr:colOff>749300</xdr:colOff>
      <xdr:row>1647</xdr:row>
      <xdr:rowOff>501650</xdr:rowOff>
    </xdr:to>
    <xdr:pic>
      <xdr:nvPicPr>
        <xdr:cNvPr id="2905" name="Subgraph-saku_rizin_ufc">
          <a:extLst>
            <a:ext uri="{FF2B5EF4-FFF2-40B4-BE49-F238E27FC236}">
              <a16:creationId xmlns:a16="http://schemas.microsoft.com/office/drawing/2014/main" id="{87579790-CB23-48C7-8B08-EB7EA4FF16CD}"/>
            </a:ext>
          </a:extLst>
        </xdr:cNvPr>
        <xdr:cNvPicPr>
          <a:picLocks/>
        </xdr:cNvPicPr>
      </xdr:nvPicPr>
      <xdr:blipFill>
        <a:blip xmlns:r="http://schemas.openxmlformats.org/officeDocument/2006/relationships" r:embed="rId453">
          <a:extLst>
            <a:ext uri="{28A0092B-C50C-407E-A947-70E740481C1C}">
              <a14:useLocalDpi xmlns:a14="http://schemas.microsoft.com/office/drawing/2010/main" val="0"/>
            </a:ext>
          </a:extLst>
        </a:blip>
        <a:stretch>
          <a:fillRect/>
        </a:stretch>
      </xdr:blipFill>
      <xdr:spPr>
        <a:xfrm>
          <a:off x="635000" y="862371275"/>
          <a:ext cx="723900" cy="476250"/>
        </a:xfrm>
        <a:prstGeom prst="rect">
          <a:avLst/>
        </a:prstGeom>
      </xdr:spPr>
    </xdr:pic>
    <xdr:clientData/>
  </xdr:twoCellAnchor>
  <xdr:twoCellAnchor editAs="oneCell">
    <xdr:from>
      <xdr:col>1</xdr:col>
      <xdr:colOff>25400</xdr:colOff>
      <xdr:row>1648</xdr:row>
      <xdr:rowOff>25400</xdr:rowOff>
    </xdr:from>
    <xdr:to>
      <xdr:col>1</xdr:col>
      <xdr:colOff>749300</xdr:colOff>
      <xdr:row>1648</xdr:row>
      <xdr:rowOff>501650</xdr:rowOff>
    </xdr:to>
    <xdr:pic>
      <xdr:nvPicPr>
        <xdr:cNvPr id="2907" name="Subgraph-yamaken_yade">
          <a:extLst>
            <a:ext uri="{FF2B5EF4-FFF2-40B4-BE49-F238E27FC236}">
              <a16:creationId xmlns:a16="http://schemas.microsoft.com/office/drawing/2014/main" id="{27F855FF-6EB1-4543-87C9-F3C6BC914A59}"/>
            </a:ext>
          </a:extLst>
        </xdr:cNvPr>
        <xdr:cNvPicPr>
          <a:picLocks/>
        </xdr:cNvPicPr>
      </xdr:nvPicPr>
      <xdr:blipFill>
        <a:blip xmlns:r="http://schemas.openxmlformats.org/officeDocument/2006/relationships" r:embed="rId454">
          <a:extLst>
            <a:ext uri="{28A0092B-C50C-407E-A947-70E740481C1C}">
              <a14:useLocalDpi xmlns:a14="http://schemas.microsoft.com/office/drawing/2010/main" val="0"/>
            </a:ext>
          </a:extLst>
        </a:blip>
        <a:stretch>
          <a:fillRect/>
        </a:stretch>
      </xdr:blipFill>
      <xdr:spPr>
        <a:xfrm>
          <a:off x="635000" y="862895150"/>
          <a:ext cx="723900" cy="476250"/>
        </a:xfrm>
        <a:prstGeom prst="rect">
          <a:avLst/>
        </a:prstGeom>
      </xdr:spPr>
    </xdr:pic>
    <xdr:clientData/>
  </xdr:twoCellAnchor>
  <xdr:twoCellAnchor editAs="oneCell">
    <xdr:from>
      <xdr:col>1</xdr:col>
      <xdr:colOff>25400</xdr:colOff>
      <xdr:row>1649</xdr:row>
      <xdr:rowOff>25400</xdr:rowOff>
    </xdr:from>
    <xdr:to>
      <xdr:col>1</xdr:col>
      <xdr:colOff>749300</xdr:colOff>
      <xdr:row>1649</xdr:row>
      <xdr:rowOff>501650</xdr:rowOff>
    </xdr:to>
    <xdr:pic>
      <xdr:nvPicPr>
        <xdr:cNvPr id="2909" name="Subgraph-rizin_pr">
          <a:extLst>
            <a:ext uri="{FF2B5EF4-FFF2-40B4-BE49-F238E27FC236}">
              <a16:creationId xmlns:a16="http://schemas.microsoft.com/office/drawing/2014/main" id="{6A1D2ACD-DA0B-4BF8-9976-5CD01B7B448E}"/>
            </a:ext>
          </a:extLst>
        </xdr:cNvPr>
        <xdr:cNvPicPr>
          <a:picLocks/>
        </xdr:cNvPicPr>
      </xdr:nvPicPr>
      <xdr:blipFill>
        <a:blip xmlns:r="http://schemas.openxmlformats.org/officeDocument/2006/relationships" r:embed="rId455">
          <a:extLst>
            <a:ext uri="{28A0092B-C50C-407E-A947-70E740481C1C}">
              <a14:useLocalDpi xmlns:a14="http://schemas.microsoft.com/office/drawing/2010/main" val="0"/>
            </a:ext>
          </a:extLst>
        </a:blip>
        <a:stretch>
          <a:fillRect/>
        </a:stretch>
      </xdr:blipFill>
      <xdr:spPr>
        <a:xfrm>
          <a:off x="635000" y="863419025"/>
          <a:ext cx="723900" cy="476250"/>
        </a:xfrm>
        <a:prstGeom prst="rect">
          <a:avLst/>
        </a:prstGeom>
      </xdr:spPr>
    </xdr:pic>
    <xdr:clientData/>
  </xdr:twoCellAnchor>
  <xdr:twoCellAnchor editAs="oneCell">
    <xdr:from>
      <xdr:col>1</xdr:col>
      <xdr:colOff>25400</xdr:colOff>
      <xdr:row>1650</xdr:row>
      <xdr:rowOff>25400</xdr:rowOff>
    </xdr:from>
    <xdr:to>
      <xdr:col>1</xdr:col>
      <xdr:colOff>749300</xdr:colOff>
      <xdr:row>1650</xdr:row>
      <xdr:rowOff>501650</xdr:rowOff>
    </xdr:to>
    <xdr:pic>
      <xdr:nvPicPr>
        <xdr:cNvPr id="2911" name="Subgraph-thelastdragon89">
          <a:extLst>
            <a:ext uri="{FF2B5EF4-FFF2-40B4-BE49-F238E27FC236}">
              <a16:creationId xmlns:a16="http://schemas.microsoft.com/office/drawing/2014/main" id="{829CCF0C-C244-45BD-A36D-80C03399B3BE}"/>
            </a:ext>
          </a:extLst>
        </xdr:cNvPr>
        <xdr:cNvPicPr>
          <a:picLocks/>
        </xdr:cNvPicPr>
      </xdr:nvPicPr>
      <xdr:blipFill>
        <a:blip xmlns:r="http://schemas.openxmlformats.org/officeDocument/2006/relationships" r:embed="rId456">
          <a:extLst>
            <a:ext uri="{28A0092B-C50C-407E-A947-70E740481C1C}">
              <a14:useLocalDpi xmlns:a14="http://schemas.microsoft.com/office/drawing/2010/main" val="0"/>
            </a:ext>
          </a:extLst>
        </a:blip>
        <a:stretch>
          <a:fillRect/>
        </a:stretch>
      </xdr:blipFill>
      <xdr:spPr>
        <a:xfrm>
          <a:off x="635000" y="863942900"/>
          <a:ext cx="723900" cy="476250"/>
        </a:xfrm>
        <a:prstGeom prst="rect">
          <a:avLst/>
        </a:prstGeom>
      </xdr:spPr>
    </xdr:pic>
    <xdr:clientData/>
  </xdr:twoCellAnchor>
  <xdr:twoCellAnchor editAs="oneCell">
    <xdr:from>
      <xdr:col>1</xdr:col>
      <xdr:colOff>25400</xdr:colOff>
      <xdr:row>1651</xdr:row>
      <xdr:rowOff>25400</xdr:rowOff>
    </xdr:from>
    <xdr:to>
      <xdr:col>1</xdr:col>
      <xdr:colOff>749300</xdr:colOff>
      <xdr:row>1651</xdr:row>
      <xdr:rowOff>501650</xdr:rowOff>
    </xdr:to>
    <xdr:pic>
      <xdr:nvPicPr>
        <xdr:cNvPr id="2913" name="Subgraph-kayyieu">
          <a:extLst>
            <a:ext uri="{FF2B5EF4-FFF2-40B4-BE49-F238E27FC236}">
              <a16:creationId xmlns:a16="http://schemas.microsoft.com/office/drawing/2014/main" id="{55A5F8B4-2F39-496E-B527-DBB675C390BF}"/>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864466775"/>
          <a:ext cx="723900" cy="476250"/>
        </a:xfrm>
        <a:prstGeom prst="rect">
          <a:avLst/>
        </a:prstGeom>
      </xdr:spPr>
    </xdr:pic>
    <xdr:clientData/>
  </xdr:twoCellAnchor>
  <xdr:twoCellAnchor editAs="oneCell">
    <xdr:from>
      <xdr:col>1</xdr:col>
      <xdr:colOff>25400</xdr:colOff>
      <xdr:row>1652</xdr:row>
      <xdr:rowOff>25400</xdr:rowOff>
    </xdr:from>
    <xdr:to>
      <xdr:col>1</xdr:col>
      <xdr:colOff>749300</xdr:colOff>
      <xdr:row>1652</xdr:row>
      <xdr:rowOff>501650</xdr:rowOff>
    </xdr:to>
    <xdr:pic>
      <xdr:nvPicPr>
        <xdr:cNvPr id="2915" name="Subgraph-j_al_fa">
          <a:extLst>
            <a:ext uri="{FF2B5EF4-FFF2-40B4-BE49-F238E27FC236}">
              <a16:creationId xmlns:a16="http://schemas.microsoft.com/office/drawing/2014/main" id="{C540E6E1-9485-412F-A1C1-4741B33F1E80}"/>
            </a:ext>
          </a:extLst>
        </xdr:cNvPr>
        <xdr:cNvPicPr>
          <a:picLocks/>
        </xdr:cNvPicPr>
      </xdr:nvPicPr>
      <xdr:blipFill>
        <a:blip xmlns:r="http://schemas.openxmlformats.org/officeDocument/2006/relationships" r:embed="rId439">
          <a:extLst>
            <a:ext uri="{28A0092B-C50C-407E-A947-70E740481C1C}">
              <a14:useLocalDpi xmlns:a14="http://schemas.microsoft.com/office/drawing/2010/main" val="0"/>
            </a:ext>
          </a:extLst>
        </a:blip>
        <a:stretch>
          <a:fillRect/>
        </a:stretch>
      </xdr:blipFill>
      <xdr:spPr>
        <a:xfrm>
          <a:off x="635000" y="864990650"/>
          <a:ext cx="723900" cy="476250"/>
        </a:xfrm>
        <a:prstGeom prst="rect">
          <a:avLst/>
        </a:prstGeom>
      </xdr:spPr>
    </xdr:pic>
    <xdr:clientData/>
  </xdr:twoCellAnchor>
  <xdr:twoCellAnchor editAs="oneCell">
    <xdr:from>
      <xdr:col>1</xdr:col>
      <xdr:colOff>25400</xdr:colOff>
      <xdr:row>1654</xdr:row>
      <xdr:rowOff>25400</xdr:rowOff>
    </xdr:from>
    <xdr:to>
      <xdr:col>1</xdr:col>
      <xdr:colOff>749300</xdr:colOff>
      <xdr:row>1654</xdr:row>
      <xdr:rowOff>501650</xdr:rowOff>
    </xdr:to>
    <xdr:pic>
      <xdr:nvPicPr>
        <xdr:cNvPr id="2917" name="Subgraph-forkfuture">
          <a:extLst>
            <a:ext uri="{FF2B5EF4-FFF2-40B4-BE49-F238E27FC236}">
              <a16:creationId xmlns:a16="http://schemas.microsoft.com/office/drawing/2014/main" id="{630972D9-FED0-4204-A656-6FDF07E23A7C}"/>
            </a:ext>
          </a:extLst>
        </xdr:cNvPr>
        <xdr:cNvPicPr>
          <a:picLocks/>
        </xdr:cNvPicPr>
      </xdr:nvPicPr>
      <xdr:blipFill>
        <a:blip xmlns:r="http://schemas.openxmlformats.org/officeDocument/2006/relationships" r:embed="rId457">
          <a:extLst>
            <a:ext uri="{28A0092B-C50C-407E-A947-70E740481C1C}">
              <a14:useLocalDpi xmlns:a14="http://schemas.microsoft.com/office/drawing/2010/main" val="0"/>
            </a:ext>
          </a:extLst>
        </a:blip>
        <a:stretch>
          <a:fillRect/>
        </a:stretch>
      </xdr:blipFill>
      <xdr:spPr>
        <a:xfrm>
          <a:off x="635000" y="866038400"/>
          <a:ext cx="723900" cy="476250"/>
        </a:xfrm>
        <a:prstGeom prst="rect">
          <a:avLst/>
        </a:prstGeom>
      </xdr:spPr>
    </xdr:pic>
    <xdr:clientData/>
  </xdr:twoCellAnchor>
  <xdr:twoCellAnchor editAs="oneCell">
    <xdr:from>
      <xdr:col>1</xdr:col>
      <xdr:colOff>25400</xdr:colOff>
      <xdr:row>1655</xdr:row>
      <xdr:rowOff>25400</xdr:rowOff>
    </xdr:from>
    <xdr:to>
      <xdr:col>1</xdr:col>
      <xdr:colOff>749300</xdr:colOff>
      <xdr:row>1655</xdr:row>
      <xdr:rowOff>501650</xdr:rowOff>
    </xdr:to>
    <xdr:pic>
      <xdr:nvPicPr>
        <xdr:cNvPr id="2919" name="Subgraph-mmabutter">
          <a:extLst>
            <a:ext uri="{FF2B5EF4-FFF2-40B4-BE49-F238E27FC236}">
              <a16:creationId xmlns:a16="http://schemas.microsoft.com/office/drawing/2014/main" id="{1787A6BE-73F0-424B-B811-7C410C7DFBC6}"/>
            </a:ext>
          </a:extLst>
        </xdr:cNvPr>
        <xdr:cNvPicPr>
          <a:picLocks/>
        </xdr:cNvPicPr>
      </xdr:nvPicPr>
      <xdr:blipFill>
        <a:blip xmlns:r="http://schemas.openxmlformats.org/officeDocument/2006/relationships" r:embed="rId457">
          <a:extLst>
            <a:ext uri="{28A0092B-C50C-407E-A947-70E740481C1C}">
              <a14:useLocalDpi xmlns:a14="http://schemas.microsoft.com/office/drawing/2010/main" val="0"/>
            </a:ext>
          </a:extLst>
        </a:blip>
        <a:stretch>
          <a:fillRect/>
        </a:stretch>
      </xdr:blipFill>
      <xdr:spPr>
        <a:xfrm>
          <a:off x="635000" y="866562275"/>
          <a:ext cx="723900" cy="476250"/>
        </a:xfrm>
        <a:prstGeom prst="rect">
          <a:avLst/>
        </a:prstGeom>
      </xdr:spPr>
    </xdr:pic>
    <xdr:clientData/>
  </xdr:twoCellAnchor>
  <xdr:twoCellAnchor editAs="oneCell">
    <xdr:from>
      <xdr:col>1</xdr:col>
      <xdr:colOff>25400</xdr:colOff>
      <xdr:row>1656</xdr:row>
      <xdr:rowOff>25400</xdr:rowOff>
    </xdr:from>
    <xdr:to>
      <xdr:col>1</xdr:col>
      <xdr:colOff>749300</xdr:colOff>
      <xdr:row>1656</xdr:row>
      <xdr:rowOff>501650</xdr:rowOff>
    </xdr:to>
    <xdr:pic>
      <xdr:nvPicPr>
        <xdr:cNvPr id="2921" name="Subgraph-thejivemaster">
          <a:extLst>
            <a:ext uri="{FF2B5EF4-FFF2-40B4-BE49-F238E27FC236}">
              <a16:creationId xmlns:a16="http://schemas.microsoft.com/office/drawing/2014/main" id="{0042437F-87DA-457B-882D-3E2868C56E38}"/>
            </a:ext>
          </a:extLst>
        </xdr:cNvPr>
        <xdr:cNvPicPr>
          <a:picLocks/>
        </xdr:cNvPicPr>
      </xdr:nvPicPr>
      <xdr:blipFill>
        <a:blip xmlns:r="http://schemas.openxmlformats.org/officeDocument/2006/relationships" r:embed="rId458">
          <a:extLst>
            <a:ext uri="{28A0092B-C50C-407E-A947-70E740481C1C}">
              <a14:useLocalDpi xmlns:a14="http://schemas.microsoft.com/office/drawing/2010/main" val="0"/>
            </a:ext>
          </a:extLst>
        </a:blip>
        <a:stretch>
          <a:fillRect/>
        </a:stretch>
      </xdr:blipFill>
      <xdr:spPr>
        <a:xfrm>
          <a:off x="635000" y="867086150"/>
          <a:ext cx="723900" cy="476250"/>
        </a:xfrm>
        <a:prstGeom prst="rect">
          <a:avLst/>
        </a:prstGeom>
      </xdr:spPr>
    </xdr:pic>
    <xdr:clientData/>
  </xdr:twoCellAnchor>
  <xdr:twoCellAnchor editAs="oneCell">
    <xdr:from>
      <xdr:col>1</xdr:col>
      <xdr:colOff>25400</xdr:colOff>
      <xdr:row>1657</xdr:row>
      <xdr:rowOff>25400</xdr:rowOff>
    </xdr:from>
    <xdr:to>
      <xdr:col>1</xdr:col>
      <xdr:colOff>749300</xdr:colOff>
      <xdr:row>1657</xdr:row>
      <xdr:rowOff>501650</xdr:rowOff>
    </xdr:to>
    <xdr:pic>
      <xdr:nvPicPr>
        <xdr:cNvPr id="2923" name="Subgraph-kaiseranddragon">
          <a:extLst>
            <a:ext uri="{FF2B5EF4-FFF2-40B4-BE49-F238E27FC236}">
              <a16:creationId xmlns:a16="http://schemas.microsoft.com/office/drawing/2014/main" id="{6A040609-3EB3-4F74-816F-7CCAD35EA861}"/>
            </a:ext>
          </a:extLst>
        </xdr:cNvPr>
        <xdr:cNvPicPr>
          <a:picLocks/>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635000" y="867610025"/>
          <a:ext cx="723900" cy="476250"/>
        </a:xfrm>
        <a:prstGeom prst="rect">
          <a:avLst/>
        </a:prstGeom>
      </xdr:spPr>
    </xdr:pic>
    <xdr:clientData/>
  </xdr:twoCellAnchor>
  <xdr:twoCellAnchor editAs="oneCell">
    <xdr:from>
      <xdr:col>1</xdr:col>
      <xdr:colOff>25400</xdr:colOff>
      <xdr:row>1658</xdr:row>
      <xdr:rowOff>25400</xdr:rowOff>
    </xdr:from>
    <xdr:to>
      <xdr:col>1</xdr:col>
      <xdr:colOff>749300</xdr:colOff>
      <xdr:row>1658</xdr:row>
      <xdr:rowOff>501650</xdr:rowOff>
    </xdr:to>
    <xdr:pic>
      <xdr:nvPicPr>
        <xdr:cNvPr id="2925" name="Subgraph-savileaurus">
          <a:extLst>
            <a:ext uri="{FF2B5EF4-FFF2-40B4-BE49-F238E27FC236}">
              <a16:creationId xmlns:a16="http://schemas.microsoft.com/office/drawing/2014/main" id="{8D6A8BFA-B709-4648-A409-F0D31C138E70}"/>
            </a:ext>
          </a:extLst>
        </xdr:cNvPr>
        <xdr:cNvPicPr>
          <a:picLocks/>
        </xdr:cNvPicPr>
      </xdr:nvPicPr>
      <xdr:blipFill>
        <a:blip xmlns:r="http://schemas.openxmlformats.org/officeDocument/2006/relationships" r:embed="rId274">
          <a:extLst>
            <a:ext uri="{28A0092B-C50C-407E-A947-70E740481C1C}">
              <a14:useLocalDpi xmlns:a14="http://schemas.microsoft.com/office/drawing/2010/main" val="0"/>
            </a:ext>
          </a:extLst>
        </a:blip>
        <a:stretch>
          <a:fillRect/>
        </a:stretch>
      </xdr:blipFill>
      <xdr:spPr>
        <a:xfrm>
          <a:off x="635000" y="868133900"/>
          <a:ext cx="723900" cy="476250"/>
        </a:xfrm>
        <a:prstGeom prst="rect">
          <a:avLst/>
        </a:prstGeom>
      </xdr:spPr>
    </xdr:pic>
    <xdr:clientData/>
  </xdr:twoCellAnchor>
  <xdr:twoCellAnchor editAs="oneCell">
    <xdr:from>
      <xdr:col>1</xdr:col>
      <xdr:colOff>25400</xdr:colOff>
      <xdr:row>1659</xdr:row>
      <xdr:rowOff>25400</xdr:rowOff>
    </xdr:from>
    <xdr:to>
      <xdr:col>1</xdr:col>
      <xdr:colOff>749300</xdr:colOff>
      <xdr:row>1659</xdr:row>
      <xdr:rowOff>501650</xdr:rowOff>
    </xdr:to>
    <xdr:pic>
      <xdr:nvPicPr>
        <xdr:cNvPr id="2927" name="Subgraph-rhnlyn_">
          <a:extLst>
            <a:ext uri="{FF2B5EF4-FFF2-40B4-BE49-F238E27FC236}">
              <a16:creationId xmlns:a16="http://schemas.microsoft.com/office/drawing/2014/main" id="{889568B1-FB9B-48B7-BCDB-9CDBDAFADD99}"/>
            </a:ext>
          </a:extLst>
        </xdr:cNvPr>
        <xdr:cNvPicPr>
          <a:picLocks/>
        </xdr:cNvPicPr>
      </xdr:nvPicPr>
      <xdr:blipFill>
        <a:blip xmlns:r="http://schemas.openxmlformats.org/officeDocument/2006/relationships" r:embed="rId459">
          <a:extLst>
            <a:ext uri="{28A0092B-C50C-407E-A947-70E740481C1C}">
              <a14:useLocalDpi xmlns:a14="http://schemas.microsoft.com/office/drawing/2010/main" val="0"/>
            </a:ext>
          </a:extLst>
        </a:blip>
        <a:stretch>
          <a:fillRect/>
        </a:stretch>
      </xdr:blipFill>
      <xdr:spPr>
        <a:xfrm>
          <a:off x="635000" y="868657775"/>
          <a:ext cx="723900" cy="476250"/>
        </a:xfrm>
        <a:prstGeom prst="rect">
          <a:avLst/>
        </a:prstGeom>
      </xdr:spPr>
    </xdr:pic>
    <xdr:clientData/>
  </xdr:twoCellAnchor>
  <xdr:twoCellAnchor editAs="oneCell">
    <xdr:from>
      <xdr:col>1</xdr:col>
      <xdr:colOff>25400</xdr:colOff>
      <xdr:row>1660</xdr:row>
      <xdr:rowOff>25400</xdr:rowOff>
    </xdr:from>
    <xdr:to>
      <xdr:col>1</xdr:col>
      <xdr:colOff>749300</xdr:colOff>
      <xdr:row>1660</xdr:row>
      <xdr:rowOff>501650</xdr:rowOff>
    </xdr:to>
    <xdr:pic>
      <xdr:nvPicPr>
        <xdr:cNvPr id="2929" name="Subgraph-wen96zjun">
          <a:extLst>
            <a:ext uri="{FF2B5EF4-FFF2-40B4-BE49-F238E27FC236}">
              <a16:creationId xmlns:a16="http://schemas.microsoft.com/office/drawing/2014/main" id="{3EB60770-F4C6-4E53-9789-A2421AA5F123}"/>
            </a:ext>
          </a:extLst>
        </xdr:cNvPr>
        <xdr:cNvPicPr>
          <a:picLocks/>
        </xdr:cNvPicPr>
      </xdr:nvPicPr>
      <xdr:blipFill>
        <a:blip xmlns:r="http://schemas.openxmlformats.org/officeDocument/2006/relationships" r:embed="rId459">
          <a:extLst>
            <a:ext uri="{28A0092B-C50C-407E-A947-70E740481C1C}">
              <a14:useLocalDpi xmlns:a14="http://schemas.microsoft.com/office/drawing/2010/main" val="0"/>
            </a:ext>
          </a:extLst>
        </a:blip>
        <a:stretch>
          <a:fillRect/>
        </a:stretch>
      </xdr:blipFill>
      <xdr:spPr>
        <a:xfrm>
          <a:off x="635000" y="869181650"/>
          <a:ext cx="723900" cy="476250"/>
        </a:xfrm>
        <a:prstGeom prst="rect">
          <a:avLst/>
        </a:prstGeom>
      </xdr:spPr>
    </xdr:pic>
    <xdr:clientData/>
  </xdr:twoCellAnchor>
  <xdr:twoCellAnchor editAs="oneCell">
    <xdr:from>
      <xdr:col>1</xdr:col>
      <xdr:colOff>25400</xdr:colOff>
      <xdr:row>1661</xdr:row>
      <xdr:rowOff>25400</xdr:rowOff>
    </xdr:from>
    <xdr:to>
      <xdr:col>1</xdr:col>
      <xdr:colOff>749300</xdr:colOff>
      <xdr:row>1661</xdr:row>
      <xdr:rowOff>501650</xdr:rowOff>
    </xdr:to>
    <xdr:pic>
      <xdr:nvPicPr>
        <xdr:cNvPr id="2931" name="Subgraph-fristalobo">
          <a:extLst>
            <a:ext uri="{FF2B5EF4-FFF2-40B4-BE49-F238E27FC236}">
              <a16:creationId xmlns:a16="http://schemas.microsoft.com/office/drawing/2014/main" id="{911DF837-062D-4619-BCF9-CDB2ABE84362}"/>
            </a:ext>
          </a:extLst>
        </xdr:cNvPr>
        <xdr:cNvPicPr>
          <a:picLocks/>
        </xdr:cNvPicPr>
      </xdr:nvPicPr>
      <xdr:blipFill>
        <a:blip xmlns:r="http://schemas.openxmlformats.org/officeDocument/2006/relationships" r:embed="rId358">
          <a:extLst>
            <a:ext uri="{28A0092B-C50C-407E-A947-70E740481C1C}">
              <a14:useLocalDpi xmlns:a14="http://schemas.microsoft.com/office/drawing/2010/main" val="0"/>
            </a:ext>
          </a:extLst>
        </a:blip>
        <a:stretch>
          <a:fillRect/>
        </a:stretch>
      </xdr:blipFill>
      <xdr:spPr>
        <a:xfrm>
          <a:off x="635000" y="869705525"/>
          <a:ext cx="723900" cy="476250"/>
        </a:xfrm>
        <a:prstGeom prst="rect">
          <a:avLst/>
        </a:prstGeom>
      </xdr:spPr>
    </xdr:pic>
    <xdr:clientData/>
  </xdr:twoCellAnchor>
  <xdr:twoCellAnchor editAs="oneCell">
    <xdr:from>
      <xdr:col>1</xdr:col>
      <xdr:colOff>25400</xdr:colOff>
      <xdr:row>1662</xdr:row>
      <xdr:rowOff>25400</xdr:rowOff>
    </xdr:from>
    <xdr:to>
      <xdr:col>1</xdr:col>
      <xdr:colOff>749300</xdr:colOff>
      <xdr:row>1662</xdr:row>
      <xdr:rowOff>501650</xdr:rowOff>
    </xdr:to>
    <xdr:pic>
      <xdr:nvPicPr>
        <xdr:cNvPr id="2933" name="Subgraph-_jayc12">
          <a:extLst>
            <a:ext uri="{FF2B5EF4-FFF2-40B4-BE49-F238E27FC236}">
              <a16:creationId xmlns:a16="http://schemas.microsoft.com/office/drawing/2014/main" id="{672F3731-D81D-413E-94E3-BBBE77EF41D7}"/>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35000" y="870229400"/>
          <a:ext cx="723900" cy="476250"/>
        </a:xfrm>
        <a:prstGeom prst="rect">
          <a:avLst/>
        </a:prstGeom>
      </xdr:spPr>
    </xdr:pic>
    <xdr:clientData/>
  </xdr:twoCellAnchor>
  <xdr:twoCellAnchor editAs="oneCell">
    <xdr:from>
      <xdr:col>1</xdr:col>
      <xdr:colOff>25400</xdr:colOff>
      <xdr:row>1663</xdr:row>
      <xdr:rowOff>25400</xdr:rowOff>
    </xdr:from>
    <xdr:to>
      <xdr:col>1</xdr:col>
      <xdr:colOff>749300</xdr:colOff>
      <xdr:row>1663</xdr:row>
      <xdr:rowOff>501650</xdr:rowOff>
    </xdr:to>
    <xdr:pic>
      <xdr:nvPicPr>
        <xdr:cNvPr id="2935" name="Subgraph-amu_babachenko">
          <a:extLst>
            <a:ext uri="{FF2B5EF4-FFF2-40B4-BE49-F238E27FC236}">
              <a16:creationId xmlns:a16="http://schemas.microsoft.com/office/drawing/2014/main" id="{DAB5E3D8-E11D-457B-BF1A-B93672D11274}"/>
            </a:ext>
          </a:extLst>
        </xdr:cNvPr>
        <xdr:cNvPicPr>
          <a:picLocks/>
        </xdr:cNvPicPr>
      </xdr:nvPicPr>
      <xdr:blipFill>
        <a:blip xmlns:r="http://schemas.openxmlformats.org/officeDocument/2006/relationships" r:embed="rId439">
          <a:extLst>
            <a:ext uri="{28A0092B-C50C-407E-A947-70E740481C1C}">
              <a14:useLocalDpi xmlns:a14="http://schemas.microsoft.com/office/drawing/2010/main" val="0"/>
            </a:ext>
          </a:extLst>
        </a:blip>
        <a:stretch>
          <a:fillRect/>
        </a:stretch>
      </xdr:blipFill>
      <xdr:spPr>
        <a:xfrm>
          <a:off x="635000" y="870753275"/>
          <a:ext cx="723900" cy="476250"/>
        </a:xfrm>
        <a:prstGeom prst="rect">
          <a:avLst/>
        </a:prstGeom>
      </xdr:spPr>
    </xdr:pic>
    <xdr:clientData/>
  </xdr:twoCellAnchor>
  <xdr:twoCellAnchor editAs="oneCell">
    <xdr:from>
      <xdr:col>1</xdr:col>
      <xdr:colOff>25400</xdr:colOff>
      <xdr:row>1664</xdr:row>
      <xdr:rowOff>25400</xdr:rowOff>
    </xdr:from>
    <xdr:to>
      <xdr:col>1</xdr:col>
      <xdr:colOff>749300</xdr:colOff>
      <xdr:row>1664</xdr:row>
      <xdr:rowOff>501650</xdr:rowOff>
    </xdr:to>
    <xdr:pic>
      <xdr:nvPicPr>
        <xdr:cNvPr id="2937" name="Subgraph-poodlewins">
          <a:extLst>
            <a:ext uri="{FF2B5EF4-FFF2-40B4-BE49-F238E27FC236}">
              <a16:creationId xmlns:a16="http://schemas.microsoft.com/office/drawing/2014/main" id="{3FE4750F-30E7-4DEA-8441-483C69743650}"/>
            </a:ext>
          </a:extLst>
        </xdr:cNvPr>
        <xdr:cNvPicPr>
          <a:picLocks/>
        </xdr:cNvPicPr>
      </xdr:nvPicPr>
      <xdr:blipFill>
        <a:blip xmlns:r="http://schemas.openxmlformats.org/officeDocument/2006/relationships" r:embed="rId459">
          <a:extLst>
            <a:ext uri="{28A0092B-C50C-407E-A947-70E740481C1C}">
              <a14:useLocalDpi xmlns:a14="http://schemas.microsoft.com/office/drawing/2010/main" val="0"/>
            </a:ext>
          </a:extLst>
        </a:blip>
        <a:stretch>
          <a:fillRect/>
        </a:stretch>
      </xdr:blipFill>
      <xdr:spPr>
        <a:xfrm>
          <a:off x="635000" y="871277150"/>
          <a:ext cx="723900" cy="476250"/>
        </a:xfrm>
        <a:prstGeom prst="rect">
          <a:avLst/>
        </a:prstGeom>
      </xdr:spPr>
    </xdr:pic>
    <xdr:clientData/>
  </xdr:twoCellAnchor>
  <xdr:twoCellAnchor editAs="oneCell">
    <xdr:from>
      <xdr:col>1</xdr:col>
      <xdr:colOff>25400</xdr:colOff>
      <xdr:row>1665</xdr:row>
      <xdr:rowOff>25400</xdr:rowOff>
    </xdr:from>
    <xdr:to>
      <xdr:col>1</xdr:col>
      <xdr:colOff>749300</xdr:colOff>
      <xdr:row>1665</xdr:row>
      <xdr:rowOff>501650</xdr:rowOff>
    </xdr:to>
    <xdr:pic>
      <xdr:nvPicPr>
        <xdr:cNvPr id="2939" name="Subgraph-doerlangga">
          <a:extLst>
            <a:ext uri="{FF2B5EF4-FFF2-40B4-BE49-F238E27FC236}">
              <a16:creationId xmlns:a16="http://schemas.microsoft.com/office/drawing/2014/main" id="{8980F4C8-5737-41FE-866B-61C97CADB709}"/>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871801025"/>
          <a:ext cx="723900" cy="476250"/>
        </a:xfrm>
        <a:prstGeom prst="rect">
          <a:avLst/>
        </a:prstGeom>
      </xdr:spPr>
    </xdr:pic>
    <xdr:clientData/>
  </xdr:twoCellAnchor>
  <xdr:twoCellAnchor editAs="oneCell">
    <xdr:from>
      <xdr:col>1</xdr:col>
      <xdr:colOff>25400</xdr:colOff>
      <xdr:row>1666</xdr:row>
      <xdr:rowOff>25400</xdr:rowOff>
    </xdr:from>
    <xdr:to>
      <xdr:col>1</xdr:col>
      <xdr:colOff>749300</xdr:colOff>
      <xdr:row>1666</xdr:row>
      <xdr:rowOff>501650</xdr:rowOff>
    </xdr:to>
    <xdr:pic>
      <xdr:nvPicPr>
        <xdr:cNvPr id="2941" name="Subgraph-aulrevoir">
          <a:extLst>
            <a:ext uri="{FF2B5EF4-FFF2-40B4-BE49-F238E27FC236}">
              <a16:creationId xmlns:a16="http://schemas.microsoft.com/office/drawing/2014/main" id="{514FCEBB-A73D-4486-BB6C-BB40895CE134}"/>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872324900"/>
          <a:ext cx="723900" cy="476250"/>
        </a:xfrm>
        <a:prstGeom prst="rect">
          <a:avLst/>
        </a:prstGeom>
      </xdr:spPr>
    </xdr:pic>
    <xdr:clientData/>
  </xdr:twoCellAnchor>
  <xdr:twoCellAnchor editAs="oneCell">
    <xdr:from>
      <xdr:col>1</xdr:col>
      <xdr:colOff>25400</xdr:colOff>
      <xdr:row>1667</xdr:row>
      <xdr:rowOff>25400</xdr:rowOff>
    </xdr:from>
    <xdr:to>
      <xdr:col>1</xdr:col>
      <xdr:colOff>749300</xdr:colOff>
      <xdr:row>1667</xdr:row>
      <xdr:rowOff>501650</xdr:rowOff>
    </xdr:to>
    <xdr:pic>
      <xdr:nvPicPr>
        <xdr:cNvPr id="2943" name="Subgraph-kixeann_">
          <a:extLst>
            <a:ext uri="{FF2B5EF4-FFF2-40B4-BE49-F238E27FC236}">
              <a16:creationId xmlns:a16="http://schemas.microsoft.com/office/drawing/2014/main" id="{D61A1CE3-4A07-4B6D-B4B2-10BC4084B46D}"/>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872848775"/>
          <a:ext cx="723900" cy="476250"/>
        </a:xfrm>
        <a:prstGeom prst="rect">
          <a:avLst/>
        </a:prstGeom>
      </xdr:spPr>
    </xdr:pic>
    <xdr:clientData/>
  </xdr:twoCellAnchor>
  <xdr:twoCellAnchor editAs="oneCell">
    <xdr:from>
      <xdr:col>1</xdr:col>
      <xdr:colOff>25400</xdr:colOff>
      <xdr:row>1669</xdr:row>
      <xdr:rowOff>25400</xdr:rowOff>
    </xdr:from>
    <xdr:to>
      <xdr:col>1</xdr:col>
      <xdr:colOff>749300</xdr:colOff>
      <xdr:row>1669</xdr:row>
      <xdr:rowOff>501650</xdr:rowOff>
    </xdr:to>
    <xdr:pic>
      <xdr:nvPicPr>
        <xdr:cNvPr id="2945" name="Subgraph-recitesocial">
          <a:extLst>
            <a:ext uri="{FF2B5EF4-FFF2-40B4-BE49-F238E27FC236}">
              <a16:creationId xmlns:a16="http://schemas.microsoft.com/office/drawing/2014/main" id="{52D43A2D-FFD1-4C8F-81D3-7A65F59FEF70}"/>
            </a:ext>
          </a:extLst>
        </xdr:cNvPr>
        <xdr:cNvPicPr>
          <a:picLocks/>
        </xdr:cNvPicPr>
      </xdr:nvPicPr>
      <xdr:blipFill>
        <a:blip xmlns:r="http://schemas.openxmlformats.org/officeDocument/2006/relationships" r:embed="rId460">
          <a:extLst>
            <a:ext uri="{28A0092B-C50C-407E-A947-70E740481C1C}">
              <a14:useLocalDpi xmlns:a14="http://schemas.microsoft.com/office/drawing/2010/main" val="0"/>
            </a:ext>
          </a:extLst>
        </a:blip>
        <a:stretch>
          <a:fillRect/>
        </a:stretch>
      </xdr:blipFill>
      <xdr:spPr>
        <a:xfrm>
          <a:off x="635000" y="873896525"/>
          <a:ext cx="723900" cy="476250"/>
        </a:xfrm>
        <a:prstGeom prst="rect">
          <a:avLst/>
        </a:prstGeom>
      </xdr:spPr>
    </xdr:pic>
    <xdr:clientData/>
  </xdr:twoCellAnchor>
  <xdr:twoCellAnchor editAs="oneCell">
    <xdr:from>
      <xdr:col>1</xdr:col>
      <xdr:colOff>25400</xdr:colOff>
      <xdr:row>1670</xdr:row>
      <xdr:rowOff>25400</xdr:rowOff>
    </xdr:from>
    <xdr:to>
      <xdr:col>1</xdr:col>
      <xdr:colOff>749300</xdr:colOff>
      <xdr:row>1670</xdr:row>
      <xdr:rowOff>501650</xdr:rowOff>
    </xdr:to>
    <xdr:pic>
      <xdr:nvPicPr>
        <xdr:cNvPr id="2947" name="Subgraph-showtimeboxing">
          <a:extLst>
            <a:ext uri="{FF2B5EF4-FFF2-40B4-BE49-F238E27FC236}">
              <a16:creationId xmlns:a16="http://schemas.microsoft.com/office/drawing/2014/main" id="{87ED598F-8B33-446D-AE3D-636D5C584233}"/>
            </a:ext>
          </a:extLst>
        </xdr:cNvPr>
        <xdr:cNvPicPr>
          <a:picLocks/>
        </xdr:cNvPicPr>
      </xdr:nvPicPr>
      <xdr:blipFill>
        <a:blip xmlns:r="http://schemas.openxmlformats.org/officeDocument/2006/relationships" r:embed="rId461">
          <a:extLst>
            <a:ext uri="{28A0092B-C50C-407E-A947-70E740481C1C}">
              <a14:useLocalDpi xmlns:a14="http://schemas.microsoft.com/office/drawing/2010/main" val="0"/>
            </a:ext>
          </a:extLst>
        </a:blip>
        <a:stretch>
          <a:fillRect/>
        </a:stretch>
      </xdr:blipFill>
      <xdr:spPr>
        <a:xfrm>
          <a:off x="635000" y="874420400"/>
          <a:ext cx="723900" cy="476250"/>
        </a:xfrm>
        <a:prstGeom prst="rect">
          <a:avLst/>
        </a:prstGeom>
      </xdr:spPr>
    </xdr:pic>
    <xdr:clientData/>
  </xdr:twoCellAnchor>
  <xdr:twoCellAnchor editAs="oneCell">
    <xdr:from>
      <xdr:col>1</xdr:col>
      <xdr:colOff>25400</xdr:colOff>
      <xdr:row>1671</xdr:row>
      <xdr:rowOff>25400</xdr:rowOff>
    </xdr:from>
    <xdr:to>
      <xdr:col>1</xdr:col>
      <xdr:colOff>749300</xdr:colOff>
      <xdr:row>1671</xdr:row>
      <xdr:rowOff>501650</xdr:rowOff>
    </xdr:to>
    <xdr:pic>
      <xdr:nvPicPr>
        <xdr:cNvPr id="2949" name="Subgraph-dilletaunt">
          <a:extLst>
            <a:ext uri="{FF2B5EF4-FFF2-40B4-BE49-F238E27FC236}">
              <a16:creationId xmlns:a16="http://schemas.microsoft.com/office/drawing/2014/main" id="{1FFAD336-1307-4ABD-BA2E-704BA0879ABC}"/>
            </a:ext>
          </a:extLst>
        </xdr:cNvPr>
        <xdr:cNvPicPr>
          <a:picLocks/>
        </xdr:cNvPicPr>
      </xdr:nvPicPr>
      <xdr:blipFill>
        <a:blip xmlns:r="http://schemas.openxmlformats.org/officeDocument/2006/relationships" r:embed="rId461">
          <a:extLst>
            <a:ext uri="{28A0092B-C50C-407E-A947-70E740481C1C}">
              <a14:useLocalDpi xmlns:a14="http://schemas.microsoft.com/office/drawing/2010/main" val="0"/>
            </a:ext>
          </a:extLst>
        </a:blip>
        <a:stretch>
          <a:fillRect/>
        </a:stretch>
      </xdr:blipFill>
      <xdr:spPr>
        <a:xfrm>
          <a:off x="635000" y="874944275"/>
          <a:ext cx="723900" cy="476250"/>
        </a:xfrm>
        <a:prstGeom prst="rect">
          <a:avLst/>
        </a:prstGeom>
      </xdr:spPr>
    </xdr:pic>
    <xdr:clientData/>
  </xdr:twoCellAnchor>
  <xdr:twoCellAnchor editAs="oneCell">
    <xdr:from>
      <xdr:col>1</xdr:col>
      <xdr:colOff>25400</xdr:colOff>
      <xdr:row>1672</xdr:row>
      <xdr:rowOff>25400</xdr:rowOff>
    </xdr:from>
    <xdr:to>
      <xdr:col>1</xdr:col>
      <xdr:colOff>749300</xdr:colOff>
      <xdr:row>1672</xdr:row>
      <xdr:rowOff>501650</xdr:rowOff>
    </xdr:to>
    <xdr:pic>
      <xdr:nvPicPr>
        <xdr:cNvPr id="2951" name="Subgraph-aliabdelaziz00">
          <a:extLst>
            <a:ext uri="{FF2B5EF4-FFF2-40B4-BE49-F238E27FC236}">
              <a16:creationId xmlns:a16="http://schemas.microsoft.com/office/drawing/2014/main" id="{A94CB1D9-3F34-424D-8023-E9B237B39130}"/>
            </a:ext>
          </a:extLst>
        </xdr:cNvPr>
        <xdr:cNvPicPr>
          <a:picLocks/>
        </xdr:cNvPicPr>
      </xdr:nvPicPr>
      <xdr:blipFill>
        <a:blip xmlns:r="http://schemas.openxmlformats.org/officeDocument/2006/relationships" r:embed="rId461">
          <a:extLst>
            <a:ext uri="{28A0092B-C50C-407E-A947-70E740481C1C}">
              <a14:useLocalDpi xmlns:a14="http://schemas.microsoft.com/office/drawing/2010/main" val="0"/>
            </a:ext>
          </a:extLst>
        </a:blip>
        <a:stretch>
          <a:fillRect/>
        </a:stretch>
      </xdr:blipFill>
      <xdr:spPr>
        <a:xfrm>
          <a:off x="635000" y="875468150"/>
          <a:ext cx="723900" cy="476250"/>
        </a:xfrm>
        <a:prstGeom prst="rect">
          <a:avLst/>
        </a:prstGeom>
      </xdr:spPr>
    </xdr:pic>
    <xdr:clientData/>
  </xdr:twoCellAnchor>
  <xdr:twoCellAnchor editAs="oneCell">
    <xdr:from>
      <xdr:col>1</xdr:col>
      <xdr:colOff>25400</xdr:colOff>
      <xdr:row>1673</xdr:row>
      <xdr:rowOff>25400</xdr:rowOff>
    </xdr:from>
    <xdr:to>
      <xdr:col>1</xdr:col>
      <xdr:colOff>749300</xdr:colOff>
      <xdr:row>1673</xdr:row>
      <xdr:rowOff>501650</xdr:rowOff>
    </xdr:to>
    <xdr:pic>
      <xdr:nvPicPr>
        <xdr:cNvPr id="2953" name="Subgraph-kentjenningsadg">
          <a:extLst>
            <a:ext uri="{FF2B5EF4-FFF2-40B4-BE49-F238E27FC236}">
              <a16:creationId xmlns:a16="http://schemas.microsoft.com/office/drawing/2014/main" id="{D699C28E-A98D-46DA-9840-39BDB7B3B321}"/>
            </a:ext>
          </a:extLst>
        </xdr:cNvPr>
        <xdr:cNvPicPr>
          <a:picLocks/>
        </xdr:cNvPicPr>
      </xdr:nvPicPr>
      <xdr:blipFill>
        <a:blip xmlns:r="http://schemas.openxmlformats.org/officeDocument/2006/relationships" r:embed="rId410">
          <a:extLst>
            <a:ext uri="{28A0092B-C50C-407E-A947-70E740481C1C}">
              <a14:useLocalDpi xmlns:a14="http://schemas.microsoft.com/office/drawing/2010/main" val="0"/>
            </a:ext>
          </a:extLst>
        </a:blip>
        <a:stretch>
          <a:fillRect/>
        </a:stretch>
      </xdr:blipFill>
      <xdr:spPr>
        <a:xfrm>
          <a:off x="635000" y="875992025"/>
          <a:ext cx="723900" cy="476250"/>
        </a:xfrm>
        <a:prstGeom prst="rect">
          <a:avLst/>
        </a:prstGeom>
      </xdr:spPr>
    </xdr:pic>
    <xdr:clientData/>
  </xdr:twoCellAnchor>
  <xdr:twoCellAnchor editAs="oneCell">
    <xdr:from>
      <xdr:col>1</xdr:col>
      <xdr:colOff>25400</xdr:colOff>
      <xdr:row>1675</xdr:row>
      <xdr:rowOff>25400</xdr:rowOff>
    </xdr:from>
    <xdr:to>
      <xdr:col>1</xdr:col>
      <xdr:colOff>749300</xdr:colOff>
      <xdr:row>1675</xdr:row>
      <xdr:rowOff>501650</xdr:rowOff>
    </xdr:to>
    <xdr:pic>
      <xdr:nvPicPr>
        <xdr:cNvPr id="2955" name="Subgraph-johnsnobbish">
          <a:extLst>
            <a:ext uri="{FF2B5EF4-FFF2-40B4-BE49-F238E27FC236}">
              <a16:creationId xmlns:a16="http://schemas.microsoft.com/office/drawing/2014/main" id="{4F18F077-A2E3-4DBB-91DD-B7885427CFBA}"/>
            </a:ext>
          </a:extLst>
        </xdr:cNvPr>
        <xdr:cNvPicPr>
          <a:picLocks/>
        </xdr:cNvPicPr>
      </xdr:nvPicPr>
      <xdr:blipFill>
        <a:blip xmlns:r="http://schemas.openxmlformats.org/officeDocument/2006/relationships" r:embed="rId462">
          <a:extLst>
            <a:ext uri="{28A0092B-C50C-407E-A947-70E740481C1C}">
              <a14:useLocalDpi xmlns:a14="http://schemas.microsoft.com/office/drawing/2010/main" val="0"/>
            </a:ext>
          </a:extLst>
        </a:blip>
        <a:stretch>
          <a:fillRect/>
        </a:stretch>
      </xdr:blipFill>
      <xdr:spPr>
        <a:xfrm>
          <a:off x="635000" y="877039775"/>
          <a:ext cx="723900" cy="476250"/>
        </a:xfrm>
        <a:prstGeom prst="rect">
          <a:avLst/>
        </a:prstGeom>
      </xdr:spPr>
    </xdr:pic>
    <xdr:clientData/>
  </xdr:twoCellAnchor>
  <xdr:twoCellAnchor editAs="oneCell">
    <xdr:from>
      <xdr:col>1</xdr:col>
      <xdr:colOff>25400</xdr:colOff>
      <xdr:row>1676</xdr:row>
      <xdr:rowOff>25400</xdr:rowOff>
    </xdr:from>
    <xdr:to>
      <xdr:col>1</xdr:col>
      <xdr:colOff>749300</xdr:colOff>
      <xdr:row>1676</xdr:row>
      <xdr:rowOff>501650</xdr:rowOff>
    </xdr:to>
    <xdr:pic>
      <xdr:nvPicPr>
        <xdr:cNvPr id="2957" name="Subgraph-barstoolsports">
          <a:extLst>
            <a:ext uri="{FF2B5EF4-FFF2-40B4-BE49-F238E27FC236}">
              <a16:creationId xmlns:a16="http://schemas.microsoft.com/office/drawing/2014/main" id="{820A484B-8A31-47A7-8B41-2508020313D7}"/>
            </a:ext>
          </a:extLst>
        </xdr:cNvPr>
        <xdr:cNvPicPr>
          <a:picLocks/>
        </xdr:cNvPicPr>
      </xdr:nvPicPr>
      <xdr:blipFill>
        <a:blip xmlns:r="http://schemas.openxmlformats.org/officeDocument/2006/relationships" r:embed="rId463">
          <a:extLst>
            <a:ext uri="{28A0092B-C50C-407E-A947-70E740481C1C}">
              <a14:useLocalDpi xmlns:a14="http://schemas.microsoft.com/office/drawing/2010/main" val="0"/>
            </a:ext>
          </a:extLst>
        </a:blip>
        <a:stretch>
          <a:fillRect/>
        </a:stretch>
      </xdr:blipFill>
      <xdr:spPr>
        <a:xfrm>
          <a:off x="635000" y="877563650"/>
          <a:ext cx="723900" cy="476250"/>
        </a:xfrm>
        <a:prstGeom prst="rect">
          <a:avLst/>
        </a:prstGeom>
      </xdr:spPr>
    </xdr:pic>
    <xdr:clientData/>
  </xdr:twoCellAnchor>
  <xdr:twoCellAnchor editAs="oneCell">
    <xdr:from>
      <xdr:col>1</xdr:col>
      <xdr:colOff>25400</xdr:colOff>
      <xdr:row>1677</xdr:row>
      <xdr:rowOff>25400</xdr:rowOff>
    </xdr:from>
    <xdr:to>
      <xdr:col>1</xdr:col>
      <xdr:colOff>749300</xdr:colOff>
      <xdr:row>1677</xdr:row>
      <xdr:rowOff>501650</xdr:rowOff>
    </xdr:to>
    <xdr:pic>
      <xdr:nvPicPr>
        <xdr:cNvPr id="2959" name="Subgraph-randy_couture">
          <a:extLst>
            <a:ext uri="{FF2B5EF4-FFF2-40B4-BE49-F238E27FC236}">
              <a16:creationId xmlns:a16="http://schemas.microsoft.com/office/drawing/2014/main" id="{40A97736-75D2-4518-93E4-E464F3E86CCF}"/>
            </a:ext>
          </a:extLst>
        </xdr:cNvPr>
        <xdr:cNvPicPr>
          <a:picLocks/>
        </xdr:cNvPicPr>
      </xdr:nvPicPr>
      <xdr:blipFill>
        <a:blip xmlns:r="http://schemas.openxmlformats.org/officeDocument/2006/relationships" r:embed="rId455">
          <a:extLst>
            <a:ext uri="{28A0092B-C50C-407E-A947-70E740481C1C}">
              <a14:useLocalDpi xmlns:a14="http://schemas.microsoft.com/office/drawing/2010/main" val="0"/>
            </a:ext>
          </a:extLst>
        </a:blip>
        <a:stretch>
          <a:fillRect/>
        </a:stretch>
      </xdr:blipFill>
      <xdr:spPr>
        <a:xfrm>
          <a:off x="635000" y="878087525"/>
          <a:ext cx="723900" cy="476250"/>
        </a:xfrm>
        <a:prstGeom prst="rect">
          <a:avLst/>
        </a:prstGeom>
      </xdr:spPr>
    </xdr:pic>
    <xdr:clientData/>
  </xdr:twoCellAnchor>
  <xdr:twoCellAnchor editAs="oneCell">
    <xdr:from>
      <xdr:col>1</xdr:col>
      <xdr:colOff>25400</xdr:colOff>
      <xdr:row>1678</xdr:row>
      <xdr:rowOff>25400</xdr:rowOff>
    </xdr:from>
    <xdr:to>
      <xdr:col>1</xdr:col>
      <xdr:colOff>749300</xdr:colOff>
      <xdr:row>1678</xdr:row>
      <xdr:rowOff>501650</xdr:rowOff>
    </xdr:to>
    <xdr:pic>
      <xdr:nvPicPr>
        <xdr:cNvPr id="2961" name="Subgraph-gottliebshow">
          <a:extLst>
            <a:ext uri="{FF2B5EF4-FFF2-40B4-BE49-F238E27FC236}">
              <a16:creationId xmlns:a16="http://schemas.microsoft.com/office/drawing/2014/main" id="{C5E8C612-6CCF-4685-990A-ED68954DF40A}"/>
            </a:ext>
          </a:extLst>
        </xdr:cNvPr>
        <xdr:cNvPicPr>
          <a:picLocks/>
        </xdr:cNvPicPr>
      </xdr:nvPicPr>
      <xdr:blipFill>
        <a:blip xmlns:r="http://schemas.openxmlformats.org/officeDocument/2006/relationships" r:embed="rId454">
          <a:extLst>
            <a:ext uri="{28A0092B-C50C-407E-A947-70E740481C1C}">
              <a14:useLocalDpi xmlns:a14="http://schemas.microsoft.com/office/drawing/2010/main" val="0"/>
            </a:ext>
          </a:extLst>
        </a:blip>
        <a:stretch>
          <a:fillRect/>
        </a:stretch>
      </xdr:blipFill>
      <xdr:spPr>
        <a:xfrm>
          <a:off x="635000" y="878611400"/>
          <a:ext cx="723900" cy="476250"/>
        </a:xfrm>
        <a:prstGeom prst="rect">
          <a:avLst/>
        </a:prstGeom>
      </xdr:spPr>
    </xdr:pic>
    <xdr:clientData/>
  </xdr:twoCellAnchor>
  <xdr:twoCellAnchor editAs="oneCell">
    <xdr:from>
      <xdr:col>1</xdr:col>
      <xdr:colOff>25400</xdr:colOff>
      <xdr:row>1679</xdr:row>
      <xdr:rowOff>25400</xdr:rowOff>
    </xdr:from>
    <xdr:to>
      <xdr:col>1</xdr:col>
      <xdr:colOff>749300</xdr:colOff>
      <xdr:row>1679</xdr:row>
      <xdr:rowOff>501650</xdr:rowOff>
    </xdr:to>
    <xdr:pic>
      <xdr:nvPicPr>
        <xdr:cNvPr id="2963" name="Subgraph-foxsportsradio">
          <a:extLst>
            <a:ext uri="{FF2B5EF4-FFF2-40B4-BE49-F238E27FC236}">
              <a16:creationId xmlns:a16="http://schemas.microsoft.com/office/drawing/2014/main" id="{D8A53A4B-1DD8-466A-9EAE-D3692B8229D0}"/>
            </a:ext>
          </a:extLst>
        </xdr:cNvPr>
        <xdr:cNvPicPr>
          <a:picLocks/>
        </xdr:cNvPicPr>
      </xdr:nvPicPr>
      <xdr:blipFill>
        <a:blip xmlns:r="http://schemas.openxmlformats.org/officeDocument/2006/relationships" r:embed="rId454">
          <a:extLst>
            <a:ext uri="{28A0092B-C50C-407E-A947-70E740481C1C}">
              <a14:useLocalDpi xmlns:a14="http://schemas.microsoft.com/office/drawing/2010/main" val="0"/>
            </a:ext>
          </a:extLst>
        </a:blip>
        <a:stretch>
          <a:fillRect/>
        </a:stretch>
      </xdr:blipFill>
      <xdr:spPr>
        <a:xfrm>
          <a:off x="635000" y="879135275"/>
          <a:ext cx="723900" cy="476250"/>
        </a:xfrm>
        <a:prstGeom prst="rect">
          <a:avLst/>
        </a:prstGeom>
      </xdr:spPr>
    </xdr:pic>
    <xdr:clientData/>
  </xdr:twoCellAnchor>
  <xdr:twoCellAnchor editAs="oneCell">
    <xdr:from>
      <xdr:col>1</xdr:col>
      <xdr:colOff>25400</xdr:colOff>
      <xdr:row>1680</xdr:row>
      <xdr:rowOff>25400</xdr:rowOff>
    </xdr:from>
    <xdr:to>
      <xdr:col>1</xdr:col>
      <xdr:colOff>749300</xdr:colOff>
      <xdr:row>1680</xdr:row>
      <xdr:rowOff>501650</xdr:rowOff>
    </xdr:to>
    <xdr:pic>
      <xdr:nvPicPr>
        <xdr:cNvPr id="2965" name="Subgraph-kthsbebu_">
          <a:extLst>
            <a:ext uri="{FF2B5EF4-FFF2-40B4-BE49-F238E27FC236}">
              <a16:creationId xmlns:a16="http://schemas.microsoft.com/office/drawing/2014/main" id="{DD1EF275-7387-4880-B2DD-FE20AE958CDB}"/>
            </a:ext>
          </a:extLst>
        </xdr:cNvPr>
        <xdr:cNvPicPr>
          <a:picLocks/>
        </xdr:cNvPicPr>
      </xdr:nvPicPr>
      <xdr:blipFill>
        <a:blip xmlns:r="http://schemas.openxmlformats.org/officeDocument/2006/relationships" r:embed="rId459">
          <a:extLst>
            <a:ext uri="{28A0092B-C50C-407E-A947-70E740481C1C}">
              <a14:useLocalDpi xmlns:a14="http://schemas.microsoft.com/office/drawing/2010/main" val="0"/>
            </a:ext>
          </a:extLst>
        </a:blip>
        <a:stretch>
          <a:fillRect/>
        </a:stretch>
      </xdr:blipFill>
      <xdr:spPr>
        <a:xfrm>
          <a:off x="635000" y="879659150"/>
          <a:ext cx="723900" cy="476250"/>
        </a:xfrm>
        <a:prstGeom prst="rect">
          <a:avLst/>
        </a:prstGeom>
      </xdr:spPr>
    </xdr:pic>
    <xdr:clientData/>
  </xdr:twoCellAnchor>
  <xdr:twoCellAnchor editAs="oneCell">
    <xdr:from>
      <xdr:col>1</xdr:col>
      <xdr:colOff>25400</xdr:colOff>
      <xdr:row>1681</xdr:row>
      <xdr:rowOff>25400</xdr:rowOff>
    </xdr:from>
    <xdr:to>
      <xdr:col>1</xdr:col>
      <xdr:colOff>749300</xdr:colOff>
      <xdr:row>1681</xdr:row>
      <xdr:rowOff>501650</xdr:rowOff>
    </xdr:to>
    <xdr:pic>
      <xdr:nvPicPr>
        <xdr:cNvPr id="2967" name="Subgraph-yaskojr">
          <a:extLst>
            <a:ext uri="{FF2B5EF4-FFF2-40B4-BE49-F238E27FC236}">
              <a16:creationId xmlns:a16="http://schemas.microsoft.com/office/drawing/2014/main" id="{305ED490-C66D-4816-8598-8771A15C875B}"/>
            </a:ext>
          </a:extLst>
        </xdr:cNvPr>
        <xdr:cNvPicPr>
          <a:picLocks/>
        </xdr:cNvPicPr>
      </xdr:nvPicPr>
      <xdr:blipFill>
        <a:blip xmlns:r="http://schemas.openxmlformats.org/officeDocument/2006/relationships" r:embed="rId439">
          <a:extLst>
            <a:ext uri="{28A0092B-C50C-407E-A947-70E740481C1C}">
              <a14:useLocalDpi xmlns:a14="http://schemas.microsoft.com/office/drawing/2010/main" val="0"/>
            </a:ext>
          </a:extLst>
        </a:blip>
        <a:stretch>
          <a:fillRect/>
        </a:stretch>
      </xdr:blipFill>
      <xdr:spPr>
        <a:xfrm>
          <a:off x="635000" y="880183025"/>
          <a:ext cx="723900" cy="476250"/>
        </a:xfrm>
        <a:prstGeom prst="rect">
          <a:avLst/>
        </a:prstGeom>
      </xdr:spPr>
    </xdr:pic>
    <xdr:clientData/>
  </xdr:twoCellAnchor>
  <xdr:twoCellAnchor editAs="oneCell">
    <xdr:from>
      <xdr:col>1</xdr:col>
      <xdr:colOff>25400</xdr:colOff>
      <xdr:row>1682</xdr:row>
      <xdr:rowOff>25400</xdr:rowOff>
    </xdr:from>
    <xdr:to>
      <xdr:col>1</xdr:col>
      <xdr:colOff>749300</xdr:colOff>
      <xdr:row>1682</xdr:row>
      <xdr:rowOff>501650</xdr:rowOff>
    </xdr:to>
    <xdr:pic>
      <xdr:nvPicPr>
        <xdr:cNvPr id="2969" name="Subgraph-regina_ador">
          <a:extLst>
            <a:ext uri="{FF2B5EF4-FFF2-40B4-BE49-F238E27FC236}">
              <a16:creationId xmlns:a16="http://schemas.microsoft.com/office/drawing/2014/main" id="{64C3C5D5-027F-4C18-A169-B048375FF53A}"/>
            </a:ext>
          </a:extLst>
        </xdr:cNvPr>
        <xdr:cNvPicPr>
          <a:picLocks/>
        </xdr:cNvPicPr>
      </xdr:nvPicPr>
      <xdr:blipFill>
        <a:blip xmlns:r="http://schemas.openxmlformats.org/officeDocument/2006/relationships" r:embed="rId459">
          <a:extLst>
            <a:ext uri="{28A0092B-C50C-407E-A947-70E740481C1C}">
              <a14:useLocalDpi xmlns:a14="http://schemas.microsoft.com/office/drawing/2010/main" val="0"/>
            </a:ext>
          </a:extLst>
        </a:blip>
        <a:stretch>
          <a:fillRect/>
        </a:stretch>
      </xdr:blipFill>
      <xdr:spPr>
        <a:xfrm>
          <a:off x="635000" y="880706900"/>
          <a:ext cx="723900" cy="476250"/>
        </a:xfrm>
        <a:prstGeom prst="rect">
          <a:avLst/>
        </a:prstGeom>
      </xdr:spPr>
    </xdr:pic>
    <xdr:clientData/>
  </xdr:twoCellAnchor>
  <xdr:twoCellAnchor editAs="oneCell">
    <xdr:from>
      <xdr:col>1</xdr:col>
      <xdr:colOff>25400</xdr:colOff>
      <xdr:row>1683</xdr:row>
      <xdr:rowOff>25400</xdr:rowOff>
    </xdr:from>
    <xdr:to>
      <xdr:col>1</xdr:col>
      <xdr:colOff>749300</xdr:colOff>
      <xdr:row>1683</xdr:row>
      <xdr:rowOff>501650</xdr:rowOff>
    </xdr:to>
    <xdr:pic>
      <xdr:nvPicPr>
        <xdr:cNvPr id="2971" name="Subgraph-fx12345678910">
          <a:extLst>
            <a:ext uri="{FF2B5EF4-FFF2-40B4-BE49-F238E27FC236}">
              <a16:creationId xmlns:a16="http://schemas.microsoft.com/office/drawing/2014/main" id="{E2951F31-96AD-44EB-A2B3-11E4E031E14C}"/>
            </a:ext>
          </a:extLst>
        </xdr:cNvPr>
        <xdr:cNvPicPr>
          <a:picLocks/>
        </xdr:cNvPicPr>
      </xdr:nvPicPr>
      <xdr:blipFill>
        <a:blip xmlns:r="http://schemas.openxmlformats.org/officeDocument/2006/relationships" r:embed="rId134">
          <a:extLst>
            <a:ext uri="{28A0092B-C50C-407E-A947-70E740481C1C}">
              <a14:useLocalDpi xmlns:a14="http://schemas.microsoft.com/office/drawing/2010/main" val="0"/>
            </a:ext>
          </a:extLst>
        </a:blip>
        <a:stretch>
          <a:fillRect/>
        </a:stretch>
      </xdr:blipFill>
      <xdr:spPr>
        <a:xfrm>
          <a:off x="635000" y="881230775"/>
          <a:ext cx="723900" cy="476250"/>
        </a:xfrm>
        <a:prstGeom prst="rect">
          <a:avLst/>
        </a:prstGeom>
      </xdr:spPr>
    </xdr:pic>
    <xdr:clientData/>
  </xdr:twoCellAnchor>
  <xdr:twoCellAnchor editAs="oneCell">
    <xdr:from>
      <xdr:col>1</xdr:col>
      <xdr:colOff>25400</xdr:colOff>
      <xdr:row>1684</xdr:row>
      <xdr:rowOff>25400</xdr:rowOff>
    </xdr:from>
    <xdr:to>
      <xdr:col>1</xdr:col>
      <xdr:colOff>749300</xdr:colOff>
      <xdr:row>1684</xdr:row>
      <xdr:rowOff>501650</xdr:rowOff>
    </xdr:to>
    <xdr:pic>
      <xdr:nvPicPr>
        <xdr:cNvPr id="2973" name="Subgraph-kwinassistance">
          <a:extLst>
            <a:ext uri="{FF2B5EF4-FFF2-40B4-BE49-F238E27FC236}">
              <a16:creationId xmlns:a16="http://schemas.microsoft.com/office/drawing/2014/main" id="{2F93ADAA-AE7F-4E86-AAD0-6E75E8DFBCCD}"/>
            </a:ext>
          </a:extLst>
        </xdr:cNvPr>
        <xdr:cNvPicPr>
          <a:picLocks/>
        </xdr:cNvPicPr>
      </xdr:nvPicPr>
      <xdr:blipFill>
        <a:blip xmlns:r="http://schemas.openxmlformats.org/officeDocument/2006/relationships" r:embed="rId459">
          <a:extLst>
            <a:ext uri="{28A0092B-C50C-407E-A947-70E740481C1C}">
              <a14:useLocalDpi xmlns:a14="http://schemas.microsoft.com/office/drawing/2010/main" val="0"/>
            </a:ext>
          </a:extLst>
        </a:blip>
        <a:stretch>
          <a:fillRect/>
        </a:stretch>
      </xdr:blipFill>
      <xdr:spPr>
        <a:xfrm>
          <a:off x="635000" y="881754650"/>
          <a:ext cx="723900" cy="476250"/>
        </a:xfrm>
        <a:prstGeom prst="rect">
          <a:avLst/>
        </a:prstGeom>
      </xdr:spPr>
    </xdr:pic>
    <xdr:clientData/>
  </xdr:twoCellAnchor>
  <xdr:twoCellAnchor editAs="oneCell">
    <xdr:from>
      <xdr:col>1</xdr:col>
      <xdr:colOff>25400</xdr:colOff>
      <xdr:row>1685</xdr:row>
      <xdr:rowOff>25400</xdr:rowOff>
    </xdr:from>
    <xdr:to>
      <xdr:col>1</xdr:col>
      <xdr:colOff>749300</xdr:colOff>
      <xdr:row>1685</xdr:row>
      <xdr:rowOff>501650</xdr:rowOff>
    </xdr:to>
    <xdr:pic>
      <xdr:nvPicPr>
        <xdr:cNvPr id="2975" name="Subgraph-thecheflayun">
          <a:extLst>
            <a:ext uri="{FF2B5EF4-FFF2-40B4-BE49-F238E27FC236}">
              <a16:creationId xmlns:a16="http://schemas.microsoft.com/office/drawing/2014/main" id="{AD67DDCE-CE08-4E5A-84C5-461411B96AFC}"/>
            </a:ext>
          </a:extLst>
        </xdr:cNvPr>
        <xdr:cNvPicPr>
          <a:picLocks/>
        </xdr:cNvPicPr>
      </xdr:nvPicPr>
      <xdr:blipFill>
        <a:blip xmlns:r="http://schemas.openxmlformats.org/officeDocument/2006/relationships" r:embed="rId410">
          <a:extLst>
            <a:ext uri="{28A0092B-C50C-407E-A947-70E740481C1C}">
              <a14:useLocalDpi xmlns:a14="http://schemas.microsoft.com/office/drawing/2010/main" val="0"/>
            </a:ext>
          </a:extLst>
        </a:blip>
        <a:stretch>
          <a:fillRect/>
        </a:stretch>
      </xdr:blipFill>
      <xdr:spPr>
        <a:xfrm>
          <a:off x="635000" y="882278525"/>
          <a:ext cx="723900" cy="476250"/>
        </a:xfrm>
        <a:prstGeom prst="rect">
          <a:avLst/>
        </a:prstGeom>
      </xdr:spPr>
    </xdr:pic>
    <xdr:clientData/>
  </xdr:twoCellAnchor>
  <xdr:twoCellAnchor editAs="oneCell">
    <xdr:from>
      <xdr:col>1</xdr:col>
      <xdr:colOff>25400</xdr:colOff>
      <xdr:row>1687</xdr:row>
      <xdr:rowOff>25400</xdr:rowOff>
    </xdr:from>
    <xdr:to>
      <xdr:col>1</xdr:col>
      <xdr:colOff>749300</xdr:colOff>
      <xdr:row>1687</xdr:row>
      <xdr:rowOff>501650</xdr:rowOff>
    </xdr:to>
    <xdr:pic>
      <xdr:nvPicPr>
        <xdr:cNvPr id="2977" name="Subgraph-lhscityx_">
          <a:extLst>
            <a:ext uri="{FF2B5EF4-FFF2-40B4-BE49-F238E27FC236}">
              <a16:creationId xmlns:a16="http://schemas.microsoft.com/office/drawing/2014/main" id="{ADE2EF34-5351-4F0F-B24C-F98DBEE204FD}"/>
            </a:ext>
          </a:extLst>
        </xdr:cNvPr>
        <xdr:cNvPicPr>
          <a:picLocks/>
        </xdr:cNvPicPr>
      </xdr:nvPicPr>
      <xdr:blipFill>
        <a:blip xmlns:r="http://schemas.openxmlformats.org/officeDocument/2006/relationships" r:embed="rId459">
          <a:extLst>
            <a:ext uri="{28A0092B-C50C-407E-A947-70E740481C1C}">
              <a14:useLocalDpi xmlns:a14="http://schemas.microsoft.com/office/drawing/2010/main" val="0"/>
            </a:ext>
          </a:extLst>
        </a:blip>
        <a:stretch>
          <a:fillRect/>
        </a:stretch>
      </xdr:blipFill>
      <xdr:spPr>
        <a:xfrm>
          <a:off x="635000" y="883326275"/>
          <a:ext cx="723900" cy="476250"/>
        </a:xfrm>
        <a:prstGeom prst="rect">
          <a:avLst/>
        </a:prstGeom>
      </xdr:spPr>
    </xdr:pic>
    <xdr:clientData/>
  </xdr:twoCellAnchor>
  <xdr:twoCellAnchor editAs="oneCell">
    <xdr:from>
      <xdr:col>1</xdr:col>
      <xdr:colOff>25400</xdr:colOff>
      <xdr:row>1688</xdr:row>
      <xdr:rowOff>25400</xdr:rowOff>
    </xdr:from>
    <xdr:to>
      <xdr:col>1</xdr:col>
      <xdr:colOff>749300</xdr:colOff>
      <xdr:row>1688</xdr:row>
      <xdr:rowOff>501650</xdr:rowOff>
    </xdr:to>
    <xdr:pic>
      <xdr:nvPicPr>
        <xdr:cNvPr id="2979" name="Subgraph-takeuchikenji6">
          <a:extLst>
            <a:ext uri="{FF2B5EF4-FFF2-40B4-BE49-F238E27FC236}">
              <a16:creationId xmlns:a16="http://schemas.microsoft.com/office/drawing/2014/main" id="{8A7448D2-6979-4619-9D3B-92B0C3705DAA}"/>
            </a:ext>
          </a:extLst>
        </xdr:cNvPr>
        <xdr:cNvPicPr>
          <a:picLocks/>
        </xdr:cNvPicPr>
      </xdr:nvPicPr>
      <xdr:blipFill>
        <a:blip xmlns:r="http://schemas.openxmlformats.org/officeDocument/2006/relationships" r:embed="rId134">
          <a:extLst>
            <a:ext uri="{28A0092B-C50C-407E-A947-70E740481C1C}">
              <a14:useLocalDpi xmlns:a14="http://schemas.microsoft.com/office/drawing/2010/main" val="0"/>
            </a:ext>
          </a:extLst>
        </a:blip>
        <a:stretch>
          <a:fillRect/>
        </a:stretch>
      </xdr:blipFill>
      <xdr:spPr>
        <a:xfrm>
          <a:off x="635000" y="883850150"/>
          <a:ext cx="723900" cy="476250"/>
        </a:xfrm>
        <a:prstGeom prst="rect">
          <a:avLst/>
        </a:prstGeom>
      </xdr:spPr>
    </xdr:pic>
    <xdr:clientData/>
  </xdr:twoCellAnchor>
  <xdr:twoCellAnchor editAs="oneCell">
    <xdr:from>
      <xdr:col>1</xdr:col>
      <xdr:colOff>25400</xdr:colOff>
      <xdr:row>1689</xdr:row>
      <xdr:rowOff>25400</xdr:rowOff>
    </xdr:from>
    <xdr:to>
      <xdr:col>1</xdr:col>
      <xdr:colOff>749300</xdr:colOff>
      <xdr:row>1689</xdr:row>
      <xdr:rowOff>501650</xdr:rowOff>
    </xdr:to>
    <xdr:pic>
      <xdr:nvPicPr>
        <xdr:cNvPr id="2981" name="Subgraph-abanoubfares4">
          <a:extLst>
            <a:ext uri="{FF2B5EF4-FFF2-40B4-BE49-F238E27FC236}">
              <a16:creationId xmlns:a16="http://schemas.microsoft.com/office/drawing/2014/main" id="{FE1B4D54-29E2-4F13-90C6-561DCF3369D7}"/>
            </a:ext>
          </a:extLst>
        </xdr:cNvPr>
        <xdr:cNvPicPr>
          <a:picLocks/>
        </xdr:cNvPicPr>
      </xdr:nvPicPr>
      <xdr:blipFill>
        <a:blip xmlns:r="http://schemas.openxmlformats.org/officeDocument/2006/relationships" r:embed="rId449">
          <a:extLst>
            <a:ext uri="{28A0092B-C50C-407E-A947-70E740481C1C}">
              <a14:useLocalDpi xmlns:a14="http://schemas.microsoft.com/office/drawing/2010/main" val="0"/>
            </a:ext>
          </a:extLst>
        </a:blip>
        <a:stretch>
          <a:fillRect/>
        </a:stretch>
      </xdr:blipFill>
      <xdr:spPr>
        <a:xfrm>
          <a:off x="635000" y="884374025"/>
          <a:ext cx="723900" cy="476250"/>
        </a:xfrm>
        <a:prstGeom prst="rect">
          <a:avLst/>
        </a:prstGeom>
      </xdr:spPr>
    </xdr:pic>
    <xdr:clientData/>
  </xdr:twoCellAnchor>
  <xdr:twoCellAnchor editAs="oneCell">
    <xdr:from>
      <xdr:col>1</xdr:col>
      <xdr:colOff>25400</xdr:colOff>
      <xdr:row>1690</xdr:row>
      <xdr:rowOff>25400</xdr:rowOff>
    </xdr:from>
    <xdr:to>
      <xdr:col>1</xdr:col>
      <xdr:colOff>749300</xdr:colOff>
      <xdr:row>1690</xdr:row>
      <xdr:rowOff>501650</xdr:rowOff>
    </xdr:to>
    <xdr:pic>
      <xdr:nvPicPr>
        <xdr:cNvPr id="2983" name="Subgraph-tarveraew">
          <a:extLst>
            <a:ext uri="{FF2B5EF4-FFF2-40B4-BE49-F238E27FC236}">
              <a16:creationId xmlns:a16="http://schemas.microsoft.com/office/drawing/2014/main" id="{D71C9F19-95EE-46A4-86D7-1487EF65C37B}"/>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884897900"/>
          <a:ext cx="723900" cy="476250"/>
        </a:xfrm>
        <a:prstGeom prst="rect">
          <a:avLst/>
        </a:prstGeom>
      </xdr:spPr>
    </xdr:pic>
    <xdr:clientData/>
  </xdr:twoCellAnchor>
  <xdr:twoCellAnchor editAs="oneCell">
    <xdr:from>
      <xdr:col>1</xdr:col>
      <xdr:colOff>25400</xdr:colOff>
      <xdr:row>1691</xdr:row>
      <xdr:rowOff>25400</xdr:rowOff>
    </xdr:from>
    <xdr:to>
      <xdr:col>1</xdr:col>
      <xdr:colOff>749300</xdr:colOff>
      <xdr:row>1691</xdr:row>
      <xdr:rowOff>501650</xdr:rowOff>
    </xdr:to>
    <xdr:pic>
      <xdr:nvPicPr>
        <xdr:cNvPr id="2985" name="Subgraph-realnicktheguy">
          <a:extLst>
            <a:ext uri="{FF2B5EF4-FFF2-40B4-BE49-F238E27FC236}">
              <a16:creationId xmlns:a16="http://schemas.microsoft.com/office/drawing/2014/main" id="{61049F4D-0F39-4AFB-97EB-0F6588D5CAC4}"/>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885421775"/>
          <a:ext cx="723900" cy="476250"/>
        </a:xfrm>
        <a:prstGeom prst="rect">
          <a:avLst/>
        </a:prstGeom>
      </xdr:spPr>
    </xdr:pic>
    <xdr:clientData/>
  </xdr:twoCellAnchor>
  <xdr:twoCellAnchor editAs="oneCell">
    <xdr:from>
      <xdr:col>1</xdr:col>
      <xdr:colOff>25400</xdr:colOff>
      <xdr:row>1692</xdr:row>
      <xdr:rowOff>25400</xdr:rowOff>
    </xdr:from>
    <xdr:to>
      <xdr:col>1</xdr:col>
      <xdr:colOff>749300</xdr:colOff>
      <xdr:row>1692</xdr:row>
      <xdr:rowOff>501650</xdr:rowOff>
    </xdr:to>
    <xdr:pic>
      <xdr:nvPicPr>
        <xdr:cNvPr id="2987" name="Subgraph-bonoroigor">
          <a:extLst>
            <a:ext uri="{FF2B5EF4-FFF2-40B4-BE49-F238E27FC236}">
              <a16:creationId xmlns:a16="http://schemas.microsoft.com/office/drawing/2014/main" id="{15F463BF-483C-42D2-B80D-FD8ACE2B248F}"/>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885945650"/>
          <a:ext cx="723900" cy="476250"/>
        </a:xfrm>
        <a:prstGeom prst="rect">
          <a:avLst/>
        </a:prstGeom>
      </xdr:spPr>
    </xdr:pic>
    <xdr:clientData/>
  </xdr:twoCellAnchor>
  <xdr:twoCellAnchor editAs="oneCell">
    <xdr:from>
      <xdr:col>1</xdr:col>
      <xdr:colOff>25400</xdr:colOff>
      <xdr:row>1693</xdr:row>
      <xdr:rowOff>25400</xdr:rowOff>
    </xdr:from>
    <xdr:to>
      <xdr:col>1</xdr:col>
      <xdr:colOff>749300</xdr:colOff>
      <xdr:row>1693</xdr:row>
      <xdr:rowOff>501650</xdr:rowOff>
    </xdr:to>
    <xdr:pic>
      <xdr:nvPicPr>
        <xdr:cNvPr id="2989" name="Subgraph-ivermectinatha">
          <a:extLst>
            <a:ext uri="{FF2B5EF4-FFF2-40B4-BE49-F238E27FC236}">
              <a16:creationId xmlns:a16="http://schemas.microsoft.com/office/drawing/2014/main" id="{6A5EBF01-422A-4AD3-842D-F89F693895FC}"/>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886469525"/>
          <a:ext cx="723900" cy="476250"/>
        </a:xfrm>
        <a:prstGeom prst="rect">
          <a:avLst/>
        </a:prstGeom>
      </xdr:spPr>
    </xdr:pic>
    <xdr:clientData/>
  </xdr:twoCellAnchor>
  <xdr:twoCellAnchor editAs="oneCell">
    <xdr:from>
      <xdr:col>1</xdr:col>
      <xdr:colOff>25400</xdr:colOff>
      <xdr:row>1694</xdr:row>
      <xdr:rowOff>25400</xdr:rowOff>
    </xdr:from>
    <xdr:to>
      <xdr:col>1</xdr:col>
      <xdr:colOff>749300</xdr:colOff>
      <xdr:row>1694</xdr:row>
      <xdr:rowOff>501650</xdr:rowOff>
    </xdr:to>
    <xdr:pic>
      <xdr:nvPicPr>
        <xdr:cNvPr id="2991" name="Subgraph-kuniedasagami">
          <a:extLst>
            <a:ext uri="{FF2B5EF4-FFF2-40B4-BE49-F238E27FC236}">
              <a16:creationId xmlns:a16="http://schemas.microsoft.com/office/drawing/2014/main" id="{2DF7A823-EC19-41D1-A9ED-89A8F5F05A04}"/>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886993400"/>
          <a:ext cx="723900" cy="476250"/>
        </a:xfrm>
        <a:prstGeom prst="rect">
          <a:avLst/>
        </a:prstGeom>
      </xdr:spPr>
    </xdr:pic>
    <xdr:clientData/>
  </xdr:twoCellAnchor>
  <xdr:twoCellAnchor editAs="oneCell">
    <xdr:from>
      <xdr:col>1</xdr:col>
      <xdr:colOff>25400</xdr:colOff>
      <xdr:row>1696</xdr:row>
      <xdr:rowOff>25400</xdr:rowOff>
    </xdr:from>
    <xdr:to>
      <xdr:col>1</xdr:col>
      <xdr:colOff>749300</xdr:colOff>
      <xdr:row>1696</xdr:row>
      <xdr:rowOff>501650</xdr:rowOff>
    </xdr:to>
    <xdr:pic>
      <xdr:nvPicPr>
        <xdr:cNvPr id="2993" name="Subgraph-theaditya49">
          <a:extLst>
            <a:ext uri="{FF2B5EF4-FFF2-40B4-BE49-F238E27FC236}">
              <a16:creationId xmlns:a16="http://schemas.microsoft.com/office/drawing/2014/main" id="{FBDDE4C9-E114-4B69-B28F-8BC3862E881B}"/>
            </a:ext>
          </a:extLst>
        </xdr:cNvPr>
        <xdr:cNvPicPr>
          <a:picLocks/>
        </xdr:cNvPicPr>
      </xdr:nvPicPr>
      <xdr:blipFill>
        <a:blip xmlns:r="http://schemas.openxmlformats.org/officeDocument/2006/relationships" r:embed="rId442">
          <a:extLst>
            <a:ext uri="{28A0092B-C50C-407E-A947-70E740481C1C}">
              <a14:useLocalDpi xmlns:a14="http://schemas.microsoft.com/office/drawing/2010/main" val="0"/>
            </a:ext>
          </a:extLst>
        </a:blip>
        <a:stretch>
          <a:fillRect/>
        </a:stretch>
      </xdr:blipFill>
      <xdr:spPr>
        <a:xfrm>
          <a:off x="635000" y="888041150"/>
          <a:ext cx="723900" cy="476250"/>
        </a:xfrm>
        <a:prstGeom prst="rect">
          <a:avLst/>
        </a:prstGeom>
      </xdr:spPr>
    </xdr:pic>
    <xdr:clientData/>
  </xdr:twoCellAnchor>
  <xdr:twoCellAnchor editAs="oneCell">
    <xdr:from>
      <xdr:col>1</xdr:col>
      <xdr:colOff>25400</xdr:colOff>
      <xdr:row>1697</xdr:row>
      <xdr:rowOff>25400</xdr:rowOff>
    </xdr:from>
    <xdr:to>
      <xdr:col>1</xdr:col>
      <xdr:colOff>749300</xdr:colOff>
      <xdr:row>1697</xdr:row>
      <xdr:rowOff>501650</xdr:rowOff>
    </xdr:to>
    <xdr:pic>
      <xdr:nvPicPr>
        <xdr:cNvPr id="2995" name="Subgraph-cwxjgkax8btyk9l">
          <a:extLst>
            <a:ext uri="{FF2B5EF4-FFF2-40B4-BE49-F238E27FC236}">
              <a16:creationId xmlns:a16="http://schemas.microsoft.com/office/drawing/2014/main" id="{F5CB5401-B2D0-4F92-B4F0-B8D764AD92D3}"/>
            </a:ext>
          </a:extLst>
        </xdr:cNvPr>
        <xdr:cNvPicPr>
          <a:picLocks/>
        </xdr:cNvPicPr>
      </xdr:nvPicPr>
      <xdr:blipFill>
        <a:blip xmlns:r="http://schemas.openxmlformats.org/officeDocument/2006/relationships" r:embed="rId134">
          <a:extLst>
            <a:ext uri="{28A0092B-C50C-407E-A947-70E740481C1C}">
              <a14:useLocalDpi xmlns:a14="http://schemas.microsoft.com/office/drawing/2010/main" val="0"/>
            </a:ext>
          </a:extLst>
        </a:blip>
        <a:stretch>
          <a:fillRect/>
        </a:stretch>
      </xdr:blipFill>
      <xdr:spPr>
        <a:xfrm>
          <a:off x="635000" y="888565025"/>
          <a:ext cx="723900" cy="476250"/>
        </a:xfrm>
        <a:prstGeom prst="rect">
          <a:avLst/>
        </a:prstGeom>
      </xdr:spPr>
    </xdr:pic>
    <xdr:clientData/>
  </xdr:twoCellAnchor>
  <xdr:twoCellAnchor editAs="oneCell">
    <xdr:from>
      <xdr:col>1</xdr:col>
      <xdr:colOff>25400</xdr:colOff>
      <xdr:row>1698</xdr:row>
      <xdr:rowOff>25400</xdr:rowOff>
    </xdr:from>
    <xdr:to>
      <xdr:col>1</xdr:col>
      <xdr:colOff>749300</xdr:colOff>
      <xdr:row>1698</xdr:row>
      <xdr:rowOff>501650</xdr:rowOff>
    </xdr:to>
    <xdr:pic>
      <xdr:nvPicPr>
        <xdr:cNvPr id="2997" name="Subgraph-akirajoycityx_">
          <a:extLst>
            <a:ext uri="{FF2B5EF4-FFF2-40B4-BE49-F238E27FC236}">
              <a16:creationId xmlns:a16="http://schemas.microsoft.com/office/drawing/2014/main" id="{755FBE7F-7575-446F-8C45-C4569828C711}"/>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889088900"/>
          <a:ext cx="723900" cy="476250"/>
        </a:xfrm>
        <a:prstGeom prst="rect">
          <a:avLst/>
        </a:prstGeom>
      </xdr:spPr>
    </xdr:pic>
    <xdr:clientData/>
  </xdr:twoCellAnchor>
  <xdr:twoCellAnchor editAs="oneCell">
    <xdr:from>
      <xdr:col>1</xdr:col>
      <xdr:colOff>25400</xdr:colOff>
      <xdr:row>1699</xdr:row>
      <xdr:rowOff>25400</xdr:rowOff>
    </xdr:from>
    <xdr:to>
      <xdr:col>1</xdr:col>
      <xdr:colOff>749300</xdr:colOff>
      <xdr:row>1699</xdr:row>
      <xdr:rowOff>501650</xdr:rowOff>
    </xdr:to>
    <xdr:pic>
      <xdr:nvPicPr>
        <xdr:cNvPr id="2999" name="Subgraph-hannahgarcia_">
          <a:extLst>
            <a:ext uri="{FF2B5EF4-FFF2-40B4-BE49-F238E27FC236}">
              <a16:creationId xmlns:a16="http://schemas.microsoft.com/office/drawing/2014/main" id="{FA655489-F7F2-4610-BE75-9CB92643F464}"/>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889612775"/>
          <a:ext cx="723900" cy="476250"/>
        </a:xfrm>
        <a:prstGeom prst="rect">
          <a:avLst/>
        </a:prstGeom>
      </xdr:spPr>
    </xdr:pic>
    <xdr:clientData/>
  </xdr:twoCellAnchor>
  <xdr:twoCellAnchor editAs="oneCell">
    <xdr:from>
      <xdr:col>1</xdr:col>
      <xdr:colOff>25400</xdr:colOff>
      <xdr:row>1700</xdr:row>
      <xdr:rowOff>25400</xdr:rowOff>
    </xdr:from>
    <xdr:to>
      <xdr:col>1</xdr:col>
      <xdr:colOff>749300</xdr:colOff>
      <xdr:row>1700</xdr:row>
      <xdr:rowOff>501650</xdr:rowOff>
    </xdr:to>
    <xdr:pic>
      <xdr:nvPicPr>
        <xdr:cNvPr id="3001" name="Subgraph-so_picky">
          <a:extLst>
            <a:ext uri="{FF2B5EF4-FFF2-40B4-BE49-F238E27FC236}">
              <a16:creationId xmlns:a16="http://schemas.microsoft.com/office/drawing/2014/main" id="{B19A7489-1C09-446D-8606-E5F3B1C2A034}"/>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890136650"/>
          <a:ext cx="723900" cy="476250"/>
        </a:xfrm>
        <a:prstGeom prst="rect">
          <a:avLst/>
        </a:prstGeom>
      </xdr:spPr>
    </xdr:pic>
    <xdr:clientData/>
  </xdr:twoCellAnchor>
  <xdr:twoCellAnchor editAs="oneCell">
    <xdr:from>
      <xdr:col>1</xdr:col>
      <xdr:colOff>25400</xdr:colOff>
      <xdr:row>1701</xdr:row>
      <xdr:rowOff>25400</xdr:rowOff>
    </xdr:from>
    <xdr:to>
      <xdr:col>1</xdr:col>
      <xdr:colOff>749300</xdr:colOff>
      <xdr:row>1701</xdr:row>
      <xdr:rowOff>501650</xdr:rowOff>
    </xdr:to>
    <xdr:pic>
      <xdr:nvPicPr>
        <xdr:cNvPr id="3003" name="Subgraph-dr_manpsa">
          <a:extLst>
            <a:ext uri="{FF2B5EF4-FFF2-40B4-BE49-F238E27FC236}">
              <a16:creationId xmlns:a16="http://schemas.microsoft.com/office/drawing/2014/main" id="{23101FB4-FE7A-4FB5-986B-0E4D018E1053}"/>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890660525"/>
          <a:ext cx="723900" cy="476250"/>
        </a:xfrm>
        <a:prstGeom prst="rect">
          <a:avLst/>
        </a:prstGeom>
      </xdr:spPr>
    </xdr:pic>
    <xdr:clientData/>
  </xdr:twoCellAnchor>
  <xdr:twoCellAnchor editAs="oneCell">
    <xdr:from>
      <xdr:col>1</xdr:col>
      <xdr:colOff>25400</xdr:colOff>
      <xdr:row>1702</xdr:row>
      <xdr:rowOff>25400</xdr:rowOff>
    </xdr:from>
    <xdr:to>
      <xdr:col>1</xdr:col>
      <xdr:colOff>749300</xdr:colOff>
      <xdr:row>1702</xdr:row>
      <xdr:rowOff>501650</xdr:rowOff>
    </xdr:to>
    <xdr:pic>
      <xdr:nvPicPr>
        <xdr:cNvPr id="3005" name="Subgraph-macenah21">
          <a:extLst>
            <a:ext uri="{FF2B5EF4-FFF2-40B4-BE49-F238E27FC236}">
              <a16:creationId xmlns:a16="http://schemas.microsoft.com/office/drawing/2014/main" id="{37A822D9-6E16-4425-BFE3-C779E4D71805}"/>
            </a:ext>
          </a:extLst>
        </xdr:cNvPr>
        <xdr:cNvPicPr>
          <a:picLocks/>
        </xdr:cNvPicPr>
      </xdr:nvPicPr>
      <xdr:blipFill>
        <a:blip xmlns:r="http://schemas.openxmlformats.org/officeDocument/2006/relationships" r:embed="rId439">
          <a:extLst>
            <a:ext uri="{28A0092B-C50C-407E-A947-70E740481C1C}">
              <a14:useLocalDpi xmlns:a14="http://schemas.microsoft.com/office/drawing/2010/main" val="0"/>
            </a:ext>
          </a:extLst>
        </a:blip>
        <a:stretch>
          <a:fillRect/>
        </a:stretch>
      </xdr:blipFill>
      <xdr:spPr>
        <a:xfrm>
          <a:off x="635000" y="891184400"/>
          <a:ext cx="723900" cy="476250"/>
        </a:xfrm>
        <a:prstGeom prst="rect">
          <a:avLst/>
        </a:prstGeom>
      </xdr:spPr>
    </xdr:pic>
    <xdr:clientData/>
  </xdr:twoCellAnchor>
  <xdr:twoCellAnchor editAs="oneCell">
    <xdr:from>
      <xdr:col>1</xdr:col>
      <xdr:colOff>25400</xdr:colOff>
      <xdr:row>1703</xdr:row>
      <xdr:rowOff>25400</xdr:rowOff>
    </xdr:from>
    <xdr:to>
      <xdr:col>1</xdr:col>
      <xdr:colOff>749300</xdr:colOff>
      <xdr:row>1703</xdr:row>
      <xdr:rowOff>501650</xdr:rowOff>
    </xdr:to>
    <xdr:pic>
      <xdr:nvPicPr>
        <xdr:cNvPr id="3007" name="Subgraph-cyminsh">
          <a:extLst>
            <a:ext uri="{FF2B5EF4-FFF2-40B4-BE49-F238E27FC236}">
              <a16:creationId xmlns:a16="http://schemas.microsoft.com/office/drawing/2014/main" id="{AA6314DE-1043-4976-A019-F54A6F83378E}"/>
            </a:ext>
          </a:extLst>
        </xdr:cNvPr>
        <xdr:cNvPicPr>
          <a:picLocks/>
        </xdr:cNvPicPr>
      </xdr:nvPicPr>
      <xdr:blipFill>
        <a:blip xmlns:r="http://schemas.openxmlformats.org/officeDocument/2006/relationships" r:embed="rId459">
          <a:extLst>
            <a:ext uri="{28A0092B-C50C-407E-A947-70E740481C1C}">
              <a14:useLocalDpi xmlns:a14="http://schemas.microsoft.com/office/drawing/2010/main" val="0"/>
            </a:ext>
          </a:extLst>
        </a:blip>
        <a:stretch>
          <a:fillRect/>
        </a:stretch>
      </xdr:blipFill>
      <xdr:spPr>
        <a:xfrm>
          <a:off x="635000" y="891708275"/>
          <a:ext cx="723900" cy="476250"/>
        </a:xfrm>
        <a:prstGeom prst="rect">
          <a:avLst/>
        </a:prstGeom>
      </xdr:spPr>
    </xdr:pic>
    <xdr:clientData/>
  </xdr:twoCellAnchor>
  <xdr:twoCellAnchor editAs="oneCell">
    <xdr:from>
      <xdr:col>1</xdr:col>
      <xdr:colOff>25400</xdr:colOff>
      <xdr:row>1705</xdr:row>
      <xdr:rowOff>25400</xdr:rowOff>
    </xdr:from>
    <xdr:to>
      <xdr:col>1</xdr:col>
      <xdr:colOff>749300</xdr:colOff>
      <xdr:row>1705</xdr:row>
      <xdr:rowOff>501650</xdr:rowOff>
    </xdr:to>
    <xdr:pic>
      <xdr:nvPicPr>
        <xdr:cNvPr id="3009" name="Subgraph-umbreullia">
          <a:extLst>
            <a:ext uri="{FF2B5EF4-FFF2-40B4-BE49-F238E27FC236}">
              <a16:creationId xmlns:a16="http://schemas.microsoft.com/office/drawing/2014/main" id="{770EED79-D1B3-4AA2-B978-03E2E2044CDD}"/>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892756025"/>
          <a:ext cx="723900" cy="476250"/>
        </a:xfrm>
        <a:prstGeom prst="rect">
          <a:avLst/>
        </a:prstGeom>
      </xdr:spPr>
    </xdr:pic>
    <xdr:clientData/>
  </xdr:twoCellAnchor>
  <xdr:twoCellAnchor editAs="oneCell">
    <xdr:from>
      <xdr:col>1</xdr:col>
      <xdr:colOff>25400</xdr:colOff>
      <xdr:row>1706</xdr:row>
      <xdr:rowOff>25400</xdr:rowOff>
    </xdr:from>
    <xdr:to>
      <xdr:col>1</xdr:col>
      <xdr:colOff>749300</xdr:colOff>
      <xdr:row>1706</xdr:row>
      <xdr:rowOff>501650</xdr:rowOff>
    </xdr:to>
    <xdr:pic>
      <xdr:nvPicPr>
        <xdr:cNvPr id="3011" name="Subgraph-josecoronel117">
          <a:extLst>
            <a:ext uri="{FF2B5EF4-FFF2-40B4-BE49-F238E27FC236}">
              <a16:creationId xmlns:a16="http://schemas.microsoft.com/office/drawing/2014/main" id="{1C478C2C-C336-475F-872D-FD768CD55A05}"/>
            </a:ext>
          </a:extLst>
        </xdr:cNvPr>
        <xdr:cNvPicPr>
          <a:picLocks/>
        </xdr:cNvPicPr>
      </xdr:nvPicPr>
      <xdr:blipFill>
        <a:blip xmlns:r="http://schemas.openxmlformats.org/officeDocument/2006/relationships" r:embed="rId464">
          <a:extLst>
            <a:ext uri="{28A0092B-C50C-407E-A947-70E740481C1C}">
              <a14:useLocalDpi xmlns:a14="http://schemas.microsoft.com/office/drawing/2010/main" val="0"/>
            </a:ext>
          </a:extLst>
        </a:blip>
        <a:stretch>
          <a:fillRect/>
        </a:stretch>
      </xdr:blipFill>
      <xdr:spPr>
        <a:xfrm>
          <a:off x="635000" y="893279900"/>
          <a:ext cx="723900" cy="476250"/>
        </a:xfrm>
        <a:prstGeom prst="rect">
          <a:avLst/>
        </a:prstGeom>
      </xdr:spPr>
    </xdr:pic>
    <xdr:clientData/>
  </xdr:twoCellAnchor>
  <xdr:twoCellAnchor editAs="oneCell">
    <xdr:from>
      <xdr:col>1</xdr:col>
      <xdr:colOff>25400</xdr:colOff>
      <xdr:row>1707</xdr:row>
      <xdr:rowOff>25400</xdr:rowOff>
    </xdr:from>
    <xdr:to>
      <xdr:col>1</xdr:col>
      <xdr:colOff>749300</xdr:colOff>
      <xdr:row>1707</xdr:row>
      <xdr:rowOff>501650</xdr:rowOff>
    </xdr:to>
    <xdr:pic>
      <xdr:nvPicPr>
        <xdr:cNvPr id="3013" name="Subgraph-kakutou_ms">
          <a:extLst>
            <a:ext uri="{FF2B5EF4-FFF2-40B4-BE49-F238E27FC236}">
              <a16:creationId xmlns:a16="http://schemas.microsoft.com/office/drawing/2014/main" id="{3F5347AA-F7E8-467B-8A44-04E1477A0892}"/>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5000" y="893803775"/>
          <a:ext cx="723900" cy="476250"/>
        </a:xfrm>
        <a:prstGeom prst="rect">
          <a:avLst/>
        </a:prstGeom>
      </xdr:spPr>
    </xdr:pic>
    <xdr:clientData/>
  </xdr:twoCellAnchor>
  <xdr:twoCellAnchor editAs="oneCell">
    <xdr:from>
      <xdr:col>1</xdr:col>
      <xdr:colOff>25400</xdr:colOff>
      <xdr:row>1708</xdr:row>
      <xdr:rowOff>25400</xdr:rowOff>
    </xdr:from>
    <xdr:to>
      <xdr:col>1</xdr:col>
      <xdr:colOff>749300</xdr:colOff>
      <xdr:row>1708</xdr:row>
      <xdr:rowOff>501650</xdr:rowOff>
    </xdr:to>
    <xdr:pic>
      <xdr:nvPicPr>
        <xdr:cNvPr id="3015" name="Subgraph-mtk_mma">
          <a:extLst>
            <a:ext uri="{FF2B5EF4-FFF2-40B4-BE49-F238E27FC236}">
              <a16:creationId xmlns:a16="http://schemas.microsoft.com/office/drawing/2014/main" id="{C45C4A7F-889A-471C-999B-FF658C32F3FC}"/>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894327650"/>
          <a:ext cx="723900" cy="476250"/>
        </a:xfrm>
        <a:prstGeom prst="rect">
          <a:avLst/>
        </a:prstGeom>
      </xdr:spPr>
    </xdr:pic>
    <xdr:clientData/>
  </xdr:twoCellAnchor>
  <xdr:twoCellAnchor editAs="oneCell">
    <xdr:from>
      <xdr:col>1</xdr:col>
      <xdr:colOff>25400</xdr:colOff>
      <xdr:row>1709</xdr:row>
      <xdr:rowOff>25400</xdr:rowOff>
    </xdr:from>
    <xdr:to>
      <xdr:col>1</xdr:col>
      <xdr:colOff>749300</xdr:colOff>
      <xdr:row>1709</xdr:row>
      <xdr:rowOff>501650</xdr:rowOff>
    </xdr:to>
    <xdr:pic>
      <xdr:nvPicPr>
        <xdr:cNvPr id="3017" name="Subgraph-todorovic_ufc">
          <a:extLst>
            <a:ext uri="{FF2B5EF4-FFF2-40B4-BE49-F238E27FC236}">
              <a16:creationId xmlns:a16="http://schemas.microsoft.com/office/drawing/2014/main" id="{9F6FE757-EF14-43E2-9F98-A781CC74AF22}"/>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894851525"/>
          <a:ext cx="723900" cy="476250"/>
        </a:xfrm>
        <a:prstGeom prst="rect">
          <a:avLst/>
        </a:prstGeom>
      </xdr:spPr>
    </xdr:pic>
    <xdr:clientData/>
  </xdr:twoCellAnchor>
  <xdr:twoCellAnchor editAs="oneCell">
    <xdr:from>
      <xdr:col>1</xdr:col>
      <xdr:colOff>25400</xdr:colOff>
      <xdr:row>1710</xdr:row>
      <xdr:rowOff>25400</xdr:rowOff>
    </xdr:from>
    <xdr:to>
      <xdr:col>1</xdr:col>
      <xdr:colOff>749300</xdr:colOff>
      <xdr:row>1710</xdr:row>
      <xdr:rowOff>501650</xdr:rowOff>
    </xdr:to>
    <xdr:pic>
      <xdr:nvPicPr>
        <xdr:cNvPr id="3019" name="Subgraph-robert28800594">
          <a:extLst>
            <a:ext uri="{FF2B5EF4-FFF2-40B4-BE49-F238E27FC236}">
              <a16:creationId xmlns:a16="http://schemas.microsoft.com/office/drawing/2014/main" id="{01DACE21-C6AD-4BA4-B67F-22B1CC9856BC}"/>
            </a:ext>
          </a:extLst>
        </xdr:cNvPr>
        <xdr:cNvPicPr>
          <a:picLocks/>
        </xdr:cNvPicPr>
      </xdr:nvPicPr>
      <xdr:blipFill>
        <a:blip xmlns:r="http://schemas.openxmlformats.org/officeDocument/2006/relationships" r:embed="rId465">
          <a:extLst>
            <a:ext uri="{28A0092B-C50C-407E-A947-70E740481C1C}">
              <a14:useLocalDpi xmlns:a14="http://schemas.microsoft.com/office/drawing/2010/main" val="0"/>
            </a:ext>
          </a:extLst>
        </a:blip>
        <a:stretch>
          <a:fillRect/>
        </a:stretch>
      </xdr:blipFill>
      <xdr:spPr>
        <a:xfrm>
          <a:off x="635000" y="895375400"/>
          <a:ext cx="723900" cy="476250"/>
        </a:xfrm>
        <a:prstGeom prst="rect">
          <a:avLst/>
        </a:prstGeom>
      </xdr:spPr>
    </xdr:pic>
    <xdr:clientData/>
  </xdr:twoCellAnchor>
  <xdr:twoCellAnchor editAs="oneCell">
    <xdr:from>
      <xdr:col>1</xdr:col>
      <xdr:colOff>25400</xdr:colOff>
      <xdr:row>1711</xdr:row>
      <xdr:rowOff>25400</xdr:rowOff>
    </xdr:from>
    <xdr:to>
      <xdr:col>1</xdr:col>
      <xdr:colOff>749300</xdr:colOff>
      <xdr:row>1711</xdr:row>
      <xdr:rowOff>501650</xdr:rowOff>
    </xdr:to>
    <xdr:pic>
      <xdr:nvPicPr>
        <xdr:cNvPr id="3021" name="Subgraph-cantellmebot">
          <a:extLst>
            <a:ext uri="{FF2B5EF4-FFF2-40B4-BE49-F238E27FC236}">
              <a16:creationId xmlns:a16="http://schemas.microsoft.com/office/drawing/2014/main" id="{F74697D4-8747-4125-A398-D0EA7EAD0467}"/>
            </a:ext>
          </a:extLst>
        </xdr:cNvPr>
        <xdr:cNvPicPr>
          <a:picLocks/>
        </xdr:cNvPicPr>
      </xdr:nvPicPr>
      <xdr:blipFill>
        <a:blip xmlns:r="http://schemas.openxmlformats.org/officeDocument/2006/relationships" r:embed="rId466">
          <a:extLst>
            <a:ext uri="{28A0092B-C50C-407E-A947-70E740481C1C}">
              <a14:useLocalDpi xmlns:a14="http://schemas.microsoft.com/office/drawing/2010/main" val="0"/>
            </a:ext>
          </a:extLst>
        </a:blip>
        <a:stretch>
          <a:fillRect/>
        </a:stretch>
      </xdr:blipFill>
      <xdr:spPr>
        <a:xfrm>
          <a:off x="635000" y="895899275"/>
          <a:ext cx="723900" cy="476250"/>
        </a:xfrm>
        <a:prstGeom prst="rect">
          <a:avLst/>
        </a:prstGeom>
      </xdr:spPr>
    </xdr:pic>
    <xdr:clientData/>
  </xdr:twoCellAnchor>
  <xdr:twoCellAnchor editAs="oneCell">
    <xdr:from>
      <xdr:col>1</xdr:col>
      <xdr:colOff>25400</xdr:colOff>
      <xdr:row>1712</xdr:row>
      <xdr:rowOff>25400</xdr:rowOff>
    </xdr:from>
    <xdr:to>
      <xdr:col>1</xdr:col>
      <xdr:colOff>749300</xdr:colOff>
      <xdr:row>1712</xdr:row>
      <xdr:rowOff>501650</xdr:rowOff>
    </xdr:to>
    <xdr:pic>
      <xdr:nvPicPr>
        <xdr:cNvPr id="3023" name="Subgraph-djidji35derenne">
          <a:extLst>
            <a:ext uri="{FF2B5EF4-FFF2-40B4-BE49-F238E27FC236}">
              <a16:creationId xmlns:a16="http://schemas.microsoft.com/office/drawing/2014/main" id="{F072588A-FCB8-47D4-870B-AD54332D324F}"/>
            </a:ext>
          </a:extLst>
        </xdr:cNvPr>
        <xdr:cNvPicPr>
          <a:picLocks/>
        </xdr:cNvPicPr>
      </xdr:nvPicPr>
      <xdr:blipFill>
        <a:blip xmlns:r="http://schemas.openxmlformats.org/officeDocument/2006/relationships" r:embed="rId439">
          <a:extLst>
            <a:ext uri="{28A0092B-C50C-407E-A947-70E740481C1C}">
              <a14:useLocalDpi xmlns:a14="http://schemas.microsoft.com/office/drawing/2010/main" val="0"/>
            </a:ext>
          </a:extLst>
        </a:blip>
        <a:stretch>
          <a:fillRect/>
        </a:stretch>
      </xdr:blipFill>
      <xdr:spPr>
        <a:xfrm>
          <a:off x="635000" y="896423150"/>
          <a:ext cx="723900" cy="476250"/>
        </a:xfrm>
        <a:prstGeom prst="rect">
          <a:avLst/>
        </a:prstGeom>
      </xdr:spPr>
    </xdr:pic>
    <xdr:clientData/>
  </xdr:twoCellAnchor>
  <xdr:twoCellAnchor editAs="oneCell">
    <xdr:from>
      <xdr:col>1</xdr:col>
      <xdr:colOff>25400</xdr:colOff>
      <xdr:row>1713</xdr:row>
      <xdr:rowOff>25400</xdr:rowOff>
    </xdr:from>
    <xdr:to>
      <xdr:col>1</xdr:col>
      <xdr:colOff>749300</xdr:colOff>
      <xdr:row>1713</xdr:row>
      <xdr:rowOff>501650</xdr:rowOff>
    </xdr:to>
    <xdr:pic>
      <xdr:nvPicPr>
        <xdr:cNvPr id="3025" name="Subgraph-43n20">
          <a:extLst>
            <a:ext uri="{FF2B5EF4-FFF2-40B4-BE49-F238E27FC236}">
              <a16:creationId xmlns:a16="http://schemas.microsoft.com/office/drawing/2014/main" id="{51A42855-EF4D-4E1A-B0BB-A01FB8032A1E}"/>
            </a:ext>
          </a:extLst>
        </xdr:cNvPr>
        <xdr:cNvPicPr>
          <a:picLocks/>
        </xdr:cNvPicPr>
      </xdr:nvPicPr>
      <xdr:blipFill>
        <a:blip xmlns:r="http://schemas.openxmlformats.org/officeDocument/2006/relationships" r:embed="rId448">
          <a:extLst>
            <a:ext uri="{28A0092B-C50C-407E-A947-70E740481C1C}">
              <a14:useLocalDpi xmlns:a14="http://schemas.microsoft.com/office/drawing/2010/main" val="0"/>
            </a:ext>
          </a:extLst>
        </a:blip>
        <a:stretch>
          <a:fillRect/>
        </a:stretch>
      </xdr:blipFill>
      <xdr:spPr>
        <a:xfrm>
          <a:off x="635000" y="896947025"/>
          <a:ext cx="723900" cy="476250"/>
        </a:xfrm>
        <a:prstGeom prst="rect">
          <a:avLst/>
        </a:prstGeom>
      </xdr:spPr>
    </xdr:pic>
    <xdr:clientData/>
  </xdr:twoCellAnchor>
  <xdr:twoCellAnchor editAs="oneCell">
    <xdr:from>
      <xdr:col>1</xdr:col>
      <xdr:colOff>25400</xdr:colOff>
      <xdr:row>1714</xdr:row>
      <xdr:rowOff>25400</xdr:rowOff>
    </xdr:from>
    <xdr:to>
      <xdr:col>1</xdr:col>
      <xdr:colOff>749300</xdr:colOff>
      <xdr:row>1714</xdr:row>
      <xdr:rowOff>501650</xdr:rowOff>
    </xdr:to>
    <xdr:pic>
      <xdr:nvPicPr>
        <xdr:cNvPr id="3027" name="Subgraph-piaf_acab">
          <a:extLst>
            <a:ext uri="{FF2B5EF4-FFF2-40B4-BE49-F238E27FC236}">
              <a16:creationId xmlns:a16="http://schemas.microsoft.com/office/drawing/2014/main" id="{1F605172-C9A3-42A0-B2C4-B8EF02C1528E}"/>
            </a:ext>
          </a:extLst>
        </xdr:cNvPr>
        <xdr:cNvPicPr>
          <a:picLocks/>
        </xdr:cNvPicPr>
      </xdr:nvPicPr>
      <xdr:blipFill>
        <a:blip xmlns:r="http://schemas.openxmlformats.org/officeDocument/2006/relationships" r:embed="rId439">
          <a:extLst>
            <a:ext uri="{28A0092B-C50C-407E-A947-70E740481C1C}">
              <a14:useLocalDpi xmlns:a14="http://schemas.microsoft.com/office/drawing/2010/main" val="0"/>
            </a:ext>
          </a:extLst>
        </a:blip>
        <a:stretch>
          <a:fillRect/>
        </a:stretch>
      </xdr:blipFill>
      <xdr:spPr>
        <a:xfrm>
          <a:off x="635000" y="897470900"/>
          <a:ext cx="723900" cy="476250"/>
        </a:xfrm>
        <a:prstGeom prst="rect">
          <a:avLst/>
        </a:prstGeom>
      </xdr:spPr>
    </xdr:pic>
    <xdr:clientData/>
  </xdr:twoCellAnchor>
  <xdr:twoCellAnchor editAs="oneCell">
    <xdr:from>
      <xdr:col>1</xdr:col>
      <xdr:colOff>25400</xdr:colOff>
      <xdr:row>1715</xdr:row>
      <xdr:rowOff>25400</xdr:rowOff>
    </xdr:from>
    <xdr:to>
      <xdr:col>1</xdr:col>
      <xdr:colOff>749300</xdr:colOff>
      <xdr:row>1715</xdr:row>
      <xdr:rowOff>501650</xdr:rowOff>
    </xdr:to>
    <xdr:pic>
      <xdr:nvPicPr>
        <xdr:cNvPr id="3029" name="Subgraph-shouvrscdx">
          <a:extLst>
            <a:ext uri="{FF2B5EF4-FFF2-40B4-BE49-F238E27FC236}">
              <a16:creationId xmlns:a16="http://schemas.microsoft.com/office/drawing/2014/main" id="{A4B5DAB4-ED8C-4B6A-84E6-D9E66E141E3C}"/>
            </a:ext>
          </a:extLst>
        </xdr:cNvPr>
        <xdr:cNvPicPr>
          <a:picLocks/>
        </xdr:cNvPicPr>
      </xdr:nvPicPr>
      <xdr:blipFill>
        <a:blip xmlns:r="http://schemas.openxmlformats.org/officeDocument/2006/relationships" r:embed="rId134">
          <a:extLst>
            <a:ext uri="{28A0092B-C50C-407E-A947-70E740481C1C}">
              <a14:useLocalDpi xmlns:a14="http://schemas.microsoft.com/office/drawing/2010/main" val="0"/>
            </a:ext>
          </a:extLst>
        </a:blip>
        <a:stretch>
          <a:fillRect/>
        </a:stretch>
      </xdr:blipFill>
      <xdr:spPr>
        <a:xfrm>
          <a:off x="635000" y="897994775"/>
          <a:ext cx="723900" cy="476250"/>
        </a:xfrm>
        <a:prstGeom prst="rect">
          <a:avLst/>
        </a:prstGeom>
      </xdr:spPr>
    </xdr:pic>
    <xdr:clientData/>
  </xdr:twoCellAnchor>
  <xdr:twoCellAnchor editAs="oneCell">
    <xdr:from>
      <xdr:col>1</xdr:col>
      <xdr:colOff>25400</xdr:colOff>
      <xdr:row>1716</xdr:row>
      <xdr:rowOff>25400</xdr:rowOff>
    </xdr:from>
    <xdr:to>
      <xdr:col>1</xdr:col>
      <xdr:colOff>749300</xdr:colOff>
      <xdr:row>1716</xdr:row>
      <xdr:rowOff>501650</xdr:rowOff>
    </xdr:to>
    <xdr:pic>
      <xdr:nvPicPr>
        <xdr:cNvPr id="3031" name="Subgraph-mve240">
          <a:extLst>
            <a:ext uri="{FF2B5EF4-FFF2-40B4-BE49-F238E27FC236}">
              <a16:creationId xmlns:a16="http://schemas.microsoft.com/office/drawing/2014/main" id="{54CBC34A-3B9A-452D-921D-B87B11E61A5D}"/>
            </a:ext>
          </a:extLst>
        </xdr:cNvPr>
        <xdr:cNvPicPr>
          <a:picLocks/>
        </xdr:cNvPicPr>
      </xdr:nvPicPr>
      <xdr:blipFill>
        <a:blip xmlns:r="http://schemas.openxmlformats.org/officeDocument/2006/relationships" r:embed="rId439">
          <a:extLst>
            <a:ext uri="{28A0092B-C50C-407E-A947-70E740481C1C}">
              <a14:useLocalDpi xmlns:a14="http://schemas.microsoft.com/office/drawing/2010/main" val="0"/>
            </a:ext>
          </a:extLst>
        </a:blip>
        <a:stretch>
          <a:fillRect/>
        </a:stretch>
      </xdr:blipFill>
      <xdr:spPr>
        <a:xfrm>
          <a:off x="635000" y="898518650"/>
          <a:ext cx="723900" cy="476250"/>
        </a:xfrm>
        <a:prstGeom prst="rect">
          <a:avLst/>
        </a:prstGeom>
      </xdr:spPr>
    </xdr:pic>
    <xdr:clientData/>
  </xdr:twoCellAnchor>
  <xdr:twoCellAnchor editAs="oneCell">
    <xdr:from>
      <xdr:col>1</xdr:col>
      <xdr:colOff>25400</xdr:colOff>
      <xdr:row>1717</xdr:row>
      <xdr:rowOff>25400</xdr:rowOff>
    </xdr:from>
    <xdr:to>
      <xdr:col>1</xdr:col>
      <xdr:colOff>749300</xdr:colOff>
      <xdr:row>1717</xdr:row>
      <xdr:rowOff>501650</xdr:rowOff>
    </xdr:to>
    <xdr:pic>
      <xdr:nvPicPr>
        <xdr:cNvPr id="3033" name="Subgraph-winnulaacityx">
          <a:extLst>
            <a:ext uri="{FF2B5EF4-FFF2-40B4-BE49-F238E27FC236}">
              <a16:creationId xmlns:a16="http://schemas.microsoft.com/office/drawing/2014/main" id="{5D312729-BB22-4659-BFAF-000AF863A079}"/>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899042525"/>
          <a:ext cx="723900" cy="476250"/>
        </a:xfrm>
        <a:prstGeom prst="rect">
          <a:avLst/>
        </a:prstGeom>
      </xdr:spPr>
    </xdr:pic>
    <xdr:clientData/>
  </xdr:twoCellAnchor>
  <xdr:twoCellAnchor editAs="oneCell">
    <xdr:from>
      <xdr:col>1</xdr:col>
      <xdr:colOff>25400</xdr:colOff>
      <xdr:row>1719</xdr:row>
      <xdr:rowOff>25400</xdr:rowOff>
    </xdr:from>
    <xdr:to>
      <xdr:col>1</xdr:col>
      <xdr:colOff>749300</xdr:colOff>
      <xdr:row>1719</xdr:row>
      <xdr:rowOff>501650</xdr:rowOff>
    </xdr:to>
    <xdr:pic>
      <xdr:nvPicPr>
        <xdr:cNvPr id="3035" name="Subgraph-jejaembigwin">
          <a:extLst>
            <a:ext uri="{FF2B5EF4-FFF2-40B4-BE49-F238E27FC236}">
              <a16:creationId xmlns:a16="http://schemas.microsoft.com/office/drawing/2014/main" id="{3D351F86-900E-41EF-B3D0-8A4EBD5CF270}"/>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900090275"/>
          <a:ext cx="723900" cy="476250"/>
        </a:xfrm>
        <a:prstGeom prst="rect">
          <a:avLst/>
        </a:prstGeom>
      </xdr:spPr>
    </xdr:pic>
    <xdr:clientData/>
  </xdr:twoCellAnchor>
  <xdr:twoCellAnchor editAs="oneCell">
    <xdr:from>
      <xdr:col>1</xdr:col>
      <xdr:colOff>25400</xdr:colOff>
      <xdr:row>1720</xdr:row>
      <xdr:rowOff>25400</xdr:rowOff>
    </xdr:from>
    <xdr:to>
      <xdr:col>1</xdr:col>
      <xdr:colOff>749300</xdr:colOff>
      <xdr:row>1720</xdr:row>
      <xdr:rowOff>501650</xdr:rowOff>
    </xdr:to>
    <xdr:pic>
      <xdr:nvPicPr>
        <xdr:cNvPr id="3037" name="Subgraph-bao92639773">
          <a:extLst>
            <a:ext uri="{FF2B5EF4-FFF2-40B4-BE49-F238E27FC236}">
              <a16:creationId xmlns:a16="http://schemas.microsoft.com/office/drawing/2014/main" id="{BF00827B-20FB-439F-8C31-C91846B1A27F}"/>
            </a:ext>
          </a:extLst>
        </xdr:cNvPr>
        <xdr:cNvPicPr>
          <a:picLocks/>
        </xdr:cNvPicPr>
      </xdr:nvPicPr>
      <xdr:blipFill>
        <a:blip xmlns:r="http://schemas.openxmlformats.org/officeDocument/2006/relationships" r:embed="rId459">
          <a:extLst>
            <a:ext uri="{28A0092B-C50C-407E-A947-70E740481C1C}">
              <a14:useLocalDpi xmlns:a14="http://schemas.microsoft.com/office/drawing/2010/main" val="0"/>
            </a:ext>
          </a:extLst>
        </a:blip>
        <a:stretch>
          <a:fillRect/>
        </a:stretch>
      </xdr:blipFill>
      <xdr:spPr>
        <a:xfrm>
          <a:off x="635000" y="900614150"/>
          <a:ext cx="723900" cy="476250"/>
        </a:xfrm>
        <a:prstGeom prst="rect">
          <a:avLst/>
        </a:prstGeom>
      </xdr:spPr>
    </xdr:pic>
    <xdr:clientData/>
  </xdr:twoCellAnchor>
  <xdr:twoCellAnchor editAs="oneCell">
    <xdr:from>
      <xdr:col>1</xdr:col>
      <xdr:colOff>25400</xdr:colOff>
      <xdr:row>1721</xdr:row>
      <xdr:rowOff>25400</xdr:rowOff>
    </xdr:from>
    <xdr:to>
      <xdr:col>1</xdr:col>
      <xdr:colOff>749300</xdr:colOff>
      <xdr:row>1721</xdr:row>
      <xdr:rowOff>501650</xdr:rowOff>
    </xdr:to>
    <xdr:pic>
      <xdr:nvPicPr>
        <xdr:cNvPr id="3039" name="Subgraph-hamgoesham">
          <a:extLst>
            <a:ext uri="{FF2B5EF4-FFF2-40B4-BE49-F238E27FC236}">
              <a16:creationId xmlns:a16="http://schemas.microsoft.com/office/drawing/2014/main" id="{DA44614C-7B5F-45DB-99C8-4BD2C74FCF41}"/>
            </a:ext>
          </a:extLst>
        </xdr:cNvPr>
        <xdr:cNvPicPr>
          <a:picLocks/>
        </xdr:cNvPicPr>
      </xdr:nvPicPr>
      <xdr:blipFill>
        <a:blip xmlns:r="http://schemas.openxmlformats.org/officeDocument/2006/relationships" r:embed="rId274">
          <a:extLst>
            <a:ext uri="{28A0092B-C50C-407E-A947-70E740481C1C}">
              <a14:useLocalDpi xmlns:a14="http://schemas.microsoft.com/office/drawing/2010/main" val="0"/>
            </a:ext>
          </a:extLst>
        </a:blip>
        <a:stretch>
          <a:fillRect/>
        </a:stretch>
      </xdr:blipFill>
      <xdr:spPr>
        <a:xfrm>
          <a:off x="635000" y="901138025"/>
          <a:ext cx="723900" cy="476250"/>
        </a:xfrm>
        <a:prstGeom prst="rect">
          <a:avLst/>
        </a:prstGeom>
      </xdr:spPr>
    </xdr:pic>
    <xdr:clientData/>
  </xdr:twoCellAnchor>
  <xdr:twoCellAnchor editAs="oneCell">
    <xdr:from>
      <xdr:col>1</xdr:col>
      <xdr:colOff>25400</xdr:colOff>
      <xdr:row>1722</xdr:row>
      <xdr:rowOff>25400</xdr:rowOff>
    </xdr:from>
    <xdr:to>
      <xdr:col>1</xdr:col>
      <xdr:colOff>749300</xdr:colOff>
      <xdr:row>1722</xdr:row>
      <xdr:rowOff>501650</xdr:rowOff>
    </xdr:to>
    <xdr:pic>
      <xdr:nvPicPr>
        <xdr:cNvPr id="3041" name="Subgraph-galoph_">
          <a:extLst>
            <a:ext uri="{FF2B5EF4-FFF2-40B4-BE49-F238E27FC236}">
              <a16:creationId xmlns:a16="http://schemas.microsoft.com/office/drawing/2014/main" id="{FE3EFA16-8183-478E-AAB3-FA6F91A7DCF7}"/>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901661900"/>
          <a:ext cx="723900" cy="476250"/>
        </a:xfrm>
        <a:prstGeom prst="rect">
          <a:avLst/>
        </a:prstGeom>
      </xdr:spPr>
    </xdr:pic>
    <xdr:clientData/>
  </xdr:twoCellAnchor>
  <xdr:twoCellAnchor editAs="oneCell">
    <xdr:from>
      <xdr:col>1</xdr:col>
      <xdr:colOff>25400</xdr:colOff>
      <xdr:row>1723</xdr:row>
      <xdr:rowOff>25400</xdr:rowOff>
    </xdr:from>
    <xdr:to>
      <xdr:col>1</xdr:col>
      <xdr:colOff>749300</xdr:colOff>
      <xdr:row>1723</xdr:row>
      <xdr:rowOff>501650</xdr:rowOff>
    </xdr:to>
    <xdr:pic>
      <xdr:nvPicPr>
        <xdr:cNvPr id="3043" name="Subgraph-maykeuallef">
          <a:extLst>
            <a:ext uri="{FF2B5EF4-FFF2-40B4-BE49-F238E27FC236}">
              <a16:creationId xmlns:a16="http://schemas.microsoft.com/office/drawing/2014/main" id="{772CE332-4C57-4C1B-9D2E-33ED92076521}"/>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902185775"/>
          <a:ext cx="723900" cy="476250"/>
        </a:xfrm>
        <a:prstGeom prst="rect">
          <a:avLst/>
        </a:prstGeom>
      </xdr:spPr>
    </xdr:pic>
    <xdr:clientData/>
  </xdr:twoCellAnchor>
  <xdr:twoCellAnchor editAs="oneCell">
    <xdr:from>
      <xdr:col>1</xdr:col>
      <xdr:colOff>25400</xdr:colOff>
      <xdr:row>1724</xdr:row>
      <xdr:rowOff>25400</xdr:rowOff>
    </xdr:from>
    <xdr:to>
      <xdr:col>1</xdr:col>
      <xdr:colOff>749300</xdr:colOff>
      <xdr:row>1724</xdr:row>
      <xdr:rowOff>501650</xdr:rowOff>
    </xdr:to>
    <xdr:pic>
      <xdr:nvPicPr>
        <xdr:cNvPr id="3045" name="Subgraph-i_belong_to_non">
          <a:extLst>
            <a:ext uri="{FF2B5EF4-FFF2-40B4-BE49-F238E27FC236}">
              <a16:creationId xmlns:a16="http://schemas.microsoft.com/office/drawing/2014/main" id="{38240485-C817-4E19-99E7-10891DD6F8A0}"/>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902709650"/>
          <a:ext cx="723900" cy="476250"/>
        </a:xfrm>
        <a:prstGeom prst="rect">
          <a:avLst/>
        </a:prstGeom>
      </xdr:spPr>
    </xdr:pic>
    <xdr:clientData/>
  </xdr:twoCellAnchor>
  <xdr:twoCellAnchor editAs="oneCell">
    <xdr:from>
      <xdr:col>1</xdr:col>
      <xdr:colOff>25400</xdr:colOff>
      <xdr:row>1725</xdr:row>
      <xdr:rowOff>25400</xdr:rowOff>
    </xdr:from>
    <xdr:to>
      <xdr:col>1</xdr:col>
      <xdr:colOff>749300</xdr:colOff>
      <xdr:row>1725</xdr:row>
      <xdr:rowOff>501650</xdr:rowOff>
    </xdr:to>
    <xdr:pic>
      <xdr:nvPicPr>
        <xdr:cNvPr id="3047" name="Subgraph-makgolli_">
          <a:extLst>
            <a:ext uri="{FF2B5EF4-FFF2-40B4-BE49-F238E27FC236}">
              <a16:creationId xmlns:a16="http://schemas.microsoft.com/office/drawing/2014/main" id="{009C9601-A960-4916-9AE4-938932236274}"/>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903233525"/>
          <a:ext cx="723900" cy="476250"/>
        </a:xfrm>
        <a:prstGeom prst="rect">
          <a:avLst/>
        </a:prstGeom>
      </xdr:spPr>
    </xdr:pic>
    <xdr:clientData/>
  </xdr:twoCellAnchor>
  <xdr:twoCellAnchor editAs="oneCell">
    <xdr:from>
      <xdr:col>1</xdr:col>
      <xdr:colOff>25400</xdr:colOff>
      <xdr:row>1727</xdr:row>
      <xdr:rowOff>25400</xdr:rowOff>
    </xdr:from>
    <xdr:to>
      <xdr:col>1</xdr:col>
      <xdr:colOff>749300</xdr:colOff>
      <xdr:row>1727</xdr:row>
      <xdr:rowOff>501650</xdr:rowOff>
    </xdr:to>
    <xdr:pic>
      <xdr:nvPicPr>
        <xdr:cNvPr id="3049" name="Subgraph-ak__kr">
          <a:extLst>
            <a:ext uri="{FF2B5EF4-FFF2-40B4-BE49-F238E27FC236}">
              <a16:creationId xmlns:a16="http://schemas.microsoft.com/office/drawing/2014/main" id="{ABA6D06F-284A-43CD-B98B-F3A8DFCF0BD6}"/>
            </a:ext>
          </a:extLst>
        </xdr:cNvPr>
        <xdr:cNvPicPr>
          <a:picLocks/>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635000" y="904281275"/>
          <a:ext cx="723900" cy="476250"/>
        </a:xfrm>
        <a:prstGeom prst="rect">
          <a:avLst/>
        </a:prstGeom>
      </xdr:spPr>
    </xdr:pic>
    <xdr:clientData/>
  </xdr:twoCellAnchor>
  <xdr:twoCellAnchor editAs="oneCell">
    <xdr:from>
      <xdr:col>1</xdr:col>
      <xdr:colOff>25400</xdr:colOff>
      <xdr:row>1728</xdr:row>
      <xdr:rowOff>25400</xdr:rowOff>
    </xdr:from>
    <xdr:to>
      <xdr:col>1</xdr:col>
      <xdr:colOff>749300</xdr:colOff>
      <xdr:row>1728</xdr:row>
      <xdr:rowOff>501650</xdr:rowOff>
    </xdr:to>
    <xdr:pic>
      <xdr:nvPicPr>
        <xdr:cNvPr id="3051" name="Subgraph-iron_fist_jnr">
          <a:extLst>
            <a:ext uri="{FF2B5EF4-FFF2-40B4-BE49-F238E27FC236}">
              <a16:creationId xmlns:a16="http://schemas.microsoft.com/office/drawing/2014/main" id="{B0FFA033-D07E-484F-A1C9-ED6979EBB994}"/>
            </a:ext>
          </a:extLst>
        </xdr:cNvPr>
        <xdr:cNvPicPr>
          <a:picLocks/>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635000" y="904805150"/>
          <a:ext cx="723900" cy="476250"/>
        </a:xfrm>
        <a:prstGeom prst="rect">
          <a:avLst/>
        </a:prstGeom>
      </xdr:spPr>
    </xdr:pic>
    <xdr:clientData/>
  </xdr:twoCellAnchor>
  <xdr:twoCellAnchor editAs="oneCell">
    <xdr:from>
      <xdr:col>1</xdr:col>
      <xdr:colOff>25400</xdr:colOff>
      <xdr:row>1730</xdr:row>
      <xdr:rowOff>25400</xdr:rowOff>
    </xdr:from>
    <xdr:to>
      <xdr:col>1</xdr:col>
      <xdr:colOff>749300</xdr:colOff>
      <xdr:row>1730</xdr:row>
      <xdr:rowOff>501650</xdr:rowOff>
    </xdr:to>
    <xdr:pic>
      <xdr:nvPicPr>
        <xdr:cNvPr id="3053" name="Subgraph-mmaofarm1">
          <a:extLst>
            <a:ext uri="{FF2B5EF4-FFF2-40B4-BE49-F238E27FC236}">
              <a16:creationId xmlns:a16="http://schemas.microsoft.com/office/drawing/2014/main" id="{37E77C4A-F6EA-40C9-B9CA-BBE446BC782C}"/>
            </a:ext>
          </a:extLst>
        </xdr:cNvPr>
        <xdr:cNvPicPr>
          <a:picLocks/>
        </xdr:cNvPicPr>
      </xdr:nvPicPr>
      <xdr:blipFill>
        <a:blip xmlns:r="http://schemas.openxmlformats.org/officeDocument/2006/relationships" r:embed="rId247">
          <a:extLst>
            <a:ext uri="{28A0092B-C50C-407E-A947-70E740481C1C}">
              <a14:useLocalDpi xmlns:a14="http://schemas.microsoft.com/office/drawing/2010/main" val="0"/>
            </a:ext>
          </a:extLst>
        </a:blip>
        <a:stretch>
          <a:fillRect/>
        </a:stretch>
      </xdr:blipFill>
      <xdr:spPr>
        <a:xfrm>
          <a:off x="635000" y="905852900"/>
          <a:ext cx="723900" cy="476250"/>
        </a:xfrm>
        <a:prstGeom prst="rect">
          <a:avLst/>
        </a:prstGeom>
      </xdr:spPr>
    </xdr:pic>
    <xdr:clientData/>
  </xdr:twoCellAnchor>
  <xdr:twoCellAnchor editAs="oneCell">
    <xdr:from>
      <xdr:col>1</xdr:col>
      <xdr:colOff>25400</xdr:colOff>
      <xdr:row>1731</xdr:row>
      <xdr:rowOff>25400</xdr:rowOff>
    </xdr:from>
    <xdr:to>
      <xdr:col>1</xdr:col>
      <xdr:colOff>749300</xdr:colOff>
      <xdr:row>1731</xdr:row>
      <xdr:rowOff>501650</xdr:rowOff>
    </xdr:to>
    <xdr:pic>
      <xdr:nvPicPr>
        <xdr:cNvPr id="3055" name="Subgraph-nordaceofficial">
          <a:extLst>
            <a:ext uri="{FF2B5EF4-FFF2-40B4-BE49-F238E27FC236}">
              <a16:creationId xmlns:a16="http://schemas.microsoft.com/office/drawing/2014/main" id="{24F04520-BE18-4E6B-9486-C96A809AC56A}"/>
            </a:ext>
          </a:extLst>
        </xdr:cNvPr>
        <xdr:cNvPicPr>
          <a:picLocks/>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635000" y="906376775"/>
          <a:ext cx="723900" cy="476250"/>
        </a:xfrm>
        <a:prstGeom prst="rect">
          <a:avLst/>
        </a:prstGeom>
      </xdr:spPr>
    </xdr:pic>
    <xdr:clientData/>
  </xdr:twoCellAnchor>
  <xdr:twoCellAnchor editAs="oneCell">
    <xdr:from>
      <xdr:col>1</xdr:col>
      <xdr:colOff>25400</xdr:colOff>
      <xdr:row>1732</xdr:row>
      <xdr:rowOff>25400</xdr:rowOff>
    </xdr:from>
    <xdr:to>
      <xdr:col>1</xdr:col>
      <xdr:colOff>749300</xdr:colOff>
      <xdr:row>1732</xdr:row>
      <xdr:rowOff>501650</xdr:rowOff>
    </xdr:to>
    <xdr:pic>
      <xdr:nvPicPr>
        <xdr:cNvPr id="3057" name="Subgraph-fabrice_genevay">
          <a:extLst>
            <a:ext uri="{FF2B5EF4-FFF2-40B4-BE49-F238E27FC236}">
              <a16:creationId xmlns:a16="http://schemas.microsoft.com/office/drawing/2014/main" id="{83039B10-16FC-41AD-90C8-3C3BCC5D663C}"/>
            </a:ext>
          </a:extLst>
        </xdr:cNvPr>
        <xdr:cNvPicPr>
          <a:picLocks/>
        </xdr:cNvPicPr>
      </xdr:nvPicPr>
      <xdr:blipFill>
        <a:blip xmlns:r="http://schemas.openxmlformats.org/officeDocument/2006/relationships" r:embed="rId468">
          <a:extLst>
            <a:ext uri="{28A0092B-C50C-407E-A947-70E740481C1C}">
              <a14:useLocalDpi xmlns:a14="http://schemas.microsoft.com/office/drawing/2010/main" val="0"/>
            </a:ext>
          </a:extLst>
        </a:blip>
        <a:stretch>
          <a:fillRect/>
        </a:stretch>
      </xdr:blipFill>
      <xdr:spPr>
        <a:xfrm>
          <a:off x="635000" y="906900650"/>
          <a:ext cx="723900" cy="476250"/>
        </a:xfrm>
        <a:prstGeom prst="rect">
          <a:avLst/>
        </a:prstGeom>
      </xdr:spPr>
    </xdr:pic>
    <xdr:clientData/>
  </xdr:twoCellAnchor>
  <xdr:twoCellAnchor editAs="oneCell">
    <xdr:from>
      <xdr:col>1</xdr:col>
      <xdr:colOff>25400</xdr:colOff>
      <xdr:row>1733</xdr:row>
      <xdr:rowOff>25400</xdr:rowOff>
    </xdr:from>
    <xdr:to>
      <xdr:col>1</xdr:col>
      <xdr:colOff>749300</xdr:colOff>
      <xdr:row>1733</xdr:row>
      <xdr:rowOff>501650</xdr:rowOff>
    </xdr:to>
    <xdr:pic>
      <xdr:nvPicPr>
        <xdr:cNvPr id="3059" name="Subgraph-denfercat">
          <a:extLst>
            <a:ext uri="{FF2B5EF4-FFF2-40B4-BE49-F238E27FC236}">
              <a16:creationId xmlns:a16="http://schemas.microsoft.com/office/drawing/2014/main" id="{1C017B43-59FF-48D6-BD43-6DDBFD5EE2A0}"/>
            </a:ext>
          </a:extLst>
        </xdr:cNvPr>
        <xdr:cNvPicPr>
          <a:picLocks/>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635000" y="907424525"/>
          <a:ext cx="723900" cy="476250"/>
        </a:xfrm>
        <a:prstGeom prst="rect">
          <a:avLst/>
        </a:prstGeom>
      </xdr:spPr>
    </xdr:pic>
    <xdr:clientData/>
  </xdr:twoCellAnchor>
  <xdr:twoCellAnchor editAs="oneCell">
    <xdr:from>
      <xdr:col>1</xdr:col>
      <xdr:colOff>25400</xdr:colOff>
      <xdr:row>1734</xdr:row>
      <xdr:rowOff>25400</xdr:rowOff>
    </xdr:from>
    <xdr:to>
      <xdr:col>1</xdr:col>
      <xdr:colOff>749300</xdr:colOff>
      <xdr:row>1734</xdr:row>
      <xdr:rowOff>501650</xdr:rowOff>
    </xdr:to>
    <xdr:pic>
      <xdr:nvPicPr>
        <xdr:cNvPr id="3061" name="Subgraph-boucheraelwady">
          <a:extLst>
            <a:ext uri="{FF2B5EF4-FFF2-40B4-BE49-F238E27FC236}">
              <a16:creationId xmlns:a16="http://schemas.microsoft.com/office/drawing/2014/main" id="{960DB071-EBE5-4395-8D55-9BD283024811}"/>
            </a:ext>
          </a:extLst>
        </xdr:cNvPr>
        <xdr:cNvPicPr>
          <a:picLocks/>
        </xdr:cNvPicPr>
      </xdr:nvPicPr>
      <xdr:blipFill>
        <a:blip xmlns:r="http://schemas.openxmlformats.org/officeDocument/2006/relationships" r:embed="rId469">
          <a:extLst>
            <a:ext uri="{28A0092B-C50C-407E-A947-70E740481C1C}">
              <a14:useLocalDpi xmlns:a14="http://schemas.microsoft.com/office/drawing/2010/main" val="0"/>
            </a:ext>
          </a:extLst>
        </a:blip>
        <a:stretch>
          <a:fillRect/>
        </a:stretch>
      </xdr:blipFill>
      <xdr:spPr>
        <a:xfrm>
          <a:off x="635000" y="907948400"/>
          <a:ext cx="723900" cy="476250"/>
        </a:xfrm>
        <a:prstGeom prst="rect">
          <a:avLst/>
        </a:prstGeom>
      </xdr:spPr>
    </xdr:pic>
    <xdr:clientData/>
  </xdr:twoCellAnchor>
  <xdr:twoCellAnchor editAs="oneCell">
    <xdr:from>
      <xdr:col>1</xdr:col>
      <xdr:colOff>25400</xdr:colOff>
      <xdr:row>1735</xdr:row>
      <xdr:rowOff>25400</xdr:rowOff>
    </xdr:from>
    <xdr:to>
      <xdr:col>1</xdr:col>
      <xdr:colOff>749300</xdr:colOff>
      <xdr:row>1735</xdr:row>
      <xdr:rowOff>501650</xdr:rowOff>
    </xdr:to>
    <xdr:pic>
      <xdr:nvPicPr>
        <xdr:cNvPr id="3063" name="Subgraph-nicosomoza06">
          <a:extLst>
            <a:ext uri="{FF2B5EF4-FFF2-40B4-BE49-F238E27FC236}">
              <a16:creationId xmlns:a16="http://schemas.microsoft.com/office/drawing/2014/main" id="{D21D7434-3B24-49D7-BC26-8F0DDED58140}"/>
            </a:ext>
          </a:extLst>
        </xdr:cNvPr>
        <xdr:cNvPicPr>
          <a:picLocks/>
        </xdr:cNvPicPr>
      </xdr:nvPicPr>
      <xdr:blipFill>
        <a:blip xmlns:r="http://schemas.openxmlformats.org/officeDocument/2006/relationships" r:embed="rId274">
          <a:extLst>
            <a:ext uri="{28A0092B-C50C-407E-A947-70E740481C1C}">
              <a14:useLocalDpi xmlns:a14="http://schemas.microsoft.com/office/drawing/2010/main" val="0"/>
            </a:ext>
          </a:extLst>
        </a:blip>
        <a:stretch>
          <a:fillRect/>
        </a:stretch>
      </xdr:blipFill>
      <xdr:spPr>
        <a:xfrm>
          <a:off x="635000" y="908472275"/>
          <a:ext cx="723900" cy="476250"/>
        </a:xfrm>
        <a:prstGeom prst="rect">
          <a:avLst/>
        </a:prstGeom>
      </xdr:spPr>
    </xdr:pic>
    <xdr:clientData/>
  </xdr:twoCellAnchor>
  <xdr:twoCellAnchor editAs="oneCell">
    <xdr:from>
      <xdr:col>1</xdr:col>
      <xdr:colOff>25400</xdr:colOff>
      <xdr:row>1736</xdr:row>
      <xdr:rowOff>25400</xdr:rowOff>
    </xdr:from>
    <xdr:to>
      <xdr:col>1</xdr:col>
      <xdr:colOff>749300</xdr:colOff>
      <xdr:row>1736</xdr:row>
      <xdr:rowOff>501650</xdr:rowOff>
    </xdr:to>
    <xdr:pic>
      <xdr:nvPicPr>
        <xdr:cNvPr id="3065" name="Subgraph-chongsaengie">
          <a:extLst>
            <a:ext uri="{FF2B5EF4-FFF2-40B4-BE49-F238E27FC236}">
              <a16:creationId xmlns:a16="http://schemas.microsoft.com/office/drawing/2014/main" id="{30D286E7-747D-4C07-90CD-CF89FEE4EBBF}"/>
            </a:ext>
          </a:extLst>
        </xdr:cNvPr>
        <xdr:cNvPicPr>
          <a:picLocks/>
        </xdr:cNvPicPr>
      </xdr:nvPicPr>
      <xdr:blipFill>
        <a:blip xmlns:r="http://schemas.openxmlformats.org/officeDocument/2006/relationships" r:embed="rId459">
          <a:extLst>
            <a:ext uri="{28A0092B-C50C-407E-A947-70E740481C1C}">
              <a14:useLocalDpi xmlns:a14="http://schemas.microsoft.com/office/drawing/2010/main" val="0"/>
            </a:ext>
          </a:extLst>
        </a:blip>
        <a:stretch>
          <a:fillRect/>
        </a:stretch>
      </xdr:blipFill>
      <xdr:spPr>
        <a:xfrm>
          <a:off x="635000" y="908996150"/>
          <a:ext cx="723900" cy="476250"/>
        </a:xfrm>
        <a:prstGeom prst="rect">
          <a:avLst/>
        </a:prstGeom>
      </xdr:spPr>
    </xdr:pic>
    <xdr:clientData/>
  </xdr:twoCellAnchor>
  <xdr:twoCellAnchor editAs="oneCell">
    <xdr:from>
      <xdr:col>1</xdr:col>
      <xdr:colOff>25400</xdr:colOff>
      <xdr:row>1737</xdr:row>
      <xdr:rowOff>25400</xdr:rowOff>
    </xdr:from>
    <xdr:to>
      <xdr:col>1</xdr:col>
      <xdr:colOff>749300</xdr:colOff>
      <xdr:row>1737</xdr:row>
      <xdr:rowOff>501650</xdr:rowOff>
    </xdr:to>
    <xdr:pic>
      <xdr:nvPicPr>
        <xdr:cNvPr id="3067" name="Subgraph-jesuschild87">
          <a:extLst>
            <a:ext uri="{FF2B5EF4-FFF2-40B4-BE49-F238E27FC236}">
              <a16:creationId xmlns:a16="http://schemas.microsoft.com/office/drawing/2014/main" id="{03172842-9CD8-4307-B4DE-E097E1EEF6E4}"/>
            </a:ext>
          </a:extLst>
        </xdr:cNvPr>
        <xdr:cNvPicPr>
          <a:picLocks/>
        </xdr:cNvPicPr>
      </xdr:nvPicPr>
      <xdr:blipFill>
        <a:blip xmlns:r="http://schemas.openxmlformats.org/officeDocument/2006/relationships" r:embed="rId410">
          <a:extLst>
            <a:ext uri="{28A0092B-C50C-407E-A947-70E740481C1C}">
              <a14:useLocalDpi xmlns:a14="http://schemas.microsoft.com/office/drawing/2010/main" val="0"/>
            </a:ext>
          </a:extLst>
        </a:blip>
        <a:stretch>
          <a:fillRect/>
        </a:stretch>
      </xdr:blipFill>
      <xdr:spPr>
        <a:xfrm>
          <a:off x="635000" y="909520025"/>
          <a:ext cx="723900" cy="476250"/>
        </a:xfrm>
        <a:prstGeom prst="rect">
          <a:avLst/>
        </a:prstGeom>
      </xdr:spPr>
    </xdr:pic>
    <xdr:clientData/>
  </xdr:twoCellAnchor>
  <xdr:twoCellAnchor editAs="oneCell">
    <xdr:from>
      <xdr:col>1</xdr:col>
      <xdr:colOff>25400</xdr:colOff>
      <xdr:row>1738</xdr:row>
      <xdr:rowOff>25400</xdr:rowOff>
    </xdr:from>
    <xdr:to>
      <xdr:col>1</xdr:col>
      <xdr:colOff>749300</xdr:colOff>
      <xdr:row>1738</xdr:row>
      <xdr:rowOff>501650</xdr:rowOff>
    </xdr:to>
    <xdr:pic>
      <xdr:nvPicPr>
        <xdr:cNvPr id="3069" name="Subgraph-julienskuu">
          <a:extLst>
            <a:ext uri="{FF2B5EF4-FFF2-40B4-BE49-F238E27FC236}">
              <a16:creationId xmlns:a16="http://schemas.microsoft.com/office/drawing/2014/main" id="{83A552D8-BA4C-4E46-8C7B-C7F075A694EF}"/>
            </a:ext>
          </a:extLst>
        </xdr:cNvPr>
        <xdr:cNvPicPr>
          <a:picLocks/>
        </xdr:cNvPicPr>
      </xdr:nvPicPr>
      <xdr:blipFill>
        <a:blip xmlns:r="http://schemas.openxmlformats.org/officeDocument/2006/relationships" r:embed="rId439">
          <a:extLst>
            <a:ext uri="{28A0092B-C50C-407E-A947-70E740481C1C}">
              <a14:useLocalDpi xmlns:a14="http://schemas.microsoft.com/office/drawing/2010/main" val="0"/>
            </a:ext>
          </a:extLst>
        </a:blip>
        <a:stretch>
          <a:fillRect/>
        </a:stretch>
      </xdr:blipFill>
      <xdr:spPr>
        <a:xfrm>
          <a:off x="635000" y="910043900"/>
          <a:ext cx="723900" cy="476250"/>
        </a:xfrm>
        <a:prstGeom prst="rect">
          <a:avLst/>
        </a:prstGeom>
      </xdr:spPr>
    </xdr:pic>
    <xdr:clientData/>
  </xdr:twoCellAnchor>
  <xdr:twoCellAnchor editAs="oneCell">
    <xdr:from>
      <xdr:col>1</xdr:col>
      <xdr:colOff>25400</xdr:colOff>
      <xdr:row>1741</xdr:row>
      <xdr:rowOff>25400</xdr:rowOff>
    </xdr:from>
    <xdr:to>
      <xdr:col>1</xdr:col>
      <xdr:colOff>749300</xdr:colOff>
      <xdr:row>1741</xdr:row>
      <xdr:rowOff>501650</xdr:rowOff>
    </xdr:to>
    <xdr:pic>
      <xdr:nvPicPr>
        <xdr:cNvPr id="3071" name="Subgraph-sajjada63772046">
          <a:extLst>
            <a:ext uri="{FF2B5EF4-FFF2-40B4-BE49-F238E27FC236}">
              <a16:creationId xmlns:a16="http://schemas.microsoft.com/office/drawing/2014/main" id="{8394A647-D8E2-4DC1-BDFE-46ADBE995F9C}"/>
            </a:ext>
          </a:extLst>
        </xdr:cNvPr>
        <xdr:cNvPicPr>
          <a:picLocks/>
        </xdr:cNvPicPr>
      </xdr:nvPicPr>
      <xdr:blipFill>
        <a:blip xmlns:r="http://schemas.openxmlformats.org/officeDocument/2006/relationships" r:embed="rId358">
          <a:extLst>
            <a:ext uri="{28A0092B-C50C-407E-A947-70E740481C1C}">
              <a14:useLocalDpi xmlns:a14="http://schemas.microsoft.com/office/drawing/2010/main" val="0"/>
            </a:ext>
          </a:extLst>
        </a:blip>
        <a:stretch>
          <a:fillRect/>
        </a:stretch>
      </xdr:blipFill>
      <xdr:spPr>
        <a:xfrm>
          <a:off x="635000" y="911615525"/>
          <a:ext cx="723900" cy="476250"/>
        </a:xfrm>
        <a:prstGeom prst="rect">
          <a:avLst/>
        </a:prstGeom>
      </xdr:spPr>
    </xdr:pic>
    <xdr:clientData/>
  </xdr:twoCellAnchor>
  <xdr:twoCellAnchor editAs="oneCell">
    <xdr:from>
      <xdr:col>1</xdr:col>
      <xdr:colOff>25400</xdr:colOff>
      <xdr:row>1742</xdr:row>
      <xdr:rowOff>25400</xdr:rowOff>
    </xdr:from>
    <xdr:to>
      <xdr:col>1</xdr:col>
      <xdr:colOff>749300</xdr:colOff>
      <xdr:row>1742</xdr:row>
      <xdr:rowOff>501650</xdr:rowOff>
    </xdr:to>
    <xdr:pic>
      <xdr:nvPicPr>
        <xdr:cNvPr id="3073" name="Subgraph-daddehdazai">
          <a:extLst>
            <a:ext uri="{FF2B5EF4-FFF2-40B4-BE49-F238E27FC236}">
              <a16:creationId xmlns:a16="http://schemas.microsoft.com/office/drawing/2014/main" id="{F8BB4A8D-AEB4-49AB-8589-6B64D3D55ABE}"/>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912139400"/>
          <a:ext cx="723900" cy="476250"/>
        </a:xfrm>
        <a:prstGeom prst="rect">
          <a:avLst/>
        </a:prstGeom>
      </xdr:spPr>
    </xdr:pic>
    <xdr:clientData/>
  </xdr:twoCellAnchor>
  <xdr:twoCellAnchor editAs="oneCell">
    <xdr:from>
      <xdr:col>1</xdr:col>
      <xdr:colOff>25400</xdr:colOff>
      <xdr:row>1743</xdr:row>
      <xdr:rowOff>25400</xdr:rowOff>
    </xdr:from>
    <xdr:to>
      <xdr:col>1</xdr:col>
      <xdr:colOff>749300</xdr:colOff>
      <xdr:row>1743</xdr:row>
      <xdr:rowOff>501650</xdr:rowOff>
    </xdr:to>
    <xdr:pic>
      <xdr:nvPicPr>
        <xdr:cNvPr id="3075" name="Subgraph-faf_d_sh9">
          <a:extLst>
            <a:ext uri="{FF2B5EF4-FFF2-40B4-BE49-F238E27FC236}">
              <a16:creationId xmlns:a16="http://schemas.microsoft.com/office/drawing/2014/main" id="{BE7D2ABD-C246-4DCB-A48B-3394516F75B7}"/>
            </a:ext>
          </a:extLst>
        </xdr:cNvPr>
        <xdr:cNvPicPr>
          <a:picLocks/>
        </xdr:cNvPicPr>
      </xdr:nvPicPr>
      <xdr:blipFill>
        <a:blip xmlns:r="http://schemas.openxmlformats.org/officeDocument/2006/relationships" r:embed="rId470">
          <a:extLst>
            <a:ext uri="{28A0092B-C50C-407E-A947-70E740481C1C}">
              <a14:useLocalDpi xmlns:a14="http://schemas.microsoft.com/office/drawing/2010/main" val="0"/>
            </a:ext>
          </a:extLst>
        </a:blip>
        <a:stretch>
          <a:fillRect/>
        </a:stretch>
      </xdr:blipFill>
      <xdr:spPr>
        <a:xfrm>
          <a:off x="635000" y="912663275"/>
          <a:ext cx="723900" cy="476250"/>
        </a:xfrm>
        <a:prstGeom prst="rect">
          <a:avLst/>
        </a:prstGeom>
      </xdr:spPr>
    </xdr:pic>
    <xdr:clientData/>
  </xdr:twoCellAnchor>
  <xdr:twoCellAnchor editAs="oneCell">
    <xdr:from>
      <xdr:col>1</xdr:col>
      <xdr:colOff>25400</xdr:colOff>
      <xdr:row>1744</xdr:row>
      <xdr:rowOff>25400</xdr:rowOff>
    </xdr:from>
    <xdr:to>
      <xdr:col>1</xdr:col>
      <xdr:colOff>749300</xdr:colOff>
      <xdr:row>1744</xdr:row>
      <xdr:rowOff>501650</xdr:rowOff>
    </xdr:to>
    <xdr:pic>
      <xdr:nvPicPr>
        <xdr:cNvPr id="3077" name="Subgraph-tiktok_us">
          <a:extLst>
            <a:ext uri="{FF2B5EF4-FFF2-40B4-BE49-F238E27FC236}">
              <a16:creationId xmlns:a16="http://schemas.microsoft.com/office/drawing/2014/main" id="{4238F2BC-03CC-4216-82C2-572405D8BB0A}"/>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913187150"/>
          <a:ext cx="723900" cy="476250"/>
        </a:xfrm>
        <a:prstGeom prst="rect">
          <a:avLst/>
        </a:prstGeom>
      </xdr:spPr>
    </xdr:pic>
    <xdr:clientData/>
  </xdr:twoCellAnchor>
  <xdr:twoCellAnchor editAs="oneCell">
    <xdr:from>
      <xdr:col>1</xdr:col>
      <xdr:colOff>25400</xdr:colOff>
      <xdr:row>1746</xdr:row>
      <xdr:rowOff>25400</xdr:rowOff>
    </xdr:from>
    <xdr:to>
      <xdr:col>1</xdr:col>
      <xdr:colOff>749300</xdr:colOff>
      <xdr:row>1746</xdr:row>
      <xdr:rowOff>501650</xdr:rowOff>
    </xdr:to>
    <xdr:pic>
      <xdr:nvPicPr>
        <xdr:cNvPr id="3079" name="Subgraph-ericlaughsatyou">
          <a:extLst>
            <a:ext uri="{FF2B5EF4-FFF2-40B4-BE49-F238E27FC236}">
              <a16:creationId xmlns:a16="http://schemas.microsoft.com/office/drawing/2014/main" id="{476C4930-BDDC-49E0-944C-0372FE5CE590}"/>
            </a:ext>
          </a:extLst>
        </xdr:cNvPr>
        <xdr:cNvPicPr>
          <a:picLocks/>
        </xdr:cNvPicPr>
      </xdr:nvPicPr>
      <xdr:blipFill>
        <a:blip xmlns:r="http://schemas.openxmlformats.org/officeDocument/2006/relationships" r:embed="rId471">
          <a:extLst>
            <a:ext uri="{28A0092B-C50C-407E-A947-70E740481C1C}">
              <a14:useLocalDpi xmlns:a14="http://schemas.microsoft.com/office/drawing/2010/main" val="0"/>
            </a:ext>
          </a:extLst>
        </a:blip>
        <a:stretch>
          <a:fillRect/>
        </a:stretch>
      </xdr:blipFill>
      <xdr:spPr>
        <a:xfrm>
          <a:off x="635000" y="914234900"/>
          <a:ext cx="723900" cy="476250"/>
        </a:xfrm>
        <a:prstGeom prst="rect">
          <a:avLst/>
        </a:prstGeom>
      </xdr:spPr>
    </xdr:pic>
    <xdr:clientData/>
  </xdr:twoCellAnchor>
  <xdr:twoCellAnchor editAs="oneCell">
    <xdr:from>
      <xdr:col>1</xdr:col>
      <xdr:colOff>25400</xdr:colOff>
      <xdr:row>1747</xdr:row>
      <xdr:rowOff>25400</xdr:rowOff>
    </xdr:from>
    <xdr:to>
      <xdr:col>1</xdr:col>
      <xdr:colOff>749300</xdr:colOff>
      <xdr:row>1747</xdr:row>
      <xdr:rowOff>501650</xdr:rowOff>
    </xdr:to>
    <xdr:pic>
      <xdr:nvPicPr>
        <xdr:cNvPr id="3081" name="Subgraph-joeking704">
          <a:extLst>
            <a:ext uri="{FF2B5EF4-FFF2-40B4-BE49-F238E27FC236}">
              <a16:creationId xmlns:a16="http://schemas.microsoft.com/office/drawing/2014/main" id="{30F7AA46-F7F1-49D9-B5DF-65017D8F523B}"/>
            </a:ext>
          </a:extLst>
        </xdr:cNvPr>
        <xdr:cNvPicPr>
          <a:picLocks/>
        </xdr:cNvPicPr>
      </xdr:nvPicPr>
      <xdr:blipFill>
        <a:blip xmlns:r="http://schemas.openxmlformats.org/officeDocument/2006/relationships" r:embed="rId472">
          <a:extLst>
            <a:ext uri="{28A0092B-C50C-407E-A947-70E740481C1C}">
              <a14:useLocalDpi xmlns:a14="http://schemas.microsoft.com/office/drawing/2010/main" val="0"/>
            </a:ext>
          </a:extLst>
        </a:blip>
        <a:stretch>
          <a:fillRect/>
        </a:stretch>
      </xdr:blipFill>
      <xdr:spPr>
        <a:xfrm>
          <a:off x="635000" y="914758775"/>
          <a:ext cx="723900" cy="476250"/>
        </a:xfrm>
        <a:prstGeom prst="rect">
          <a:avLst/>
        </a:prstGeom>
      </xdr:spPr>
    </xdr:pic>
    <xdr:clientData/>
  </xdr:twoCellAnchor>
  <xdr:twoCellAnchor editAs="oneCell">
    <xdr:from>
      <xdr:col>1</xdr:col>
      <xdr:colOff>25400</xdr:colOff>
      <xdr:row>1749</xdr:row>
      <xdr:rowOff>25400</xdr:rowOff>
    </xdr:from>
    <xdr:to>
      <xdr:col>1</xdr:col>
      <xdr:colOff>749300</xdr:colOff>
      <xdr:row>1749</xdr:row>
      <xdr:rowOff>501650</xdr:rowOff>
    </xdr:to>
    <xdr:pic>
      <xdr:nvPicPr>
        <xdr:cNvPr id="3083" name="Subgraph-jaemnncityxx">
          <a:extLst>
            <a:ext uri="{FF2B5EF4-FFF2-40B4-BE49-F238E27FC236}">
              <a16:creationId xmlns:a16="http://schemas.microsoft.com/office/drawing/2014/main" id="{BFC90BC1-4971-4658-B823-075722449339}"/>
            </a:ext>
          </a:extLst>
        </xdr:cNvPr>
        <xdr:cNvPicPr>
          <a:picLocks/>
        </xdr:cNvPicPr>
      </xdr:nvPicPr>
      <xdr:blipFill>
        <a:blip xmlns:r="http://schemas.openxmlformats.org/officeDocument/2006/relationships" r:embed="rId459">
          <a:extLst>
            <a:ext uri="{28A0092B-C50C-407E-A947-70E740481C1C}">
              <a14:useLocalDpi xmlns:a14="http://schemas.microsoft.com/office/drawing/2010/main" val="0"/>
            </a:ext>
          </a:extLst>
        </a:blip>
        <a:stretch>
          <a:fillRect/>
        </a:stretch>
      </xdr:blipFill>
      <xdr:spPr>
        <a:xfrm>
          <a:off x="635000" y="915806525"/>
          <a:ext cx="723900" cy="476250"/>
        </a:xfrm>
        <a:prstGeom prst="rect">
          <a:avLst/>
        </a:prstGeom>
      </xdr:spPr>
    </xdr:pic>
    <xdr:clientData/>
  </xdr:twoCellAnchor>
  <xdr:twoCellAnchor editAs="oneCell">
    <xdr:from>
      <xdr:col>1</xdr:col>
      <xdr:colOff>25400</xdr:colOff>
      <xdr:row>1751</xdr:row>
      <xdr:rowOff>25400</xdr:rowOff>
    </xdr:from>
    <xdr:to>
      <xdr:col>1</xdr:col>
      <xdr:colOff>749300</xdr:colOff>
      <xdr:row>1751</xdr:row>
      <xdr:rowOff>501650</xdr:rowOff>
    </xdr:to>
    <xdr:pic>
      <xdr:nvPicPr>
        <xdr:cNvPr id="3085" name="Subgraph-ksc47">
          <a:extLst>
            <a:ext uri="{FF2B5EF4-FFF2-40B4-BE49-F238E27FC236}">
              <a16:creationId xmlns:a16="http://schemas.microsoft.com/office/drawing/2014/main" id="{6F45F317-2985-4ACF-8840-7E783C40B33B}"/>
            </a:ext>
          </a:extLst>
        </xdr:cNvPr>
        <xdr:cNvPicPr>
          <a:picLocks/>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35000" y="916854275"/>
          <a:ext cx="723900" cy="476250"/>
        </a:xfrm>
        <a:prstGeom prst="rect">
          <a:avLst/>
        </a:prstGeom>
      </xdr:spPr>
    </xdr:pic>
    <xdr:clientData/>
  </xdr:twoCellAnchor>
  <xdr:twoCellAnchor editAs="oneCell">
    <xdr:from>
      <xdr:col>1</xdr:col>
      <xdr:colOff>25400</xdr:colOff>
      <xdr:row>1752</xdr:row>
      <xdr:rowOff>25400</xdr:rowOff>
    </xdr:from>
    <xdr:to>
      <xdr:col>1</xdr:col>
      <xdr:colOff>749300</xdr:colOff>
      <xdr:row>1752</xdr:row>
      <xdr:rowOff>501650</xdr:rowOff>
    </xdr:to>
    <xdr:pic>
      <xdr:nvPicPr>
        <xdr:cNvPr id="3087" name="Subgraph-rennoka">
          <a:extLst>
            <a:ext uri="{FF2B5EF4-FFF2-40B4-BE49-F238E27FC236}">
              <a16:creationId xmlns:a16="http://schemas.microsoft.com/office/drawing/2014/main" id="{2417ACDC-B847-43CF-8C09-2304D576091D}"/>
            </a:ext>
          </a:extLst>
        </xdr:cNvPr>
        <xdr:cNvPicPr>
          <a:picLocks/>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635000" y="917378150"/>
          <a:ext cx="723900" cy="476250"/>
        </a:xfrm>
        <a:prstGeom prst="rect">
          <a:avLst/>
        </a:prstGeom>
      </xdr:spPr>
    </xdr:pic>
    <xdr:clientData/>
  </xdr:twoCellAnchor>
  <xdr:twoCellAnchor editAs="oneCell">
    <xdr:from>
      <xdr:col>1</xdr:col>
      <xdr:colOff>25400</xdr:colOff>
      <xdr:row>1753</xdr:row>
      <xdr:rowOff>25400</xdr:rowOff>
    </xdr:from>
    <xdr:to>
      <xdr:col>1</xdr:col>
      <xdr:colOff>749300</xdr:colOff>
      <xdr:row>1753</xdr:row>
      <xdr:rowOff>501650</xdr:rowOff>
    </xdr:to>
    <xdr:pic>
      <xdr:nvPicPr>
        <xdr:cNvPr id="3089" name="Subgraph-marioah86">
          <a:extLst>
            <a:ext uri="{FF2B5EF4-FFF2-40B4-BE49-F238E27FC236}">
              <a16:creationId xmlns:a16="http://schemas.microsoft.com/office/drawing/2014/main" id="{E8B864E5-6964-4F64-80AE-E05891841202}"/>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917902025"/>
          <a:ext cx="723900" cy="476250"/>
        </a:xfrm>
        <a:prstGeom prst="rect">
          <a:avLst/>
        </a:prstGeom>
      </xdr:spPr>
    </xdr:pic>
    <xdr:clientData/>
  </xdr:twoCellAnchor>
  <xdr:twoCellAnchor editAs="oneCell">
    <xdr:from>
      <xdr:col>1</xdr:col>
      <xdr:colOff>25400</xdr:colOff>
      <xdr:row>1754</xdr:row>
      <xdr:rowOff>25400</xdr:rowOff>
    </xdr:from>
    <xdr:to>
      <xdr:col>1</xdr:col>
      <xdr:colOff>749300</xdr:colOff>
      <xdr:row>1754</xdr:row>
      <xdr:rowOff>501650</xdr:rowOff>
    </xdr:to>
    <xdr:pic>
      <xdr:nvPicPr>
        <xdr:cNvPr id="3091" name="Subgraph-adamhulsesports">
          <a:extLst>
            <a:ext uri="{FF2B5EF4-FFF2-40B4-BE49-F238E27FC236}">
              <a16:creationId xmlns:a16="http://schemas.microsoft.com/office/drawing/2014/main" id="{327105EB-4B86-4D4D-A7A1-A449DFF7885D}"/>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918425900"/>
          <a:ext cx="723900" cy="476250"/>
        </a:xfrm>
        <a:prstGeom prst="rect">
          <a:avLst/>
        </a:prstGeom>
      </xdr:spPr>
    </xdr:pic>
    <xdr:clientData/>
  </xdr:twoCellAnchor>
  <xdr:twoCellAnchor editAs="oneCell">
    <xdr:from>
      <xdr:col>1</xdr:col>
      <xdr:colOff>25400</xdr:colOff>
      <xdr:row>1755</xdr:row>
      <xdr:rowOff>25400</xdr:rowOff>
    </xdr:from>
    <xdr:to>
      <xdr:col>1</xdr:col>
      <xdr:colOff>749300</xdr:colOff>
      <xdr:row>1755</xdr:row>
      <xdr:rowOff>501650</xdr:rowOff>
    </xdr:to>
    <xdr:pic>
      <xdr:nvPicPr>
        <xdr:cNvPr id="3093" name="Subgraph-sepsfcsch3msjky">
          <a:extLst>
            <a:ext uri="{FF2B5EF4-FFF2-40B4-BE49-F238E27FC236}">
              <a16:creationId xmlns:a16="http://schemas.microsoft.com/office/drawing/2014/main" id="{E8CF03BF-28F0-4A72-992A-CD20DA64A01E}"/>
            </a:ext>
          </a:extLst>
        </xdr:cNvPr>
        <xdr:cNvPicPr>
          <a:picLocks/>
        </xdr:cNvPicPr>
      </xdr:nvPicPr>
      <xdr:blipFill>
        <a:blip xmlns:r="http://schemas.openxmlformats.org/officeDocument/2006/relationships" r:embed="rId473">
          <a:extLst>
            <a:ext uri="{28A0092B-C50C-407E-A947-70E740481C1C}">
              <a14:useLocalDpi xmlns:a14="http://schemas.microsoft.com/office/drawing/2010/main" val="0"/>
            </a:ext>
          </a:extLst>
        </a:blip>
        <a:stretch>
          <a:fillRect/>
        </a:stretch>
      </xdr:blipFill>
      <xdr:spPr>
        <a:xfrm>
          <a:off x="635000" y="918949775"/>
          <a:ext cx="723900" cy="476250"/>
        </a:xfrm>
        <a:prstGeom prst="rect">
          <a:avLst/>
        </a:prstGeom>
      </xdr:spPr>
    </xdr:pic>
    <xdr:clientData/>
  </xdr:twoCellAnchor>
  <xdr:twoCellAnchor editAs="oneCell">
    <xdr:from>
      <xdr:col>1</xdr:col>
      <xdr:colOff>25400</xdr:colOff>
      <xdr:row>1756</xdr:row>
      <xdr:rowOff>25400</xdr:rowOff>
    </xdr:from>
    <xdr:to>
      <xdr:col>1</xdr:col>
      <xdr:colOff>749300</xdr:colOff>
      <xdr:row>1756</xdr:row>
      <xdr:rowOff>501650</xdr:rowOff>
    </xdr:to>
    <xdr:pic>
      <xdr:nvPicPr>
        <xdr:cNvPr id="3095" name="Subgraph-minbnscart">
          <a:extLst>
            <a:ext uri="{FF2B5EF4-FFF2-40B4-BE49-F238E27FC236}">
              <a16:creationId xmlns:a16="http://schemas.microsoft.com/office/drawing/2014/main" id="{F3257747-B205-4165-8F9D-107145029D0C}"/>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919473650"/>
          <a:ext cx="723900" cy="476250"/>
        </a:xfrm>
        <a:prstGeom prst="rect">
          <a:avLst/>
        </a:prstGeom>
      </xdr:spPr>
    </xdr:pic>
    <xdr:clientData/>
  </xdr:twoCellAnchor>
  <xdr:twoCellAnchor editAs="oneCell">
    <xdr:from>
      <xdr:col>1</xdr:col>
      <xdr:colOff>25400</xdr:colOff>
      <xdr:row>1757</xdr:row>
      <xdr:rowOff>25400</xdr:rowOff>
    </xdr:from>
    <xdr:to>
      <xdr:col>1</xdr:col>
      <xdr:colOff>749300</xdr:colOff>
      <xdr:row>1757</xdr:row>
      <xdr:rowOff>501650</xdr:rowOff>
    </xdr:to>
    <xdr:pic>
      <xdr:nvPicPr>
        <xdr:cNvPr id="3097" name="Subgraph-lehmanaamari">
          <a:extLst>
            <a:ext uri="{FF2B5EF4-FFF2-40B4-BE49-F238E27FC236}">
              <a16:creationId xmlns:a16="http://schemas.microsoft.com/office/drawing/2014/main" id="{5E1EB71D-BDC8-4C85-B512-DB611AE15D68}"/>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919997525"/>
          <a:ext cx="723900" cy="476250"/>
        </a:xfrm>
        <a:prstGeom prst="rect">
          <a:avLst/>
        </a:prstGeom>
      </xdr:spPr>
    </xdr:pic>
    <xdr:clientData/>
  </xdr:twoCellAnchor>
  <xdr:twoCellAnchor editAs="oneCell">
    <xdr:from>
      <xdr:col>1</xdr:col>
      <xdr:colOff>25400</xdr:colOff>
      <xdr:row>1758</xdr:row>
      <xdr:rowOff>25400</xdr:rowOff>
    </xdr:from>
    <xdr:to>
      <xdr:col>1</xdr:col>
      <xdr:colOff>749300</xdr:colOff>
      <xdr:row>1758</xdr:row>
      <xdr:rowOff>501650</xdr:rowOff>
    </xdr:to>
    <xdr:pic>
      <xdr:nvPicPr>
        <xdr:cNvPr id="3099" name="Subgraph-yunghank">
          <a:extLst>
            <a:ext uri="{FF2B5EF4-FFF2-40B4-BE49-F238E27FC236}">
              <a16:creationId xmlns:a16="http://schemas.microsoft.com/office/drawing/2014/main" id="{7381AEAC-0D30-4BB5-BD73-656D4E6B83B2}"/>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920521400"/>
          <a:ext cx="723900" cy="476250"/>
        </a:xfrm>
        <a:prstGeom prst="rect">
          <a:avLst/>
        </a:prstGeom>
      </xdr:spPr>
    </xdr:pic>
    <xdr:clientData/>
  </xdr:twoCellAnchor>
  <xdr:twoCellAnchor editAs="oneCell">
    <xdr:from>
      <xdr:col>1</xdr:col>
      <xdr:colOff>25400</xdr:colOff>
      <xdr:row>1759</xdr:row>
      <xdr:rowOff>25400</xdr:rowOff>
    </xdr:from>
    <xdr:to>
      <xdr:col>1</xdr:col>
      <xdr:colOff>749300</xdr:colOff>
      <xdr:row>1759</xdr:row>
      <xdr:rowOff>501650</xdr:rowOff>
    </xdr:to>
    <xdr:pic>
      <xdr:nvPicPr>
        <xdr:cNvPr id="3101" name="Subgraph-iris_lang_muna">
          <a:extLst>
            <a:ext uri="{FF2B5EF4-FFF2-40B4-BE49-F238E27FC236}">
              <a16:creationId xmlns:a16="http://schemas.microsoft.com/office/drawing/2014/main" id="{BC4454DF-F7AA-4BFC-B1C2-9A6D65110D3E}"/>
            </a:ext>
          </a:extLst>
        </xdr:cNvPr>
        <xdr:cNvPicPr>
          <a:picLocks/>
        </xdr:cNvPicPr>
      </xdr:nvPicPr>
      <xdr:blipFill>
        <a:blip xmlns:r="http://schemas.openxmlformats.org/officeDocument/2006/relationships" r:embed="rId105">
          <a:extLst>
            <a:ext uri="{28A0092B-C50C-407E-A947-70E740481C1C}">
              <a14:useLocalDpi xmlns:a14="http://schemas.microsoft.com/office/drawing/2010/main" val="0"/>
            </a:ext>
          </a:extLst>
        </a:blip>
        <a:stretch>
          <a:fillRect/>
        </a:stretch>
      </xdr:blipFill>
      <xdr:spPr>
        <a:xfrm>
          <a:off x="635000" y="921045275"/>
          <a:ext cx="723900" cy="476250"/>
        </a:xfrm>
        <a:prstGeom prst="rect">
          <a:avLst/>
        </a:prstGeom>
      </xdr:spPr>
    </xdr:pic>
    <xdr:clientData/>
  </xdr:twoCellAnchor>
  <xdr:twoCellAnchor editAs="oneCell">
    <xdr:from>
      <xdr:col>1</xdr:col>
      <xdr:colOff>25400</xdr:colOff>
      <xdr:row>1760</xdr:row>
      <xdr:rowOff>25400</xdr:rowOff>
    </xdr:from>
    <xdr:to>
      <xdr:col>1</xdr:col>
      <xdr:colOff>749300</xdr:colOff>
      <xdr:row>1760</xdr:row>
      <xdr:rowOff>501650</xdr:rowOff>
    </xdr:to>
    <xdr:pic>
      <xdr:nvPicPr>
        <xdr:cNvPr id="3103" name="Subgraph-pangpang4evs">
          <a:extLst>
            <a:ext uri="{FF2B5EF4-FFF2-40B4-BE49-F238E27FC236}">
              <a16:creationId xmlns:a16="http://schemas.microsoft.com/office/drawing/2014/main" id="{350C4100-B3C5-4F21-8A0A-C2FF84B7007E}"/>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921569150"/>
          <a:ext cx="723900" cy="476250"/>
        </a:xfrm>
        <a:prstGeom prst="rect">
          <a:avLst/>
        </a:prstGeom>
      </xdr:spPr>
    </xdr:pic>
    <xdr:clientData/>
  </xdr:twoCellAnchor>
  <xdr:twoCellAnchor editAs="oneCell">
    <xdr:from>
      <xdr:col>1</xdr:col>
      <xdr:colOff>25400</xdr:colOff>
      <xdr:row>1761</xdr:row>
      <xdr:rowOff>25400</xdr:rowOff>
    </xdr:from>
    <xdr:to>
      <xdr:col>1</xdr:col>
      <xdr:colOff>749300</xdr:colOff>
      <xdr:row>1761</xdr:row>
      <xdr:rowOff>501650</xdr:rowOff>
    </xdr:to>
    <xdr:pic>
      <xdr:nvPicPr>
        <xdr:cNvPr id="3105" name="Subgraph-bebeboivladimir">
          <a:extLst>
            <a:ext uri="{FF2B5EF4-FFF2-40B4-BE49-F238E27FC236}">
              <a16:creationId xmlns:a16="http://schemas.microsoft.com/office/drawing/2014/main" id="{9B7DE3D3-0EF2-4FA9-ADE1-5927958F8D28}"/>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922093025"/>
          <a:ext cx="723900" cy="476250"/>
        </a:xfrm>
        <a:prstGeom prst="rect">
          <a:avLst/>
        </a:prstGeom>
      </xdr:spPr>
    </xdr:pic>
    <xdr:clientData/>
  </xdr:twoCellAnchor>
  <xdr:twoCellAnchor editAs="oneCell">
    <xdr:from>
      <xdr:col>1</xdr:col>
      <xdr:colOff>25400</xdr:colOff>
      <xdr:row>1762</xdr:row>
      <xdr:rowOff>25400</xdr:rowOff>
    </xdr:from>
    <xdr:to>
      <xdr:col>1</xdr:col>
      <xdr:colOff>749300</xdr:colOff>
      <xdr:row>1762</xdr:row>
      <xdr:rowOff>501650</xdr:rowOff>
    </xdr:to>
    <xdr:pic>
      <xdr:nvPicPr>
        <xdr:cNvPr id="3107" name="Subgraph-s3xbombs_ufc">
          <a:extLst>
            <a:ext uri="{FF2B5EF4-FFF2-40B4-BE49-F238E27FC236}">
              <a16:creationId xmlns:a16="http://schemas.microsoft.com/office/drawing/2014/main" id="{A205EA81-2713-4AB2-B01E-2ACE8401AE65}"/>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922616900"/>
          <a:ext cx="723900" cy="476250"/>
        </a:xfrm>
        <a:prstGeom prst="rect">
          <a:avLst/>
        </a:prstGeom>
      </xdr:spPr>
    </xdr:pic>
    <xdr:clientData/>
  </xdr:twoCellAnchor>
  <xdr:twoCellAnchor editAs="oneCell">
    <xdr:from>
      <xdr:col>1</xdr:col>
      <xdr:colOff>25400</xdr:colOff>
      <xdr:row>1763</xdr:row>
      <xdr:rowOff>25400</xdr:rowOff>
    </xdr:from>
    <xdr:to>
      <xdr:col>1</xdr:col>
      <xdr:colOff>749300</xdr:colOff>
      <xdr:row>1763</xdr:row>
      <xdr:rowOff>501650</xdr:rowOff>
    </xdr:to>
    <xdr:pic>
      <xdr:nvPicPr>
        <xdr:cNvPr id="3109" name="Subgraph-missb_luvssb">
          <a:extLst>
            <a:ext uri="{FF2B5EF4-FFF2-40B4-BE49-F238E27FC236}">
              <a16:creationId xmlns:a16="http://schemas.microsoft.com/office/drawing/2014/main" id="{ECC58BC1-ABFD-45B9-9543-AB1D6D6A211A}"/>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923140775"/>
          <a:ext cx="723900" cy="476250"/>
        </a:xfrm>
        <a:prstGeom prst="rect">
          <a:avLst/>
        </a:prstGeom>
      </xdr:spPr>
    </xdr:pic>
    <xdr:clientData/>
  </xdr:twoCellAnchor>
  <xdr:twoCellAnchor editAs="oneCell">
    <xdr:from>
      <xdr:col>1</xdr:col>
      <xdr:colOff>25400</xdr:colOff>
      <xdr:row>1764</xdr:row>
      <xdr:rowOff>25400</xdr:rowOff>
    </xdr:from>
    <xdr:to>
      <xdr:col>1</xdr:col>
      <xdr:colOff>749300</xdr:colOff>
      <xdr:row>1764</xdr:row>
      <xdr:rowOff>501650</xdr:rowOff>
    </xdr:to>
    <xdr:pic>
      <xdr:nvPicPr>
        <xdr:cNvPr id="3111" name="Subgraph-sabrinaluckss">
          <a:extLst>
            <a:ext uri="{FF2B5EF4-FFF2-40B4-BE49-F238E27FC236}">
              <a16:creationId xmlns:a16="http://schemas.microsoft.com/office/drawing/2014/main" id="{848A2FA7-C1A7-4458-B88C-1C91CE49C70D}"/>
            </a:ext>
          </a:extLst>
        </xdr:cNvPr>
        <xdr:cNvPicPr>
          <a:picLocks/>
        </xdr:cNvPicPr>
      </xdr:nvPicPr>
      <xdr:blipFill>
        <a:blip xmlns:r="http://schemas.openxmlformats.org/officeDocument/2006/relationships" r:embed="rId459">
          <a:extLst>
            <a:ext uri="{28A0092B-C50C-407E-A947-70E740481C1C}">
              <a14:useLocalDpi xmlns:a14="http://schemas.microsoft.com/office/drawing/2010/main" val="0"/>
            </a:ext>
          </a:extLst>
        </a:blip>
        <a:stretch>
          <a:fillRect/>
        </a:stretch>
      </xdr:blipFill>
      <xdr:spPr>
        <a:xfrm>
          <a:off x="635000" y="923664650"/>
          <a:ext cx="723900" cy="476250"/>
        </a:xfrm>
        <a:prstGeom prst="rect">
          <a:avLst/>
        </a:prstGeom>
      </xdr:spPr>
    </xdr:pic>
    <xdr:clientData/>
  </xdr:twoCellAnchor>
  <xdr:twoCellAnchor editAs="oneCell">
    <xdr:from>
      <xdr:col>1</xdr:col>
      <xdr:colOff>25400</xdr:colOff>
      <xdr:row>1765</xdr:row>
      <xdr:rowOff>25400</xdr:rowOff>
    </xdr:from>
    <xdr:to>
      <xdr:col>1</xdr:col>
      <xdr:colOff>749300</xdr:colOff>
      <xdr:row>1765</xdr:row>
      <xdr:rowOff>501650</xdr:rowOff>
    </xdr:to>
    <xdr:pic>
      <xdr:nvPicPr>
        <xdr:cNvPr id="3113" name="Subgraph-romeu35956250">
          <a:extLst>
            <a:ext uri="{FF2B5EF4-FFF2-40B4-BE49-F238E27FC236}">
              <a16:creationId xmlns:a16="http://schemas.microsoft.com/office/drawing/2014/main" id="{F5DE51C7-F548-44AE-8B4B-3322F5C17F49}"/>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924188525"/>
          <a:ext cx="723900" cy="476250"/>
        </a:xfrm>
        <a:prstGeom prst="rect">
          <a:avLst/>
        </a:prstGeom>
      </xdr:spPr>
    </xdr:pic>
    <xdr:clientData/>
  </xdr:twoCellAnchor>
  <xdr:twoCellAnchor editAs="oneCell">
    <xdr:from>
      <xdr:col>1</xdr:col>
      <xdr:colOff>25400</xdr:colOff>
      <xdr:row>1766</xdr:row>
      <xdr:rowOff>25400</xdr:rowOff>
    </xdr:from>
    <xdr:to>
      <xdr:col>1</xdr:col>
      <xdr:colOff>749300</xdr:colOff>
      <xdr:row>1766</xdr:row>
      <xdr:rowOff>501650</xdr:rowOff>
    </xdr:to>
    <xdr:pic>
      <xdr:nvPicPr>
        <xdr:cNvPr id="3115" name="Subgraph-urubudailha">
          <a:extLst>
            <a:ext uri="{FF2B5EF4-FFF2-40B4-BE49-F238E27FC236}">
              <a16:creationId xmlns:a16="http://schemas.microsoft.com/office/drawing/2014/main" id="{465CE4EA-A376-4999-A674-C46755569B78}"/>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924712400"/>
          <a:ext cx="723900" cy="476250"/>
        </a:xfrm>
        <a:prstGeom prst="rect">
          <a:avLst/>
        </a:prstGeom>
      </xdr:spPr>
    </xdr:pic>
    <xdr:clientData/>
  </xdr:twoCellAnchor>
  <xdr:twoCellAnchor editAs="oneCell">
    <xdr:from>
      <xdr:col>1</xdr:col>
      <xdr:colOff>25400</xdr:colOff>
      <xdr:row>1767</xdr:row>
      <xdr:rowOff>25400</xdr:rowOff>
    </xdr:from>
    <xdr:to>
      <xdr:col>1</xdr:col>
      <xdr:colOff>749300</xdr:colOff>
      <xdr:row>1767</xdr:row>
      <xdr:rowOff>501650</xdr:rowOff>
    </xdr:to>
    <xdr:pic>
      <xdr:nvPicPr>
        <xdr:cNvPr id="3117" name="Subgraph-910sts777">
          <a:extLst>
            <a:ext uri="{FF2B5EF4-FFF2-40B4-BE49-F238E27FC236}">
              <a16:creationId xmlns:a16="http://schemas.microsoft.com/office/drawing/2014/main" id="{6818CB78-7B37-4CDF-B2BD-81EBB4F250B4}"/>
            </a:ext>
          </a:extLst>
        </xdr:cNvPr>
        <xdr:cNvPicPr>
          <a:picLocks/>
        </xdr:cNvPicPr>
      </xdr:nvPicPr>
      <xdr:blipFill>
        <a:blip xmlns:r="http://schemas.openxmlformats.org/officeDocument/2006/relationships" r:embed="rId474">
          <a:extLst>
            <a:ext uri="{28A0092B-C50C-407E-A947-70E740481C1C}">
              <a14:useLocalDpi xmlns:a14="http://schemas.microsoft.com/office/drawing/2010/main" val="0"/>
            </a:ext>
          </a:extLst>
        </a:blip>
        <a:stretch>
          <a:fillRect/>
        </a:stretch>
      </xdr:blipFill>
      <xdr:spPr>
        <a:xfrm>
          <a:off x="635000" y="925236275"/>
          <a:ext cx="723900" cy="476250"/>
        </a:xfrm>
        <a:prstGeom prst="rect">
          <a:avLst/>
        </a:prstGeom>
      </xdr:spPr>
    </xdr:pic>
    <xdr:clientData/>
  </xdr:twoCellAnchor>
  <xdr:twoCellAnchor editAs="oneCell">
    <xdr:from>
      <xdr:col>1</xdr:col>
      <xdr:colOff>25400</xdr:colOff>
      <xdr:row>1768</xdr:row>
      <xdr:rowOff>25400</xdr:rowOff>
    </xdr:from>
    <xdr:to>
      <xdr:col>1</xdr:col>
      <xdr:colOff>749300</xdr:colOff>
      <xdr:row>1768</xdr:row>
      <xdr:rowOff>501650</xdr:rowOff>
    </xdr:to>
    <xdr:pic>
      <xdr:nvPicPr>
        <xdr:cNvPr id="3119" name="Subgraph-aaronpriv4">
          <a:extLst>
            <a:ext uri="{FF2B5EF4-FFF2-40B4-BE49-F238E27FC236}">
              <a16:creationId xmlns:a16="http://schemas.microsoft.com/office/drawing/2014/main" id="{43BCA536-09BA-4ED1-80A7-1556E6810EC2}"/>
            </a:ext>
          </a:extLst>
        </xdr:cNvPr>
        <xdr:cNvPicPr>
          <a:picLocks/>
        </xdr:cNvPicPr>
      </xdr:nvPicPr>
      <xdr:blipFill>
        <a:blip xmlns:r="http://schemas.openxmlformats.org/officeDocument/2006/relationships" r:embed="rId475">
          <a:extLst>
            <a:ext uri="{28A0092B-C50C-407E-A947-70E740481C1C}">
              <a14:useLocalDpi xmlns:a14="http://schemas.microsoft.com/office/drawing/2010/main" val="0"/>
            </a:ext>
          </a:extLst>
        </a:blip>
        <a:stretch>
          <a:fillRect/>
        </a:stretch>
      </xdr:blipFill>
      <xdr:spPr>
        <a:xfrm>
          <a:off x="635000" y="925760150"/>
          <a:ext cx="723900" cy="476250"/>
        </a:xfrm>
        <a:prstGeom prst="rect">
          <a:avLst/>
        </a:prstGeom>
      </xdr:spPr>
    </xdr:pic>
    <xdr:clientData/>
  </xdr:twoCellAnchor>
  <xdr:twoCellAnchor editAs="oneCell">
    <xdr:from>
      <xdr:col>1</xdr:col>
      <xdr:colOff>25400</xdr:colOff>
      <xdr:row>1769</xdr:row>
      <xdr:rowOff>25400</xdr:rowOff>
    </xdr:from>
    <xdr:to>
      <xdr:col>1</xdr:col>
      <xdr:colOff>749300</xdr:colOff>
      <xdr:row>1769</xdr:row>
      <xdr:rowOff>501650</xdr:rowOff>
    </xdr:to>
    <xdr:pic>
      <xdr:nvPicPr>
        <xdr:cNvPr id="3121" name="Subgraph-ishinochono">
          <a:extLst>
            <a:ext uri="{FF2B5EF4-FFF2-40B4-BE49-F238E27FC236}">
              <a16:creationId xmlns:a16="http://schemas.microsoft.com/office/drawing/2014/main" id="{9FEECC40-1C9E-4CBF-B240-ED75513ED61C}"/>
            </a:ext>
          </a:extLst>
        </xdr:cNvPr>
        <xdr:cNvPicPr>
          <a:picLocks/>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635000" y="926284025"/>
          <a:ext cx="723900" cy="476250"/>
        </a:xfrm>
        <a:prstGeom prst="rect">
          <a:avLst/>
        </a:prstGeom>
      </xdr:spPr>
    </xdr:pic>
    <xdr:clientData/>
  </xdr:twoCellAnchor>
  <xdr:twoCellAnchor editAs="oneCell">
    <xdr:from>
      <xdr:col>1</xdr:col>
      <xdr:colOff>25400</xdr:colOff>
      <xdr:row>1770</xdr:row>
      <xdr:rowOff>25400</xdr:rowOff>
    </xdr:from>
    <xdr:to>
      <xdr:col>1</xdr:col>
      <xdr:colOff>749300</xdr:colOff>
      <xdr:row>1770</xdr:row>
      <xdr:rowOff>501650</xdr:rowOff>
    </xdr:to>
    <xdr:pic>
      <xdr:nvPicPr>
        <xdr:cNvPr id="3123" name="Subgraph-oharuhaiiyo">
          <a:extLst>
            <a:ext uri="{FF2B5EF4-FFF2-40B4-BE49-F238E27FC236}">
              <a16:creationId xmlns:a16="http://schemas.microsoft.com/office/drawing/2014/main" id="{3509C6A8-5239-420A-BA13-541A67AACC23}"/>
            </a:ext>
          </a:extLst>
        </xdr:cNvPr>
        <xdr:cNvPicPr>
          <a:picLocks/>
        </xdr:cNvPicPr>
      </xdr:nvPicPr>
      <xdr:blipFill>
        <a:blip xmlns:r="http://schemas.openxmlformats.org/officeDocument/2006/relationships" r:embed="rId476">
          <a:extLst>
            <a:ext uri="{28A0092B-C50C-407E-A947-70E740481C1C}">
              <a14:useLocalDpi xmlns:a14="http://schemas.microsoft.com/office/drawing/2010/main" val="0"/>
            </a:ext>
          </a:extLst>
        </a:blip>
        <a:stretch>
          <a:fillRect/>
        </a:stretch>
      </xdr:blipFill>
      <xdr:spPr>
        <a:xfrm>
          <a:off x="635000" y="926807900"/>
          <a:ext cx="723900" cy="476250"/>
        </a:xfrm>
        <a:prstGeom prst="rect">
          <a:avLst/>
        </a:prstGeom>
      </xdr:spPr>
    </xdr:pic>
    <xdr:clientData/>
  </xdr:twoCellAnchor>
  <xdr:twoCellAnchor editAs="oneCell">
    <xdr:from>
      <xdr:col>1</xdr:col>
      <xdr:colOff>25400</xdr:colOff>
      <xdr:row>1771</xdr:row>
      <xdr:rowOff>25400</xdr:rowOff>
    </xdr:from>
    <xdr:to>
      <xdr:col>1</xdr:col>
      <xdr:colOff>749300</xdr:colOff>
      <xdr:row>1771</xdr:row>
      <xdr:rowOff>501650</xdr:rowOff>
    </xdr:to>
    <xdr:pic>
      <xdr:nvPicPr>
        <xdr:cNvPr id="3125" name="Subgraph-samlafritte">
          <a:extLst>
            <a:ext uri="{FF2B5EF4-FFF2-40B4-BE49-F238E27FC236}">
              <a16:creationId xmlns:a16="http://schemas.microsoft.com/office/drawing/2014/main" id="{EADF08BC-BC75-4B44-B934-32E655B51CDE}"/>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927331775"/>
          <a:ext cx="723900" cy="476250"/>
        </a:xfrm>
        <a:prstGeom prst="rect">
          <a:avLst/>
        </a:prstGeom>
      </xdr:spPr>
    </xdr:pic>
    <xdr:clientData/>
  </xdr:twoCellAnchor>
  <xdr:twoCellAnchor editAs="oneCell">
    <xdr:from>
      <xdr:col>1</xdr:col>
      <xdr:colOff>25400</xdr:colOff>
      <xdr:row>1772</xdr:row>
      <xdr:rowOff>25400</xdr:rowOff>
    </xdr:from>
    <xdr:to>
      <xdr:col>1</xdr:col>
      <xdr:colOff>749300</xdr:colOff>
      <xdr:row>1772</xdr:row>
      <xdr:rowOff>501650</xdr:rowOff>
    </xdr:to>
    <xdr:pic>
      <xdr:nvPicPr>
        <xdr:cNvPr id="3127" name="Subgraph-droryctolagus">
          <a:extLst>
            <a:ext uri="{FF2B5EF4-FFF2-40B4-BE49-F238E27FC236}">
              <a16:creationId xmlns:a16="http://schemas.microsoft.com/office/drawing/2014/main" id="{71A7BCA5-01D1-4AD1-9FC9-25DEDFBAF121}"/>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927855650"/>
          <a:ext cx="723900" cy="476250"/>
        </a:xfrm>
        <a:prstGeom prst="rect">
          <a:avLst/>
        </a:prstGeom>
      </xdr:spPr>
    </xdr:pic>
    <xdr:clientData/>
  </xdr:twoCellAnchor>
  <xdr:twoCellAnchor editAs="oneCell">
    <xdr:from>
      <xdr:col>1</xdr:col>
      <xdr:colOff>25400</xdr:colOff>
      <xdr:row>1773</xdr:row>
      <xdr:rowOff>25400</xdr:rowOff>
    </xdr:from>
    <xdr:to>
      <xdr:col>1</xdr:col>
      <xdr:colOff>749300</xdr:colOff>
      <xdr:row>1773</xdr:row>
      <xdr:rowOff>501650</xdr:rowOff>
    </xdr:to>
    <xdr:pic>
      <xdr:nvPicPr>
        <xdr:cNvPr id="3129" name="Subgraph-wildraisan">
          <a:extLst>
            <a:ext uri="{FF2B5EF4-FFF2-40B4-BE49-F238E27FC236}">
              <a16:creationId xmlns:a16="http://schemas.microsoft.com/office/drawing/2014/main" id="{84EBAA03-A357-44FF-A7E8-3B705B995848}"/>
            </a:ext>
          </a:extLst>
        </xdr:cNvPr>
        <xdr:cNvPicPr>
          <a:picLocks/>
        </xdr:cNvPicPr>
      </xdr:nvPicPr>
      <xdr:blipFill>
        <a:blip xmlns:r="http://schemas.openxmlformats.org/officeDocument/2006/relationships" r:embed="rId477">
          <a:extLst>
            <a:ext uri="{28A0092B-C50C-407E-A947-70E740481C1C}">
              <a14:useLocalDpi xmlns:a14="http://schemas.microsoft.com/office/drawing/2010/main" val="0"/>
            </a:ext>
          </a:extLst>
        </a:blip>
        <a:stretch>
          <a:fillRect/>
        </a:stretch>
      </xdr:blipFill>
      <xdr:spPr>
        <a:xfrm>
          <a:off x="635000" y="928379525"/>
          <a:ext cx="723900" cy="476250"/>
        </a:xfrm>
        <a:prstGeom prst="rect">
          <a:avLst/>
        </a:prstGeom>
      </xdr:spPr>
    </xdr:pic>
    <xdr:clientData/>
  </xdr:twoCellAnchor>
  <xdr:twoCellAnchor editAs="oneCell">
    <xdr:from>
      <xdr:col>1</xdr:col>
      <xdr:colOff>25400</xdr:colOff>
      <xdr:row>1774</xdr:row>
      <xdr:rowOff>25400</xdr:rowOff>
    </xdr:from>
    <xdr:to>
      <xdr:col>1</xdr:col>
      <xdr:colOff>749300</xdr:colOff>
      <xdr:row>1774</xdr:row>
      <xdr:rowOff>501650</xdr:rowOff>
    </xdr:to>
    <xdr:pic>
      <xdr:nvPicPr>
        <xdr:cNvPr id="3131" name="Subgraph-damcolog">
          <a:extLst>
            <a:ext uri="{FF2B5EF4-FFF2-40B4-BE49-F238E27FC236}">
              <a16:creationId xmlns:a16="http://schemas.microsoft.com/office/drawing/2014/main" id="{3802EA82-A210-4C50-80A1-CB91559C7A7A}"/>
            </a:ext>
          </a:extLst>
        </xdr:cNvPr>
        <xdr:cNvPicPr>
          <a:picLocks/>
        </xdr:cNvPicPr>
      </xdr:nvPicPr>
      <xdr:blipFill>
        <a:blip xmlns:r="http://schemas.openxmlformats.org/officeDocument/2006/relationships" r:embed="rId478">
          <a:extLst>
            <a:ext uri="{28A0092B-C50C-407E-A947-70E740481C1C}">
              <a14:useLocalDpi xmlns:a14="http://schemas.microsoft.com/office/drawing/2010/main" val="0"/>
            </a:ext>
          </a:extLst>
        </a:blip>
        <a:stretch>
          <a:fillRect/>
        </a:stretch>
      </xdr:blipFill>
      <xdr:spPr>
        <a:xfrm>
          <a:off x="635000" y="928903400"/>
          <a:ext cx="723900" cy="476250"/>
        </a:xfrm>
        <a:prstGeom prst="rect">
          <a:avLst/>
        </a:prstGeom>
      </xdr:spPr>
    </xdr:pic>
    <xdr:clientData/>
  </xdr:twoCellAnchor>
  <xdr:twoCellAnchor editAs="oneCell">
    <xdr:from>
      <xdr:col>1</xdr:col>
      <xdr:colOff>25400</xdr:colOff>
      <xdr:row>1775</xdr:row>
      <xdr:rowOff>25400</xdr:rowOff>
    </xdr:from>
    <xdr:to>
      <xdr:col>1</xdr:col>
      <xdr:colOff>749300</xdr:colOff>
      <xdr:row>1775</xdr:row>
      <xdr:rowOff>501650</xdr:rowOff>
    </xdr:to>
    <xdr:pic>
      <xdr:nvPicPr>
        <xdr:cNvPr id="3133" name="Subgraph-georgekambosos">
          <a:extLst>
            <a:ext uri="{FF2B5EF4-FFF2-40B4-BE49-F238E27FC236}">
              <a16:creationId xmlns:a16="http://schemas.microsoft.com/office/drawing/2014/main" id="{1CBDC16A-3368-4C77-AA02-3737EC356C8D}"/>
            </a:ext>
          </a:extLst>
        </xdr:cNvPr>
        <xdr:cNvPicPr>
          <a:picLocks/>
        </xdr:cNvPicPr>
      </xdr:nvPicPr>
      <xdr:blipFill>
        <a:blip xmlns:r="http://schemas.openxmlformats.org/officeDocument/2006/relationships" r:embed="rId479">
          <a:extLst>
            <a:ext uri="{28A0092B-C50C-407E-A947-70E740481C1C}">
              <a14:useLocalDpi xmlns:a14="http://schemas.microsoft.com/office/drawing/2010/main" val="0"/>
            </a:ext>
          </a:extLst>
        </a:blip>
        <a:stretch>
          <a:fillRect/>
        </a:stretch>
      </xdr:blipFill>
      <xdr:spPr>
        <a:xfrm>
          <a:off x="635000" y="929427275"/>
          <a:ext cx="723900" cy="476250"/>
        </a:xfrm>
        <a:prstGeom prst="rect">
          <a:avLst/>
        </a:prstGeom>
      </xdr:spPr>
    </xdr:pic>
    <xdr:clientData/>
  </xdr:twoCellAnchor>
  <xdr:twoCellAnchor editAs="oneCell">
    <xdr:from>
      <xdr:col>1</xdr:col>
      <xdr:colOff>25400</xdr:colOff>
      <xdr:row>1776</xdr:row>
      <xdr:rowOff>25400</xdr:rowOff>
    </xdr:from>
    <xdr:to>
      <xdr:col>1</xdr:col>
      <xdr:colOff>749300</xdr:colOff>
      <xdr:row>1776</xdr:row>
      <xdr:rowOff>501650</xdr:rowOff>
    </xdr:to>
    <xdr:pic>
      <xdr:nvPicPr>
        <xdr:cNvPr id="3135" name="Subgraph-trevorphilipsgg">
          <a:extLst>
            <a:ext uri="{FF2B5EF4-FFF2-40B4-BE49-F238E27FC236}">
              <a16:creationId xmlns:a16="http://schemas.microsoft.com/office/drawing/2014/main" id="{6EE76D71-F159-4D79-81AF-E0B30FBBBB51}"/>
            </a:ext>
          </a:extLst>
        </xdr:cNvPr>
        <xdr:cNvPicPr>
          <a:picLocks/>
        </xdr:cNvPicPr>
      </xdr:nvPicPr>
      <xdr:blipFill>
        <a:blip xmlns:r="http://schemas.openxmlformats.org/officeDocument/2006/relationships" r:embed="rId479">
          <a:extLst>
            <a:ext uri="{28A0092B-C50C-407E-A947-70E740481C1C}">
              <a14:useLocalDpi xmlns:a14="http://schemas.microsoft.com/office/drawing/2010/main" val="0"/>
            </a:ext>
          </a:extLst>
        </a:blip>
        <a:stretch>
          <a:fillRect/>
        </a:stretch>
      </xdr:blipFill>
      <xdr:spPr>
        <a:xfrm>
          <a:off x="635000" y="929951150"/>
          <a:ext cx="723900" cy="476250"/>
        </a:xfrm>
        <a:prstGeom prst="rect">
          <a:avLst/>
        </a:prstGeom>
      </xdr:spPr>
    </xdr:pic>
    <xdr:clientData/>
  </xdr:twoCellAnchor>
  <xdr:twoCellAnchor editAs="oneCell">
    <xdr:from>
      <xdr:col>1</xdr:col>
      <xdr:colOff>25400</xdr:colOff>
      <xdr:row>1777</xdr:row>
      <xdr:rowOff>25400</xdr:rowOff>
    </xdr:from>
    <xdr:to>
      <xdr:col>1</xdr:col>
      <xdr:colOff>749300</xdr:colOff>
      <xdr:row>1777</xdr:row>
      <xdr:rowOff>501650</xdr:rowOff>
    </xdr:to>
    <xdr:pic>
      <xdr:nvPicPr>
        <xdr:cNvPr id="3137" name="Subgraph-oreactive">
          <a:extLst>
            <a:ext uri="{FF2B5EF4-FFF2-40B4-BE49-F238E27FC236}">
              <a16:creationId xmlns:a16="http://schemas.microsoft.com/office/drawing/2014/main" id="{F26CDAC0-3A3E-4EEC-97AE-AD8ACB3A1C0E}"/>
            </a:ext>
          </a:extLst>
        </xdr:cNvPr>
        <xdr:cNvPicPr>
          <a:picLocks/>
        </xdr:cNvPicPr>
      </xdr:nvPicPr>
      <xdr:blipFill>
        <a:blip xmlns:r="http://schemas.openxmlformats.org/officeDocument/2006/relationships" r:embed="rId479">
          <a:extLst>
            <a:ext uri="{28A0092B-C50C-407E-A947-70E740481C1C}">
              <a14:useLocalDpi xmlns:a14="http://schemas.microsoft.com/office/drawing/2010/main" val="0"/>
            </a:ext>
          </a:extLst>
        </a:blip>
        <a:stretch>
          <a:fillRect/>
        </a:stretch>
      </xdr:blipFill>
      <xdr:spPr>
        <a:xfrm>
          <a:off x="635000" y="930475025"/>
          <a:ext cx="723900" cy="476250"/>
        </a:xfrm>
        <a:prstGeom prst="rect">
          <a:avLst/>
        </a:prstGeom>
      </xdr:spPr>
    </xdr:pic>
    <xdr:clientData/>
  </xdr:twoCellAnchor>
  <xdr:twoCellAnchor editAs="oneCell">
    <xdr:from>
      <xdr:col>1</xdr:col>
      <xdr:colOff>25400</xdr:colOff>
      <xdr:row>1780</xdr:row>
      <xdr:rowOff>25400</xdr:rowOff>
    </xdr:from>
    <xdr:to>
      <xdr:col>1</xdr:col>
      <xdr:colOff>749300</xdr:colOff>
      <xdr:row>1780</xdr:row>
      <xdr:rowOff>501650</xdr:rowOff>
    </xdr:to>
    <xdr:pic>
      <xdr:nvPicPr>
        <xdr:cNvPr id="3139" name="Subgraph-swm7ssjyjab4bxz">
          <a:extLst>
            <a:ext uri="{FF2B5EF4-FFF2-40B4-BE49-F238E27FC236}">
              <a16:creationId xmlns:a16="http://schemas.microsoft.com/office/drawing/2014/main" id="{2A6EE1B4-1677-4DC2-B46E-C6DBFFFA1125}"/>
            </a:ext>
          </a:extLst>
        </xdr:cNvPr>
        <xdr:cNvPicPr>
          <a:picLocks/>
        </xdr:cNvPicPr>
      </xdr:nvPicPr>
      <xdr:blipFill>
        <a:blip xmlns:r="http://schemas.openxmlformats.org/officeDocument/2006/relationships" r:embed="rId134">
          <a:extLst>
            <a:ext uri="{28A0092B-C50C-407E-A947-70E740481C1C}">
              <a14:useLocalDpi xmlns:a14="http://schemas.microsoft.com/office/drawing/2010/main" val="0"/>
            </a:ext>
          </a:extLst>
        </a:blip>
        <a:stretch>
          <a:fillRect/>
        </a:stretch>
      </xdr:blipFill>
      <xdr:spPr>
        <a:xfrm>
          <a:off x="635000" y="932046650"/>
          <a:ext cx="723900" cy="476250"/>
        </a:xfrm>
        <a:prstGeom prst="rect">
          <a:avLst/>
        </a:prstGeom>
      </xdr:spPr>
    </xdr:pic>
    <xdr:clientData/>
  </xdr:twoCellAnchor>
  <xdr:twoCellAnchor editAs="oneCell">
    <xdr:from>
      <xdr:col>1</xdr:col>
      <xdr:colOff>25400</xdr:colOff>
      <xdr:row>1781</xdr:row>
      <xdr:rowOff>25400</xdr:rowOff>
    </xdr:from>
    <xdr:to>
      <xdr:col>1</xdr:col>
      <xdr:colOff>749300</xdr:colOff>
      <xdr:row>1781</xdr:row>
      <xdr:rowOff>501650</xdr:rowOff>
    </xdr:to>
    <xdr:pic>
      <xdr:nvPicPr>
        <xdr:cNvPr id="3141" name="Subgraph-yurinaup">
          <a:extLst>
            <a:ext uri="{FF2B5EF4-FFF2-40B4-BE49-F238E27FC236}">
              <a16:creationId xmlns:a16="http://schemas.microsoft.com/office/drawing/2014/main" id="{E58A0835-3691-4093-A56B-7158F08DC3A6}"/>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932570525"/>
          <a:ext cx="723900" cy="476250"/>
        </a:xfrm>
        <a:prstGeom prst="rect">
          <a:avLst/>
        </a:prstGeom>
      </xdr:spPr>
    </xdr:pic>
    <xdr:clientData/>
  </xdr:twoCellAnchor>
  <xdr:twoCellAnchor editAs="oneCell">
    <xdr:from>
      <xdr:col>1</xdr:col>
      <xdr:colOff>25400</xdr:colOff>
      <xdr:row>1782</xdr:row>
      <xdr:rowOff>25400</xdr:rowOff>
    </xdr:from>
    <xdr:to>
      <xdr:col>1</xdr:col>
      <xdr:colOff>749300</xdr:colOff>
      <xdr:row>1782</xdr:row>
      <xdr:rowOff>501650</xdr:rowOff>
    </xdr:to>
    <xdr:pic>
      <xdr:nvPicPr>
        <xdr:cNvPr id="3143" name="Subgraph-antwadley325">
          <a:extLst>
            <a:ext uri="{FF2B5EF4-FFF2-40B4-BE49-F238E27FC236}">
              <a16:creationId xmlns:a16="http://schemas.microsoft.com/office/drawing/2014/main" id="{E43C14EF-FE1C-47AA-B6D8-41F0BE78BD41}"/>
            </a:ext>
          </a:extLst>
        </xdr:cNvPr>
        <xdr:cNvPicPr>
          <a:picLocks/>
        </xdr:cNvPicPr>
      </xdr:nvPicPr>
      <xdr:blipFill>
        <a:blip xmlns:r="http://schemas.openxmlformats.org/officeDocument/2006/relationships" r:embed="rId475">
          <a:extLst>
            <a:ext uri="{28A0092B-C50C-407E-A947-70E740481C1C}">
              <a14:useLocalDpi xmlns:a14="http://schemas.microsoft.com/office/drawing/2010/main" val="0"/>
            </a:ext>
          </a:extLst>
        </a:blip>
        <a:stretch>
          <a:fillRect/>
        </a:stretch>
      </xdr:blipFill>
      <xdr:spPr>
        <a:xfrm>
          <a:off x="635000" y="933094400"/>
          <a:ext cx="723900" cy="476250"/>
        </a:xfrm>
        <a:prstGeom prst="rect">
          <a:avLst/>
        </a:prstGeom>
      </xdr:spPr>
    </xdr:pic>
    <xdr:clientData/>
  </xdr:twoCellAnchor>
  <xdr:twoCellAnchor editAs="oneCell">
    <xdr:from>
      <xdr:col>1</xdr:col>
      <xdr:colOff>25400</xdr:colOff>
      <xdr:row>1783</xdr:row>
      <xdr:rowOff>25400</xdr:rowOff>
    </xdr:from>
    <xdr:to>
      <xdr:col>1</xdr:col>
      <xdr:colOff>749300</xdr:colOff>
      <xdr:row>1783</xdr:row>
      <xdr:rowOff>501650</xdr:rowOff>
    </xdr:to>
    <xdr:pic>
      <xdr:nvPicPr>
        <xdr:cNvPr id="3145" name="Subgraph-inso29328688">
          <a:extLst>
            <a:ext uri="{FF2B5EF4-FFF2-40B4-BE49-F238E27FC236}">
              <a16:creationId xmlns:a16="http://schemas.microsoft.com/office/drawing/2014/main" id="{8577F5DF-2E36-4875-82BB-FDB3704E98D3}"/>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933618275"/>
          <a:ext cx="723900" cy="476250"/>
        </a:xfrm>
        <a:prstGeom prst="rect">
          <a:avLst/>
        </a:prstGeom>
      </xdr:spPr>
    </xdr:pic>
    <xdr:clientData/>
  </xdr:twoCellAnchor>
  <xdr:twoCellAnchor editAs="oneCell">
    <xdr:from>
      <xdr:col>1</xdr:col>
      <xdr:colOff>25400</xdr:colOff>
      <xdr:row>1784</xdr:row>
      <xdr:rowOff>25400</xdr:rowOff>
    </xdr:from>
    <xdr:to>
      <xdr:col>1</xdr:col>
      <xdr:colOff>749300</xdr:colOff>
      <xdr:row>1784</xdr:row>
      <xdr:rowOff>501650</xdr:rowOff>
    </xdr:to>
    <xdr:pic>
      <xdr:nvPicPr>
        <xdr:cNvPr id="3147" name="Subgraph-truthraider1">
          <a:extLst>
            <a:ext uri="{FF2B5EF4-FFF2-40B4-BE49-F238E27FC236}">
              <a16:creationId xmlns:a16="http://schemas.microsoft.com/office/drawing/2014/main" id="{7B20BC6A-47D1-471A-955D-F521C8B320FB}"/>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934142150"/>
          <a:ext cx="723900" cy="476250"/>
        </a:xfrm>
        <a:prstGeom prst="rect">
          <a:avLst/>
        </a:prstGeom>
      </xdr:spPr>
    </xdr:pic>
    <xdr:clientData/>
  </xdr:twoCellAnchor>
  <xdr:twoCellAnchor editAs="oneCell">
    <xdr:from>
      <xdr:col>1</xdr:col>
      <xdr:colOff>25400</xdr:colOff>
      <xdr:row>1785</xdr:row>
      <xdr:rowOff>25400</xdr:rowOff>
    </xdr:from>
    <xdr:to>
      <xdr:col>1</xdr:col>
      <xdr:colOff>749300</xdr:colOff>
      <xdr:row>1785</xdr:row>
      <xdr:rowOff>501650</xdr:rowOff>
    </xdr:to>
    <xdr:pic>
      <xdr:nvPicPr>
        <xdr:cNvPr id="3149" name="Subgraph-pabasbasriegoo">
          <a:extLst>
            <a:ext uri="{FF2B5EF4-FFF2-40B4-BE49-F238E27FC236}">
              <a16:creationId xmlns:a16="http://schemas.microsoft.com/office/drawing/2014/main" id="{6A316C1E-D94B-45B5-A208-FECF263E7B91}"/>
            </a:ext>
          </a:extLst>
        </xdr:cNvPr>
        <xdr:cNvPicPr>
          <a:picLocks/>
        </xdr:cNvPicPr>
      </xdr:nvPicPr>
      <xdr:blipFill>
        <a:blip xmlns:r="http://schemas.openxmlformats.org/officeDocument/2006/relationships" r:embed="rId459">
          <a:extLst>
            <a:ext uri="{28A0092B-C50C-407E-A947-70E740481C1C}">
              <a14:useLocalDpi xmlns:a14="http://schemas.microsoft.com/office/drawing/2010/main" val="0"/>
            </a:ext>
          </a:extLst>
        </a:blip>
        <a:stretch>
          <a:fillRect/>
        </a:stretch>
      </xdr:blipFill>
      <xdr:spPr>
        <a:xfrm>
          <a:off x="635000" y="934666025"/>
          <a:ext cx="723900" cy="476250"/>
        </a:xfrm>
        <a:prstGeom prst="rect">
          <a:avLst/>
        </a:prstGeom>
      </xdr:spPr>
    </xdr:pic>
    <xdr:clientData/>
  </xdr:twoCellAnchor>
  <xdr:twoCellAnchor editAs="oneCell">
    <xdr:from>
      <xdr:col>1</xdr:col>
      <xdr:colOff>25400</xdr:colOff>
      <xdr:row>1786</xdr:row>
      <xdr:rowOff>25400</xdr:rowOff>
    </xdr:from>
    <xdr:to>
      <xdr:col>1</xdr:col>
      <xdr:colOff>749300</xdr:colOff>
      <xdr:row>1786</xdr:row>
      <xdr:rowOff>501650</xdr:rowOff>
    </xdr:to>
    <xdr:pic>
      <xdr:nvPicPr>
        <xdr:cNvPr id="3151" name="Subgraph-jjaemrencityx">
          <a:extLst>
            <a:ext uri="{FF2B5EF4-FFF2-40B4-BE49-F238E27FC236}">
              <a16:creationId xmlns:a16="http://schemas.microsoft.com/office/drawing/2014/main" id="{8B1C0F0C-7D9B-4614-8E9C-0E0E00D5A8BD}"/>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935189900"/>
          <a:ext cx="723900" cy="476250"/>
        </a:xfrm>
        <a:prstGeom prst="rect">
          <a:avLst/>
        </a:prstGeom>
      </xdr:spPr>
    </xdr:pic>
    <xdr:clientData/>
  </xdr:twoCellAnchor>
  <xdr:twoCellAnchor editAs="oneCell">
    <xdr:from>
      <xdr:col>1</xdr:col>
      <xdr:colOff>25400</xdr:colOff>
      <xdr:row>1787</xdr:row>
      <xdr:rowOff>25400</xdr:rowOff>
    </xdr:from>
    <xdr:to>
      <xdr:col>1</xdr:col>
      <xdr:colOff>749300</xdr:colOff>
      <xdr:row>1787</xdr:row>
      <xdr:rowOff>501650</xdr:rowOff>
    </xdr:to>
    <xdr:pic>
      <xdr:nvPicPr>
        <xdr:cNvPr id="3153" name="Subgraph-theshopth">
          <a:extLst>
            <a:ext uri="{FF2B5EF4-FFF2-40B4-BE49-F238E27FC236}">
              <a16:creationId xmlns:a16="http://schemas.microsoft.com/office/drawing/2014/main" id="{028E9039-E10D-45C4-B7E4-5B08BB0D78B6}"/>
            </a:ext>
          </a:extLst>
        </xdr:cNvPr>
        <xdr:cNvPicPr>
          <a:picLocks/>
        </xdr:cNvPicPr>
      </xdr:nvPicPr>
      <xdr:blipFill>
        <a:blip xmlns:r="http://schemas.openxmlformats.org/officeDocument/2006/relationships" r:embed="rId134">
          <a:extLst>
            <a:ext uri="{28A0092B-C50C-407E-A947-70E740481C1C}">
              <a14:useLocalDpi xmlns:a14="http://schemas.microsoft.com/office/drawing/2010/main" val="0"/>
            </a:ext>
          </a:extLst>
        </a:blip>
        <a:stretch>
          <a:fillRect/>
        </a:stretch>
      </xdr:blipFill>
      <xdr:spPr>
        <a:xfrm>
          <a:off x="635000" y="935713775"/>
          <a:ext cx="723900" cy="476250"/>
        </a:xfrm>
        <a:prstGeom prst="rect">
          <a:avLst/>
        </a:prstGeom>
      </xdr:spPr>
    </xdr:pic>
    <xdr:clientData/>
  </xdr:twoCellAnchor>
  <xdr:twoCellAnchor editAs="oneCell">
    <xdr:from>
      <xdr:col>1</xdr:col>
      <xdr:colOff>25400</xdr:colOff>
      <xdr:row>1788</xdr:row>
      <xdr:rowOff>25400</xdr:rowOff>
    </xdr:from>
    <xdr:to>
      <xdr:col>1</xdr:col>
      <xdr:colOff>749300</xdr:colOff>
      <xdr:row>1788</xdr:row>
      <xdr:rowOff>501650</xdr:rowOff>
    </xdr:to>
    <xdr:pic>
      <xdr:nvPicPr>
        <xdr:cNvPr id="3155" name="Subgraph-ruedadepperu">
          <a:extLst>
            <a:ext uri="{FF2B5EF4-FFF2-40B4-BE49-F238E27FC236}">
              <a16:creationId xmlns:a16="http://schemas.microsoft.com/office/drawing/2014/main" id="{5310E361-E14E-475F-A3B0-A45075B824B5}"/>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635000" y="936237650"/>
          <a:ext cx="723900" cy="476250"/>
        </a:xfrm>
        <a:prstGeom prst="rect">
          <a:avLst/>
        </a:prstGeom>
      </xdr:spPr>
    </xdr:pic>
    <xdr:clientData/>
  </xdr:twoCellAnchor>
  <xdr:twoCellAnchor editAs="oneCell">
    <xdr:from>
      <xdr:col>1</xdr:col>
      <xdr:colOff>25400</xdr:colOff>
      <xdr:row>1789</xdr:row>
      <xdr:rowOff>25400</xdr:rowOff>
    </xdr:from>
    <xdr:to>
      <xdr:col>1</xdr:col>
      <xdr:colOff>749300</xdr:colOff>
      <xdr:row>1789</xdr:row>
      <xdr:rowOff>501650</xdr:rowOff>
    </xdr:to>
    <xdr:pic>
      <xdr:nvPicPr>
        <xdr:cNvPr id="3157" name="Subgraph-tribunapicante1">
          <a:extLst>
            <a:ext uri="{FF2B5EF4-FFF2-40B4-BE49-F238E27FC236}">
              <a16:creationId xmlns:a16="http://schemas.microsoft.com/office/drawing/2014/main" id="{061C63CF-C9C1-4899-B670-36AB3523C6D1}"/>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635000" y="936761525"/>
          <a:ext cx="723900" cy="476250"/>
        </a:xfrm>
        <a:prstGeom prst="rect">
          <a:avLst/>
        </a:prstGeom>
      </xdr:spPr>
    </xdr:pic>
    <xdr:clientData/>
  </xdr:twoCellAnchor>
  <xdr:twoCellAnchor editAs="oneCell">
    <xdr:from>
      <xdr:col>1</xdr:col>
      <xdr:colOff>25400</xdr:colOff>
      <xdr:row>1790</xdr:row>
      <xdr:rowOff>25400</xdr:rowOff>
    </xdr:from>
    <xdr:to>
      <xdr:col>1</xdr:col>
      <xdr:colOff>749300</xdr:colOff>
      <xdr:row>1790</xdr:row>
      <xdr:rowOff>501650</xdr:rowOff>
    </xdr:to>
    <xdr:pic>
      <xdr:nvPicPr>
        <xdr:cNvPr id="3159" name="Subgraph-dxvidabolivia">
          <a:extLst>
            <a:ext uri="{FF2B5EF4-FFF2-40B4-BE49-F238E27FC236}">
              <a16:creationId xmlns:a16="http://schemas.microsoft.com/office/drawing/2014/main" id="{93CC70CB-6FE0-4995-8B59-6C5CF6CCCDD7}"/>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635000" y="937285400"/>
          <a:ext cx="723900" cy="476250"/>
        </a:xfrm>
        <a:prstGeom prst="rect">
          <a:avLst/>
        </a:prstGeom>
      </xdr:spPr>
    </xdr:pic>
    <xdr:clientData/>
  </xdr:twoCellAnchor>
  <xdr:twoCellAnchor editAs="oneCell">
    <xdr:from>
      <xdr:col>1</xdr:col>
      <xdr:colOff>25400</xdr:colOff>
      <xdr:row>1791</xdr:row>
      <xdr:rowOff>25400</xdr:rowOff>
    </xdr:from>
    <xdr:to>
      <xdr:col>1</xdr:col>
      <xdr:colOff>749300</xdr:colOff>
      <xdr:row>1791</xdr:row>
      <xdr:rowOff>501650</xdr:rowOff>
    </xdr:to>
    <xdr:pic>
      <xdr:nvPicPr>
        <xdr:cNvPr id="3161" name="Subgraph-din_chipmunk">
          <a:extLst>
            <a:ext uri="{FF2B5EF4-FFF2-40B4-BE49-F238E27FC236}">
              <a16:creationId xmlns:a16="http://schemas.microsoft.com/office/drawing/2014/main" id="{878A8404-7764-477C-863F-E18B50092D67}"/>
            </a:ext>
          </a:extLst>
        </xdr:cNvPr>
        <xdr:cNvPicPr>
          <a:picLocks/>
        </xdr:cNvPicPr>
      </xdr:nvPicPr>
      <xdr:blipFill>
        <a:blip xmlns:r="http://schemas.openxmlformats.org/officeDocument/2006/relationships" r:embed="rId480">
          <a:extLst>
            <a:ext uri="{28A0092B-C50C-407E-A947-70E740481C1C}">
              <a14:useLocalDpi xmlns:a14="http://schemas.microsoft.com/office/drawing/2010/main" val="0"/>
            </a:ext>
          </a:extLst>
        </a:blip>
        <a:stretch>
          <a:fillRect/>
        </a:stretch>
      </xdr:blipFill>
      <xdr:spPr>
        <a:xfrm>
          <a:off x="635000" y="937809275"/>
          <a:ext cx="723900" cy="476250"/>
        </a:xfrm>
        <a:prstGeom prst="rect">
          <a:avLst/>
        </a:prstGeom>
      </xdr:spPr>
    </xdr:pic>
    <xdr:clientData/>
  </xdr:twoCellAnchor>
  <xdr:twoCellAnchor editAs="oneCell">
    <xdr:from>
      <xdr:col>1</xdr:col>
      <xdr:colOff>25400</xdr:colOff>
      <xdr:row>1792</xdr:row>
      <xdr:rowOff>25400</xdr:rowOff>
    </xdr:from>
    <xdr:to>
      <xdr:col>1</xdr:col>
      <xdr:colOff>749300</xdr:colOff>
      <xdr:row>1792</xdr:row>
      <xdr:rowOff>501650</xdr:rowOff>
    </xdr:to>
    <xdr:pic>
      <xdr:nvPicPr>
        <xdr:cNvPr id="3163" name="Subgraph-zettonmen">
          <a:extLst>
            <a:ext uri="{FF2B5EF4-FFF2-40B4-BE49-F238E27FC236}">
              <a16:creationId xmlns:a16="http://schemas.microsoft.com/office/drawing/2014/main" id="{6EF9FAAA-93D0-4EF2-ACA8-106AB40C065F}"/>
            </a:ext>
          </a:extLst>
        </xdr:cNvPr>
        <xdr:cNvPicPr>
          <a:picLocks/>
        </xdr:cNvPicPr>
      </xdr:nvPicPr>
      <xdr:blipFill>
        <a:blip xmlns:r="http://schemas.openxmlformats.org/officeDocument/2006/relationships" r:embed="rId481">
          <a:extLst>
            <a:ext uri="{28A0092B-C50C-407E-A947-70E740481C1C}">
              <a14:useLocalDpi xmlns:a14="http://schemas.microsoft.com/office/drawing/2010/main" val="0"/>
            </a:ext>
          </a:extLst>
        </a:blip>
        <a:stretch>
          <a:fillRect/>
        </a:stretch>
      </xdr:blipFill>
      <xdr:spPr>
        <a:xfrm>
          <a:off x="635000" y="938333150"/>
          <a:ext cx="723900" cy="476250"/>
        </a:xfrm>
        <a:prstGeom prst="rect">
          <a:avLst/>
        </a:prstGeom>
      </xdr:spPr>
    </xdr:pic>
    <xdr:clientData/>
  </xdr:twoCellAnchor>
  <xdr:twoCellAnchor editAs="oneCell">
    <xdr:from>
      <xdr:col>1</xdr:col>
      <xdr:colOff>25400</xdr:colOff>
      <xdr:row>1793</xdr:row>
      <xdr:rowOff>25400</xdr:rowOff>
    </xdr:from>
    <xdr:to>
      <xdr:col>1</xdr:col>
      <xdr:colOff>749300</xdr:colOff>
      <xdr:row>1793</xdr:row>
      <xdr:rowOff>501650</xdr:rowOff>
    </xdr:to>
    <xdr:pic>
      <xdr:nvPicPr>
        <xdr:cNvPr id="3165" name="Subgraph-saveflix">
          <a:extLst>
            <a:ext uri="{FF2B5EF4-FFF2-40B4-BE49-F238E27FC236}">
              <a16:creationId xmlns:a16="http://schemas.microsoft.com/office/drawing/2014/main" id="{26EB8F96-8DB4-497E-BB2F-3BBDE690599C}"/>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938857025"/>
          <a:ext cx="723900" cy="476250"/>
        </a:xfrm>
        <a:prstGeom prst="rect">
          <a:avLst/>
        </a:prstGeom>
      </xdr:spPr>
    </xdr:pic>
    <xdr:clientData/>
  </xdr:twoCellAnchor>
  <xdr:twoCellAnchor editAs="oneCell">
    <xdr:from>
      <xdr:col>1</xdr:col>
      <xdr:colOff>25400</xdr:colOff>
      <xdr:row>1794</xdr:row>
      <xdr:rowOff>25400</xdr:rowOff>
    </xdr:from>
    <xdr:to>
      <xdr:col>1</xdr:col>
      <xdr:colOff>749300</xdr:colOff>
      <xdr:row>1794</xdr:row>
      <xdr:rowOff>501650</xdr:rowOff>
    </xdr:to>
    <xdr:pic>
      <xdr:nvPicPr>
        <xdr:cNvPr id="3167" name="Subgraph-el_star9">
          <a:extLst>
            <a:ext uri="{FF2B5EF4-FFF2-40B4-BE49-F238E27FC236}">
              <a16:creationId xmlns:a16="http://schemas.microsoft.com/office/drawing/2014/main" id="{7179FBCD-EEFF-4BB4-A20D-63BE9FDEF334}"/>
            </a:ext>
          </a:extLst>
        </xdr:cNvPr>
        <xdr:cNvPicPr>
          <a:picLocks/>
        </xdr:cNvPicPr>
      </xdr:nvPicPr>
      <xdr:blipFill>
        <a:blip xmlns:r="http://schemas.openxmlformats.org/officeDocument/2006/relationships" r:embed="rId459">
          <a:extLst>
            <a:ext uri="{28A0092B-C50C-407E-A947-70E740481C1C}">
              <a14:useLocalDpi xmlns:a14="http://schemas.microsoft.com/office/drawing/2010/main" val="0"/>
            </a:ext>
          </a:extLst>
        </a:blip>
        <a:stretch>
          <a:fillRect/>
        </a:stretch>
      </xdr:blipFill>
      <xdr:spPr>
        <a:xfrm>
          <a:off x="635000" y="939380900"/>
          <a:ext cx="723900" cy="476250"/>
        </a:xfrm>
        <a:prstGeom prst="rect">
          <a:avLst/>
        </a:prstGeom>
      </xdr:spPr>
    </xdr:pic>
    <xdr:clientData/>
  </xdr:twoCellAnchor>
  <xdr:twoCellAnchor editAs="oneCell">
    <xdr:from>
      <xdr:col>1</xdr:col>
      <xdr:colOff>25400</xdr:colOff>
      <xdr:row>1795</xdr:row>
      <xdr:rowOff>25400</xdr:rowOff>
    </xdr:from>
    <xdr:to>
      <xdr:col>1</xdr:col>
      <xdr:colOff>749300</xdr:colOff>
      <xdr:row>1795</xdr:row>
      <xdr:rowOff>501650</xdr:rowOff>
    </xdr:to>
    <xdr:pic>
      <xdr:nvPicPr>
        <xdr:cNvPr id="3169" name="Subgraph-ardienterev">
          <a:extLst>
            <a:ext uri="{FF2B5EF4-FFF2-40B4-BE49-F238E27FC236}">
              <a16:creationId xmlns:a16="http://schemas.microsoft.com/office/drawing/2014/main" id="{50A55010-A4D9-40A9-BAF3-14F08FF22250}"/>
            </a:ext>
          </a:extLst>
        </xdr:cNvPr>
        <xdr:cNvPicPr>
          <a:picLocks/>
        </xdr:cNvPicPr>
      </xdr:nvPicPr>
      <xdr:blipFill>
        <a:blip xmlns:r="http://schemas.openxmlformats.org/officeDocument/2006/relationships" r:embed="rId459">
          <a:extLst>
            <a:ext uri="{28A0092B-C50C-407E-A947-70E740481C1C}">
              <a14:useLocalDpi xmlns:a14="http://schemas.microsoft.com/office/drawing/2010/main" val="0"/>
            </a:ext>
          </a:extLst>
        </a:blip>
        <a:stretch>
          <a:fillRect/>
        </a:stretch>
      </xdr:blipFill>
      <xdr:spPr>
        <a:xfrm>
          <a:off x="635000" y="939904775"/>
          <a:ext cx="723900" cy="476250"/>
        </a:xfrm>
        <a:prstGeom prst="rect">
          <a:avLst/>
        </a:prstGeom>
      </xdr:spPr>
    </xdr:pic>
    <xdr:clientData/>
  </xdr:twoCellAnchor>
  <xdr:twoCellAnchor editAs="oneCell">
    <xdr:from>
      <xdr:col>1</xdr:col>
      <xdr:colOff>25400</xdr:colOff>
      <xdr:row>1796</xdr:row>
      <xdr:rowOff>25400</xdr:rowOff>
    </xdr:from>
    <xdr:to>
      <xdr:col>1</xdr:col>
      <xdr:colOff>749300</xdr:colOff>
      <xdr:row>1796</xdr:row>
      <xdr:rowOff>501650</xdr:rowOff>
    </xdr:to>
    <xdr:pic>
      <xdr:nvPicPr>
        <xdr:cNvPr id="3171" name="Subgraph-mizutonii">
          <a:extLst>
            <a:ext uri="{FF2B5EF4-FFF2-40B4-BE49-F238E27FC236}">
              <a16:creationId xmlns:a16="http://schemas.microsoft.com/office/drawing/2014/main" id="{E945A6FB-1D84-4EF6-9921-BA1DA4C098CD}"/>
            </a:ext>
          </a:extLst>
        </xdr:cNvPr>
        <xdr:cNvPicPr>
          <a:picLocks/>
        </xdr:cNvPicPr>
      </xdr:nvPicPr>
      <xdr:blipFill>
        <a:blip xmlns:r="http://schemas.openxmlformats.org/officeDocument/2006/relationships" r:embed="rId379">
          <a:extLst>
            <a:ext uri="{28A0092B-C50C-407E-A947-70E740481C1C}">
              <a14:useLocalDpi xmlns:a14="http://schemas.microsoft.com/office/drawing/2010/main" val="0"/>
            </a:ext>
          </a:extLst>
        </a:blip>
        <a:stretch>
          <a:fillRect/>
        </a:stretch>
      </xdr:blipFill>
      <xdr:spPr>
        <a:xfrm>
          <a:off x="635000" y="940428650"/>
          <a:ext cx="723900" cy="476250"/>
        </a:xfrm>
        <a:prstGeom prst="rect">
          <a:avLst/>
        </a:prstGeom>
      </xdr:spPr>
    </xdr:pic>
    <xdr:clientData/>
  </xdr:twoCellAnchor>
  <xdr:twoCellAnchor editAs="oneCell">
    <xdr:from>
      <xdr:col>1</xdr:col>
      <xdr:colOff>25400</xdr:colOff>
      <xdr:row>1797</xdr:row>
      <xdr:rowOff>25400</xdr:rowOff>
    </xdr:from>
    <xdr:to>
      <xdr:col>1</xdr:col>
      <xdr:colOff>749300</xdr:colOff>
      <xdr:row>1797</xdr:row>
      <xdr:rowOff>501650</xdr:rowOff>
    </xdr:to>
    <xdr:pic>
      <xdr:nvPicPr>
        <xdr:cNvPr id="3173" name="Subgraph-yasagresnipe025">
          <a:extLst>
            <a:ext uri="{FF2B5EF4-FFF2-40B4-BE49-F238E27FC236}">
              <a16:creationId xmlns:a16="http://schemas.microsoft.com/office/drawing/2014/main" id="{50B319C8-D182-4A6F-948E-3093DA577DE6}"/>
            </a:ext>
          </a:extLst>
        </xdr:cNvPr>
        <xdr:cNvPicPr>
          <a:picLocks/>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635000" y="940952525"/>
          <a:ext cx="723900" cy="476250"/>
        </a:xfrm>
        <a:prstGeom prst="rect">
          <a:avLst/>
        </a:prstGeom>
      </xdr:spPr>
    </xdr:pic>
    <xdr:clientData/>
  </xdr:twoCellAnchor>
  <xdr:twoCellAnchor editAs="oneCell">
    <xdr:from>
      <xdr:col>1</xdr:col>
      <xdr:colOff>25400</xdr:colOff>
      <xdr:row>1798</xdr:row>
      <xdr:rowOff>25400</xdr:rowOff>
    </xdr:from>
    <xdr:to>
      <xdr:col>1</xdr:col>
      <xdr:colOff>749300</xdr:colOff>
      <xdr:row>1798</xdr:row>
      <xdr:rowOff>501650</xdr:rowOff>
    </xdr:to>
    <xdr:pic>
      <xdr:nvPicPr>
        <xdr:cNvPr id="3175" name="Subgraph-stallmma">
          <a:extLst>
            <a:ext uri="{FF2B5EF4-FFF2-40B4-BE49-F238E27FC236}">
              <a16:creationId xmlns:a16="http://schemas.microsoft.com/office/drawing/2014/main" id="{80CBBBEA-DEE4-41E5-ABBE-04FAF3841825}"/>
            </a:ext>
          </a:extLst>
        </xdr:cNvPr>
        <xdr:cNvPicPr>
          <a:picLocks/>
        </xdr:cNvPicPr>
      </xdr:nvPicPr>
      <xdr:blipFill>
        <a:blip xmlns:r="http://schemas.openxmlformats.org/officeDocument/2006/relationships" r:embed="rId482">
          <a:extLst>
            <a:ext uri="{28A0092B-C50C-407E-A947-70E740481C1C}">
              <a14:useLocalDpi xmlns:a14="http://schemas.microsoft.com/office/drawing/2010/main" val="0"/>
            </a:ext>
          </a:extLst>
        </a:blip>
        <a:stretch>
          <a:fillRect/>
        </a:stretch>
      </xdr:blipFill>
      <xdr:spPr>
        <a:xfrm>
          <a:off x="635000" y="941476400"/>
          <a:ext cx="723900" cy="476250"/>
        </a:xfrm>
        <a:prstGeom prst="rect">
          <a:avLst/>
        </a:prstGeom>
      </xdr:spPr>
    </xdr:pic>
    <xdr:clientData/>
  </xdr:twoCellAnchor>
  <xdr:twoCellAnchor editAs="oneCell">
    <xdr:from>
      <xdr:col>1</xdr:col>
      <xdr:colOff>25400</xdr:colOff>
      <xdr:row>1799</xdr:row>
      <xdr:rowOff>25400</xdr:rowOff>
    </xdr:from>
    <xdr:to>
      <xdr:col>1</xdr:col>
      <xdr:colOff>749300</xdr:colOff>
      <xdr:row>1799</xdr:row>
      <xdr:rowOff>501650</xdr:rowOff>
    </xdr:to>
    <xdr:pic>
      <xdr:nvPicPr>
        <xdr:cNvPr id="3177" name="Subgraph-dada_wada_dada">
          <a:extLst>
            <a:ext uri="{FF2B5EF4-FFF2-40B4-BE49-F238E27FC236}">
              <a16:creationId xmlns:a16="http://schemas.microsoft.com/office/drawing/2014/main" id="{A2E134A7-4DDD-4781-B28A-9003C63222A4}"/>
            </a:ext>
          </a:extLst>
        </xdr:cNvPr>
        <xdr:cNvPicPr>
          <a:picLocks/>
        </xdr:cNvPicPr>
      </xdr:nvPicPr>
      <xdr:blipFill>
        <a:blip xmlns:r="http://schemas.openxmlformats.org/officeDocument/2006/relationships" r:embed="rId483">
          <a:extLst>
            <a:ext uri="{28A0092B-C50C-407E-A947-70E740481C1C}">
              <a14:useLocalDpi xmlns:a14="http://schemas.microsoft.com/office/drawing/2010/main" val="0"/>
            </a:ext>
          </a:extLst>
        </a:blip>
        <a:stretch>
          <a:fillRect/>
        </a:stretch>
      </xdr:blipFill>
      <xdr:spPr>
        <a:xfrm>
          <a:off x="635000" y="942000275"/>
          <a:ext cx="723900" cy="476250"/>
        </a:xfrm>
        <a:prstGeom prst="rect">
          <a:avLst/>
        </a:prstGeom>
      </xdr:spPr>
    </xdr:pic>
    <xdr:clientData/>
  </xdr:twoCellAnchor>
  <xdr:twoCellAnchor editAs="oneCell">
    <xdr:from>
      <xdr:col>1</xdr:col>
      <xdr:colOff>25400</xdr:colOff>
      <xdr:row>1800</xdr:row>
      <xdr:rowOff>25400</xdr:rowOff>
    </xdr:from>
    <xdr:to>
      <xdr:col>1</xdr:col>
      <xdr:colOff>749300</xdr:colOff>
      <xdr:row>1800</xdr:row>
      <xdr:rowOff>501650</xdr:rowOff>
    </xdr:to>
    <xdr:pic>
      <xdr:nvPicPr>
        <xdr:cNvPr id="3179" name="Subgraph-wrestlejamia">
          <a:extLst>
            <a:ext uri="{FF2B5EF4-FFF2-40B4-BE49-F238E27FC236}">
              <a16:creationId xmlns:a16="http://schemas.microsoft.com/office/drawing/2014/main" id="{19D3990B-215B-4782-ABAA-543CA373C6EB}"/>
            </a:ext>
          </a:extLst>
        </xdr:cNvPr>
        <xdr:cNvPicPr>
          <a:picLocks/>
        </xdr:cNvPicPr>
      </xdr:nvPicPr>
      <xdr:blipFill>
        <a:blip xmlns:r="http://schemas.openxmlformats.org/officeDocument/2006/relationships" r:embed="rId247">
          <a:extLst>
            <a:ext uri="{28A0092B-C50C-407E-A947-70E740481C1C}">
              <a14:useLocalDpi xmlns:a14="http://schemas.microsoft.com/office/drawing/2010/main" val="0"/>
            </a:ext>
          </a:extLst>
        </a:blip>
        <a:stretch>
          <a:fillRect/>
        </a:stretch>
      </xdr:blipFill>
      <xdr:spPr>
        <a:xfrm>
          <a:off x="635000" y="942524150"/>
          <a:ext cx="723900" cy="476250"/>
        </a:xfrm>
        <a:prstGeom prst="rect">
          <a:avLst/>
        </a:prstGeom>
      </xdr:spPr>
    </xdr:pic>
    <xdr:clientData/>
  </xdr:twoCellAnchor>
  <xdr:twoCellAnchor editAs="oneCell">
    <xdr:from>
      <xdr:col>1</xdr:col>
      <xdr:colOff>25400</xdr:colOff>
      <xdr:row>1801</xdr:row>
      <xdr:rowOff>25400</xdr:rowOff>
    </xdr:from>
    <xdr:to>
      <xdr:col>1</xdr:col>
      <xdr:colOff>749300</xdr:colOff>
      <xdr:row>1801</xdr:row>
      <xdr:rowOff>501650</xdr:rowOff>
    </xdr:to>
    <xdr:pic>
      <xdr:nvPicPr>
        <xdr:cNvPr id="3181" name="Subgraph-fybzjkb1rkgn4ro">
          <a:extLst>
            <a:ext uri="{FF2B5EF4-FFF2-40B4-BE49-F238E27FC236}">
              <a16:creationId xmlns:a16="http://schemas.microsoft.com/office/drawing/2014/main" id="{824E4534-F17E-4214-9488-499903233F95}"/>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943048025"/>
          <a:ext cx="723900" cy="476250"/>
        </a:xfrm>
        <a:prstGeom prst="rect">
          <a:avLst/>
        </a:prstGeom>
      </xdr:spPr>
    </xdr:pic>
    <xdr:clientData/>
  </xdr:twoCellAnchor>
  <xdr:twoCellAnchor editAs="oneCell">
    <xdr:from>
      <xdr:col>1</xdr:col>
      <xdr:colOff>25400</xdr:colOff>
      <xdr:row>1802</xdr:row>
      <xdr:rowOff>25400</xdr:rowOff>
    </xdr:from>
    <xdr:to>
      <xdr:col>1</xdr:col>
      <xdr:colOff>749300</xdr:colOff>
      <xdr:row>1802</xdr:row>
      <xdr:rowOff>501650</xdr:rowOff>
    </xdr:to>
    <xdr:pic>
      <xdr:nvPicPr>
        <xdr:cNvPr id="3183" name="Subgraph-k1bear_">
          <a:extLst>
            <a:ext uri="{FF2B5EF4-FFF2-40B4-BE49-F238E27FC236}">
              <a16:creationId xmlns:a16="http://schemas.microsoft.com/office/drawing/2014/main" id="{FC46E1F4-B6C8-4816-AAD5-6A99E658A6DD}"/>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943571900"/>
          <a:ext cx="723900" cy="476250"/>
        </a:xfrm>
        <a:prstGeom prst="rect">
          <a:avLst/>
        </a:prstGeom>
      </xdr:spPr>
    </xdr:pic>
    <xdr:clientData/>
  </xdr:twoCellAnchor>
  <xdr:twoCellAnchor editAs="oneCell">
    <xdr:from>
      <xdr:col>1</xdr:col>
      <xdr:colOff>25400</xdr:colOff>
      <xdr:row>1804</xdr:row>
      <xdr:rowOff>25400</xdr:rowOff>
    </xdr:from>
    <xdr:to>
      <xdr:col>1</xdr:col>
      <xdr:colOff>749300</xdr:colOff>
      <xdr:row>1804</xdr:row>
      <xdr:rowOff>501650</xdr:rowOff>
    </xdr:to>
    <xdr:pic>
      <xdr:nvPicPr>
        <xdr:cNvPr id="3185" name="Subgraph-_winscityxxxx_">
          <a:extLst>
            <a:ext uri="{FF2B5EF4-FFF2-40B4-BE49-F238E27FC236}">
              <a16:creationId xmlns:a16="http://schemas.microsoft.com/office/drawing/2014/main" id="{8F880929-5F44-4C0C-9913-7ADDC9A0FF5F}"/>
            </a:ext>
          </a:extLst>
        </xdr:cNvPr>
        <xdr:cNvPicPr>
          <a:picLocks/>
        </xdr:cNvPicPr>
      </xdr:nvPicPr>
      <xdr:blipFill>
        <a:blip xmlns:r="http://schemas.openxmlformats.org/officeDocument/2006/relationships" r:embed="rId459">
          <a:extLst>
            <a:ext uri="{28A0092B-C50C-407E-A947-70E740481C1C}">
              <a14:useLocalDpi xmlns:a14="http://schemas.microsoft.com/office/drawing/2010/main" val="0"/>
            </a:ext>
          </a:extLst>
        </a:blip>
        <a:stretch>
          <a:fillRect/>
        </a:stretch>
      </xdr:blipFill>
      <xdr:spPr>
        <a:xfrm>
          <a:off x="635000" y="944619650"/>
          <a:ext cx="723900" cy="476250"/>
        </a:xfrm>
        <a:prstGeom prst="rect">
          <a:avLst/>
        </a:prstGeom>
      </xdr:spPr>
    </xdr:pic>
    <xdr:clientData/>
  </xdr:twoCellAnchor>
  <xdr:twoCellAnchor editAs="oneCell">
    <xdr:from>
      <xdr:col>1</xdr:col>
      <xdr:colOff>25400</xdr:colOff>
      <xdr:row>1805</xdr:row>
      <xdr:rowOff>25400</xdr:rowOff>
    </xdr:from>
    <xdr:to>
      <xdr:col>1</xdr:col>
      <xdr:colOff>749300</xdr:colOff>
      <xdr:row>1805</xdr:row>
      <xdr:rowOff>501650</xdr:rowOff>
    </xdr:to>
    <xdr:pic>
      <xdr:nvPicPr>
        <xdr:cNvPr id="3187" name="Subgraph-ataeyong">
          <a:extLst>
            <a:ext uri="{FF2B5EF4-FFF2-40B4-BE49-F238E27FC236}">
              <a16:creationId xmlns:a16="http://schemas.microsoft.com/office/drawing/2014/main" id="{A5CB7529-964F-4A44-8D22-0C3F1509F066}"/>
            </a:ext>
          </a:extLst>
        </xdr:cNvPr>
        <xdr:cNvPicPr>
          <a:picLocks/>
        </xdr:cNvPicPr>
      </xdr:nvPicPr>
      <xdr:blipFill>
        <a:blip xmlns:r="http://schemas.openxmlformats.org/officeDocument/2006/relationships" r:embed="rId484">
          <a:extLst>
            <a:ext uri="{28A0092B-C50C-407E-A947-70E740481C1C}">
              <a14:useLocalDpi xmlns:a14="http://schemas.microsoft.com/office/drawing/2010/main" val="0"/>
            </a:ext>
          </a:extLst>
        </a:blip>
        <a:stretch>
          <a:fillRect/>
        </a:stretch>
      </xdr:blipFill>
      <xdr:spPr>
        <a:xfrm>
          <a:off x="635000" y="945143525"/>
          <a:ext cx="723900" cy="476250"/>
        </a:xfrm>
        <a:prstGeom prst="rect">
          <a:avLst/>
        </a:prstGeom>
      </xdr:spPr>
    </xdr:pic>
    <xdr:clientData/>
  </xdr:twoCellAnchor>
  <xdr:twoCellAnchor editAs="oneCell">
    <xdr:from>
      <xdr:col>1</xdr:col>
      <xdr:colOff>25400</xdr:colOff>
      <xdr:row>1806</xdr:row>
      <xdr:rowOff>25400</xdr:rowOff>
    </xdr:from>
    <xdr:to>
      <xdr:col>1</xdr:col>
      <xdr:colOff>749300</xdr:colOff>
      <xdr:row>1806</xdr:row>
      <xdr:rowOff>501650</xdr:rowOff>
    </xdr:to>
    <xdr:pic>
      <xdr:nvPicPr>
        <xdr:cNvPr id="3189" name="Subgraph-kakutogifanmma">
          <a:extLst>
            <a:ext uri="{FF2B5EF4-FFF2-40B4-BE49-F238E27FC236}">
              <a16:creationId xmlns:a16="http://schemas.microsoft.com/office/drawing/2014/main" id="{2DC21DE1-9C1B-4352-882E-590505EFF30E}"/>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945667400"/>
          <a:ext cx="723900" cy="476250"/>
        </a:xfrm>
        <a:prstGeom prst="rect">
          <a:avLst/>
        </a:prstGeom>
      </xdr:spPr>
    </xdr:pic>
    <xdr:clientData/>
  </xdr:twoCellAnchor>
  <xdr:twoCellAnchor editAs="oneCell">
    <xdr:from>
      <xdr:col>1</xdr:col>
      <xdr:colOff>25400</xdr:colOff>
      <xdr:row>1807</xdr:row>
      <xdr:rowOff>25400</xdr:rowOff>
    </xdr:from>
    <xdr:to>
      <xdr:col>1</xdr:col>
      <xdr:colOff>749300</xdr:colOff>
      <xdr:row>1807</xdr:row>
      <xdr:rowOff>501650</xdr:rowOff>
    </xdr:to>
    <xdr:pic>
      <xdr:nvPicPr>
        <xdr:cNvPr id="3191" name="Subgraph-kou_1987">
          <a:extLst>
            <a:ext uri="{FF2B5EF4-FFF2-40B4-BE49-F238E27FC236}">
              <a16:creationId xmlns:a16="http://schemas.microsoft.com/office/drawing/2014/main" id="{A61A40C5-4F03-4587-A712-FF971A45503F}"/>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946191275"/>
          <a:ext cx="723900" cy="476250"/>
        </a:xfrm>
        <a:prstGeom prst="rect">
          <a:avLst/>
        </a:prstGeom>
      </xdr:spPr>
    </xdr:pic>
    <xdr:clientData/>
  </xdr:twoCellAnchor>
  <xdr:twoCellAnchor editAs="oneCell">
    <xdr:from>
      <xdr:col>1</xdr:col>
      <xdr:colOff>25400</xdr:colOff>
      <xdr:row>1808</xdr:row>
      <xdr:rowOff>25400</xdr:rowOff>
    </xdr:from>
    <xdr:to>
      <xdr:col>1</xdr:col>
      <xdr:colOff>749300</xdr:colOff>
      <xdr:row>1808</xdr:row>
      <xdr:rowOff>501650</xdr:rowOff>
    </xdr:to>
    <xdr:pic>
      <xdr:nvPicPr>
        <xdr:cNvPr id="3193" name="Subgraph-michaelerossi">
          <a:extLst>
            <a:ext uri="{FF2B5EF4-FFF2-40B4-BE49-F238E27FC236}">
              <a16:creationId xmlns:a16="http://schemas.microsoft.com/office/drawing/2014/main" id="{98C1619B-12FB-478A-B997-60E25080ED3F}"/>
            </a:ext>
          </a:extLst>
        </xdr:cNvPr>
        <xdr:cNvPicPr>
          <a:picLocks/>
        </xdr:cNvPicPr>
      </xdr:nvPicPr>
      <xdr:blipFill>
        <a:blip xmlns:r="http://schemas.openxmlformats.org/officeDocument/2006/relationships" r:embed="rId410">
          <a:extLst>
            <a:ext uri="{28A0092B-C50C-407E-A947-70E740481C1C}">
              <a14:useLocalDpi xmlns:a14="http://schemas.microsoft.com/office/drawing/2010/main" val="0"/>
            </a:ext>
          </a:extLst>
        </a:blip>
        <a:stretch>
          <a:fillRect/>
        </a:stretch>
      </xdr:blipFill>
      <xdr:spPr>
        <a:xfrm>
          <a:off x="635000" y="946715150"/>
          <a:ext cx="723900" cy="476250"/>
        </a:xfrm>
        <a:prstGeom prst="rect">
          <a:avLst/>
        </a:prstGeom>
      </xdr:spPr>
    </xdr:pic>
    <xdr:clientData/>
  </xdr:twoCellAnchor>
  <xdr:twoCellAnchor editAs="oneCell">
    <xdr:from>
      <xdr:col>1</xdr:col>
      <xdr:colOff>25400</xdr:colOff>
      <xdr:row>1809</xdr:row>
      <xdr:rowOff>25400</xdr:rowOff>
    </xdr:from>
    <xdr:to>
      <xdr:col>1</xdr:col>
      <xdr:colOff>749300</xdr:colOff>
      <xdr:row>1809</xdr:row>
      <xdr:rowOff>501650</xdr:rowOff>
    </xdr:to>
    <xdr:pic>
      <xdr:nvPicPr>
        <xdr:cNvPr id="3195" name="Subgraph-ryanspencermma">
          <a:extLst>
            <a:ext uri="{FF2B5EF4-FFF2-40B4-BE49-F238E27FC236}">
              <a16:creationId xmlns:a16="http://schemas.microsoft.com/office/drawing/2014/main" id="{7A52050D-11DC-4BC7-A1C3-B56006896EC9}"/>
            </a:ext>
          </a:extLst>
        </xdr:cNvPr>
        <xdr:cNvPicPr>
          <a:picLocks/>
        </xdr:cNvPicPr>
      </xdr:nvPicPr>
      <xdr:blipFill>
        <a:blip xmlns:r="http://schemas.openxmlformats.org/officeDocument/2006/relationships" r:embed="rId485">
          <a:extLst>
            <a:ext uri="{28A0092B-C50C-407E-A947-70E740481C1C}">
              <a14:useLocalDpi xmlns:a14="http://schemas.microsoft.com/office/drawing/2010/main" val="0"/>
            </a:ext>
          </a:extLst>
        </a:blip>
        <a:stretch>
          <a:fillRect/>
        </a:stretch>
      </xdr:blipFill>
      <xdr:spPr>
        <a:xfrm>
          <a:off x="635000" y="947239025"/>
          <a:ext cx="723900" cy="476250"/>
        </a:xfrm>
        <a:prstGeom prst="rect">
          <a:avLst/>
        </a:prstGeom>
      </xdr:spPr>
    </xdr:pic>
    <xdr:clientData/>
  </xdr:twoCellAnchor>
  <xdr:twoCellAnchor editAs="oneCell">
    <xdr:from>
      <xdr:col>1</xdr:col>
      <xdr:colOff>25400</xdr:colOff>
      <xdr:row>1810</xdr:row>
      <xdr:rowOff>25400</xdr:rowOff>
    </xdr:from>
    <xdr:to>
      <xdr:col>1</xdr:col>
      <xdr:colOff>749300</xdr:colOff>
      <xdr:row>1810</xdr:row>
      <xdr:rowOff>501650</xdr:rowOff>
    </xdr:to>
    <xdr:pic>
      <xdr:nvPicPr>
        <xdr:cNvPr id="3197" name="Subgraph-jaemcitybigwins">
          <a:extLst>
            <a:ext uri="{FF2B5EF4-FFF2-40B4-BE49-F238E27FC236}">
              <a16:creationId xmlns:a16="http://schemas.microsoft.com/office/drawing/2014/main" id="{84F89241-E36F-467D-AA62-B8FF1E0272BB}"/>
            </a:ext>
          </a:extLst>
        </xdr:cNvPr>
        <xdr:cNvPicPr>
          <a:picLocks/>
        </xdr:cNvPicPr>
      </xdr:nvPicPr>
      <xdr:blipFill>
        <a:blip xmlns:r="http://schemas.openxmlformats.org/officeDocument/2006/relationships" r:embed="rId459">
          <a:extLst>
            <a:ext uri="{28A0092B-C50C-407E-A947-70E740481C1C}">
              <a14:useLocalDpi xmlns:a14="http://schemas.microsoft.com/office/drawing/2010/main" val="0"/>
            </a:ext>
          </a:extLst>
        </a:blip>
        <a:stretch>
          <a:fillRect/>
        </a:stretch>
      </xdr:blipFill>
      <xdr:spPr>
        <a:xfrm>
          <a:off x="635000" y="947762900"/>
          <a:ext cx="723900" cy="476250"/>
        </a:xfrm>
        <a:prstGeom prst="rect">
          <a:avLst/>
        </a:prstGeom>
      </xdr:spPr>
    </xdr:pic>
    <xdr:clientData/>
  </xdr:twoCellAnchor>
  <xdr:twoCellAnchor editAs="oneCell">
    <xdr:from>
      <xdr:col>1</xdr:col>
      <xdr:colOff>25400</xdr:colOff>
      <xdr:row>1811</xdr:row>
      <xdr:rowOff>25400</xdr:rowOff>
    </xdr:from>
    <xdr:to>
      <xdr:col>1</xdr:col>
      <xdr:colOff>749300</xdr:colOff>
      <xdr:row>1811</xdr:row>
      <xdr:rowOff>501650</xdr:rowOff>
    </xdr:to>
    <xdr:pic>
      <xdr:nvPicPr>
        <xdr:cNvPr id="3199" name="Subgraph-lest0rm">
          <a:extLst>
            <a:ext uri="{FF2B5EF4-FFF2-40B4-BE49-F238E27FC236}">
              <a16:creationId xmlns:a16="http://schemas.microsoft.com/office/drawing/2014/main" id="{712B8ED8-FF66-41F5-BA72-B522898CB9C3}"/>
            </a:ext>
          </a:extLst>
        </xdr:cNvPr>
        <xdr:cNvPicPr>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635000" y="948286775"/>
          <a:ext cx="723900" cy="476250"/>
        </a:xfrm>
        <a:prstGeom prst="rect">
          <a:avLst/>
        </a:prstGeom>
      </xdr:spPr>
    </xdr:pic>
    <xdr:clientData/>
  </xdr:twoCellAnchor>
  <xdr:twoCellAnchor editAs="oneCell">
    <xdr:from>
      <xdr:col>1</xdr:col>
      <xdr:colOff>25400</xdr:colOff>
      <xdr:row>1812</xdr:row>
      <xdr:rowOff>25400</xdr:rowOff>
    </xdr:from>
    <xdr:to>
      <xdr:col>1</xdr:col>
      <xdr:colOff>749300</xdr:colOff>
      <xdr:row>1812</xdr:row>
      <xdr:rowOff>501650</xdr:rowOff>
    </xdr:to>
    <xdr:pic>
      <xdr:nvPicPr>
        <xdr:cNvPr id="3201" name="Subgraph-ealvarezfight">
          <a:extLst>
            <a:ext uri="{FF2B5EF4-FFF2-40B4-BE49-F238E27FC236}">
              <a16:creationId xmlns:a16="http://schemas.microsoft.com/office/drawing/2014/main" id="{58BA6FD6-70E6-4697-9587-BD8CB305ACD7}"/>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948810650"/>
          <a:ext cx="723900" cy="476250"/>
        </a:xfrm>
        <a:prstGeom prst="rect">
          <a:avLst/>
        </a:prstGeom>
      </xdr:spPr>
    </xdr:pic>
    <xdr:clientData/>
  </xdr:twoCellAnchor>
  <xdr:twoCellAnchor editAs="oneCell">
    <xdr:from>
      <xdr:col>1</xdr:col>
      <xdr:colOff>25400</xdr:colOff>
      <xdr:row>1813</xdr:row>
      <xdr:rowOff>25400</xdr:rowOff>
    </xdr:from>
    <xdr:to>
      <xdr:col>1</xdr:col>
      <xdr:colOff>749300</xdr:colOff>
      <xdr:row>1813</xdr:row>
      <xdr:rowOff>501650</xdr:rowOff>
    </xdr:to>
    <xdr:pic>
      <xdr:nvPicPr>
        <xdr:cNvPr id="3203" name="Subgraph-big_stereotype">
          <a:extLst>
            <a:ext uri="{FF2B5EF4-FFF2-40B4-BE49-F238E27FC236}">
              <a16:creationId xmlns:a16="http://schemas.microsoft.com/office/drawing/2014/main" id="{4E6B2003-60E7-4139-AA37-A56668F5272F}"/>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949334525"/>
          <a:ext cx="723900" cy="476250"/>
        </a:xfrm>
        <a:prstGeom prst="rect">
          <a:avLst/>
        </a:prstGeom>
      </xdr:spPr>
    </xdr:pic>
    <xdr:clientData/>
  </xdr:twoCellAnchor>
  <xdr:twoCellAnchor editAs="oneCell">
    <xdr:from>
      <xdr:col>1</xdr:col>
      <xdr:colOff>25400</xdr:colOff>
      <xdr:row>1814</xdr:row>
      <xdr:rowOff>25400</xdr:rowOff>
    </xdr:from>
    <xdr:to>
      <xdr:col>1</xdr:col>
      <xdr:colOff>749300</xdr:colOff>
      <xdr:row>1814</xdr:row>
      <xdr:rowOff>501650</xdr:rowOff>
    </xdr:to>
    <xdr:pic>
      <xdr:nvPicPr>
        <xdr:cNvPr id="3205" name="Subgraph-swipuchka">
          <a:extLst>
            <a:ext uri="{FF2B5EF4-FFF2-40B4-BE49-F238E27FC236}">
              <a16:creationId xmlns:a16="http://schemas.microsoft.com/office/drawing/2014/main" id="{F17D6BBC-2CC2-456C-B483-20CAEDAB316C}"/>
            </a:ext>
          </a:extLst>
        </xdr:cNvPr>
        <xdr:cNvPicPr>
          <a:picLocks/>
        </xdr:cNvPicPr>
      </xdr:nvPicPr>
      <xdr:blipFill>
        <a:blip xmlns:r="http://schemas.openxmlformats.org/officeDocument/2006/relationships" r:embed="rId486">
          <a:extLst>
            <a:ext uri="{28A0092B-C50C-407E-A947-70E740481C1C}">
              <a14:useLocalDpi xmlns:a14="http://schemas.microsoft.com/office/drawing/2010/main" val="0"/>
            </a:ext>
          </a:extLst>
        </a:blip>
        <a:stretch>
          <a:fillRect/>
        </a:stretch>
      </xdr:blipFill>
      <xdr:spPr>
        <a:xfrm>
          <a:off x="635000" y="949858400"/>
          <a:ext cx="723900" cy="476250"/>
        </a:xfrm>
        <a:prstGeom prst="rect">
          <a:avLst/>
        </a:prstGeom>
      </xdr:spPr>
    </xdr:pic>
    <xdr:clientData/>
  </xdr:twoCellAnchor>
  <xdr:twoCellAnchor editAs="oneCell">
    <xdr:from>
      <xdr:col>1</xdr:col>
      <xdr:colOff>25400</xdr:colOff>
      <xdr:row>1815</xdr:row>
      <xdr:rowOff>25400</xdr:rowOff>
    </xdr:from>
    <xdr:to>
      <xdr:col>1</xdr:col>
      <xdr:colOff>749300</xdr:colOff>
      <xdr:row>1815</xdr:row>
      <xdr:rowOff>501650</xdr:rowOff>
    </xdr:to>
    <xdr:pic>
      <xdr:nvPicPr>
        <xdr:cNvPr id="3207" name="Subgraph-socios">
          <a:extLst>
            <a:ext uri="{FF2B5EF4-FFF2-40B4-BE49-F238E27FC236}">
              <a16:creationId xmlns:a16="http://schemas.microsoft.com/office/drawing/2014/main" id="{4EA949F1-FBB8-49E3-BA90-39320ACB7C3B}"/>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950382275"/>
          <a:ext cx="723900" cy="476250"/>
        </a:xfrm>
        <a:prstGeom prst="rect">
          <a:avLst/>
        </a:prstGeom>
      </xdr:spPr>
    </xdr:pic>
    <xdr:clientData/>
  </xdr:twoCellAnchor>
  <xdr:twoCellAnchor editAs="oneCell">
    <xdr:from>
      <xdr:col>1</xdr:col>
      <xdr:colOff>25400</xdr:colOff>
      <xdr:row>1816</xdr:row>
      <xdr:rowOff>25400</xdr:rowOff>
    </xdr:from>
    <xdr:to>
      <xdr:col>1</xdr:col>
      <xdr:colOff>749300</xdr:colOff>
      <xdr:row>1816</xdr:row>
      <xdr:rowOff>501650</xdr:rowOff>
    </xdr:to>
    <xdr:pic>
      <xdr:nvPicPr>
        <xdr:cNvPr id="3209" name="Subgraph-luckyhooncityx">
          <a:extLst>
            <a:ext uri="{FF2B5EF4-FFF2-40B4-BE49-F238E27FC236}">
              <a16:creationId xmlns:a16="http://schemas.microsoft.com/office/drawing/2014/main" id="{EF553A5D-F82D-4DB6-B4C1-E43B9423354E}"/>
            </a:ext>
          </a:extLst>
        </xdr:cNvPr>
        <xdr:cNvPicPr>
          <a:picLocks/>
        </xdr:cNvPicPr>
      </xdr:nvPicPr>
      <xdr:blipFill>
        <a:blip xmlns:r="http://schemas.openxmlformats.org/officeDocument/2006/relationships" r:embed="rId459">
          <a:extLst>
            <a:ext uri="{28A0092B-C50C-407E-A947-70E740481C1C}">
              <a14:useLocalDpi xmlns:a14="http://schemas.microsoft.com/office/drawing/2010/main" val="0"/>
            </a:ext>
          </a:extLst>
        </a:blip>
        <a:stretch>
          <a:fillRect/>
        </a:stretch>
      </xdr:blipFill>
      <xdr:spPr>
        <a:xfrm>
          <a:off x="635000" y="950906150"/>
          <a:ext cx="723900" cy="476250"/>
        </a:xfrm>
        <a:prstGeom prst="rect">
          <a:avLst/>
        </a:prstGeom>
      </xdr:spPr>
    </xdr:pic>
    <xdr:clientData/>
  </xdr:twoCellAnchor>
  <xdr:twoCellAnchor editAs="oneCell">
    <xdr:from>
      <xdr:col>1</xdr:col>
      <xdr:colOff>25400</xdr:colOff>
      <xdr:row>1817</xdr:row>
      <xdr:rowOff>25400</xdr:rowOff>
    </xdr:from>
    <xdr:to>
      <xdr:col>1</xdr:col>
      <xdr:colOff>749300</xdr:colOff>
      <xdr:row>1817</xdr:row>
      <xdr:rowOff>501650</xdr:rowOff>
    </xdr:to>
    <xdr:pic>
      <xdr:nvPicPr>
        <xdr:cNvPr id="3211" name="Subgraph-sunoocityxy">
          <a:extLst>
            <a:ext uri="{FF2B5EF4-FFF2-40B4-BE49-F238E27FC236}">
              <a16:creationId xmlns:a16="http://schemas.microsoft.com/office/drawing/2014/main" id="{7A292689-BA87-4D13-A1C9-72C8DC0CCFE7}"/>
            </a:ext>
          </a:extLst>
        </xdr:cNvPr>
        <xdr:cNvPicPr>
          <a:picLocks/>
        </xdr:cNvPicPr>
      </xdr:nvPicPr>
      <xdr:blipFill>
        <a:blip xmlns:r="http://schemas.openxmlformats.org/officeDocument/2006/relationships" r:embed="rId459">
          <a:extLst>
            <a:ext uri="{28A0092B-C50C-407E-A947-70E740481C1C}">
              <a14:useLocalDpi xmlns:a14="http://schemas.microsoft.com/office/drawing/2010/main" val="0"/>
            </a:ext>
          </a:extLst>
        </a:blip>
        <a:stretch>
          <a:fillRect/>
        </a:stretch>
      </xdr:blipFill>
      <xdr:spPr>
        <a:xfrm>
          <a:off x="635000" y="951430025"/>
          <a:ext cx="723900" cy="476250"/>
        </a:xfrm>
        <a:prstGeom prst="rect">
          <a:avLst/>
        </a:prstGeom>
      </xdr:spPr>
    </xdr:pic>
    <xdr:clientData/>
  </xdr:twoCellAnchor>
  <xdr:twoCellAnchor editAs="oneCell">
    <xdr:from>
      <xdr:col>1</xdr:col>
      <xdr:colOff>25400</xdr:colOff>
      <xdr:row>1818</xdr:row>
      <xdr:rowOff>25400</xdr:rowOff>
    </xdr:from>
    <xdr:to>
      <xdr:col>1</xdr:col>
      <xdr:colOff>749300</xdr:colOff>
      <xdr:row>1818</xdr:row>
      <xdr:rowOff>501650</xdr:rowOff>
    </xdr:to>
    <xdr:pic>
      <xdr:nvPicPr>
        <xdr:cNvPr id="3213" name="Subgraph-mgratton1988">
          <a:extLst>
            <a:ext uri="{FF2B5EF4-FFF2-40B4-BE49-F238E27FC236}">
              <a16:creationId xmlns:a16="http://schemas.microsoft.com/office/drawing/2014/main" id="{8E1BEDA8-B02A-4750-A877-271A0A993394}"/>
            </a:ext>
          </a:extLst>
        </xdr:cNvPr>
        <xdr:cNvPicPr>
          <a:picLocks/>
        </xdr:cNvPicPr>
      </xdr:nvPicPr>
      <xdr:blipFill>
        <a:blip xmlns:r="http://schemas.openxmlformats.org/officeDocument/2006/relationships" r:embed="rId487">
          <a:extLst>
            <a:ext uri="{28A0092B-C50C-407E-A947-70E740481C1C}">
              <a14:useLocalDpi xmlns:a14="http://schemas.microsoft.com/office/drawing/2010/main" val="0"/>
            </a:ext>
          </a:extLst>
        </a:blip>
        <a:stretch>
          <a:fillRect/>
        </a:stretch>
      </xdr:blipFill>
      <xdr:spPr>
        <a:xfrm>
          <a:off x="635000" y="951953900"/>
          <a:ext cx="723900" cy="476250"/>
        </a:xfrm>
        <a:prstGeom prst="rect">
          <a:avLst/>
        </a:prstGeom>
      </xdr:spPr>
    </xdr:pic>
    <xdr:clientData/>
  </xdr:twoCellAnchor>
  <xdr:twoCellAnchor editAs="oneCell">
    <xdr:from>
      <xdr:col>1</xdr:col>
      <xdr:colOff>25400</xdr:colOff>
      <xdr:row>1820</xdr:row>
      <xdr:rowOff>25400</xdr:rowOff>
    </xdr:from>
    <xdr:to>
      <xdr:col>1</xdr:col>
      <xdr:colOff>749300</xdr:colOff>
      <xdr:row>1820</xdr:row>
      <xdr:rowOff>501650</xdr:rowOff>
    </xdr:to>
    <xdr:pic>
      <xdr:nvPicPr>
        <xdr:cNvPr id="3215" name="Subgraph-patrickv23">
          <a:extLst>
            <a:ext uri="{FF2B5EF4-FFF2-40B4-BE49-F238E27FC236}">
              <a16:creationId xmlns:a16="http://schemas.microsoft.com/office/drawing/2014/main" id="{DB93C76F-9197-4AE3-8909-36E59A8917AD}"/>
            </a:ext>
          </a:extLst>
        </xdr:cNvPr>
        <xdr:cNvPicPr>
          <a:picLocks/>
        </xdr:cNvPicPr>
      </xdr:nvPicPr>
      <xdr:blipFill>
        <a:blip xmlns:r="http://schemas.openxmlformats.org/officeDocument/2006/relationships" r:embed="rId488">
          <a:extLst>
            <a:ext uri="{28A0092B-C50C-407E-A947-70E740481C1C}">
              <a14:useLocalDpi xmlns:a14="http://schemas.microsoft.com/office/drawing/2010/main" val="0"/>
            </a:ext>
          </a:extLst>
        </a:blip>
        <a:stretch>
          <a:fillRect/>
        </a:stretch>
      </xdr:blipFill>
      <xdr:spPr>
        <a:xfrm>
          <a:off x="635000" y="953001650"/>
          <a:ext cx="723900" cy="476250"/>
        </a:xfrm>
        <a:prstGeom prst="rect">
          <a:avLst/>
        </a:prstGeom>
      </xdr:spPr>
    </xdr:pic>
    <xdr:clientData/>
  </xdr:twoCellAnchor>
  <xdr:twoCellAnchor editAs="oneCell">
    <xdr:from>
      <xdr:col>1</xdr:col>
      <xdr:colOff>25400</xdr:colOff>
      <xdr:row>1821</xdr:row>
      <xdr:rowOff>25400</xdr:rowOff>
    </xdr:from>
    <xdr:to>
      <xdr:col>1</xdr:col>
      <xdr:colOff>749300</xdr:colOff>
      <xdr:row>1821</xdr:row>
      <xdr:rowOff>501650</xdr:rowOff>
    </xdr:to>
    <xdr:pic>
      <xdr:nvPicPr>
        <xdr:cNvPr id="3217" name="Subgraph-bradquakeriddel">
          <a:extLst>
            <a:ext uri="{FF2B5EF4-FFF2-40B4-BE49-F238E27FC236}">
              <a16:creationId xmlns:a16="http://schemas.microsoft.com/office/drawing/2014/main" id="{FD306A3B-A3BF-4BCB-A078-00BC8F367D36}"/>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953525525"/>
          <a:ext cx="723900" cy="476250"/>
        </a:xfrm>
        <a:prstGeom prst="rect">
          <a:avLst/>
        </a:prstGeom>
      </xdr:spPr>
    </xdr:pic>
    <xdr:clientData/>
  </xdr:twoCellAnchor>
  <xdr:twoCellAnchor editAs="oneCell">
    <xdr:from>
      <xdr:col>1</xdr:col>
      <xdr:colOff>25400</xdr:colOff>
      <xdr:row>1823</xdr:row>
      <xdr:rowOff>25400</xdr:rowOff>
    </xdr:from>
    <xdr:to>
      <xdr:col>1</xdr:col>
      <xdr:colOff>749300</xdr:colOff>
      <xdr:row>1823</xdr:row>
      <xdr:rowOff>501650</xdr:rowOff>
    </xdr:to>
    <xdr:pic>
      <xdr:nvPicPr>
        <xdr:cNvPr id="3219" name="Subgraph-castellanoskin3">
          <a:extLst>
            <a:ext uri="{FF2B5EF4-FFF2-40B4-BE49-F238E27FC236}">
              <a16:creationId xmlns:a16="http://schemas.microsoft.com/office/drawing/2014/main" id="{960B2596-CD62-4D3F-AB4D-26D91BB31BD6}"/>
            </a:ext>
          </a:extLst>
        </xdr:cNvPr>
        <xdr:cNvPicPr>
          <a:picLocks/>
        </xdr:cNvPicPr>
      </xdr:nvPicPr>
      <xdr:blipFill>
        <a:blip xmlns:r="http://schemas.openxmlformats.org/officeDocument/2006/relationships" r:embed="rId394">
          <a:extLst>
            <a:ext uri="{28A0092B-C50C-407E-A947-70E740481C1C}">
              <a14:useLocalDpi xmlns:a14="http://schemas.microsoft.com/office/drawing/2010/main" val="0"/>
            </a:ext>
          </a:extLst>
        </a:blip>
        <a:stretch>
          <a:fillRect/>
        </a:stretch>
      </xdr:blipFill>
      <xdr:spPr>
        <a:xfrm>
          <a:off x="635000" y="954573275"/>
          <a:ext cx="723900" cy="476250"/>
        </a:xfrm>
        <a:prstGeom prst="rect">
          <a:avLst/>
        </a:prstGeom>
      </xdr:spPr>
    </xdr:pic>
    <xdr:clientData/>
  </xdr:twoCellAnchor>
  <xdr:twoCellAnchor editAs="oneCell">
    <xdr:from>
      <xdr:col>1</xdr:col>
      <xdr:colOff>25400</xdr:colOff>
      <xdr:row>1824</xdr:row>
      <xdr:rowOff>25400</xdr:rowOff>
    </xdr:from>
    <xdr:to>
      <xdr:col>1</xdr:col>
      <xdr:colOff>749300</xdr:colOff>
      <xdr:row>1824</xdr:row>
      <xdr:rowOff>501650</xdr:rowOff>
    </xdr:to>
    <xdr:pic>
      <xdr:nvPicPr>
        <xdr:cNvPr id="3221" name="Subgraph-fighthqtv">
          <a:extLst>
            <a:ext uri="{FF2B5EF4-FFF2-40B4-BE49-F238E27FC236}">
              <a16:creationId xmlns:a16="http://schemas.microsoft.com/office/drawing/2014/main" id="{35CD5DED-B282-40E3-99BB-D1B25F16A71A}"/>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955097150"/>
          <a:ext cx="723900" cy="476250"/>
        </a:xfrm>
        <a:prstGeom prst="rect">
          <a:avLst/>
        </a:prstGeom>
      </xdr:spPr>
    </xdr:pic>
    <xdr:clientData/>
  </xdr:twoCellAnchor>
  <xdr:twoCellAnchor editAs="oneCell">
    <xdr:from>
      <xdr:col>1</xdr:col>
      <xdr:colOff>25400</xdr:colOff>
      <xdr:row>1825</xdr:row>
      <xdr:rowOff>25400</xdr:rowOff>
    </xdr:from>
    <xdr:to>
      <xdr:col>1</xdr:col>
      <xdr:colOff>749300</xdr:colOff>
      <xdr:row>1825</xdr:row>
      <xdr:rowOff>501650</xdr:rowOff>
    </xdr:to>
    <xdr:pic>
      <xdr:nvPicPr>
        <xdr:cNvPr id="3223" name="Subgraph-thaysoberana">
          <a:extLst>
            <a:ext uri="{FF2B5EF4-FFF2-40B4-BE49-F238E27FC236}">
              <a16:creationId xmlns:a16="http://schemas.microsoft.com/office/drawing/2014/main" id="{0CF36DD7-711F-4996-AE2C-B7DA68E64B3A}"/>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635000" y="955621025"/>
          <a:ext cx="723900" cy="476250"/>
        </a:xfrm>
        <a:prstGeom prst="rect">
          <a:avLst/>
        </a:prstGeom>
      </xdr:spPr>
    </xdr:pic>
    <xdr:clientData/>
  </xdr:twoCellAnchor>
  <xdr:twoCellAnchor editAs="oneCell">
    <xdr:from>
      <xdr:col>1</xdr:col>
      <xdr:colOff>25400</xdr:colOff>
      <xdr:row>1826</xdr:row>
      <xdr:rowOff>25400</xdr:rowOff>
    </xdr:from>
    <xdr:to>
      <xdr:col>1</xdr:col>
      <xdr:colOff>749300</xdr:colOff>
      <xdr:row>1826</xdr:row>
      <xdr:rowOff>501650</xdr:rowOff>
    </xdr:to>
    <xdr:pic>
      <xdr:nvPicPr>
        <xdr:cNvPr id="3225" name="Subgraph-eksuh_el">
          <a:extLst>
            <a:ext uri="{FF2B5EF4-FFF2-40B4-BE49-F238E27FC236}">
              <a16:creationId xmlns:a16="http://schemas.microsoft.com/office/drawing/2014/main" id="{0F403AFA-CDF2-40FB-A483-744AC15CCA10}"/>
            </a:ext>
          </a:extLst>
        </xdr:cNvPr>
        <xdr:cNvPicPr>
          <a:picLocks/>
        </xdr:cNvPicPr>
      </xdr:nvPicPr>
      <xdr:blipFill>
        <a:blip xmlns:r="http://schemas.openxmlformats.org/officeDocument/2006/relationships" r:embed="rId459">
          <a:extLst>
            <a:ext uri="{28A0092B-C50C-407E-A947-70E740481C1C}">
              <a14:useLocalDpi xmlns:a14="http://schemas.microsoft.com/office/drawing/2010/main" val="0"/>
            </a:ext>
          </a:extLst>
        </a:blip>
        <a:stretch>
          <a:fillRect/>
        </a:stretch>
      </xdr:blipFill>
      <xdr:spPr>
        <a:xfrm>
          <a:off x="635000" y="956144900"/>
          <a:ext cx="723900" cy="476250"/>
        </a:xfrm>
        <a:prstGeom prst="rect">
          <a:avLst/>
        </a:prstGeom>
      </xdr:spPr>
    </xdr:pic>
    <xdr:clientData/>
  </xdr:twoCellAnchor>
  <xdr:twoCellAnchor editAs="oneCell">
    <xdr:from>
      <xdr:col>1</xdr:col>
      <xdr:colOff>25400</xdr:colOff>
      <xdr:row>1827</xdr:row>
      <xdr:rowOff>25400</xdr:rowOff>
    </xdr:from>
    <xdr:to>
      <xdr:col>1</xdr:col>
      <xdr:colOff>749300</xdr:colOff>
      <xdr:row>1827</xdr:row>
      <xdr:rowOff>501650</xdr:rowOff>
    </xdr:to>
    <xdr:pic>
      <xdr:nvPicPr>
        <xdr:cNvPr id="3227" name="Subgraph-kourosh99913687">
          <a:extLst>
            <a:ext uri="{FF2B5EF4-FFF2-40B4-BE49-F238E27FC236}">
              <a16:creationId xmlns:a16="http://schemas.microsoft.com/office/drawing/2014/main" id="{E7435298-BCA0-481B-9CFC-B4A8B28AE65E}"/>
            </a:ext>
          </a:extLst>
        </xdr:cNvPr>
        <xdr:cNvPicPr>
          <a:picLocks/>
        </xdr:cNvPicPr>
      </xdr:nvPicPr>
      <xdr:blipFill>
        <a:blip xmlns:r="http://schemas.openxmlformats.org/officeDocument/2006/relationships" r:embed="rId489">
          <a:extLst>
            <a:ext uri="{28A0092B-C50C-407E-A947-70E740481C1C}">
              <a14:useLocalDpi xmlns:a14="http://schemas.microsoft.com/office/drawing/2010/main" val="0"/>
            </a:ext>
          </a:extLst>
        </a:blip>
        <a:stretch>
          <a:fillRect/>
        </a:stretch>
      </xdr:blipFill>
      <xdr:spPr>
        <a:xfrm>
          <a:off x="635000" y="956668775"/>
          <a:ext cx="723900" cy="476250"/>
        </a:xfrm>
        <a:prstGeom prst="rect">
          <a:avLst/>
        </a:prstGeom>
      </xdr:spPr>
    </xdr:pic>
    <xdr:clientData/>
  </xdr:twoCellAnchor>
  <xdr:twoCellAnchor editAs="oneCell">
    <xdr:from>
      <xdr:col>1</xdr:col>
      <xdr:colOff>25400</xdr:colOff>
      <xdr:row>1828</xdr:row>
      <xdr:rowOff>25400</xdr:rowOff>
    </xdr:from>
    <xdr:to>
      <xdr:col>1</xdr:col>
      <xdr:colOff>749300</xdr:colOff>
      <xdr:row>1828</xdr:row>
      <xdr:rowOff>501650</xdr:rowOff>
    </xdr:to>
    <xdr:pic>
      <xdr:nvPicPr>
        <xdr:cNvPr id="3229" name="Subgraph-millaliraj">
          <a:extLst>
            <a:ext uri="{FF2B5EF4-FFF2-40B4-BE49-F238E27FC236}">
              <a16:creationId xmlns:a16="http://schemas.microsoft.com/office/drawing/2014/main" id="{99400700-A5C1-4B44-8744-B45D6EA291B3}"/>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957192650"/>
          <a:ext cx="723900" cy="476250"/>
        </a:xfrm>
        <a:prstGeom prst="rect">
          <a:avLst/>
        </a:prstGeom>
      </xdr:spPr>
    </xdr:pic>
    <xdr:clientData/>
  </xdr:twoCellAnchor>
  <xdr:twoCellAnchor editAs="oneCell">
    <xdr:from>
      <xdr:col>1</xdr:col>
      <xdr:colOff>25400</xdr:colOff>
      <xdr:row>1829</xdr:row>
      <xdr:rowOff>25400</xdr:rowOff>
    </xdr:from>
    <xdr:to>
      <xdr:col>1</xdr:col>
      <xdr:colOff>749300</xdr:colOff>
      <xdr:row>1829</xdr:row>
      <xdr:rowOff>501650</xdr:rowOff>
    </xdr:to>
    <xdr:pic>
      <xdr:nvPicPr>
        <xdr:cNvPr id="3231" name="Subgraph-jrossnicoll">
          <a:extLst>
            <a:ext uri="{FF2B5EF4-FFF2-40B4-BE49-F238E27FC236}">
              <a16:creationId xmlns:a16="http://schemas.microsoft.com/office/drawing/2014/main" id="{2E42E3D7-AF47-46CC-B055-D36162685D91}"/>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957716525"/>
          <a:ext cx="723900" cy="476250"/>
        </a:xfrm>
        <a:prstGeom prst="rect">
          <a:avLst/>
        </a:prstGeom>
      </xdr:spPr>
    </xdr:pic>
    <xdr:clientData/>
  </xdr:twoCellAnchor>
  <xdr:twoCellAnchor editAs="oneCell">
    <xdr:from>
      <xdr:col>1</xdr:col>
      <xdr:colOff>25400</xdr:colOff>
      <xdr:row>1830</xdr:row>
      <xdr:rowOff>25400</xdr:rowOff>
    </xdr:from>
    <xdr:to>
      <xdr:col>1</xdr:col>
      <xdr:colOff>749300</xdr:colOff>
      <xdr:row>1830</xdr:row>
      <xdr:rowOff>501650</xdr:rowOff>
    </xdr:to>
    <xdr:pic>
      <xdr:nvPicPr>
        <xdr:cNvPr id="3233" name="Subgraph-solfund">
          <a:extLst>
            <a:ext uri="{FF2B5EF4-FFF2-40B4-BE49-F238E27FC236}">
              <a16:creationId xmlns:a16="http://schemas.microsoft.com/office/drawing/2014/main" id="{862F3FCC-0B57-425F-8A0A-82D998507A50}"/>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5000" y="958240400"/>
          <a:ext cx="723900" cy="476250"/>
        </a:xfrm>
        <a:prstGeom prst="rect">
          <a:avLst/>
        </a:prstGeom>
      </xdr:spPr>
    </xdr:pic>
    <xdr:clientData/>
  </xdr:twoCellAnchor>
  <xdr:twoCellAnchor editAs="oneCell">
    <xdr:from>
      <xdr:col>1</xdr:col>
      <xdr:colOff>25400</xdr:colOff>
      <xdr:row>1831</xdr:row>
      <xdr:rowOff>25400</xdr:rowOff>
    </xdr:from>
    <xdr:to>
      <xdr:col>1</xdr:col>
      <xdr:colOff>749300</xdr:colOff>
      <xdr:row>1831</xdr:row>
      <xdr:rowOff>501650</xdr:rowOff>
    </xdr:to>
    <xdr:pic>
      <xdr:nvPicPr>
        <xdr:cNvPr id="3235" name="Subgraph-delorazepary">
          <a:extLst>
            <a:ext uri="{FF2B5EF4-FFF2-40B4-BE49-F238E27FC236}">
              <a16:creationId xmlns:a16="http://schemas.microsoft.com/office/drawing/2014/main" id="{EB0EBD48-34CB-4E51-B318-BC6D3AEC649D}"/>
            </a:ext>
          </a:extLst>
        </xdr:cNvPr>
        <xdr:cNvPicPr>
          <a:picLocks/>
        </xdr:cNvPicPr>
      </xdr:nvPicPr>
      <xdr:blipFill>
        <a:blip xmlns:r="http://schemas.openxmlformats.org/officeDocument/2006/relationships" r:embed="rId379">
          <a:extLst>
            <a:ext uri="{28A0092B-C50C-407E-A947-70E740481C1C}">
              <a14:useLocalDpi xmlns:a14="http://schemas.microsoft.com/office/drawing/2010/main" val="0"/>
            </a:ext>
          </a:extLst>
        </a:blip>
        <a:stretch>
          <a:fillRect/>
        </a:stretch>
      </xdr:blipFill>
      <xdr:spPr>
        <a:xfrm>
          <a:off x="635000" y="958764275"/>
          <a:ext cx="723900" cy="476250"/>
        </a:xfrm>
        <a:prstGeom prst="rect">
          <a:avLst/>
        </a:prstGeom>
      </xdr:spPr>
    </xdr:pic>
    <xdr:clientData/>
  </xdr:twoCellAnchor>
  <xdr:twoCellAnchor editAs="oneCell">
    <xdr:from>
      <xdr:col>1</xdr:col>
      <xdr:colOff>25400</xdr:colOff>
      <xdr:row>1833</xdr:row>
      <xdr:rowOff>25400</xdr:rowOff>
    </xdr:from>
    <xdr:to>
      <xdr:col>1</xdr:col>
      <xdr:colOff>749300</xdr:colOff>
      <xdr:row>1833</xdr:row>
      <xdr:rowOff>501650</xdr:rowOff>
    </xdr:to>
    <xdr:pic>
      <xdr:nvPicPr>
        <xdr:cNvPr id="3237" name="Subgraph-flowpom">
          <a:extLst>
            <a:ext uri="{FF2B5EF4-FFF2-40B4-BE49-F238E27FC236}">
              <a16:creationId xmlns:a16="http://schemas.microsoft.com/office/drawing/2014/main" id="{6445CC69-C09F-46D4-B9F3-665B1D7144CF}"/>
            </a:ext>
          </a:extLst>
        </xdr:cNvPr>
        <xdr:cNvPicPr>
          <a:picLocks/>
        </xdr:cNvPicPr>
      </xdr:nvPicPr>
      <xdr:blipFill>
        <a:blip xmlns:r="http://schemas.openxmlformats.org/officeDocument/2006/relationships" r:embed="rId469">
          <a:extLst>
            <a:ext uri="{28A0092B-C50C-407E-A947-70E740481C1C}">
              <a14:useLocalDpi xmlns:a14="http://schemas.microsoft.com/office/drawing/2010/main" val="0"/>
            </a:ext>
          </a:extLst>
        </a:blip>
        <a:stretch>
          <a:fillRect/>
        </a:stretch>
      </xdr:blipFill>
      <xdr:spPr>
        <a:xfrm>
          <a:off x="635000" y="959812025"/>
          <a:ext cx="723900" cy="476250"/>
        </a:xfrm>
        <a:prstGeom prst="rect">
          <a:avLst/>
        </a:prstGeom>
      </xdr:spPr>
    </xdr:pic>
    <xdr:clientData/>
  </xdr:twoCellAnchor>
  <xdr:twoCellAnchor editAs="oneCell">
    <xdr:from>
      <xdr:col>1</xdr:col>
      <xdr:colOff>25400</xdr:colOff>
      <xdr:row>1835</xdr:row>
      <xdr:rowOff>25400</xdr:rowOff>
    </xdr:from>
    <xdr:to>
      <xdr:col>1</xdr:col>
      <xdr:colOff>749300</xdr:colOff>
      <xdr:row>1835</xdr:row>
      <xdr:rowOff>501650</xdr:rowOff>
    </xdr:to>
    <xdr:pic>
      <xdr:nvPicPr>
        <xdr:cNvPr id="3239" name="Subgraph-bigwinclaiming">
          <a:extLst>
            <a:ext uri="{FF2B5EF4-FFF2-40B4-BE49-F238E27FC236}">
              <a16:creationId xmlns:a16="http://schemas.microsoft.com/office/drawing/2014/main" id="{8D425432-0598-4E26-84E8-4C4756D05431}"/>
            </a:ext>
          </a:extLst>
        </xdr:cNvPr>
        <xdr:cNvPicPr>
          <a:picLocks/>
        </xdr:cNvPicPr>
      </xdr:nvPicPr>
      <xdr:blipFill>
        <a:blip xmlns:r="http://schemas.openxmlformats.org/officeDocument/2006/relationships" r:embed="rId459">
          <a:extLst>
            <a:ext uri="{28A0092B-C50C-407E-A947-70E740481C1C}">
              <a14:useLocalDpi xmlns:a14="http://schemas.microsoft.com/office/drawing/2010/main" val="0"/>
            </a:ext>
          </a:extLst>
        </a:blip>
        <a:stretch>
          <a:fillRect/>
        </a:stretch>
      </xdr:blipFill>
      <xdr:spPr>
        <a:xfrm>
          <a:off x="635000" y="960859775"/>
          <a:ext cx="723900" cy="476250"/>
        </a:xfrm>
        <a:prstGeom prst="rect">
          <a:avLst/>
        </a:prstGeom>
      </xdr:spPr>
    </xdr:pic>
    <xdr:clientData/>
  </xdr:twoCellAnchor>
  <xdr:twoCellAnchor editAs="oneCell">
    <xdr:from>
      <xdr:col>1</xdr:col>
      <xdr:colOff>25400</xdr:colOff>
      <xdr:row>1836</xdr:row>
      <xdr:rowOff>25400</xdr:rowOff>
    </xdr:from>
    <xdr:to>
      <xdr:col>1</xdr:col>
      <xdr:colOff>749300</xdr:colOff>
      <xdr:row>1836</xdr:row>
      <xdr:rowOff>501650</xdr:rowOff>
    </xdr:to>
    <xdr:pic>
      <xdr:nvPicPr>
        <xdr:cNvPr id="3241" name="Subgraph-txtdrsalman">
          <a:extLst>
            <a:ext uri="{FF2B5EF4-FFF2-40B4-BE49-F238E27FC236}">
              <a16:creationId xmlns:a16="http://schemas.microsoft.com/office/drawing/2014/main" id="{FCE72E1F-2622-4127-88BD-F41FB3D488EA}"/>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961383650"/>
          <a:ext cx="723900" cy="476250"/>
        </a:xfrm>
        <a:prstGeom prst="rect">
          <a:avLst/>
        </a:prstGeom>
      </xdr:spPr>
    </xdr:pic>
    <xdr:clientData/>
  </xdr:twoCellAnchor>
  <xdr:twoCellAnchor editAs="oneCell">
    <xdr:from>
      <xdr:col>1</xdr:col>
      <xdr:colOff>25400</xdr:colOff>
      <xdr:row>1837</xdr:row>
      <xdr:rowOff>25400</xdr:rowOff>
    </xdr:from>
    <xdr:to>
      <xdr:col>1</xdr:col>
      <xdr:colOff>749300</xdr:colOff>
      <xdr:row>1837</xdr:row>
      <xdr:rowOff>501650</xdr:rowOff>
    </xdr:to>
    <xdr:pic>
      <xdr:nvPicPr>
        <xdr:cNvPr id="3243" name="Subgraph-idextratime">
          <a:extLst>
            <a:ext uri="{FF2B5EF4-FFF2-40B4-BE49-F238E27FC236}">
              <a16:creationId xmlns:a16="http://schemas.microsoft.com/office/drawing/2014/main" id="{0DC62A56-99B8-4DCC-8C63-9DC22B486875}"/>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961907525"/>
          <a:ext cx="723900" cy="476250"/>
        </a:xfrm>
        <a:prstGeom prst="rect">
          <a:avLst/>
        </a:prstGeom>
      </xdr:spPr>
    </xdr:pic>
    <xdr:clientData/>
  </xdr:twoCellAnchor>
  <xdr:twoCellAnchor editAs="oneCell">
    <xdr:from>
      <xdr:col>1</xdr:col>
      <xdr:colOff>25400</xdr:colOff>
      <xdr:row>1838</xdr:row>
      <xdr:rowOff>25400</xdr:rowOff>
    </xdr:from>
    <xdr:to>
      <xdr:col>1</xdr:col>
      <xdr:colOff>749300</xdr:colOff>
      <xdr:row>1838</xdr:row>
      <xdr:rowOff>501650</xdr:rowOff>
    </xdr:to>
    <xdr:pic>
      <xdr:nvPicPr>
        <xdr:cNvPr id="3245" name="Subgraph-alisawim">
          <a:extLst>
            <a:ext uri="{FF2B5EF4-FFF2-40B4-BE49-F238E27FC236}">
              <a16:creationId xmlns:a16="http://schemas.microsoft.com/office/drawing/2014/main" id="{1ABA53CF-84B8-4719-B992-8D5EFB52EE31}"/>
            </a:ext>
          </a:extLst>
        </xdr:cNvPr>
        <xdr:cNvPicPr>
          <a:picLocks/>
        </xdr:cNvPicPr>
      </xdr:nvPicPr>
      <xdr:blipFill>
        <a:blip xmlns:r="http://schemas.openxmlformats.org/officeDocument/2006/relationships" r:embed="rId490">
          <a:extLst>
            <a:ext uri="{28A0092B-C50C-407E-A947-70E740481C1C}">
              <a14:useLocalDpi xmlns:a14="http://schemas.microsoft.com/office/drawing/2010/main" val="0"/>
            </a:ext>
          </a:extLst>
        </a:blip>
        <a:stretch>
          <a:fillRect/>
        </a:stretch>
      </xdr:blipFill>
      <xdr:spPr>
        <a:xfrm>
          <a:off x="635000" y="962431400"/>
          <a:ext cx="723900" cy="476250"/>
        </a:xfrm>
        <a:prstGeom prst="rect">
          <a:avLst/>
        </a:prstGeom>
      </xdr:spPr>
    </xdr:pic>
    <xdr:clientData/>
  </xdr:twoCellAnchor>
  <xdr:twoCellAnchor editAs="oneCell">
    <xdr:from>
      <xdr:col>1</xdr:col>
      <xdr:colOff>25400</xdr:colOff>
      <xdr:row>1839</xdr:row>
      <xdr:rowOff>25400</xdr:rowOff>
    </xdr:from>
    <xdr:to>
      <xdr:col>1</xdr:col>
      <xdr:colOff>749300</xdr:colOff>
      <xdr:row>1839</xdr:row>
      <xdr:rowOff>501650</xdr:rowOff>
    </xdr:to>
    <xdr:pic>
      <xdr:nvPicPr>
        <xdr:cNvPr id="3247" name="Subgraph-multixxc">
          <a:extLst>
            <a:ext uri="{FF2B5EF4-FFF2-40B4-BE49-F238E27FC236}">
              <a16:creationId xmlns:a16="http://schemas.microsoft.com/office/drawing/2014/main" id="{2DBC9B57-5CE0-446E-8F18-8C37A708A3B9}"/>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962955275"/>
          <a:ext cx="723900" cy="476250"/>
        </a:xfrm>
        <a:prstGeom prst="rect">
          <a:avLst/>
        </a:prstGeom>
      </xdr:spPr>
    </xdr:pic>
    <xdr:clientData/>
  </xdr:twoCellAnchor>
  <xdr:twoCellAnchor editAs="oneCell">
    <xdr:from>
      <xdr:col>1</xdr:col>
      <xdr:colOff>25400</xdr:colOff>
      <xdr:row>1840</xdr:row>
      <xdr:rowOff>25400</xdr:rowOff>
    </xdr:from>
    <xdr:to>
      <xdr:col>1</xdr:col>
      <xdr:colOff>749300</xdr:colOff>
      <xdr:row>1840</xdr:row>
      <xdr:rowOff>501650</xdr:rowOff>
    </xdr:to>
    <xdr:pic>
      <xdr:nvPicPr>
        <xdr:cNvPr id="3249" name="Subgraph-harukisunoo">
          <a:extLst>
            <a:ext uri="{FF2B5EF4-FFF2-40B4-BE49-F238E27FC236}">
              <a16:creationId xmlns:a16="http://schemas.microsoft.com/office/drawing/2014/main" id="{427385BD-6A98-43BB-85E6-FD741E5EAF69}"/>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963479150"/>
          <a:ext cx="723900" cy="476250"/>
        </a:xfrm>
        <a:prstGeom prst="rect">
          <a:avLst/>
        </a:prstGeom>
      </xdr:spPr>
    </xdr:pic>
    <xdr:clientData/>
  </xdr:twoCellAnchor>
  <xdr:twoCellAnchor editAs="oneCell">
    <xdr:from>
      <xdr:col>1</xdr:col>
      <xdr:colOff>25400</xdr:colOff>
      <xdr:row>1841</xdr:row>
      <xdr:rowOff>25400</xdr:rowOff>
    </xdr:from>
    <xdr:to>
      <xdr:col>1</xdr:col>
      <xdr:colOff>749300</xdr:colOff>
      <xdr:row>1841</xdr:row>
      <xdr:rowOff>501650</xdr:rowOff>
    </xdr:to>
    <xdr:pic>
      <xdr:nvPicPr>
        <xdr:cNvPr id="3251" name="Subgraph-sochak34">
          <a:extLst>
            <a:ext uri="{FF2B5EF4-FFF2-40B4-BE49-F238E27FC236}">
              <a16:creationId xmlns:a16="http://schemas.microsoft.com/office/drawing/2014/main" id="{3DA87EF6-6DE1-4A21-8C09-270B1F89C383}"/>
            </a:ext>
          </a:extLst>
        </xdr:cNvPr>
        <xdr:cNvPicPr>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635000" y="964003025"/>
          <a:ext cx="723900" cy="476250"/>
        </a:xfrm>
        <a:prstGeom prst="rect">
          <a:avLst/>
        </a:prstGeom>
      </xdr:spPr>
    </xdr:pic>
    <xdr:clientData/>
  </xdr:twoCellAnchor>
  <xdr:twoCellAnchor editAs="oneCell">
    <xdr:from>
      <xdr:col>1</xdr:col>
      <xdr:colOff>25400</xdr:colOff>
      <xdr:row>1842</xdr:row>
      <xdr:rowOff>25400</xdr:rowOff>
    </xdr:from>
    <xdr:to>
      <xdr:col>1</xdr:col>
      <xdr:colOff>749300</xdr:colOff>
      <xdr:row>1842</xdr:row>
      <xdr:rowOff>501650</xdr:rowOff>
    </xdr:to>
    <xdr:pic>
      <xdr:nvPicPr>
        <xdr:cNvPr id="3253" name="Subgraph-frenchsavagery">
          <a:extLst>
            <a:ext uri="{FF2B5EF4-FFF2-40B4-BE49-F238E27FC236}">
              <a16:creationId xmlns:a16="http://schemas.microsoft.com/office/drawing/2014/main" id="{CECC4DB8-1ED9-416B-A647-C432D9E726BD}"/>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964526900"/>
          <a:ext cx="723900" cy="476250"/>
        </a:xfrm>
        <a:prstGeom prst="rect">
          <a:avLst/>
        </a:prstGeom>
      </xdr:spPr>
    </xdr:pic>
    <xdr:clientData/>
  </xdr:twoCellAnchor>
  <xdr:twoCellAnchor editAs="oneCell">
    <xdr:from>
      <xdr:col>1</xdr:col>
      <xdr:colOff>25400</xdr:colOff>
      <xdr:row>1843</xdr:row>
      <xdr:rowOff>25400</xdr:rowOff>
    </xdr:from>
    <xdr:to>
      <xdr:col>1</xdr:col>
      <xdr:colOff>749300</xdr:colOff>
      <xdr:row>1843</xdr:row>
      <xdr:rowOff>501650</xdr:rowOff>
    </xdr:to>
    <xdr:pic>
      <xdr:nvPicPr>
        <xdr:cNvPr id="3255" name="Subgraph-tonyelcucyu">
          <a:extLst>
            <a:ext uri="{FF2B5EF4-FFF2-40B4-BE49-F238E27FC236}">
              <a16:creationId xmlns:a16="http://schemas.microsoft.com/office/drawing/2014/main" id="{4D34CD67-BEBF-436E-AA4F-441E8719A763}"/>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5000" y="965050775"/>
          <a:ext cx="723900" cy="476250"/>
        </a:xfrm>
        <a:prstGeom prst="rect">
          <a:avLst/>
        </a:prstGeom>
      </xdr:spPr>
    </xdr:pic>
    <xdr:clientData/>
  </xdr:twoCellAnchor>
  <xdr:twoCellAnchor editAs="oneCell">
    <xdr:from>
      <xdr:col>1</xdr:col>
      <xdr:colOff>25400</xdr:colOff>
      <xdr:row>1844</xdr:row>
      <xdr:rowOff>25400</xdr:rowOff>
    </xdr:from>
    <xdr:to>
      <xdr:col>1</xdr:col>
      <xdr:colOff>749300</xdr:colOff>
      <xdr:row>1844</xdr:row>
      <xdr:rowOff>501650</xdr:rowOff>
    </xdr:to>
    <xdr:pic>
      <xdr:nvPicPr>
        <xdr:cNvPr id="3257" name="Subgraph-1sx8so071gcurom">
          <a:extLst>
            <a:ext uri="{FF2B5EF4-FFF2-40B4-BE49-F238E27FC236}">
              <a16:creationId xmlns:a16="http://schemas.microsoft.com/office/drawing/2014/main" id="{AA2CBB91-5A5F-43D5-ADDE-EBFB91AAC308}"/>
            </a:ext>
          </a:extLst>
        </xdr:cNvPr>
        <xdr:cNvPicPr>
          <a:picLocks/>
        </xdr:cNvPicPr>
      </xdr:nvPicPr>
      <xdr:blipFill>
        <a:blip xmlns:r="http://schemas.openxmlformats.org/officeDocument/2006/relationships" r:embed="rId247">
          <a:extLst>
            <a:ext uri="{28A0092B-C50C-407E-A947-70E740481C1C}">
              <a14:useLocalDpi xmlns:a14="http://schemas.microsoft.com/office/drawing/2010/main" val="0"/>
            </a:ext>
          </a:extLst>
        </a:blip>
        <a:stretch>
          <a:fillRect/>
        </a:stretch>
      </xdr:blipFill>
      <xdr:spPr>
        <a:xfrm>
          <a:off x="635000" y="965574650"/>
          <a:ext cx="723900" cy="476250"/>
        </a:xfrm>
        <a:prstGeom prst="rect">
          <a:avLst/>
        </a:prstGeom>
      </xdr:spPr>
    </xdr:pic>
    <xdr:clientData/>
  </xdr:twoCellAnchor>
  <xdr:twoCellAnchor editAs="oneCell">
    <xdr:from>
      <xdr:col>1</xdr:col>
      <xdr:colOff>25400</xdr:colOff>
      <xdr:row>1846</xdr:row>
      <xdr:rowOff>25400</xdr:rowOff>
    </xdr:from>
    <xdr:to>
      <xdr:col>1</xdr:col>
      <xdr:colOff>749300</xdr:colOff>
      <xdr:row>1846</xdr:row>
      <xdr:rowOff>501650</xdr:rowOff>
    </xdr:to>
    <xdr:pic>
      <xdr:nvPicPr>
        <xdr:cNvPr id="3259" name="Subgraph-alarchy_">
          <a:extLst>
            <a:ext uri="{FF2B5EF4-FFF2-40B4-BE49-F238E27FC236}">
              <a16:creationId xmlns:a16="http://schemas.microsoft.com/office/drawing/2014/main" id="{E59F8362-8A21-401C-B4C9-88DF4BDA98F0}"/>
            </a:ext>
          </a:extLst>
        </xdr:cNvPr>
        <xdr:cNvPicPr>
          <a:picLocks/>
        </xdr:cNvPicPr>
      </xdr:nvPicPr>
      <xdr:blipFill>
        <a:blip xmlns:r="http://schemas.openxmlformats.org/officeDocument/2006/relationships" r:embed="rId134">
          <a:extLst>
            <a:ext uri="{28A0092B-C50C-407E-A947-70E740481C1C}">
              <a14:useLocalDpi xmlns:a14="http://schemas.microsoft.com/office/drawing/2010/main" val="0"/>
            </a:ext>
          </a:extLst>
        </a:blip>
        <a:stretch>
          <a:fillRect/>
        </a:stretch>
      </xdr:blipFill>
      <xdr:spPr>
        <a:xfrm>
          <a:off x="635000" y="966622400"/>
          <a:ext cx="723900" cy="476250"/>
        </a:xfrm>
        <a:prstGeom prst="rect">
          <a:avLst/>
        </a:prstGeom>
      </xdr:spPr>
    </xdr:pic>
    <xdr:clientData/>
  </xdr:twoCellAnchor>
  <xdr:twoCellAnchor editAs="oneCell">
    <xdr:from>
      <xdr:col>1</xdr:col>
      <xdr:colOff>25400</xdr:colOff>
      <xdr:row>1847</xdr:row>
      <xdr:rowOff>25400</xdr:rowOff>
    </xdr:from>
    <xdr:to>
      <xdr:col>1</xdr:col>
      <xdr:colOff>749300</xdr:colOff>
      <xdr:row>1847</xdr:row>
      <xdr:rowOff>501650</xdr:rowOff>
    </xdr:to>
    <xdr:pic>
      <xdr:nvPicPr>
        <xdr:cNvPr id="3261" name="Subgraph-taufiqhakimi_">
          <a:extLst>
            <a:ext uri="{FF2B5EF4-FFF2-40B4-BE49-F238E27FC236}">
              <a16:creationId xmlns:a16="http://schemas.microsoft.com/office/drawing/2014/main" id="{EBF4CA90-2293-40C9-AC01-E2C0F22BC90F}"/>
            </a:ext>
          </a:extLst>
        </xdr:cNvPr>
        <xdr:cNvPicPr>
          <a:picLocks/>
        </xdr:cNvPicPr>
      </xdr:nvPicPr>
      <xdr:blipFill>
        <a:blip xmlns:r="http://schemas.openxmlformats.org/officeDocument/2006/relationships" r:embed="rId491">
          <a:extLst>
            <a:ext uri="{28A0092B-C50C-407E-A947-70E740481C1C}">
              <a14:useLocalDpi xmlns:a14="http://schemas.microsoft.com/office/drawing/2010/main" val="0"/>
            </a:ext>
          </a:extLst>
        </a:blip>
        <a:stretch>
          <a:fillRect/>
        </a:stretch>
      </xdr:blipFill>
      <xdr:spPr>
        <a:xfrm>
          <a:off x="635000" y="967146275"/>
          <a:ext cx="723900" cy="476250"/>
        </a:xfrm>
        <a:prstGeom prst="rect">
          <a:avLst/>
        </a:prstGeom>
      </xdr:spPr>
    </xdr:pic>
    <xdr:clientData/>
  </xdr:twoCellAnchor>
  <xdr:twoCellAnchor editAs="oneCell">
    <xdr:from>
      <xdr:col>1</xdr:col>
      <xdr:colOff>25400</xdr:colOff>
      <xdr:row>1848</xdr:row>
      <xdr:rowOff>25400</xdr:rowOff>
    </xdr:from>
    <xdr:to>
      <xdr:col>1</xdr:col>
      <xdr:colOff>749300</xdr:colOff>
      <xdr:row>1848</xdr:row>
      <xdr:rowOff>501650</xdr:rowOff>
    </xdr:to>
    <xdr:pic>
      <xdr:nvPicPr>
        <xdr:cNvPr id="3263" name="Subgraph-pwinsidercom">
          <a:extLst>
            <a:ext uri="{FF2B5EF4-FFF2-40B4-BE49-F238E27FC236}">
              <a16:creationId xmlns:a16="http://schemas.microsoft.com/office/drawing/2014/main" id="{2D2E8E2A-9B27-4C26-B712-4FB7BCE4D220}"/>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967670150"/>
          <a:ext cx="723900" cy="476250"/>
        </a:xfrm>
        <a:prstGeom prst="rect">
          <a:avLst/>
        </a:prstGeom>
      </xdr:spPr>
    </xdr:pic>
    <xdr:clientData/>
  </xdr:twoCellAnchor>
  <xdr:twoCellAnchor editAs="oneCell">
    <xdr:from>
      <xdr:col>1</xdr:col>
      <xdr:colOff>25400</xdr:colOff>
      <xdr:row>1849</xdr:row>
      <xdr:rowOff>25400</xdr:rowOff>
    </xdr:from>
    <xdr:to>
      <xdr:col>1</xdr:col>
      <xdr:colOff>749300</xdr:colOff>
      <xdr:row>1849</xdr:row>
      <xdr:rowOff>501650</xdr:rowOff>
    </xdr:to>
    <xdr:pic>
      <xdr:nvPicPr>
        <xdr:cNvPr id="3265" name="Subgraph-olivertaylordmu">
          <a:extLst>
            <a:ext uri="{FF2B5EF4-FFF2-40B4-BE49-F238E27FC236}">
              <a16:creationId xmlns:a16="http://schemas.microsoft.com/office/drawing/2014/main" id="{4741044F-36C5-4DAD-9F58-72BD09F6B0C3}"/>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968194025"/>
          <a:ext cx="723900" cy="476250"/>
        </a:xfrm>
        <a:prstGeom prst="rect">
          <a:avLst/>
        </a:prstGeom>
      </xdr:spPr>
    </xdr:pic>
    <xdr:clientData/>
  </xdr:twoCellAnchor>
  <xdr:twoCellAnchor editAs="oneCell">
    <xdr:from>
      <xdr:col>1</xdr:col>
      <xdr:colOff>25400</xdr:colOff>
      <xdr:row>1850</xdr:row>
      <xdr:rowOff>25400</xdr:rowOff>
    </xdr:from>
    <xdr:to>
      <xdr:col>1</xdr:col>
      <xdr:colOff>749300</xdr:colOff>
      <xdr:row>1850</xdr:row>
      <xdr:rowOff>501650</xdr:rowOff>
    </xdr:to>
    <xdr:pic>
      <xdr:nvPicPr>
        <xdr:cNvPr id="3267" name="Subgraph-nanadjibril">
          <a:extLst>
            <a:ext uri="{FF2B5EF4-FFF2-40B4-BE49-F238E27FC236}">
              <a16:creationId xmlns:a16="http://schemas.microsoft.com/office/drawing/2014/main" id="{9AFF6B86-0091-4ACC-9922-E878678BAE80}"/>
            </a:ext>
          </a:extLst>
        </xdr:cNvPr>
        <xdr:cNvPicPr>
          <a:picLocks/>
        </xdr:cNvPicPr>
      </xdr:nvPicPr>
      <xdr:blipFill>
        <a:blip xmlns:r="http://schemas.openxmlformats.org/officeDocument/2006/relationships" r:embed="rId439">
          <a:extLst>
            <a:ext uri="{28A0092B-C50C-407E-A947-70E740481C1C}">
              <a14:useLocalDpi xmlns:a14="http://schemas.microsoft.com/office/drawing/2010/main" val="0"/>
            </a:ext>
          </a:extLst>
        </a:blip>
        <a:stretch>
          <a:fillRect/>
        </a:stretch>
      </xdr:blipFill>
      <xdr:spPr>
        <a:xfrm>
          <a:off x="635000" y="968717900"/>
          <a:ext cx="723900" cy="476250"/>
        </a:xfrm>
        <a:prstGeom prst="rect">
          <a:avLst/>
        </a:prstGeom>
      </xdr:spPr>
    </xdr:pic>
    <xdr:clientData/>
  </xdr:twoCellAnchor>
  <xdr:twoCellAnchor editAs="oneCell">
    <xdr:from>
      <xdr:col>1</xdr:col>
      <xdr:colOff>25400</xdr:colOff>
      <xdr:row>1851</xdr:row>
      <xdr:rowOff>25400</xdr:rowOff>
    </xdr:from>
    <xdr:to>
      <xdr:col>1</xdr:col>
      <xdr:colOff>749300</xdr:colOff>
      <xdr:row>1851</xdr:row>
      <xdr:rowOff>501650</xdr:rowOff>
    </xdr:to>
    <xdr:pic>
      <xdr:nvPicPr>
        <xdr:cNvPr id="3269" name="Subgraph-chivas8_">
          <a:extLst>
            <a:ext uri="{FF2B5EF4-FFF2-40B4-BE49-F238E27FC236}">
              <a16:creationId xmlns:a16="http://schemas.microsoft.com/office/drawing/2014/main" id="{B874CE6C-1341-42F3-9AA3-0EB7FE64831D}"/>
            </a:ext>
          </a:extLst>
        </xdr:cNvPr>
        <xdr:cNvPicPr>
          <a:picLocks/>
        </xdr:cNvPicPr>
      </xdr:nvPicPr>
      <xdr:blipFill>
        <a:blip xmlns:r="http://schemas.openxmlformats.org/officeDocument/2006/relationships" r:embed="rId439">
          <a:extLst>
            <a:ext uri="{28A0092B-C50C-407E-A947-70E740481C1C}">
              <a14:useLocalDpi xmlns:a14="http://schemas.microsoft.com/office/drawing/2010/main" val="0"/>
            </a:ext>
          </a:extLst>
        </a:blip>
        <a:stretch>
          <a:fillRect/>
        </a:stretch>
      </xdr:blipFill>
      <xdr:spPr>
        <a:xfrm>
          <a:off x="635000" y="969241775"/>
          <a:ext cx="723900" cy="476250"/>
        </a:xfrm>
        <a:prstGeom prst="rect">
          <a:avLst/>
        </a:prstGeom>
      </xdr:spPr>
    </xdr:pic>
    <xdr:clientData/>
  </xdr:twoCellAnchor>
  <xdr:twoCellAnchor editAs="oneCell">
    <xdr:from>
      <xdr:col>1</xdr:col>
      <xdr:colOff>25400</xdr:colOff>
      <xdr:row>1852</xdr:row>
      <xdr:rowOff>25400</xdr:rowOff>
    </xdr:from>
    <xdr:to>
      <xdr:col>1</xdr:col>
      <xdr:colOff>749300</xdr:colOff>
      <xdr:row>1852</xdr:row>
      <xdr:rowOff>501650</xdr:rowOff>
    </xdr:to>
    <xdr:pic>
      <xdr:nvPicPr>
        <xdr:cNvPr id="3271" name="Subgraph-dstandridge92">
          <a:extLst>
            <a:ext uri="{FF2B5EF4-FFF2-40B4-BE49-F238E27FC236}">
              <a16:creationId xmlns:a16="http://schemas.microsoft.com/office/drawing/2014/main" id="{6AD75B3A-82D7-4EE7-926F-3D9DBE4D770E}"/>
            </a:ext>
          </a:extLst>
        </xdr:cNvPr>
        <xdr:cNvPicPr>
          <a:picLocks/>
        </xdr:cNvPicPr>
      </xdr:nvPicPr>
      <xdr:blipFill>
        <a:blip xmlns:r="http://schemas.openxmlformats.org/officeDocument/2006/relationships" r:embed="rId492">
          <a:extLst>
            <a:ext uri="{28A0092B-C50C-407E-A947-70E740481C1C}">
              <a14:useLocalDpi xmlns:a14="http://schemas.microsoft.com/office/drawing/2010/main" val="0"/>
            </a:ext>
          </a:extLst>
        </a:blip>
        <a:stretch>
          <a:fillRect/>
        </a:stretch>
      </xdr:blipFill>
      <xdr:spPr>
        <a:xfrm>
          <a:off x="635000" y="969765650"/>
          <a:ext cx="723900" cy="476250"/>
        </a:xfrm>
        <a:prstGeom prst="rect">
          <a:avLst/>
        </a:prstGeom>
      </xdr:spPr>
    </xdr:pic>
    <xdr:clientData/>
  </xdr:twoCellAnchor>
  <xdr:twoCellAnchor editAs="oneCell">
    <xdr:from>
      <xdr:col>1</xdr:col>
      <xdr:colOff>25400</xdr:colOff>
      <xdr:row>1854</xdr:row>
      <xdr:rowOff>25400</xdr:rowOff>
    </xdr:from>
    <xdr:to>
      <xdr:col>1</xdr:col>
      <xdr:colOff>749300</xdr:colOff>
      <xdr:row>1854</xdr:row>
      <xdr:rowOff>501650</xdr:rowOff>
    </xdr:to>
    <xdr:pic>
      <xdr:nvPicPr>
        <xdr:cNvPr id="3273" name="Subgraph-sweetsssv">
          <a:extLst>
            <a:ext uri="{FF2B5EF4-FFF2-40B4-BE49-F238E27FC236}">
              <a16:creationId xmlns:a16="http://schemas.microsoft.com/office/drawing/2014/main" id="{30F71BA8-0995-49B8-BBC1-BEE6A3A8A140}"/>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970813400"/>
          <a:ext cx="723900" cy="476250"/>
        </a:xfrm>
        <a:prstGeom prst="rect">
          <a:avLst/>
        </a:prstGeom>
      </xdr:spPr>
    </xdr:pic>
    <xdr:clientData/>
  </xdr:twoCellAnchor>
  <xdr:twoCellAnchor editAs="oneCell">
    <xdr:from>
      <xdr:col>1</xdr:col>
      <xdr:colOff>25400</xdr:colOff>
      <xdr:row>1855</xdr:row>
      <xdr:rowOff>25400</xdr:rowOff>
    </xdr:from>
    <xdr:to>
      <xdr:col>1</xdr:col>
      <xdr:colOff>749300</xdr:colOff>
      <xdr:row>1855</xdr:row>
      <xdr:rowOff>501650</xdr:rowOff>
    </xdr:to>
    <xdr:pic>
      <xdr:nvPicPr>
        <xdr:cNvPr id="3275" name="Subgraph-skach___">
          <a:extLst>
            <a:ext uri="{FF2B5EF4-FFF2-40B4-BE49-F238E27FC236}">
              <a16:creationId xmlns:a16="http://schemas.microsoft.com/office/drawing/2014/main" id="{4DBAB379-727E-42A0-B6FB-E43EE3683A22}"/>
            </a:ext>
          </a:extLst>
        </xdr:cNvPr>
        <xdr:cNvPicPr>
          <a:picLocks/>
        </xdr:cNvPicPr>
      </xdr:nvPicPr>
      <xdr:blipFill>
        <a:blip xmlns:r="http://schemas.openxmlformats.org/officeDocument/2006/relationships" r:embed="rId493">
          <a:extLst>
            <a:ext uri="{28A0092B-C50C-407E-A947-70E740481C1C}">
              <a14:useLocalDpi xmlns:a14="http://schemas.microsoft.com/office/drawing/2010/main" val="0"/>
            </a:ext>
          </a:extLst>
        </a:blip>
        <a:stretch>
          <a:fillRect/>
        </a:stretch>
      </xdr:blipFill>
      <xdr:spPr>
        <a:xfrm>
          <a:off x="635000" y="971337275"/>
          <a:ext cx="723900" cy="476250"/>
        </a:xfrm>
        <a:prstGeom prst="rect">
          <a:avLst/>
        </a:prstGeom>
      </xdr:spPr>
    </xdr:pic>
    <xdr:clientData/>
  </xdr:twoCellAnchor>
  <xdr:twoCellAnchor editAs="oneCell">
    <xdr:from>
      <xdr:col>1</xdr:col>
      <xdr:colOff>25400</xdr:colOff>
      <xdr:row>1856</xdr:row>
      <xdr:rowOff>25400</xdr:rowOff>
    </xdr:from>
    <xdr:to>
      <xdr:col>1</xdr:col>
      <xdr:colOff>749300</xdr:colOff>
      <xdr:row>1856</xdr:row>
      <xdr:rowOff>501650</xdr:rowOff>
    </xdr:to>
    <xdr:pic>
      <xdr:nvPicPr>
        <xdr:cNvPr id="3277" name="Subgraph-officialmmatime">
          <a:extLst>
            <a:ext uri="{FF2B5EF4-FFF2-40B4-BE49-F238E27FC236}">
              <a16:creationId xmlns:a16="http://schemas.microsoft.com/office/drawing/2014/main" id="{B397D446-5E17-42F8-9080-268040CB246B}"/>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971861150"/>
          <a:ext cx="723900" cy="476250"/>
        </a:xfrm>
        <a:prstGeom prst="rect">
          <a:avLst/>
        </a:prstGeom>
      </xdr:spPr>
    </xdr:pic>
    <xdr:clientData/>
  </xdr:twoCellAnchor>
  <xdr:twoCellAnchor editAs="oneCell">
    <xdr:from>
      <xdr:col>1</xdr:col>
      <xdr:colOff>25400</xdr:colOff>
      <xdr:row>1857</xdr:row>
      <xdr:rowOff>25400</xdr:rowOff>
    </xdr:from>
    <xdr:to>
      <xdr:col>1</xdr:col>
      <xdr:colOff>749300</xdr:colOff>
      <xdr:row>1857</xdr:row>
      <xdr:rowOff>501650</xdr:rowOff>
    </xdr:to>
    <xdr:pic>
      <xdr:nvPicPr>
        <xdr:cNvPr id="3279" name="Subgraph-jahmalbaksh">
          <a:extLst>
            <a:ext uri="{FF2B5EF4-FFF2-40B4-BE49-F238E27FC236}">
              <a16:creationId xmlns:a16="http://schemas.microsoft.com/office/drawing/2014/main" id="{5FFBD9BF-91FC-4D17-9181-D8BAA3ED996F}"/>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972385025"/>
          <a:ext cx="723900" cy="476250"/>
        </a:xfrm>
        <a:prstGeom prst="rect">
          <a:avLst/>
        </a:prstGeom>
      </xdr:spPr>
    </xdr:pic>
    <xdr:clientData/>
  </xdr:twoCellAnchor>
  <xdr:twoCellAnchor editAs="oneCell">
    <xdr:from>
      <xdr:col>1</xdr:col>
      <xdr:colOff>25400</xdr:colOff>
      <xdr:row>1858</xdr:row>
      <xdr:rowOff>25400</xdr:rowOff>
    </xdr:from>
    <xdr:to>
      <xdr:col>1</xdr:col>
      <xdr:colOff>749300</xdr:colOff>
      <xdr:row>1858</xdr:row>
      <xdr:rowOff>501650</xdr:rowOff>
    </xdr:to>
    <xdr:pic>
      <xdr:nvPicPr>
        <xdr:cNvPr id="3281" name="Subgraph-bananagugu">
          <a:extLst>
            <a:ext uri="{FF2B5EF4-FFF2-40B4-BE49-F238E27FC236}">
              <a16:creationId xmlns:a16="http://schemas.microsoft.com/office/drawing/2014/main" id="{DAE0849D-2128-400E-92DD-27EE7C5E1526}"/>
            </a:ext>
          </a:extLst>
        </xdr:cNvPr>
        <xdr:cNvPicPr>
          <a:picLocks/>
        </xdr:cNvPicPr>
      </xdr:nvPicPr>
      <xdr:blipFill>
        <a:blip xmlns:r="http://schemas.openxmlformats.org/officeDocument/2006/relationships" r:embed="rId494">
          <a:extLst>
            <a:ext uri="{28A0092B-C50C-407E-A947-70E740481C1C}">
              <a14:useLocalDpi xmlns:a14="http://schemas.microsoft.com/office/drawing/2010/main" val="0"/>
            </a:ext>
          </a:extLst>
        </a:blip>
        <a:stretch>
          <a:fillRect/>
        </a:stretch>
      </xdr:blipFill>
      <xdr:spPr>
        <a:xfrm>
          <a:off x="635000" y="972908900"/>
          <a:ext cx="723900" cy="476250"/>
        </a:xfrm>
        <a:prstGeom prst="rect">
          <a:avLst/>
        </a:prstGeom>
      </xdr:spPr>
    </xdr:pic>
    <xdr:clientData/>
  </xdr:twoCellAnchor>
  <xdr:twoCellAnchor editAs="oneCell">
    <xdr:from>
      <xdr:col>1</xdr:col>
      <xdr:colOff>25400</xdr:colOff>
      <xdr:row>1859</xdr:row>
      <xdr:rowOff>25400</xdr:rowOff>
    </xdr:from>
    <xdr:to>
      <xdr:col>1</xdr:col>
      <xdr:colOff>749300</xdr:colOff>
      <xdr:row>1859</xdr:row>
      <xdr:rowOff>501650</xdr:rowOff>
    </xdr:to>
    <xdr:pic>
      <xdr:nvPicPr>
        <xdr:cNvPr id="3283" name="Subgraph-cathalemyr">
          <a:extLst>
            <a:ext uri="{FF2B5EF4-FFF2-40B4-BE49-F238E27FC236}">
              <a16:creationId xmlns:a16="http://schemas.microsoft.com/office/drawing/2014/main" id="{5EA7DB35-2003-44D8-A525-6E2E6C24B9E5}"/>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973432775"/>
          <a:ext cx="723900" cy="476250"/>
        </a:xfrm>
        <a:prstGeom prst="rect">
          <a:avLst/>
        </a:prstGeom>
      </xdr:spPr>
    </xdr:pic>
    <xdr:clientData/>
  </xdr:twoCellAnchor>
  <xdr:twoCellAnchor editAs="oneCell">
    <xdr:from>
      <xdr:col>1</xdr:col>
      <xdr:colOff>25400</xdr:colOff>
      <xdr:row>1860</xdr:row>
      <xdr:rowOff>25400</xdr:rowOff>
    </xdr:from>
    <xdr:to>
      <xdr:col>1</xdr:col>
      <xdr:colOff>749300</xdr:colOff>
      <xdr:row>1860</xdr:row>
      <xdr:rowOff>501650</xdr:rowOff>
    </xdr:to>
    <xdr:pic>
      <xdr:nvPicPr>
        <xdr:cNvPr id="3285" name="Subgraph-mma_muse">
          <a:extLst>
            <a:ext uri="{FF2B5EF4-FFF2-40B4-BE49-F238E27FC236}">
              <a16:creationId xmlns:a16="http://schemas.microsoft.com/office/drawing/2014/main" id="{DA21AA21-90CB-4751-B71F-8D415C0F5282}"/>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973956650"/>
          <a:ext cx="723900" cy="476250"/>
        </a:xfrm>
        <a:prstGeom prst="rect">
          <a:avLst/>
        </a:prstGeom>
      </xdr:spPr>
    </xdr:pic>
    <xdr:clientData/>
  </xdr:twoCellAnchor>
  <xdr:twoCellAnchor editAs="oneCell">
    <xdr:from>
      <xdr:col>1</xdr:col>
      <xdr:colOff>25400</xdr:colOff>
      <xdr:row>1861</xdr:row>
      <xdr:rowOff>25400</xdr:rowOff>
    </xdr:from>
    <xdr:to>
      <xdr:col>1</xdr:col>
      <xdr:colOff>749300</xdr:colOff>
      <xdr:row>1861</xdr:row>
      <xdr:rowOff>501650</xdr:rowOff>
    </xdr:to>
    <xdr:pic>
      <xdr:nvPicPr>
        <xdr:cNvPr id="3287" name="Subgraph-devilbisspeter">
          <a:extLst>
            <a:ext uri="{FF2B5EF4-FFF2-40B4-BE49-F238E27FC236}">
              <a16:creationId xmlns:a16="http://schemas.microsoft.com/office/drawing/2014/main" id="{0F2F484C-8983-42C4-9513-B5551E0CDAB3}"/>
            </a:ext>
          </a:extLst>
        </xdr:cNvPr>
        <xdr:cNvPicPr>
          <a:picLocks/>
        </xdr:cNvPicPr>
      </xdr:nvPicPr>
      <xdr:blipFill>
        <a:blip xmlns:r="http://schemas.openxmlformats.org/officeDocument/2006/relationships" r:embed="rId495">
          <a:extLst>
            <a:ext uri="{28A0092B-C50C-407E-A947-70E740481C1C}">
              <a14:useLocalDpi xmlns:a14="http://schemas.microsoft.com/office/drawing/2010/main" val="0"/>
            </a:ext>
          </a:extLst>
        </a:blip>
        <a:stretch>
          <a:fillRect/>
        </a:stretch>
      </xdr:blipFill>
      <xdr:spPr>
        <a:xfrm>
          <a:off x="635000" y="974480525"/>
          <a:ext cx="723900" cy="476250"/>
        </a:xfrm>
        <a:prstGeom prst="rect">
          <a:avLst/>
        </a:prstGeom>
      </xdr:spPr>
    </xdr:pic>
    <xdr:clientData/>
  </xdr:twoCellAnchor>
  <xdr:twoCellAnchor editAs="oneCell">
    <xdr:from>
      <xdr:col>1</xdr:col>
      <xdr:colOff>25400</xdr:colOff>
      <xdr:row>1863</xdr:row>
      <xdr:rowOff>25400</xdr:rowOff>
    </xdr:from>
    <xdr:to>
      <xdr:col>1</xdr:col>
      <xdr:colOff>749300</xdr:colOff>
      <xdr:row>1863</xdr:row>
      <xdr:rowOff>501650</xdr:rowOff>
    </xdr:to>
    <xdr:pic>
      <xdr:nvPicPr>
        <xdr:cNvPr id="3289" name="Subgraph-eiki_present">
          <a:extLst>
            <a:ext uri="{FF2B5EF4-FFF2-40B4-BE49-F238E27FC236}">
              <a16:creationId xmlns:a16="http://schemas.microsoft.com/office/drawing/2014/main" id="{3F5E4EE1-BB54-4BBB-830C-CDAC6013E784}"/>
            </a:ext>
          </a:extLst>
        </xdr:cNvPr>
        <xdr:cNvPicPr>
          <a:picLocks/>
        </xdr:cNvPicPr>
      </xdr:nvPicPr>
      <xdr:blipFill>
        <a:blip xmlns:r="http://schemas.openxmlformats.org/officeDocument/2006/relationships" r:embed="rId496">
          <a:extLst>
            <a:ext uri="{28A0092B-C50C-407E-A947-70E740481C1C}">
              <a14:useLocalDpi xmlns:a14="http://schemas.microsoft.com/office/drawing/2010/main" val="0"/>
            </a:ext>
          </a:extLst>
        </a:blip>
        <a:stretch>
          <a:fillRect/>
        </a:stretch>
      </xdr:blipFill>
      <xdr:spPr>
        <a:xfrm>
          <a:off x="635000" y="975528275"/>
          <a:ext cx="723900" cy="476250"/>
        </a:xfrm>
        <a:prstGeom prst="rect">
          <a:avLst/>
        </a:prstGeom>
      </xdr:spPr>
    </xdr:pic>
    <xdr:clientData/>
  </xdr:twoCellAnchor>
  <xdr:twoCellAnchor editAs="oneCell">
    <xdr:from>
      <xdr:col>1</xdr:col>
      <xdr:colOff>25400</xdr:colOff>
      <xdr:row>1864</xdr:row>
      <xdr:rowOff>25400</xdr:rowOff>
    </xdr:from>
    <xdr:to>
      <xdr:col>1</xdr:col>
      <xdr:colOff>749300</xdr:colOff>
      <xdr:row>1864</xdr:row>
      <xdr:rowOff>501650</xdr:rowOff>
    </xdr:to>
    <xdr:pic>
      <xdr:nvPicPr>
        <xdr:cNvPr id="3291" name="Subgraph-joker_kaich0">
          <a:extLst>
            <a:ext uri="{FF2B5EF4-FFF2-40B4-BE49-F238E27FC236}">
              <a16:creationId xmlns:a16="http://schemas.microsoft.com/office/drawing/2014/main" id="{83D4F71D-924E-48D1-B896-C139E190C805}"/>
            </a:ext>
          </a:extLst>
        </xdr:cNvPr>
        <xdr:cNvPicPr>
          <a:picLocks/>
        </xdr:cNvPicPr>
      </xdr:nvPicPr>
      <xdr:blipFill>
        <a:blip xmlns:r="http://schemas.openxmlformats.org/officeDocument/2006/relationships" r:embed="rId496">
          <a:extLst>
            <a:ext uri="{28A0092B-C50C-407E-A947-70E740481C1C}">
              <a14:useLocalDpi xmlns:a14="http://schemas.microsoft.com/office/drawing/2010/main" val="0"/>
            </a:ext>
          </a:extLst>
        </a:blip>
        <a:stretch>
          <a:fillRect/>
        </a:stretch>
      </xdr:blipFill>
      <xdr:spPr>
        <a:xfrm>
          <a:off x="635000" y="976052150"/>
          <a:ext cx="723900" cy="476250"/>
        </a:xfrm>
        <a:prstGeom prst="rect">
          <a:avLst/>
        </a:prstGeom>
      </xdr:spPr>
    </xdr:pic>
    <xdr:clientData/>
  </xdr:twoCellAnchor>
  <xdr:twoCellAnchor editAs="oneCell">
    <xdr:from>
      <xdr:col>1</xdr:col>
      <xdr:colOff>25400</xdr:colOff>
      <xdr:row>1865</xdr:row>
      <xdr:rowOff>25400</xdr:rowOff>
    </xdr:from>
    <xdr:to>
      <xdr:col>1</xdr:col>
      <xdr:colOff>749300</xdr:colOff>
      <xdr:row>1865</xdr:row>
      <xdr:rowOff>501650</xdr:rowOff>
    </xdr:to>
    <xdr:pic>
      <xdr:nvPicPr>
        <xdr:cNvPr id="3293" name="Subgraph-lv7____kuro">
          <a:extLst>
            <a:ext uri="{FF2B5EF4-FFF2-40B4-BE49-F238E27FC236}">
              <a16:creationId xmlns:a16="http://schemas.microsoft.com/office/drawing/2014/main" id="{6BFD15D6-0919-4D5B-AF8C-D4DAD29F78C4}"/>
            </a:ext>
          </a:extLst>
        </xdr:cNvPr>
        <xdr:cNvPicPr>
          <a:picLocks/>
        </xdr:cNvPicPr>
      </xdr:nvPicPr>
      <xdr:blipFill>
        <a:blip xmlns:r="http://schemas.openxmlformats.org/officeDocument/2006/relationships" r:embed="rId496">
          <a:extLst>
            <a:ext uri="{28A0092B-C50C-407E-A947-70E740481C1C}">
              <a14:useLocalDpi xmlns:a14="http://schemas.microsoft.com/office/drawing/2010/main" val="0"/>
            </a:ext>
          </a:extLst>
        </a:blip>
        <a:stretch>
          <a:fillRect/>
        </a:stretch>
      </xdr:blipFill>
      <xdr:spPr>
        <a:xfrm>
          <a:off x="635000" y="976576025"/>
          <a:ext cx="723900" cy="476250"/>
        </a:xfrm>
        <a:prstGeom prst="rect">
          <a:avLst/>
        </a:prstGeom>
      </xdr:spPr>
    </xdr:pic>
    <xdr:clientData/>
  </xdr:twoCellAnchor>
  <xdr:twoCellAnchor editAs="oneCell">
    <xdr:from>
      <xdr:col>1</xdr:col>
      <xdr:colOff>25400</xdr:colOff>
      <xdr:row>1866</xdr:row>
      <xdr:rowOff>25400</xdr:rowOff>
    </xdr:from>
    <xdr:to>
      <xdr:col>1</xdr:col>
      <xdr:colOff>749300</xdr:colOff>
      <xdr:row>1866</xdr:row>
      <xdr:rowOff>501650</xdr:rowOff>
    </xdr:to>
    <xdr:pic>
      <xdr:nvPicPr>
        <xdr:cNvPr id="3295" name="Subgraph-myday59601960">
          <a:extLst>
            <a:ext uri="{FF2B5EF4-FFF2-40B4-BE49-F238E27FC236}">
              <a16:creationId xmlns:a16="http://schemas.microsoft.com/office/drawing/2014/main" id="{65544F11-8B98-4AF0-9FC8-7896818265AC}"/>
            </a:ext>
          </a:extLst>
        </xdr:cNvPr>
        <xdr:cNvPicPr>
          <a:picLocks/>
        </xdr:cNvPicPr>
      </xdr:nvPicPr>
      <xdr:blipFill>
        <a:blip xmlns:r="http://schemas.openxmlformats.org/officeDocument/2006/relationships" r:embed="rId496">
          <a:extLst>
            <a:ext uri="{28A0092B-C50C-407E-A947-70E740481C1C}">
              <a14:useLocalDpi xmlns:a14="http://schemas.microsoft.com/office/drawing/2010/main" val="0"/>
            </a:ext>
          </a:extLst>
        </a:blip>
        <a:stretch>
          <a:fillRect/>
        </a:stretch>
      </xdr:blipFill>
      <xdr:spPr>
        <a:xfrm>
          <a:off x="635000" y="977099900"/>
          <a:ext cx="723900" cy="476250"/>
        </a:xfrm>
        <a:prstGeom prst="rect">
          <a:avLst/>
        </a:prstGeom>
      </xdr:spPr>
    </xdr:pic>
    <xdr:clientData/>
  </xdr:twoCellAnchor>
  <xdr:twoCellAnchor editAs="oneCell">
    <xdr:from>
      <xdr:col>1</xdr:col>
      <xdr:colOff>25400</xdr:colOff>
      <xdr:row>1867</xdr:row>
      <xdr:rowOff>25400</xdr:rowOff>
    </xdr:from>
    <xdr:to>
      <xdr:col>1</xdr:col>
      <xdr:colOff>749300</xdr:colOff>
      <xdr:row>1867</xdr:row>
      <xdr:rowOff>501650</xdr:rowOff>
    </xdr:to>
    <xdr:pic>
      <xdr:nvPicPr>
        <xdr:cNvPr id="3297" name="Subgraph-telimo_subsc">
          <a:extLst>
            <a:ext uri="{FF2B5EF4-FFF2-40B4-BE49-F238E27FC236}">
              <a16:creationId xmlns:a16="http://schemas.microsoft.com/office/drawing/2014/main" id="{665ABA48-A922-45A6-A685-CF27DA7905F1}"/>
            </a:ext>
          </a:extLst>
        </xdr:cNvPr>
        <xdr:cNvPicPr>
          <a:picLocks/>
        </xdr:cNvPicPr>
      </xdr:nvPicPr>
      <xdr:blipFill>
        <a:blip xmlns:r="http://schemas.openxmlformats.org/officeDocument/2006/relationships" r:embed="rId496">
          <a:extLst>
            <a:ext uri="{28A0092B-C50C-407E-A947-70E740481C1C}">
              <a14:useLocalDpi xmlns:a14="http://schemas.microsoft.com/office/drawing/2010/main" val="0"/>
            </a:ext>
          </a:extLst>
        </a:blip>
        <a:stretch>
          <a:fillRect/>
        </a:stretch>
      </xdr:blipFill>
      <xdr:spPr>
        <a:xfrm>
          <a:off x="635000" y="977623775"/>
          <a:ext cx="723900" cy="476250"/>
        </a:xfrm>
        <a:prstGeom prst="rect">
          <a:avLst/>
        </a:prstGeom>
      </xdr:spPr>
    </xdr:pic>
    <xdr:clientData/>
  </xdr:twoCellAnchor>
  <xdr:twoCellAnchor editAs="oneCell">
    <xdr:from>
      <xdr:col>1</xdr:col>
      <xdr:colOff>25400</xdr:colOff>
      <xdr:row>1868</xdr:row>
      <xdr:rowOff>25400</xdr:rowOff>
    </xdr:from>
    <xdr:to>
      <xdr:col>1</xdr:col>
      <xdr:colOff>749300</xdr:colOff>
      <xdr:row>1868</xdr:row>
      <xdr:rowOff>501650</xdr:rowOff>
    </xdr:to>
    <xdr:pic>
      <xdr:nvPicPr>
        <xdr:cNvPr id="3299" name="Subgraph-rjc_po">
          <a:extLst>
            <a:ext uri="{FF2B5EF4-FFF2-40B4-BE49-F238E27FC236}">
              <a16:creationId xmlns:a16="http://schemas.microsoft.com/office/drawing/2014/main" id="{6D6ABA64-E254-486B-9278-D2EC7880F47F}"/>
            </a:ext>
          </a:extLst>
        </xdr:cNvPr>
        <xdr:cNvPicPr>
          <a:picLocks/>
        </xdr:cNvPicPr>
      </xdr:nvPicPr>
      <xdr:blipFill>
        <a:blip xmlns:r="http://schemas.openxmlformats.org/officeDocument/2006/relationships" r:embed="rId496">
          <a:extLst>
            <a:ext uri="{28A0092B-C50C-407E-A947-70E740481C1C}">
              <a14:useLocalDpi xmlns:a14="http://schemas.microsoft.com/office/drawing/2010/main" val="0"/>
            </a:ext>
          </a:extLst>
        </a:blip>
        <a:stretch>
          <a:fillRect/>
        </a:stretch>
      </xdr:blipFill>
      <xdr:spPr>
        <a:xfrm>
          <a:off x="635000" y="978147650"/>
          <a:ext cx="723900" cy="476250"/>
        </a:xfrm>
        <a:prstGeom prst="rect">
          <a:avLst/>
        </a:prstGeom>
      </xdr:spPr>
    </xdr:pic>
    <xdr:clientData/>
  </xdr:twoCellAnchor>
  <xdr:twoCellAnchor editAs="oneCell">
    <xdr:from>
      <xdr:col>1</xdr:col>
      <xdr:colOff>25400</xdr:colOff>
      <xdr:row>1869</xdr:row>
      <xdr:rowOff>25400</xdr:rowOff>
    </xdr:from>
    <xdr:to>
      <xdr:col>1</xdr:col>
      <xdr:colOff>749300</xdr:colOff>
      <xdr:row>1869</xdr:row>
      <xdr:rowOff>501650</xdr:rowOff>
    </xdr:to>
    <xdr:pic>
      <xdr:nvPicPr>
        <xdr:cNvPr id="3301" name="Subgraph-mementomori_boi">
          <a:extLst>
            <a:ext uri="{FF2B5EF4-FFF2-40B4-BE49-F238E27FC236}">
              <a16:creationId xmlns:a16="http://schemas.microsoft.com/office/drawing/2014/main" id="{73BF8DD5-7993-4C24-B704-C287A4678058}"/>
            </a:ext>
          </a:extLst>
        </xdr:cNvPr>
        <xdr:cNvPicPr>
          <a:picLocks/>
        </xdr:cNvPicPr>
      </xdr:nvPicPr>
      <xdr:blipFill>
        <a:blip xmlns:r="http://schemas.openxmlformats.org/officeDocument/2006/relationships" r:embed="rId496">
          <a:extLst>
            <a:ext uri="{28A0092B-C50C-407E-A947-70E740481C1C}">
              <a14:useLocalDpi xmlns:a14="http://schemas.microsoft.com/office/drawing/2010/main" val="0"/>
            </a:ext>
          </a:extLst>
        </a:blip>
        <a:stretch>
          <a:fillRect/>
        </a:stretch>
      </xdr:blipFill>
      <xdr:spPr>
        <a:xfrm>
          <a:off x="635000" y="978671525"/>
          <a:ext cx="723900" cy="476250"/>
        </a:xfrm>
        <a:prstGeom prst="rect">
          <a:avLst/>
        </a:prstGeom>
      </xdr:spPr>
    </xdr:pic>
    <xdr:clientData/>
  </xdr:twoCellAnchor>
  <xdr:twoCellAnchor editAs="oneCell">
    <xdr:from>
      <xdr:col>1</xdr:col>
      <xdr:colOff>25400</xdr:colOff>
      <xdr:row>1870</xdr:row>
      <xdr:rowOff>25400</xdr:rowOff>
    </xdr:from>
    <xdr:to>
      <xdr:col>1</xdr:col>
      <xdr:colOff>749300</xdr:colOff>
      <xdr:row>1870</xdr:row>
      <xdr:rowOff>501650</xdr:rowOff>
    </xdr:to>
    <xdr:pic>
      <xdr:nvPicPr>
        <xdr:cNvPr id="3303" name="Subgraph-upgarage_com">
          <a:extLst>
            <a:ext uri="{FF2B5EF4-FFF2-40B4-BE49-F238E27FC236}">
              <a16:creationId xmlns:a16="http://schemas.microsoft.com/office/drawing/2014/main" id="{BE2C2C80-EAC0-4479-845B-2BF9BAF9F54E}"/>
            </a:ext>
          </a:extLst>
        </xdr:cNvPr>
        <xdr:cNvPicPr>
          <a:picLocks/>
        </xdr:cNvPicPr>
      </xdr:nvPicPr>
      <xdr:blipFill>
        <a:blip xmlns:r="http://schemas.openxmlformats.org/officeDocument/2006/relationships" r:embed="rId497">
          <a:extLst>
            <a:ext uri="{28A0092B-C50C-407E-A947-70E740481C1C}">
              <a14:useLocalDpi xmlns:a14="http://schemas.microsoft.com/office/drawing/2010/main" val="0"/>
            </a:ext>
          </a:extLst>
        </a:blip>
        <a:stretch>
          <a:fillRect/>
        </a:stretch>
      </xdr:blipFill>
      <xdr:spPr>
        <a:xfrm>
          <a:off x="635000" y="979195400"/>
          <a:ext cx="723900" cy="476250"/>
        </a:xfrm>
        <a:prstGeom prst="rect">
          <a:avLst/>
        </a:prstGeom>
      </xdr:spPr>
    </xdr:pic>
    <xdr:clientData/>
  </xdr:twoCellAnchor>
  <xdr:twoCellAnchor editAs="oneCell">
    <xdr:from>
      <xdr:col>1</xdr:col>
      <xdr:colOff>25400</xdr:colOff>
      <xdr:row>1871</xdr:row>
      <xdr:rowOff>25400</xdr:rowOff>
    </xdr:from>
    <xdr:to>
      <xdr:col>1</xdr:col>
      <xdr:colOff>749300</xdr:colOff>
      <xdr:row>1871</xdr:row>
      <xdr:rowOff>501650</xdr:rowOff>
    </xdr:to>
    <xdr:pic>
      <xdr:nvPicPr>
        <xdr:cNvPr id="3305" name="Subgraph-sato22302">
          <a:extLst>
            <a:ext uri="{FF2B5EF4-FFF2-40B4-BE49-F238E27FC236}">
              <a16:creationId xmlns:a16="http://schemas.microsoft.com/office/drawing/2014/main" id="{AA020B75-44AD-424D-AF77-E5A717BE7446}"/>
            </a:ext>
          </a:extLst>
        </xdr:cNvPr>
        <xdr:cNvPicPr>
          <a:picLocks/>
        </xdr:cNvPicPr>
      </xdr:nvPicPr>
      <xdr:blipFill>
        <a:blip xmlns:r="http://schemas.openxmlformats.org/officeDocument/2006/relationships" r:embed="rId498">
          <a:extLst>
            <a:ext uri="{28A0092B-C50C-407E-A947-70E740481C1C}">
              <a14:useLocalDpi xmlns:a14="http://schemas.microsoft.com/office/drawing/2010/main" val="0"/>
            </a:ext>
          </a:extLst>
        </a:blip>
        <a:stretch>
          <a:fillRect/>
        </a:stretch>
      </xdr:blipFill>
      <xdr:spPr>
        <a:xfrm>
          <a:off x="635000" y="979719275"/>
          <a:ext cx="723900" cy="476250"/>
        </a:xfrm>
        <a:prstGeom prst="rect">
          <a:avLst/>
        </a:prstGeom>
      </xdr:spPr>
    </xdr:pic>
    <xdr:clientData/>
  </xdr:twoCellAnchor>
  <xdr:twoCellAnchor editAs="oneCell">
    <xdr:from>
      <xdr:col>1</xdr:col>
      <xdr:colOff>25400</xdr:colOff>
      <xdr:row>1872</xdr:row>
      <xdr:rowOff>25400</xdr:rowOff>
    </xdr:from>
    <xdr:to>
      <xdr:col>1</xdr:col>
      <xdr:colOff>749300</xdr:colOff>
      <xdr:row>1872</xdr:row>
      <xdr:rowOff>501650</xdr:rowOff>
    </xdr:to>
    <xdr:pic>
      <xdr:nvPicPr>
        <xdr:cNvPr id="3307" name="Subgraph-yocchan60">
          <a:extLst>
            <a:ext uri="{FF2B5EF4-FFF2-40B4-BE49-F238E27FC236}">
              <a16:creationId xmlns:a16="http://schemas.microsoft.com/office/drawing/2014/main" id="{DC16477F-2F41-47FE-9CCC-15E2DE71FDFB}"/>
            </a:ext>
          </a:extLst>
        </xdr:cNvPr>
        <xdr:cNvPicPr>
          <a:picLocks/>
        </xdr:cNvPicPr>
      </xdr:nvPicPr>
      <xdr:blipFill>
        <a:blip xmlns:r="http://schemas.openxmlformats.org/officeDocument/2006/relationships" r:embed="rId498">
          <a:extLst>
            <a:ext uri="{28A0092B-C50C-407E-A947-70E740481C1C}">
              <a14:useLocalDpi xmlns:a14="http://schemas.microsoft.com/office/drawing/2010/main" val="0"/>
            </a:ext>
          </a:extLst>
        </a:blip>
        <a:stretch>
          <a:fillRect/>
        </a:stretch>
      </xdr:blipFill>
      <xdr:spPr>
        <a:xfrm>
          <a:off x="635000" y="980243150"/>
          <a:ext cx="723900" cy="476250"/>
        </a:xfrm>
        <a:prstGeom prst="rect">
          <a:avLst/>
        </a:prstGeom>
      </xdr:spPr>
    </xdr:pic>
    <xdr:clientData/>
  </xdr:twoCellAnchor>
  <xdr:twoCellAnchor editAs="oneCell">
    <xdr:from>
      <xdr:col>1</xdr:col>
      <xdr:colOff>25400</xdr:colOff>
      <xdr:row>1873</xdr:row>
      <xdr:rowOff>25400</xdr:rowOff>
    </xdr:from>
    <xdr:to>
      <xdr:col>1</xdr:col>
      <xdr:colOff>749300</xdr:colOff>
      <xdr:row>1873</xdr:row>
      <xdr:rowOff>501650</xdr:rowOff>
    </xdr:to>
    <xdr:pic>
      <xdr:nvPicPr>
        <xdr:cNvPr id="3309" name="Subgraph-stastami">
          <a:extLst>
            <a:ext uri="{FF2B5EF4-FFF2-40B4-BE49-F238E27FC236}">
              <a16:creationId xmlns:a16="http://schemas.microsoft.com/office/drawing/2014/main" id="{90EC297E-6D37-4C70-BB4E-40B6FF547650}"/>
            </a:ext>
          </a:extLst>
        </xdr:cNvPr>
        <xdr:cNvPicPr>
          <a:picLocks/>
        </xdr:cNvPicPr>
      </xdr:nvPicPr>
      <xdr:blipFill>
        <a:blip xmlns:r="http://schemas.openxmlformats.org/officeDocument/2006/relationships" r:embed="rId498">
          <a:extLst>
            <a:ext uri="{28A0092B-C50C-407E-A947-70E740481C1C}">
              <a14:useLocalDpi xmlns:a14="http://schemas.microsoft.com/office/drawing/2010/main" val="0"/>
            </a:ext>
          </a:extLst>
        </a:blip>
        <a:stretch>
          <a:fillRect/>
        </a:stretch>
      </xdr:blipFill>
      <xdr:spPr>
        <a:xfrm>
          <a:off x="635000" y="980767025"/>
          <a:ext cx="723900" cy="476250"/>
        </a:xfrm>
        <a:prstGeom prst="rect">
          <a:avLst/>
        </a:prstGeom>
      </xdr:spPr>
    </xdr:pic>
    <xdr:clientData/>
  </xdr:twoCellAnchor>
  <xdr:twoCellAnchor editAs="oneCell">
    <xdr:from>
      <xdr:col>1</xdr:col>
      <xdr:colOff>25400</xdr:colOff>
      <xdr:row>1874</xdr:row>
      <xdr:rowOff>25400</xdr:rowOff>
    </xdr:from>
    <xdr:to>
      <xdr:col>1</xdr:col>
      <xdr:colOff>749300</xdr:colOff>
      <xdr:row>1874</xdr:row>
      <xdr:rowOff>501650</xdr:rowOff>
    </xdr:to>
    <xdr:pic>
      <xdr:nvPicPr>
        <xdr:cNvPr id="3311" name="Subgraph-hadeko41">
          <a:extLst>
            <a:ext uri="{FF2B5EF4-FFF2-40B4-BE49-F238E27FC236}">
              <a16:creationId xmlns:a16="http://schemas.microsoft.com/office/drawing/2014/main" id="{5728AB1C-3B28-4FA3-A13E-D0B8ABD3B871}"/>
            </a:ext>
          </a:extLst>
        </xdr:cNvPr>
        <xdr:cNvPicPr>
          <a:picLocks/>
        </xdr:cNvPicPr>
      </xdr:nvPicPr>
      <xdr:blipFill>
        <a:blip xmlns:r="http://schemas.openxmlformats.org/officeDocument/2006/relationships" r:embed="rId498">
          <a:extLst>
            <a:ext uri="{28A0092B-C50C-407E-A947-70E740481C1C}">
              <a14:useLocalDpi xmlns:a14="http://schemas.microsoft.com/office/drawing/2010/main" val="0"/>
            </a:ext>
          </a:extLst>
        </a:blip>
        <a:stretch>
          <a:fillRect/>
        </a:stretch>
      </xdr:blipFill>
      <xdr:spPr>
        <a:xfrm>
          <a:off x="635000" y="981290900"/>
          <a:ext cx="723900" cy="476250"/>
        </a:xfrm>
        <a:prstGeom prst="rect">
          <a:avLst/>
        </a:prstGeom>
      </xdr:spPr>
    </xdr:pic>
    <xdr:clientData/>
  </xdr:twoCellAnchor>
  <xdr:twoCellAnchor editAs="oneCell">
    <xdr:from>
      <xdr:col>1</xdr:col>
      <xdr:colOff>25400</xdr:colOff>
      <xdr:row>1875</xdr:row>
      <xdr:rowOff>25400</xdr:rowOff>
    </xdr:from>
    <xdr:to>
      <xdr:col>1</xdr:col>
      <xdr:colOff>749300</xdr:colOff>
      <xdr:row>1875</xdr:row>
      <xdr:rowOff>501650</xdr:rowOff>
    </xdr:to>
    <xdr:pic>
      <xdr:nvPicPr>
        <xdr:cNvPr id="3313" name="Subgraph-harvard_pro">
          <a:extLst>
            <a:ext uri="{FF2B5EF4-FFF2-40B4-BE49-F238E27FC236}">
              <a16:creationId xmlns:a16="http://schemas.microsoft.com/office/drawing/2014/main" id="{EA8E421F-3122-45CA-B4A1-0AA306D7E573}"/>
            </a:ext>
          </a:extLst>
        </xdr:cNvPr>
        <xdr:cNvPicPr>
          <a:picLocks/>
        </xdr:cNvPicPr>
      </xdr:nvPicPr>
      <xdr:blipFill>
        <a:blip xmlns:r="http://schemas.openxmlformats.org/officeDocument/2006/relationships" r:embed="rId498">
          <a:extLst>
            <a:ext uri="{28A0092B-C50C-407E-A947-70E740481C1C}">
              <a14:useLocalDpi xmlns:a14="http://schemas.microsoft.com/office/drawing/2010/main" val="0"/>
            </a:ext>
          </a:extLst>
        </a:blip>
        <a:stretch>
          <a:fillRect/>
        </a:stretch>
      </xdr:blipFill>
      <xdr:spPr>
        <a:xfrm>
          <a:off x="635000" y="981814775"/>
          <a:ext cx="723900" cy="476250"/>
        </a:xfrm>
        <a:prstGeom prst="rect">
          <a:avLst/>
        </a:prstGeom>
      </xdr:spPr>
    </xdr:pic>
    <xdr:clientData/>
  </xdr:twoCellAnchor>
  <xdr:twoCellAnchor editAs="oneCell">
    <xdr:from>
      <xdr:col>1</xdr:col>
      <xdr:colOff>25400</xdr:colOff>
      <xdr:row>1876</xdr:row>
      <xdr:rowOff>25400</xdr:rowOff>
    </xdr:from>
    <xdr:to>
      <xdr:col>1</xdr:col>
      <xdr:colOff>749300</xdr:colOff>
      <xdr:row>1876</xdr:row>
      <xdr:rowOff>501650</xdr:rowOff>
    </xdr:to>
    <xdr:pic>
      <xdr:nvPicPr>
        <xdr:cNvPr id="3315" name="Subgraph-aroe23j">
          <a:extLst>
            <a:ext uri="{FF2B5EF4-FFF2-40B4-BE49-F238E27FC236}">
              <a16:creationId xmlns:a16="http://schemas.microsoft.com/office/drawing/2014/main" id="{A748D708-ACE3-4C5F-945F-810CB4C4426F}"/>
            </a:ext>
          </a:extLst>
        </xdr:cNvPr>
        <xdr:cNvPicPr>
          <a:picLocks/>
        </xdr:cNvPicPr>
      </xdr:nvPicPr>
      <xdr:blipFill>
        <a:blip xmlns:r="http://schemas.openxmlformats.org/officeDocument/2006/relationships" r:embed="rId499">
          <a:extLst>
            <a:ext uri="{28A0092B-C50C-407E-A947-70E740481C1C}">
              <a14:useLocalDpi xmlns:a14="http://schemas.microsoft.com/office/drawing/2010/main" val="0"/>
            </a:ext>
          </a:extLst>
        </a:blip>
        <a:stretch>
          <a:fillRect/>
        </a:stretch>
      </xdr:blipFill>
      <xdr:spPr>
        <a:xfrm>
          <a:off x="635000" y="982338650"/>
          <a:ext cx="723900" cy="476250"/>
        </a:xfrm>
        <a:prstGeom prst="rect">
          <a:avLst/>
        </a:prstGeom>
      </xdr:spPr>
    </xdr:pic>
    <xdr:clientData/>
  </xdr:twoCellAnchor>
  <xdr:twoCellAnchor editAs="oneCell">
    <xdr:from>
      <xdr:col>1</xdr:col>
      <xdr:colOff>25400</xdr:colOff>
      <xdr:row>1877</xdr:row>
      <xdr:rowOff>25400</xdr:rowOff>
    </xdr:from>
    <xdr:to>
      <xdr:col>1</xdr:col>
      <xdr:colOff>749300</xdr:colOff>
      <xdr:row>1877</xdr:row>
      <xdr:rowOff>501650</xdr:rowOff>
    </xdr:to>
    <xdr:pic>
      <xdr:nvPicPr>
        <xdr:cNvPr id="3317" name="Subgraph-xxx_aaa55">
          <a:extLst>
            <a:ext uri="{FF2B5EF4-FFF2-40B4-BE49-F238E27FC236}">
              <a16:creationId xmlns:a16="http://schemas.microsoft.com/office/drawing/2014/main" id="{49B792BF-F9CD-4844-BD0B-7E57A8AE3A0D}"/>
            </a:ext>
          </a:extLst>
        </xdr:cNvPr>
        <xdr:cNvPicPr>
          <a:picLocks/>
        </xdr:cNvPicPr>
      </xdr:nvPicPr>
      <xdr:blipFill>
        <a:blip xmlns:r="http://schemas.openxmlformats.org/officeDocument/2006/relationships" r:embed="rId500">
          <a:extLst>
            <a:ext uri="{28A0092B-C50C-407E-A947-70E740481C1C}">
              <a14:useLocalDpi xmlns:a14="http://schemas.microsoft.com/office/drawing/2010/main" val="0"/>
            </a:ext>
          </a:extLst>
        </a:blip>
        <a:stretch>
          <a:fillRect/>
        </a:stretch>
      </xdr:blipFill>
      <xdr:spPr>
        <a:xfrm>
          <a:off x="635000" y="982862525"/>
          <a:ext cx="723900" cy="476250"/>
        </a:xfrm>
        <a:prstGeom prst="rect">
          <a:avLst/>
        </a:prstGeom>
      </xdr:spPr>
    </xdr:pic>
    <xdr:clientData/>
  </xdr:twoCellAnchor>
  <xdr:twoCellAnchor editAs="oneCell">
    <xdr:from>
      <xdr:col>1</xdr:col>
      <xdr:colOff>25400</xdr:colOff>
      <xdr:row>1878</xdr:row>
      <xdr:rowOff>25400</xdr:rowOff>
    </xdr:from>
    <xdr:to>
      <xdr:col>1</xdr:col>
      <xdr:colOff>749300</xdr:colOff>
      <xdr:row>1878</xdr:row>
      <xdr:rowOff>501650</xdr:rowOff>
    </xdr:to>
    <xdr:pic>
      <xdr:nvPicPr>
        <xdr:cNvPr id="3319" name="Subgraph-t1994720">
          <a:extLst>
            <a:ext uri="{FF2B5EF4-FFF2-40B4-BE49-F238E27FC236}">
              <a16:creationId xmlns:a16="http://schemas.microsoft.com/office/drawing/2014/main" id="{C6342039-81B9-4C3D-B3E5-44342F3DDD78}"/>
            </a:ext>
          </a:extLst>
        </xdr:cNvPr>
        <xdr:cNvPicPr>
          <a:picLocks/>
        </xdr:cNvPicPr>
      </xdr:nvPicPr>
      <xdr:blipFill>
        <a:blip xmlns:r="http://schemas.openxmlformats.org/officeDocument/2006/relationships" r:embed="rId500">
          <a:extLst>
            <a:ext uri="{28A0092B-C50C-407E-A947-70E740481C1C}">
              <a14:useLocalDpi xmlns:a14="http://schemas.microsoft.com/office/drawing/2010/main" val="0"/>
            </a:ext>
          </a:extLst>
        </a:blip>
        <a:stretch>
          <a:fillRect/>
        </a:stretch>
      </xdr:blipFill>
      <xdr:spPr>
        <a:xfrm>
          <a:off x="635000" y="983386400"/>
          <a:ext cx="723900" cy="476250"/>
        </a:xfrm>
        <a:prstGeom prst="rect">
          <a:avLst/>
        </a:prstGeom>
      </xdr:spPr>
    </xdr:pic>
    <xdr:clientData/>
  </xdr:twoCellAnchor>
  <xdr:twoCellAnchor editAs="oneCell">
    <xdr:from>
      <xdr:col>1</xdr:col>
      <xdr:colOff>25400</xdr:colOff>
      <xdr:row>1879</xdr:row>
      <xdr:rowOff>25400</xdr:rowOff>
    </xdr:from>
    <xdr:to>
      <xdr:col>1</xdr:col>
      <xdr:colOff>749300</xdr:colOff>
      <xdr:row>1879</xdr:row>
      <xdr:rowOff>501650</xdr:rowOff>
    </xdr:to>
    <xdr:pic>
      <xdr:nvPicPr>
        <xdr:cNvPr id="3321" name="Subgraph-iisssaac">
          <a:extLst>
            <a:ext uri="{FF2B5EF4-FFF2-40B4-BE49-F238E27FC236}">
              <a16:creationId xmlns:a16="http://schemas.microsoft.com/office/drawing/2014/main" id="{88C45A1F-046D-4C32-8B87-AB87F3D49295}"/>
            </a:ext>
          </a:extLst>
        </xdr:cNvPr>
        <xdr:cNvPicPr>
          <a:picLocks/>
        </xdr:cNvPicPr>
      </xdr:nvPicPr>
      <xdr:blipFill>
        <a:blip xmlns:r="http://schemas.openxmlformats.org/officeDocument/2006/relationships" r:embed="rId500">
          <a:extLst>
            <a:ext uri="{28A0092B-C50C-407E-A947-70E740481C1C}">
              <a14:useLocalDpi xmlns:a14="http://schemas.microsoft.com/office/drawing/2010/main" val="0"/>
            </a:ext>
          </a:extLst>
        </a:blip>
        <a:stretch>
          <a:fillRect/>
        </a:stretch>
      </xdr:blipFill>
      <xdr:spPr>
        <a:xfrm>
          <a:off x="635000" y="983910275"/>
          <a:ext cx="723900" cy="476250"/>
        </a:xfrm>
        <a:prstGeom prst="rect">
          <a:avLst/>
        </a:prstGeom>
      </xdr:spPr>
    </xdr:pic>
    <xdr:clientData/>
  </xdr:twoCellAnchor>
  <xdr:twoCellAnchor editAs="oneCell">
    <xdr:from>
      <xdr:col>1</xdr:col>
      <xdr:colOff>25400</xdr:colOff>
      <xdr:row>1880</xdr:row>
      <xdr:rowOff>25400</xdr:rowOff>
    </xdr:from>
    <xdr:to>
      <xdr:col>1</xdr:col>
      <xdr:colOff>749300</xdr:colOff>
      <xdr:row>1880</xdr:row>
      <xdr:rowOff>501650</xdr:rowOff>
    </xdr:to>
    <xdr:pic>
      <xdr:nvPicPr>
        <xdr:cNvPr id="3323" name="Subgraph-otasuke_1234">
          <a:extLst>
            <a:ext uri="{FF2B5EF4-FFF2-40B4-BE49-F238E27FC236}">
              <a16:creationId xmlns:a16="http://schemas.microsoft.com/office/drawing/2014/main" id="{BEA9F373-2D4D-4E99-8100-B30650C3CE28}"/>
            </a:ext>
          </a:extLst>
        </xdr:cNvPr>
        <xdr:cNvPicPr>
          <a:picLocks/>
        </xdr:cNvPicPr>
      </xdr:nvPicPr>
      <xdr:blipFill>
        <a:blip xmlns:r="http://schemas.openxmlformats.org/officeDocument/2006/relationships" r:embed="rId500">
          <a:extLst>
            <a:ext uri="{28A0092B-C50C-407E-A947-70E740481C1C}">
              <a14:useLocalDpi xmlns:a14="http://schemas.microsoft.com/office/drawing/2010/main" val="0"/>
            </a:ext>
          </a:extLst>
        </a:blip>
        <a:stretch>
          <a:fillRect/>
        </a:stretch>
      </xdr:blipFill>
      <xdr:spPr>
        <a:xfrm>
          <a:off x="635000" y="984434150"/>
          <a:ext cx="723900" cy="476250"/>
        </a:xfrm>
        <a:prstGeom prst="rect">
          <a:avLst/>
        </a:prstGeom>
      </xdr:spPr>
    </xdr:pic>
    <xdr:clientData/>
  </xdr:twoCellAnchor>
  <xdr:twoCellAnchor editAs="oneCell">
    <xdr:from>
      <xdr:col>1</xdr:col>
      <xdr:colOff>25400</xdr:colOff>
      <xdr:row>1881</xdr:row>
      <xdr:rowOff>25400</xdr:rowOff>
    </xdr:from>
    <xdr:to>
      <xdr:col>1</xdr:col>
      <xdr:colOff>749300</xdr:colOff>
      <xdr:row>1881</xdr:row>
      <xdr:rowOff>501650</xdr:rowOff>
    </xdr:to>
    <xdr:pic>
      <xdr:nvPicPr>
        <xdr:cNvPr id="3325" name="Subgraph-yuuhokamoyo">
          <a:extLst>
            <a:ext uri="{FF2B5EF4-FFF2-40B4-BE49-F238E27FC236}">
              <a16:creationId xmlns:a16="http://schemas.microsoft.com/office/drawing/2014/main" id="{591BD50A-0B15-4B05-82FE-3572220E99CA}"/>
            </a:ext>
          </a:extLst>
        </xdr:cNvPr>
        <xdr:cNvPicPr>
          <a:picLocks/>
        </xdr:cNvPicPr>
      </xdr:nvPicPr>
      <xdr:blipFill>
        <a:blip xmlns:r="http://schemas.openxmlformats.org/officeDocument/2006/relationships" r:embed="rId500">
          <a:extLst>
            <a:ext uri="{28A0092B-C50C-407E-A947-70E740481C1C}">
              <a14:useLocalDpi xmlns:a14="http://schemas.microsoft.com/office/drawing/2010/main" val="0"/>
            </a:ext>
          </a:extLst>
        </a:blip>
        <a:stretch>
          <a:fillRect/>
        </a:stretch>
      </xdr:blipFill>
      <xdr:spPr>
        <a:xfrm>
          <a:off x="635000" y="984958025"/>
          <a:ext cx="723900" cy="476250"/>
        </a:xfrm>
        <a:prstGeom prst="rect">
          <a:avLst/>
        </a:prstGeom>
      </xdr:spPr>
    </xdr:pic>
    <xdr:clientData/>
  </xdr:twoCellAnchor>
  <xdr:twoCellAnchor editAs="oneCell">
    <xdr:from>
      <xdr:col>1</xdr:col>
      <xdr:colOff>25400</xdr:colOff>
      <xdr:row>1882</xdr:row>
      <xdr:rowOff>25400</xdr:rowOff>
    </xdr:from>
    <xdr:to>
      <xdr:col>1</xdr:col>
      <xdr:colOff>749300</xdr:colOff>
      <xdr:row>1882</xdr:row>
      <xdr:rowOff>501650</xdr:rowOff>
    </xdr:to>
    <xdr:pic>
      <xdr:nvPicPr>
        <xdr:cNvPr id="3327" name="Subgraph-chocolat">
          <a:extLst>
            <a:ext uri="{FF2B5EF4-FFF2-40B4-BE49-F238E27FC236}">
              <a16:creationId xmlns:a16="http://schemas.microsoft.com/office/drawing/2014/main" id="{F5082A4A-A009-4CF2-9E36-C6D865454B8E}"/>
            </a:ext>
          </a:extLst>
        </xdr:cNvPr>
        <xdr:cNvPicPr>
          <a:picLocks/>
        </xdr:cNvPicPr>
      </xdr:nvPicPr>
      <xdr:blipFill>
        <a:blip xmlns:r="http://schemas.openxmlformats.org/officeDocument/2006/relationships" r:embed="rId500">
          <a:extLst>
            <a:ext uri="{28A0092B-C50C-407E-A947-70E740481C1C}">
              <a14:useLocalDpi xmlns:a14="http://schemas.microsoft.com/office/drawing/2010/main" val="0"/>
            </a:ext>
          </a:extLst>
        </a:blip>
        <a:stretch>
          <a:fillRect/>
        </a:stretch>
      </xdr:blipFill>
      <xdr:spPr>
        <a:xfrm>
          <a:off x="635000" y="985481900"/>
          <a:ext cx="723900" cy="476250"/>
        </a:xfrm>
        <a:prstGeom prst="rect">
          <a:avLst/>
        </a:prstGeom>
      </xdr:spPr>
    </xdr:pic>
    <xdr:clientData/>
  </xdr:twoCellAnchor>
  <xdr:twoCellAnchor editAs="oneCell">
    <xdr:from>
      <xdr:col>1</xdr:col>
      <xdr:colOff>25400</xdr:colOff>
      <xdr:row>1883</xdr:row>
      <xdr:rowOff>25400</xdr:rowOff>
    </xdr:from>
    <xdr:to>
      <xdr:col>1</xdr:col>
      <xdr:colOff>749300</xdr:colOff>
      <xdr:row>1883</xdr:row>
      <xdr:rowOff>501650</xdr:rowOff>
    </xdr:to>
    <xdr:pic>
      <xdr:nvPicPr>
        <xdr:cNvPr id="3329" name="Subgraph-chocolat_music_">
          <a:extLst>
            <a:ext uri="{FF2B5EF4-FFF2-40B4-BE49-F238E27FC236}">
              <a16:creationId xmlns:a16="http://schemas.microsoft.com/office/drawing/2014/main" id="{2EB95AD2-1F52-45F7-A3E9-827518EDABF5}"/>
            </a:ext>
          </a:extLst>
        </xdr:cNvPr>
        <xdr:cNvPicPr>
          <a:picLocks/>
        </xdr:cNvPicPr>
      </xdr:nvPicPr>
      <xdr:blipFill>
        <a:blip xmlns:r="http://schemas.openxmlformats.org/officeDocument/2006/relationships" r:embed="rId500">
          <a:extLst>
            <a:ext uri="{28A0092B-C50C-407E-A947-70E740481C1C}">
              <a14:useLocalDpi xmlns:a14="http://schemas.microsoft.com/office/drawing/2010/main" val="0"/>
            </a:ext>
          </a:extLst>
        </a:blip>
        <a:stretch>
          <a:fillRect/>
        </a:stretch>
      </xdr:blipFill>
      <xdr:spPr>
        <a:xfrm>
          <a:off x="635000" y="986005775"/>
          <a:ext cx="723900" cy="476250"/>
        </a:xfrm>
        <a:prstGeom prst="rect">
          <a:avLst/>
        </a:prstGeom>
      </xdr:spPr>
    </xdr:pic>
    <xdr:clientData/>
  </xdr:twoCellAnchor>
  <xdr:twoCellAnchor editAs="oneCell">
    <xdr:from>
      <xdr:col>1</xdr:col>
      <xdr:colOff>25400</xdr:colOff>
      <xdr:row>1884</xdr:row>
      <xdr:rowOff>25400</xdr:rowOff>
    </xdr:from>
    <xdr:to>
      <xdr:col>1</xdr:col>
      <xdr:colOff>749300</xdr:colOff>
      <xdr:row>1884</xdr:row>
      <xdr:rowOff>501650</xdr:rowOff>
    </xdr:to>
    <xdr:pic>
      <xdr:nvPicPr>
        <xdr:cNvPr id="3331" name="Subgraph-yoasobi_town">
          <a:extLst>
            <a:ext uri="{FF2B5EF4-FFF2-40B4-BE49-F238E27FC236}">
              <a16:creationId xmlns:a16="http://schemas.microsoft.com/office/drawing/2014/main" id="{AC72D96F-D438-4ED2-A6B2-A533C5CE2310}"/>
            </a:ext>
          </a:extLst>
        </xdr:cNvPr>
        <xdr:cNvPicPr>
          <a:picLocks/>
        </xdr:cNvPicPr>
      </xdr:nvPicPr>
      <xdr:blipFill>
        <a:blip xmlns:r="http://schemas.openxmlformats.org/officeDocument/2006/relationships" r:embed="rId500">
          <a:extLst>
            <a:ext uri="{28A0092B-C50C-407E-A947-70E740481C1C}">
              <a14:useLocalDpi xmlns:a14="http://schemas.microsoft.com/office/drawing/2010/main" val="0"/>
            </a:ext>
          </a:extLst>
        </a:blip>
        <a:stretch>
          <a:fillRect/>
        </a:stretch>
      </xdr:blipFill>
      <xdr:spPr>
        <a:xfrm>
          <a:off x="635000" y="986529650"/>
          <a:ext cx="723900" cy="476250"/>
        </a:xfrm>
        <a:prstGeom prst="rect">
          <a:avLst/>
        </a:prstGeom>
      </xdr:spPr>
    </xdr:pic>
    <xdr:clientData/>
  </xdr:twoCellAnchor>
  <xdr:twoCellAnchor editAs="oneCell">
    <xdr:from>
      <xdr:col>1</xdr:col>
      <xdr:colOff>25400</xdr:colOff>
      <xdr:row>1885</xdr:row>
      <xdr:rowOff>25400</xdr:rowOff>
    </xdr:from>
    <xdr:to>
      <xdr:col>1</xdr:col>
      <xdr:colOff>749300</xdr:colOff>
      <xdr:row>1885</xdr:row>
      <xdr:rowOff>501650</xdr:rowOff>
    </xdr:to>
    <xdr:pic>
      <xdr:nvPicPr>
        <xdr:cNvPr id="3333" name="Subgraph-job_chocolat">
          <a:extLst>
            <a:ext uri="{FF2B5EF4-FFF2-40B4-BE49-F238E27FC236}">
              <a16:creationId xmlns:a16="http://schemas.microsoft.com/office/drawing/2014/main" id="{ABFABDDD-32CA-4F2B-A410-DD5971E4D9EE}"/>
            </a:ext>
          </a:extLst>
        </xdr:cNvPr>
        <xdr:cNvPicPr>
          <a:picLocks/>
        </xdr:cNvPicPr>
      </xdr:nvPicPr>
      <xdr:blipFill>
        <a:blip xmlns:r="http://schemas.openxmlformats.org/officeDocument/2006/relationships" r:embed="rId500">
          <a:extLst>
            <a:ext uri="{28A0092B-C50C-407E-A947-70E740481C1C}">
              <a14:useLocalDpi xmlns:a14="http://schemas.microsoft.com/office/drawing/2010/main" val="0"/>
            </a:ext>
          </a:extLst>
        </a:blip>
        <a:stretch>
          <a:fillRect/>
        </a:stretch>
      </xdr:blipFill>
      <xdr:spPr>
        <a:xfrm>
          <a:off x="635000" y="987053525"/>
          <a:ext cx="723900" cy="476250"/>
        </a:xfrm>
        <a:prstGeom prst="rect">
          <a:avLst/>
        </a:prstGeom>
      </xdr:spPr>
    </xdr:pic>
    <xdr:clientData/>
  </xdr:twoCellAnchor>
  <xdr:twoCellAnchor editAs="oneCell">
    <xdr:from>
      <xdr:col>1</xdr:col>
      <xdr:colOff>25400</xdr:colOff>
      <xdr:row>1886</xdr:row>
      <xdr:rowOff>25400</xdr:rowOff>
    </xdr:from>
    <xdr:to>
      <xdr:col>1</xdr:col>
      <xdr:colOff>749300</xdr:colOff>
      <xdr:row>1886</xdr:row>
      <xdr:rowOff>501650</xdr:rowOff>
    </xdr:to>
    <xdr:pic>
      <xdr:nvPicPr>
        <xdr:cNvPr id="3335" name="Subgraph-rex_sokeibu">
          <a:extLst>
            <a:ext uri="{FF2B5EF4-FFF2-40B4-BE49-F238E27FC236}">
              <a16:creationId xmlns:a16="http://schemas.microsoft.com/office/drawing/2014/main" id="{54BFD5AA-D8DF-41DC-A45D-6BFB0A8E274E}"/>
            </a:ext>
          </a:extLst>
        </xdr:cNvPr>
        <xdr:cNvPicPr>
          <a:picLocks/>
        </xdr:cNvPicPr>
      </xdr:nvPicPr>
      <xdr:blipFill>
        <a:blip xmlns:r="http://schemas.openxmlformats.org/officeDocument/2006/relationships" r:embed="rId500">
          <a:extLst>
            <a:ext uri="{28A0092B-C50C-407E-A947-70E740481C1C}">
              <a14:useLocalDpi xmlns:a14="http://schemas.microsoft.com/office/drawing/2010/main" val="0"/>
            </a:ext>
          </a:extLst>
        </a:blip>
        <a:stretch>
          <a:fillRect/>
        </a:stretch>
      </xdr:blipFill>
      <xdr:spPr>
        <a:xfrm>
          <a:off x="635000" y="987577400"/>
          <a:ext cx="723900" cy="476250"/>
        </a:xfrm>
        <a:prstGeom prst="rect">
          <a:avLst/>
        </a:prstGeom>
      </xdr:spPr>
    </xdr:pic>
    <xdr:clientData/>
  </xdr:twoCellAnchor>
  <xdr:twoCellAnchor editAs="oneCell">
    <xdr:from>
      <xdr:col>1</xdr:col>
      <xdr:colOff>25400</xdr:colOff>
      <xdr:row>1887</xdr:row>
      <xdr:rowOff>25400</xdr:rowOff>
    </xdr:from>
    <xdr:to>
      <xdr:col>1</xdr:col>
      <xdr:colOff>749300</xdr:colOff>
      <xdr:row>1887</xdr:row>
      <xdr:rowOff>501650</xdr:rowOff>
    </xdr:to>
    <xdr:pic>
      <xdr:nvPicPr>
        <xdr:cNvPr id="3337" name="Subgraph-rex_luxury1130">
          <a:extLst>
            <a:ext uri="{FF2B5EF4-FFF2-40B4-BE49-F238E27FC236}">
              <a16:creationId xmlns:a16="http://schemas.microsoft.com/office/drawing/2014/main" id="{60878AC4-0C5A-415B-A17E-522CBC4C44F8}"/>
            </a:ext>
          </a:extLst>
        </xdr:cNvPr>
        <xdr:cNvPicPr>
          <a:picLocks/>
        </xdr:cNvPicPr>
      </xdr:nvPicPr>
      <xdr:blipFill>
        <a:blip xmlns:r="http://schemas.openxmlformats.org/officeDocument/2006/relationships" r:embed="rId500">
          <a:extLst>
            <a:ext uri="{28A0092B-C50C-407E-A947-70E740481C1C}">
              <a14:useLocalDpi xmlns:a14="http://schemas.microsoft.com/office/drawing/2010/main" val="0"/>
            </a:ext>
          </a:extLst>
        </a:blip>
        <a:stretch>
          <a:fillRect/>
        </a:stretch>
      </xdr:blipFill>
      <xdr:spPr>
        <a:xfrm>
          <a:off x="635000" y="988101275"/>
          <a:ext cx="723900" cy="476250"/>
        </a:xfrm>
        <a:prstGeom prst="rect">
          <a:avLst/>
        </a:prstGeom>
      </xdr:spPr>
    </xdr:pic>
    <xdr:clientData/>
  </xdr:twoCellAnchor>
  <xdr:twoCellAnchor editAs="oneCell">
    <xdr:from>
      <xdr:col>1</xdr:col>
      <xdr:colOff>25400</xdr:colOff>
      <xdr:row>1888</xdr:row>
      <xdr:rowOff>25400</xdr:rowOff>
    </xdr:from>
    <xdr:to>
      <xdr:col>1</xdr:col>
      <xdr:colOff>749300</xdr:colOff>
      <xdr:row>1888</xdr:row>
      <xdr:rowOff>501650</xdr:rowOff>
    </xdr:to>
    <xdr:pic>
      <xdr:nvPicPr>
        <xdr:cNvPr id="3339" name="Subgraph-88sh0n">
          <a:extLst>
            <a:ext uri="{FF2B5EF4-FFF2-40B4-BE49-F238E27FC236}">
              <a16:creationId xmlns:a16="http://schemas.microsoft.com/office/drawing/2014/main" id="{50E24067-F67C-4758-9650-51664FFD5AD9}"/>
            </a:ext>
          </a:extLst>
        </xdr:cNvPr>
        <xdr:cNvPicPr>
          <a:picLocks/>
        </xdr:cNvPicPr>
      </xdr:nvPicPr>
      <xdr:blipFill>
        <a:blip xmlns:r="http://schemas.openxmlformats.org/officeDocument/2006/relationships" r:embed="rId501">
          <a:extLst>
            <a:ext uri="{28A0092B-C50C-407E-A947-70E740481C1C}">
              <a14:useLocalDpi xmlns:a14="http://schemas.microsoft.com/office/drawing/2010/main" val="0"/>
            </a:ext>
          </a:extLst>
        </a:blip>
        <a:stretch>
          <a:fillRect/>
        </a:stretch>
      </xdr:blipFill>
      <xdr:spPr>
        <a:xfrm>
          <a:off x="635000" y="988625150"/>
          <a:ext cx="723900" cy="476250"/>
        </a:xfrm>
        <a:prstGeom prst="rect">
          <a:avLst/>
        </a:prstGeom>
      </xdr:spPr>
    </xdr:pic>
    <xdr:clientData/>
  </xdr:twoCellAnchor>
  <xdr:twoCellAnchor editAs="oneCell">
    <xdr:from>
      <xdr:col>1</xdr:col>
      <xdr:colOff>25400</xdr:colOff>
      <xdr:row>1889</xdr:row>
      <xdr:rowOff>25400</xdr:rowOff>
    </xdr:from>
    <xdr:to>
      <xdr:col>1</xdr:col>
      <xdr:colOff>749300</xdr:colOff>
      <xdr:row>1889</xdr:row>
      <xdr:rowOff>501650</xdr:rowOff>
    </xdr:to>
    <xdr:pic>
      <xdr:nvPicPr>
        <xdr:cNvPr id="3341" name="Subgraph-siro_cha__">
          <a:extLst>
            <a:ext uri="{FF2B5EF4-FFF2-40B4-BE49-F238E27FC236}">
              <a16:creationId xmlns:a16="http://schemas.microsoft.com/office/drawing/2014/main" id="{D9694382-9634-4C25-AE04-9D0FC179CB13}"/>
            </a:ext>
          </a:extLst>
        </xdr:cNvPr>
        <xdr:cNvPicPr>
          <a:picLocks/>
        </xdr:cNvPicPr>
      </xdr:nvPicPr>
      <xdr:blipFill>
        <a:blip xmlns:r="http://schemas.openxmlformats.org/officeDocument/2006/relationships" r:embed="rId502">
          <a:extLst>
            <a:ext uri="{28A0092B-C50C-407E-A947-70E740481C1C}">
              <a14:useLocalDpi xmlns:a14="http://schemas.microsoft.com/office/drawing/2010/main" val="0"/>
            </a:ext>
          </a:extLst>
        </a:blip>
        <a:stretch>
          <a:fillRect/>
        </a:stretch>
      </xdr:blipFill>
      <xdr:spPr>
        <a:xfrm>
          <a:off x="635000" y="989149025"/>
          <a:ext cx="723900" cy="476250"/>
        </a:xfrm>
        <a:prstGeom prst="rect">
          <a:avLst/>
        </a:prstGeom>
      </xdr:spPr>
    </xdr:pic>
    <xdr:clientData/>
  </xdr:twoCellAnchor>
  <xdr:twoCellAnchor editAs="oneCell">
    <xdr:from>
      <xdr:col>1</xdr:col>
      <xdr:colOff>25400</xdr:colOff>
      <xdr:row>1890</xdr:row>
      <xdr:rowOff>25400</xdr:rowOff>
    </xdr:from>
    <xdr:to>
      <xdr:col>1</xdr:col>
      <xdr:colOff>749300</xdr:colOff>
      <xdr:row>1890</xdr:row>
      <xdr:rowOff>501650</xdr:rowOff>
    </xdr:to>
    <xdr:pic>
      <xdr:nvPicPr>
        <xdr:cNvPr id="3343" name="Subgraph-mi0619_">
          <a:extLst>
            <a:ext uri="{FF2B5EF4-FFF2-40B4-BE49-F238E27FC236}">
              <a16:creationId xmlns:a16="http://schemas.microsoft.com/office/drawing/2014/main" id="{50D16CE0-5FFD-45C8-9648-111BF854B69A}"/>
            </a:ext>
          </a:extLst>
        </xdr:cNvPr>
        <xdr:cNvPicPr>
          <a:picLocks/>
        </xdr:cNvPicPr>
      </xdr:nvPicPr>
      <xdr:blipFill>
        <a:blip xmlns:r="http://schemas.openxmlformats.org/officeDocument/2006/relationships" r:embed="rId502">
          <a:extLst>
            <a:ext uri="{28A0092B-C50C-407E-A947-70E740481C1C}">
              <a14:useLocalDpi xmlns:a14="http://schemas.microsoft.com/office/drawing/2010/main" val="0"/>
            </a:ext>
          </a:extLst>
        </a:blip>
        <a:stretch>
          <a:fillRect/>
        </a:stretch>
      </xdr:blipFill>
      <xdr:spPr>
        <a:xfrm>
          <a:off x="635000" y="989672900"/>
          <a:ext cx="723900" cy="476250"/>
        </a:xfrm>
        <a:prstGeom prst="rect">
          <a:avLst/>
        </a:prstGeom>
      </xdr:spPr>
    </xdr:pic>
    <xdr:clientData/>
  </xdr:twoCellAnchor>
  <xdr:twoCellAnchor editAs="oneCell">
    <xdr:from>
      <xdr:col>1</xdr:col>
      <xdr:colOff>25400</xdr:colOff>
      <xdr:row>1891</xdr:row>
      <xdr:rowOff>25400</xdr:rowOff>
    </xdr:from>
    <xdr:to>
      <xdr:col>1</xdr:col>
      <xdr:colOff>749300</xdr:colOff>
      <xdr:row>1891</xdr:row>
      <xdr:rowOff>501650</xdr:rowOff>
    </xdr:to>
    <xdr:pic>
      <xdr:nvPicPr>
        <xdr:cNvPr id="3345" name="Subgraph-meniichigo">
          <a:extLst>
            <a:ext uri="{FF2B5EF4-FFF2-40B4-BE49-F238E27FC236}">
              <a16:creationId xmlns:a16="http://schemas.microsoft.com/office/drawing/2014/main" id="{CAD18D13-142F-440D-A2F3-1794FA48D172}"/>
            </a:ext>
          </a:extLst>
        </xdr:cNvPr>
        <xdr:cNvPicPr>
          <a:picLocks/>
        </xdr:cNvPicPr>
      </xdr:nvPicPr>
      <xdr:blipFill>
        <a:blip xmlns:r="http://schemas.openxmlformats.org/officeDocument/2006/relationships" r:embed="rId502">
          <a:extLst>
            <a:ext uri="{28A0092B-C50C-407E-A947-70E740481C1C}">
              <a14:useLocalDpi xmlns:a14="http://schemas.microsoft.com/office/drawing/2010/main" val="0"/>
            </a:ext>
          </a:extLst>
        </a:blip>
        <a:stretch>
          <a:fillRect/>
        </a:stretch>
      </xdr:blipFill>
      <xdr:spPr>
        <a:xfrm>
          <a:off x="635000" y="990196775"/>
          <a:ext cx="723900" cy="476250"/>
        </a:xfrm>
        <a:prstGeom prst="rect">
          <a:avLst/>
        </a:prstGeom>
      </xdr:spPr>
    </xdr:pic>
    <xdr:clientData/>
  </xdr:twoCellAnchor>
  <xdr:twoCellAnchor editAs="oneCell">
    <xdr:from>
      <xdr:col>1</xdr:col>
      <xdr:colOff>25400</xdr:colOff>
      <xdr:row>1892</xdr:row>
      <xdr:rowOff>25400</xdr:rowOff>
    </xdr:from>
    <xdr:to>
      <xdr:col>1</xdr:col>
      <xdr:colOff>749300</xdr:colOff>
      <xdr:row>1892</xdr:row>
      <xdr:rowOff>501650</xdr:rowOff>
    </xdr:to>
    <xdr:pic>
      <xdr:nvPicPr>
        <xdr:cNvPr id="3347" name="Subgraph-n_ssdq">
          <a:extLst>
            <a:ext uri="{FF2B5EF4-FFF2-40B4-BE49-F238E27FC236}">
              <a16:creationId xmlns:a16="http://schemas.microsoft.com/office/drawing/2014/main" id="{FE6D0DB0-E544-4F08-B6EB-862D732C54E6}"/>
            </a:ext>
          </a:extLst>
        </xdr:cNvPr>
        <xdr:cNvPicPr>
          <a:picLocks/>
        </xdr:cNvPicPr>
      </xdr:nvPicPr>
      <xdr:blipFill>
        <a:blip xmlns:r="http://schemas.openxmlformats.org/officeDocument/2006/relationships" r:embed="rId502">
          <a:extLst>
            <a:ext uri="{28A0092B-C50C-407E-A947-70E740481C1C}">
              <a14:useLocalDpi xmlns:a14="http://schemas.microsoft.com/office/drawing/2010/main" val="0"/>
            </a:ext>
          </a:extLst>
        </a:blip>
        <a:stretch>
          <a:fillRect/>
        </a:stretch>
      </xdr:blipFill>
      <xdr:spPr>
        <a:xfrm>
          <a:off x="635000" y="990720650"/>
          <a:ext cx="723900" cy="476250"/>
        </a:xfrm>
        <a:prstGeom prst="rect">
          <a:avLst/>
        </a:prstGeom>
      </xdr:spPr>
    </xdr:pic>
    <xdr:clientData/>
  </xdr:twoCellAnchor>
  <xdr:twoCellAnchor editAs="oneCell">
    <xdr:from>
      <xdr:col>1</xdr:col>
      <xdr:colOff>25400</xdr:colOff>
      <xdr:row>1893</xdr:row>
      <xdr:rowOff>25400</xdr:rowOff>
    </xdr:from>
    <xdr:to>
      <xdr:col>1</xdr:col>
      <xdr:colOff>749300</xdr:colOff>
      <xdr:row>1893</xdr:row>
      <xdr:rowOff>501650</xdr:rowOff>
    </xdr:to>
    <xdr:pic>
      <xdr:nvPicPr>
        <xdr:cNvPr id="3349" name="Subgraph-aoiyam__">
          <a:extLst>
            <a:ext uri="{FF2B5EF4-FFF2-40B4-BE49-F238E27FC236}">
              <a16:creationId xmlns:a16="http://schemas.microsoft.com/office/drawing/2014/main" id="{CFC076DB-905E-4028-9239-642EDECEB375}"/>
            </a:ext>
          </a:extLst>
        </xdr:cNvPr>
        <xdr:cNvPicPr>
          <a:picLocks/>
        </xdr:cNvPicPr>
      </xdr:nvPicPr>
      <xdr:blipFill>
        <a:blip xmlns:r="http://schemas.openxmlformats.org/officeDocument/2006/relationships" r:embed="rId502">
          <a:extLst>
            <a:ext uri="{28A0092B-C50C-407E-A947-70E740481C1C}">
              <a14:useLocalDpi xmlns:a14="http://schemas.microsoft.com/office/drawing/2010/main" val="0"/>
            </a:ext>
          </a:extLst>
        </a:blip>
        <a:stretch>
          <a:fillRect/>
        </a:stretch>
      </xdr:blipFill>
      <xdr:spPr>
        <a:xfrm>
          <a:off x="635000" y="991244525"/>
          <a:ext cx="723900" cy="476250"/>
        </a:xfrm>
        <a:prstGeom prst="rect">
          <a:avLst/>
        </a:prstGeom>
      </xdr:spPr>
    </xdr:pic>
    <xdr:clientData/>
  </xdr:twoCellAnchor>
  <xdr:twoCellAnchor editAs="oneCell">
    <xdr:from>
      <xdr:col>1</xdr:col>
      <xdr:colOff>25400</xdr:colOff>
      <xdr:row>1894</xdr:row>
      <xdr:rowOff>25400</xdr:rowOff>
    </xdr:from>
    <xdr:to>
      <xdr:col>1</xdr:col>
      <xdr:colOff>749300</xdr:colOff>
      <xdr:row>1894</xdr:row>
      <xdr:rowOff>501650</xdr:rowOff>
    </xdr:to>
    <xdr:pic>
      <xdr:nvPicPr>
        <xdr:cNvPr id="3351" name="Subgraph-sawa_0307">
          <a:extLst>
            <a:ext uri="{FF2B5EF4-FFF2-40B4-BE49-F238E27FC236}">
              <a16:creationId xmlns:a16="http://schemas.microsoft.com/office/drawing/2014/main" id="{17BAAAB1-17AC-4615-8BFC-A6BC2CB7D2B3}"/>
            </a:ext>
          </a:extLst>
        </xdr:cNvPr>
        <xdr:cNvPicPr>
          <a:picLocks/>
        </xdr:cNvPicPr>
      </xdr:nvPicPr>
      <xdr:blipFill>
        <a:blip xmlns:r="http://schemas.openxmlformats.org/officeDocument/2006/relationships" r:embed="rId502">
          <a:extLst>
            <a:ext uri="{28A0092B-C50C-407E-A947-70E740481C1C}">
              <a14:useLocalDpi xmlns:a14="http://schemas.microsoft.com/office/drawing/2010/main" val="0"/>
            </a:ext>
          </a:extLst>
        </a:blip>
        <a:stretch>
          <a:fillRect/>
        </a:stretch>
      </xdr:blipFill>
      <xdr:spPr>
        <a:xfrm>
          <a:off x="635000" y="991768400"/>
          <a:ext cx="723900" cy="476250"/>
        </a:xfrm>
        <a:prstGeom prst="rect">
          <a:avLst/>
        </a:prstGeom>
      </xdr:spPr>
    </xdr:pic>
    <xdr:clientData/>
  </xdr:twoCellAnchor>
  <xdr:twoCellAnchor editAs="oneCell">
    <xdr:from>
      <xdr:col>1</xdr:col>
      <xdr:colOff>25400</xdr:colOff>
      <xdr:row>1895</xdr:row>
      <xdr:rowOff>25400</xdr:rowOff>
    </xdr:from>
    <xdr:to>
      <xdr:col>1</xdr:col>
      <xdr:colOff>749300</xdr:colOff>
      <xdr:row>1895</xdr:row>
      <xdr:rowOff>501650</xdr:rowOff>
    </xdr:to>
    <xdr:pic>
      <xdr:nvPicPr>
        <xdr:cNvPr id="3353" name="Subgraph-sauzaa33">
          <a:extLst>
            <a:ext uri="{FF2B5EF4-FFF2-40B4-BE49-F238E27FC236}">
              <a16:creationId xmlns:a16="http://schemas.microsoft.com/office/drawing/2014/main" id="{BEFD9417-96C0-439B-AD73-9B4B120076B1}"/>
            </a:ext>
          </a:extLst>
        </xdr:cNvPr>
        <xdr:cNvPicPr>
          <a:picLocks/>
        </xdr:cNvPicPr>
      </xdr:nvPicPr>
      <xdr:blipFill>
        <a:blip xmlns:r="http://schemas.openxmlformats.org/officeDocument/2006/relationships" r:embed="rId502">
          <a:extLst>
            <a:ext uri="{28A0092B-C50C-407E-A947-70E740481C1C}">
              <a14:useLocalDpi xmlns:a14="http://schemas.microsoft.com/office/drawing/2010/main" val="0"/>
            </a:ext>
          </a:extLst>
        </a:blip>
        <a:stretch>
          <a:fillRect/>
        </a:stretch>
      </xdr:blipFill>
      <xdr:spPr>
        <a:xfrm>
          <a:off x="635000" y="992292275"/>
          <a:ext cx="723900" cy="476250"/>
        </a:xfrm>
        <a:prstGeom prst="rect">
          <a:avLst/>
        </a:prstGeom>
      </xdr:spPr>
    </xdr:pic>
    <xdr:clientData/>
  </xdr:twoCellAnchor>
  <xdr:twoCellAnchor editAs="oneCell">
    <xdr:from>
      <xdr:col>1</xdr:col>
      <xdr:colOff>25400</xdr:colOff>
      <xdr:row>1896</xdr:row>
      <xdr:rowOff>25400</xdr:rowOff>
    </xdr:from>
    <xdr:to>
      <xdr:col>1</xdr:col>
      <xdr:colOff>749300</xdr:colOff>
      <xdr:row>1896</xdr:row>
      <xdr:rowOff>501650</xdr:rowOff>
    </xdr:to>
    <xdr:pic>
      <xdr:nvPicPr>
        <xdr:cNvPr id="3355" name="Subgraph-taiga1436masa">
          <a:extLst>
            <a:ext uri="{FF2B5EF4-FFF2-40B4-BE49-F238E27FC236}">
              <a16:creationId xmlns:a16="http://schemas.microsoft.com/office/drawing/2014/main" id="{7E9D657F-9DE9-4625-A212-FE41AB46E896}"/>
            </a:ext>
          </a:extLst>
        </xdr:cNvPr>
        <xdr:cNvPicPr>
          <a:picLocks/>
        </xdr:cNvPicPr>
      </xdr:nvPicPr>
      <xdr:blipFill>
        <a:blip xmlns:r="http://schemas.openxmlformats.org/officeDocument/2006/relationships" r:embed="rId502">
          <a:extLst>
            <a:ext uri="{28A0092B-C50C-407E-A947-70E740481C1C}">
              <a14:useLocalDpi xmlns:a14="http://schemas.microsoft.com/office/drawing/2010/main" val="0"/>
            </a:ext>
          </a:extLst>
        </a:blip>
        <a:stretch>
          <a:fillRect/>
        </a:stretch>
      </xdr:blipFill>
      <xdr:spPr>
        <a:xfrm>
          <a:off x="635000" y="992816150"/>
          <a:ext cx="723900" cy="476250"/>
        </a:xfrm>
        <a:prstGeom prst="rect">
          <a:avLst/>
        </a:prstGeom>
      </xdr:spPr>
    </xdr:pic>
    <xdr:clientData/>
  </xdr:twoCellAnchor>
  <xdr:twoCellAnchor editAs="oneCell">
    <xdr:from>
      <xdr:col>1</xdr:col>
      <xdr:colOff>25400</xdr:colOff>
      <xdr:row>1897</xdr:row>
      <xdr:rowOff>25400</xdr:rowOff>
    </xdr:from>
    <xdr:to>
      <xdr:col>1</xdr:col>
      <xdr:colOff>749300</xdr:colOff>
      <xdr:row>1897</xdr:row>
      <xdr:rowOff>501650</xdr:rowOff>
    </xdr:to>
    <xdr:pic>
      <xdr:nvPicPr>
        <xdr:cNvPr id="3357" name="Subgraph-dosmanda4">
          <a:extLst>
            <a:ext uri="{FF2B5EF4-FFF2-40B4-BE49-F238E27FC236}">
              <a16:creationId xmlns:a16="http://schemas.microsoft.com/office/drawing/2014/main" id="{04623FE8-2326-4D73-874C-2B046AB8C852}"/>
            </a:ext>
          </a:extLst>
        </xdr:cNvPr>
        <xdr:cNvPicPr>
          <a:picLocks/>
        </xdr:cNvPicPr>
      </xdr:nvPicPr>
      <xdr:blipFill>
        <a:blip xmlns:r="http://schemas.openxmlformats.org/officeDocument/2006/relationships" r:embed="rId502">
          <a:extLst>
            <a:ext uri="{28A0092B-C50C-407E-A947-70E740481C1C}">
              <a14:useLocalDpi xmlns:a14="http://schemas.microsoft.com/office/drawing/2010/main" val="0"/>
            </a:ext>
          </a:extLst>
        </a:blip>
        <a:stretch>
          <a:fillRect/>
        </a:stretch>
      </xdr:blipFill>
      <xdr:spPr>
        <a:xfrm>
          <a:off x="635000" y="993340025"/>
          <a:ext cx="723900" cy="476250"/>
        </a:xfrm>
        <a:prstGeom prst="rect">
          <a:avLst/>
        </a:prstGeom>
      </xdr:spPr>
    </xdr:pic>
    <xdr:clientData/>
  </xdr:twoCellAnchor>
  <xdr:twoCellAnchor editAs="oneCell">
    <xdr:from>
      <xdr:col>1</xdr:col>
      <xdr:colOff>25400</xdr:colOff>
      <xdr:row>1898</xdr:row>
      <xdr:rowOff>25400</xdr:rowOff>
    </xdr:from>
    <xdr:to>
      <xdr:col>1</xdr:col>
      <xdr:colOff>749300</xdr:colOff>
      <xdr:row>1898</xdr:row>
      <xdr:rowOff>501650</xdr:rowOff>
    </xdr:to>
    <xdr:pic>
      <xdr:nvPicPr>
        <xdr:cNvPr id="3359" name="Subgraph-sab_nyairin_">
          <a:extLst>
            <a:ext uri="{FF2B5EF4-FFF2-40B4-BE49-F238E27FC236}">
              <a16:creationId xmlns:a16="http://schemas.microsoft.com/office/drawing/2014/main" id="{DE6CEA8D-F817-409E-860B-AF41C78822B3}"/>
            </a:ext>
          </a:extLst>
        </xdr:cNvPr>
        <xdr:cNvPicPr>
          <a:picLocks/>
        </xdr:cNvPicPr>
      </xdr:nvPicPr>
      <xdr:blipFill>
        <a:blip xmlns:r="http://schemas.openxmlformats.org/officeDocument/2006/relationships" r:embed="rId502">
          <a:extLst>
            <a:ext uri="{28A0092B-C50C-407E-A947-70E740481C1C}">
              <a14:useLocalDpi xmlns:a14="http://schemas.microsoft.com/office/drawing/2010/main" val="0"/>
            </a:ext>
          </a:extLst>
        </a:blip>
        <a:stretch>
          <a:fillRect/>
        </a:stretch>
      </xdr:blipFill>
      <xdr:spPr>
        <a:xfrm>
          <a:off x="635000" y="993863900"/>
          <a:ext cx="723900" cy="476250"/>
        </a:xfrm>
        <a:prstGeom prst="rect">
          <a:avLst/>
        </a:prstGeom>
      </xdr:spPr>
    </xdr:pic>
    <xdr:clientData/>
  </xdr:twoCellAnchor>
  <xdr:twoCellAnchor editAs="oneCell">
    <xdr:from>
      <xdr:col>1</xdr:col>
      <xdr:colOff>25400</xdr:colOff>
      <xdr:row>1899</xdr:row>
      <xdr:rowOff>25400</xdr:rowOff>
    </xdr:from>
    <xdr:to>
      <xdr:col>1</xdr:col>
      <xdr:colOff>749300</xdr:colOff>
      <xdr:row>1899</xdr:row>
      <xdr:rowOff>501650</xdr:rowOff>
    </xdr:to>
    <xdr:pic>
      <xdr:nvPicPr>
        <xdr:cNvPr id="3361" name="Subgraph-sawada46493">
          <a:extLst>
            <a:ext uri="{FF2B5EF4-FFF2-40B4-BE49-F238E27FC236}">
              <a16:creationId xmlns:a16="http://schemas.microsoft.com/office/drawing/2014/main" id="{02373816-D958-432C-BBF4-A95E5583D4C7}"/>
            </a:ext>
          </a:extLst>
        </xdr:cNvPr>
        <xdr:cNvPicPr>
          <a:picLocks/>
        </xdr:cNvPicPr>
      </xdr:nvPicPr>
      <xdr:blipFill>
        <a:blip xmlns:r="http://schemas.openxmlformats.org/officeDocument/2006/relationships" r:embed="rId503">
          <a:extLst>
            <a:ext uri="{28A0092B-C50C-407E-A947-70E740481C1C}">
              <a14:useLocalDpi xmlns:a14="http://schemas.microsoft.com/office/drawing/2010/main" val="0"/>
            </a:ext>
          </a:extLst>
        </a:blip>
        <a:stretch>
          <a:fillRect/>
        </a:stretch>
      </xdr:blipFill>
      <xdr:spPr>
        <a:xfrm>
          <a:off x="635000" y="994387775"/>
          <a:ext cx="723900" cy="476250"/>
        </a:xfrm>
        <a:prstGeom prst="rect">
          <a:avLst/>
        </a:prstGeom>
      </xdr:spPr>
    </xdr:pic>
    <xdr:clientData/>
  </xdr:twoCellAnchor>
  <xdr:twoCellAnchor editAs="oneCell">
    <xdr:from>
      <xdr:col>1</xdr:col>
      <xdr:colOff>25400</xdr:colOff>
      <xdr:row>1900</xdr:row>
      <xdr:rowOff>25400</xdr:rowOff>
    </xdr:from>
    <xdr:to>
      <xdr:col>1</xdr:col>
      <xdr:colOff>749300</xdr:colOff>
      <xdr:row>1900</xdr:row>
      <xdr:rowOff>501650</xdr:rowOff>
    </xdr:to>
    <xdr:pic>
      <xdr:nvPicPr>
        <xdr:cNvPr id="3363" name="Subgraph-moereen_navi">
          <a:extLst>
            <a:ext uri="{FF2B5EF4-FFF2-40B4-BE49-F238E27FC236}">
              <a16:creationId xmlns:a16="http://schemas.microsoft.com/office/drawing/2014/main" id="{2AA7FD8E-DC71-4CD9-8B09-0AD629947AC0}"/>
            </a:ext>
          </a:extLst>
        </xdr:cNvPr>
        <xdr:cNvPicPr>
          <a:picLocks/>
        </xdr:cNvPicPr>
      </xdr:nvPicPr>
      <xdr:blipFill>
        <a:blip xmlns:r="http://schemas.openxmlformats.org/officeDocument/2006/relationships" r:embed="rId504">
          <a:extLst>
            <a:ext uri="{28A0092B-C50C-407E-A947-70E740481C1C}">
              <a14:useLocalDpi xmlns:a14="http://schemas.microsoft.com/office/drawing/2010/main" val="0"/>
            </a:ext>
          </a:extLst>
        </a:blip>
        <a:stretch>
          <a:fillRect/>
        </a:stretch>
      </xdr:blipFill>
      <xdr:spPr>
        <a:xfrm>
          <a:off x="635000" y="994911650"/>
          <a:ext cx="723900" cy="476250"/>
        </a:xfrm>
        <a:prstGeom prst="rect">
          <a:avLst/>
        </a:prstGeom>
      </xdr:spPr>
    </xdr:pic>
    <xdr:clientData/>
  </xdr:twoCellAnchor>
  <xdr:twoCellAnchor editAs="oneCell">
    <xdr:from>
      <xdr:col>1</xdr:col>
      <xdr:colOff>25400</xdr:colOff>
      <xdr:row>1901</xdr:row>
      <xdr:rowOff>25400</xdr:rowOff>
    </xdr:from>
    <xdr:to>
      <xdr:col>1</xdr:col>
      <xdr:colOff>749300</xdr:colOff>
      <xdr:row>1901</xdr:row>
      <xdr:rowOff>501650</xdr:rowOff>
    </xdr:to>
    <xdr:pic>
      <xdr:nvPicPr>
        <xdr:cNvPr id="3365" name="Subgraph-eiki_1105ng">
          <a:extLst>
            <a:ext uri="{FF2B5EF4-FFF2-40B4-BE49-F238E27FC236}">
              <a16:creationId xmlns:a16="http://schemas.microsoft.com/office/drawing/2014/main" id="{CB94368C-B87E-498B-AC51-F31C069F3D08}"/>
            </a:ext>
          </a:extLst>
        </xdr:cNvPr>
        <xdr:cNvPicPr>
          <a:picLocks/>
        </xdr:cNvPicPr>
      </xdr:nvPicPr>
      <xdr:blipFill>
        <a:blip xmlns:r="http://schemas.openxmlformats.org/officeDocument/2006/relationships" r:embed="rId504">
          <a:extLst>
            <a:ext uri="{28A0092B-C50C-407E-A947-70E740481C1C}">
              <a14:useLocalDpi xmlns:a14="http://schemas.microsoft.com/office/drawing/2010/main" val="0"/>
            </a:ext>
          </a:extLst>
        </a:blip>
        <a:stretch>
          <a:fillRect/>
        </a:stretch>
      </xdr:blipFill>
      <xdr:spPr>
        <a:xfrm>
          <a:off x="635000" y="995435525"/>
          <a:ext cx="723900" cy="476250"/>
        </a:xfrm>
        <a:prstGeom prst="rect">
          <a:avLst/>
        </a:prstGeom>
      </xdr:spPr>
    </xdr:pic>
    <xdr:clientData/>
  </xdr:twoCellAnchor>
  <xdr:twoCellAnchor editAs="oneCell">
    <xdr:from>
      <xdr:col>1</xdr:col>
      <xdr:colOff>25400</xdr:colOff>
      <xdr:row>1902</xdr:row>
      <xdr:rowOff>25400</xdr:rowOff>
    </xdr:from>
    <xdr:to>
      <xdr:col>1</xdr:col>
      <xdr:colOff>749300</xdr:colOff>
      <xdr:row>1902</xdr:row>
      <xdr:rowOff>501650</xdr:rowOff>
    </xdr:to>
    <xdr:pic>
      <xdr:nvPicPr>
        <xdr:cNvPr id="3367" name="Subgraph-car_go_official">
          <a:extLst>
            <a:ext uri="{FF2B5EF4-FFF2-40B4-BE49-F238E27FC236}">
              <a16:creationId xmlns:a16="http://schemas.microsoft.com/office/drawing/2014/main" id="{FF6CC53C-BD44-4207-BE60-5F8AB797159B}"/>
            </a:ext>
          </a:extLst>
        </xdr:cNvPr>
        <xdr:cNvPicPr>
          <a:picLocks/>
        </xdr:cNvPicPr>
      </xdr:nvPicPr>
      <xdr:blipFill>
        <a:blip xmlns:r="http://schemas.openxmlformats.org/officeDocument/2006/relationships" r:embed="rId504">
          <a:extLst>
            <a:ext uri="{28A0092B-C50C-407E-A947-70E740481C1C}">
              <a14:useLocalDpi xmlns:a14="http://schemas.microsoft.com/office/drawing/2010/main" val="0"/>
            </a:ext>
          </a:extLst>
        </a:blip>
        <a:stretch>
          <a:fillRect/>
        </a:stretch>
      </xdr:blipFill>
      <xdr:spPr>
        <a:xfrm>
          <a:off x="635000" y="995959400"/>
          <a:ext cx="723900" cy="476250"/>
        </a:xfrm>
        <a:prstGeom prst="rect">
          <a:avLst/>
        </a:prstGeom>
      </xdr:spPr>
    </xdr:pic>
    <xdr:clientData/>
  </xdr:twoCellAnchor>
  <xdr:twoCellAnchor editAs="oneCell">
    <xdr:from>
      <xdr:col>1</xdr:col>
      <xdr:colOff>25400</xdr:colOff>
      <xdr:row>1903</xdr:row>
      <xdr:rowOff>25400</xdr:rowOff>
    </xdr:from>
    <xdr:to>
      <xdr:col>1</xdr:col>
      <xdr:colOff>749300</xdr:colOff>
      <xdr:row>1903</xdr:row>
      <xdr:rowOff>501650</xdr:rowOff>
    </xdr:to>
    <xdr:pic>
      <xdr:nvPicPr>
        <xdr:cNvPr id="3369" name="Subgraph-konnii_1st">
          <a:extLst>
            <a:ext uri="{FF2B5EF4-FFF2-40B4-BE49-F238E27FC236}">
              <a16:creationId xmlns:a16="http://schemas.microsoft.com/office/drawing/2014/main" id="{3551A341-159D-4261-8BC6-56B699CD24C0}"/>
            </a:ext>
          </a:extLst>
        </xdr:cNvPr>
        <xdr:cNvPicPr>
          <a:picLocks/>
        </xdr:cNvPicPr>
      </xdr:nvPicPr>
      <xdr:blipFill>
        <a:blip xmlns:r="http://schemas.openxmlformats.org/officeDocument/2006/relationships" r:embed="rId504">
          <a:extLst>
            <a:ext uri="{28A0092B-C50C-407E-A947-70E740481C1C}">
              <a14:useLocalDpi xmlns:a14="http://schemas.microsoft.com/office/drawing/2010/main" val="0"/>
            </a:ext>
          </a:extLst>
        </a:blip>
        <a:stretch>
          <a:fillRect/>
        </a:stretch>
      </xdr:blipFill>
      <xdr:spPr>
        <a:xfrm>
          <a:off x="635000" y="996483275"/>
          <a:ext cx="723900" cy="476250"/>
        </a:xfrm>
        <a:prstGeom prst="rect">
          <a:avLst/>
        </a:prstGeom>
      </xdr:spPr>
    </xdr:pic>
    <xdr:clientData/>
  </xdr:twoCellAnchor>
  <xdr:twoCellAnchor editAs="oneCell">
    <xdr:from>
      <xdr:col>1</xdr:col>
      <xdr:colOff>25400</xdr:colOff>
      <xdr:row>1904</xdr:row>
      <xdr:rowOff>25400</xdr:rowOff>
    </xdr:from>
    <xdr:to>
      <xdr:col>1</xdr:col>
      <xdr:colOff>749300</xdr:colOff>
      <xdr:row>1904</xdr:row>
      <xdr:rowOff>501650</xdr:rowOff>
    </xdr:to>
    <xdr:pic>
      <xdr:nvPicPr>
        <xdr:cNvPr id="3371" name="Subgraph-tadatousigasuki">
          <a:extLst>
            <a:ext uri="{FF2B5EF4-FFF2-40B4-BE49-F238E27FC236}">
              <a16:creationId xmlns:a16="http://schemas.microsoft.com/office/drawing/2014/main" id="{8158EB37-0D67-4BEA-BE1A-076E823BC0E0}"/>
            </a:ext>
          </a:extLst>
        </xdr:cNvPr>
        <xdr:cNvPicPr>
          <a:picLocks/>
        </xdr:cNvPicPr>
      </xdr:nvPicPr>
      <xdr:blipFill>
        <a:blip xmlns:r="http://schemas.openxmlformats.org/officeDocument/2006/relationships" r:embed="rId505">
          <a:extLst>
            <a:ext uri="{28A0092B-C50C-407E-A947-70E740481C1C}">
              <a14:useLocalDpi xmlns:a14="http://schemas.microsoft.com/office/drawing/2010/main" val="0"/>
            </a:ext>
          </a:extLst>
        </a:blip>
        <a:stretch>
          <a:fillRect/>
        </a:stretch>
      </xdr:blipFill>
      <xdr:spPr>
        <a:xfrm>
          <a:off x="635000" y="997007150"/>
          <a:ext cx="723900" cy="476250"/>
        </a:xfrm>
        <a:prstGeom prst="rect">
          <a:avLst/>
        </a:prstGeom>
      </xdr:spPr>
    </xdr:pic>
    <xdr:clientData/>
  </xdr:twoCellAnchor>
  <xdr:twoCellAnchor editAs="oneCell">
    <xdr:from>
      <xdr:col>1</xdr:col>
      <xdr:colOff>25400</xdr:colOff>
      <xdr:row>1905</xdr:row>
      <xdr:rowOff>25400</xdr:rowOff>
    </xdr:from>
    <xdr:to>
      <xdr:col>1</xdr:col>
      <xdr:colOff>749300</xdr:colOff>
      <xdr:row>1905</xdr:row>
      <xdr:rowOff>501650</xdr:rowOff>
    </xdr:to>
    <xdr:pic>
      <xdr:nvPicPr>
        <xdr:cNvPr id="3373" name="Subgraph-miguei_777">
          <a:extLst>
            <a:ext uri="{FF2B5EF4-FFF2-40B4-BE49-F238E27FC236}">
              <a16:creationId xmlns:a16="http://schemas.microsoft.com/office/drawing/2014/main" id="{54C3AA02-7BE7-40A2-A5BA-3C637AD5A7F5}"/>
            </a:ext>
          </a:extLst>
        </xdr:cNvPr>
        <xdr:cNvPicPr>
          <a:picLocks/>
        </xdr:cNvPicPr>
      </xdr:nvPicPr>
      <xdr:blipFill>
        <a:blip xmlns:r="http://schemas.openxmlformats.org/officeDocument/2006/relationships" r:embed="rId506">
          <a:extLst>
            <a:ext uri="{28A0092B-C50C-407E-A947-70E740481C1C}">
              <a14:useLocalDpi xmlns:a14="http://schemas.microsoft.com/office/drawing/2010/main" val="0"/>
            </a:ext>
          </a:extLst>
        </a:blip>
        <a:stretch>
          <a:fillRect/>
        </a:stretch>
      </xdr:blipFill>
      <xdr:spPr>
        <a:xfrm>
          <a:off x="635000" y="997531025"/>
          <a:ext cx="723900" cy="476250"/>
        </a:xfrm>
        <a:prstGeom prst="rect">
          <a:avLst/>
        </a:prstGeom>
      </xdr:spPr>
    </xdr:pic>
    <xdr:clientData/>
  </xdr:twoCellAnchor>
  <xdr:twoCellAnchor editAs="oneCell">
    <xdr:from>
      <xdr:col>1</xdr:col>
      <xdr:colOff>25400</xdr:colOff>
      <xdr:row>1906</xdr:row>
      <xdr:rowOff>25400</xdr:rowOff>
    </xdr:from>
    <xdr:to>
      <xdr:col>1</xdr:col>
      <xdr:colOff>749300</xdr:colOff>
      <xdr:row>1906</xdr:row>
      <xdr:rowOff>501650</xdr:rowOff>
    </xdr:to>
    <xdr:pic>
      <xdr:nvPicPr>
        <xdr:cNvPr id="3375" name="Subgraph-quocardpay">
          <a:extLst>
            <a:ext uri="{FF2B5EF4-FFF2-40B4-BE49-F238E27FC236}">
              <a16:creationId xmlns:a16="http://schemas.microsoft.com/office/drawing/2014/main" id="{041D6F0C-4912-4712-BDB1-41AAF4E599E2}"/>
            </a:ext>
          </a:extLst>
        </xdr:cNvPr>
        <xdr:cNvPicPr>
          <a:picLocks/>
        </xdr:cNvPicPr>
      </xdr:nvPicPr>
      <xdr:blipFill>
        <a:blip xmlns:r="http://schemas.openxmlformats.org/officeDocument/2006/relationships" r:embed="rId506">
          <a:extLst>
            <a:ext uri="{28A0092B-C50C-407E-A947-70E740481C1C}">
              <a14:useLocalDpi xmlns:a14="http://schemas.microsoft.com/office/drawing/2010/main" val="0"/>
            </a:ext>
          </a:extLst>
        </a:blip>
        <a:stretch>
          <a:fillRect/>
        </a:stretch>
      </xdr:blipFill>
      <xdr:spPr>
        <a:xfrm>
          <a:off x="635000" y="998054900"/>
          <a:ext cx="723900" cy="476250"/>
        </a:xfrm>
        <a:prstGeom prst="rect">
          <a:avLst/>
        </a:prstGeom>
      </xdr:spPr>
    </xdr:pic>
    <xdr:clientData/>
  </xdr:twoCellAnchor>
  <xdr:twoCellAnchor editAs="oneCell">
    <xdr:from>
      <xdr:col>1</xdr:col>
      <xdr:colOff>25400</xdr:colOff>
      <xdr:row>1907</xdr:row>
      <xdr:rowOff>25400</xdr:rowOff>
    </xdr:from>
    <xdr:to>
      <xdr:col>1</xdr:col>
      <xdr:colOff>749300</xdr:colOff>
      <xdr:row>1907</xdr:row>
      <xdr:rowOff>501650</xdr:rowOff>
    </xdr:to>
    <xdr:pic>
      <xdr:nvPicPr>
        <xdr:cNvPr id="3377" name="Subgraph-amitarosunsun">
          <a:extLst>
            <a:ext uri="{FF2B5EF4-FFF2-40B4-BE49-F238E27FC236}">
              <a16:creationId xmlns:a16="http://schemas.microsoft.com/office/drawing/2014/main" id="{AE81B7F2-39CC-43EC-BED7-FB72C11EBD63}"/>
            </a:ext>
          </a:extLst>
        </xdr:cNvPr>
        <xdr:cNvPicPr>
          <a:picLocks/>
        </xdr:cNvPicPr>
      </xdr:nvPicPr>
      <xdr:blipFill>
        <a:blip xmlns:r="http://schemas.openxmlformats.org/officeDocument/2006/relationships" r:embed="rId506">
          <a:extLst>
            <a:ext uri="{28A0092B-C50C-407E-A947-70E740481C1C}">
              <a14:useLocalDpi xmlns:a14="http://schemas.microsoft.com/office/drawing/2010/main" val="0"/>
            </a:ext>
          </a:extLst>
        </a:blip>
        <a:stretch>
          <a:fillRect/>
        </a:stretch>
      </xdr:blipFill>
      <xdr:spPr>
        <a:xfrm>
          <a:off x="635000" y="998578775"/>
          <a:ext cx="723900" cy="476250"/>
        </a:xfrm>
        <a:prstGeom prst="rect">
          <a:avLst/>
        </a:prstGeom>
      </xdr:spPr>
    </xdr:pic>
    <xdr:clientData/>
  </xdr:twoCellAnchor>
  <xdr:twoCellAnchor editAs="oneCell">
    <xdr:from>
      <xdr:col>1</xdr:col>
      <xdr:colOff>25400</xdr:colOff>
      <xdr:row>1908</xdr:row>
      <xdr:rowOff>25400</xdr:rowOff>
    </xdr:from>
    <xdr:to>
      <xdr:col>1</xdr:col>
      <xdr:colOff>749300</xdr:colOff>
      <xdr:row>1908</xdr:row>
      <xdr:rowOff>501650</xdr:rowOff>
    </xdr:to>
    <xdr:pic>
      <xdr:nvPicPr>
        <xdr:cNvPr id="3379" name="Subgraph-2nd_po1">
          <a:extLst>
            <a:ext uri="{FF2B5EF4-FFF2-40B4-BE49-F238E27FC236}">
              <a16:creationId xmlns:a16="http://schemas.microsoft.com/office/drawing/2014/main" id="{9BA3CC06-386E-47B5-A76B-591CD747E46C}"/>
            </a:ext>
          </a:extLst>
        </xdr:cNvPr>
        <xdr:cNvPicPr>
          <a:picLocks/>
        </xdr:cNvPicPr>
      </xdr:nvPicPr>
      <xdr:blipFill>
        <a:blip xmlns:r="http://schemas.openxmlformats.org/officeDocument/2006/relationships" r:embed="rId506">
          <a:extLst>
            <a:ext uri="{28A0092B-C50C-407E-A947-70E740481C1C}">
              <a14:useLocalDpi xmlns:a14="http://schemas.microsoft.com/office/drawing/2010/main" val="0"/>
            </a:ext>
          </a:extLst>
        </a:blip>
        <a:stretch>
          <a:fillRect/>
        </a:stretch>
      </xdr:blipFill>
      <xdr:spPr>
        <a:xfrm>
          <a:off x="635000" y="999102650"/>
          <a:ext cx="723900" cy="476250"/>
        </a:xfrm>
        <a:prstGeom prst="rect">
          <a:avLst/>
        </a:prstGeom>
      </xdr:spPr>
    </xdr:pic>
    <xdr:clientData/>
  </xdr:twoCellAnchor>
  <xdr:twoCellAnchor editAs="oneCell">
    <xdr:from>
      <xdr:col>1</xdr:col>
      <xdr:colOff>25400</xdr:colOff>
      <xdr:row>1909</xdr:row>
      <xdr:rowOff>25400</xdr:rowOff>
    </xdr:from>
    <xdr:to>
      <xdr:col>1</xdr:col>
      <xdr:colOff>749300</xdr:colOff>
      <xdr:row>1909</xdr:row>
      <xdr:rowOff>501650</xdr:rowOff>
    </xdr:to>
    <xdr:pic>
      <xdr:nvPicPr>
        <xdr:cNvPr id="3381" name="Subgraph-sutten_present_">
          <a:extLst>
            <a:ext uri="{FF2B5EF4-FFF2-40B4-BE49-F238E27FC236}">
              <a16:creationId xmlns:a16="http://schemas.microsoft.com/office/drawing/2014/main" id="{671D5ABC-E3E2-4CE2-B0EE-00A3565B5334}"/>
            </a:ext>
          </a:extLst>
        </xdr:cNvPr>
        <xdr:cNvPicPr>
          <a:picLocks/>
        </xdr:cNvPicPr>
      </xdr:nvPicPr>
      <xdr:blipFill>
        <a:blip xmlns:r="http://schemas.openxmlformats.org/officeDocument/2006/relationships" r:embed="rId506">
          <a:extLst>
            <a:ext uri="{28A0092B-C50C-407E-A947-70E740481C1C}">
              <a14:useLocalDpi xmlns:a14="http://schemas.microsoft.com/office/drawing/2010/main" val="0"/>
            </a:ext>
          </a:extLst>
        </a:blip>
        <a:stretch>
          <a:fillRect/>
        </a:stretch>
      </xdr:blipFill>
      <xdr:spPr>
        <a:xfrm>
          <a:off x="635000" y="999626525"/>
          <a:ext cx="723900" cy="476250"/>
        </a:xfrm>
        <a:prstGeom prst="rect">
          <a:avLst/>
        </a:prstGeom>
      </xdr:spPr>
    </xdr:pic>
    <xdr:clientData/>
  </xdr:twoCellAnchor>
  <xdr:twoCellAnchor editAs="oneCell">
    <xdr:from>
      <xdr:col>1</xdr:col>
      <xdr:colOff>25400</xdr:colOff>
      <xdr:row>1910</xdr:row>
      <xdr:rowOff>25400</xdr:rowOff>
    </xdr:from>
    <xdr:to>
      <xdr:col>1</xdr:col>
      <xdr:colOff>749300</xdr:colOff>
      <xdr:row>1910</xdr:row>
      <xdr:rowOff>501650</xdr:rowOff>
    </xdr:to>
    <xdr:pic>
      <xdr:nvPicPr>
        <xdr:cNvPr id="3383" name="Subgraph-dalloyau_japon">
          <a:extLst>
            <a:ext uri="{FF2B5EF4-FFF2-40B4-BE49-F238E27FC236}">
              <a16:creationId xmlns:a16="http://schemas.microsoft.com/office/drawing/2014/main" id="{49646E9D-0E94-4BD2-897B-C2048F9CE41E}"/>
            </a:ext>
          </a:extLst>
        </xdr:cNvPr>
        <xdr:cNvPicPr>
          <a:picLocks/>
        </xdr:cNvPicPr>
      </xdr:nvPicPr>
      <xdr:blipFill>
        <a:blip xmlns:r="http://schemas.openxmlformats.org/officeDocument/2006/relationships" r:embed="rId506">
          <a:extLst>
            <a:ext uri="{28A0092B-C50C-407E-A947-70E740481C1C}">
              <a14:useLocalDpi xmlns:a14="http://schemas.microsoft.com/office/drawing/2010/main" val="0"/>
            </a:ext>
          </a:extLst>
        </a:blip>
        <a:stretch>
          <a:fillRect/>
        </a:stretch>
      </xdr:blipFill>
      <xdr:spPr>
        <a:xfrm>
          <a:off x="635000" y="1000150400"/>
          <a:ext cx="723900" cy="476250"/>
        </a:xfrm>
        <a:prstGeom prst="rect">
          <a:avLst/>
        </a:prstGeom>
      </xdr:spPr>
    </xdr:pic>
    <xdr:clientData/>
  </xdr:twoCellAnchor>
  <xdr:twoCellAnchor editAs="oneCell">
    <xdr:from>
      <xdr:col>1</xdr:col>
      <xdr:colOff>25400</xdr:colOff>
      <xdr:row>1911</xdr:row>
      <xdr:rowOff>25400</xdr:rowOff>
    </xdr:from>
    <xdr:to>
      <xdr:col>1</xdr:col>
      <xdr:colOff>749300</xdr:colOff>
      <xdr:row>1911</xdr:row>
      <xdr:rowOff>501650</xdr:rowOff>
    </xdr:to>
    <xdr:pic>
      <xdr:nvPicPr>
        <xdr:cNvPr id="3385" name="Subgraph-mapupresident">
          <a:extLst>
            <a:ext uri="{FF2B5EF4-FFF2-40B4-BE49-F238E27FC236}">
              <a16:creationId xmlns:a16="http://schemas.microsoft.com/office/drawing/2014/main" id="{44F6B793-3498-4760-9B88-50649E299926}"/>
            </a:ext>
          </a:extLst>
        </xdr:cNvPr>
        <xdr:cNvPicPr>
          <a:picLocks/>
        </xdr:cNvPicPr>
      </xdr:nvPicPr>
      <xdr:blipFill>
        <a:blip xmlns:r="http://schemas.openxmlformats.org/officeDocument/2006/relationships" r:embed="rId506">
          <a:extLst>
            <a:ext uri="{28A0092B-C50C-407E-A947-70E740481C1C}">
              <a14:useLocalDpi xmlns:a14="http://schemas.microsoft.com/office/drawing/2010/main" val="0"/>
            </a:ext>
          </a:extLst>
        </a:blip>
        <a:stretch>
          <a:fillRect/>
        </a:stretch>
      </xdr:blipFill>
      <xdr:spPr>
        <a:xfrm>
          <a:off x="635000" y="1000674275"/>
          <a:ext cx="723900" cy="476250"/>
        </a:xfrm>
        <a:prstGeom prst="rect">
          <a:avLst/>
        </a:prstGeom>
      </xdr:spPr>
    </xdr:pic>
    <xdr:clientData/>
  </xdr:twoCellAnchor>
  <xdr:twoCellAnchor editAs="oneCell">
    <xdr:from>
      <xdr:col>1</xdr:col>
      <xdr:colOff>25400</xdr:colOff>
      <xdr:row>1912</xdr:row>
      <xdr:rowOff>25400</xdr:rowOff>
    </xdr:from>
    <xdr:to>
      <xdr:col>1</xdr:col>
      <xdr:colOff>749300</xdr:colOff>
      <xdr:row>1912</xdr:row>
      <xdr:rowOff>501650</xdr:rowOff>
    </xdr:to>
    <xdr:pic>
      <xdr:nvPicPr>
        <xdr:cNvPr id="3387" name="Subgraph-kanjukuoh">
          <a:extLst>
            <a:ext uri="{FF2B5EF4-FFF2-40B4-BE49-F238E27FC236}">
              <a16:creationId xmlns:a16="http://schemas.microsoft.com/office/drawing/2014/main" id="{506613F0-4D85-4957-94D2-4F2EB8A72C0F}"/>
            </a:ext>
          </a:extLst>
        </xdr:cNvPr>
        <xdr:cNvPicPr>
          <a:picLocks/>
        </xdr:cNvPicPr>
      </xdr:nvPicPr>
      <xdr:blipFill>
        <a:blip xmlns:r="http://schemas.openxmlformats.org/officeDocument/2006/relationships" r:embed="rId506">
          <a:extLst>
            <a:ext uri="{28A0092B-C50C-407E-A947-70E740481C1C}">
              <a14:useLocalDpi xmlns:a14="http://schemas.microsoft.com/office/drawing/2010/main" val="0"/>
            </a:ext>
          </a:extLst>
        </a:blip>
        <a:stretch>
          <a:fillRect/>
        </a:stretch>
      </xdr:blipFill>
      <xdr:spPr>
        <a:xfrm>
          <a:off x="635000" y="1001198150"/>
          <a:ext cx="723900" cy="476250"/>
        </a:xfrm>
        <a:prstGeom prst="rect">
          <a:avLst/>
        </a:prstGeom>
      </xdr:spPr>
    </xdr:pic>
    <xdr:clientData/>
  </xdr:twoCellAnchor>
  <xdr:twoCellAnchor editAs="oneCell">
    <xdr:from>
      <xdr:col>1</xdr:col>
      <xdr:colOff>25400</xdr:colOff>
      <xdr:row>1913</xdr:row>
      <xdr:rowOff>25400</xdr:rowOff>
    </xdr:from>
    <xdr:to>
      <xdr:col>1</xdr:col>
      <xdr:colOff>749300</xdr:colOff>
      <xdr:row>1913</xdr:row>
      <xdr:rowOff>501650</xdr:rowOff>
    </xdr:to>
    <xdr:pic>
      <xdr:nvPicPr>
        <xdr:cNvPr id="3389" name="Subgraph-kamiya0kk">
          <a:extLst>
            <a:ext uri="{FF2B5EF4-FFF2-40B4-BE49-F238E27FC236}">
              <a16:creationId xmlns:a16="http://schemas.microsoft.com/office/drawing/2014/main" id="{BCF54D43-FEAF-47F9-8799-30A458DD90AD}"/>
            </a:ext>
          </a:extLst>
        </xdr:cNvPr>
        <xdr:cNvPicPr>
          <a:picLocks/>
        </xdr:cNvPicPr>
      </xdr:nvPicPr>
      <xdr:blipFill>
        <a:blip xmlns:r="http://schemas.openxmlformats.org/officeDocument/2006/relationships" r:embed="rId506">
          <a:extLst>
            <a:ext uri="{28A0092B-C50C-407E-A947-70E740481C1C}">
              <a14:useLocalDpi xmlns:a14="http://schemas.microsoft.com/office/drawing/2010/main" val="0"/>
            </a:ext>
          </a:extLst>
        </a:blip>
        <a:stretch>
          <a:fillRect/>
        </a:stretch>
      </xdr:blipFill>
      <xdr:spPr>
        <a:xfrm>
          <a:off x="635000" y="1001722025"/>
          <a:ext cx="723900" cy="476250"/>
        </a:xfrm>
        <a:prstGeom prst="rect">
          <a:avLst/>
        </a:prstGeom>
      </xdr:spPr>
    </xdr:pic>
    <xdr:clientData/>
  </xdr:twoCellAnchor>
  <xdr:twoCellAnchor editAs="oneCell">
    <xdr:from>
      <xdr:col>1</xdr:col>
      <xdr:colOff>25400</xdr:colOff>
      <xdr:row>1914</xdr:row>
      <xdr:rowOff>25400</xdr:rowOff>
    </xdr:from>
    <xdr:to>
      <xdr:col>1</xdr:col>
      <xdr:colOff>749300</xdr:colOff>
      <xdr:row>1914</xdr:row>
      <xdr:rowOff>501650</xdr:rowOff>
    </xdr:to>
    <xdr:pic>
      <xdr:nvPicPr>
        <xdr:cNvPr id="3391" name="Subgraph-kamiya0casino">
          <a:extLst>
            <a:ext uri="{FF2B5EF4-FFF2-40B4-BE49-F238E27FC236}">
              <a16:creationId xmlns:a16="http://schemas.microsoft.com/office/drawing/2014/main" id="{AE651EC7-AF9E-42A6-BA5C-8838D2E24344}"/>
            </a:ext>
          </a:extLst>
        </xdr:cNvPr>
        <xdr:cNvPicPr>
          <a:picLocks/>
        </xdr:cNvPicPr>
      </xdr:nvPicPr>
      <xdr:blipFill>
        <a:blip xmlns:r="http://schemas.openxmlformats.org/officeDocument/2006/relationships" r:embed="rId506">
          <a:extLst>
            <a:ext uri="{28A0092B-C50C-407E-A947-70E740481C1C}">
              <a14:useLocalDpi xmlns:a14="http://schemas.microsoft.com/office/drawing/2010/main" val="0"/>
            </a:ext>
          </a:extLst>
        </a:blip>
        <a:stretch>
          <a:fillRect/>
        </a:stretch>
      </xdr:blipFill>
      <xdr:spPr>
        <a:xfrm>
          <a:off x="635000" y="1002245900"/>
          <a:ext cx="723900" cy="476250"/>
        </a:xfrm>
        <a:prstGeom prst="rect">
          <a:avLst/>
        </a:prstGeom>
      </xdr:spPr>
    </xdr:pic>
    <xdr:clientData/>
  </xdr:twoCellAnchor>
  <xdr:twoCellAnchor editAs="oneCell">
    <xdr:from>
      <xdr:col>1</xdr:col>
      <xdr:colOff>25400</xdr:colOff>
      <xdr:row>1915</xdr:row>
      <xdr:rowOff>25400</xdr:rowOff>
    </xdr:from>
    <xdr:to>
      <xdr:col>1</xdr:col>
      <xdr:colOff>749300</xdr:colOff>
      <xdr:row>1915</xdr:row>
      <xdr:rowOff>501650</xdr:rowOff>
    </xdr:to>
    <xdr:pic>
      <xdr:nvPicPr>
        <xdr:cNvPr id="3393" name="Subgraph-yakult_man">
          <a:extLst>
            <a:ext uri="{FF2B5EF4-FFF2-40B4-BE49-F238E27FC236}">
              <a16:creationId xmlns:a16="http://schemas.microsoft.com/office/drawing/2014/main" id="{68B66654-9A6F-4A70-A7BE-957A3C945BF5}"/>
            </a:ext>
          </a:extLst>
        </xdr:cNvPr>
        <xdr:cNvPicPr>
          <a:picLocks/>
        </xdr:cNvPicPr>
      </xdr:nvPicPr>
      <xdr:blipFill>
        <a:blip xmlns:r="http://schemas.openxmlformats.org/officeDocument/2006/relationships" r:embed="rId507">
          <a:extLst>
            <a:ext uri="{28A0092B-C50C-407E-A947-70E740481C1C}">
              <a14:useLocalDpi xmlns:a14="http://schemas.microsoft.com/office/drawing/2010/main" val="0"/>
            </a:ext>
          </a:extLst>
        </a:blip>
        <a:stretch>
          <a:fillRect/>
        </a:stretch>
      </xdr:blipFill>
      <xdr:spPr>
        <a:xfrm>
          <a:off x="635000" y="1002769775"/>
          <a:ext cx="723900" cy="476250"/>
        </a:xfrm>
        <a:prstGeom prst="rect">
          <a:avLst/>
        </a:prstGeom>
      </xdr:spPr>
    </xdr:pic>
    <xdr:clientData/>
  </xdr:twoCellAnchor>
  <xdr:twoCellAnchor editAs="oneCell">
    <xdr:from>
      <xdr:col>1</xdr:col>
      <xdr:colOff>25400</xdr:colOff>
      <xdr:row>1916</xdr:row>
      <xdr:rowOff>25400</xdr:rowOff>
    </xdr:from>
    <xdr:to>
      <xdr:col>1</xdr:col>
      <xdr:colOff>749300</xdr:colOff>
      <xdr:row>1916</xdr:row>
      <xdr:rowOff>501650</xdr:rowOff>
    </xdr:to>
    <xdr:pic>
      <xdr:nvPicPr>
        <xdr:cNvPr id="3395" name="Subgraph-shikaku_square">
          <a:extLst>
            <a:ext uri="{FF2B5EF4-FFF2-40B4-BE49-F238E27FC236}">
              <a16:creationId xmlns:a16="http://schemas.microsoft.com/office/drawing/2014/main" id="{518581BB-FC9B-4087-98D7-FCD087502D5F}"/>
            </a:ext>
          </a:extLst>
        </xdr:cNvPr>
        <xdr:cNvPicPr>
          <a:picLocks/>
        </xdr:cNvPicPr>
      </xdr:nvPicPr>
      <xdr:blipFill>
        <a:blip xmlns:r="http://schemas.openxmlformats.org/officeDocument/2006/relationships" r:embed="rId508">
          <a:extLst>
            <a:ext uri="{28A0092B-C50C-407E-A947-70E740481C1C}">
              <a14:useLocalDpi xmlns:a14="http://schemas.microsoft.com/office/drawing/2010/main" val="0"/>
            </a:ext>
          </a:extLst>
        </a:blip>
        <a:stretch>
          <a:fillRect/>
        </a:stretch>
      </xdr:blipFill>
      <xdr:spPr>
        <a:xfrm>
          <a:off x="635000" y="1003293650"/>
          <a:ext cx="723900" cy="476250"/>
        </a:xfrm>
        <a:prstGeom prst="rect">
          <a:avLst/>
        </a:prstGeom>
      </xdr:spPr>
    </xdr:pic>
    <xdr:clientData/>
  </xdr:twoCellAnchor>
  <xdr:twoCellAnchor editAs="oneCell">
    <xdr:from>
      <xdr:col>1</xdr:col>
      <xdr:colOff>25400</xdr:colOff>
      <xdr:row>1917</xdr:row>
      <xdr:rowOff>25400</xdr:rowOff>
    </xdr:from>
    <xdr:to>
      <xdr:col>1</xdr:col>
      <xdr:colOff>749300</xdr:colOff>
      <xdr:row>1917</xdr:row>
      <xdr:rowOff>501650</xdr:rowOff>
    </xdr:to>
    <xdr:pic>
      <xdr:nvPicPr>
        <xdr:cNvPr id="3397" name="Subgraph-prekoku">
          <a:extLst>
            <a:ext uri="{FF2B5EF4-FFF2-40B4-BE49-F238E27FC236}">
              <a16:creationId xmlns:a16="http://schemas.microsoft.com/office/drawing/2014/main" id="{0F5596D1-8AD8-4E72-A001-3A7F50ACDD9B}"/>
            </a:ext>
          </a:extLst>
        </xdr:cNvPr>
        <xdr:cNvPicPr>
          <a:picLocks/>
        </xdr:cNvPicPr>
      </xdr:nvPicPr>
      <xdr:blipFill>
        <a:blip xmlns:r="http://schemas.openxmlformats.org/officeDocument/2006/relationships" r:embed="rId508">
          <a:extLst>
            <a:ext uri="{28A0092B-C50C-407E-A947-70E740481C1C}">
              <a14:useLocalDpi xmlns:a14="http://schemas.microsoft.com/office/drawing/2010/main" val="0"/>
            </a:ext>
          </a:extLst>
        </a:blip>
        <a:stretch>
          <a:fillRect/>
        </a:stretch>
      </xdr:blipFill>
      <xdr:spPr>
        <a:xfrm>
          <a:off x="635000" y="1003817525"/>
          <a:ext cx="723900" cy="476250"/>
        </a:xfrm>
        <a:prstGeom prst="rect">
          <a:avLst/>
        </a:prstGeom>
      </xdr:spPr>
    </xdr:pic>
    <xdr:clientData/>
  </xdr:twoCellAnchor>
  <xdr:twoCellAnchor editAs="oneCell">
    <xdr:from>
      <xdr:col>1</xdr:col>
      <xdr:colOff>25400</xdr:colOff>
      <xdr:row>1918</xdr:row>
      <xdr:rowOff>25400</xdr:rowOff>
    </xdr:from>
    <xdr:to>
      <xdr:col>1</xdr:col>
      <xdr:colOff>749300</xdr:colOff>
      <xdr:row>1918</xdr:row>
      <xdr:rowOff>501650</xdr:rowOff>
    </xdr:to>
    <xdr:pic>
      <xdr:nvPicPr>
        <xdr:cNvPr id="3399" name="Subgraph-nttcom_online">
          <a:extLst>
            <a:ext uri="{FF2B5EF4-FFF2-40B4-BE49-F238E27FC236}">
              <a16:creationId xmlns:a16="http://schemas.microsoft.com/office/drawing/2014/main" id="{B1771AD0-2740-4C2D-97EF-3E39BB9E4423}"/>
            </a:ext>
          </a:extLst>
        </xdr:cNvPr>
        <xdr:cNvPicPr>
          <a:picLocks/>
        </xdr:cNvPicPr>
      </xdr:nvPicPr>
      <xdr:blipFill>
        <a:blip xmlns:r="http://schemas.openxmlformats.org/officeDocument/2006/relationships" r:embed="rId508">
          <a:extLst>
            <a:ext uri="{28A0092B-C50C-407E-A947-70E740481C1C}">
              <a14:useLocalDpi xmlns:a14="http://schemas.microsoft.com/office/drawing/2010/main" val="0"/>
            </a:ext>
          </a:extLst>
        </a:blip>
        <a:stretch>
          <a:fillRect/>
        </a:stretch>
      </xdr:blipFill>
      <xdr:spPr>
        <a:xfrm>
          <a:off x="635000" y="1004341400"/>
          <a:ext cx="723900" cy="476250"/>
        </a:xfrm>
        <a:prstGeom prst="rect">
          <a:avLst/>
        </a:prstGeom>
      </xdr:spPr>
    </xdr:pic>
    <xdr:clientData/>
  </xdr:twoCellAnchor>
  <xdr:twoCellAnchor editAs="oneCell">
    <xdr:from>
      <xdr:col>1</xdr:col>
      <xdr:colOff>25400</xdr:colOff>
      <xdr:row>1919</xdr:row>
      <xdr:rowOff>25400</xdr:rowOff>
    </xdr:from>
    <xdr:to>
      <xdr:col>1</xdr:col>
      <xdr:colOff>749300</xdr:colOff>
      <xdr:row>1919</xdr:row>
      <xdr:rowOff>501650</xdr:rowOff>
    </xdr:to>
    <xdr:pic>
      <xdr:nvPicPr>
        <xdr:cNvPr id="3401" name="Subgraph-tms7_ym">
          <a:extLst>
            <a:ext uri="{FF2B5EF4-FFF2-40B4-BE49-F238E27FC236}">
              <a16:creationId xmlns:a16="http://schemas.microsoft.com/office/drawing/2014/main" id="{1D837680-0704-4D7A-BD01-47DA2A780AD3}"/>
            </a:ext>
          </a:extLst>
        </xdr:cNvPr>
        <xdr:cNvPicPr>
          <a:picLocks/>
        </xdr:cNvPicPr>
      </xdr:nvPicPr>
      <xdr:blipFill>
        <a:blip xmlns:r="http://schemas.openxmlformats.org/officeDocument/2006/relationships" r:embed="rId508">
          <a:extLst>
            <a:ext uri="{28A0092B-C50C-407E-A947-70E740481C1C}">
              <a14:useLocalDpi xmlns:a14="http://schemas.microsoft.com/office/drawing/2010/main" val="0"/>
            </a:ext>
          </a:extLst>
        </a:blip>
        <a:stretch>
          <a:fillRect/>
        </a:stretch>
      </xdr:blipFill>
      <xdr:spPr>
        <a:xfrm>
          <a:off x="635000" y="1004865275"/>
          <a:ext cx="723900" cy="476250"/>
        </a:xfrm>
        <a:prstGeom prst="rect">
          <a:avLst/>
        </a:prstGeom>
      </xdr:spPr>
    </xdr:pic>
    <xdr:clientData/>
  </xdr:twoCellAnchor>
  <xdr:twoCellAnchor editAs="oneCell">
    <xdr:from>
      <xdr:col>1</xdr:col>
      <xdr:colOff>25400</xdr:colOff>
      <xdr:row>1920</xdr:row>
      <xdr:rowOff>25400</xdr:rowOff>
    </xdr:from>
    <xdr:to>
      <xdr:col>1</xdr:col>
      <xdr:colOff>749300</xdr:colOff>
      <xdr:row>1920</xdr:row>
      <xdr:rowOff>501650</xdr:rowOff>
    </xdr:to>
    <xdr:pic>
      <xdr:nvPicPr>
        <xdr:cNvPr id="3403" name="Subgraph-gmikezuri">
          <a:extLst>
            <a:ext uri="{FF2B5EF4-FFF2-40B4-BE49-F238E27FC236}">
              <a16:creationId xmlns:a16="http://schemas.microsoft.com/office/drawing/2014/main" id="{9E829917-D71E-4949-B334-A28CE6312415}"/>
            </a:ext>
          </a:extLst>
        </xdr:cNvPr>
        <xdr:cNvPicPr>
          <a:picLocks/>
        </xdr:cNvPicPr>
      </xdr:nvPicPr>
      <xdr:blipFill>
        <a:blip xmlns:r="http://schemas.openxmlformats.org/officeDocument/2006/relationships" r:embed="rId508">
          <a:extLst>
            <a:ext uri="{28A0092B-C50C-407E-A947-70E740481C1C}">
              <a14:useLocalDpi xmlns:a14="http://schemas.microsoft.com/office/drawing/2010/main" val="0"/>
            </a:ext>
          </a:extLst>
        </a:blip>
        <a:stretch>
          <a:fillRect/>
        </a:stretch>
      </xdr:blipFill>
      <xdr:spPr>
        <a:xfrm>
          <a:off x="635000" y="1005389150"/>
          <a:ext cx="723900" cy="476250"/>
        </a:xfrm>
        <a:prstGeom prst="rect">
          <a:avLst/>
        </a:prstGeom>
      </xdr:spPr>
    </xdr:pic>
    <xdr:clientData/>
  </xdr:twoCellAnchor>
  <xdr:twoCellAnchor editAs="oneCell">
    <xdr:from>
      <xdr:col>1</xdr:col>
      <xdr:colOff>25400</xdr:colOff>
      <xdr:row>1921</xdr:row>
      <xdr:rowOff>25400</xdr:rowOff>
    </xdr:from>
    <xdr:to>
      <xdr:col>1</xdr:col>
      <xdr:colOff>749300</xdr:colOff>
      <xdr:row>1921</xdr:row>
      <xdr:rowOff>501650</xdr:rowOff>
    </xdr:to>
    <xdr:pic>
      <xdr:nvPicPr>
        <xdr:cNvPr id="3405" name="Subgraph-yoronotaki_com">
          <a:extLst>
            <a:ext uri="{FF2B5EF4-FFF2-40B4-BE49-F238E27FC236}">
              <a16:creationId xmlns:a16="http://schemas.microsoft.com/office/drawing/2014/main" id="{849C56E1-2AB4-4EF7-A129-419661A4AD3B}"/>
            </a:ext>
          </a:extLst>
        </xdr:cNvPr>
        <xdr:cNvPicPr>
          <a:picLocks/>
        </xdr:cNvPicPr>
      </xdr:nvPicPr>
      <xdr:blipFill>
        <a:blip xmlns:r="http://schemas.openxmlformats.org/officeDocument/2006/relationships" r:embed="rId508">
          <a:extLst>
            <a:ext uri="{28A0092B-C50C-407E-A947-70E740481C1C}">
              <a14:useLocalDpi xmlns:a14="http://schemas.microsoft.com/office/drawing/2010/main" val="0"/>
            </a:ext>
          </a:extLst>
        </a:blip>
        <a:stretch>
          <a:fillRect/>
        </a:stretch>
      </xdr:blipFill>
      <xdr:spPr>
        <a:xfrm>
          <a:off x="635000" y="1005913025"/>
          <a:ext cx="723900" cy="476250"/>
        </a:xfrm>
        <a:prstGeom prst="rect">
          <a:avLst/>
        </a:prstGeom>
      </xdr:spPr>
    </xdr:pic>
    <xdr:clientData/>
  </xdr:twoCellAnchor>
  <xdr:twoCellAnchor editAs="oneCell">
    <xdr:from>
      <xdr:col>1</xdr:col>
      <xdr:colOff>25400</xdr:colOff>
      <xdr:row>1922</xdr:row>
      <xdr:rowOff>25400</xdr:rowOff>
    </xdr:from>
    <xdr:to>
      <xdr:col>1</xdr:col>
      <xdr:colOff>749300</xdr:colOff>
      <xdr:row>1922</xdr:row>
      <xdr:rowOff>501650</xdr:rowOff>
    </xdr:to>
    <xdr:pic>
      <xdr:nvPicPr>
        <xdr:cNvPr id="3407" name="Subgraph-sanyobussan">
          <a:extLst>
            <a:ext uri="{FF2B5EF4-FFF2-40B4-BE49-F238E27FC236}">
              <a16:creationId xmlns:a16="http://schemas.microsoft.com/office/drawing/2014/main" id="{52958B79-56F4-4E2D-B02D-A6FF7199D40F}"/>
            </a:ext>
          </a:extLst>
        </xdr:cNvPr>
        <xdr:cNvPicPr>
          <a:picLocks/>
        </xdr:cNvPicPr>
      </xdr:nvPicPr>
      <xdr:blipFill>
        <a:blip xmlns:r="http://schemas.openxmlformats.org/officeDocument/2006/relationships" r:embed="rId508">
          <a:extLst>
            <a:ext uri="{28A0092B-C50C-407E-A947-70E740481C1C}">
              <a14:useLocalDpi xmlns:a14="http://schemas.microsoft.com/office/drawing/2010/main" val="0"/>
            </a:ext>
          </a:extLst>
        </a:blip>
        <a:stretch>
          <a:fillRect/>
        </a:stretch>
      </xdr:blipFill>
      <xdr:spPr>
        <a:xfrm>
          <a:off x="635000" y="1006436900"/>
          <a:ext cx="723900" cy="476250"/>
        </a:xfrm>
        <a:prstGeom prst="rect">
          <a:avLst/>
        </a:prstGeom>
      </xdr:spPr>
    </xdr:pic>
    <xdr:clientData/>
  </xdr:twoCellAnchor>
  <xdr:twoCellAnchor editAs="oneCell">
    <xdr:from>
      <xdr:col>1</xdr:col>
      <xdr:colOff>25400</xdr:colOff>
      <xdr:row>1923</xdr:row>
      <xdr:rowOff>25400</xdr:rowOff>
    </xdr:from>
    <xdr:to>
      <xdr:col>1</xdr:col>
      <xdr:colOff>749300</xdr:colOff>
      <xdr:row>1923</xdr:row>
      <xdr:rowOff>501650</xdr:rowOff>
    </xdr:to>
    <xdr:pic>
      <xdr:nvPicPr>
        <xdr:cNvPr id="3409" name="Subgraph-fujimarukun777">
          <a:extLst>
            <a:ext uri="{FF2B5EF4-FFF2-40B4-BE49-F238E27FC236}">
              <a16:creationId xmlns:a16="http://schemas.microsoft.com/office/drawing/2014/main" id="{CA8455A1-7470-49C3-8CDC-0B5B996542FE}"/>
            </a:ext>
          </a:extLst>
        </xdr:cNvPr>
        <xdr:cNvPicPr>
          <a:picLocks/>
        </xdr:cNvPicPr>
      </xdr:nvPicPr>
      <xdr:blipFill>
        <a:blip xmlns:r="http://schemas.openxmlformats.org/officeDocument/2006/relationships" r:embed="rId508">
          <a:extLst>
            <a:ext uri="{28A0092B-C50C-407E-A947-70E740481C1C}">
              <a14:useLocalDpi xmlns:a14="http://schemas.microsoft.com/office/drawing/2010/main" val="0"/>
            </a:ext>
          </a:extLst>
        </a:blip>
        <a:stretch>
          <a:fillRect/>
        </a:stretch>
      </xdr:blipFill>
      <xdr:spPr>
        <a:xfrm>
          <a:off x="635000" y="1006960775"/>
          <a:ext cx="723900" cy="476250"/>
        </a:xfrm>
        <a:prstGeom prst="rect">
          <a:avLst/>
        </a:prstGeom>
      </xdr:spPr>
    </xdr:pic>
    <xdr:clientData/>
  </xdr:twoCellAnchor>
  <xdr:twoCellAnchor editAs="oneCell">
    <xdr:from>
      <xdr:col>1</xdr:col>
      <xdr:colOff>25400</xdr:colOff>
      <xdr:row>1924</xdr:row>
      <xdr:rowOff>25400</xdr:rowOff>
    </xdr:from>
    <xdr:to>
      <xdr:col>1</xdr:col>
      <xdr:colOff>749300</xdr:colOff>
      <xdr:row>1924</xdr:row>
      <xdr:rowOff>501650</xdr:rowOff>
    </xdr:to>
    <xdr:pic>
      <xdr:nvPicPr>
        <xdr:cNvPr id="3411" name="Subgraph-sky_recruiting">
          <a:extLst>
            <a:ext uri="{FF2B5EF4-FFF2-40B4-BE49-F238E27FC236}">
              <a16:creationId xmlns:a16="http://schemas.microsoft.com/office/drawing/2014/main" id="{D7E6DE69-8BD3-4C41-8644-1DD9001693A8}"/>
            </a:ext>
          </a:extLst>
        </xdr:cNvPr>
        <xdr:cNvPicPr>
          <a:picLocks/>
        </xdr:cNvPicPr>
      </xdr:nvPicPr>
      <xdr:blipFill>
        <a:blip xmlns:r="http://schemas.openxmlformats.org/officeDocument/2006/relationships" r:embed="rId508">
          <a:extLst>
            <a:ext uri="{28A0092B-C50C-407E-A947-70E740481C1C}">
              <a14:useLocalDpi xmlns:a14="http://schemas.microsoft.com/office/drawing/2010/main" val="0"/>
            </a:ext>
          </a:extLst>
        </a:blip>
        <a:stretch>
          <a:fillRect/>
        </a:stretch>
      </xdr:blipFill>
      <xdr:spPr>
        <a:xfrm>
          <a:off x="635000" y="1007484650"/>
          <a:ext cx="723900" cy="476250"/>
        </a:xfrm>
        <a:prstGeom prst="rect">
          <a:avLst/>
        </a:prstGeom>
      </xdr:spPr>
    </xdr:pic>
    <xdr:clientData/>
  </xdr:twoCellAnchor>
  <xdr:twoCellAnchor editAs="oneCell">
    <xdr:from>
      <xdr:col>1</xdr:col>
      <xdr:colOff>25400</xdr:colOff>
      <xdr:row>1925</xdr:row>
      <xdr:rowOff>25400</xdr:rowOff>
    </xdr:from>
    <xdr:to>
      <xdr:col>1</xdr:col>
      <xdr:colOff>749300</xdr:colOff>
      <xdr:row>1925</xdr:row>
      <xdr:rowOff>501650</xdr:rowOff>
    </xdr:to>
    <xdr:pic>
      <xdr:nvPicPr>
        <xdr:cNvPr id="3413" name="Subgraph-clwataru">
          <a:extLst>
            <a:ext uri="{FF2B5EF4-FFF2-40B4-BE49-F238E27FC236}">
              <a16:creationId xmlns:a16="http://schemas.microsoft.com/office/drawing/2014/main" id="{9750DCD0-4909-4BD1-B7B9-2C37F753F97D}"/>
            </a:ext>
          </a:extLst>
        </xdr:cNvPr>
        <xdr:cNvPicPr>
          <a:picLocks/>
        </xdr:cNvPicPr>
      </xdr:nvPicPr>
      <xdr:blipFill>
        <a:blip xmlns:r="http://schemas.openxmlformats.org/officeDocument/2006/relationships" r:embed="rId509">
          <a:extLst>
            <a:ext uri="{28A0092B-C50C-407E-A947-70E740481C1C}">
              <a14:useLocalDpi xmlns:a14="http://schemas.microsoft.com/office/drawing/2010/main" val="0"/>
            </a:ext>
          </a:extLst>
        </a:blip>
        <a:stretch>
          <a:fillRect/>
        </a:stretch>
      </xdr:blipFill>
      <xdr:spPr>
        <a:xfrm>
          <a:off x="635000" y="1008008525"/>
          <a:ext cx="723900" cy="476250"/>
        </a:xfrm>
        <a:prstGeom prst="rect">
          <a:avLst/>
        </a:prstGeom>
      </xdr:spPr>
    </xdr:pic>
    <xdr:clientData/>
  </xdr:twoCellAnchor>
  <xdr:twoCellAnchor editAs="oneCell">
    <xdr:from>
      <xdr:col>1</xdr:col>
      <xdr:colOff>25400</xdr:colOff>
      <xdr:row>1926</xdr:row>
      <xdr:rowOff>25400</xdr:rowOff>
    </xdr:from>
    <xdr:to>
      <xdr:col>1</xdr:col>
      <xdr:colOff>749300</xdr:colOff>
      <xdr:row>1926</xdr:row>
      <xdr:rowOff>501650</xdr:rowOff>
    </xdr:to>
    <xdr:pic>
      <xdr:nvPicPr>
        <xdr:cNvPr id="3415" name="Subgraph-wymmv">
          <a:extLst>
            <a:ext uri="{FF2B5EF4-FFF2-40B4-BE49-F238E27FC236}">
              <a16:creationId xmlns:a16="http://schemas.microsoft.com/office/drawing/2014/main" id="{3E52EF97-0037-48D2-BD9B-A5F18FEC968F}"/>
            </a:ext>
          </a:extLst>
        </xdr:cNvPr>
        <xdr:cNvPicPr>
          <a:picLocks/>
        </xdr:cNvPicPr>
      </xdr:nvPicPr>
      <xdr:blipFill>
        <a:blip xmlns:r="http://schemas.openxmlformats.org/officeDocument/2006/relationships" r:embed="rId509">
          <a:extLst>
            <a:ext uri="{28A0092B-C50C-407E-A947-70E740481C1C}">
              <a14:useLocalDpi xmlns:a14="http://schemas.microsoft.com/office/drawing/2010/main" val="0"/>
            </a:ext>
          </a:extLst>
        </a:blip>
        <a:stretch>
          <a:fillRect/>
        </a:stretch>
      </xdr:blipFill>
      <xdr:spPr>
        <a:xfrm>
          <a:off x="635000" y="1008532400"/>
          <a:ext cx="723900" cy="476250"/>
        </a:xfrm>
        <a:prstGeom prst="rect">
          <a:avLst/>
        </a:prstGeom>
      </xdr:spPr>
    </xdr:pic>
    <xdr:clientData/>
  </xdr:twoCellAnchor>
  <xdr:twoCellAnchor editAs="oneCell">
    <xdr:from>
      <xdr:col>1</xdr:col>
      <xdr:colOff>25400</xdr:colOff>
      <xdr:row>1927</xdr:row>
      <xdr:rowOff>25400</xdr:rowOff>
    </xdr:from>
    <xdr:to>
      <xdr:col>1</xdr:col>
      <xdr:colOff>749300</xdr:colOff>
      <xdr:row>1927</xdr:row>
      <xdr:rowOff>501650</xdr:rowOff>
    </xdr:to>
    <xdr:pic>
      <xdr:nvPicPr>
        <xdr:cNvPr id="3417" name="Subgraph-umagon751">
          <a:extLst>
            <a:ext uri="{FF2B5EF4-FFF2-40B4-BE49-F238E27FC236}">
              <a16:creationId xmlns:a16="http://schemas.microsoft.com/office/drawing/2014/main" id="{7AFA24AE-3EB5-4E6F-8A3D-C5C6D906EA79}"/>
            </a:ext>
          </a:extLst>
        </xdr:cNvPr>
        <xdr:cNvPicPr>
          <a:picLocks/>
        </xdr:cNvPicPr>
      </xdr:nvPicPr>
      <xdr:blipFill>
        <a:blip xmlns:r="http://schemas.openxmlformats.org/officeDocument/2006/relationships" r:embed="rId510">
          <a:extLst>
            <a:ext uri="{28A0092B-C50C-407E-A947-70E740481C1C}">
              <a14:useLocalDpi xmlns:a14="http://schemas.microsoft.com/office/drawing/2010/main" val="0"/>
            </a:ext>
          </a:extLst>
        </a:blip>
        <a:stretch>
          <a:fillRect/>
        </a:stretch>
      </xdr:blipFill>
      <xdr:spPr>
        <a:xfrm>
          <a:off x="635000" y="1009056275"/>
          <a:ext cx="723900" cy="476250"/>
        </a:xfrm>
        <a:prstGeom prst="rect">
          <a:avLst/>
        </a:prstGeom>
      </xdr:spPr>
    </xdr:pic>
    <xdr:clientData/>
  </xdr:twoCellAnchor>
  <xdr:twoCellAnchor editAs="oneCell">
    <xdr:from>
      <xdr:col>1</xdr:col>
      <xdr:colOff>25400</xdr:colOff>
      <xdr:row>1928</xdr:row>
      <xdr:rowOff>25400</xdr:rowOff>
    </xdr:from>
    <xdr:to>
      <xdr:col>1</xdr:col>
      <xdr:colOff>749300</xdr:colOff>
      <xdr:row>1928</xdr:row>
      <xdr:rowOff>501650</xdr:rowOff>
    </xdr:to>
    <xdr:pic>
      <xdr:nvPicPr>
        <xdr:cNvPr id="3419" name="Subgraph-100puzzle">
          <a:extLst>
            <a:ext uri="{FF2B5EF4-FFF2-40B4-BE49-F238E27FC236}">
              <a16:creationId xmlns:a16="http://schemas.microsoft.com/office/drawing/2014/main" id="{3A9154C5-6857-4C7B-B635-449D3577F8B1}"/>
            </a:ext>
          </a:extLst>
        </xdr:cNvPr>
        <xdr:cNvPicPr>
          <a:picLocks/>
        </xdr:cNvPicPr>
      </xdr:nvPicPr>
      <xdr:blipFill>
        <a:blip xmlns:r="http://schemas.openxmlformats.org/officeDocument/2006/relationships" r:embed="rId510">
          <a:extLst>
            <a:ext uri="{28A0092B-C50C-407E-A947-70E740481C1C}">
              <a14:useLocalDpi xmlns:a14="http://schemas.microsoft.com/office/drawing/2010/main" val="0"/>
            </a:ext>
          </a:extLst>
        </a:blip>
        <a:stretch>
          <a:fillRect/>
        </a:stretch>
      </xdr:blipFill>
      <xdr:spPr>
        <a:xfrm>
          <a:off x="635000" y="1009580150"/>
          <a:ext cx="723900" cy="476250"/>
        </a:xfrm>
        <a:prstGeom prst="rect">
          <a:avLst/>
        </a:prstGeom>
      </xdr:spPr>
    </xdr:pic>
    <xdr:clientData/>
  </xdr:twoCellAnchor>
  <xdr:twoCellAnchor editAs="oneCell">
    <xdr:from>
      <xdr:col>1</xdr:col>
      <xdr:colOff>25400</xdr:colOff>
      <xdr:row>1929</xdr:row>
      <xdr:rowOff>25400</xdr:rowOff>
    </xdr:from>
    <xdr:to>
      <xdr:col>1</xdr:col>
      <xdr:colOff>749300</xdr:colOff>
      <xdr:row>1929</xdr:row>
      <xdr:rowOff>501650</xdr:rowOff>
    </xdr:to>
    <xdr:pic>
      <xdr:nvPicPr>
        <xdr:cNvPr id="3421" name="Subgraph-ac_okazaki">
          <a:extLst>
            <a:ext uri="{FF2B5EF4-FFF2-40B4-BE49-F238E27FC236}">
              <a16:creationId xmlns:a16="http://schemas.microsoft.com/office/drawing/2014/main" id="{A7ADF10A-6D79-4422-B9E2-E07F21C02EC9}"/>
            </a:ext>
          </a:extLst>
        </xdr:cNvPr>
        <xdr:cNvPicPr>
          <a:picLocks/>
        </xdr:cNvPicPr>
      </xdr:nvPicPr>
      <xdr:blipFill>
        <a:blip xmlns:r="http://schemas.openxmlformats.org/officeDocument/2006/relationships" r:embed="rId510">
          <a:extLst>
            <a:ext uri="{28A0092B-C50C-407E-A947-70E740481C1C}">
              <a14:useLocalDpi xmlns:a14="http://schemas.microsoft.com/office/drawing/2010/main" val="0"/>
            </a:ext>
          </a:extLst>
        </a:blip>
        <a:stretch>
          <a:fillRect/>
        </a:stretch>
      </xdr:blipFill>
      <xdr:spPr>
        <a:xfrm>
          <a:off x="635000" y="1010104025"/>
          <a:ext cx="723900" cy="476250"/>
        </a:xfrm>
        <a:prstGeom prst="rect">
          <a:avLst/>
        </a:prstGeom>
      </xdr:spPr>
    </xdr:pic>
    <xdr:clientData/>
  </xdr:twoCellAnchor>
  <xdr:twoCellAnchor editAs="oneCell">
    <xdr:from>
      <xdr:col>1</xdr:col>
      <xdr:colOff>25400</xdr:colOff>
      <xdr:row>1930</xdr:row>
      <xdr:rowOff>25400</xdr:rowOff>
    </xdr:from>
    <xdr:to>
      <xdr:col>1</xdr:col>
      <xdr:colOff>749300</xdr:colOff>
      <xdr:row>1930</xdr:row>
      <xdr:rowOff>501650</xdr:rowOff>
    </xdr:to>
    <xdr:pic>
      <xdr:nvPicPr>
        <xdr:cNvPr id="3423" name="Subgraph-ac_shinsaibashi">
          <a:extLst>
            <a:ext uri="{FF2B5EF4-FFF2-40B4-BE49-F238E27FC236}">
              <a16:creationId xmlns:a16="http://schemas.microsoft.com/office/drawing/2014/main" id="{D0367E27-D2AA-4636-96B0-4EC50E52F807}"/>
            </a:ext>
          </a:extLst>
        </xdr:cNvPr>
        <xdr:cNvPicPr>
          <a:picLocks/>
        </xdr:cNvPicPr>
      </xdr:nvPicPr>
      <xdr:blipFill>
        <a:blip xmlns:r="http://schemas.openxmlformats.org/officeDocument/2006/relationships" r:embed="rId510">
          <a:extLst>
            <a:ext uri="{28A0092B-C50C-407E-A947-70E740481C1C}">
              <a14:useLocalDpi xmlns:a14="http://schemas.microsoft.com/office/drawing/2010/main" val="0"/>
            </a:ext>
          </a:extLst>
        </a:blip>
        <a:stretch>
          <a:fillRect/>
        </a:stretch>
      </xdr:blipFill>
      <xdr:spPr>
        <a:xfrm>
          <a:off x="635000" y="1010627900"/>
          <a:ext cx="723900" cy="476250"/>
        </a:xfrm>
        <a:prstGeom prst="rect">
          <a:avLst/>
        </a:prstGeom>
      </xdr:spPr>
    </xdr:pic>
    <xdr:clientData/>
  </xdr:twoCellAnchor>
  <xdr:twoCellAnchor editAs="oneCell">
    <xdr:from>
      <xdr:col>1</xdr:col>
      <xdr:colOff>25400</xdr:colOff>
      <xdr:row>1931</xdr:row>
      <xdr:rowOff>25400</xdr:rowOff>
    </xdr:from>
    <xdr:to>
      <xdr:col>1</xdr:col>
      <xdr:colOff>749300</xdr:colOff>
      <xdr:row>1931</xdr:row>
      <xdr:rowOff>501650</xdr:rowOff>
    </xdr:to>
    <xdr:pic>
      <xdr:nvPicPr>
        <xdr:cNvPr id="3425" name="Subgraph-acaric">
          <a:extLst>
            <a:ext uri="{FF2B5EF4-FFF2-40B4-BE49-F238E27FC236}">
              <a16:creationId xmlns:a16="http://schemas.microsoft.com/office/drawing/2014/main" id="{6EA66C0F-E503-4476-A13E-DD722986AD2B}"/>
            </a:ext>
          </a:extLst>
        </xdr:cNvPr>
        <xdr:cNvPicPr>
          <a:picLocks/>
        </xdr:cNvPicPr>
      </xdr:nvPicPr>
      <xdr:blipFill>
        <a:blip xmlns:r="http://schemas.openxmlformats.org/officeDocument/2006/relationships" r:embed="rId510">
          <a:extLst>
            <a:ext uri="{28A0092B-C50C-407E-A947-70E740481C1C}">
              <a14:useLocalDpi xmlns:a14="http://schemas.microsoft.com/office/drawing/2010/main" val="0"/>
            </a:ext>
          </a:extLst>
        </a:blip>
        <a:stretch>
          <a:fillRect/>
        </a:stretch>
      </xdr:blipFill>
      <xdr:spPr>
        <a:xfrm>
          <a:off x="635000" y="1011151775"/>
          <a:ext cx="723900" cy="476250"/>
        </a:xfrm>
        <a:prstGeom prst="rect">
          <a:avLst/>
        </a:prstGeom>
      </xdr:spPr>
    </xdr:pic>
    <xdr:clientData/>
  </xdr:twoCellAnchor>
  <xdr:twoCellAnchor editAs="oneCell">
    <xdr:from>
      <xdr:col>1</xdr:col>
      <xdr:colOff>25400</xdr:colOff>
      <xdr:row>1932</xdr:row>
      <xdr:rowOff>25400</xdr:rowOff>
    </xdr:from>
    <xdr:to>
      <xdr:col>1</xdr:col>
      <xdr:colOff>749300</xdr:colOff>
      <xdr:row>1932</xdr:row>
      <xdr:rowOff>501650</xdr:rowOff>
    </xdr:to>
    <xdr:pic>
      <xdr:nvPicPr>
        <xdr:cNvPr id="3427" name="Subgraph-af_originaltl">
          <a:extLst>
            <a:ext uri="{FF2B5EF4-FFF2-40B4-BE49-F238E27FC236}">
              <a16:creationId xmlns:a16="http://schemas.microsoft.com/office/drawing/2014/main" id="{6E435597-893D-40D1-9558-4E4FB42C72AB}"/>
            </a:ext>
          </a:extLst>
        </xdr:cNvPr>
        <xdr:cNvPicPr>
          <a:picLocks/>
        </xdr:cNvPicPr>
      </xdr:nvPicPr>
      <xdr:blipFill>
        <a:blip xmlns:r="http://schemas.openxmlformats.org/officeDocument/2006/relationships" r:embed="rId510">
          <a:extLst>
            <a:ext uri="{28A0092B-C50C-407E-A947-70E740481C1C}">
              <a14:useLocalDpi xmlns:a14="http://schemas.microsoft.com/office/drawing/2010/main" val="0"/>
            </a:ext>
          </a:extLst>
        </a:blip>
        <a:stretch>
          <a:fillRect/>
        </a:stretch>
      </xdr:blipFill>
      <xdr:spPr>
        <a:xfrm>
          <a:off x="635000" y="1011675650"/>
          <a:ext cx="723900" cy="476250"/>
        </a:xfrm>
        <a:prstGeom prst="rect">
          <a:avLst/>
        </a:prstGeom>
      </xdr:spPr>
    </xdr:pic>
    <xdr:clientData/>
  </xdr:twoCellAnchor>
  <xdr:twoCellAnchor editAs="oneCell">
    <xdr:from>
      <xdr:col>1</xdr:col>
      <xdr:colOff>25400</xdr:colOff>
      <xdr:row>1933</xdr:row>
      <xdr:rowOff>25400</xdr:rowOff>
    </xdr:from>
    <xdr:to>
      <xdr:col>1</xdr:col>
      <xdr:colOff>749300</xdr:colOff>
      <xdr:row>1933</xdr:row>
      <xdr:rowOff>501650</xdr:rowOff>
    </xdr:to>
    <xdr:pic>
      <xdr:nvPicPr>
        <xdr:cNvPr id="3429" name="Subgraph-aoyama_decarbo">
          <a:extLst>
            <a:ext uri="{FF2B5EF4-FFF2-40B4-BE49-F238E27FC236}">
              <a16:creationId xmlns:a16="http://schemas.microsoft.com/office/drawing/2014/main" id="{42E89EF3-B502-4672-BD53-719FA039DC26}"/>
            </a:ext>
          </a:extLst>
        </xdr:cNvPr>
        <xdr:cNvPicPr>
          <a:picLocks/>
        </xdr:cNvPicPr>
      </xdr:nvPicPr>
      <xdr:blipFill>
        <a:blip xmlns:r="http://schemas.openxmlformats.org/officeDocument/2006/relationships" r:embed="rId510">
          <a:extLst>
            <a:ext uri="{28A0092B-C50C-407E-A947-70E740481C1C}">
              <a14:useLocalDpi xmlns:a14="http://schemas.microsoft.com/office/drawing/2010/main" val="0"/>
            </a:ext>
          </a:extLst>
        </a:blip>
        <a:stretch>
          <a:fillRect/>
        </a:stretch>
      </xdr:blipFill>
      <xdr:spPr>
        <a:xfrm>
          <a:off x="635000" y="1012199525"/>
          <a:ext cx="723900" cy="476250"/>
        </a:xfrm>
        <a:prstGeom prst="rect">
          <a:avLst/>
        </a:prstGeom>
      </xdr:spPr>
    </xdr:pic>
    <xdr:clientData/>
  </xdr:twoCellAnchor>
  <xdr:twoCellAnchor editAs="oneCell">
    <xdr:from>
      <xdr:col>1</xdr:col>
      <xdr:colOff>25400</xdr:colOff>
      <xdr:row>1934</xdr:row>
      <xdr:rowOff>25400</xdr:rowOff>
    </xdr:from>
    <xdr:to>
      <xdr:col>1</xdr:col>
      <xdr:colOff>749300</xdr:colOff>
      <xdr:row>1934</xdr:row>
      <xdr:rowOff>501650</xdr:rowOff>
    </xdr:to>
    <xdr:pic>
      <xdr:nvPicPr>
        <xdr:cNvPr id="3431" name="Subgraph-aritabokujo">
          <a:extLst>
            <a:ext uri="{FF2B5EF4-FFF2-40B4-BE49-F238E27FC236}">
              <a16:creationId xmlns:a16="http://schemas.microsoft.com/office/drawing/2014/main" id="{4CD9FDF2-10CE-4F27-9E4F-A5E45E084A73}"/>
            </a:ext>
          </a:extLst>
        </xdr:cNvPr>
        <xdr:cNvPicPr>
          <a:picLocks/>
        </xdr:cNvPicPr>
      </xdr:nvPicPr>
      <xdr:blipFill>
        <a:blip xmlns:r="http://schemas.openxmlformats.org/officeDocument/2006/relationships" r:embed="rId510">
          <a:extLst>
            <a:ext uri="{28A0092B-C50C-407E-A947-70E740481C1C}">
              <a14:useLocalDpi xmlns:a14="http://schemas.microsoft.com/office/drawing/2010/main" val="0"/>
            </a:ext>
          </a:extLst>
        </a:blip>
        <a:stretch>
          <a:fillRect/>
        </a:stretch>
      </xdr:blipFill>
      <xdr:spPr>
        <a:xfrm>
          <a:off x="635000" y="1012723400"/>
          <a:ext cx="723900" cy="476250"/>
        </a:xfrm>
        <a:prstGeom prst="rect">
          <a:avLst/>
        </a:prstGeom>
      </xdr:spPr>
    </xdr:pic>
    <xdr:clientData/>
  </xdr:twoCellAnchor>
  <xdr:twoCellAnchor editAs="oneCell">
    <xdr:from>
      <xdr:col>1</xdr:col>
      <xdr:colOff>25400</xdr:colOff>
      <xdr:row>1935</xdr:row>
      <xdr:rowOff>25400</xdr:rowOff>
    </xdr:from>
    <xdr:to>
      <xdr:col>1</xdr:col>
      <xdr:colOff>749300</xdr:colOff>
      <xdr:row>1935</xdr:row>
      <xdr:rowOff>501650</xdr:rowOff>
    </xdr:to>
    <xdr:pic>
      <xdr:nvPicPr>
        <xdr:cNvPr id="3433" name="Subgraph-art_meets_life">
          <a:extLst>
            <a:ext uri="{FF2B5EF4-FFF2-40B4-BE49-F238E27FC236}">
              <a16:creationId xmlns:a16="http://schemas.microsoft.com/office/drawing/2014/main" id="{7D445B90-BBB2-4524-BD37-64745C036FBC}"/>
            </a:ext>
          </a:extLst>
        </xdr:cNvPr>
        <xdr:cNvPicPr>
          <a:picLocks/>
        </xdr:cNvPicPr>
      </xdr:nvPicPr>
      <xdr:blipFill>
        <a:blip xmlns:r="http://schemas.openxmlformats.org/officeDocument/2006/relationships" r:embed="rId510">
          <a:extLst>
            <a:ext uri="{28A0092B-C50C-407E-A947-70E740481C1C}">
              <a14:useLocalDpi xmlns:a14="http://schemas.microsoft.com/office/drawing/2010/main" val="0"/>
            </a:ext>
          </a:extLst>
        </a:blip>
        <a:stretch>
          <a:fillRect/>
        </a:stretch>
      </xdr:blipFill>
      <xdr:spPr>
        <a:xfrm>
          <a:off x="635000" y="1013247275"/>
          <a:ext cx="723900" cy="476250"/>
        </a:xfrm>
        <a:prstGeom prst="rect">
          <a:avLst/>
        </a:prstGeom>
      </xdr:spPr>
    </xdr:pic>
    <xdr:clientData/>
  </xdr:twoCellAnchor>
  <xdr:twoCellAnchor editAs="oneCell">
    <xdr:from>
      <xdr:col>1</xdr:col>
      <xdr:colOff>25400</xdr:colOff>
      <xdr:row>1936</xdr:row>
      <xdr:rowOff>25400</xdr:rowOff>
    </xdr:from>
    <xdr:to>
      <xdr:col>1</xdr:col>
      <xdr:colOff>749300</xdr:colOff>
      <xdr:row>1936</xdr:row>
      <xdr:rowOff>501650</xdr:rowOff>
    </xdr:to>
    <xdr:pic>
      <xdr:nvPicPr>
        <xdr:cNvPr id="3435" name="Subgraph-assaultlily_pj">
          <a:extLst>
            <a:ext uri="{FF2B5EF4-FFF2-40B4-BE49-F238E27FC236}">
              <a16:creationId xmlns:a16="http://schemas.microsoft.com/office/drawing/2014/main" id="{821EBB4B-B2DF-44F1-A427-48445F108933}"/>
            </a:ext>
          </a:extLst>
        </xdr:cNvPr>
        <xdr:cNvPicPr>
          <a:picLocks/>
        </xdr:cNvPicPr>
      </xdr:nvPicPr>
      <xdr:blipFill>
        <a:blip xmlns:r="http://schemas.openxmlformats.org/officeDocument/2006/relationships" r:embed="rId510">
          <a:extLst>
            <a:ext uri="{28A0092B-C50C-407E-A947-70E740481C1C}">
              <a14:useLocalDpi xmlns:a14="http://schemas.microsoft.com/office/drawing/2010/main" val="0"/>
            </a:ext>
          </a:extLst>
        </a:blip>
        <a:stretch>
          <a:fillRect/>
        </a:stretch>
      </xdr:blipFill>
      <xdr:spPr>
        <a:xfrm>
          <a:off x="635000" y="1013771150"/>
          <a:ext cx="723900" cy="476250"/>
        </a:xfrm>
        <a:prstGeom prst="rect">
          <a:avLst/>
        </a:prstGeom>
      </xdr:spPr>
    </xdr:pic>
    <xdr:clientData/>
  </xdr:twoCellAnchor>
  <xdr:twoCellAnchor editAs="oneCell">
    <xdr:from>
      <xdr:col>1</xdr:col>
      <xdr:colOff>25400</xdr:colOff>
      <xdr:row>1937</xdr:row>
      <xdr:rowOff>25400</xdr:rowOff>
    </xdr:from>
    <xdr:to>
      <xdr:col>1</xdr:col>
      <xdr:colOff>749300</xdr:colOff>
      <xdr:row>1937</xdr:row>
      <xdr:rowOff>501650</xdr:rowOff>
    </xdr:to>
    <xdr:pic>
      <xdr:nvPicPr>
        <xdr:cNvPr id="3437" name="Subgraph-baynet_tabi">
          <a:extLst>
            <a:ext uri="{FF2B5EF4-FFF2-40B4-BE49-F238E27FC236}">
              <a16:creationId xmlns:a16="http://schemas.microsoft.com/office/drawing/2014/main" id="{88C8DD1F-E9F4-4056-A243-A5536B513970}"/>
            </a:ext>
          </a:extLst>
        </xdr:cNvPr>
        <xdr:cNvPicPr>
          <a:picLocks/>
        </xdr:cNvPicPr>
      </xdr:nvPicPr>
      <xdr:blipFill>
        <a:blip xmlns:r="http://schemas.openxmlformats.org/officeDocument/2006/relationships" r:embed="rId510">
          <a:extLst>
            <a:ext uri="{28A0092B-C50C-407E-A947-70E740481C1C}">
              <a14:useLocalDpi xmlns:a14="http://schemas.microsoft.com/office/drawing/2010/main" val="0"/>
            </a:ext>
          </a:extLst>
        </a:blip>
        <a:stretch>
          <a:fillRect/>
        </a:stretch>
      </xdr:blipFill>
      <xdr:spPr>
        <a:xfrm>
          <a:off x="635000" y="1014295025"/>
          <a:ext cx="723900" cy="476250"/>
        </a:xfrm>
        <a:prstGeom prst="rect">
          <a:avLst/>
        </a:prstGeom>
      </xdr:spPr>
    </xdr:pic>
    <xdr:clientData/>
  </xdr:twoCellAnchor>
  <xdr:twoCellAnchor editAs="oneCell">
    <xdr:from>
      <xdr:col>1</xdr:col>
      <xdr:colOff>25400</xdr:colOff>
      <xdr:row>1938</xdr:row>
      <xdr:rowOff>25400</xdr:rowOff>
    </xdr:from>
    <xdr:to>
      <xdr:col>1</xdr:col>
      <xdr:colOff>749300</xdr:colOff>
      <xdr:row>1938</xdr:row>
      <xdr:rowOff>501650</xdr:rowOff>
    </xdr:to>
    <xdr:pic>
      <xdr:nvPicPr>
        <xdr:cNvPr id="3439" name="Subgraph-thefullbokki">
          <a:extLst>
            <a:ext uri="{FF2B5EF4-FFF2-40B4-BE49-F238E27FC236}">
              <a16:creationId xmlns:a16="http://schemas.microsoft.com/office/drawing/2014/main" id="{3F3726FE-4713-49F1-A890-19779D828B0F}"/>
            </a:ext>
          </a:extLst>
        </xdr:cNvPr>
        <xdr:cNvPicPr>
          <a:picLocks/>
        </xdr:cNvPicPr>
      </xdr:nvPicPr>
      <xdr:blipFill>
        <a:blip xmlns:r="http://schemas.openxmlformats.org/officeDocument/2006/relationships" r:embed="rId510">
          <a:extLst>
            <a:ext uri="{28A0092B-C50C-407E-A947-70E740481C1C}">
              <a14:useLocalDpi xmlns:a14="http://schemas.microsoft.com/office/drawing/2010/main" val="0"/>
            </a:ext>
          </a:extLst>
        </a:blip>
        <a:stretch>
          <a:fillRect/>
        </a:stretch>
      </xdr:blipFill>
      <xdr:spPr>
        <a:xfrm>
          <a:off x="635000" y="1014818900"/>
          <a:ext cx="723900" cy="476250"/>
        </a:xfrm>
        <a:prstGeom prst="rect">
          <a:avLst/>
        </a:prstGeom>
      </xdr:spPr>
    </xdr:pic>
    <xdr:clientData/>
  </xdr:twoCellAnchor>
  <xdr:twoCellAnchor editAs="oneCell">
    <xdr:from>
      <xdr:col>1</xdr:col>
      <xdr:colOff>25400</xdr:colOff>
      <xdr:row>1939</xdr:row>
      <xdr:rowOff>25400</xdr:rowOff>
    </xdr:from>
    <xdr:to>
      <xdr:col>1</xdr:col>
      <xdr:colOff>749300</xdr:colOff>
      <xdr:row>1939</xdr:row>
      <xdr:rowOff>501650</xdr:rowOff>
    </xdr:to>
    <xdr:pic>
      <xdr:nvPicPr>
        <xdr:cNvPr id="3441" name="Subgraph-biccamerae">
          <a:extLst>
            <a:ext uri="{FF2B5EF4-FFF2-40B4-BE49-F238E27FC236}">
              <a16:creationId xmlns:a16="http://schemas.microsoft.com/office/drawing/2014/main" id="{BF213517-F5DC-4716-ADED-9892D5009D0B}"/>
            </a:ext>
          </a:extLst>
        </xdr:cNvPr>
        <xdr:cNvPicPr>
          <a:picLocks/>
        </xdr:cNvPicPr>
      </xdr:nvPicPr>
      <xdr:blipFill>
        <a:blip xmlns:r="http://schemas.openxmlformats.org/officeDocument/2006/relationships" r:embed="rId511">
          <a:extLst>
            <a:ext uri="{28A0092B-C50C-407E-A947-70E740481C1C}">
              <a14:useLocalDpi xmlns:a14="http://schemas.microsoft.com/office/drawing/2010/main" val="0"/>
            </a:ext>
          </a:extLst>
        </a:blip>
        <a:stretch>
          <a:fillRect/>
        </a:stretch>
      </xdr:blipFill>
      <xdr:spPr>
        <a:xfrm>
          <a:off x="635000" y="1015342775"/>
          <a:ext cx="723900" cy="476250"/>
        </a:xfrm>
        <a:prstGeom prst="rect">
          <a:avLst/>
        </a:prstGeom>
      </xdr:spPr>
    </xdr:pic>
    <xdr:clientData/>
  </xdr:twoCellAnchor>
  <xdr:twoCellAnchor editAs="oneCell">
    <xdr:from>
      <xdr:col>1</xdr:col>
      <xdr:colOff>25400</xdr:colOff>
      <xdr:row>1940</xdr:row>
      <xdr:rowOff>25400</xdr:rowOff>
    </xdr:from>
    <xdr:to>
      <xdr:col>1</xdr:col>
      <xdr:colOff>749300</xdr:colOff>
      <xdr:row>1940</xdr:row>
      <xdr:rowOff>501650</xdr:rowOff>
    </xdr:to>
    <xdr:pic>
      <xdr:nvPicPr>
        <xdr:cNvPr id="3443" name="Subgraph-buzzvideo_japan">
          <a:extLst>
            <a:ext uri="{FF2B5EF4-FFF2-40B4-BE49-F238E27FC236}">
              <a16:creationId xmlns:a16="http://schemas.microsoft.com/office/drawing/2014/main" id="{D09FACC7-F0A2-49CA-91BC-7A8F5AD2621F}"/>
            </a:ext>
          </a:extLst>
        </xdr:cNvPr>
        <xdr:cNvPicPr>
          <a:picLocks/>
        </xdr:cNvPicPr>
      </xdr:nvPicPr>
      <xdr:blipFill>
        <a:blip xmlns:r="http://schemas.openxmlformats.org/officeDocument/2006/relationships" r:embed="rId512">
          <a:extLst>
            <a:ext uri="{28A0092B-C50C-407E-A947-70E740481C1C}">
              <a14:useLocalDpi xmlns:a14="http://schemas.microsoft.com/office/drawing/2010/main" val="0"/>
            </a:ext>
          </a:extLst>
        </a:blip>
        <a:stretch>
          <a:fillRect/>
        </a:stretch>
      </xdr:blipFill>
      <xdr:spPr>
        <a:xfrm>
          <a:off x="635000" y="1015866650"/>
          <a:ext cx="723900" cy="476250"/>
        </a:xfrm>
        <a:prstGeom prst="rect">
          <a:avLst/>
        </a:prstGeom>
      </xdr:spPr>
    </xdr:pic>
    <xdr:clientData/>
  </xdr:twoCellAnchor>
  <xdr:twoCellAnchor editAs="oneCell">
    <xdr:from>
      <xdr:col>1</xdr:col>
      <xdr:colOff>25400</xdr:colOff>
      <xdr:row>1941</xdr:row>
      <xdr:rowOff>25400</xdr:rowOff>
    </xdr:from>
    <xdr:to>
      <xdr:col>1</xdr:col>
      <xdr:colOff>749300</xdr:colOff>
      <xdr:row>1941</xdr:row>
      <xdr:rowOff>501650</xdr:rowOff>
    </xdr:to>
    <xdr:pic>
      <xdr:nvPicPr>
        <xdr:cNvPr id="3445" name="Subgraph-chiyomusubi1">
          <a:extLst>
            <a:ext uri="{FF2B5EF4-FFF2-40B4-BE49-F238E27FC236}">
              <a16:creationId xmlns:a16="http://schemas.microsoft.com/office/drawing/2014/main" id="{75A748E5-B62E-4223-977A-5CC136266649}"/>
            </a:ext>
          </a:extLst>
        </xdr:cNvPr>
        <xdr:cNvPicPr>
          <a:picLocks/>
        </xdr:cNvPicPr>
      </xdr:nvPicPr>
      <xdr:blipFill>
        <a:blip xmlns:r="http://schemas.openxmlformats.org/officeDocument/2006/relationships" r:embed="rId512">
          <a:extLst>
            <a:ext uri="{28A0092B-C50C-407E-A947-70E740481C1C}">
              <a14:useLocalDpi xmlns:a14="http://schemas.microsoft.com/office/drawing/2010/main" val="0"/>
            </a:ext>
          </a:extLst>
        </a:blip>
        <a:stretch>
          <a:fillRect/>
        </a:stretch>
      </xdr:blipFill>
      <xdr:spPr>
        <a:xfrm>
          <a:off x="635000" y="1016390525"/>
          <a:ext cx="723900" cy="476250"/>
        </a:xfrm>
        <a:prstGeom prst="rect">
          <a:avLst/>
        </a:prstGeom>
      </xdr:spPr>
    </xdr:pic>
    <xdr:clientData/>
  </xdr:twoCellAnchor>
  <xdr:twoCellAnchor editAs="oneCell">
    <xdr:from>
      <xdr:col>1</xdr:col>
      <xdr:colOff>25400</xdr:colOff>
      <xdr:row>1942</xdr:row>
      <xdr:rowOff>25400</xdr:rowOff>
    </xdr:from>
    <xdr:to>
      <xdr:col>1</xdr:col>
      <xdr:colOff>749300</xdr:colOff>
      <xdr:row>1942</xdr:row>
      <xdr:rowOff>501650</xdr:rowOff>
    </xdr:to>
    <xdr:pic>
      <xdr:nvPicPr>
        <xdr:cNvPr id="3447" name="Subgraph-chneco">
          <a:extLst>
            <a:ext uri="{FF2B5EF4-FFF2-40B4-BE49-F238E27FC236}">
              <a16:creationId xmlns:a16="http://schemas.microsoft.com/office/drawing/2014/main" id="{CF6F3BD0-7C7C-4E67-861D-C14E7A7E034E}"/>
            </a:ext>
          </a:extLst>
        </xdr:cNvPr>
        <xdr:cNvPicPr>
          <a:picLocks/>
        </xdr:cNvPicPr>
      </xdr:nvPicPr>
      <xdr:blipFill>
        <a:blip xmlns:r="http://schemas.openxmlformats.org/officeDocument/2006/relationships" r:embed="rId512">
          <a:extLst>
            <a:ext uri="{28A0092B-C50C-407E-A947-70E740481C1C}">
              <a14:useLocalDpi xmlns:a14="http://schemas.microsoft.com/office/drawing/2010/main" val="0"/>
            </a:ext>
          </a:extLst>
        </a:blip>
        <a:stretch>
          <a:fillRect/>
        </a:stretch>
      </xdr:blipFill>
      <xdr:spPr>
        <a:xfrm>
          <a:off x="635000" y="1016914400"/>
          <a:ext cx="723900" cy="476250"/>
        </a:xfrm>
        <a:prstGeom prst="rect">
          <a:avLst/>
        </a:prstGeom>
      </xdr:spPr>
    </xdr:pic>
    <xdr:clientData/>
  </xdr:twoCellAnchor>
  <xdr:twoCellAnchor editAs="oneCell">
    <xdr:from>
      <xdr:col>1</xdr:col>
      <xdr:colOff>25400</xdr:colOff>
      <xdr:row>1943</xdr:row>
      <xdr:rowOff>25400</xdr:rowOff>
    </xdr:from>
    <xdr:to>
      <xdr:col>1</xdr:col>
      <xdr:colOff>749300</xdr:colOff>
      <xdr:row>1943</xdr:row>
      <xdr:rowOff>501650</xdr:rowOff>
    </xdr:to>
    <xdr:pic>
      <xdr:nvPicPr>
        <xdr:cNvPr id="3449" name="Subgraph-cloudwifi100">
          <a:extLst>
            <a:ext uri="{FF2B5EF4-FFF2-40B4-BE49-F238E27FC236}">
              <a16:creationId xmlns:a16="http://schemas.microsoft.com/office/drawing/2014/main" id="{5B9434D2-45D1-4D26-870E-A10107E58994}"/>
            </a:ext>
          </a:extLst>
        </xdr:cNvPr>
        <xdr:cNvPicPr>
          <a:picLocks/>
        </xdr:cNvPicPr>
      </xdr:nvPicPr>
      <xdr:blipFill>
        <a:blip xmlns:r="http://schemas.openxmlformats.org/officeDocument/2006/relationships" r:embed="rId512">
          <a:extLst>
            <a:ext uri="{28A0092B-C50C-407E-A947-70E740481C1C}">
              <a14:useLocalDpi xmlns:a14="http://schemas.microsoft.com/office/drawing/2010/main" val="0"/>
            </a:ext>
          </a:extLst>
        </a:blip>
        <a:stretch>
          <a:fillRect/>
        </a:stretch>
      </xdr:blipFill>
      <xdr:spPr>
        <a:xfrm>
          <a:off x="635000" y="1017438275"/>
          <a:ext cx="723900" cy="476250"/>
        </a:xfrm>
        <a:prstGeom prst="rect">
          <a:avLst/>
        </a:prstGeom>
      </xdr:spPr>
    </xdr:pic>
    <xdr:clientData/>
  </xdr:twoCellAnchor>
  <xdr:twoCellAnchor editAs="oneCell">
    <xdr:from>
      <xdr:col>1</xdr:col>
      <xdr:colOff>25400</xdr:colOff>
      <xdr:row>1944</xdr:row>
      <xdr:rowOff>25400</xdr:rowOff>
    </xdr:from>
    <xdr:to>
      <xdr:col>1</xdr:col>
      <xdr:colOff>749300</xdr:colOff>
      <xdr:row>1944</xdr:row>
      <xdr:rowOff>501650</xdr:rowOff>
    </xdr:to>
    <xdr:pic>
      <xdr:nvPicPr>
        <xdr:cNvPr id="3451" name="Subgraph-emo_miu">
          <a:extLst>
            <a:ext uri="{FF2B5EF4-FFF2-40B4-BE49-F238E27FC236}">
              <a16:creationId xmlns:a16="http://schemas.microsoft.com/office/drawing/2014/main" id="{C0F7FAE9-75B1-4AAD-AB65-15FA485D557C}"/>
            </a:ext>
          </a:extLst>
        </xdr:cNvPr>
        <xdr:cNvPicPr>
          <a:picLocks/>
        </xdr:cNvPicPr>
      </xdr:nvPicPr>
      <xdr:blipFill>
        <a:blip xmlns:r="http://schemas.openxmlformats.org/officeDocument/2006/relationships" r:embed="rId513">
          <a:extLst>
            <a:ext uri="{28A0092B-C50C-407E-A947-70E740481C1C}">
              <a14:useLocalDpi xmlns:a14="http://schemas.microsoft.com/office/drawing/2010/main" val="0"/>
            </a:ext>
          </a:extLst>
        </a:blip>
        <a:stretch>
          <a:fillRect/>
        </a:stretch>
      </xdr:blipFill>
      <xdr:spPr>
        <a:xfrm>
          <a:off x="635000" y="1017962150"/>
          <a:ext cx="723900" cy="476250"/>
        </a:xfrm>
        <a:prstGeom prst="rect">
          <a:avLst/>
        </a:prstGeom>
      </xdr:spPr>
    </xdr:pic>
    <xdr:clientData/>
  </xdr:twoCellAnchor>
  <xdr:twoCellAnchor editAs="oneCell">
    <xdr:from>
      <xdr:col>1</xdr:col>
      <xdr:colOff>25400</xdr:colOff>
      <xdr:row>1945</xdr:row>
      <xdr:rowOff>25400</xdr:rowOff>
    </xdr:from>
    <xdr:to>
      <xdr:col>1</xdr:col>
      <xdr:colOff>749300</xdr:colOff>
      <xdr:row>1945</xdr:row>
      <xdr:rowOff>501650</xdr:rowOff>
    </xdr:to>
    <xdr:pic>
      <xdr:nvPicPr>
        <xdr:cNvPr id="3453" name="Subgraph-eveningmagazine">
          <a:extLst>
            <a:ext uri="{FF2B5EF4-FFF2-40B4-BE49-F238E27FC236}">
              <a16:creationId xmlns:a16="http://schemas.microsoft.com/office/drawing/2014/main" id="{DFCCD52D-B5C4-490A-BE87-235426E12D87}"/>
            </a:ext>
          </a:extLst>
        </xdr:cNvPr>
        <xdr:cNvPicPr>
          <a:picLocks/>
        </xdr:cNvPicPr>
      </xdr:nvPicPr>
      <xdr:blipFill>
        <a:blip xmlns:r="http://schemas.openxmlformats.org/officeDocument/2006/relationships" r:embed="rId514">
          <a:extLst>
            <a:ext uri="{28A0092B-C50C-407E-A947-70E740481C1C}">
              <a14:useLocalDpi xmlns:a14="http://schemas.microsoft.com/office/drawing/2010/main" val="0"/>
            </a:ext>
          </a:extLst>
        </a:blip>
        <a:stretch>
          <a:fillRect/>
        </a:stretch>
      </xdr:blipFill>
      <xdr:spPr>
        <a:xfrm>
          <a:off x="635000" y="1018486025"/>
          <a:ext cx="723900" cy="476250"/>
        </a:xfrm>
        <a:prstGeom prst="rect">
          <a:avLst/>
        </a:prstGeom>
      </xdr:spPr>
    </xdr:pic>
    <xdr:clientData/>
  </xdr:twoCellAnchor>
  <xdr:twoCellAnchor editAs="oneCell">
    <xdr:from>
      <xdr:col>1</xdr:col>
      <xdr:colOff>25400</xdr:colOff>
      <xdr:row>1946</xdr:row>
      <xdr:rowOff>25400</xdr:rowOff>
    </xdr:from>
    <xdr:to>
      <xdr:col>1</xdr:col>
      <xdr:colOff>749300</xdr:colOff>
      <xdr:row>1946</xdr:row>
      <xdr:rowOff>501650</xdr:rowOff>
    </xdr:to>
    <xdr:pic>
      <xdr:nvPicPr>
        <xdr:cNvPr id="3455" name="Subgraph-fe_758">
          <a:extLst>
            <a:ext uri="{FF2B5EF4-FFF2-40B4-BE49-F238E27FC236}">
              <a16:creationId xmlns:a16="http://schemas.microsoft.com/office/drawing/2014/main" id="{0222E70A-147A-44BF-B680-BC6FCCB7709E}"/>
            </a:ext>
          </a:extLst>
        </xdr:cNvPr>
        <xdr:cNvPicPr>
          <a:picLocks/>
        </xdr:cNvPicPr>
      </xdr:nvPicPr>
      <xdr:blipFill>
        <a:blip xmlns:r="http://schemas.openxmlformats.org/officeDocument/2006/relationships" r:embed="rId514">
          <a:extLst>
            <a:ext uri="{28A0092B-C50C-407E-A947-70E740481C1C}">
              <a14:useLocalDpi xmlns:a14="http://schemas.microsoft.com/office/drawing/2010/main" val="0"/>
            </a:ext>
          </a:extLst>
        </a:blip>
        <a:stretch>
          <a:fillRect/>
        </a:stretch>
      </xdr:blipFill>
      <xdr:spPr>
        <a:xfrm>
          <a:off x="635000" y="1019009900"/>
          <a:ext cx="723900" cy="476250"/>
        </a:xfrm>
        <a:prstGeom prst="rect">
          <a:avLst/>
        </a:prstGeom>
      </xdr:spPr>
    </xdr:pic>
    <xdr:clientData/>
  </xdr:twoCellAnchor>
  <xdr:twoCellAnchor editAs="oneCell">
    <xdr:from>
      <xdr:col>1</xdr:col>
      <xdr:colOff>25400</xdr:colOff>
      <xdr:row>1947</xdr:row>
      <xdr:rowOff>25400</xdr:rowOff>
    </xdr:from>
    <xdr:to>
      <xdr:col>1</xdr:col>
      <xdr:colOff>749300</xdr:colOff>
      <xdr:row>1947</xdr:row>
      <xdr:rowOff>501650</xdr:rowOff>
    </xdr:to>
    <xdr:pic>
      <xdr:nvPicPr>
        <xdr:cNvPr id="3457" name="Subgraph-jazzbar_fmkyoto">
          <a:extLst>
            <a:ext uri="{FF2B5EF4-FFF2-40B4-BE49-F238E27FC236}">
              <a16:creationId xmlns:a16="http://schemas.microsoft.com/office/drawing/2014/main" id="{7AB4E3C8-1023-4780-9F05-93D4130B8D87}"/>
            </a:ext>
          </a:extLst>
        </xdr:cNvPr>
        <xdr:cNvPicPr>
          <a:picLocks/>
        </xdr:cNvPicPr>
      </xdr:nvPicPr>
      <xdr:blipFill>
        <a:blip xmlns:r="http://schemas.openxmlformats.org/officeDocument/2006/relationships" r:embed="rId514">
          <a:extLst>
            <a:ext uri="{28A0092B-C50C-407E-A947-70E740481C1C}">
              <a14:useLocalDpi xmlns:a14="http://schemas.microsoft.com/office/drawing/2010/main" val="0"/>
            </a:ext>
          </a:extLst>
        </a:blip>
        <a:stretch>
          <a:fillRect/>
        </a:stretch>
      </xdr:blipFill>
      <xdr:spPr>
        <a:xfrm>
          <a:off x="635000" y="1019533775"/>
          <a:ext cx="723900" cy="476250"/>
        </a:xfrm>
        <a:prstGeom prst="rect">
          <a:avLst/>
        </a:prstGeom>
      </xdr:spPr>
    </xdr:pic>
    <xdr:clientData/>
  </xdr:twoCellAnchor>
  <xdr:twoCellAnchor editAs="oneCell">
    <xdr:from>
      <xdr:col>1</xdr:col>
      <xdr:colOff>25400</xdr:colOff>
      <xdr:row>1948</xdr:row>
      <xdr:rowOff>25400</xdr:rowOff>
    </xdr:from>
    <xdr:to>
      <xdr:col>1</xdr:col>
      <xdr:colOff>749300</xdr:colOff>
      <xdr:row>1948</xdr:row>
      <xdr:rowOff>501650</xdr:rowOff>
    </xdr:to>
    <xdr:pic>
      <xdr:nvPicPr>
        <xdr:cNvPr id="3459" name="Subgraph-journey847">
          <a:extLst>
            <a:ext uri="{FF2B5EF4-FFF2-40B4-BE49-F238E27FC236}">
              <a16:creationId xmlns:a16="http://schemas.microsoft.com/office/drawing/2014/main" id="{BBCDF0DD-9CDB-48D5-B7B6-2FAB76E6E929}"/>
            </a:ext>
          </a:extLst>
        </xdr:cNvPr>
        <xdr:cNvPicPr>
          <a:picLocks/>
        </xdr:cNvPicPr>
      </xdr:nvPicPr>
      <xdr:blipFill>
        <a:blip xmlns:r="http://schemas.openxmlformats.org/officeDocument/2006/relationships" r:embed="rId514">
          <a:extLst>
            <a:ext uri="{28A0092B-C50C-407E-A947-70E740481C1C}">
              <a14:useLocalDpi xmlns:a14="http://schemas.microsoft.com/office/drawing/2010/main" val="0"/>
            </a:ext>
          </a:extLst>
        </a:blip>
        <a:stretch>
          <a:fillRect/>
        </a:stretch>
      </xdr:blipFill>
      <xdr:spPr>
        <a:xfrm>
          <a:off x="635000" y="1020057650"/>
          <a:ext cx="723900" cy="476250"/>
        </a:xfrm>
        <a:prstGeom prst="rect">
          <a:avLst/>
        </a:prstGeom>
      </xdr:spPr>
    </xdr:pic>
    <xdr:clientData/>
  </xdr:twoCellAnchor>
  <xdr:twoCellAnchor editAs="oneCell">
    <xdr:from>
      <xdr:col>1</xdr:col>
      <xdr:colOff>25400</xdr:colOff>
      <xdr:row>1949</xdr:row>
      <xdr:rowOff>25400</xdr:rowOff>
    </xdr:from>
    <xdr:to>
      <xdr:col>1</xdr:col>
      <xdr:colOff>749300</xdr:colOff>
      <xdr:row>1949</xdr:row>
      <xdr:rowOff>501650</xdr:rowOff>
    </xdr:to>
    <xdr:pic>
      <xdr:nvPicPr>
        <xdr:cNvPr id="3461" name="Subgraph-jp_dinomen">
          <a:extLst>
            <a:ext uri="{FF2B5EF4-FFF2-40B4-BE49-F238E27FC236}">
              <a16:creationId xmlns:a16="http://schemas.microsoft.com/office/drawing/2014/main" id="{310AEB57-0CA4-4CDC-90C0-C314728D021B}"/>
            </a:ext>
          </a:extLst>
        </xdr:cNvPr>
        <xdr:cNvPicPr>
          <a:picLocks/>
        </xdr:cNvPicPr>
      </xdr:nvPicPr>
      <xdr:blipFill>
        <a:blip xmlns:r="http://schemas.openxmlformats.org/officeDocument/2006/relationships" r:embed="rId514">
          <a:extLst>
            <a:ext uri="{28A0092B-C50C-407E-A947-70E740481C1C}">
              <a14:useLocalDpi xmlns:a14="http://schemas.microsoft.com/office/drawing/2010/main" val="0"/>
            </a:ext>
          </a:extLst>
        </a:blip>
        <a:stretch>
          <a:fillRect/>
        </a:stretch>
      </xdr:blipFill>
      <xdr:spPr>
        <a:xfrm>
          <a:off x="635000" y="1020581525"/>
          <a:ext cx="723900" cy="476250"/>
        </a:xfrm>
        <a:prstGeom prst="rect">
          <a:avLst/>
        </a:prstGeom>
      </xdr:spPr>
    </xdr:pic>
    <xdr:clientData/>
  </xdr:twoCellAnchor>
  <xdr:twoCellAnchor editAs="oneCell">
    <xdr:from>
      <xdr:col>1</xdr:col>
      <xdr:colOff>25400</xdr:colOff>
      <xdr:row>1950</xdr:row>
      <xdr:rowOff>25400</xdr:rowOff>
    </xdr:from>
    <xdr:to>
      <xdr:col>1</xdr:col>
      <xdr:colOff>749300</xdr:colOff>
      <xdr:row>1950</xdr:row>
      <xdr:rowOff>501650</xdr:rowOff>
    </xdr:to>
    <xdr:pic>
      <xdr:nvPicPr>
        <xdr:cNvPr id="3463" name="Subgraph-jumpsho">
          <a:extLst>
            <a:ext uri="{FF2B5EF4-FFF2-40B4-BE49-F238E27FC236}">
              <a16:creationId xmlns:a16="http://schemas.microsoft.com/office/drawing/2014/main" id="{C3095C35-C22F-4FE5-9C40-989BB5D80EF5}"/>
            </a:ext>
          </a:extLst>
        </xdr:cNvPr>
        <xdr:cNvPicPr>
          <a:picLocks/>
        </xdr:cNvPicPr>
      </xdr:nvPicPr>
      <xdr:blipFill>
        <a:blip xmlns:r="http://schemas.openxmlformats.org/officeDocument/2006/relationships" r:embed="rId514">
          <a:extLst>
            <a:ext uri="{28A0092B-C50C-407E-A947-70E740481C1C}">
              <a14:useLocalDpi xmlns:a14="http://schemas.microsoft.com/office/drawing/2010/main" val="0"/>
            </a:ext>
          </a:extLst>
        </a:blip>
        <a:stretch>
          <a:fillRect/>
        </a:stretch>
      </xdr:blipFill>
      <xdr:spPr>
        <a:xfrm>
          <a:off x="635000" y="1021105400"/>
          <a:ext cx="723900" cy="476250"/>
        </a:xfrm>
        <a:prstGeom prst="rect">
          <a:avLst/>
        </a:prstGeom>
      </xdr:spPr>
    </xdr:pic>
    <xdr:clientData/>
  </xdr:twoCellAnchor>
  <xdr:twoCellAnchor editAs="oneCell">
    <xdr:from>
      <xdr:col>1</xdr:col>
      <xdr:colOff>25400</xdr:colOff>
      <xdr:row>1951</xdr:row>
      <xdr:rowOff>25400</xdr:rowOff>
    </xdr:from>
    <xdr:to>
      <xdr:col>1</xdr:col>
      <xdr:colOff>749300</xdr:colOff>
      <xdr:row>1951</xdr:row>
      <xdr:rowOff>501650</xdr:rowOff>
    </xdr:to>
    <xdr:pic>
      <xdr:nvPicPr>
        <xdr:cNvPr id="3465" name="Subgraph-jumpshoptokyo">
          <a:extLst>
            <a:ext uri="{FF2B5EF4-FFF2-40B4-BE49-F238E27FC236}">
              <a16:creationId xmlns:a16="http://schemas.microsoft.com/office/drawing/2014/main" id="{C5F93BB8-A75C-46E1-A798-4DB37B86DF03}"/>
            </a:ext>
          </a:extLst>
        </xdr:cNvPr>
        <xdr:cNvPicPr>
          <a:picLocks/>
        </xdr:cNvPicPr>
      </xdr:nvPicPr>
      <xdr:blipFill>
        <a:blip xmlns:r="http://schemas.openxmlformats.org/officeDocument/2006/relationships" r:embed="rId515">
          <a:extLst>
            <a:ext uri="{28A0092B-C50C-407E-A947-70E740481C1C}">
              <a14:useLocalDpi xmlns:a14="http://schemas.microsoft.com/office/drawing/2010/main" val="0"/>
            </a:ext>
          </a:extLst>
        </a:blip>
        <a:stretch>
          <a:fillRect/>
        </a:stretch>
      </xdr:blipFill>
      <xdr:spPr>
        <a:xfrm>
          <a:off x="635000" y="1021629275"/>
          <a:ext cx="723900" cy="476250"/>
        </a:xfrm>
        <a:prstGeom prst="rect">
          <a:avLst/>
        </a:prstGeom>
      </xdr:spPr>
    </xdr:pic>
    <xdr:clientData/>
  </xdr:twoCellAnchor>
  <xdr:twoCellAnchor editAs="oneCell">
    <xdr:from>
      <xdr:col>1</xdr:col>
      <xdr:colOff>25400</xdr:colOff>
      <xdr:row>1952</xdr:row>
      <xdr:rowOff>25400</xdr:rowOff>
    </xdr:from>
    <xdr:to>
      <xdr:col>1</xdr:col>
      <xdr:colOff>749300</xdr:colOff>
      <xdr:row>1952</xdr:row>
      <xdr:rowOff>501650</xdr:rowOff>
    </xdr:to>
    <xdr:pic>
      <xdr:nvPicPr>
        <xdr:cNvPr id="3467" name="Subgraph-news_line_me">
          <a:extLst>
            <a:ext uri="{FF2B5EF4-FFF2-40B4-BE49-F238E27FC236}">
              <a16:creationId xmlns:a16="http://schemas.microsoft.com/office/drawing/2014/main" id="{F08AFF3C-7477-41DC-8CDA-36905D8308A2}"/>
            </a:ext>
          </a:extLst>
        </xdr:cNvPr>
        <xdr:cNvPicPr>
          <a:picLocks/>
        </xdr:cNvPicPr>
      </xdr:nvPicPr>
      <xdr:blipFill>
        <a:blip xmlns:r="http://schemas.openxmlformats.org/officeDocument/2006/relationships" r:embed="rId516">
          <a:extLst>
            <a:ext uri="{28A0092B-C50C-407E-A947-70E740481C1C}">
              <a14:useLocalDpi xmlns:a14="http://schemas.microsoft.com/office/drawing/2010/main" val="0"/>
            </a:ext>
          </a:extLst>
        </a:blip>
        <a:stretch>
          <a:fillRect/>
        </a:stretch>
      </xdr:blipFill>
      <xdr:spPr>
        <a:xfrm>
          <a:off x="635000" y="1022153150"/>
          <a:ext cx="723900" cy="476250"/>
        </a:xfrm>
        <a:prstGeom prst="rect">
          <a:avLst/>
        </a:prstGeom>
      </xdr:spPr>
    </xdr:pic>
    <xdr:clientData/>
  </xdr:twoCellAnchor>
  <xdr:twoCellAnchor editAs="oneCell">
    <xdr:from>
      <xdr:col>1</xdr:col>
      <xdr:colOff>25400</xdr:colOff>
      <xdr:row>1953</xdr:row>
      <xdr:rowOff>25400</xdr:rowOff>
    </xdr:from>
    <xdr:to>
      <xdr:col>1</xdr:col>
      <xdr:colOff>749300</xdr:colOff>
      <xdr:row>1953</xdr:row>
      <xdr:rowOff>501650</xdr:rowOff>
    </xdr:to>
    <xdr:pic>
      <xdr:nvPicPr>
        <xdr:cNvPr id="3469" name="Subgraph-nitoriofficial">
          <a:extLst>
            <a:ext uri="{FF2B5EF4-FFF2-40B4-BE49-F238E27FC236}">
              <a16:creationId xmlns:a16="http://schemas.microsoft.com/office/drawing/2014/main" id="{4C89ACB5-8325-4AEA-985A-53B6B1408A8D}"/>
            </a:ext>
          </a:extLst>
        </xdr:cNvPr>
        <xdr:cNvPicPr>
          <a:picLocks/>
        </xdr:cNvPicPr>
      </xdr:nvPicPr>
      <xdr:blipFill>
        <a:blip xmlns:r="http://schemas.openxmlformats.org/officeDocument/2006/relationships" r:embed="rId516">
          <a:extLst>
            <a:ext uri="{28A0092B-C50C-407E-A947-70E740481C1C}">
              <a14:useLocalDpi xmlns:a14="http://schemas.microsoft.com/office/drawing/2010/main" val="0"/>
            </a:ext>
          </a:extLst>
        </a:blip>
        <a:stretch>
          <a:fillRect/>
        </a:stretch>
      </xdr:blipFill>
      <xdr:spPr>
        <a:xfrm>
          <a:off x="635000" y="1022677025"/>
          <a:ext cx="723900" cy="476250"/>
        </a:xfrm>
        <a:prstGeom prst="rect">
          <a:avLst/>
        </a:prstGeom>
      </xdr:spPr>
    </xdr:pic>
    <xdr:clientData/>
  </xdr:twoCellAnchor>
  <xdr:twoCellAnchor editAs="oneCell">
    <xdr:from>
      <xdr:col>1</xdr:col>
      <xdr:colOff>25400</xdr:colOff>
      <xdr:row>1954</xdr:row>
      <xdr:rowOff>25400</xdr:rowOff>
    </xdr:from>
    <xdr:to>
      <xdr:col>1</xdr:col>
      <xdr:colOff>749300</xdr:colOff>
      <xdr:row>1954</xdr:row>
      <xdr:rowOff>501650</xdr:rowOff>
    </xdr:to>
    <xdr:pic>
      <xdr:nvPicPr>
        <xdr:cNvPr id="3471" name="Subgraph-noki_happy">
          <a:extLst>
            <a:ext uri="{FF2B5EF4-FFF2-40B4-BE49-F238E27FC236}">
              <a16:creationId xmlns:a16="http://schemas.microsoft.com/office/drawing/2014/main" id="{0521A0BA-B2A9-4D93-BAA8-19F9A54CAA7A}"/>
            </a:ext>
          </a:extLst>
        </xdr:cNvPr>
        <xdr:cNvPicPr>
          <a:picLocks/>
        </xdr:cNvPicPr>
      </xdr:nvPicPr>
      <xdr:blipFill>
        <a:blip xmlns:r="http://schemas.openxmlformats.org/officeDocument/2006/relationships" r:embed="rId516">
          <a:extLst>
            <a:ext uri="{28A0092B-C50C-407E-A947-70E740481C1C}">
              <a14:useLocalDpi xmlns:a14="http://schemas.microsoft.com/office/drawing/2010/main" val="0"/>
            </a:ext>
          </a:extLst>
        </a:blip>
        <a:stretch>
          <a:fillRect/>
        </a:stretch>
      </xdr:blipFill>
      <xdr:spPr>
        <a:xfrm>
          <a:off x="635000" y="1023200900"/>
          <a:ext cx="723900" cy="476250"/>
        </a:xfrm>
        <a:prstGeom prst="rect">
          <a:avLst/>
        </a:prstGeom>
      </xdr:spPr>
    </xdr:pic>
    <xdr:clientData/>
  </xdr:twoCellAnchor>
  <xdr:twoCellAnchor editAs="oneCell">
    <xdr:from>
      <xdr:col>1</xdr:col>
      <xdr:colOff>25400</xdr:colOff>
      <xdr:row>1955</xdr:row>
      <xdr:rowOff>25400</xdr:rowOff>
    </xdr:from>
    <xdr:to>
      <xdr:col>1</xdr:col>
      <xdr:colOff>749300</xdr:colOff>
      <xdr:row>1955</xdr:row>
      <xdr:rowOff>501650</xdr:rowOff>
    </xdr:to>
    <xdr:pic>
      <xdr:nvPicPr>
        <xdr:cNvPr id="3473" name="Subgraph-office_de_yasai">
          <a:extLst>
            <a:ext uri="{FF2B5EF4-FFF2-40B4-BE49-F238E27FC236}">
              <a16:creationId xmlns:a16="http://schemas.microsoft.com/office/drawing/2014/main" id="{AC96750B-03A3-4896-BD54-6E864E5E2F89}"/>
            </a:ext>
          </a:extLst>
        </xdr:cNvPr>
        <xdr:cNvPicPr>
          <a:picLocks/>
        </xdr:cNvPicPr>
      </xdr:nvPicPr>
      <xdr:blipFill>
        <a:blip xmlns:r="http://schemas.openxmlformats.org/officeDocument/2006/relationships" r:embed="rId516">
          <a:extLst>
            <a:ext uri="{28A0092B-C50C-407E-A947-70E740481C1C}">
              <a14:useLocalDpi xmlns:a14="http://schemas.microsoft.com/office/drawing/2010/main" val="0"/>
            </a:ext>
          </a:extLst>
        </a:blip>
        <a:stretch>
          <a:fillRect/>
        </a:stretch>
      </xdr:blipFill>
      <xdr:spPr>
        <a:xfrm>
          <a:off x="635000" y="1023724775"/>
          <a:ext cx="723900" cy="476250"/>
        </a:xfrm>
        <a:prstGeom prst="rect">
          <a:avLst/>
        </a:prstGeom>
      </xdr:spPr>
    </xdr:pic>
    <xdr:clientData/>
  </xdr:twoCellAnchor>
  <xdr:twoCellAnchor editAs="oneCell">
    <xdr:from>
      <xdr:col>1</xdr:col>
      <xdr:colOff>25400</xdr:colOff>
      <xdr:row>1956</xdr:row>
      <xdr:rowOff>25400</xdr:rowOff>
    </xdr:from>
    <xdr:to>
      <xdr:col>1</xdr:col>
      <xdr:colOff>749300</xdr:colOff>
      <xdr:row>1956</xdr:row>
      <xdr:rowOff>501650</xdr:rowOff>
    </xdr:to>
    <xdr:pic>
      <xdr:nvPicPr>
        <xdr:cNvPr id="3475" name="Subgraph-oronaminc">
          <a:extLst>
            <a:ext uri="{FF2B5EF4-FFF2-40B4-BE49-F238E27FC236}">
              <a16:creationId xmlns:a16="http://schemas.microsoft.com/office/drawing/2014/main" id="{CBC0A8D9-28EA-4A51-B5BE-048229620C41}"/>
            </a:ext>
          </a:extLst>
        </xdr:cNvPr>
        <xdr:cNvPicPr>
          <a:picLocks/>
        </xdr:cNvPicPr>
      </xdr:nvPicPr>
      <xdr:blipFill>
        <a:blip xmlns:r="http://schemas.openxmlformats.org/officeDocument/2006/relationships" r:embed="rId516">
          <a:extLst>
            <a:ext uri="{28A0092B-C50C-407E-A947-70E740481C1C}">
              <a14:useLocalDpi xmlns:a14="http://schemas.microsoft.com/office/drawing/2010/main" val="0"/>
            </a:ext>
          </a:extLst>
        </a:blip>
        <a:stretch>
          <a:fillRect/>
        </a:stretch>
      </xdr:blipFill>
      <xdr:spPr>
        <a:xfrm>
          <a:off x="635000" y="1024248650"/>
          <a:ext cx="723900" cy="476250"/>
        </a:xfrm>
        <a:prstGeom prst="rect">
          <a:avLst/>
        </a:prstGeom>
      </xdr:spPr>
    </xdr:pic>
    <xdr:clientData/>
  </xdr:twoCellAnchor>
  <xdr:twoCellAnchor editAs="oneCell">
    <xdr:from>
      <xdr:col>1</xdr:col>
      <xdr:colOff>25400</xdr:colOff>
      <xdr:row>1957</xdr:row>
      <xdr:rowOff>25400</xdr:rowOff>
    </xdr:from>
    <xdr:to>
      <xdr:col>1</xdr:col>
      <xdr:colOff>749300</xdr:colOff>
      <xdr:row>1957</xdr:row>
      <xdr:rowOff>501650</xdr:rowOff>
    </xdr:to>
    <xdr:pic>
      <xdr:nvPicPr>
        <xdr:cNvPr id="3477" name="Subgraph-oronaminc_drink">
          <a:extLst>
            <a:ext uri="{FF2B5EF4-FFF2-40B4-BE49-F238E27FC236}">
              <a16:creationId xmlns:a16="http://schemas.microsoft.com/office/drawing/2014/main" id="{8E204DD0-D2C7-44CB-8D37-73622C4412E8}"/>
            </a:ext>
          </a:extLst>
        </xdr:cNvPr>
        <xdr:cNvPicPr>
          <a:picLocks/>
        </xdr:cNvPicPr>
      </xdr:nvPicPr>
      <xdr:blipFill>
        <a:blip xmlns:r="http://schemas.openxmlformats.org/officeDocument/2006/relationships" r:embed="rId516">
          <a:extLst>
            <a:ext uri="{28A0092B-C50C-407E-A947-70E740481C1C}">
              <a14:useLocalDpi xmlns:a14="http://schemas.microsoft.com/office/drawing/2010/main" val="0"/>
            </a:ext>
          </a:extLst>
        </a:blip>
        <a:stretch>
          <a:fillRect/>
        </a:stretch>
      </xdr:blipFill>
      <xdr:spPr>
        <a:xfrm>
          <a:off x="635000" y="1024772525"/>
          <a:ext cx="723900" cy="476250"/>
        </a:xfrm>
        <a:prstGeom prst="rect">
          <a:avLst/>
        </a:prstGeom>
      </xdr:spPr>
    </xdr:pic>
    <xdr:clientData/>
  </xdr:twoCellAnchor>
  <xdr:twoCellAnchor editAs="oneCell">
    <xdr:from>
      <xdr:col>1</xdr:col>
      <xdr:colOff>25400</xdr:colOff>
      <xdr:row>1958</xdr:row>
      <xdr:rowOff>25400</xdr:rowOff>
    </xdr:from>
    <xdr:to>
      <xdr:col>1</xdr:col>
      <xdr:colOff>749300</xdr:colOff>
      <xdr:row>1958</xdr:row>
      <xdr:rowOff>501650</xdr:rowOff>
    </xdr:to>
    <xdr:pic>
      <xdr:nvPicPr>
        <xdr:cNvPr id="3479" name="Subgraph-panilla_re">
          <a:extLst>
            <a:ext uri="{FF2B5EF4-FFF2-40B4-BE49-F238E27FC236}">
              <a16:creationId xmlns:a16="http://schemas.microsoft.com/office/drawing/2014/main" id="{FED37A74-A8C7-4E79-81A5-5361B877CBDF}"/>
            </a:ext>
          </a:extLst>
        </xdr:cNvPr>
        <xdr:cNvPicPr>
          <a:picLocks/>
        </xdr:cNvPicPr>
      </xdr:nvPicPr>
      <xdr:blipFill>
        <a:blip xmlns:r="http://schemas.openxmlformats.org/officeDocument/2006/relationships" r:embed="rId516">
          <a:extLst>
            <a:ext uri="{28A0092B-C50C-407E-A947-70E740481C1C}">
              <a14:useLocalDpi xmlns:a14="http://schemas.microsoft.com/office/drawing/2010/main" val="0"/>
            </a:ext>
          </a:extLst>
        </a:blip>
        <a:stretch>
          <a:fillRect/>
        </a:stretch>
      </xdr:blipFill>
      <xdr:spPr>
        <a:xfrm>
          <a:off x="635000" y="1025296400"/>
          <a:ext cx="723900" cy="476250"/>
        </a:xfrm>
        <a:prstGeom prst="rect">
          <a:avLst/>
        </a:prstGeom>
      </xdr:spPr>
    </xdr:pic>
    <xdr:clientData/>
  </xdr:twoCellAnchor>
  <xdr:twoCellAnchor editAs="oneCell">
    <xdr:from>
      <xdr:col>1</xdr:col>
      <xdr:colOff>25400</xdr:colOff>
      <xdr:row>1959</xdr:row>
      <xdr:rowOff>25400</xdr:rowOff>
    </xdr:from>
    <xdr:to>
      <xdr:col>1</xdr:col>
      <xdr:colOff>749300</xdr:colOff>
      <xdr:row>1959</xdr:row>
      <xdr:rowOff>501650</xdr:rowOff>
    </xdr:to>
    <xdr:pic>
      <xdr:nvPicPr>
        <xdr:cNvPr id="3481" name="Subgraph-paypaymall">
          <a:extLst>
            <a:ext uri="{FF2B5EF4-FFF2-40B4-BE49-F238E27FC236}">
              <a16:creationId xmlns:a16="http://schemas.microsoft.com/office/drawing/2014/main" id="{DF4C80E9-8B28-4A21-8167-87C8192F3A0D}"/>
            </a:ext>
          </a:extLst>
        </xdr:cNvPr>
        <xdr:cNvPicPr>
          <a:picLocks/>
        </xdr:cNvPicPr>
      </xdr:nvPicPr>
      <xdr:blipFill>
        <a:blip xmlns:r="http://schemas.openxmlformats.org/officeDocument/2006/relationships" r:embed="rId516">
          <a:extLst>
            <a:ext uri="{28A0092B-C50C-407E-A947-70E740481C1C}">
              <a14:useLocalDpi xmlns:a14="http://schemas.microsoft.com/office/drawing/2010/main" val="0"/>
            </a:ext>
          </a:extLst>
        </a:blip>
        <a:stretch>
          <a:fillRect/>
        </a:stretch>
      </xdr:blipFill>
      <xdr:spPr>
        <a:xfrm>
          <a:off x="635000" y="1025820275"/>
          <a:ext cx="723900" cy="476250"/>
        </a:xfrm>
        <a:prstGeom prst="rect">
          <a:avLst/>
        </a:prstGeom>
      </xdr:spPr>
    </xdr:pic>
    <xdr:clientData/>
  </xdr:twoCellAnchor>
  <xdr:twoCellAnchor editAs="oneCell">
    <xdr:from>
      <xdr:col>1</xdr:col>
      <xdr:colOff>25400</xdr:colOff>
      <xdr:row>1960</xdr:row>
      <xdr:rowOff>25400</xdr:rowOff>
    </xdr:from>
    <xdr:to>
      <xdr:col>1</xdr:col>
      <xdr:colOff>749300</xdr:colOff>
      <xdr:row>1960</xdr:row>
      <xdr:rowOff>501650</xdr:rowOff>
    </xdr:to>
    <xdr:pic>
      <xdr:nvPicPr>
        <xdr:cNvPr id="3483" name="Subgraph-acrossolution">
          <a:extLst>
            <a:ext uri="{FF2B5EF4-FFF2-40B4-BE49-F238E27FC236}">
              <a16:creationId xmlns:a16="http://schemas.microsoft.com/office/drawing/2014/main" id="{F8936A4D-023C-4ED0-AAFE-2AE2C223F9D4}"/>
            </a:ext>
          </a:extLst>
        </xdr:cNvPr>
        <xdr:cNvPicPr>
          <a:picLocks/>
        </xdr:cNvPicPr>
      </xdr:nvPicPr>
      <xdr:blipFill>
        <a:blip xmlns:r="http://schemas.openxmlformats.org/officeDocument/2006/relationships" r:embed="rId517">
          <a:extLst>
            <a:ext uri="{28A0092B-C50C-407E-A947-70E740481C1C}">
              <a14:useLocalDpi xmlns:a14="http://schemas.microsoft.com/office/drawing/2010/main" val="0"/>
            </a:ext>
          </a:extLst>
        </a:blip>
        <a:stretch>
          <a:fillRect/>
        </a:stretch>
      </xdr:blipFill>
      <xdr:spPr>
        <a:xfrm>
          <a:off x="635000" y="1026344150"/>
          <a:ext cx="723900" cy="476250"/>
        </a:xfrm>
        <a:prstGeom prst="rect">
          <a:avLst/>
        </a:prstGeom>
      </xdr:spPr>
    </xdr:pic>
    <xdr:clientData/>
  </xdr:twoCellAnchor>
  <xdr:twoCellAnchor editAs="oneCell">
    <xdr:from>
      <xdr:col>1</xdr:col>
      <xdr:colOff>25400</xdr:colOff>
      <xdr:row>1961</xdr:row>
      <xdr:rowOff>25400</xdr:rowOff>
    </xdr:from>
    <xdr:to>
      <xdr:col>1</xdr:col>
      <xdr:colOff>749300</xdr:colOff>
      <xdr:row>1961</xdr:row>
      <xdr:rowOff>501650</xdr:rowOff>
    </xdr:to>
    <xdr:pic>
      <xdr:nvPicPr>
        <xdr:cNvPr id="3485" name="Subgraph-oki6kage">
          <a:extLst>
            <a:ext uri="{FF2B5EF4-FFF2-40B4-BE49-F238E27FC236}">
              <a16:creationId xmlns:a16="http://schemas.microsoft.com/office/drawing/2014/main" id="{855D3503-8FA6-4464-8FFF-F241F7A064B9}"/>
            </a:ext>
          </a:extLst>
        </xdr:cNvPr>
        <xdr:cNvPicPr>
          <a:picLocks/>
        </xdr:cNvPicPr>
      </xdr:nvPicPr>
      <xdr:blipFill>
        <a:blip xmlns:r="http://schemas.openxmlformats.org/officeDocument/2006/relationships" r:embed="rId518">
          <a:extLst>
            <a:ext uri="{28A0092B-C50C-407E-A947-70E740481C1C}">
              <a14:useLocalDpi xmlns:a14="http://schemas.microsoft.com/office/drawing/2010/main" val="0"/>
            </a:ext>
          </a:extLst>
        </a:blip>
        <a:stretch>
          <a:fillRect/>
        </a:stretch>
      </xdr:blipFill>
      <xdr:spPr>
        <a:xfrm>
          <a:off x="635000" y="1026868025"/>
          <a:ext cx="723900" cy="476250"/>
        </a:xfrm>
        <a:prstGeom prst="rect">
          <a:avLst/>
        </a:prstGeom>
      </xdr:spPr>
    </xdr:pic>
    <xdr:clientData/>
  </xdr:twoCellAnchor>
  <xdr:twoCellAnchor editAs="oneCell">
    <xdr:from>
      <xdr:col>1</xdr:col>
      <xdr:colOff>25400</xdr:colOff>
      <xdr:row>1962</xdr:row>
      <xdr:rowOff>25400</xdr:rowOff>
    </xdr:from>
    <xdr:to>
      <xdr:col>1</xdr:col>
      <xdr:colOff>749300</xdr:colOff>
      <xdr:row>1962</xdr:row>
      <xdr:rowOff>501650</xdr:rowOff>
    </xdr:to>
    <xdr:pic>
      <xdr:nvPicPr>
        <xdr:cNvPr id="3487" name="Subgraph-zzx_gto">
          <a:extLst>
            <a:ext uri="{FF2B5EF4-FFF2-40B4-BE49-F238E27FC236}">
              <a16:creationId xmlns:a16="http://schemas.microsoft.com/office/drawing/2014/main" id="{FE51B6DE-3EC0-4E4C-A520-008BB20F140F}"/>
            </a:ext>
          </a:extLst>
        </xdr:cNvPr>
        <xdr:cNvPicPr>
          <a:picLocks/>
        </xdr:cNvPicPr>
      </xdr:nvPicPr>
      <xdr:blipFill>
        <a:blip xmlns:r="http://schemas.openxmlformats.org/officeDocument/2006/relationships" r:embed="rId519">
          <a:extLst>
            <a:ext uri="{28A0092B-C50C-407E-A947-70E740481C1C}">
              <a14:useLocalDpi xmlns:a14="http://schemas.microsoft.com/office/drawing/2010/main" val="0"/>
            </a:ext>
          </a:extLst>
        </a:blip>
        <a:stretch>
          <a:fillRect/>
        </a:stretch>
      </xdr:blipFill>
      <xdr:spPr>
        <a:xfrm>
          <a:off x="635000" y="1027391900"/>
          <a:ext cx="723900" cy="476250"/>
        </a:xfrm>
        <a:prstGeom prst="rect">
          <a:avLst/>
        </a:prstGeom>
      </xdr:spPr>
    </xdr:pic>
    <xdr:clientData/>
  </xdr:twoCellAnchor>
  <xdr:twoCellAnchor editAs="oneCell">
    <xdr:from>
      <xdr:col>1</xdr:col>
      <xdr:colOff>25400</xdr:colOff>
      <xdr:row>1963</xdr:row>
      <xdr:rowOff>25400</xdr:rowOff>
    </xdr:from>
    <xdr:to>
      <xdr:col>1</xdr:col>
      <xdr:colOff>749300</xdr:colOff>
      <xdr:row>1963</xdr:row>
      <xdr:rowOff>501650</xdr:rowOff>
    </xdr:to>
    <xdr:pic>
      <xdr:nvPicPr>
        <xdr:cNvPr id="3489" name="Subgraph-sia15612">
          <a:extLst>
            <a:ext uri="{FF2B5EF4-FFF2-40B4-BE49-F238E27FC236}">
              <a16:creationId xmlns:a16="http://schemas.microsoft.com/office/drawing/2014/main" id="{DAAF3A9C-BBA7-4FB2-905D-C6D5FBB9F757}"/>
            </a:ext>
          </a:extLst>
        </xdr:cNvPr>
        <xdr:cNvPicPr>
          <a:picLocks/>
        </xdr:cNvPicPr>
      </xdr:nvPicPr>
      <xdr:blipFill>
        <a:blip xmlns:r="http://schemas.openxmlformats.org/officeDocument/2006/relationships" r:embed="rId520">
          <a:extLst>
            <a:ext uri="{28A0092B-C50C-407E-A947-70E740481C1C}">
              <a14:useLocalDpi xmlns:a14="http://schemas.microsoft.com/office/drawing/2010/main" val="0"/>
            </a:ext>
          </a:extLst>
        </a:blip>
        <a:stretch>
          <a:fillRect/>
        </a:stretch>
      </xdr:blipFill>
      <xdr:spPr>
        <a:xfrm>
          <a:off x="635000" y="1027915775"/>
          <a:ext cx="723900" cy="476250"/>
        </a:xfrm>
        <a:prstGeom prst="rect">
          <a:avLst/>
        </a:prstGeom>
      </xdr:spPr>
    </xdr:pic>
    <xdr:clientData/>
  </xdr:twoCellAnchor>
  <xdr:twoCellAnchor editAs="oneCell">
    <xdr:from>
      <xdr:col>1</xdr:col>
      <xdr:colOff>25400</xdr:colOff>
      <xdr:row>1964</xdr:row>
      <xdr:rowOff>25400</xdr:rowOff>
    </xdr:from>
    <xdr:to>
      <xdr:col>1</xdr:col>
      <xdr:colOff>749300</xdr:colOff>
      <xdr:row>1964</xdr:row>
      <xdr:rowOff>501650</xdr:rowOff>
    </xdr:to>
    <xdr:pic>
      <xdr:nvPicPr>
        <xdr:cNvPr id="3491" name="Subgraph-kounano15">
          <a:extLst>
            <a:ext uri="{FF2B5EF4-FFF2-40B4-BE49-F238E27FC236}">
              <a16:creationId xmlns:a16="http://schemas.microsoft.com/office/drawing/2014/main" id="{8084C92E-DC7A-4A52-82A5-EF6384988106}"/>
            </a:ext>
          </a:extLst>
        </xdr:cNvPr>
        <xdr:cNvPicPr>
          <a:picLocks/>
        </xdr:cNvPicPr>
      </xdr:nvPicPr>
      <xdr:blipFill>
        <a:blip xmlns:r="http://schemas.openxmlformats.org/officeDocument/2006/relationships" r:embed="rId521">
          <a:extLst>
            <a:ext uri="{28A0092B-C50C-407E-A947-70E740481C1C}">
              <a14:useLocalDpi xmlns:a14="http://schemas.microsoft.com/office/drawing/2010/main" val="0"/>
            </a:ext>
          </a:extLst>
        </a:blip>
        <a:stretch>
          <a:fillRect/>
        </a:stretch>
      </xdr:blipFill>
      <xdr:spPr>
        <a:xfrm>
          <a:off x="635000" y="1028439650"/>
          <a:ext cx="723900" cy="476250"/>
        </a:xfrm>
        <a:prstGeom prst="rect">
          <a:avLst/>
        </a:prstGeom>
      </xdr:spPr>
    </xdr:pic>
    <xdr:clientData/>
  </xdr:twoCellAnchor>
  <xdr:twoCellAnchor editAs="oneCell">
    <xdr:from>
      <xdr:col>1</xdr:col>
      <xdr:colOff>25400</xdr:colOff>
      <xdr:row>1965</xdr:row>
      <xdr:rowOff>25400</xdr:rowOff>
    </xdr:from>
    <xdr:to>
      <xdr:col>1</xdr:col>
      <xdr:colOff>749300</xdr:colOff>
      <xdr:row>1965</xdr:row>
      <xdr:rowOff>501650</xdr:rowOff>
    </xdr:to>
    <xdr:pic>
      <xdr:nvPicPr>
        <xdr:cNvPr id="3493" name="Subgraph-kouyagintyamu">
          <a:extLst>
            <a:ext uri="{FF2B5EF4-FFF2-40B4-BE49-F238E27FC236}">
              <a16:creationId xmlns:a16="http://schemas.microsoft.com/office/drawing/2014/main" id="{FC704EA0-116D-41EB-A728-2DD901FB9055}"/>
            </a:ext>
          </a:extLst>
        </xdr:cNvPr>
        <xdr:cNvPicPr>
          <a:picLocks/>
        </xdr:cNvPicPr>
      </xdr:nvPicPr>
      <xdr:blipFill>
        <a:blip xmlns:r="http://schemas.openxmlformats.org/officeDocument/2006/relationships" r:embed="rId522">
          <a:extLst>
            <a:ext uri="{28A0092B-C50C-407E-A947-70E740481C1C}">
              <a14:useLocalDpi xmlns:a14="http://schemas.microsoft.com/office/drawing/2010/main" val="0"/>
            </a:ext>
          </a:extLst>
        </a:blip>
        <a:stretch>
          <a:fillRect/>
        </a:stretch>
      </xdr:blipFill>
      <xdr:spPr>
        <a:xfrm>
          <a:off x="635000" y="1028963525"/>
          <a:ext cx="723900" cy="476250"/>
        </a:xfrm>
        <a:prstGeom prst="rect">
          <a:avLst/>
        </a:prstGeom>
      </xdr:spPr>
    </xdr:pic>
    <xdr:clientData/>
  </xdr:twoCellAnchor>
  <xdr:twoCellAnchor editAs="oneCell">
    <xdr:from>
      <xdr:col>1</xdr:col>
      <xdr:colOff>25400</xdr:colOff>
      <xdr:row>1966</xdr:row>
      <xdr:rowOff>25400</xdr:rowOff>
    </xdr:from>
    <xdr:to>
      <xdr:col>1</xdr:col>
      <xdr:colOff>749300</xdr:colOff>
      <xdr:row>1966</xdr:row>
      <xdr:rowOff>501650</xdr:rowOff>
    </xdr:to>
    <xdr:pic>
      <xdr:nvPicPr>
        <xdr:cNvPr id="3495" name="Subgraph-223346">
          <a:extLst>
            <a:ext uri="{FF2B5EF4-FFF2-40B4-BE49-F238E27FC236}">
              <a16:creationId xmlns:a16="http://schemas.microsoft.com/office/drawing/2014/main" id="{570847F7-E797-4988-9C4B-EFB89EFCA9B9}"/>
            </a:ext>
          </a:extLst>
        </xdr:cNvPr>
        <xdr:cNvPicPr>
          <a:picLocks/>
        </xdr:cNvPicPr>
      </xdr:nvPicPr>
      <xdr:blipFill>
        <a:blip xmlns:r="http://schemas.openxmlformats.org/officeDocument/2006/relationships" r:embed="rId522">
          <a:extLst>
            <a:ext uri="{28A0092B-C50C-407E-A947-70E740481C1C}">
              <a14:useLocalDpi xmlns:a14="http://schemas.microsoft.com/office/drawing/2010/main" val="0"/>
            </a:ext>
          </a:extLst>
        </a:blip>
        <a:stretch>
          <a:fillRect/>
        </a:stretch>
      </xdr:blipFill>
      <xdr:spPr>
        <a:xfrm>
          <a:off x="635000" y="1029487400"/>
          <a:ext cx="723900" cy="476250"/>
        </a:xfrm>
        <a:prstGeom prst="rect">
          <a:avLst/>
        </a:prstGeom>
      </xdr:spPr>
    </xdr:pic>
    <xdr:clientData/>
  </xdr:twoCellAnchor>
  <xdr:twoCellAnchor editAs="oneCell">
    <xdr:from>
      <xdr:col>1</xdr:col>
      <xdr:colOff>25400</xdr:colOff>
      <xdr:row>1967</xdr:row>
      <xdr:rowOff>25400</xdr:rowOff>
    </xdr:from>
    <xdr:to>
      <xdr:col>1</xdr:col>
      <xdr:colOff>749300</xdr:colOff>
      <xdr:row>1967</xdr:row>
      <xdr:rowOff>501650</xdr:rowOff>
    </xdr:to>
    <xdr:pic>
      <xdr:nvPicPr>
        <xdr:cNvPr id="3497" name="Subgraph-ru1day0">
          <a:extLst>
            <a:ext uri="{FF2B5EF4-FFF2-40B4-BE49-F238E27FC236}">
              <a16:creationId xmlns:a16="http://schemas.microsoft.com/office/drawing/2014/main" id="{8327D557-37D5-4F30-BF11-486B87233C40}"/>
            </a:ext>
          </a:extLst>
        </xdr:cNvPr>
        <xdr:cNvPicPr>
          <a:picLocks/>
        </xdr:cNvPicPr>
      </xdr:nvPicPr>
      <xdr:blipFill>
        <a:blip xmlns:r="http://schemas.openxmlformats.org/officeDocument/2006/relationships" r:embed="rId522">
          <a:extLst>
            <a:ext uri="{28A0092B-C50C-407E-A947-70E740481C1C}">
              <a14:useLocalDpi xmlns:a14="http://schemas.microsoft.com/office/drawing/2010/main" val="0"/>
            </a:ext>
          </a:extLst>
        </a:blip>
        <a:stretch>
          <a:fillRect/>
        </a:stretch>
      </xdr:blipFill>
      <xdr:spPr>
        <a:xfrm>
          <a:off x="635000" y="1030011275"/>
          <a:ext cx="723900" cy="476250"/>
        </a:xfrm>
        <a:prstGeom prst="rect">
          <a:avLst/>
        </a:prstGeom>
      </xdr:spPr>
    </xdr:pic>
    <xdr:clientData/>
  </xdr:twoCellAnchor>
  <xdr:twoCellAnchor editAs="oneCell">
    <xdr:from>
      <xdr:col>1</xdr:col>
      <xdr:colOff>25400</xdr:colOff>
      <xdr:row>1968</xdr:row>
      <xdr:rowOff>25400</xdr:rowOff>
    </xdr:from>
    <xdr:to>
      <xdr:col>1</xdr:col>
      <xdr:colOff>749300</xdr:colOff>
      <xdr:row>1968</xdr:row>
      <xdr:rowOff>501650</xdr:rowOff>
    </xdr:to>
    <xdr:pic>
      <xdr:nvPicPr>
        <xdr:cNvPr id="3499" name="Subgraph-isukundesu">
          <a:extLst>
            <a:ext uri="{FF2B5EF4-FFF2-40B4-BE49-F238E27FC236}">
              <a16:creationId xmlns:a16="http://schemas.microsoft.com/office/drawing/2014/main" id="{261CE134-C332-43A9-A06A-0A2A6FC406EF}"/>
            </a:ext>
          </a:extLst>
        </xdr:cNvPr>
        <xdr:cNvPicPr>
          <a:picLocks/>
        </xdr:cNvPicPr>
      </xdr:nvPicPr>
      <xdr:blipFill>
        <a:blip xmlns:r="http://schemas.openxmlformats.org/officeDocument/2006/relationships" r:embed="rId522">
          <a:extLst>
            <a:ext uri="{28A0092B-C50C-407E-A947-70E740481C1C}">
              <a14:useLocalDpi xmlns:a14="http://schemas.microsoft.com/office/drawing/2010/main" val="0"/>
            </a:ext>
          </a:extLst>
        </a:blip>
        <a:stretch>
          <a:fillRect/>
        </a:stretch>
      </xdr:blipFill>
      <xdr:spPr>
        <a:xfrm>
          <a:off x="635000" y="1030535150"/>
          <a:ext cx="723900" cy="476250"/>
        </a:xfrm>
        <a:prstGeom prst="rect">
          <a:avLst/>
        </a:prstGeom>
      </xdr:spPr>
    </xdr:pic>
    <xdr:clientData/>
  </xdr:twoCellAnchor>
  <xdr:twoCellAnchor editAs="oneCell">
    <xdr:from>
      <xdr:col>1</xdr:col>
      <xdr:colOff>25400</xdr:colOff>
      <xdr:row>1969</xdr:row>
      <xdr:rowOff>25400</xdr:rowOff>
    </xdr:from>
    <xdr:to>
      <xdr:col>1</xdr:col>
      <xdr:colOff>749300</xdr:colOff>
      <xdr:row>1969</xdr:row>
      <xdr:rowOff>501650</xdr:rowOff>
    </xdr:to>
    <xdr:pic>
      <xdr:nvPicPr>
        <xdr:cNvPr id="3501" name="Subgraph-babu__run">
          <a:extLst>
            <a:ext uri="{FF2B5EF4-FFF2-40B4-BE49-F238E27FC236}">
              <a16:creationId xmlns:a16="http://schemas.microsoft.com/office/drawing/2014/main" id="{D0D2E81A-62E8-46EE-A427-E469C1ABAB70}"/>
            </a:ext>
          </a:extLst>
        </xdr:cNvPr>
        <xdr:cNvPicPr>
          <a:picLocks/>
        </xdr:cNvPicPr>
      </xdr:nvPicPr>
      <xdr:blipFill>
        <a:blip xmlns:r="http://schemas.openxmlformats.org/officeDocument/2006/relationships" r:embed="rId523">
          <a:extLst>
            <a:ext uri="{28A0092B-C50C-407E-A947-70E740481C1C}">
              <a14:useLocalDpi xmlns:a14="http://schemas.microsoft.com/office/drawing/2010/main" val="0"/>
            </a:ext>
          </a:extLst>
        </a:blip>
        <a:stretch>
          <a:fillRect/>
        </a:stretch>
      </xdr:blipFill>
      <xdr:spPr>
        <a:xfrm>
          <a:off x="635000" y="1031059025"/>
          <a:ext cx="723900" cy="476250"/>
        </a:xfrm>
        <a:prstGeom prst="rect">
          <a:avLst/>
        </a:prstGeom>
      </xdr:spPr>
    </xdr:pic>
    <xdr:clientData/>
  </xdr:twoCellAnchor>
  <xdr:twoCellAnchor editAs="oneCell">
    <xdr:from>
      <xdr:col>1</xdr:col>
      <xdr:colOff>25400</xdr:colOff>
      <xdr:row>1970</xdr:row>
      <xdr:rowOff>25400</xdr:rowOff>
    </xdr:from>
    <xdr:to>
      <xdr:col>1</xdr:col>
      <xdr:colOff>749300</xdr:colOff>
      <xdr:row>1970</xdr:row>
      <xdr:rowOff>501650</xdr:rowOff>
    </xdr:to>
    <xdr:pic>
      <xdr:nvPicPr>
        <xdr:cNvPr id="3503" name="Subgraph-akaz04">
          <a:extLst>
            <a:ext uri="{FF2B5EF4-FFF2-40B4-BE49-F238E27FC236}">
              <a16:creationId xmlns:a16="http://schemas.microsoft.com/office/drawing/2014/main" id="{67521FE5-F9BA-45C0-9948-AEA250404371}"/>
            </a:ext>
          </a:extLst>
        </xdr:cNvPr>
        <xdr:cNvPicPr>
          <a:picLocks/>
        </xdr:cNvPicPr>
      </xdr:nvPicPr>
      <xdr:blipFill>
        <a:blip xmlns:r="http://schemas.openxmlformats.org/officeDocument/2006/relationships" r:embed="rId524">
          <a:extLst>
            <a:ext uri="{28A0092B-C50C-407E-A947-70E740481C1C}">
              <a14:useLocalDpi xmlns:a14="http://schemas.microsoft.com/office/drawing/2010/main" val="0"/>
            </a:ext>
          </a:extLst>
        </a:blip>
        <a:stretch>
          <a:fillRect/>
        </a:stretch>
      </xdr:blipFill>
      <xdr:spPr>
        <a:xfrm>
          <a:off x="635000" y="1031582900"/>
          <a:ext cx="723900" cy="476250"/>
        </a:xfrm>
        <a:prstGeom prst="rect">
          <a:avLst/>
        </a:prstGeom>
      </xdr:spPr>
    </xdr:pic>
    <xdr:clientData/>
  </xdr:twoCellAnchor>
  <xdr:twoCellAnchor editAs="oneCell">
    <xdr:from>
      <xdr:col>1</xdr:col>
      <xdr:colOff>25400</xdr:colOff>
      <xdr:row>1971</xdr:row>
      <xdr:rowOff>25400</xdr:rowOff>
    </xdr:from>
    <xdr:to>
      <xdr:col>1</xdr:col>
      <xdr:colOff>749300</xdr:colOff>
      <xdr:row>1971</xdr:row>
      <xdr:rowOff>501650</xdr:rowOff>
    </xdr:to>
    <xdr:pic>
      <xdr:nvPicPr>
        <xdr:cNvPr id="3505" name="Subgraph-cats777japan">
          <a:extLst>
            <a:ext uri="{FF2B5EF4-FFF2-40B4-BE49-F238E27FC236}">
              <a16:creationId xmlns:a16="http://schemas.microsoft.com/office/drawing/2014/main" id="{1EE9B3CB-989C-4BD6-B379-5597D671F8A1}"/>
            </a:ext>
          </a:extLst>
        </xdr:cNvPr>
        <xdr:cNvPicPr>
          <a:picLocks/>
        </xdr:cNvPicPr>
      </xdr:nvPicPr>
      <xdr:blipFill>
        <a:blip xmlns:r="http://schemas.openxmlformats.org/officeDocument/2006/relationships" r:embed="rId524">
          <a:extLst>
            <a:ext uri="{28A0092B-C50C-407E-A947-70E740481C1C}">
              <a14:useLocalDpi xmlns:a14="http://schemas.microsoft.com/office/drawing/2010/main" val="0"/>
            </a:ext>
          </a:extLst>
        </a:blip>
        <a:stretch>
          <a:fillRect/>
        </a:stretch>
      </xdr:blipFill>
      <xdr:spPr>
        <a:xfrm>
          <a:off x="635000" y="1032106775"/>
          <a:ext cx="723900" cy="476250"/>
        </a:xfrm>
        <a:prstGeom prst="rect">
          <a:avLst/>
        </a:prstGeom>
      </xdr:spPr>
    </xdr:pic>
    <xdr:clientData/>
  </xdr:twoCellAnchor>
  <xdr:twoCellAnchor editAs="oneCell">
    <xdr:from>
      <xdr:col>1</xdr:col>
      <xdr:colOff>25400</xdr:colOff>
      <xdr:row>1972</xdr:row>
      <xdr:rowOff>25400</xdr:rowOff>
    </xdr:from>
    <xdr:to>
      <xdr:col>1</xdr:col>
      <xdr:colOff>749300</xdr:colOff>
      <xdr:row>1972</xdr:row>
      <xdr:rowOff>501650</xdr:rowOff>
    </xdr:to>
    <xdr:pic>
      <xdr:nvPicPr>
        <xdr:cNvPr id="3507" name="Subgraph-haru_xx_7">
          <a:extLst>
            <a:ext uri="{FF2B5EF4-FFF2-40B4-BE49-F238E27FC236}">
              <a16:creationId xmlns:a16="http://schemas.microsoft.com/office/drawing/2014/main" id="{041F4281-3826-4951-B4FE-A3FFC73B502C}"/>
            </a:ext>
          </a:extLst>
        </xdr:cNvPr>
        <xdr:cNvPicPr>
          <a:picLocks/>
        </xdr:cNvPicPr>
      </xdr:nvPicPr>
      <xdr:blipFill>
        <a:blip xmlns:r="http://schemas.openxmlformats.org/officeDocument/2006/relationships" r:embed="rId524">
          <a:extLst>
            <a:ext uri="{28A0092B-C50C-407E-A947-70E740481C1C}">
              <a14:useLocalDpi xmlns:a14="http://schemas.microsoft.com/office/drawing/2010/main" val="0"/>
            </a:ext>
          </a:extLst>
        </a:blip>
        <a:stretch>
          <a:fillRect/>
        </a:stretch>
      </xdr:blipFill>
      <xdr:spPr>
        <a:xfrm>
          <a:off x="635000" y="1032630650"/>
          <a:ext cx="723900" cy="476250"/>
        </a:xfrm>
        <a:prstGeom prst="rect">
          <a:avLst/>
        </a:prstGeom>
      </xdr:spPr>
    </xdr:pic>
    <xdr:clientData/>
  </xdr:twoCellAnchor>
  <xdr:twoCellAnchor editAs="oneCell">
    <xdr:from>
      <xdr:col>1</xdr:col>
      <xdr:colOff>25400</xdr:colOff>
      <xdr:row>1973</xdr:row>
      <xdr:rowOff>25400</xdr:rowOff>
    </xdr:from>
    <xdr:to>
      <xdr:col>1</xdr:col>
      <xdr:colOff>749300</xdr:colOff>
      <xdr:row>1973</xdr:row>
      <xdr:rowOff>501650</xdr:rowOff>
    </xdr:to>
    <xdr:pic>
      <xdr:nvPicPr>
        <xdr:cNvPr id="3509" name="Subgraph-x45chanx">
          <a:extLst>
            <a:ext uri="{FF2B5EF4-FFF2-40B4-BE49-F238E27FC236}">
              <a16:creationId xmlns:a16="http://schemas.microsoft.com/office/drawing/2014/main" id="{1883FFD5-BE05-455C-94FA-6D1C537450E3}"/>
            </a:ext>
          </a:extLst>
        </xdr:cNvPr>
        <xdr:cNvPicPr>
          <a:picLocks/>
        </xdr:cNvPicPr>
      </xdr:nvPicPr>
      <xdr:blipFill>
        <a:blip xmlns:r="http://schemas.openxmlformats.org/officeDocument/2006/relationships" r:embed="rId524">
          <a:extLst>
            <a:ext uri="{28A0092B-C50C-407E-A947-70E740481C1C}">
              <a14:useLocalDpi xmlns:a14="http://schemas.microsoft.com/office/drawing/2010/main" val="0"/>
            </a:ext>
          </a:extLst>
        </a:blip>
        <a:stretch>
          <a:fillRect/>
        </a:stretch>
      </xdr:blipFill>
      <xdr:spPr>
        <a:xfrm>
          <a:off x="635000" y="1033154525"/>
          <a:ext cx="723900" cy="476250"/>
        </a:xfrm>
        <a:prstGeom prst="rect">
          <a:avLst/>
        </a:prstGeom>
      </xdr:spPr>
    </xdr:pic>
    <xdr:clientData/>
  </xdr:twoCellAnchor>
  <xdr:twoCellAnchor editAs="oneCell">
    <xdr:from>
      <xdr:col>1</xdr:col>
      <xdr:colOff>25400</xdr:colOff>
      <xdr:row>1974</xdr:row>
      <xdr:rowOff>25400</xdr:rowOff>
    </xdr:from>
    <xdr:to>
      <xdr:col>1</xdr:col>
      <xdr:colOff>749300</xdr:colOff>
      <xdr:row>1974</xdr:row>
      <xdr:rowOff>501650</xdr:rowOff>
    </xdr:to>
    <xdr:pic>
      <xdr:nvPicPr>
        <xdr:cNvPr id="3511" name="Subgraph-ku_0_0zzzz">
          <a:extLst>
            <a:ext uri="{FF2B5EF4-FFF2-40B4-BE49-F238E27FC236}">
              <a16:creationId xmlns:a16="http://schemas.microsoft.com/office/drawing/2014/main" id="{D205DE9D-414A-45DE-9F48-7C9104AD3BF1}"/>
            </a:ext>
          </a:extLst>
        </xdr:cNvPr>
        <xdr:cNvPicPr>
          <a:picLocks/>
        </xdr:cNvPicPr>
      </xdr:nvPicPr>
      <xdr:blipFill>
        <a:blip xmlns:r="http://schemas.openxmlformats.org/officeDocument/2006/relationships" r:embed="rId524">
          <a:extLst>
            <a:ext uri="{28A0092B-C50C-407E-A947-70E740481C1C}">
              <a14:useLocalDpi xmlns:a14="http://schemas.microsoft.com/office/drawing/2010/main" val="0"/>
            </a:ext>
          </a:extLst>
        </a:blip>
        <a:stretch>
          <a:fillRect/>
        </a:stretch>
      </xdr:blipFill>
      <xdr:spPr>
        <a:xfrm>
          <a:off x="635000" y="1033678400"/>
          <a:ext cx="723900" cy="476250"/>
        </a:xfrm>
        <a:prstGeom prst="rect">
          <a:avLst/>
        </a:prstGeom>
      </xdr:spPr>
    </xdr:pic>
    <xdr:clientData/>
  </xdr:twoCellAnchor>
  <xdr:twoCellAnchor editAs="oneCell">
    <xdr:from>
      <xdr:col>1</xdr:col>
      <xdr:colOff>25400</xdr:colOff>
      <xdr:row>1975</xdr:row>
      <xdr:rowOff>25400</xdr:rowOff>
    </xdr:from>
    <xdr:to>
      <xdr:col>1</xdr:col>
      <xdr:colOff>749300</xdr:colOff>
      <xdr:row>1975</xdr:row>
      <xdr:rowOff>501650</xdr:rowOff>
    </xdr:to>
    <xdr:pic>
      <xdr:nvPicPr>
        <xdr:cNvPr id="3513" name="Subgraph-952alan">
          <a:extLst>
            <a:ext uri="{FF2B5EF4-FFF2-40B4-BE49-F238E27FC236}">
              <a16:creationId xmlns:a16="http://schemas.microsoft.com/office/drawing/2014/main" id="{138CEB89-59D3-4A55-B99E-F4DEEF34E61C}"/>
            </a:ext>
          </a:extLst>
        </xdr:cNvPr>
        <xdr:cNvPicPr>
          <a:picLocks/>
        </xdr:cNvPicPr>
      </xdr:nvPicPr>
      <xdr:blipFill>
        <a:blip xmlns:r="http://schemas.openxmlformats.org/officeDocument/2006/relationships" r:embed="rId525">
          <a:extLst>
            <a:ext uri="{28A0092B-C50C-407E-A947-70E740481C1C}">
              <a14:useLocalDpi xmlns:a14="http://schemas.microsoft.com/office/drawing/2010/main" val="0"/>
            </a:ext>
          </a:extLst>
        </a:blip>
        <a:stretch>
          <a:fillRect/>
        </a:stretch>
      </xdr:blipFill>
      <xdr:spPr>
        <a:xfrm>
          <a:off x="635000" y="1034202275"/>
          <a:ext cx="723900" cy="476250"/>
        </a:xfrm>
        <a:prstGeom prst="rect">
          <a:avLst/>
        </a:prstGeom>
      </xdr:spPr>
    </xdr:pic>
    <xdr:clientData/>
  </xdr:twoCellAnchor>
  <xdr:twoCellAnchor editAs="oneCell">
    <xdr:from>
      <xdr:col>1</xdr:col>
      <xdr:colOff>25400</xdr:colOff>
      <xdr:row>1976</xdr:row>
      <xdr:rowOff>25400</xdr:rowOff>
    </xdr:from>
    <xdr:to>
      <xdr:col>1</xdr:col>
      <xdr:colOff>749300</xdr:colOff>
      <xdr:row>1976</xdr:row>
      <xdr:rowOff>501650</xdr:rowOff>
    </xdr:to>
    <xdr:pic>
      <xdr:nvPicPr>
        <xdr:cNvPr id="3515" name="Subgraph-cos_manasou">
          <a:extLst>
            <a:ext uri="{FF2B5EF4-FFF2-40B4-BE49-F238E27FC236}">
              <a16:creationId xmlns:a16="http://schemas.microsoft.com/office/drawing/2014/main" id="{FF654CE6-CF78-4590-AC34-F2EA6AFB9675}"/>
            </a:ext>
          </a:extLst>
        </xdr:cNvPr>
        <xdr:cNvPicPr>
          <a:picLocks/>
        </xdr:cNvPicPr>
      </xdr:nvPicPr>
      <xdr:blipFill>
        <a:blip xmlns:r="http://schemas.openxmlformats.org/officeDocument/2006/relationships" r:embed="rId526">
          <a:extLst>
            <a:ext uri="{28A0092B-C50C-407E-A947-70E740481C1C}">
              <a14:useLocalDpi xmlns:a14="http://schemas.microsoft.com/office/drawing/2010/main" val="0"/>
            </a:ext>
          </a:extLst>
        </a:blip>
        <a:stretch>
          <a:fillRect/>
        </a:stretch>
      </xdr:blipFill>
      <xdr:spPr>
        <a:xfrm>
          <a:off x="635000" y="1034726150"/>
          <a:ext cx="723900" cy="476250"/>
        </a:xfrm>
        <a:prstGeom prst="rect">
          <a:avLst/>
        </a:prstGeom>
      </xdr:spPr>
    </xdr:pic>
    <xdr:clientData/>
  </xdr:twoCellAnchor>
  <xdr:twoCellAnchor editAs="oneCell">
    <xdr:from>
      <xdr:col>1</xdr:col>
      <xdr:colOff>25400</xdr:colOff>
      <xdr:row>1977</xdr:row>
      <xdr:rowOff>25400</xdr:rowOff>
    </xdr:from>
    <xdr:to>
      <xdr:col>1</xdr:col>
      <xdr:colOff>749300</xdr:colOff>
      <xdr:row>1977</xdr:row>
      <xdr:rowOff>501650</xdr:rowOff>
    </xdr:to>
    <xdr:pic>
      <xdr:nvPicPr>
        <xdr:cNvPr id="3517" name="Subgraph-sawa46493">
          <a:extLst>
            <a:ext uri="{FF2B5EF4-FFF2-40B4-BE49-F238E27FC236}">
              <a16:creationId xmlns:a16="http://schemas.microsoft.com/office/drawing/2014/main" id="{7B4BB398-3F86-4909-A39F-C21411B2C8BE}"/>
            </a:ext>
          </a:extLst>
        </xdr:cNvPr>
        <xdr:cNvPicPr>
          <a:picLocks/>
        </xdr:cNvPicPr>
      </xdr:nvPicPr>
      <xdr:blipFill>
        <a:blip xmlns:r="http://schemas.openxmlformats.org/officeDocument/2006/relationships" r:embed="rId527">
          <a:extLst>
            <a:ext uri="{28A0092B-C50C-407E-A947-70E740481C1C}">
              <a14:useLocalDpi xmlns:a14="http://schemas.microsoft.com/office/drawing/2010/main" val="0"/>
            </a:ext>
          </a:extLst>
        </a:blip>
        <a:stretch>
          <a:fillRect/>
        </a:stretch>
      </xdr:blipFill>
      <xdr:spPr>
        <a:xfrm>
          <a:off x="635000" y="1035250025"/>
          <a:ext cx="723900" cy="476250"/>
        </a:xfrm>
        <a:prstGeom prst="rect">
          <a:avLst/>
        </a:prstGeom>
      </xdr:spPr>
    </xdr:pic>
    <xdr:clientData/>
  </xdr:twoCellAnchor>
  <xdr:twoCellAnchor editAs="oneCell">
    <xdr:from>
      <xdr:col>1</xdr:col>
      <xdr:colOff>25400</xdr:colOff>
      <xdr:row>1978</xdr:row>
      <xdr:rowOff>25400</xdr:rowOff>
    </xdr:from>
    <xdr:to>
      <xdr:col>1</xdr:col>
      <xdr:colOff>749300</xdr:colOff>
      <xdr:row>1978</xdr:row>
      <xdr:rowOff>501650</xdr:rowOff>
    </xdr:to>
    <xdr:pic>
      <xdr:nvPicPr>
        <xdr:cNvPr id="3519" name="Subgraph-tkmsby">
          <a:extLst>
            <a:ext uri="{FF2B5EF4-FFF2-40B4-BE49-F238E27FC236}">
              <a16:creationId xmlns:a16="http://schemas.microsoft.com/office/drawing/2014/main" id="{AFBD9AB7-7FDE-407A-8EC8-94C55C30E112}"/>
            </a:ext>
          </a:extLst>
        </xdr:cNvPr>
        <xdr:cNvPicPr>
          <a:picLocks/>
        </xdr:cNvPicPr>
      </xdr:nvPicPr>
      <xdr:blipFill>
        <a:blip xmlns:r="http://schemas.openxmlformats.org/officeDocument/2006/relationships" r:embed="rId528">
          <a:extLst>
            <a:ext uri="{28A0092B-C50C-407E-A947-70E740481C1C}">
              <a14:useLocalDpi xmlns:a14="http://schemas.microsoft.com/office/drawing/2010/main" val="0"/>
            </a:ext>
          </a:extLst>
        </a:blip>
        <a:stretch>
          <a:fillRect/>
        </a:stretch>
      </xdr:blipFill>
      <xdr:spPr>
        <a:xfrm>
          <a:off x="635000" y="1035773900"/>
          <a:ext cx="723900" cy="476250"/>
        </a:xfrm>
        <a:prstGeom prst="rect">
          <a:avLst/>
        </a:prstGeom>
      </xdr:spPr>
    </xdr:pic>
    <xdr:clientData/>
  </xdr:twoCellAnchor>
  <xdr:twoCellAnchor editAs="oneCell">
    <xdr:from>
      <xdr:col>1</xdr:col>
      <xdr:colOff>25400</xdr:colOff>
      <xdr:row>1979</xdr:row>
      <xdr:rowOff>25400</xdr:rowOff>
    </xdr:from>
    <xdr:to>
      <xdr:col>1</xdr:col>
      <xdr:colOff>749300</xdr:colOff>
      <xdr:row>1979</xdr:row>
      <xdr:rowOff>501650</xdr:rowOff>
    </xdr:to>
    <xdr:pic>
      <xdr:nvPicPr>
        <xdr:cNvPr id="3521" name="Subgraph-katsu_1228">
          <a:extLst>
            <a:ext uri="{FF2B5EF4-FFF2-40B4-BE49-F238E27FC236}">
              <a16:creationId xmlns:a16="http://schemas.microsoft.com/office/drawing/2014/main" id="{2E6B31EA-24B8-4264-AC5F-CF5461FB37EE}"/>
            </a:ext>
          </a:extLst>
        </xdr:cNvPr>
        <xdr:cNvPicPr>
          <a:picLocks/>
        </xdr:cNvPicPr>
      </xdr:nvPicPr>
      <xdr:blipFill>
        <a:blip xmlns:r="http://schemas.openxmlformats.org/officeDocument/2006/relationships" r:embed="rId528">
          <a:extLst>
            <a:ext uri="{28A0092B-C50C-407E-A947-70E740481C1C}">
              <a14:useLocalDpi xmlns:a14="http://schemas.microsoft.com/office/drawing/2010/main" val="0"/>
            </a:ext>
          </a:extLst>
        </a:blip>
        <a:stretch>
          <a:fillRect/>
        </a:stretch>
      </xdr:blipFill>
      <xdr:spPr>
        <a:xfrm>
          <a:off x="635000" y="1036297775"/>
          <a:ext cx="723900" cy="476250"/>
        </a:xfrm>
        <a:prstGeom prst="rect">
          <a:avLst/>
        </a:prstGeom>
      </xdr:spPr>
    </xdr:pic>
    <xdr:clientData/>
  </xdr:twoCellAnchor>
  <xdr:twoCellAnchor editAs="oneCell">
    <xdr:from>
      <xdr:col>1</xdr:col>
      <xdr:colOff>25400</xdr:colOff>
      <xdr:row>1980</xdr:row>
      <xdr:rowOff>25400</xdr:rowOff>
    </xdr:from>
    <xdr:to>
      <xdr:col>1</xdr:col>
      <xdr:colOff>749300</xdr:colOff>
      <xdr:row>1980</xdr:row>
      <xdr:rowOff>501650</xdr:rowOff>
    </xdr:to>
    <xdr:pic>
      <xdr:nvPicPr>
        <xdr:cNvPr id="3523" name="Subgraph-kawanopaper">
          <a:extLst>
            <a:ext uri="{FF2B5EF4-FFF2-40B4-BE49-F238E27FC236}">
              <a16:creationId xmlns:a16="http://schemas.microsoft.com/office/drawing/2014/main" id="{38F9CBE2-C7FD-4C04-AE62-D44517A76DCE}"/>
            </a:ext>
          </a:extLst>
        </xdr:cNvPr>
        <xdr:cNvPicPr>
          <a:picLocks/>
        </xdr:cNvPicPr>
      </xdr:nvPicPr>
      <xdr:blipFill>
        <a:blip xmlns:r="http://schemas.openxmlformats.org/officeDocument/2006/relationships" r:embed="rId528">
          <a:extLst>
            <a:ext uri="{28A0092B-C50C-407E-A947-70E740481C1C}">
              <a14:useLocalDpi xmlns:a14="http://schemas.microsoft.com/office/drawing/2010/main" val="0"/>
            </a:ext>
          </a:extLst>
        </a:blip>
        <a:stretch>
          <a:fillRect/>
        </a:stretch>
      </xdr:blipFill>
      <xdr:spPr>
        <a:xfrm>
          <a:off x="635000" y="1036821650"/>
          <a:ext cx="723900" cy="476250"/>
        </a:xfrm>
        <a:prstGeom prst="rect">
          <a:avLst/>
        </a:prstGeom>
      </xdr:spPr>
    </xdr:pic>
    <xdr:clientData/>
  </xdr:twoCellAnchor>
  <xdr:twoCellAnchor editAs="oneCell">
    <xdr:from>
      <xdr:col>1</xdr:col>
      <xdr:colOff>25400</xdr:colOff>
      <xdr:row>1981</xdr:row>
      <xdr:rowOff>25400</xdr:rowOff>
    </xdr:from>
    <xdr:to>
      <xdr:col>1</xdr:col>
      <xdr:colOff>749300</xdr:colOff>
      <xdr:row>1981</xdr:row>
      <xdr:rowOff>501650</xdr:rowOff>
    </xdr:to>
    <xdr:pic>
      <xdr:nvPicPr>
        <xdr:cNvPr id="3525" name="Subgraph-kouragumi">
          <a:extLst>
            <a:ext uri="{FF2B5EF4-FFF2-40B4-BE49-F238E27FC236}">
              <a16:creationId xmlns:a16="http://schemas.microsoft.com/office/drawing/2014/main" id="{486A3163-0727-4575-AC86-2438104F89AE}"/>
            </a:ext>
          </a:extLst>
        </xdr:cNvPr>
        <xdr:cNvPicPr>
          <a:picLocks/>
        </xdr:cNvPicPr>
      </xdr:nvPicPr>
      <xdr:blipFill>
        <a:blip xmlns:r="http://schemas.openxmlformats.org/officeDocument/2006/relationships" r:embed="rId528">
          <a:extLst>
            <a:ext uri="{28A0092B-C50C-407E-A947-70E740481C1C}">
              <a14:useLocalDpi xmlns:a14="http://schemas.microsoft.com/office/drawing/2010/main" val="0"/>
            </a:ext>
          </a:extLst>
        </a:blip>
        <a:stretch>
          <a:fillRect/>
        </a:stretch>
      </xdr:blipFill>
      <xdr:spPr>
        <a:xfrm>
          <a:off x="635000" y="1037345525"/>
          <a:ext cx="723900" cy="476250"/>
        </a:xfrm>
        <a:prstGeom prst="rect">
          <a:avLst/>
        </a:prstGeom>
      </xdr:spPr>
    </xdr:pic>
    <xdr:clientData/>
  </xdr:twoCellAnchor>
  <xdr:twoCellAnchor editAs="oneCell">
    <xdr:from>
      <xdr:col>1</xdr:col>
      <xdr:colOff>25400</xdr:colOff>
      <xdr:row>1982</xdr:row>
      <xdr:rowOff>25400</xdr:rowOff>
    </xdr:from>
    <xdr:to>
      <xdr:col>1</xdr:col>
      <xdr:colOff>749300</xdr:colOff>
      <xdr:row>1982</xdr:row>
      <xdr:rowOff>501650</xdr:rowOff>
    </xdr:to>
    <xdr:pic>
      <xdr:nvPicPr>
        <xdr:cNvPr id="3527" name="Subgraph-mutenkurasushi">
          <a:extLst>
            <a:ext uri="{FF2B5EF4-FFF2-40B4-BE49-F238E27FC236}">
              <a16:creationId xmlns:a16="http://schemas.microsoft.com/office/drawing/2014/main" id="{94491874-4842-41A3-BA73-2AA8B4E14077}"/>
            </a:ext>
          </a:extLst>
        </xdr:cNvPr>
        <xdr:cNvPicPr>
          <a:picLocks/>
        </xdr:cNvPicPr>
      </xdr:nvPicPr>
      <xdr:blipFill>
        <a:blip xmlns:r="http://schemas.openxmlformats.org/officeDocument/2006/relationships" r:embed="rId528">
          <a:extLst>
            <a:ext uri="{28A0092B-C50C-407E-A947-70E740481C1C}">
              <a14:useLocalDpi xmlns:a14="http://schemas.microsoft.com/office/drawing/2010/main" val="0"/>
            </a:ext>
          </a:extLst>
        </a:blip>
        <a:stretch>
          <a:fillRect/>
        </a:stretch>
      </xdr:blipFill>
      <xdr:spPr>
        <a:xfrm>
          <a:off x="635000" y="1037869400"/>
          <a:ext cx="723900" cy="476250"/>
        </a:xfrm>
        <a:prstGeom prst="rect">
          <a:avLst/>
        </a:prstGeom>
      </xdr:spPr>
    </xdr:pic>
    <xdr:clientData/>
  </xdr:twoCellAnchor>
  <xdr:twoCellAnchor editAs="oneCell">
    <xdr:from>
      <xdr:col>1</xdr:col>
      <xdr:colOff>25400</xdr:colOff>
      <xdr:row>1983</xdr:row>
      <xdr:rowOff>25400</xdr:rowOff>
    </xdr:from>
    <xdr:to>
      <xdr:col>1</xdr:col>
      <xdr:colOff>749300</xdr:colOff>
      <xdr:row>1983</xdr:row>
      <xdr:rowOff>501650</xdr:rowOff>
    </xdr:to>
    <xdr:pic>
      <xdr:nvPicPr>
        <xdr:cNvPr id="3529" name="Subgraph-naturallykochi">
          <a:extLst>
            <a:ext uri="{FF2B5EF4-FFF2-40B4-BE49-F238E27FC236}">
              <a16:creationId xmlns:a16="http://schemas.microsoft.com/office/drawing/2014/main" id="{59B5228A-6A60-4B57-A888-CAA8FB35CD82}"/>
            </a:ext>
          </a:extLst>
        </xdr:cNvPr>
        <xdr:cNvPicPr>
          <a:picLocks/>
        </xdr:cNvPicPr>
      </xdr:nvPicPr>
      <xdr:blipFill>
        <a:blip xmlns:r="http://schemas.openxmlformats.org/officeDocument/2006/relationships" r:embed="rId528">
          <a:extLst>
            <a:ext uri="{28A0092B-C50C-407E-A947-70E740481C1C}">
              <a14:useLocalDpi xmlns:a14="http://schemas.microsoft.com/office/drawing/2010/main" val="0"/>
            </a:ext>
          </a:extLst>
        </a:blip>
        <a:stretch>
          <a:fillRect/>
        </a:stretch>
      </xdr:blipFill>
      <xdr:spPr>
        <a:xfrm>
          <a:off x="635000" y="1038393275"/>
          <a:ext cx="723900" cy="476250"/>
        </a:xfrm>
        <a:prstGeom prst="rect">
          <a:avLst/>
        </a:prstGeom>
      </xdr:spPr>
    </xdr:pic>
    <xdr:clientData/>
  </xdr:twoCellAnchor>
  <xdr:twoCellAnchor editAs="oneCell">
    <xdr:from>
      <xdr:col>1</xdr:col>
      <xdr:colOff>25400</xdr:colOff>
      <xdr:row>1984</xdr:row>
      <xdr:rowOff>25400</xdr:rowOff>
    </xdr:from>
    <xdr:to>
      <xdr:col>1</xdr:col>
      <xdr:colOff>749300</xdr:colOff>
      <xdr:row>1984</xdr:row>
      <xdr:rowOff>501650</xdr:rowOff>
    </xdr:to>
    <xdr:pic>
      <xdr:nvPicPr>
        <xdr:cNvPr id="3531" name="Subgraph-volta123456">
          <a:extLst>
            <a:ext uri="{FF2B5EF4-FFF2-40B4-BE49-F238E27FC236}">
              <a16:creationId xmlns:a16="http://schemas.microsoft.com/office/drawing/2014/main" id="{AD5C5332-FCAD-4B94-A55F-0B05F01F761A}"/>
            </a:ext>
          </a:extLst>
        </xdr:cNvPr>
        <xdr:cNvPicPr>
          <a:picLocks/>
        </xdr:cNvPicPr>
      </xdr:nvPicPr>
      <xdr:blipFill>
        <a:blip xmlns:r="http://schemas.openxmlformats.org/officeDocument/2006/relationships" r:embed="rId528">
          <a:extLst>
            <a:ext uri="{28A0092B-C50C-407E-A947-70E740481C1C}">
              <a14:useLocalDpi xmlns:a14="http://schemas.microsoft.com/office/drawing/2010/main" val="0"/>
            </a:ext>
          </a:extLst>
        </a:blip>
        <a:stretch>
          <a:fillRect/>
        </a:stretch>
      </xdr:blipFill>
      <xdr:spPr>
        <a:xfrm>
          <a:off x="635000" y="1038917150"/>
          <a:ext cx="723900" cy="476250"/>
        </a:xfrm>
        <a:prstGeom prst="rect">
          <a:avLst/>
        </a:prstGeom>
      </xdr:spPr>
    </xdr:pic>
    <xdr:clientData/>
  </xdr:twoCellAnchor>
  <xdr:twoCellAnchor editAs="oneCell">
    <xdr:from>
      <xdr:col>1</xdr:col>
      <xdr:colOff>25400</xdr:colOff>
      <xdr:row>1985</xdr:row>
      <xdr:rowOff>25400</xdr:rowOff>
    </xdr:from>
    <xdr:to>
      <xdr:col>1</xdr:col>
      <xdr:colOff>749300</xdr:colOff>
      <xdr:row>1985</xdr:row>
      <xdr:rowOff>501650</xdr:rowOff>
    </xdr:to>
    <xdr:pic>
      <xdr:nvPicPr>
        <xdr:cNvPr id="3533" name="Subgraph-luno_chi">
          <a:extLst>
            <a:ext uri="{FF2B5EF4-FFF2-40B4-BE49-F238E27FC236}">
              <a16:creationId xmlns:a16="http://schemas.microsoft.com/office/drawing/2014/main" id="{B7A25442-3A72-46A1-AF74-8779C3DE24B9}"/>
            </a:ext>
          </a:extLst>
        </xdr:cNvPr>
        <xdr:cNvPicPr>
          <a:picLocks/>
        </xdr:cNvPicPr>
      </xdr:nvPicPr>
      <xdr:blipFill>
        <a:blip xmlns:r="http://schemas.openxmlformats.org/officeDocument/2006/relationships" r:embed="rId528">
          <a:extLst>
            <a:ext uri="{28A0092B-C50C-407E-A947-70E740481C1C}">
              <a14:useLocalDpi xmlns:a14="http://schemas.microsoft.com/office/drawing/2010/main" val="0"/>
            </a:ext>
          </a:extLst>
        </a:blip>
        <a:stretch>
          <a:fillRect/>
        </a:stretch>
      </xdr:blipFill>
      <xdr:spPr>
        <a:xfrm>
          <a:off x="635000" y="1039441025"/>
          <a:ext cx="723900" cy="476250"/>
        </a:xfrm>
        <a:prstGeom prst="rect">
          <a:avLst/>
        </a:prstGeom>
      </xdr:spPr>
    </xdr:pic>
    <xdr:clientData/>
  </xdr:twoCellAnchor>
  <xdr:twoCellAnchor editAs="oneCell">
    <xdr:from>
      <xdr:col>1</xdr:col>
      <xdr:colOff>25400</xdr:colOff>
      <xdr:row>1986</xdr:row>
      <xdr:rowOff>25400</xdr:rowOff>
    </xdr:from>
    <xdr:to>
      <xdr:col>1</xdr:col>
      <xdr:colOff>749300</xdr:colOff>
      <xdr:row>1986</xdr:row>
      <xdr:rowOff>501650</xdr:rowOff>
    </xdr:to>
    <xdr:pic>
      <xdr:nvPicPr>
        <xdr:cNvPr id="3535" name="Subgraph-arca_mare">
          <a:extLst>
            <a:ext uri="{FF2B5EF4-FFF2-40B4-BE49-F238E27FC236}">
              <a16:creationId xmlns:a16="http://schemas.microsoft.com/office/drawing/2014/main" id="{4F034BDC-4B5B-4C1A-84AE-071998C0CD5C}"/>
            </a:ext>
          </a:extLst>
        </xdr:cNvPr>
        <xdr:cNvPicPr>
          <a:picLocks/>
        </xdr:cNvPicPr>
      </xdr:nvPicPr>
      <xdr:blipFill>
        <a:blip xmlns:r="http://schemas.openxmlformats.org/officeDocument/2006/relationships" r:embed="rId528">
          <a:extLst>
            <a:ext uri="{28A0092B-C50C-407E-A947-70E740481C1C}">
              <a14:useLocalDpi xmlns:a14="http://schemas.microsoft.com/office/drawing/2010/main" val="0"/>
            </a:ext>
          </a:extLst>
        </a:blip>
        <a:stretch>
          <a:fillRect/>
        </a:stretch>
      </xdr:blipFill>
      <xdr:spPr>
        <a:xfrm>
          <a:off x="635000" y="1039964900"/>
          <a:ext cx="723900" cy="476250"/>
        </a:xfrm>
        <a:prstGeom prst="rect">
          <a:avLst/>
        </a:prstGeom>
      </xdr:spPr>
    </xdr:pic>
    <xdr:clientData/>
  </xdr:twoCellAnchor>
  <xdr:twoCellAnchor editAs="oneCell">
    <xdr:from>
      <xdr:col>1</xdr:col>
      <xdr:colOff>25400</xdr:colOff>
      <xdr:row>1987</xdr:row>
      <xdr:rowOff>25400</xdr:rowOff>
    </xdr:from>
    <xdr:to>
      <xdr:col>1</xdr:col>
      <xdr:colOff>749300</xdr:colOff>
      <xdr:row>1987</xdr:row>
      <xdr:rowOff>501650</xdr:rowOff>
    </xdr:to>
    <xdr:pic>
      <xdr:nvPicPr>
        <xdr:cNvPr id="3537" name="Subgraph-riya74675039">
          <a:extLst>
            <a:ext uri="{FF2B5EF4-FFF2-40B4-BE49-F238E27FC236}">
              <a16:creationId xmlns:a16="http://schemas.microsoft.com/office/drawing/2014/main" id="{DB464DC2-6958-4CA6-BC59-DD8650CCCBD5}"/>
            </a:ext>
          </a:extLst>
        </xdr:cNvPr>
        <xdr:cNvPicPr>
          <a:picLocks/>
        </xdr:cNvPicPr>
      </xdr:nvPicPr>
      <xdr:blipFill>
        <a:blip xmlns:r="http://schemas.openxmlformats.org/officeDocument/2006/relationships" r:embed="rId358">
          <a:extLst>
            <a:ext uri="{28A0092B-C50C-407E-A947-70E740481C1C}">
              <a14:useLocalDpi xmlns:a14="http://schemas.microsoft.com/office/drawing/2010/main" val="0"/>
            </a:ext>
          </a:extLst>
        </a:blip>
        <a:stretch>
          <a:fillRect/>
        </a:stretch>
      </xdr:blipFill>
      <xdr:spPr>
        <a:xfrm>
          <a:off x="635000" y="1040488775"/>
          <a:ext cx="723900" cy="476250"/>
        </a:xfrm>
        <a:prstGeom prst="rect">
          <a:avLst/>
        </a:prstGeom>
      </xdr:spPr>
    </xdr:pic>
    <xdr:clientData/>
  </xdr:twoCellAnchor>
  <xdr:twoCellAnchor editAs="oneCell">
    <xdr:from>
      <xdr:col>1</xdr:col>
      <xdr:colOff>25400</xdr:colOff>
      <xdr:row>1988</xdr:row>
      <xdr:rowOff>25400</xdr:rowOff>
    </xdr:from>
    <xdr:to>
      <xdr:col>1</xdr:col>
      <xdr:colOff>749300</xdr:colOff>
      <xdr:row>1988</xdr:row>
      <xdr:rowOff>501650</xdr:rowOff>
    </xdr:to>
    <xdr:pic>
      <xdr:nvPicPr>
        <xdr:cNvPr id="3539" name="Subgraph-atatogha">
          <a:extLst>
            <a:ext uri="{FF2B5EF4-FFF2-40B4-BE49-F238E27FC236}">
              <a16:creationId xmlns:a16="http://schemas.microsoft.com/office/drawing/2014/main" id="{35EB1983-B865-4A3C-AC01-FF462AFC60CD}"/>
            </a:ext>
          </a:extLst>
        </xdr:cNvPr>
        <xdr:cNvPicPr>
          <a:picLocks/>
        </xdr:cNvPicPr>
      </xdr:nvPicPr>
      <xdr:blipFill>
        <a:blip xmlns:r="http://schemas.openxmlformats.org/officeDocument/2006/relationships" r:embed="rId529">
          <a:extLst>
            <a:ext uri="{28A0092B-C50C-407E-A947-70E740481C1C}">
              <a14:useLocalDpi xmlns:a14="http://schemas.microsoft.com/office/drawing/2010/main" val="0"/>
            </a:ext>
          </a:extLst>
        </a:blip>
        <a:stretch>
          <a:fillRect/>
        </a:stretch>
      </xdr:blipFill>
      <xdr:spPr>
        <a:xfrm>
          <a:off x="635000" y="1041012650"/>
          <a:ext cx="723900" cy="476250"/>
        </a:xfrm>
        <a:prstGeom prst="rect">
          <a:avLst/>
        </a:prstGeom>
      </xdr:spPr>
    </xdr:pic>
    <xdr:clientData/>
  </xdr:twoCellAnchor>
  <xdr:twoCellAnchor editAs="oneCell">
    <xdr:from>
      <xdr:col>1</xdr:col>
      <xdr:colOff>25400</xdr:colOff>
      <xdr:row>1989</xdr:row>
      <xdr:rowOff>25400</xdr:rowOff>
    </xdr:from>
    <xdr:to>
      <xdr:col>1</xdr:col>
      <xdr:colOff>749300</xdr:colOff>
      <xdr:row>1989</xdr:row>
      <xdr:rowOff>501650</xdr:rowOff>
    </xdr:to>
    <xdr:pic>
      <xdr:nvPicPr>
        <xdr:cNvPr id="3541" name="Subgraph-ilye3s">
          <a:extLst>
            <a:ext uri="{FF2B5EF4-FFF2-40B4-BE49-F238E27FC236}">
              <a16:creationId xmlns:a16="http://schemas.microsoft.com/office/drawing/2014/main" id="{503B4DEF-87F2-4429-90D7-C030C55DD024}"/>
            </a:ext>
          </a:extLst>
        </xdr:cNvPr>
        <xdr:cNvPicPr>
          <a:picLocks/>
        </xdr:cNvPicPr>
      </xdr:nvPicPr>
      <xdr:blipFill>
        <a:blip xmlns:r="http://schemas.openxmlformats.org/officeDocument/2006/relationships" r:embed="rId530">
          <a:extLst>
            <a:ext uri="{28A0092B-C50C-407E-A947-70E740481C1C}">
              <a14:useLocalDpi xmlns:a14="http://schemas.microsoft.com/office/drawing/2010/main" val="0"/>
            </a:ext>
          </a:extLst>
        </a:blip>
        <a:stretch>
          <a:fillRect/>
        </a:stretch>
      </xdr:blipFill>
      <xdr:spPr>
        <a:xfrm>
          <a:off x="635000" y="1041536525"/>
          <a:ext cx="723900" cy="476250"/>
        </a:xfrm>
        <a:prstGeom prst="rect">
          <a:avLst/>
        </a:prstGeom>
      </xdr:spPr>
    </xdr:pic>
    <xdr:clientData/>
  </xdr:twoCellAnchor>
  <xdr:twoCellAnchor editAs="oneCell">
    <xdr:from>
      <xdr:col>1</xdr:col>
      <xdr:colOff>25400</xdr:colOff>
      <xdr:row>1990</xdr:row>
      <xdr:rowOff>25400</xdr:rowOff>
    </xdr:from>
    <xdr:to>
      <xdr:col>1</xdr:col>
      <xdr:colOff>749300</xdr:colOff>
      <xdr:row>1990</xdr:row>
      <xdr:rowOff>501650</xdr:rowOff>
    </xdr:to>
    <xdr:pic>
      <xdr:nvPicPr>
        <xdr:cNvPr id="3543" name="Subgraph-toutmenmerde">
          <a:extLst>
            <a:ext uri="{FF2B5EF4-FFF2-40B4-BE49-F238E27FC236}">
              <a16:creationId xmlns:a16="http://schemas.microsoft.com/office/drawing/2014/main" id="{07B6AD6A-E8AC-4B7D-9646-59C04C20D362}"/>
            </a:ext>
          </a:extLst>
        </xdr:cNvPr>
        <xdr:cNvPicPr>
          <a:picLocks/>
        </xdr:cNvPicPr>
      </xdr:nvPicPr>
      <xdr:blipFill>
        <a:blip xmlns:r="http://schemas.openxmlformats.org/officeDocument/2006/relationships" r:embed="rId531">
          <a:extLst>
            <a:ext uri="{28A0092B-C50C-407E-A947-70E740481C1C}">
              <a14:useLocalDpi xmlns:a14="http://schemas.microsoft.com/office/drawing/2010/main" val="0"/>
            </a:ext>
          </a:extLst>
        </a:blip>
        <a:stretch>
          <a:fillRect/>
        </a:stretch>
      </xdr:blipFill>
      <xdr:spPr>
        <a:xfrm>
          <a:off x="635000" y="1042060400"/>
          <a:ext cx="723900" cy="476250"/>
        </a:xfrm>
        <a:prstGeom prst="rect">
          <a:avLst/>
        </a:prstGeom>
      </xdr:spPr>
    </xdr:pic>
    <xdr:clientData/>
  </xdr:twoCellAnchor>
  <xdr:twoCellAnchor editAs="oneCell">
    <xdr:from>
      <xdr:col>1</xdr:col>
      <xdr:colOff>25400</xdr:colOff>
      <xdr:row>1991</xdr:row>
      <xdr:rowOff>25400</xdr:rowOff>
    </xdr:from>
    <xdr:to>
      <xdr:col>1</xdr:col>
      <xdr:colOff>749300</xdr:colOff>
      <xdr:row>1991</xdr:row>
      <xdr:rowOff>501650</xdr:rowOff>
    </xdr:to>
    <xdr:pic>
      <xdr:nvPicPr>
        <xdr:cNvPr id="3545" name="Subgraph-nana2pvriiis">
          <a:extLst>
            <a:ext uri="{FF2B5EF4-FFF2-40B4-BE49-F238E27FC236}">
              <a16:creationId xmlns:a16="http://schemas.microsoft.com/office/drawing/2014/main" id="{EB855266-65D4-44DE-B9AC-980EA82FF06A}"/>
            </a:ext>
          </a:extLst>
        </xdr:cNvPr>
        <xdr:cNvPicPr>
          <a:picLocks/>
        </xdr:cNvPicPr>
      </xdr:nvPicPr>
      <xdr:blipFill>
        <a:blip xmlns:r="http://schemas.openxmlformats.org/officeDocument/2006/relationships" r:embed="rId532">
          <a:extLst>
            <a:ext uri="{28A0092B-C50C-407E-A947-70E740481C1C}">
              <a14:useLocalDpi xmlns:a14="http://schemas.microsoft.com/office/drawing/2010/main" val="0"/>
            </a:ext>
          </a:extLst>
        </a:blip>
        <a:stretch>
          <a:fillRect/>
        </a:stretch>
      </xdr:blipFill>
      <xdr:spPr>
        <a:xfrm>
          <a:off x="635000" y="1042584275"/>
          <a:ext cx="723900" cy="476250"/>
        </a:xfrm>
        <a:prstGeom prst="rect">
          <a:avLst/>
        </a:prstGeom>
      </xdr:spPr>
    </xdr:pic>
    <xdr:clientData/>
  </xdr:twoCellAnchor>
  <xdr:twoCellAnchor editAs="oneCell">
    <xdr:from>
      <xdr:col>1</xdr:col>
      <xdr:colOff>25400</xdr:colOff>
      <xdr:row>1992</xdr:row>
      <xdr:rowOff>25400</xdr:rowOff>
    </xdr:from>
    <xdr:to>
      <xdr:col>1</xdr:col>
      <xdr:colOff>749300</xdr:colOff>
      <xdr:row>1992</xdr:row>
      <xdr:rowOff>501650</xdr:rowOff>
    </xdr:to>
    <xdr:pic>
      <xdr:nvPicPr>
        <xdr:cNvPr id="3547" name="Subgraph-smkngdn">
          <a:extLst>
            <a:ext uri="{FF2B5EF4-FFF2-40B4-BE49-F238E27FC236}">
              <a16:creationId xmlns:a16="http://schemas.microsoft.com/office/drawing/2014/main" id="{0C115B22-B273-4912-BB2C-719E6E5998B2}"/>
            </a:ext>
          </a:extLst>
        </xdr:cNvPr>
        <xdr:cNvPicPr>
          <a:picLocks/>
        </xdr:cNvPicPr>
      </xdr:nvPicPr>
      <xdr:blipFill>
        <a:blip xmlns:r="http://schemas.openxmlformats.org/officeDocument/2006/relationships" r:embed="rId459">
          <a:extLst>
            <a:ext uri="{28A0092B-C50C-407E-A947-70E740481C1C}">
              <a14:useLocalDpi xmlns:a14="http://schemas.microsoft.com/office/drawing/2010/main" val="0"/>
            </a:ext>
          </a:extLst>
        </a:blip>
        <a:stretch>
          <a:fillRect/>
        </a:stretch>
      </xdr:blipFill>
      <xdr:spPr>
        <a:xfrm>
          <a:off x="635000" y="1043108150"/>
          <a:ext cx="723900" cy="476250"/>
        </a:xfrm>
        <a:prstGeom prst="rect">
          <a:avLst/>
        </a:prstGeom>
      </xdr:spPr>
    </xdr:pic>
    <xdr:clientData/>
  </xdr:twoCellAnchor>
  <xdr:twoCellAnchor editAs="oneCell">
    <xdr:from>
      <xdr:col>1</xdr:col>
      <xdr:colOff>25400</xdr:colOff>
      <xdr:row>1993</xdr:row>
      <xdr:rowOff>25400</xdr:rowOff>
    </xdr:from>
    <xdr:to>
      <xdr:col>1</xdr:col>
      <xdr:colOff>749300</xdr:colOff>
      <xdr:row>1993</xdr:row>
      <xdr:rowOff>501650</xdr:rowOff>
    </xdr:to>
    <xdr:pic>
      <xdr:nvPicPr>
        <xdr:cNvPr id="3549" name="Subgraph-thomasa22879421">
          <a:extLst>
            <a:ext uri="{FF2B5EF4-FFF2-40B4-BE49-F238E27FC236}">
              <a16:creationId xmlns:a16="http://schemas.microsoft.com/office/drawing/2014/main" id="{83ADF794-7B8F-4F60-BB70-86CABB6856D4}"/>
            </a:ext>
          </a:extLst>
        </xdr:cNvPr>
        <xdr:cNvPicPr>
          <a:picLocks/>
        </xdr:cNvPicPr>
      </xdr:nvPicPr>
      <xdr:blipFill>
        <a:blip xmlns:r="http://schemas.openxmlformats.org/officeDocument/2006/relationships" r:embed="rId533">
          <a:extLst>
            <a:ext uri="{28A0092B-C50C-407E-A947-70E740481C1C}">
              <a14:useLocalDpi xmlns:a14="http://schemas.microsoft.com/office/drawing/2010/main" val="0"/>
            </a:ext>
          </a:extLst>
        </a:blip>
        <a:stretch>
          <a:fillRect/>
        </a:stretch>
      </xdr:blipFill>
      <xdr:spPr>
        <a:xfrm>
          <a:off x="635000" y="1043632025"/>
          <a:ext cx="723900" cy="476250"/>
        </a:xfrm>
        <a:prstGeom prst="rect">
          <a:avLst/>
        </a:prstGeom>
      </xdr:spPr>
    </xdr:pic>
    <xdr:clientData/>
  </xdr:twoCellAnchor>
  <xdr:twoCellAnchor editAs="oneCell">
    <xdr:from>
      <xdr:col>1</xdr:col>
      <xdr:colOff>25400</xdr:colOff>
      <xdr:row>1994</xdr:row>
      <xdr:rowOff>25400</xdr:rowOff>
    </xdr:from>
    <xdr:to>
      <xdr:col>1</xdr:col>
      <xdr:colOff>749300</xdr:colOff>
      <xdr:row>1994</xdr:row>
      <xdr:rowOff>501650</xdr:rowOff>
    </xdr:to>
    <xdr:pic>
      <xdr:nvPicPr>
        <xdr:cNvPr id="3551" name="Subgraph-adamcrypro777">
          <a:extLst>
            <a:ext uri="{FF2B5EF4-FFF2-40B4-BE49-F238E27FC236}">
              <a16:creationId xmlns:a16="http://schemas.microsoft.com/office/drawing/2014/main" id="{926CB7B1-083E-458E-B040-7F9079AA6CD8}"/>
            </a:ext>
          </a:extLst>
        </xdr:cNvPr>
        <xdr:cNvPicPr>
          <a:picLocks/>
        </xdr:cNvPicPr>
      </xdr:nvPicPr>
      <xdr:blipFill>
        <a:blip xmlns:r="http://schemas.openxmlformats.org/officeDocument/2006/relationships" r:embed="rId534">
          <a:extLst>
            <a:ext uri="{28A0092B-C50C-407E-A947-70E740481C1C}">
              <a14:useLocalDpi xmlns:a14="http://schemas.microsoft.com/office/drawing/2010/main" val="0"/>
            </a:ext>
          </a:extLst>
        </a:blip>
        <a:stretch>
          <a:fillRect/>
        </a:stretch>
      </xdr:blipFill>
      <xdr:spPr>
        <a:xfrm>
          <a:off x="635000" y="1044155900"/>
          <a:ext cx="723900" cy="476250"/>
        </a:xfrm>
        <a:prstGeom prst="rect">
          <a:avLst/>
        </a:prstGeom>
      </xdr:spPr>
    </xdr:pic>
    <xdr:clientData/>
  </xdr:twoCellAnchor>
  <xdr:twoCellAnchor editAs="oneCell">
    <xdr:from>
      <xdr:col>1</xdr:col>
      <xdr:colOff>25400</xdr:colOff>
      <xdr:row>1996</xdr:row>
      <xdr:rowOff>25400</xdr:rowOff>
    </xdr:from>
    <xdr:to>
      <xdr:col>1</xdr:col>
      <xdr:colOff>749300</xdr:colOff>
      <xdr:row>1996</xdr:row>
      <xdr:rowOff>501650</xdr:rowOff>
    </xdr:to>
    <xdr:pic>
      <xdr:nvPicPr>
        <xdr:cNvPr id="3553" name="Subgraph-larryfisher_man">
          <a:extLst>
            <a:ext uri="{FF2B5EF4-FFF2-40B4-BE49-F238E27FC236}">
              <a16:creationId xmlns:a16="http://schemas.microsoft.com/office/drawing/2014/main" id="{945BE735-DC68-4B47-9D3A-BA0173016C6E}"/>
            </a:ext>
          </a:extLst>
        </xdr:cNvPr>
        <xdr:cNvPicPr>
          <a:picLocks/>
        </xdr:cNvPicPr>
      </xdr:nvPicPr>
      <xdr:blipFill>
        <a:blip xmlns:r="http://schemas.openxmlformats.org/officeDocument/2006/relationships" r:embed="rId255">
          <a:extLst>
            <a:ext uri="{28A0092B-C50C-407E-A947-70E740481C1C}">
              <a14:useLocalDpi xmlns:a14="http://schemas.microsoft.com/office/drawing/2010/main" val="0"/>
            </a:ext>
          </a:extLst>
        </a:blip>
        <a:stretch>
          <a:fillRect/>
        </a:stretch>
      </xdr:blipFill>
      <xdr:spPr>
        <a:xfrm>
          <a:off x="635000" y="1045203650"/>
          <a:ext cx="723900" cy="476250"/>
        </a:xfrm>
        <a:prstGeom prst="rect">
          <a:avLst/>
        </a:prstGeom>
      </xdr:spPr>
    </xdr:pic>
    <xdr:clientData/>
  </xdr:twoCellAnchor>
  <xdr:twoCellAnchor editAs="oneCell">
    <xdr:from>
      <xdr:col>1</xdr:col>
      <xdr:colOff>25400</xdr:colOff>
      <xdr:row>1997</xdr:row>
      <xdr:rowOff>25400</xdr:rowOff>
    </xdr:from>
    <xdr:to>
      <xdr:col>1</xdr:col>
      <xdr:colOff>749300</xdr:colOff>
      <xdr:row>1997</xdr:row>
      <xdr:rowOff>501650</xdr:rowOff>
    </xdr:to>
    <xdr:pic>
      <xdr:nvPicPr>
        <xdr:cNvPr id="3555" name="Subgraph-jhkmma">
          <a:extLst>
            <a:ext uri="{FF2B5EF4-FFF2-40B4-BE49-F238E27FC236}">
              <a16:creationId xmlns:a16="http://schemas.microsoft.com/office/drawing/2014/main" id="{DD18C2D4-EEEB-4759-9354-E95FE2C95102}"/>
            </a:ext>
          </a:extLst>
        </xdr:cNvPr>
        <xdr:cNvPicPr>
          <a:picLocks/>
        </xdr:cNvPicPr>
      </xdr:nvPicPr>
      <xdr:blipFill>
        <a:blip xmlns:r="http://schemas.openxmlformats.org/officeDocument/2006/relationships" r:embed="rId256">
          <a:extLst>
            <a:ext uri="{28A0092B-C50C-407E-A947-70E740481C1C}">
              <a14:useLocalDpi xmlns:a14="http://schemas.microsoft.com/office/drawing/2010/main" val="0"/>
            </a:ext>
          </a:extLst>
        </a:blip>
        <a:stretch>
          <a:fillRect/>
        </a:stretch>
      </xdr:blipFill>
      <xdr:spPr>
        <a:xfrm>
          <a:off x="635000" y="1045727525"/>
          <a:ext cx="723900" cy="476250"/>
        </a:xfrm>
        <a:prstGeom prst="rect">
          <a:avLst/>
        </a:prstGeom>
      </xdr:spPr>
    </xdr:pic>
    <xdr:clientData/>
  </xdr:twoCellAnchor>
  <xdr:twoCellAnchor editAs="oneCell">
    <xdr:from>
      <xdr:col>1</xdr:col>
      <xdr:colOff>25400</xdr:colOff>
      <xdr:row>1998</xdr:row>
      <xdr:rowOff>25400</xdr:rowOff>
    </xdr:from>
    <xdr:to>
      <xdr:col>1</xdr:col>
      <xdr:colOff>749300</xdr:colOff>
      <xdr:row>1998</xdr:row>
      <xdr:rowOff>501650</xdr:rowOff>
    </xdr:to>
    <xdr:pic>
      <xdr:nvPicPr>
        <xdr:cNvPr id="3557" name="Subgraph-sumner06">
          <a:extLst>
            <a:ext uri="{FF2B5EF4-FFF2-40B4-BE49-F238E27FC236}">
              <a16:creationId xmlns:a16="http://schemas.microsoft.com/office/drawing/2014/main" id="{490A901F-039D-4E49-A3DB-5C57DEBB3924}"/>
            </a:ext>
          </a:extLst>
        </xdr:cNvPr>
        <xdr:cNvPicPr>
          <a:picLocks/>
        </xdr:cNvPicPr>
      </xdr:nvPicPr>
      <xdr:blipFill>
        <a:blip xmlns:r="http://schemas.openxmlformats.org/officeDocument/2006/relationships" r:embed="rId257">
          <a:extLst>
            <a:ext uri="{28A0092B-C50C-407E-A947-70E740481C1C}">
              <a14:useLocalDpi xmlns:a14="http://schemas.microsoft.com/office/drawing/2010/main" val="0"/>
            </a:ext>
          </a:extLst>
        </a:blip>
        <a:stretch>
          <a:fillRect/>
        </a:stretch>
      </xdr:blipFill>
      <xdr:spPr>
        <a:xfrm>
          <a:off x="635000" y="1046251400"/>
          <a:ext cx="723900" cy="476250"/>
        </a:xfrm>
        <a:prstGeom prst="rect">
          <a:avLst/>
        </a:prstGeom>
      </xdr:spPr>
    </xdr:pic>
    <xdr:clientData/>
  </xdr:twoCellAnchor>
  <xdr:twoCellAnchor editAs="oneCell">
    <xdr:from>
      <xdr:col>1</xdr:col>
      <xdr:colOff>25400</xdr:colOff>
      <xdr:row>1999</xdr:row>
      <xdr:rowOff>25400</xdr:rowOff>
    </xdr:from>
    <xdr:to>
      <xdr:col>1</xdr:col>
      <xdr:colOff>749300</xdr:colOff>
      <xdr:row>1999</xdr:row>
      <xdr:rowOff>501650</xdr:rowOff>
    </xdr:to>
    <xdr:pic>
      <xdr:nvPicPr>
        <xdr:cNvPr id="3559" name="Subgraph-john_kavanagh">
          <a:extLst>
            <a:ext uri="{FF2B5EF4-FFF2-40B4-BE49-F238E27FC236}">
              <a16:creationId xmlns:a16="http://schemas.microsoft.com/office/drawing/2014/main" id="{00D75B44-8881-4756-B498-BA09C2C24A70}"/>
            </a:ext>
          </a:extLst>
        </xdr:cNvPr>
        <xdr:cNvPicPr>
          <a:picLocks/>
        </xdr:cNvPicPr>
      </xdr:nvPicPr>
      <xdr:blipFill>
        <a:blip xmlns:r="http://schemas.openxmlformats.org/officeDocument/2006/relationships" r:embed="rId256">
          <a:extLst>
            <a:ext uri="{28A0092B-C50C-407E-A947-70E740481C1C}">
              <a14:useLocalDpi xmlns:a14="http://schemas.microsoft.com/office/drawing/2010/main" val="0"/>
            </a:ext>
          </a:extLst>
        </a:blip>
        <a:stretch>
          <a:fillRect/>
        </a:stretch>
      </xdr:blipFill>
      <xdr:spPr>
        <a:xfrm>
          <a:off x="635000" y="1046775275"/>
          <a:ext cx="723900" cy="476250"/>
        </a:xfrm>
        <a:prstGeom prst="rect">
          <a:avLst/>
        </a:prstGeom>
      </xdr:spPr>
    </xdr:pic>
    <xdr:clientData/>
  </xdr:twoCellAnchor>
  <xdr:twoCellAnchor editAs="oneCell">
    <xdr:from>
      <xdr:col>1</xdr:col>
      <xdr:colOff>25400</xdr:colOff>
      <xdr:row>2000</xdr:row>
      <xdr:rowOff>25400</xdr:rowOff>
    </xdr:from>
    <xdr:to>
      <xdr:col>1</xdr:col>
      <xdr:colOff>749300</xdr:colOff>
      <xdr:row>2000</xdr:row>
      <xdr:rowOff>501650</xdr:rowOff>
    </xdr:to>
    <xdr:pic>
      <xdr:nvPicPr>
        <xdr:cNvPr id="3561" name="Subgraph-nonoy9561">
          <a:extLst>
            <a:ext uri="{FF2B5EF4-FFF2-40B4-BE49-F238E27FC236}">
              <a16:creationId xmlns:a16="http://schemas.microsoft.com/office/drawing/2014/main" id="{F2987F53-ABAD-4EC6-8283-B632D3B2D649}"/>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1047299150"/>
          <a:ext cx="723900" cy="476250"/>
        </a:xfrm>
        <a:prstGeom prst="rect">
          <a:avLst/>
        </a:prstGeom>
      </xdr:spPr>
    </xdr:pic>
    <xdr:clientData/>
  </xdr:twoCellAnchor>
  <xdr:twoCellAnchor editAs="oneCell">
    <xdr:from>
      <xdr:col>1</xdr:col>
      <xdr:colOff>25400</xdr:colOff>
      <xdr:row>2001</xdr:row>
      <xdr:rowOff>25400</xdr:rowOff>
    </xdr:from>
    <xdr:to>
      <xdr:col>1</xdr:col>
      <xdr:colOff>749300</xdr:colOff>
      <xdr:row>2001</xdr:row>
      <xdr:rowOff>501650</xdr:rowOff>
    </xdr:to>
    <xdr:pic>
      <xdr:nvPicPr>
        <xdr:cNvPr id="3563" name="Subgraph-dqng8vetasasnik">
          <a:extLst>
            <a:ext uri="{FF2B5EF4-FFF2-40B4-BE49-F238E27FC236}">
              <a16:creationId xmlns:a16="http://schemas.microsoft.com/office/drawing/2014/main" id="{0CD7D36E-6489-4BAD-8EC4-6976260AA4EE}"/>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1047823025"/>
          <a:ext cx="723900" cy="476250"/>
        </a:xfrm>
        <a:prstGeom prst="rect">
          <a:avLst/>
        </a:prstGeom>
      </xdr:spPr>
    </xdr:pic>
    <xdr:clientData/>
  </xdr:twoCellAnchor>
  <xdr:twoCellAnchor editAs="oneCell">
    <xdr:from>
      <xdr:col>1</xdr:col>
      <xdr:colOff>25400</xdr:colOff>
      <xdr:row>2002</xdr:row>
      <xdr:rowOff>25400</xdr:rowOff>
    </xdr:from>
    <xdr:to>
      <xdr:col>1</xdr:col>
      <xdr:colOff>749300</xdr:colOff>
      <xdr:row>2002</xdr:row>
      <xdr:rowOff>501650</xdr:rowOff>
    </xdr:to>
    <xdr:pic>
      <xdr:nvPicPr>
        <xdr:cNvPr id="3565" name="Subgraph-muhammad_aldaaa">
          <a:extLst>
            <a:ext uri="{FF2B5EF4-FFF2-40B4-BE49-F238E27FC236}">
              <a16:creationId xmlns:a16="http://schemas.microsoft.com/office/drawing/2014/main" id="{C220EBB2-6D2C-43E1-A01C-58A67FABCDF3}"/>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1048346900"/>
          <a:ext cx="723900" cy="476250"/>
        </a:xfrm>
        <a:prstGeom prst="rect">
          <a:avLst/>
        </a:prstGeom>
      </xdr:spPr>
    </xdr:pic>
    <xdr:clientData/>
  </xdr:twoCellAnchor>
  <xdr:twoCellAnchor editAs="oneCell">
    <xdr:from>
      <xdr:col>1</xdr:col>
      <xdr:colOff>25400</xdr:colOff>
      <xdr:row>2003</xdr:row>
      <xdr:rowOff>25400</xdr:rowOff>
    </xdr:from>
    <xdr:to>
      <xdr:col>1</xdr:col>
      <xdr:colOff>749300</xdr:colOff>
      <xdr:row>2003</xdr:row>
      <xdr:rowOff>501650</xdr:rowOff>
    </xdr:to>
    <xdr:pic>
      <xdr:nvPicPr>
        <xdr:cNvPr id="3567" name="Subgraph-jek___">
          <a:extLst>
            <a:ext uri="{FF2B5EF4-FFF2-40B4-BE49-F238E27FC236}">
              <a16:creationId xmlns:a16="http://schemas.microsoft.com/office/drawing/2014/main" id="{0E9B50F5-5D3B-4C45-8FC9-AC880C749ED0}"/>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1048870775"/>
          <a:ext cx="723900" cy="476250"/>
        </a:xfrm>
        <a:prstGeom prst="rect">
          <a:avLst/>
        </a:prstGeom>
      </xdr:spPr>
    </xdr:pic>
    <xdr:clientData/>
  </xdr:twoCellAnchor>
  <xdr:twoCellAnchor editAs="oneCell">
    <xdr:from>
      <xdr:col>1</xdr:col>
      <xdr:colOff>25400</xdr:colOff>
      <xdr:row>2004</xdr:row>
      <xdr:rowOff>25400</xdr:rowOff>
    </xdr:from>
    <xdr:to>
      <xdr:col>1</xdr:col>
      <xdr:colOff>749300</xdr:colOff>
      <xdr:row>2004</xdr:row>
      <xdr:rowOff>501650</xdr:rowOff>
    </xdr:to>
    <xdr:pic>
      <xdr:nvPicPr>
        <xdr:cNvPr id="3569" name="Subgraph-itsjustrome_">
          <a:extLst>
            <a:ext uri="{FF2B5EF4-FFF2-40B4-BE49-F238E27FC236}">
              <a16:creationId xmlns:a16="http://schemas.microsoft.com/office/drawing/2014/main" id="{ECC6080B-9784-4E5B-80A5-934453D53C8E}"/>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635000" y="1049394650"/>
          <a:ext cx="723900" cy="476250"/>
        </a:xfrm>
        <a:prstGeom prst="rect">
          <a:avLst/>
        </a:prstGeom>
      </xdr:spPr>
    </xdr:pic>
    <xdr:clientData/>
  </xdr:twoCellAnchor>
  <xdr:twoCellAnchor editAs="oneCell">
    <xdr:from>
      <xdr:col>1</xdr:col>
      <xdr:colOff>25400</xdr:colOff>
      <xdr:row>2005</xdr:row>
      <xdr:rowOff>25400</xdr:rowOff>
    </xdr:from>
    <xdr:to>
      <xdr:col>1</xdr:col>
      <xdr:colOff>749300</xdr:colOff>
      <xdr:row>2005</xdr:row>
      <xdr:rowOff>501650</xdr:rowOff>
    </xdr:to>
    <xdr:pic>
      <xdr:nvPicPr>
        <xdr:cNvPr id="3571" name="Subgraph-northernsky__">
          <a:extLst>
            <a:ext uri="{FF2B5EF4-FFF2-40B4-BE49-F238E27FC236}">
              <a16:creationId xmlns:a16="http://schemas.microsoft.com/office/drawing/2014/main" id="{9D29E37F-5AD6-40C8-8331-4DAD38940DED}"/>
            </a:ext>
          </a:extLst>
        </xdr:cNvPr>
        <xdr:cNvPicPr>
          <a:picLocks/>
        </xdr:cNvPicPr>
      </xdr:nvPicPr>
      <xdr:blipFill>
        <a:blip xmlns:r="http://schemas.openxmlformats.org/officeDocument/2006/relationships" r:embed="rId535">
          <a:extLst>
            <a:ext uri="{28A0092B-C50C-407E-A947-70E740481C1C}">
              <a14:useLocalDpi xmlns:a14="http://schemas.microsoft.com/office/drawing/2010/main" val="0"/>
            </a:ext>
          </a:extLst>
        </a:blip>
        <a:stretch>
          <a:fillRect/>
        </a:stretch>
      </xdr:blipFill>
      <xdr:spPr>
        <a:xfrm>
          <a:off x="635000" y="1049918525"/>
          <a:ext cx="723900" cy="476250"/>
        </a:xfrm>
        <a:prstGeom prst="rect">
          <a:avLst/>
        </a:prstGeom>
      </xdr:spPr>
    </xdr:pic>
    <xdr:clientData/>
  </xdr:twoCellAnchor>
  <xdr:twoCellAnchor editAs="oneCell">
    <xdr:from>
      <xdr:col>1</xdr:col>
      <xdr:colOff>25400</xdr:colOff>
      <xdr:row>2006</xdr:row>
      <xdr:rowOff>25400</xdr:rowOff>
    </xdr:from>
    <xdr:to>
      <xdr:col>1</xdr:col>
      <xdr:colOff>749300</xdr:colOff>
      <xdr:row>2006</xdr:row>
      <xdr:rowOff>501650</xdr:rowOff>
    </xdr:to>
    <xdr:pic>
      <xdr:nvPicPr>
        <xdr:cNvPr id="3573" name="Subgraph-eliocinelli">
          <a:extLst>
            <a:ext uri="{FF2B5EF4-FFF2-40B4-BE49-F238E27FC236}">
              <a16:creationId xmlns:a16="http://schemas.microsoft.com/office/drawing/2014/main" id="{3A99A469-5D83-445A-B7A0-A3E1AFF872E7}"/>
            </a:ext>
          </a:extLst>
        </xdr:cNvPr>
        <xdr:cNvPicPr>
          <a:picLocks/>
        </xdr:cNvPicPr>
      </xdr:nvPicPr>
      <xdr:blipFill>
        <a:blip xmlns:r="http://schemas.openxmlformats.org/officeDocument/2006/relationships" r:embed="rId536">
          <a:extLst>
            <a:ext uri="{28A0092B-C50C-407E-A947-70E740481C1C}">
              <a14:useLocalDpi xmlns:a14="http://schemas.microsoft.com/office/drawing/2010/main" val="0"/>
            </a:ext>
          </a:extLst>
        </a:blip>
        <a:stretch>
          <a:fillRect/>
        </a:stretch>
      </xdr:blipFill>
      <xdr:spPr>
        <a:xfrm>
          <a:off x="635000" y="1050442400"/>
          <a:ext cx="723900" cy="476250"/>
        </a:xfrm>
        <a:prstGeom prst="rect">
          <a:avLst/>
        </a:prstGeom>
      </xdr:spPr>
    </xdr:pic>
    <xdr:clientData/>
  </xdr:twoCellAnchor>
  <xdr:twoCellAnchor editAs="oneCell">
    <xdr:from>
      <xdr:col>1</xdr:col>
      <xdr:colOff>25400</xdr:colOff>
      <xdr:row>2008</xdr:row>
      <xdr:rowOff>25400</xdr:rowOff>
    </xdr:from>
    <xdr:to>
      <xdr:col>1</xdr:col>
      <xdr:colOff>749300</xdr:colOff>
      <xdr:row>2008</xdr:row>
      <xdr:rowOff>501650</xdr:rowOff>
    </xdr:to>
    <xdr:pic>
      <xdr:nvPicPr>
        <xdr:cNvPr id="3575" name="Subgraph-honestkhabib">
          <a:extLst>
            <a:ext uri="{FF2B5EF4-FFF2-40B4-BE49-F238E27FC236}">
              <a16:creationId xmlns:a16="http://schemas.microsoft.com/office/drawing/2014/main" id="{E4A44E39-5298-4900-94BC-B6925152EC21}"/>
            </a:ext>
          </a:extLst>
        </xdr:cNvPr>
        <xdr:cNvPicPr>
          <a:picLocks/>
        </xdr:cNvPicPr>
      </xdr:nvPicPr>
      <xdr:blipFill>
        <a:blip xmlns:r="http://schemas.openxmlformats.org/officeDocument/2006/relationships" r:embed="rId247">
          <a:extLst>
            <a:ext uri="{28A0092B-C50C-407E-A947-70E740481C1C}">
              <a14:useLocalDpi xmlns:a14="http://schemas.microsoft.com/office/drawing/2010/main" val="0"/>
            </a:ext>
          </a:extLst>
        </a:blip>
        <a:stretch>
          <a:fillRect/>
        </a:stretch>
      </xdr:blipFill>
      <xdr:spPr>
        <a:xfrm>
          <a:off x="635000" y="1051490150"/>
          <a:ext cx="723900" cy="476250"/>
        </a:xfrm>
        <a:prstGeom prst="rect">
          <a:avLst/>
        </a:prstGeom>
      </xdr:spPr>
    </xdr:pic>
    <xdr:clientData/>
  </xdr:twoCellAnchor>
  <xdr:twoCellAnchor editAs="oneCell">
    <xdr:from>
      <xdr:col>1</xdr:col>
      <xdr:colOff>25400</xdr:colOff>
      <xdr:row>2009</xdr:row>
      <xdr:rowOff>25400</xdr:rowOff>
    </xdr:from>
    <xdr:to>
      <xdr:col>1</xdr:col>
      <xdr:colOff>749300</xdr:colOff>
      <xdr:row>2009</xdr:row>
      <xdr:rowOff>501650</xdr:rowOff>
    </xdr:to>
    <xdr:pic>
      <xdr:nvPicPr>
        <xdr:cNvPr id="3577" name="Subgraph-ruanbb2021">
          <a:extLst>
            <a:ext uri="{FF2B5EF4-FFF2-40B4-BE49-F238E27FC236}">
              <a16:creationId xmlns:a16="http://schemas.microsoft.com/office/drawing/2014/main" id="{CFE91A8A-B354-4C10-9F4F-57FC21C06979}"/>
            </a:ext>
          </a:extLst>
        </xdr:cNvPr>
        <xdr:cNvPicPr>
          <a:picLocks/>
        </xdr:cNvPicPr>
      </xdr:nvPicPr>
      <xdr:blipFill>
        <a:blip xmlns:r="http://schemas.openxmlformats.org/officeDocument/2006/relationships" r:embed="rId537">
          <a:extLst>
            <a:ext uri="{28A0092B-C50C-407E-A947-70E740481C1C}">
              <a14:useLocalDpi xmlns:a14="http://schemas.microsoft.com/office/drawing/2010/main" val="0"/>
            </a:ext>
          </a:extLst>
        </a:blip>
        <a:stretch>
          <a:fillRect/>
        </a:stretch>
      </xdr:blipFill>
      <xdr:spPr>
        <a:xfrm>
          <a:off x="635000" y="1052014025"/>
          <a:ext cx="723900" cy="476250"/>
        </a:xfrm>
        <a:prstGeom prst="rect">
          <a:avLst/>
        </a:prstGeom>
      </xdr:spPr>
    </xdr:pic>
    <xdr:clientData/>
  </xdr:twoCellAnchor>
  <xdr:twoCellAnchor editAs="oneCell">
    <xdr:from>
      <xdr:col>1</xdr:col>
      <xdr:colOff>25400</xdr:colOff>
      <xdr:row>2010</xdr:row>
      <xdr:rowOff>25400</xdr:rowOff>
    </xdr:from>
    <xdr:to>
      <xdr:col>1</xdr:col>
      <xdr:colOff>749300</xdr:colOff>
      <xdr:row>2010</xdr:row>
      <xdr:rowOff>501650</xdr:rowOff>
    </xdr:to>
    <xdr:pic>
      <xdr:nvPicPr>
        <xdr:cNvPr id="3579" name="Subgraph-maiko041736">
          <a:extLst>
            <a:ext uri="{FF2B5EF4-FFF2-40B4-BE49-F238E27FC236}">
              <a16:creationId xmlns:a16="http://schemas.microsoft.com/office/drawing/2014/main" id="{A734EFF6-AE5B-479C-A34C-8102DA27665E}"/>
            </a:ext>
          </a:extLst>
        </xdr:cNvPr>
        <xdr:cNvPicPr>
          <a:picLocks/>
        </xdr:cNvPicPr>
      </xdr:nvPicPr>
      <xdr:blipFill>
        <a:blip xmlns:r="http://schemas.openxmlformats.org/officeDocument/2006/relationships" r:embed="rId538">
          <a:extLst>
            <a:ext uri="{28A0092B-C50C-407E-A947-70E740481C1C}">
              <a14:useLocalDpi xmlns:a14="http://schemas.microsoft.com/office/drawing/2010/main" val="0"/>
            </a:ext>
          </a:extLst>
        </a:blip>
        <a:stretch>
          <a:fillRect/>
        </a:stretch>
      </xdr:blipFill>
      <xdr:spPr>
        <a:xfrm>
          <a:off x="635000" y="1052537900"/>
          <a:ext cx="723900" cy="476250"/>
        </a:xfrm>
        <a:prstGeom prst="rect">
          <a:avLst/>
        </a:prstGeom>
      </xdr:spPr>
    </xdr:pic>
    <xdr:clientData/>
  </xdr:twoCellAnchor>
  <xdr:twoCellAnchor editAs="oneCell">
    <xdr:from>
      <xdr:col>1</xdr:col>
      <xdr:colOff>25400</xdr:colOff>
      <xdr:row>2011</xdr:row>
      <xdr:rowOff>25400</xdr:rowOff>
    </xdr:from>
    <xdr:to>
      <xdr:col>1</xdr:col>
      <xdr:colOff>749300</xdr:colOff>
      <xdr:row>2011</xdr:row>
      <xdr:rowOff>501650</xdr:rowOff>
    </xdr:to>
    <xdr:pic>
      <xdr:nvPicPr>
        <xdr:cNvPr id="3581" name="Subgraph-phill_kallings">
          <a:extLst>
            <a:ext uri="{FF2B5EF4-FFF2-40B4-BE49-F238E27FC236}">
              <a16:creationId xmlns:a16="http://schemas.microsoft.com/office/drawing/2014/main" id="{E799E998-7833-44A7-B011-01C52FC26489}"/>
            </a:ext>
          </a:extLst>
        </xdr:cNvPr>
        <xdr:cNvPicPr>
          <a:picLocks/>
        </xdr:cNvPicPr>
      </xdr:nvPicPr>
      <xdr:blipFill>
        <a:blip xmlns:r="http://schemas.openxmlformats.org/officeDocument/2006/relationships" r:embed="rId495">
          <a:extLst>
            <a:ext uri="{28A0092B-C50C-407E-A947-70E740481C1C}">
              <a14:useLocalDpi xmlns:a14="http://schemas.microsoft.com/office/drawing/2010/main" val="0"/>
            </a:ext>
          </a:extLst>
        </a:blip>
        <a:stretch>
          <a:fillRect/>
        </a:stretch>
      </xdr:blipFill>
      <xdr:spPr>
        <a:xfrm>
          <a:off x="635000" y="1053061775"/>
          <a:ext cx="723900" cy="476250"/>
        </a:xfrm>
        <a:prstGeom prst="rect">
          <a:avLst/>
        </a:prstGeom>
      </xdr:spPr>
    </xdr:pic>
    <xdr:clientData/>
  </xdr:twoCellAnchor>
  <xdr:twoCellAnchor editAs="oneCell">
    <xdr:from>
      <xdr:col>1</xdr:col>
      <xdr:colOff>25400</xdr:colOff>
      <xdr:row>2012</xdr:row>
      <xdr:rowOff>25400</xdr:rowOff>
    </xdr:from>
    <xdr:to>
      <xdr:col>1</xdr:col>
      <xdr:colOff>749300</xdr:colOff>
      <xdr:row>2012</xdr:row>
      <xdr:rowOff>501650</xdr:rowOff>
    </xdr:to>
    <xdr:pic>
      <xdr:nvPicPr>
        <xdr:cNvPr id="3583" name="Subgraph-maiconfrattani">
          <a:extLst>
            <a:ext uri="{FF2B5EF4-FFF2-40B4-BE49-F238E27FC236}">
              <a16:creationId xmlns:a16="http://schemas.microsoft.com/office/drawing/2014/main" id="{120E558C-9F26-4ADC-915B-09482ADD6325}"/>
            </a:ext>
          </a:extLst>
        </xdr:cNvPr>
        <xdr:cNvPicPr>
          <a:picLocks/>
        </xdr:cNvPicPr>
      </xdr:nvPicPr>
      <xdr:blipFill>
        <a:blip xmlns:r="http://schemas.openxmlformats.org/officeDocument/2006/relationships" r:embed="rId539">
          <a:extLst>
            <a:ext uri="{28A0092B-C50C-407E-A947-70E740481C1C}">
              <a14:useLocalDpi xmlns:a14="http://schemas.microsoft.com/office/drawing/2010/main" val="0"/>
            </a:ext>
          </a:extLst>
        </a:blip>
        <a:stretch>
          <a:fillRect/>
        </a:stretch>
      </xdr:blipFill>
      <xdr:spPr>
        <a:xfrm>
          <a:off x="635000" y="1053585650"/>
          <a:ext cx="723900" cy="476250"/>
        </a:xfrm>
        <a:prstGeom prst="rect">
          <a:avLst/>
        </a:prstGeom>
      </xdr:spPr>
    </xdr:pic>
    <xdr:clientData/>
  </xdr:twoCellAnchor>
  <xdr:twoCellAnchor editAs="oneCell">
    <xdr:from>
      <xdr:col>1</xdr:col>
      <xdr:colOff>25400</xdr:colOff>
      <xdr:row>2013</xdr:row>
      <xdr:rowOff>25400</xdr:rowOff>
    </xdr:from>
    <xdr:to>
      <xdr:col>1</xdr:col>
      <xdr:colOff>749300</xdr:colOff>
      <xdr:row>2013</xdr:row>
      <xdr:rowOff>501650</xdr:rowOff>
    </xdr:to>
    <xdr:pic>
      <xdr:nvPicPr>
        <xdr:cNvPr id="3585" name="Subgraph-setsunataisho_4">
          <a:extLst>
            <a:ext uri="{FF2B5EF4-FFF2-40B4-BE49-F238E27FC236}">
              <a16:creationId xmlns:a16="http://schemas.microsoft.com/office/drawing/2014/main" id="{48C8E611-2500-4374-9088-AFA46A70A6D2}"/>
            </a:ext>
          </a:extLst>
        </xdr:cNvPr>
        <xdr:cNvPicPr>
          <a:picLocks/>
        </xdr:cNvPicPr>
      </xdr:nvPicPr>
      <xdr:blipFill>
        <a:blip xmlns:r="http://schemas.openxmlformats.org/officeDocument/2006/relationships" r:embed="rId459">
          <a:extLst>
            <a:ext uri="{28A0092B-C50C-407E-A947-70E740481C1C}">
              <a14:useLocalDpi xmlns:a14="http://schemas.microsoft.com/office/drawing/2010/main" val="0"/>
            </a:ext>
          </a:extLst>
        </a:blip>
        <a:stretch>
          <a:fillRect/>
        </a:stretch>
      </xdr:blipFill>
      <xdr:spPr>
        <a:xfrm>
          <a:off x="635000" y="1054109525"/>
          <a:ext cx="723900" cy="476250"/>
        </a:xfrm>
        <a:prstGeom prst="rect">
          <a:avLst/>
        </a:prstGeom>
      </xdr:spPr>
    </xdr:pic>
    <xdr:clientData/>
  </xdr:twoCellAnchor>
  <xdr:twoCellAnchor editAs="oneCell">
    <xdr:from>
      <xdr:col>1</xdr:col>
      <xdr:colOff>25400</xdr:colOff>
      <xdr:row>2014</xdr:row>
      <xdr:rowOff>25400</xdr:rowOff>
    </xdr:from>
    <xdr:to>
      <xdr:col>1</xdr:col>
      <xdr:colOff>749300</xdr:colOff>
      <xdr:row>2014</xdr:row>
      <xdr:rowOff>501650</xdr:rowOff>
    </xdr:to>
    <xdr:pic>
      <xdr:nvPicPr>
        <xdr:cNvPr id="3587" name="Subgraph-menggayyiee">
          <a:extLst>
            <a:ext uri="{FF2B5EF4-FFF2-40B4-BE49-F238E27FC236}">
              <a16:creationId xmlns:a16="http://schemas.microsoft.com/office/drawing/2014/main" id="{501EC3D5-6C49-454A-A8D4-F0983CC2CF3A}"/>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1054633400"/>
          <a:ext cx="723900" cy="476250"/>
        </a:xfrm>
        <a:prstGeom prst="rect">
          <a:avLst/>
        </a:prstGeom>
      </xdr:spPr>
    </xdr:pic>
    <xdr:clientData/>
  </xdr:twoCellAnchor>
  <xdr:twoCellAnchor editAs="oneCell">
    <xdr:from>
      <xdr:col>1</xdr:col>
      <xdr:colOff>25400</xdr:colOff>
      <xdr:row>2015</xdr:row>
      <xdr:rowOff>25400</xdr:rowOff>
    </xdr:from>
    <xdr:to>
      <xdr:col>1</xdr:col>
      <xdr:colOff>749300</xdr:colOff>
      <xdr:row>2015</xdr:row>
      <xdr:rowOff>501650</xdr:rowOff>
    </xdr:to>
    <xdr:pic>
      <xdr:nvPicPr>
        <xdr:cNvPr id="3589" name="Subgraph-adam__mma__">
          <a:extLst>
            <a:ext uri="{FF2B5EF4-FFF2-40B4-BE49-F238E27FC236}">
              <a16:creationId xmlns:a16="http://schemas.microsoft.com/office/drawing/2014/main" id="{208B555B-3755-4624-BF1D-DDBC1AC46F49}"/>
            </a:ext>
          </a:extLst>
        </xdr:cNvPr>
        <xdr:cNvPicPr>
          <a:picLocks/>
        </xdr:cNvPicPr>
      </xdr:nvPicPr>
      <xdr:blipFill>
        <a:blip xmlns:r="http://schemas.openxmlformats.org/officeDocument/2006/relationships" r:embed="rId495">
          <a:extLst>
            <a:ext uri="{28A0092B-C50C-407E-A947-70E740481C1C}">
              <a14:useLocalDpi xmlns:a14="http://schemas.microsoft.com/office/drawing/2010/main" val="0"/>
            </a:ext>
          </a:extLst>
        </a:blip>
        <a:stretch>
          <a:fillRect/>
        </a:stretch>
      </xdr:blipFill>
      <xdr:spPr>
        <a:xfrm>
          <a:off x="635000" y="1055157275"/>
          <a:ext cx="723900" cy="476250"/>
        </a:xfrm>
        <a:prstGeom prst="rect">
          <a:avLst/>
        </a:prstGeom>
      </xdr:spPr>
    </xdr:pic>
    <xdr:clientData/>
  </xdr:twoCellAnchor>
  <xdr:twoCellAnchor editAs="oneCell">
    <xdr:from>
      <xdr:col>1</xdr:col>
      <xdr:colOff>25400</xdr:colOff>
      <xdr:row>2019</xdr:row>
      <xdr:rowOff>25400</xdr:rowOff>
    </xdr:from>
    <xdr:to>
      <xdr:col>1</xdr:col>
      <xdr:colOff>749300</xdr:colOff>
      <xdr:row>2019</xdr:row>
      <xdr:rowOff>501650</xdr:rowOff>
    </xdr:to>
    <xdr:pic>
      <xdr:nvPicPr>
        <xdr:cNvPr id="3591" name="Subgraph-deadlifter93">
          <a:extLst>
            <a:ext uri="{FF2B5EF4-FFF2-40B4-BE49-F238E27FC236}">
              <a16:creationId xmlns:a16="http://schemas.microsoft.com/office/drawing/2014/main" id="{964F5970-DC8B-4D63-B720-FA29815B58B3}"/>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635000" y="1057252775"/>
          <a:ext cx="723900" cy="476250"/>
        </a:xfrm>
        <a:prstGeom prst="rect">
          <a:avLst/>
        </a:prstGeom>
      </xdr:spPr>
    </xdr:pic>
    <xdr:clientData/>
  </xdr:twoCellAnchor>
  <xdr:twoCellAnchor editAs="oneCell">
    <xdr:from>
      <xdr:col>1</xdr:col>
      <xdr:colOff>25400</xdr:colOff>
      <xdr:row>2022</xdr:row>
      <xdr:rowOff>25400</xdr:rowOff>
    </xdr:from>
    <xdr:to>
      <xdr:col>1</xdr:col>
      <xdr:colOff>749300</xdr:colOff>
      <xdr:row>2022</xdr:row>
      <xdr:rowOff>501650</xdr:rowOff>
    </xdr:to>
    <xdr:pic>
      <xdr:nvPicPr>
        <xdr:cNvPr id="3593" name="Subgraph-hemoans_drino">
          <a:extLst>
            <a:ext uri="{FF2B5EF4-FFF2-40B4-BE49-F238E27FC236}">
              <a16:creationId xmlns:a16="http://schemas.microsoft.com/office/drawing/2014/main" id="{BAEC737F-4DD4-4A5E-9047-88E6089CA0DE}"/>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1058824400"/>
          <a:ext cx="723900" cy="476250"/>
        </a:xfrm>
        <a:prstGeom prst="rect">
          <a:avLst/>
        </a:prstGeom>
      </xdr:spPr>
    </xdr:pic>
    <xdr:clientData/>
  </xdr:twoCellAnchor>
  <xdr:twoCellAnchor editAs="oneCell">
    <xdr:from>
      <xdr:col>1</xdr:col>
      <xdr:colOff>25400</xdr:colOff>
      <xdr:row>2023</xdr:row>
      <xdr:rowOff>25400</xdr:rowOff>
    </xdr:from>
    <xdr:to>
      <xdr:col>1</xdr:col>
      <xdr:colOff>749300</xdr:colOff>
      <xdr:row>2023</xdr:row>
      <xdr:rowOff>501650</xdr:rowOff>
    </xdr:to>
    <xdr:pic>
      <xdr:nvPicPr>
        <xdr:cNvPr id="3595" name="Subgraph-baked_fights">
          <a:extLst>
            <a:ext uri="{FF2B5EF4-FFF2-40B4-BE49-F238E27FC236}">
              <a16:creationId xmlns:a16="http://schemas.microsoft.com/office/drawing/2014/main" id="{30391FDD-0869-4C47-B40E-0F41A8A1E10A}"/>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1059348275"/>
          <a:ext cx="723900" cy="476250"/>
        </a:xfrm>
        <a:prstGeom prst="rect">
          <a:avLst/>
        </a:prstGeom>
      </xdr:spPr>
    </xdr:pic>
    <xdr:clientData/>
  </xdr:twoCellAnchor>
  <xdr:twoCellAnchor editAs="oneCell">
    <xdr:from>
      <xdr:col>1</xdr:col>
      <xdr:colOff>25400</xdr:colOff>
      <xdr:row>2026</xdr:row>
      <xdr:rowOff>25400</xdr:rowOff>
    </xdr:from>
    <xdr:to>
      <xdr:col>1</xdr:col>
      <xdr:colOff>749300</xdr:colOff>
      <xdr:row>2026</xdr:row>
      <xdr:rowOff>501650</xdr:rowOff>
    </xdr:to>
    <xdr:pic>
      <xdr:nvPicPr>
        <xdr:cNvPr id="3597" name="Subgraph-dragovich26">
          <a:extLst>
            <a:ext uri="{FF2B5EF4-FFF2-40B4-BE49-F238E27FC236}">
              <a16:creationId xmlns:a16="http://schemas.microsoft.com/office/drawing/2014/main" id="{DA3D8E60-1CF9-4F6D-893E-BBAA16FADDD6}"/>
            </a:ext>
          </a:extLst>
        </xdr:cNvPr>
        <xdr:cNvPicPr>
          <a:picLocks/>
        </xdr:cNvPicPr>
      </xdr:nvPicPr>
      <xdr:blipFill>
        <a:blip xmlns:r="http://schemas.openxmlformats.org/officeDocument/2006/relationships" r:embed="rId540">
          <a:extLst>
            <a:ext uri="{28A0092B-C50C-407E-A947-70E740481C1C}">
              <a14:useLocalDpi xmlns:a14="http://schemas.microsoft.com/office/drawing/2010/main" val="0"/>
            </a:ext>
          </a:extLst>
        </a:blip>
        <a:stretch>
          <a:fillRect/>
        </a:stretch>
      </xdr:blipFill>
      <xdr:spPr>
        <a:xfrm>
          <a:off x="635000" y="1060919900"/>
          <a:ext cx="723900" cy="476250"/>
        </a:xfrm>
        <a:prstGeom prst="rect">
          <a:avLst/>
        </a:prstGeom>
      </xdr:spPr>
    </xdr:pic>
    <xdr:clientData/>
  </xdr:twoCellAnchor>
  <xdr:twoCellAnchor editAs="oneCell">
    <xdr:from>
      <xdr:col>1</xdr:col>
      <xdr:colOff>25400</xdr:colOff>
      <xdr:row>2028</xdr:row>
      <xdr:rowOff>25400</xdr:rowOff>
    </xdr:from>
    <xdr:to>
      <xdr:col>1</xdr:col>
      <xdr:colOff>749300</xdr:colOff>
      <xdr:row>2028</xdr:row>
      <xdr:rowOff>501650</xdr:rowOff>
    </xdr:to>
    <xdr:pic>
      <xdr:nvPicPr>
        <xdr:cNvPr id="3599" name="Subgraph-infidels888">
          <a:extLst>
            <a:ext uri="{FF2B5EF4-FFF2-40B4-BE49-F238E27FC236}">
              <a16:creationId xmlns:a16="http://schemas.microsoft.com/office/drawing/2014/main" id="{3AC5C4FF-82C3-40BA-8C9E-1E3637CEC1A5}"/>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1061967650"/>
          <a:ext cx="723900" cy="476250"/>
        </a:xfrm>
        <a:prstGeom prst="rect">
          <a:avLst/>
        </a:prstGeom>
      </xdr:spPr>
    </xdr:pic>
    <xdr:clientData/>
  </xdr:twoCellAnchor>
  <xdr:twoCellAnchor editAs="oneCell">
    <xdr:from>
      <xdr:col>1</xdr:col>
      <xdr:colOff>25400</xdr:colOff>
      <xdr:row>2029</xdr:row>
      <xdr:rowOff>25400</xdr:rowOff>
    </xdr:from>
    <xdr:to>
      <xdr:col>1</xdr:col>
      <xdr:colOff>749300</xdr:colOff>
      <xdr:row>2029</xdr:row>
      <xdr:rowOff>501650</xdr:rowOff>
    </xdr:to>
    <xdr:pic>
      <xdr:nvPicPr>
        <xdr:cNvPr id="3601" name="Subgraph-sjahtie">
          <a:extLst>
            <a:ext uri="{FF2B5EF4-FFF2-40B4-BE49-F238E27FC236}">
              <a16:creationId xmlns:a16="http://schemas.microsoft.com/office/drawing/2014/main" id="{2B76DA21-B5F2-428B-A082-6E7A5CC558F6}"/>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1062491525"/>
          <a:ext cx="723900" cy="476250"/>
        </a:xfrm>
        <a:prstGeom prst="rect">
          <a:avLst/>
        </a:prstGeom>
      </xdr:spPr>
    </xdr:pic>
    <xdr:clientData/>
  </xdr:twoCellAnchor>
  <xdr:twoCellAnchor editAs="oneCell">
    <xdr:from>
      <xdr:col>1</xdr:col>
      <xdr:colOff>25400</xdr:colOff>
      <xdr:row>2030</xdr:row>
      <xdr:rowOff>25400</xdr:rowOff>
    </xdr:from>
    <xdr:to>
      <xdr:col>1</xdr:col>
      <xdr:colOff>749300</xdr:colOff>
      <xdr:row>2030</xdr:row>
      <xdr:rowOff>501650</xdr:rowOff>
    </xdr:to>
    <xdr:pic>
      <xdr:nvPicPr>
        <xdr:cNvPr id="3603" name="Subgraph-parmy_singh">
          <a:extLst>
            <a:ext uri="{FF2B5EF4-FFF2-40B4-BE49-F238E27FC236}">
              <a16:creationId xmlns:a16="http://schemas.microsoft.com/office/drawing/2014/main" id="{BBB5B17D-A486-407D-AB0D-056AFF1BAB1B}"/>
            </a:ext>
          </a:extLst>
        </xdr:cNvPr>
        <xdr:cNvPicPr>
          <a:picLocks/>
        </xdr:cNvPicPr>
      </xdr:nvPicPr>
      <xdr:blipFill>
        <a:blip xmlns:r="http://schemas.openxmlformats.org/officeDocument/2006/relationships" r:embed="rId541">
          <a:extLst>
            <a:ext uri="{28A0092B-C50C-407E-A947-70E740481C1C}">
              <a14:useLocalDpi xmlns:a14="http://schemas.microsoft.com/office/drawing/2010/main" val="0"/>
            </a:ext>
          </a:extLst>
        </a:blip>
        <a:stretch>
          <a:fillRect/>
        </a:stretch>
      </xdr:blipFill>
      <xdr:spPr>
        <a:xfrm>
          <a:off x="635000" y="1063015400"/>
          <a:ext cx="723900" cy="476250"/>
        </a:xfrm>
        <a:prstGeom prst="rect">
          <a:avLst/>
        </a:prstGeom>
      </xdr:spPr>
    </xdr:pic>
    <xdr:clientData/>
  </xdr:twoCellAnchor>
  <xdr:twoCellAnchor editAs="oneCell">
    <xdr:from>
      <xdr:col>1</xdr:col>
      <xdr:colOff>25400</xdr:colOff>
      <xdr:row>2031</xdr:row>
      <xdr:rowOff>25400</xdr:rowOff>
    </xdr:from>
    <xdr:to>
      <xdr:col>1</xdr:col>
      <xdr:colOff>749300</xdr:colOff>
      <xdr:row>2031</xdr:row>
      <xdr:rowOff>501650</xdr:rowOff>
    </xdr:to>
    <xdr:pic>
      <xdr:nvPicPr>
        <xdr:cNvPr id="3605" name="Subgraph-cowyfit">
          <a:extLst>
            <a:ext uri="{FF2B5EF4-FFF2-40B4-BE49-F238E27FC236}">
              <a16:creationId xmlns:a16="http://schemas.microsoft.com/office/drawing/2014/main" id="{9D09BD19-D1B4-4710-8545-999884D473A1}"/>
            </a:ext>
          </a:extLst>
        </xdr:cNvPr>
        <xdr:cNvPicPr>
          <a:picLocks/>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635000" y="1063539275"/>
          <a:ext cx="723900" cy="476250"/>
        </a:xfrm>
        <a:prstGeom prst="rect">
          <a:avLst/>
        </a:prstGeom>
      </xdr:spPr>
    </xdr:pic>
    <xdr:clientData/>
  </xdr:twoCellAnchor>
  <xdr:twoCellAnchor editAs="oneCell">
    <xdr:from>
      <xdr:col>1</xdr:col>
      <xdr:colOff>25400</xdr:colOff>
      <xdr:row>2032</xdr:row>
      <xdr:rowOff>25400</xdr:rowOff>
    </xdr:from>
    <xdr:to>
      <xdr:col>1</xdr:col>
      <xdr:colOff>749300</xdr:colOff>
      <xdr:row>2032</xdr:row>
      <xdr:rowOff>501650</xdr:rowOff>
    </xdr:to>
    <xdr:pic>
      <xdr:nvPicPr>
        <xdr:cNvPr id="3607" name="Subgraph-kekeniea">
          <a:extLst>
            <a:ext uri="{FF2B5EF4-FFF2-40B4-BE49-F238E27FC236}">
              <a16:creationId xmlns:a16="http://schemas.microsoft.com/office/drawing/2014/main" id="{BFDDFC84-B2E0-4C79-8ADA-53BB2D2F6129}"/>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1064063150"/>
          <a:ext cx="723900" cy="476250"/>
        </a:xfrm>
        <a:prstGeom prst="rect">
          <a:avLst/>
        </a:prstGeom>
      </xdr:spPr>
    </xdr:pic>
    <xdr:clientData/>
  </xdr:twoCellAnchor>
  <xdr:twoCellAnchor editAs="oneCell">
    <xdr:from>
      <xdr:col>1</xdr:col>
      <xdr:colOff>25400</xdr:colOff>
      <xdr:row>2033</xdr:row>
      <xdr:rowOff>25400</xdr:rowOff>
    </xdr:from>
    <xdr:to>
      <xdr:col>1</xdr:col>
      <xdr:colOff>749300</xdr:colOff>
      <xdr:row>2033</xdr:row>
      <xdr:rowOff>501650</xdr:rowOff>
    </xdr:to>
    <xdr:pic>
      <xdr:nvPicPr>
        <xdr:cNvPr id="3609" name="Subgraph-im_fo9">
          <a:extLst>
            <a:ext uri="{FF2B5EF4-FFF2-40B4-BE49-F238E27FC236}">
              <a16:creationId xmlns:a16="http://schemas.microsoft.com/office/drawing/2014/main" id="{0BC2E42C-7DBE-4499-8976-2EF9EE17A187}"/>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1064587025"/>
          <a:ext cx="723900" cy="476250"/>
        </a:xfrm>
        <a:prstGeom prst="rect">
          <a:avLst/>
        </a:prstGeom>
      </xdr:spPr>
    </xdr:pic>
    <xdr:clientData/>
  </xdr:twoCellAnchor>
  <xdr:twoCellAnchor editAs="oneCell">
    <xdr:from>
      <xdr:col>1</xdr:col>
      <xdr:colOff>25400</xdr:colOff>
      <xdr:row>2034</xdr:row>
      <xdr:rowOff>25400</xdr:rowOff>
    </xdr:from>
    <xdr:to>
      <xdr:col>1</xdr:col>
      <xdr:colOff>749300</xdr:colOff>
      <xdr:row>2034</xdr:row>
      <xdr:rowOff>501650</xdr:rowOff>
    </xdr:to>
    <xdr:pic>
      <xdr:nvPicPr>
        <xdr:cNvPr id="3611" name="Subgraph-presidentboxing">
          <a:extLst>
            <a:ext uri="{FF2B5EF4-FFF2-40B4-BE49-F238E27FC236}">
              <a16:creationId xmlns:a16="http://schemas.microsoft.com/office/drawing/2014/main" id="{8DC1F942-A786-40D2-8F51-4759C0502CBC}"/>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1065110900"/>
          <a:ext cx="723900" cy="476250"/>
        </a:xfrm>
        <a:prstGeom prst="rect">
          <a:avLst/>
        </a:prstGeom>
      </xdr:spPr>
    </xdr:pic>
    <xdr:clientData/>
  </xdr:twoCellAnchor>
  <xdr:twoCellAnchor editAs="oneCell">
    <xdr:from>
      <xdr:col>1</xdr:col>
      <xdr:colOff>25400</xdr:colOff>
      <xdr:row>2035</xdr:row>
      <xdr:rowOff>25400</xdr:rowOff>
    </xdr:from>
    <xdr:to>
      <xdr:col>1</xdr:col>
      <xdr:colOff>749300</xdr:colOff>
      <xdr:row>2035</xdr:row>
      <xdr:rowOff>501650</xdr:rowOff>
    </xdr:to>
    <xdr:pic>
      <xdr:nvPicPr>
        <xdr:cNvPr id="3613" name="Subgraph-europe_mma">
          <a:extLst>
            <a:ext uri="{FF2B5EF4-FFF2-40B4-BE49-F238E27FC236}">
              <a16:creationId xmlns:a16="http://schemas.microsoft.com/office/drawing/2014/main" id="{F9896CC6-0D0C-43EC-BB24-6CD960D913C5}"/>
            </a:ext>
          </a:extLst>
        </xdr:cNvPr>
        <xdr:cNvPicPr>
          <a:picLocks/>
        </xdr:cNvPicPr>
      </xdr:nvPicPr>
      <xdr:blipFill>
        <a:blip xmlns:r="http://schemas.openxmlformats.org/officeDocument/2006/relationships" r:embed="rId247">
          <a:extLst>
            <a:ext uri="{28A0092B-C50C-407E-A947-70E740481C1C}">
              <a14:useLocalDpi xmlns:a14="http://schemas.microsoft.com/office/drawing/2010/main" val="0"/>
            </a:ext>
          </a:extLst>
        </a:blip>
        <a:stretch>
          <a:fillRect/>
        </a:stretch>
      </xdr:blipFill>
      <xdr:spPr>
        <a:xfrm>
          <a:off x="635000" y="1065634775"/>
          <a:ext cx="723900" cy="476250"/>
        </a:xfrm>
        <a:prstGeom prst="rect">
          <a:avLst/>
        </a:prstGeom>
      </xdr:spPr>
    </xdr:pic>
    <xdr:clientData/>
  </xdr:twoCellAnchor>
  <xdr:twoCellAnchor editAs="oneCell">
    <xdr:from>
      <xdr:col>1</xdr:col>
      <xdr:colOff>25400</xdr:colOff>
      <xdr:row>2036</xdr:row>
      <xdr:rowOff>25400</xdr:rowOff>
    </xdr:from>
    <xdr:to>
      <xdr:col>1</xdr:col>
      <xdr:colOff>749300</xdr:colOff>
      <xdr:row>2036</xdr:row>
      <xdr:rowOff>501650</xdr:rowOff>
    </xdr:to>
    <xdr:pic>
      <xdr:nvPicPr>
        <xdr:cNvPr id="3615" name="Subgraph-krauss_kvin">
          <a:extLst>
            <a:ext uri="{FF2B5EF4-FFF2-40B4-BE49-F238E27FC236}">
              <a16:creationId xmlns:a16="http://schemas.microsoft.com/office/drawing/2014/main" id="{50C1BE44-C00C-4642-A557-BCD9FACC74CF}"/>
            </a:ext>
          </a:extLst>
        </xdr:cNvPr>
        <xdr:cNvPicPr>
          <a:picLocks/>
        </xdr:cNvPicPr>
      </xdr:nvPicPr>
      <xdr:blipFill>
        <a:blip xmlns:r="http://schemas.openxmlformats.org/officeDocument/2006/relationships" r:embed="rId542">
          <a:extLst>
            <a:ext uri="{28A0092B-C50C-407E-A947-70E740481C1C}">
              <a14:useLocalDpi xmlns:a14="http://schemas.microsoft.com/office/drawing/2010/main" val="0"/>
            </a:ext>
          </a:extLst>
        </a:blip>
        <a:stretch>
          <a:fillRect/>
        </a:stretch>
      </xdr:blipFill>
      <xdr:spPr>
        <a:xfrm>
          <a:off x="635000" y="1066158650"/>
          <a:ext cx="723900" cy="476250"/>
        </a:xfrm>
        <a:prstGeom prst="rect">
          <a:avLst/>
        </a:prstGeom>
      </xdr:spPr>
    </xdr:pic>
    <xdr:clientData/>
  </xdr:twoCellAnchor>
  <xdr:twoCellAnchor editAs="oneCell">
    <xdr:from>
      <xdr:col>1</xdr:col>
      <xdr:colOff>25400</xdr:colOff>
      <xdr:row>2037</xdr:row>
      <xdr:rowOff>25400</xdr:rowOff>
    </xdr:from>
    <xdr:to>
      <xdr:col>1</xdr:col>
      <xdr:colOff>749300</xdr:colOff>
      <xdr:row>2037</xdr:row>
      <xdr:rowOff>501650</xdr:rowOff>
    </xdr:to>
    <xdr:pic>
      <xdr:nvPicPr>
        <xdr:cNvPr id="3617" name="Subgraph-dewa_bcrypto">
          <a:extLst>
            <a:ext uri="{FF2B5EF4-FFF2-40B4-BE49-F238E27FC236}">
              <a16:creationId xmlns:a16="http://schemas.microsoft.com/office/drawing/2014/main" id="{3398ADAE-BF73-4890-B8D0-0F5A93785D74}"/>
            </a:ext>
          </a:extLst>
        </xdr:cNvPr>
        <xdr:cNvPicPr>
          <a:picLocks/>
        </xdr:cNvPicPr>
      </xdr:nvPicPr>
      <xdr:blipFill>
        <a:blip xmlns:r="http://schemas.openxmlformats.org/officeDocument/2006/relationships" r:embed="rId543">
          <a:extLst>
            <a:ext uri="{28A0092B-C50C-407E-A947-70E740481C1C}">
              <a14:useLocalDpi xmlns:a14="http://schemas.microsoft.com/office/drawing/2010/main" val="0"/>
            </a:ext>
          </a:extLst>
        </a:blip>
        <a:stretch>
          <a:fillRect/>
        </a:stretch>
      </xdr:blipFill>
      <xdr:spPr>
        <a:xfrm>
          <a:off x="635000" y="1066682525"/>
          <a:ext cx="723900" cy="476250"/>
        </a:xfrm>
        <a:prstGeom prst="rect">
          <a:avLst/>
        </a:prstGeom>
      </xdr:spPr>
    </xdr:pic>
    <xdr:clientData/>
  </xdr:twoCellAnchor>
  <xdr:twoCellAnchor editAs="oneCell">
    <xdr:from>
      <xdr:col>1</xdr:col>
      <xdr:colOff>25400</xdr:colOff>
      <xdr:row>2038</xdr:row>
      <xdr:rowOff>25400</xdr:rowOff>
    </xdr:from>
    <xdr:to>
      <xdr:col>1</xdr:col>
      <xdr:colOff>749300</xdr:colOff>
      <xdr:row>2038</xdr:row>
      <xdr:rowOff>501650</xdr:rowOff>
    </xdr:to>
    <xdr:pic>
      <xdr:nvPicPr>
        <xdr:cNvPr id="3619" name="Subgraph-nb">
          <a:extLst>
            <a:ext uri="{FF2B5EF4-FFF2-40B4-BE49-F238E27FC236}">
              <a16:creationId xmlns:a16="http://schemas.microsoft.com/office/drawing/2014/main" id="{FC665512-89D7-4846-B7DD-E7409CA8178E}"/>
            </a:ext>
          </a:extLst>
        </xdr:cNvPr>
        <xdr:cNvPicPr>
          <a:picLocks/>
        </xdr:cNvPicPr>
      </xdr:nvPicPr>
      <xdr:blipFill>
        <a:blip xmlns:r="http://schemas.openxmlformats.org/officeDocument/2006/relationships" r:embed="rId454">
          <a:extLst>
            <a:ext uri="{28A0092B-C50C-407E-A947-70E740481C1C}">
              <a14:useLocalDpi xmlns:a14="http://schemas.microsoft.com/office/drawing/2010/main" val="0"/>
            </a:ext>
          </a:extLst>
        </a:blip>
        <a:stretch>
          <a:fillRect/>
        </a:stretch>
      </xdr:blipFill>
      <xdr:spPr>
        <a:xfrm>
          <a:off x="635000" y="1067206400"/>
          <a:ext cx="723900" cy="476250"/>
        </a:xfrm>
        <a:prstGeom prst="rect">
          <a:avLst/>
        </a:prstGeom>
      </xdr:spPr>
    </xdr:pic>
    <xdr:clientData/>
  </xdr:twoCellAnchor>
  <xdr:twoCellAnchor editAs="oneCell">
    <xdr:from>
      <xdr:col>1</xdr:col>
      <xdr:colOff>25400</xdr:colOff>
      <xdr:row>2039</xdr:row>
      <xdr:rowOff>25400</xdr:rowOff>
    </xdr:from>
    <xdr:to>
      <xdr:col>1</xdr:col>
      <xdr:colOff>749300</xdr:colOff>
      <xdr:row>2039</xdr:row>
      <xdr:rowOff>501650</xdr:rowOff>
    </xdr:to>
    <xdr:pic>
      <xdr:nvPicPr>
        <xdr:cNvPr id="3621" name="Subgraph-nba">
          <a:extLst>
            <a:ext uri="{FF2B5EF4-FFF2-40B4-BE49-F238E27FC236}">
              <a16:creationId xmlns:a16="http://schemas.microsoft.com/office/drawing/2014/main" id="{506E6949-5B9E-4B93-BA0E-CC3FE30BC221}"/>
            </a:ext>
          </a:extLst>
        </xdr:cNvPr>
        <xdr:cNvPicPr>
          <a:picLocks/>
        </xdr:cNvPicPr>
      </xdr:nvPicPr>
      <xdr:blipFill>
        <a:blip xmlns:r="http://schemas.openxmlformats.org/officeDocument/2006/relationships" r:embed="rId454">
          <a:extLst>
            <a:ext uri="{28A0092B-C50C-407E-A947-70E740481C1C}">
              <a14:useLocalDpi xmlns:a14="http://schemas.microsoft.com/office/drawing/2010/main" val="0"/>
            </a:ext>
          </a:extLst>
        </a:blip>
        <a:stretch>
          <a:fillRect/>
        </a:stretch>
      </xdr:blipFill>
      <xdr:spPr>
        <a:xfrm>
          <a:off x="635000" y="1067730275"/>
          <a:ext cx="723900" cy="476250"/>
        </a:xfrm>
        <a:prstGeom prst="rect">
          <a:avLst/>
        </a:prstGeom>
      </xdr:spPr>
    </xdr:pic>
    <xdr:clientData/>
  </xdr:twoCellAnchor>
  <xdr:twoCellAnchor editAs="oneCell">
    <xdr:from>
      <xdr:col>1</xdr:col>
      <xdr:colOff>25400</xdr:colOff>
      <xdr:row>2040</xdr:row>
      <xdr:rowOff>25400</xdr:rowOff>
    </xdr:from>
    <xdr:to>
      <xdr:col>1</xdr:col>
      <xdr:colOff>749300</xdr:colOff>
      <xdr:row>2040</xdr:row>
      <xdr:rowOff>501650</xdr:rowOff>
    </xdr:to>
    <xdr:pic>
      <xdr:nvPicPr>
        <xdr:cNvPr id="3623" name="Subgraph-premierleague">
          <a:extLst>
            <a:ext uri="{FF2B5EF4-FFF2-40B4-BE49-F238E27FC236}">
              <a16:creationId xmlns:a16="http://schemas.microsoft.com/office/drawing/2014/main" id="{D1309D70-6599-4124-A4D8-CF5E68630D3A}"/>
            </a:ext>
          </a:extLst>
        </xdr:cNvPr>
        <xdr:cNvPicPr>
          <a:picLocks/>
        </xdr:cNvPicPr>
      </xdr:nvPicPr>
      <xdr:blipFill>
        <a:blip xmlns:r="http://schemas.openxmlformats.org/officeDocument/2006/relationships" r:embed="rId455">
          <a:extLst>
            <a:ext uri="{28A0092B-C50C-407E-A947-70E740481C1C}">
              <a14:useLocalDpi xmlns:a14="http://schemas.microsoft.com/office/drawing/2010/main" val="0"/>
            </a:ext>
          </a:extLst>
        </a:blip>
        <a:stretch>
          <a:fillRect/>
        </a:stretch>
      </xdr:blipFill>
      <xdr:spPr>
        <a:xfrm>
          <a:off x="635000" y="1068254150"/>
          <a:ext cx="723900" cy="476250"/>
        </a:xfrm>
        <a:prstGeom prst="rect">
          <a:avLst/>
        </a:prstGeom>
      </xdr:spPr>
    </xdr:pic>
    <xdr:clientData/>
  </xdr:twoCellAnchor>
  <xdr:twoCellAnchor editAs="oneCell">
    <xdr:from>
      <xdr:col>1</xdr:col>
      <xdr:colOff>25400</xdr:colOff>
      <xdr:row>2041</xdr:row>
      <xdr:rowOff>25400</xdr:rowOff>
    </xdr:from>
    <xdr:to>
      <xdr:col>1</xdr:col>
      <xdr:colOff>749300</xdr:colOff>
      <xdr:row>2041</xdr:row>
      <xdr:rowOff>501650</xdr:rowOff>
    </xdr:to>
    <xdr:pic>
      <xdr:nvPicPr>
        <xdr:cNvPr id="3625" name="Subgraph-surfsumatra">
          <a:extLst>
            <a:ext uri="{FF2B5EF4-FFF2-40B4-BE49-F238E27FC236}">
              <a16:creationId xmlns:a16="http://schemas.microsoft.com/office/drawing/2014/main" id="{221F220B-4F44-4816-B1B1-7E394CE34309}"/>
            </a:ext>
          </a:extLst>
        </xdr:cNvPr>
        <xdr:cNvPicPr>
          <a:picLocks/>
        </xdr:cNvPicPr>
      </xdr:nvPicPr>
      <xdr:blipFill>
        <a:blip xmlns:r="http://schemas.openxmlformats.org/officeDocument/2006/relationships" r:embed="rId143">
          <a:extLst>
            <a:ext uri="{28A0092B-C50C-407E-A947-70E740481C1C}">
              <a14:useLocalDpi xmlns:a14="http://schemas.microsoft.com/office/drawing/2010/main" val="0"/>
            </a:ext>
          </a:extLst>
        </a:blip>
        <a:stretch>
          <a:fillRect/>
        </a:stretch>
      </xdr:blipFill>
      <xdr:spPr>
        <a:xfrm>
          <a:off x="635000" y="1068778025"/>
          <a:ext cx="723900" cy="476250"/>
        </a:xfrm>
        <a:prstGeom prst="rect">
          <a:avLst/>
        </a:prstGeom>
      </xdr:spPr>
    </xdr:pic>
    <xdr:clientData/>
  </xdr:twoCellAnchor>
  <xdr:twoCellAnchor editAs="oneCell">
    <xdr:from>
      <xdr:col>1</xdr:col>
      <xdr:colOff>25400</xdr:colOff>
      <xdr:row>2043</xdr:row>
      <xdr:rowOff>25400</xdr:rowOff>
    </xdr:from>
    <xdr:to>
      <xdr:col>1</xdr:col>
      <xdr:colOff>749300</xdr:colOff>
      <xdr:row>2043</xdr:row>
      <xdr:rowOff>501650</xdr:rowOff>
    </xdr:to>
    <xdr:pic>
      <xdr:nvPicPr>
        <xdr:cNvPr id="3627" name="Subgraph-a91636">
          <a:extLst>
            <a:ext uri="{FF2B5EF4-FFF2-40B4-BE49-F238E27FC236}">
              <a16:creationId xmlns:a16="http://schemas.microsoft.com/office/drawing/2014/main" id="{8938C932-E818-4BA3-AC37-0B73976169F9}"/>
            </a:ext>
          </a:extLst>
        </xdr:cNvPr>
        <xdr:cNvPicPr>
          <a:picLocks/>
        </xdr:cNvPicPr>
      </xdr:nvPicPr>
      <xdr:blipFill>
        <a:blip xmlns:r="http://schemas.openxmlformats.org/officeDocument/2006/relationships" r:embed="rId247">
          <a:extLst>
            <a:ext uri="{28A0092B-C50C-407E-A947-70E740481C1C}">
              <a14:useLocalDpi xmlns:a14="http://schemas.microsoft.com/office/drawing/2010/main" val="0"/>
            </a:ext>
          </a:extLst>
        </a:blip>
        <a:stretch>
          <a:fillRect/>
        </a:stretch>
      </xdr:blipFill>
      <xdr:spPr>
        <a:xfrm>
          <a:off x="635000" y="1069825775"/>
          <a:ext cx="723900" cy="476250"/>
        </a:xfrm>
        <a:prstGeom prst="rect">
          <a:avLst/>
        </a:prstGeom>
      </xdr:spPr>
    </xdr:pic>
    <xdr:clientData/>
  </xdr:twoCellAnchor>
  <xdr:twoCellAnchor editAs="oneCell">
    <xdr:from>
      <xdr:col>1</xdr:col>
      <xdr:colOff>25400</xdr:colOff>
      <xdr:row>2044</xdr:row>
      <xdr:rowOff>25400</xdr:rowOff>
    </xdr:from>
    <xdr:to>
      <xdr:col>1</xdr:col>
      <xdr:colOff>749300</xdr:colOff>
      <xdr:row>2044</xdr:row>
      <xdr:rowOff>501650</xdr:rowOff>
    </xdr:to>
    <xdr:pic>
      <xdr:nvPicPr>
        <xdr:cNvPr id="3629" name="Subgraph-bowgli92">
          <a:extLst>
            <a:ext uri="{FF2B5EF4-FFF2-40B4-BE49-F238E27FC236}">
              <a16:creationId xmlns:a16="http://schemas.microsoft.com/office/drawing/2014/main" id="{F69C88DE-DE7D-4396-9D02-F0124434F9DD}"/>
            </a:ext>
          </a:extLst>
        </xdr:cNvPr>
        <xdr:cNvPicPr>
          <a:picLocks/>
        </xdr:cNvPicPr>
      </xdr:nvPicPr>
      <xdr:blipFill>
        <a:blip xmlns:r="http://schemas.openxmlformats.org/officeDocument/2006/relationships" r:embed="rId544">
          <a:extLst>
            <a:ext uri="{28A0092B-C50C-407E-A947-70E740481C1C}">
              <a14:useLocalDpi xmlns:a14="http://schemas.microsoft.com/office/drawing/2010/main" val="0"/>
            </a:ext>
          </a:extLst>
        </a:blip>
        <a:stretch>
          <a:fillRect/>
        </a:stretch>
      </xdr:blipFill>
      <xdr:spPr>
        <a:xfrm>
          <a:off x="635000" y="1070349650"/>
          <a:ext cx="723900" cy="476250"/>
        </a:xfrm>
        <a:prstGeom prst="rect">
          <a:avLst/>
        </a:prstGeom>
      </xdr:spPr>
    </xdr:pic>
    <xdr:clientData/>
  </xdr:twoCellAnchor>
  <xdr:twoCellAnchor editAs="oneCell">
    <xdr:from>
      <xdr:col>1</xdr:col>
      <xdr:colOff>25400</xdr:colOff>
      <xdr:row>2045</xdr:row>
      <xdr:rowOff>25400</xdr:rowOff>
    </xdr:from>
    <xdr:to>
      <xdr:col>1</xdr:col>
      <xdr:colOff>749300</xdr:colOff>
      <xdr:row>2045</xdr:row>
      <xdr:rowOff>501650</xdr:rowOff>
    </xdr:to>
    <xdr:pic>
      <xdr:nvPicPr>
        <xdr:cNvPr id="3631" name="Subgraph-packm93m">
          <a:extLst>
            <a:ext uri="{FF2B5EF4-FFF2-40B4-BE49-F238E27FC236}">
              <a16:creationId xmlns:a16="http://schemas.microsoft.com/office/drawing/2014/main" id="{3710F817-FC6C-443A-B9F7-C55D94C3A3A0}"/>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1070873525"/>
          <a:ext cx="723900" cy="476250"/>
        </a:xfrm>
        <a:prstGeom prst="rect">
          <a:avLst/>
        </a:prstGeom>
      </xdr:spPr>
    </xdr:pic>
    <xdr:clientData/>
  </xdr:twoCellAnchor>
  <xdr:twoCellAnchor editAs="oneCell">
    <xdr:from>
      <xdr:col>1</xdr:col>
      <xdr:colOff>25400</xdr:colOff>
      <xdr:row>2046</xdr:row>
      <xdr:rowOff>25400</xdr:rowOff>
    </xdr:from>
    <xdr:to>
      <xdr:col>1</xdr:col>
      <xdr:colOff>749300</xdr:colOff>
      <xdr:row>2046</xdr:row>
      <xdr:rowOff>501650</xdr:rowOff>
    </xdr:to>
    <xdr:pic>
      <xdr:nvPicPr>
        <xdr:cNvPr id="3633" name="Subgraph-moulayougo92">
          <a:extLst>
            <a:ext uri="{FF2B5EF4-FFF2-40B4-BE49-F238E27FC236}">
              <a16:creationId xmlns:a16="http://schemas.microsoft.com/office/drawing/2014/main" id="{260687C7-E3B5-4E53-84BB-AE1032F7AA34}"/>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1071397400"/>
          <a:ext cx="723900" cy="476250"/>
        </a:xfrm>
        <a:prstGeom prst="rect">
          <a:avLst/>
        </a:prstGeom>
      </xdr:spPr>
    </xdr:pic>
    <xdr:clientData/>
  </xdr:twoCellAnchor>
  <xdr:twoCellAnchor editAs="oneCell">
    <xdr:from>
      <xdr:col>1</xdr:col>
      <xdr:colOff>25400</xdr:colOff>
      <xdr:row>2048</xdr:row>
      <xdr:rowOff>25400</xdr:rowOff>
    </xdr:from>
    <xdr:to>
      <xdr:col>1</xdr:col>
      <xdr:colOff>749300</xdr:colOff>
      <xdr:row>2048</xdr:row>
      <xdr:rowOff>501650</xdr:rowOff>
    </xdr:to>
    <xdr:pic>
      <xdr:nvPicPr>
        <xdr:cNvPr id="3635" name="Subgraph-iewefed">
          <a:extLst>
            <a:ext uri="{FF2B5EF4-FFF2-40B4-BE49-F238E27FC236}">
              <a16:creationId xmlns:a16="http://schemas.microsoft.com/office/drawing/2014/main" id="{256FCB3F-E93D-4499-AA09-B2C2DEE3535D}"/>
            </a:ext>
          </a:extLst>
        </xdr:cNvPr>
        <xdr:cNvPicPr>
          <a:picLocks/>
        </xdr:cNvPicPr>
      </xdr:nvPicPr>
      <xdr:blipFill>
        <a:blip xmlns:r="http://schemas.openxmlformats.org/officeDocument/2006/relationships" r:embed="rId545">
          <a:extLst>
            <a:ext uri="{28A0092B-C50C-407E-A947-70E740481C1C}">
              <a14:useLocalDpi xmlns:a14="http://schemas.microsoft.com/office/drawing/2010/main" val="0"/>
            </a:ext>
          </a:extLst>
        </a:blip>
        <a:stretch>
          <a:fillRect/>
        </a:stretch>
      </xdr:blipFill>
      <xdr:spPr>
        <a:xfrm>
          <a:off x="635000" y="1072445150"/>
          <a:ext cx="723900" cy="476250"/>
        </a:xfrm>
        <a:prstGeom prst="rect">
          <a:avLst/>
        </a:prstGeom>
      </xdr:spPr>
    </xdr:pic>
    <xdr:clientData/>
  </xdr:twoCellAnchor>
  <xdr:twoCellAnchor editAs="oneCell">
    <xdr:from>
      <xdr:col>1</xdr:col>
      <xdr:colOff>25400</xdr:colOff>
      <xdr:row>2049</xdr:row>
      <xdr:rowOff>25400</xdr:rowOff>
    </xdr:from>
    <xdr:to>
      <xdr:col>1</xdr:col>
      <xdr:colOff>749300</xdr:colOff>
      <xdr:row>2049</xdr:row>
      <xdr:rowOff>501650</xdr:rowOff>
    </xdr:to>
    <xdr:pic>
      <xdr:nvPicPr>
        <xdr:cNvPr id="3637" name="Subgraph-justin_gaethje">
          <a:extLst>
            <a:ext uri="{FF2B5EF4-FFF2-40B4-BE49-F238E27FC236}">
              <a16:creationId xmlns:a16="http://schemas.microsoft.com/office/drawing/2014/main" id="{919D902A-1089-4306-9DA5-6327D3906176}"/>
            </a:ext>
          </a:extLst>
        </xdr:cNvPr>
        <xdr:cNvPicPr>
          <a:picLocks/>
        </xdr:cNvPicPr>
      </xdr:nvPicPr>
      <xdr:blipFill>
        <a:blip xmlns:r="http://schemas.openxmlformats.org/officeDocument/2006/relationships" r:embed="rId218">
          <a:extLst>
            <a:ext uri="{28A0092B-C50C-407E-A947-70E740481C1C}">
              <a14:useLocalDpi xmlns:a14="http://schemas.microsoft.com/office/drawing/2010/main" val="0"/>
            </a:ext>
          </a:extLst>
        </a:blip>
        <a:stretch>
          <a:fillRect/>
        </a:stretch>
      </xdr:blipFill>
      <xdr:spPr>
        <a:xfrm>
          <a:off x="635000" y="1072969025"/>
          <a:ext cx="723900" cy="476250"/>
        </a:xfrm>
        <a:prstGeom prst="rect">
          <a:avLst/>
        </a:prstGeom>
      </xdr:spPr>
    </xdr:pic>
    <xdr:clientData/>
  </xdr:twoCellAnchor>
  <xdr:twoCellAnchor editAs="oneCell">
    <xdr:from>
      <xdr:col>1</xdr:col>
      <xdr:colOff>25400</xdr:colOff>
      <xdr:row>2050</xdr:row>
      <xdr:rowOff>25400</xdr:rowOff>
    </xdr:from>
    <xdr:to>
      <xdr:col>1</xdr:col>
      <xdr:colOff>749300</xdr:colOff>
      <xdr:row>2050</xdr:row>
      <xdr:rowOff>501650</xdr:rowOff>
    </xdr:to>
    <xdr:pic>
      <xdr:nvPicPr>
        <xdr:cNvPr id="3639" name="Subgraph-joannamma">
          <a:extLst>
            <a:ext uri="{FF2B5EF4-FFF2-40B4-BE49-F238E27FC236}">
              <a16:creationId xmlns:a16="http://schemas.microsoft.com/office/drawing/2014/main" id="{AB644F93-8390-4F87-8A70-D6DB765111DA}"/>
            </a:ext>
          </a:extLst>
        </xdr:cNvPr>
        <xdr:cNvPicPr>
          <a:picLocks/>
        </xdr:cNvPicPr>
      </xdr:nvPicPr>
      <xdr:blipFill>
        <a:blip xmlns:r="http://schemas.openxmlformats.org/officeDocument/2006/relationships" r:embed="rId218">
          <a:extLst>
            <a:ext uri="{28A0092B-C50C-407E-A947-70E740481C1C}">
              <a14:useLocalDpi xmlns:a14="http://schemas.microsoft.com/office/drawing/2010/main" val="0"/>
            </a:ext>
          </a:extLst>
        </a:blip>
        <a:stretch>
          <a:fillRect/>
        </a:stretch>
      </xdr:blipFill>
      <xdr:spPr>
        <a:xfrm>
          <a:off x="635000" y="1073492900"/>
          <a:ext cx="723900" cy="476250"/>
        </a:xfrm>
        <a:prstGeom prst="rect">
          <a:avLst/>
        </a:prstGeom>
      </xdr:spPr>
    </xdr:pic>
    <xdr:clientData/>
  </xdr:twoCellAnchor>
  <xdr:twoCellAnchor editAs="oneCell">
    <xdr:from>
      <xdr:col>1</xdr:col>
      <xdr:colOff>25400</xdr:colOff>
      <xdr:row>2051</xdr:row>
      <xdr:rowOff>25400</xdr:rowOff>
    </xdr:from>
    <xdr:to>
      <xdr:col>1</xdr:col>
      <xdr:colOff>749300</xdr:colOff>
      <xdr:row>2051</xdr:row>
      <xdr:rowOff>501650</xdr:rowOff>
    </xdr:to>
    <xdr:pic>
      <xdr:nvPicPr>
        <xdr:cNvPr id="3641" name="Subgraph-stipemiocic">
          <a:extLst>
            <a:ext uri="{FF2B5EF4-FFF2-40B4-BE49-F238E27FC236}">
              <a16:creationId xmlns:a16="http://schemas.microsoft.com/office/drawing/2014/main" id="{0C05C90B-3430-48EE-BE81-5D0D75EF78F1}"/>
            </a:ext>
          </a:extLst>
        </xdr:cNvPr>
        <xdr:cNvPicPr>
          <a:picLocks/>
        </xdr:cNvPicPr>
      </xdr:nvPicPr>
      <xdr:blipFill>
        <a:blip xmlns:r="http://schemas.openxmlformats.org/officeDocument/2006/relationships" r:embed="rId218">
          <a:extLst>
            <a:ext uri="{28A0092B-C50C-407E-A947-70E740481C1C}">
              <a14:useLocalDpi xmlns:a14="http://schemas.microsoft.com/office/drawing/2010/main" val="0"/>
            </a:ext>
          </a:extLst>
        </a:blip>
        <a:stretch>
          <a:fillRect/>
        </a:stretch>
      </xdr:blipFill>
      <xdr:spPr>
        <a:xfrm>
          <a:off x="635000" y="1074016775"/>
          <a:ext cx="723900" cy="476250"/>
        </a:xfrm>
        <a:prstGeom prst="rect">
          <a:avLst/>
        </a:prstGeom>
      </xdr:spPr>
    </xdr:pic>
    <xdr:clientData/>
  </xdr:twoCellAnchor>
  <xdr:twoCellAnchor editAs="oneCell">
    <xdr:from>
      <xdr:col>1</xdr:col>
      <xdr:colOff>25400</xdr:colOff>
      <xdr:row>2052</xdr:row>
      <xdr:rowOff>25400</xdr:rowOff>
    </xdr:from>
    <xdr:to>
      <xdr:col>1</xdr:col>
      <xdr:colOff>749300</xdr:colOff>
      <xdr:row>2052</xdr:row>
      <xdr:rowOff>501650</xdr:rowOff>
    </xdr:to>
    <xdr:pic>
      <xdr:nvPicPr>
        <xdr:cNvPr id="3643" name="Subgraph-rileyradford_">
          <a:extLst>
            <a:ext uri="{FF2B5EF4-FFF2-40B4-BE49-F238E27FC236}">
              <a16:creationId xmlns:a16="http://schemas.microsoft.com/office/drawing/2014/main" id="{3D27B02C-E534-4691-A340-64A93DEC95B7}"/>
            </a:ext>
          </a:extLst>
        </xdr:cNvPr>
        <xdr:cNvPicPr>
          <a:picLocks/>
        </xdr:cNvPicPr>
      </xdr:nvPicPr>
      <xdr:blipFill>
        <a:blip xmlns:r="http://schemas.openxmlformats.org/officeDocument/2006/relationships" r:embed="rId546">
          <a:extLst>
            <a:ext uri="{28A0092B-C50C-407E-A947-70E740481C1C}">
              <a14:useLocalDpi xmlns:a14="http://schemas.microsoft.com/office/drawing/2010/main" val="0"/>
            </a:ext>
          </a:extLst>
        </a:blip>
        <a:stretch>
          <a:fillRect/>
        </a:stretch>
      </xdr:blipFill>
      <xdr:spPr>
        <a:xfrm>
          <a:off x="635000" y="1074540650"/>
          <a:ext cx="723900" cy="476250"/>
        </a:xfrm>
        <a:prstGeom prst="rect">
          <a:avLst/>
        </a:prstGeom>
      </xdr:spPr>
    </xdr:pic>
    <xdr:clientData/>
  </xdr:twoCellAnchor>
  <xdr:twoCellAnchor editAs="oneCell">
    <xdr:from>
      <xdr:col>1</xdr:col>
      <xdr:colOff>25400</xdr:colOff>
      <xdr:row>2053</xdr:row>
      <xdr:rowOff>25400</xdr:rowOff>
    </xdr:from>
    <xdr:to>
      <xdr:col>1</xdr:col>
      <xdr:colOff>749300</xdr:colOff>
      <xdr:row>2053</xdr:row>
      <xdr:rowOff>501650</xdr:rowOff>
    </xdr:to>
    <xdr:pic>
      <xdr:nvPicPr>
        <xdr:cNvPr id="3645" name="Subgraph-scotty2long">
          <a:extLst>
            <a:ext uri="{FF2B5EF4-FFF2-40B4-BE49-F238E27FC236}">
              <a16:creationId xmlns:a16="http://schemas.microsoft.com/office/drawing/2014/main" id="{D9274C66-A55C-456E-9256-2321D48E4505}"/>
            </a:ext>
          </a:extLst>
        </xdr:cNvPr>
        <xdr:cNvPicPr>
          <a:picLocks/>
        </xdr:cNvPicPr>
      </xdr:nvPicPr>
      <xdr:blipFill>
        <a:blip xmlns:r="http://schemas.openxmlformats.org/officeDocument/2006/relationships" r:embed="rId274">
          <a:extLst>
            <a:ext uri="{28A0092B-C50C-407E-A947-70E740481C1C}">
              <a14:useLocalDpi xmlns:a14="http://schemas.microsoft.com/office/drawing/2010/main" val="0"/>
            </a:ext>
          </a:extLst>
        </a:blip>
        <a:stretch>
          <a:fillRect/>
        </a:stretch>
      </xdr:blipFill>
      <xdr:spPr>
        <a:xfrm>
          <a:off x="635000" y="1075064525"/>
          <a:ext cx="723900" cy="476250"/>
        </a:xfrm>
        <a:prstGeom prst="rect">
          <a:avLst/>
        </a:prstGeom>
      </xdr:spPr>
    </xdr:pic>
    <xdr:clientData/>
  </xdr:twoCellAnchor>
  <xdr:twoCellAnchor editAs="oneCell">
    <xdr:from>
      <xdr:col>1</xdr:col>
      <xdr:colOff>25400</xdr:colOff>
      <xdr:row>2054</xdr:row>
      <xdr:rowOff>25400</xdr:rowOff>
    </xdr:from>
    <xdr:to>
      <xdr:col>1</xdr:col>
      <xdr:colOff>749300</xdr:colOff>
      <xdr:row>2054</xdr:row>
      <xdr:rowOff>501650</xdr:rowOff>
    </xdr:to>
    <xdr:pic>
      <xdr:nvPicPr>
        <xdr:cNvPr id="3647" name="Subgraph-zen_sekai88">
          <a:extLst>
            <a:ext uri="{FF2B5EF4-FFF2-40B4-BE49-F238E27FC236}">
              <a16:creationId xmlns:a16="http://schemas.microsoft.com/office/drawing/2014/main" id="{E0DE174B-710C-4983-B414-386F0EEF410F}"/>
            </a:ext>
          </a:extLst>
        </xdr:cNvPr>
        <xdr:cNvPicPr>
          <a:picLocks/>
        </xdr:cNvPicPr>
      </xdr:nvPicPr>
      <xdr:blipFill>
        <a:blip xmlns:r="http://schemas.openxmlformats.org/officeDocument/2006/relationships" r:embed="rId134">
          <a:extLst>
            <a:ext uri="{28A0092B-C50C-407E-A947-70E740481C1C}">
              <a14:useLocalDpi xmlns:a14="http://schemas.microsoft.com/office/drawing/2010/main" val="0"/>
            </a:ext>
          </a:extLst>
        </a:blip>
        <a:stretch>
          <a:fillRect/>
        </a:stretch>
      </xdr:blipFill>
      <xdr:spPr>
        <a:xfrm>
          <a:off x="635000" y="1075588400"/>
          <a:ext cx="723900" cy="476250"/>
        </a:xfrm>
        <a:prstGeom prst="rect">
          <a:avLst/>
        </a:prstGeom>
      </xdr:spPr>
    </xdr:pic>
    <xdr:clientData/>
  </xdr:twoCellAnchor>
  <xdr:twoCellAnchor editAs="oneCell">
    <xdr:from>
      <xdr:col>1</xdr:col>
      <xdr:colOff>25400</xdr:colOff>
      <xdr:row>2055</xdr:row>
      <xdr:rowOff>25400</xdr:rowOff>
    </xdr:from>
    <xdr:to>
      <xdr:col>1</xdr:col>
      <xdr:colOff>749300</xdr:colOff>
      <xdr:row>2055</xdr:row>
      <xdr:rowOff>501650</xdr:rowOff>
    </xdr:to>
    <xdr:pic>
      <xdr:nvPicPr>
        <xdr:cNvPr id="3649" name="Subgraph-cassius__92">
          <a:extLst>
            <a:ext uri="{FF2B5EF4-FFF2-40B4-BE49-F238E27FC236}">
              <a16:creationId xmlns:a16="http://schemas.microsoft.com/office/drawing/2014/main" id="{B7515050-040E-4E5E-9845-E99508EEFFD3}"/>
            </a:ext>
          </a:extLst>
        </xdr:cNvPr>
        <xdr:cNvPicPr>
          <a:picLocks/>
        </xdr:cNvPicPr>
      </xdr:nvPicPr>
      <xdr:blipFill>
        <a:blip xmlns:r="http://schemas.openxmlformats.org/officeDocument/2006/relationships" r:embed="rId544">
          <a:extLst>
            <a:ext uri="{28A0092B-C50C-407E-A947-70E740481C1C}">
              <a14:useLocalDpi xmlns:a14="http://schemas.microsoft.com/office/drawing/2010/main" val="0"/>
            </a:ext>
          </a:extLst>
        </a:blip>
        <a:stretch>
          <a:fillRect/>
        </a:stretch>
      </xdr:blipFill>
      <xdr:spPr>
        <a:xfrm>
          <a:off x="635000" y="1076112275"/>
          <a:ext cx="723900" cy="476250"/>
        </a:xfrm>
        <a:prstGeom prst="rect">
          <a:avLst/>
        </a:prstGeom>
      </xdr:spPr>
    </xdr:pic>
    <xdr:clientData/>
  </xdr:twoCellAnchor>
  <xdr:twoCellAnchor editAs="oneCell">
    <xdr:from>
      <xdr:col>1</xdr:col>
      <xdr:colOff>25400</xdr:colOff>
      <xdr:row>2056</xdr:row>
      <xdr:rowOff>25400</xdr:rowOff>
    </xdr:from>
    <xdr:to>
      <xdr:col>1</xdr:col>
      <xdr:colOff>749300</xdr:colOff>
      <xdr:row>2056</xdr:row>
      <xdr:rowOff>501650</xdr:rowOff>
    </xdr:to>
    <xdr:pic>
      <xdr:nvPicPr>
        <xdr:cNvPr id="3651" name="Subgraph-polishprincemma">
          <a:extLst>
            <a:ext uri="{FF2B5EF4-FFF2-40B4-BE49-F238E27FC236}">
              <a16:creationId xmlns:a16="http://schemas.microsoft.com/office/drawing/2014/main" id="{1B8B9B88-7C92-4D99-B967-AB398ADDAA44}"/>
            </a:ext>
          </a:extLst>
        </xdr:cNvPr>
        <xdr:cNvPicPr>
          <a:picLocks/>
        </xdr:cNvPicPr>
      </xdr:nvPicPr>
      <xdr:blipFill>
        <a:blip xmlns:r="http://schemas.openxmlformats.org/officeDocument/2006/relationships" r:embed="rId547">
          <a:extLst>
            <a:ext uri="{28A0092B-C50C-407E-A947-70E740481C1C}">
              <a14:useLocalDpi xmlns:a14="http://schemas.microsoft.com/office/drawing/2010/main" val="0"/>
            </a:ext>
          </a:extLst>
        </a:blip>
        <a:stretch>
          <a:fillRect/>
        </a:stretch>
      </xdr:blipFill>
      <xdr:spPr>
        <a:xfrm>
          <a:off x="635000" y="1076636150"/>
          <a:ext cx="723900" cy="476250"/>
        </a:xfrm>
        <a:prstGeom prst="rect">
          <a:avLst/>
        </a:prstGeom>
      </xdr:spPr>
    </xdr:pic>
    <xdr:clientData/>
  </xdr:twoCellAnchor>
  <xdr:twoCellAnchor editAs="oneCell">
    <xdr:from>
      <xdr:col>1</xdr:col>
      <xdr:colOff>25400</xdr:colOff>
      <xdr:row>2057</xdr:row>
      <xdr:rowOff>25400</xdr:rowOff>
    </xdr:from>
    <xdr:to>
      <xdr:col>1</xdr:col>
      <xdr:colOff>749300</xdr:colOff>
      <xdr:row>2057</xdr:row>
      <xdr:rowOff>501650</xdr:rowOff>
    </xdr:to>
    <xdr:pic>
      <xdr:nvPicPr>
        <xdr:cNvPr id="3653" name="Subgraph-gerggardniller1">
          <a:extLst>
            <a:ext uri="{FF2B5EF4-FFF2-40B4-BE49-F238E27FC236}">
              <a16:creationId xmlns:a16="http://schemas.microsoft.com/office/drawing/2014/main" id="{CBB87235-8B4D-4CEB-B920-BCB6D977F41B}"/>
            </a:ext>
          </a:extLst>
        </xdr:cNvPr>
        <xdr:cNvPicPr>
          <a:picLocks/>
        </xdr:cNvPicPr>
      </xdr:nvPicPr>
      <xdr:blipFill>
        <a:blip xmlns:r="http://schemas.openxmlformats.org/officeDocument/2006/relationships" r:embed="rId459">
          <a:extLst>
            <a:ext uri="{28A0092B-C50C-407E-A947-70E740481C1C}">
              <a14:useLocalDpi xmlns:a14="http://schemas.microsoft.com/office/drawing/2010/main" val="0"/>
            </a:ext>
          </a:extLst>
        </a:blip>
        <a:stretch>
          <a:fillRect/>
        </a:stretch>
      </xdr:blipFill>
      <xdr:spPr>
        <a:xfrm>
          <a:off x="635000" y="1077160025"/>
          <a:ext cx="723900" cy="476250"/>
        </a:xfrm>
        <a:prstGeom prst="rect">
          <a:avLst/>
        </a:prstGeom>
      </xdr:spPr>
    </xdr:pic>
    <xdr:clientData/>
  </xdr:twoCellAnchor>
  <xdr:twoCellAnchor editAs="oneCell">
    <xdr:from>
      <xdr:col>1</xdr:col>
      <xdr:colOff>25400</xdr:colOff>
      <xdr:row>2058</xdr:row>
      <xdr:rowOff>25400</xdr:rowOff>
    </xdr:from>
    <xdr:to>
      <xdr:col>1</xdr:col>
      <xdr:colOff>749300</xdr:colOff>
      <xdr:row>2058</xdr:row>
      <xdr:rowOff>501650</xdr:rowOff>
    </xdr:to>
    <xdr:pic>
      <xdr:nvPicPr>
        <xdr:cNvPr id="3655" name="Subgraph-deusdaguerra___">
          <a:extLst>
            <a:ext uri="{FF2B5EF4-FFF2-40B4-BE49-F238E27FC236}">
              <a16:creationId xmlns:a16="http://schemas.microsoft.com/office/drawing/2014/main" id="{9ED554F0-624E-4296-B430-6913FBA91250}"/>
            </a:ext>
          </a:extLst>
        </xdr:cNvPr>
        <xdr:cNvPicPr>
          <a:picLocks/>
        </xdr:cNvPicPr>
      </xdr:nvPicPr>
      <xdr:blipFill>
        <a:blip xmlns:r="http://schemas.openxmlformats.org/officeDocument/2006/relationships" r:embed="rId548">
          <a:extLst>
            <a:ext uri="{28A0092B-C50C-407E-A947-70E740481C1C}">
              <a14:useLocalDpi xmlns:a14="http://schemas.microsoft.com/office/drawing/2010/main" val="0"/>
            </a:ext>
          </a:extLst>
        </a:blip>
        <a:stretch>
          <a:fillRect/>
        </a:stretch>
      </xdr:blipFill>
      <xdr:spPr>
        <a:xfrm>
          <a:off x="635000" y="1077683900"/>
          <a:ext cx="723900" cy="476250"/>
        </a:xfrm>
        <a:prstGeom prst="rect">
          <a:avLst/>
        </a:prstGeom>
      </xdr:spPr>
    </xdr:pic>
    <xdr:clientData/>
  </xdr:twoCellAnchor>
  <xdr:twoCellAnchor editAs="oneCell">
    <xdr:from>
      <xdr:col>1</xdr:col>
      <xdr:colOff>25400</xdr:colOff>
      <xdr:row>2059</xdr:row>
      <xdr:rowOff>25400</xdr:rowOff>
    </xdr:from>
    <xdr:to>
      <xdr:col>1</xdr:col>
      <xdr:colOff>749300</xdr:colOff>
      <xdr:row>2059</xdr:row>
      <xdr:rowOff>501650</xdr:rowOff>
    </xdr:to>
    <xdr:pic>
      <xdr:nvPicPr>
        <xdr:cNvPr id="3657" name="Subgraph-mmahojepodcast">
          <a:extLst>
            <a:ext uri="{FF2B5EF4-FFF2-40B4-BE49-F238E27FC236}">
              <a16:creationId xmlns:a16="http://schemas.microsoft.com/office/drawing/2014/main" id="{7D86033C-377F-4CC0-9D05-F194298D4BF1}"/>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1078207775"/>
          <a:ext cx="723900" cy="476250"/>
        </a:xfrm>
        <a:prstGeom prst="rect">
          <a:avLst/>
        </a:prstGeom>
      </xdr:spPr>
    </xdr:pic>
    <xdr:clientData/>
  </xdr:twoCellAnchor>
  <xdr:twoCellAnchor editAs="oneCell">
    <xdr:from>
      <xdr:col>1</xdr:col>
      <xdr:colOff>25400</xdr:colOff>
      <xdr:row>2060</xdr:row>
      <xdr:rowOff>25400</xdr:rowOff>
    </xdr:from>
    <xdr:to>
      <xdr:col>1</xdr:col>
      <xdr:colOff>749300</xdr:colOff>
      <xdr:row>2060</xdr:row>
      <xdr:rowOff>501650</xdr:rowOff>
    </xdr:to>
    <xdr:pic>
      <xdr:nvPicPr>
        <xdr:cNvPr id="3659" name="Subgraph-ufc_brasil">
          <a:extLst>
            <a:ext uri="{FF2B5EF4-FFF2-40B4-BE49-F238E27FC236}">
              <a16:creationId xmlns:a16="http://schemas.microsoft.com/office/drawing/2014/main" id="{C8E7F97F-17AA-4858-800F-AE51F3721279}"/>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1078731650"/>
          <a:ext cx="723900" cy="476250"/>
        </a:xfrm>
        <a:prstGeom prst="rect">
          <a:avLst/>
        </a:prstGeom>
      </xdr:spPr>
    </xdr:pic>
    <xdr:clientData/>
  </xdr:twoCellAnchor>
  <xdr:twoCellAnchor editAs="oneCell">
    <xdr:from>
      <xdr:col>1</xdr:col>
      <xdr:colOff>25400</xdr:colOff>
      <xdr:row>2061</xdr:row>
      <xdr:rowOff>25400</xdr:rowOff>
    </xdr:from>
    <xdr:to>
      <xdr:col>1</xdr:col>
      <xdr:colOff>749300</xdr:colOff>
      <xdr:row>2061</xdr:row>
      <xdr:rowOff>501650</xdr:rowOff>
    </xdr:to>
    <xdr:pic>
      <xdr:nvPicPr>
        <xdr:cNvPr id="3661" name="Subgraph-meaggypants">
          <a:extLst>
            <a:ext uri="{FF2B5EF4-FFF2-40B4-BE49-F238E27FC236}">
              <a16:creationId xmlns:a16="http://schemas.microsoft.com/office/drawing/2014/main" id="{0D8D686C-FD88-449E-A21A-795933520A56}"/>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1079255525"/>
          <a:ext cx="723900" cy="476250"/>
        </a:xfrm>
        <a:prstGeom prst="rect">
          <a:avLst/>
        </a:prstGeom>
      </xdr:spPr>
    </xdr:pic>
    <xdr:clientData/>
  </xdr:twoCellAnchor>
  <xdr:twoCellAnchor editAs="oneCell">
    <xdr:from>
      <xdr:col>1</xdr:col>
      <xdr:colOff>25400</xdr:colOff>
      <xdr:row>2062</xdr:row>
      <xdr:rowOff>25400</xdr:rowOff>
    </xdr:from>
    <xdr:to>
      <xdr:col>1</xdr:col>
      <xdr:colOff>749300</xdr:colOff>
      <xdr:row>2062</xdr:row>
      <xdr:rowOff>501650</xdr:rowOff>
    </xdr:to>
    <xdr:pic>
      <xdr:nvPicPr>
        <xdr:cNvPr id="3663" name="Subgraph-itssofla__again">
          <a:extLst>
            <a:ext uri="{FF2B5EF4-FFF2-40B4-BE49-F238E27FC236}">
              <a16:creationId xmlns:a16="http://schemas.microsoft.com/office/drawing/2014/main" id="{5C6527BE-F7CF-4FDC-94BA-1E9E9596F440}"/>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1079779400"/>
          <a:ext cx="723900" cy="476250"/>
        </a:xfrm>
        <a:prstGeom prst="rect">
          <a:avLst/>
        </a:prstGeom>
      </xdr:spPr>
    </xdr:pic>
    <xdr:clientData/>
  </xdr:twoCellAnchor>
  <xdr:twoCellAnchor editAs="oneCell">
    <xdr:from>
      <xdr:col>1</xdr:col>
      <xdr:colOff>25400</xdr:colOff>
      <xdr:row>2063</xdr:row>
      <xdr:rowOff>25400</xdr:rowOff>
    </xdr:from>
    <xdr:to>
      <xdr:col>1</xdr:col>
      <xdr:colOff>749300</xdr:colOff>
      <xdr:row>2063</xdr:row>
      <xdr:rowOff>501650</xdr:rowOff>
    </xdr:to>
    <xdr:pic>
      <xdr:nvPicPr>
        <xdr:cNvPr id="3665" name="Subgraph-jivites40705454">
          <a:extLst>
            <a:ext uri="{FF2B5EF4-FFF2-40B4-BE49-F238E27FC236}">
              <a16:creationId xmlns:a16="http://schemas.microsoft.com/office/drawing/2014/main" id="{A817BBBC-FCC6-4309-8CD8-B388F57C7AC2}"/>
            </a:ext>
          </a:extLst>
        </xdr:cNvPr>
        <xdr:cNvPicPr>
          <a:picLocks/>
        </xdr:cNvPicPr>
      </xdr:nvPicPr>
      <xdr:blipFill>
        <a:blip xmlns:r="http://schemas.openxmlformats.org/officeDocument/2006/relationships" r:embed="rId549">
          <a:extLst>
            <a:ext uri="{28A0092B-C50C-407E-A947-70E740481C1C}">
              <a14:useLocalDpi xmlns:a14="http://schemas.microsoft.com/office/drawing/2010/main" val="0"/>
            </a:ext>
          </a:extLst>
        </a:blip>
        <a:stretch>
          <a:fillRect/>
        </a:stretch>
      </xdr:blipFill>
      <xdr:spPr>
        <a:xfrm>
          <a:off x="635000" y="1080303275"/>
          <a:ext cx="723900" cy="476250"/>
        </a:xfrm>
        <a:prstGeom prst="rect">
          <a:avLst/>
        </a:prstGeom>
      </xdr:spPr>
    </xdr:pic>
    <xdr:clientData/>
  </xdr:twoCellAnchor>
  <xdr:twoCellAnchor editAs="oneCell">
    <xdr:from>
      <xdr:col>1</xdr:col>
      <xdr:colOff>25400</xdr:colOff>
      <xdr:row>2064</xdr:row>
      <xdr:rowOff>25400</xdr:rowOff>
    </xdr:from>
    <xdr:to>
      <xdr:col>1</xdr:col>
      <xdr:colOff>749300</xdr:colOff>
      <xdr:row>2064</xdr:row>
      <xdr:rowOff>501650</xdr:rowOff>
    </xdr:to>
    <xdr:pic>
      <xdr:nvPicPr>
        <xdr:cNvPr id="3667" name="Subgraph-tomsmetaverse">
          <a:extLst>
            <a:ext uri="{FF2B5EF4-FFF2-40B4-BE49-F238E27FC236}">
              <a16:creationId xmlns:a16="http://schemas.microsoft.com/office/drawing/2014/main" id="{672ABA19-4E31-444F-A103-D9710DF954E8}"/>
            </a:ext>
          </a:extLst>
        </xdr:cNvPr>
        <xdr:cNvPicPr>
          <a:picLocks/>
        </xdr:cNvPicPr>
      </xdr:nvPicPr>
      <xdr:blipFill>
        <a:blip xmlns:r="http://schemas.openxmlformats.org/officeDocument/2006/relationships" r:embed="rId550">
          <a:extLst>
            <a:ext uri="{28A0092B-C50C-407E-A947-70E740481C1C}">
              <a14:useLocalDpi xmlns:a14="http://schemas.microsoft.com/office/drawing/2010/main" val="0"/>
            </a:ext>
          </a:extLst>
        </a:blip>
        <a:stretch>
          <a:fillRect/>
        </a:stretch>
      </xdr:blipFill>
      <xdr:spPr>
        <a:xfrm>
          <a:off x="635000" y="1080827150"/>
          <a:ext cx="723900" cy="476250"/>
        </a:xfrm>
        <a:prstGeom prst="rect">
          <a:avLst/>
        </a:prstGeom>
      </xdr:spPr>
    </xdr:pic>
    <xdr:clientData/>
  </xdr:twoCellAnchor>
  <xdr:twoCellAnchor editAs="oneCell">
    <xdr:from>
      <xdr:col>1</xdr:col>
      <xdr:colOff>25400</xdr:colOff>
      <xdr:row>2065</xdr:row>
      <xdr:rowOff>25400</xdr:rowOff>
    </xdr:from>
    <xdr:to>
      <xdr:col>1</xdr:col>
      <xdr:colOff>749300</xdr:colOff>
      <xdr:row>2065</xdr:row>
      <xdr:rowOff>501650</xdr:rowOff>
    </xdr:to>
    <xdr:pic>
      <xdr:nvPicPr>
        <xdr:cNvPr id="3669" name="Subgraph-mmanews_com">
          <a:extLst>
            <a:ext uri="{FF2B5EF4-FFF2-40B4-BE49-F238E27FC236}">
              <a16:creationId xmlns:a16="http://schemas.microsoft.com/office/drawing/2014/main" id="{BBB48860-4438-4637-8AE1-6C1A12C2C45F}"/>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1081351025"/>
          <a:ext cx="723900" cy="476250"/>
        </a:xfrm>
        <a:prstGeom prst="rect">
          <a:avLst/>
        </a:prstGeom>
      </xdr:spPr>
    </xdr:pic>
    <xdr:clientData/>
  </xdr:twoCellAnchor>
  <xdr:twoCellAnchor editAs="oneCell">
    <xdr:from>
      <xdr:col>1</xdr:col>
      <xdr:colOff>25400</xdr:colOff>
      <xdr:row>2066</xdr:row>
      <xdr:rowOff>25400</xdr:rowOff>
    </xdr:from>
    <xdr:to>
      <xdr:col>1</xdr:col>
      <xdr:colOff>749300</xdr:colOff>
      <xdr:row>2066</xdr:row>
      <xdr:rowOff>501650</xdr:rowOff>
    </xdr:to>
    <xdr:pic>
      <xdr:nvPicPr>
        <xdr:cNvPr id="3671" name="Subgraph-harveyleonardd">
          <a:extLst>
            <a:ext uri="{FF2B5EF4-FFF2-40B4-BE49-F238E27FC236}">
              <a16:creationId xmlns:a16="http://schemas.microsoft.com/office/drawing/2014/main" id="{12893714-E41B-499A-8126-43A5539F0B89}"/>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1081874900"/>
          <a:ext cx="723900" cy="476250"/>
        </a:xfrm>
        <a:prstGeom prst="rect">
          <a:avLst/>
        </a:prstGeom>
      </xdr:spPr>
    </xdr:pic>
    <xdr:clientData/>
  </xdr:twoCellAnchor>
  <xdr:twoCellAnchor editAs="oneCell">
    <xdr:from>
      <xdr:col>1</xdr:col>
      <xdr:colOff>25400</xdr:colOff>
      <xdr:row>2067</xdr:row>
      <xdr:rowOff>25400</xdr:rowOff>
    </xdr:from>
    <xdr:to>
      <xdr:col>1</xdr:col>
      <xdr:colOff>749300</xdr:colOff>
      <xdr:row>2067</xdr:row>
      <xdr:rowOff>501650</xdr:rowOff>
    </xdr:to>
    <xdr:pic>
      <xdr:nvPicPr>
        <xdr:cNvPr id="3673" name="Subgraph-hana2360">
          <a:extLst>
            <a:ext uri="{FF2B5EF4-FFF2-40B4-BE49-F238E27FC236}">
              <a16:creationId xmlns:a16="http://schemas.microsoft.com/office/drawing/2014/main" id="{FC30828A-4E0E-48F1-89FE-BE2724D70C20}"/>
            </a:ext>
          </a:extLst>
        </xdr:cNvPr>
        <xdr:cNvPicPr>
          <a:picLocks/>
        </xdr:cNvPicPr>
      </xdr:nvPicPr>
      <xdr:blipFill>
        <a:blip xmlns:r="http://schemas.openxmlformats.org/officeDocument/2006/relationships" r:embed="rId495">
          <a:extLst>
            <a:ext uri="{28A0092B-C50C-407E-A947-70E740481C1C}">
              <a14:useLocalDpi xmlns:a14="http://schemas.microsoft.com/office/drawing/2010/main" val="0"/>
            </a:ext>
          </a:extLst>
        </a:blip>
        <a:stretch>
          <a:fillRect/>
        </a:stretch>
      </xdr:blipFill>
      <xdr:spPr>
        <a:xfrm>
          <a:off x="635000" y="1082398775"/>
          <a:ext cx="723900" cy="476250"/>
        </a:xfrm>
        <a:prstGeom prst="rect">
          <a:avLst/>
        </a:prstGeom>
      </xdr:spPr>
    </xdr:pic>
    <xdr:clientData/>
  </xdr:twoCellAnchor>
  <xdr:twoCellAnchor editAs="oneCell">
    <xdr:from>
      <xdr:col>1</xdr:col>
      <xdr:colOff>25400</xdr:colOff>
      <xdr:row>2068</xdr:row>
      <xdr:rowOff>25400</xdr:rowOff>
    </xdr:from>
    <xdr:to>
      <xdr:col>1</xdr:col>
      <xdr:colOff>749300</xdr:colOff>
      <xdr:row>2068</xdr:row>
      <xdr:rowOff>501650</xdr:rowOff>
    </xdr:to>
    <xdr:pic>
      <xdr:nvPicPr>
        <xdr:cNvPr id="3675" name="Subgraph-fau1in">
          <a:extLst>
            <a:ext uri="{FF2B5EF4-FFF2-40B4-BE49-F238E27FC236}">
              <a16:creationId xmlns:a16="http://schemas.microsoft.com/office/drawing/2014/main" id="{114C841E-5331-4FD8-B9AD-3BAA39B4985C}"/>
            </a:ext>
          </a:extLst>
        </xdr:cNvPr>
        <xdr:cNvPicPr>
          <a:picLocks/>
        </xdr:cNvPicPr>
      </xdr:nvPicPr>
      <xdr:blipFill>
        <a:blip xmlns:r="http://schemas.openxmlformats.org/officeDocument/2006/relationships" r:embed="rId551">
          <a:extLst>
            <a:ext uri="{28A0092B-C50C-407E-A947-70E740481C1C}">
              <a14:useLocalDpi xmlns:a14="http://schemas.microsoft.com/office/drawing/2010/main" val="0"/>
            </a:ext>
          </a:extLst>
        </a:blip>
        <a:stretch>
          <a:fillRect/>
        </a:stretch>
      </xdr:blipFill>
      <xdr:spPr>
        <a:xfrm>
          <a:off x="635000" y="1082922650"/>
          <a:ext cx="723900" cy="476250"/>
        </a:xfrm>
        <a:prstGeom prst="rect">
          <a:avLst/>
        </a:prstGeom>
      </xdr:spPr>
    </xdr:pic>
    <xdr:clientData/>
  </xdr:twoCellAnchor>
  <xdr:twoCellAnchor editAs="oneCell">
    <xdr:from>
      <xdr:col>1</xdr:col>
      <xdr:colOff>25400</xdr:colOff>
      <xdr:row>2070</xdr:row>
      <xdr:rowOff>25400</xdr:rowOff>
    </xdr:from>
    <xdr:to>
      <xdr:col>1</xdr:col>
      <xdr:colOff>749300</xdr:colOff>
      <xdr:row>2070</xdr:row>
      <xdr:rowOff>501650</xdr:rowOff>
    </xdr:to>
    <xdr:pic>
      <xdr:nvPicPr>
        <xdr:cNvPr id="3677" name="Subgraph-moh03437248">
          <a:extLst>
            <a:ext uri="{FF2B5EF4-FFF2-40B4-BE49-F238E27FC236}">
              <a16:creationId xmlns:a16="http://schemas.microsoft.com/office/drawing/2014/main" id="{35E66B20-3EFE-4433-81AB-982D0AB4395D}"/>
            </a:ext>
          </a:extLst>
        </xdr:cNvPr>
        <xdr:cNvPicPr>
          <a:picLocks/>
        </xdr:cNvPicPr>
      </xdr:nvPicPr>
      <xdr:blipFill>
        <a:blip xmlns:r="http://schemas.openxmlformats.org/officeDocument/2006/relationships" r:embed="rId552">
          <a:extLst>
            <a:ext uri="{28A0092B-C50C-407E-A947-70E740481C1C}">
              <a14:useLocalDpi xmlns:a14="http://schemas.microsoft.com/office/drawing/2010/main" val="0"/>
            </a:ext>
          </a:extLst>
        </a:blip>
        <a:stretch>
          <a:fillRect/>
        </a:stretch>
      </xdr:blipFill>
      <xdr:spPr>
        <a:xfrm>
          <a:off x="635000" y="1083970400"/>
          <a:ext cx="723900" cy="476250"/>
        </a:xfrm>
        <a:prstGeom prst="rect">
          <a:avLst/>
        </a:prstGeom>
      </xdr:spPr>
    </xdr:pic>
    <xdr:clientData/>
  </xdr:twoCellAnchor>
  <xdr:twoCellAnchor editAs="oneCell">
    <xdr:from>
      <xdr:col>1</xdr:col>
      <xdr:colOff>25400</xdr:colOff>
      <xdr:row>2071</xdr:row>
      <xdr:rowOff>25400</xdr:rowOff>
    </xdr:from>
    <xdr:to>
      <xdr:col>1</xdr:col>
      <xdr:colOff>749300</xdr:colOff>
      <xdr:row>2071</xdr:row>
      <xdr:rowOff>501650</xdr:rowOff>
    </xdr:to>
    <xdr:pic>
      <xdr:nvPicPr>
        <xdr:cNvPr id="3679" name="Subgraph-busydreamingg">
          <a:extLst>
            <a:ext uri="{FF2B5EF4-FFF2-40B4-BE49-F238E27FC236}">
              <a16:creationId xmlns:a16="http://schemas.microsoft.com/office/drawing/2014/main" id="{B74ACAF7-7B22-4627-B1F5-FA42DB7914B0}"/>
            </a:ext>
          </a:extLst>
        </xdr:cNvPr>
        <xdr:cNvPicPr>
          <a:picLocks/>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635000" y="1084494275"/>
          <a:ext cx="723900" cy="476250"/>
        </a:xfrm>
        <a:prstGeom prst="rect">
          <a:avLst/>
        </a:prstGeom>
      </xdr:spPr>
    </xdr:pic>
    <xdr:clientData/>
  </xdr:twoCellAnchor>
  <xdr:twoCellAnchor editAs="oneCell">
    <xdr:from>
      <xdr:col>1</xdr:col>
      <xdr:colOff>25400</xdr:colOff>
      <xdr:row>2072</xdr:row>
      <xdr:rowOff>25400</xdr:rowOff>
    </xdr:from>
    <xdr:to>
      <xdr:col>1</xdr:col>
      <xdr:colOff>749300</xdr:colOff>
      <xdr:row>2072</xdr:row>
      <xdr:rowOff>501650</xdr:rowOff>
    </xdr:to>
    <xdr:pic>
      <xdr:nvPicPr>
        <xdr:cNvPr id="3681" name="Subgraph-annasazin">
          <a:extLst>
            <a:ext uri="{FF2B5EF4-FFF2-40B4-BE49-F238E27FC236}">
              <a16:creationId xmlns:a16="http://schemas.microsoft.com/office/drawing/2014/main" id="{FEE820F8-BECF-4C2B-8B90-1744459C521F}"/>
            </a:ext>
          </a:extLst>
        </xdr:cNvPr>
        <xdr:cNvPicPr>
          <a:picLocks/>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635000" y="1085018150"/>
          <a:ext cx="723900" cy="476250"/>
        </a:xfrm>
        <a:prstGeom prst="rect">
          <a:avLst/>
        </a:prstGeom>
      </xdr:spPr>
    </xdr:pic>
    <xdr:clientData/>
  </xdr:twoCellAnchor>
  <xdr:twoCellAnchor editAs="oneCell">
    <xdr:from>
      <xdr:col>1</xdr:col>
      <xdr:colOff>25400</xdr:colOff>
      <xdr:row>2073</xdr:row>
      <xdr:rowOff>25400</xdr:rowOff>
    </xdr:from>
    <xdr:to>
      <xdr:col>1</xdr:col>
      <xdr:colOff>749300</xdr:colOff>
      <xdr:row>2073</xdr:row>
      <xdr:rowOff>501650</xdr:rowOff>
    </xdr:to>
    <xdr:pic>
      <xdr:nvPicPr>
        <xdr:cNvPr id="3683" name="Subgraph-8_yfm_ufc">
          <a:extLst>
            <a:ext uri="{FF2B5EF4-FFF2-40B4-BE49-F238E27FC236}">
              <a16:creationId xmlns:a16="http://schemas.microsoft.com/office/drawing/2014/main" id="{4DA9F0B7-5C3E-4333-8882-DD36D2D3FD6C}"/>
            </a:ext>
          </a:extLst>
        </xdr:cNvPr>
        <xdr:cNvPicPr>
          <a:picLocks/>
        </xdr:cNvPicPr>
      </xdr:nvPicPr>
      <xdr:blipFill>
        <a:blip xmlns:r="http://schemas.openxmlformats.org/officeDocument/2006/relationships" r:embed="rId553">
          <a:extLst>
            <a:ext uri="{28A0092B-C50C-407E-A947-70E740481C1C}">
              <a14:useLocalDpi xmlns:a14="http://schemas.microsoft.com/office/drawing/2010/main" val="0"/>
            </a:ext>
          </a:extLst>
        </a:blip>
        <a:stretch>
          <a:fillRect/>
        </a:stretch>
      </xdr:blipFill>
      <xdr:spPr>
        <a:xfrm>
          <a:off x="635000" y="1085542025"/>
          <a:ext cx="723900" cy="476250"/>
        </a:xfrm>
        <a:prstGeom prst="rect">
          <a:avLst/>
        </a:prstGeom>
      </xdr:spPr>
    </xdr:pic>
    <xdr:clientData/>
  </xdr:twoCellAnchor>
  <xdr:twoCellAnchor editAs="oneCell">
    <xdr:from>
      <xdr:col>1</xdr:col>
      <xdr:colOff>25400</xdr:colOff>
      <xdr:row>2074</xdr:row>
      <xdr:rowOff>25400</xdr:rowOff>
    </xdr:from>
    <xdr:to>
      <xdr:col>1</xdr:col>
      <xdr:colOff>749300</xdr:colOff>
      <xdr:row>2074</xdr:row>
      <xdr:rowOff>501650</xdr:rowOff>
    </xdr:to>
    <xdr:pic>
      <xdr:nvPicPr>
        <xdr:cNvPr id="3685" name="Subgraph-bundesliga_jp">
          <a:extLst>
            <a:ext uri="{FF2B5EF4-FFF2-40B4-BE49-F238E27FC236}">
              <a16:creationId xmlns:a16="http://schemas.microsoft.com/office/drawing/2014/main" id="{0085D989-DD84-4BAC-B4A7-3D7A6668D3DD}"/>
            </a:ext>
          </a:extLst>
        </xdr:cNvPr>
        <xdr:cNvPicPr>
          <a:picLocks/>
        </xdr:cNvPicPr>
      </xdr:nvPicPr>
      <xdr:blipFill>
        <a:blip xmlns:r="http://schemas.openxmlformats.org/officeDocument/2006/relationships" r:embed="rId554">
          <a:extLst>
            <a:ext uri="{28A0092B-C50C-407E-A947-70E740481C1C}">
              <a14:useLocalDpi xmlns:a14="http://schemas.microsoft.com/office/drawing/2010/main" val="0"/>
            </a:ext>
          </a:extLst>
        </a:blip>
        <a:stretch>
          <a:fillRect/>
        </a:stretch>
      </xdr:blipFill>
      <xdr:spPr>
        <a:xfrm>
          <a:off x="635000" y="1086065900"/>
          <a:ext cx="723900" cy="476250"/>
        </a:xfrm>
        <a:prstGeom prst="rect">
          <a:avLst/>
        </a:prstGeom>
      </xdr:spPr>
    </xdr:pic>
    <xdr:clientData/>
  </xdr:twoCellAnchor>
  <xdr:twoCellAnchor editAs="oneCell">
    <xdr:from>
      <xdr:col>1</xdr:col>
      <xdr:colOff>25400</xdr:colOff>
      <xdr:row>2075</xdr:row>
      <xdr:rowOff>25400</xdr:rowOff>
    </xdr:from>
    <xdr:to>
      <xdr:col>1</xdr:col>
      <xdr:colOff>749300</xdr:colOff>
      <xdr:row>2075</xdr:row>
      <xdr:rowOff>501650</xdr:rowOff>
    </xdr:to>
    <xdr:pic>
      <xdr:nvPicPr>
        <xdr:cNvPr id="3687" name="Subgraph-fabrizioromano">
          <a:extLst>
            <a:ext uri="{FF2B5EF4-FFF2-40B4-BE49-F238E27FC236}">
              <a16:creationId xmlns:a16="http://schemas.microsoft.com/office/drawing/2014/main" id="{5541F3D0-966E-4222-AAF2-615CE4F87C10}"/>
            </a:ext>
          </a:extLst>
        </xdr:cNvPr>
        <xdr:cNvPicPr>
          <a:picLocks/>
        </xdr:cNvPicPr>
      </xdr:nvPicPr>
      <xdr:blipFill>
        <a:blip xmlns:r="http://schemas.openxmlformats.org/officeDocument/2006/relationships" r:embed="rId554">
          <a:extLst>
            <a:ext uri="{28A0092B-C50C-407E-A947-70E740481C1C}">
              <a14:useLocalDpi xmlns:a14="http://schemas.microsoft.com/office/drawing/2010/main" val="0"/>
            </a:ext>
          </a:extLst>
        </a:blip>
        <a:stretch>
          <a:fillRect/>
        </a:stretch>
      </xdr:blipFill>
      <xdr:spPr>
        <a:xfrm>
          <a:off x="635000" y="1086589775"/>
          <a:ext cx="723900" cy="476250"/>
        </a:xfrm>
        <a:prstGeom prst="rect">
          <a:avLst/>
        </a:prstGeom>
      </xdr:spPr>
    </xdr:pic>
    <xdr:clientData/>
  </xdr:twoCellAnchor>
  <xdr:twoCellAnchor editAs="oneCell">
    <xdr:from>
      <xdr:col>1</xdr:col>
      <xdr:colOff>25400</xdr:colOff>
      <xdr:row>2076</xdr:row>
      <xdr:rowOff>25400</xdr:rowOff>
    </xdr:from>
    <xdr:to>
      <xdr:col>1</xdr:col>
      <xdr:colOff>749300</xdr:colOff>
      <xdr:row>2076</xdr:row>
      <xdr:rowOff>501650</xdr:rowOff>
    </xdr:to>
    <xdr:pic>
      <xdr:nvPicPr>
        <xdr:cNvPr id="3689" name="Subgraph-manutd">
          <a:extLst>
            <a:ext uri="{FF2B5EF4-FFF2-40B4-BE49-F238E27FC236}">
              <a16:creationId xmlns:a16="http://schemas.microsoft.com/office/drawing/2014/main" id="{435717F0-515A-4CEC-9518-3CFB1054CF47}"/>
            </a:ext>
          </a:extLst>
        </xdr:cNvPr>
        <xdr:cNvPicPr>
          <a:picLocks/>
        </xdr:cNvPicPr>
      </xdr:nvPicPr>
      <xdr:blipFill>
        <a:blip xmlns:r="http://schemas.openxmlformats.org/officeDocument/2006/relationships" r:embed="rId555">
          <a:extLst>
            <a:ext uri="{28A0092B-C50C-407E-A947-70E740481C1C}">
              <a14:useLocalDpi xmlns:a14="http://schemas.microsoft.com/office/drawing/2010/main" val="0"/>
            </a:ext>
          </a:extLst>
        </a:blip>
        <a:stretch>
          <a:fillRect/>
        </a:stretch>
      </xdr:blipFill>
      <xdr:spPr>
        <a:xfrm>
          <a:off x="635000" y="1087113650"/>
          <a:ext cx="723900" cy="476250"/>
        </a:xfrm>
        <a:prstGeom prst="rect">
          <a:avLst/>
        </a:prstGeom>
      </xdr:spPr>
    </xdr:pic>
    <xdr:clientData/>
  </xdr:twoCellAnchor>
  <xdr:twoCellAnchor editAs="oneCell">
    <xdr:from>
      <xdr:col>1</xdr:col>
      <xdr:colOff>25400</xdr:colOff>
      <xdr:row>2082</xdr:row>
      <xdr:rowOff>25400</xdr:rowOff>
    </xdr:from>
    <xdr:to>
      <xdr:col>1</xdr:col>
      <xdr:colOff>749300</xdr:colOff>
      <xdr:row>2082</xdr:row>
      <xdr:rowOff>501650</xdr:rowOff>
    </xdr:to>
    <xdr:pic>
      <xdr:nvPicPr>
        <xdr:cNvPr id="3691" name="Subgraph-lalawoodd">
          <a:extLst>
            <a:ext uri="{FF2B5EF4-FFF2-40B4-BE49-F238E27FC236}">
              <a16:creationId xmlns:a16="http://schemas.microsoft.com/office/drawing/2014/main" id="{013661CF-A13D-4614-8F8E-9200549174FF}"/>
            </a:ext>
          </a:extLst>
        </xdr:cNvPr>
        <xdr:cNvPicPr>
          <a:picLocks/>
        </xdr:cNvPicPr>
      </xdr:nvPicPr>
      <xdr:blipFill>
        <a:blip xmlns:r="http://schemas.openxmlformats.org/officeDocument/2006/relationships" r:embed="rId556">
          <a:extLst>
            <a:ext uri="{28A0092B-C50C-407E-A947-70E740481C1C}">
              <a14:useLocalDpi xmlns:a14="http://schemas.microsoft.com/office/drawing/2010/main" val="0"/>
            </a:ext>
          </a:extLst>
        </a:blip>
        <a:stretch>
          <a:fillRect/>
        </a:stretch>
      </xdr:blipFill>
      <xdr:spPr>
        <a:xfrm>
          <a:off x="635000" y="1090256900"/>
          <a:ext cx="723900" cy="476250"/>
        </a:xfrm>
        <a:prstGeom prst="rect">
          <a:avLst/>
        </a:prstGeom>
      </xdr:spPr>
    </xdr:pic>
    <xdr:clientData/>
  </xdr:twoCellAnchor>
  <xdr:twoCellAnchor editAs="oneCell">
    <xdr:from>
      <xdr:col>1</xdr:col>
      <xdr:colOff>25400</xdr:colOff>
      <xdr:row>2083</xdr:row>
      <xdr:rowOff>25400</xdr:rowOff>
    </xdr:from>
    <xdr:to>
      <xdr:col>1</xdr:col>
      <xdr:colOff>749300</xdr:colOff>
      <xdr:row>2083</xdr:row>
      <xdr:rowOff>501650</xdr:rowOff>
    </xdr:to>
    <xdr:pic>
      <xdr:nvPicPr>
        <xdr:cNvPr id="3693" name="Subgraph-cgardnercine">
          <a:extLst>
            <a:ext uri="{FF2B5EF4-FFF2-40B4-BE49-F238E27FC236}">
              <a16:creationId xmlns:a16="http://schemas.microsoft.com/office/drawing/2014/main" id="{D674879C-1790-4EAA-9F6B-15DF190A1A4C}"/>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5000" y="1090780775"/>
          <a:ext cx="723900" cy="476250"/>
        </a:xfrm>
        <a:prstGeom prst="rect">
          <a:avLst/>
        </a:prstGeom>
      </xdr:spPr>
    </xdr:pic>
    <xdr:clientData/>
  </xdr:twoCellAnchor>
  <xdr:twoCellAnchor editAs="oneCell">
    <xdr:from>
      <xdr:col>1</xdr:col>
      <xdr:colOff>25400</xdr:colOff>
      <xdr:row>2084</xdr:row>
      <xdr:rowOff>25400</xdr:rowOff>
    </xdr:from>
    <xdr:to>
      <xdr:col>1</xdr:col>
      <xdr:colOff>749300</xdr:colOff>
      <xdr:row>2084</xdr:row>
      <xdr:rowOff>501650</xdr:rowOff>
    </xdr:to>
    <xdr:pic>
      <xdr:nvPicPr>
        <xdr:cNvPr id="3695" name="Subgraph-luckiestlilies">
          <a:extLst>
            <a:ext uri="{FF2B5EF4-FFF2-40B4-BE49-F238E27FC236}">
              <a16:creationId xmlns:a16="http://schemas.microsoft.com/office/drawing/2014/main" id="{63A2366D-7B8F-4997-8143-B5D36C9E8246}"/>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1091304650"/>
          <a:ext cx="723900" cy="476250"/>
        </a:xfrm>
        <a:prstGeom prst="rect">
          <a:avLst/>
        </a:prstGeom>
      </xdr:spPr>
    </xdr:pic>
    <xdr:clientData/>
  </xdr:twoCellAnchor>
  <xdr:twoCellAnchor editAs="oneCell">
    <xdr:from>
      <xdr:col>1</xdr:col>
      <xdr:colOff>25400</xdr:colOff>
      <xdr:row>2085</xdr:row>
      <xdr:rowOff>25400</xdr:rowOff>
    </xdr:from>
    <xdr:to>
      <xdr:col>1</xdr:col>
      <xdr:colOff>749300</xdr:colOff>
      <xdr:row>2085</xdr:row>
      <xdr:rowOff>501650</xdr:rowOff>
    </xdr:to>
    <xdr:pic>
      <xdr:nvPicPr>
        <xdr:cNvPr id="3697" name="Subgraph-ufcinforma">
          <a:extLst>
            <a:ext uri="{FF2B5EF4-FFF2-40B4-BE49-F238E27FC236}">
              <a16:creationId xmlns:a16="http://schemas.microsoft.com/office/drawing/2014/main" id="{DEA82AA7-1CE8-45A6-9C59-843C7E40852C}"/>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5000" y="1091828525"/>
          <a:ext cx="723900" cy="476250"/>
        </a:xfrm>
        <a:prstGeom prst="rect">
          <a:avLst/>
        </a:prstGeom>
      </xdr:spPr>
    </xdr:pic>
    <xdr:clientData/>
  </xdr:twoCellAnchor>
  <xdr:twoCellAnchor editAs="oneCell">
    <xdr:from>
      <xdr:col>1</xdr:col>
      <xdr:colOff>25400</xdr:colOff>
      <xdr:row>2086</xdr:row>
      <xdr:rowOff>25400</xdr:rowOff>
    </xdr:from>
    <xdr:to>
      <xdr:col>1</xdr:col>
      <xdr:colOff>749300</xdr:colOff>
      <xdr:row>2086</xdr:row>
      <xdr:rowOff>501650</xdr:rowOff>
    </xdr:to>
    <xdr:pic>
      <xdr:nvPicPr>
        <xdr:cNvPr id="3699" name="Subgraph-herson_herbster">
          <a:extLst>
            <a:ext uri="{FF2B5EF4-FFF2-40B4-BE49-F238E27FC236}">
              <a16:creationId xmlns:a16="http://schemas.microsoft.com/office/drawing/2014/main" id="{B43B352B-B629-4F79-974C-73F069DDAF3D}"/>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5000" y="1092352400"/>
          <a:ext cx="723900" cy="476250"/>
        </a:xfrm>
        <a:prstGeom prst="rect">
          <a:avLst/>
        </a:prstGeom>
      </xdr:spPr>
    </xdr:pic>
    <xdr:clientData/>
  </xdr:twoCellAnchor>
  <xdr:twoCellAnchor editAs="oneCell">
    <xdr:from>
      <xdr:col>1</xdr:col>
      <xdr:colOff>25400</xdr:colOff>
      <xdr:row>2087</xdr:row>
      <xdr:rowOff>25400</xdr:rowOff>
    </xdr:from>
    <xdr:to>
      <xdr:col>1</xdr:col>
      <xdr:colOff>749300</xdr:colOff>
      <xdr:row>2087</xdr:row>
      <xdr:rowOff>501650</xdr:rowOff>
    </xdr:to>
    <xdr:pic>
      <xdr:nvPicPr>
        <xdr:cNvPr id="3701" name="Subgraph-lianataylor3">
          <a:extLst>
            <a:ext uri="{FF2B5EF4-FFF2-40B4-BE49-F238E27FC236}">
              <a16:creationId xmlns:a16="http://schemas.microsoft.com/office/drawing/2014/main" id="{0A634512-32BF-4EA5-AD58-1F95B3E61697}"/>
            </a:ext>
          </a:extLst>
        </xdr:cNvPr>
        <xdr:cNvPicPr>
          <a:picLocks/>
        </xdr:cNvPicPr>
      </xdr:nvPicPr>
      <xdr:blipFill>
        <a:blip xmlns:r="http://schemas.openxmlformats.org/officeDocument/2006/relationships" r:embed="rId379">
          <a:extLst>
            <a:ext uri="{28A0092B-C50C-407E-A947-70E740481C1C}">
              <a14:useLocalDpi xmlns:a14="http://schemas.microsoft.com/office/drawing/2010/main" val="0"/>
            </a:ext>
          </a:extLst>
        </a:blip>
        <a:stretch>
          <a:fillRect/>
        </a:stretch>
      </xdr:blipFill>
      <xdr:spPr>
        <a:xfrm>
          <a:off x="635000" y="1092876275"/>
          <a:ext cx="723900" cy="476250"/>
        </a:xfrm>
        <a:prstGeom prst="rect">
          <a:avLst/>
        </a:prstGeom>
      </xdr:spPr>
    </xdr:pic>
    <xdr:clientData/>
  </xdr:twoCellAnchor>
  <xdr:twoCellAnchor editAs="oneCell">
    <xdr:from>
      <xdr:col>1</xdr:col>
      <xdr:colOff>25400</xdr:colOff>
      <xdr:row>2089</xdr:row>
      <xdr:rowOff>25400</xdr:rowOff>
    </xdr:from>
    <xdr:to>
      <xdr:col>1</xdr:col>
      <xdr:colOff>749300</xdr:colOff>
      <xdr:row>2089</xdr:row>
      <xdr:rowOff>501650</xdr:rowOff>
    </xdr:to>
    <xdr:pic>
      <xdr:nvPicPr>
        <xdr:cNvPr id="3703" name="Subgraph-simran20761">
          <a:extLst>
            <a:ext uri="{FF2B5EF4-FFF2-40B4-BE49-F238E27FC236}">
              <a16:creationId xmlns:a16="http://schemas.microsoft.com/office/drawing/2014/main" id="{91BE513E-361D-43E5-9901-853D1DA9A5DE}"/>
            </a:ext>
          </a:extLst>
        </xdr:cNvPr>
        <xdr:cNvPicPr>
          <a:picLocks/>
        </xdr:cNvPicPr>
      </xdr:nvPicPr>
      <xdr:blipFill>
        <a:blip xmlns:r="http://schemas.openxmlformats.org/officeDocument/2006/relationships" r:embed="rId358">
          <a:extLst>
            <a:ext uri="{28A0092B-C50C-407E-A947-70E740481C1C}">
              <a14:useLocalDpi xmlns:a14="http://schemas.microsoft.com/office/drawing/2010/main" val="0"/>
            </a:ext>
          </a:extLst>
        </a:blip>
        <a:stretch>
          <a:fillRect/>
        </a:stretch>
      </xdr:blipFill>
      <xdr:spPr>
        <a:xfrm>
          <a:off x="635000" y="1093924025"/>
          <a:ext cx="723900" cy="476250"/>
        </a:xfrm>
        <a:prstGeom prst="rect">
          <a:avLst/>
        </a:prstGeom>
      </xdr:spPr>
    </xdr:pic>
    <xdr:clientData/>
  </xdr:twoCellAnchor>
  <xdr:twoCellAnchor editAs="oneCell">
    <xdr:from>
      <xdr:col>1</xdr:col>
      <xdr:colOff>25400</xdr:colOff>
      <xdr:row>2091</xdr:row>
      <xdr:rowOff>25400</xdr:rowOff>
    </xdr:from>
    <xdr:to>
      <xdr:col>1</xdr:col>
      <xdr:colOff>749300</xdr:colOff>
      <xdr:row>2091</xdr:row>
      <xdr:rowOff>501650</xdr:rowOff>
    </xdr:to>
    <xdr:pic>
      <xdr:nvPicPr>
        <xdr:cNvPr id="3705" name="Subgraph-jadebigwinsxx">
          <a:extLst>
            <a:ext uri="{FF2B5EF4-FFF2-40B4-BE49-F238E27FC236}">
              <a16:creationId xmlns:a16="http://schemas.microsoft.com/office/drawing/2014/main" id="{6491CFB3-EE34-4B4F-A6F3-4D5716F85EBF}"/>
            </a:ext>
          </a:extLst>
        </xdr:cNvPr>
        <xdr:cNvPicPr>
          <a:picLocks/>
        </xdr:cNvPicPr>
      </xdr:nvPicPr>
      <xdr:blipFill>
        <a:blip xmlns:r="http://schemas.openxmlformats.org/officeDocument/2006/relationships" r:embed="rId414">
          <a:extLst>
            <a:ext uri="{28A0092B-C50C-407E-A947-70E740481C1C}">
              <a14:useLocalDpi xmlns:a14="http://schemas.microsoft.com/office/drawing/2010/main" val="0"/>
            </a:ext>
          </a:extLst>
        </a:blip>
        <a:stretch>
          <a:fillRect/>
        </a:stretch>
      </xdr:blipFill>
      <xdr:spPr>
        <a:xfrm>
          <a:off x="635000" y="1094971775"/>
          <a:ext cx="723900" cy="476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34</xdr:row>
      <xdr:rowOff>38100</xdr:rowOff>
    </xdr:from>
    <xdr:to>
      <xdr:col>1</xdr:col>
      <xdr:colOff>918209</xdr:colOff>
      <xdr:row>41</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48</xdr:row>
      <xdr:rowOff>38100</xdr:rowOff>
    </xdr:from>
    <xdr:to>
      <xdr:col>1</xdr:col>
      <xdr:colOff>918209</xdr:colOff>
      <xdr:row>55</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62</xdr:row>
      <xdr:rowOff>28575</xdr:rowOff>
    </xdr:from>
    <xdr:to>
      <xdr:col>1</xdr:col>
      <xdr:colOff>918209</xdr:colOff>
      <xdr:row>69</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76</xdr:row>
      <xdr:rowOff>9525</xdr:rowOff>
    </xdr:from>
    <xdr:to>
      <xdr:col>1</xdr:col>
      <xdr:colOff>918210</xdr:colOff>
      <xdr:row>83</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90</xdr:row>
      <xdr:rowOff>19050</xdr:rowOff>
    </xdr:from>
    <xdr:to>
      <xdr:col>2</xdr:col>
      <xdr:colOff>0</xdr:colOff>
      <xdr:row>97</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104</xdr:row>
      <xdr:rowOff>19050</xdr:rowOff>
    </xdr:from>
    <xdr:to>
      <xdr:col>1</xdr:col>
      <xdr:colOff>918210</xdr:colOff>
      <xdr:row>111</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132</xdr:row>
      <xdr:rowOff>9525</xdr:rowOff>
    </xdr:from>
    <xdr:to>
      <xdr:col>1</xdr:col>
      <xdr:colOff>918210</xdr:colOff>
      <xdr:row>139</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118</xdr:row>
      <xdr:rowOff>0</xdr:rowOff>
    </xdr:from>
    <xdr:to>
      <xdr:col>1</xdr:col>
      <xdr:colOff>918210</xdr:colOff>
      <xdr:row>125</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dges" displayName="Edges" ref="A2:Y2760" totalsRowShown="0" headerRowDxfId="119" dataDxfId="118">
  <autoFilter ref="A2:Y2760" xr:uid="{00000000-0009-0000-0100-000001000000}"/>
  <tableColumns count="25">
    <tableColumn id="1" xr3:uid="{00000000-0010-0000-0000-000001000000}" name="Vertex 1" dataDxfId="117" dataCellStyle="NodeXL Required"/>
    <tableColumn id="2" xr3:uid="{00000000-0010-0000-0000-000002000000}" name="Vertex 2" dataDxfId="116" dataCellStyle="NodeXL Required"/>
    <tableColumn id="3" xr3:uid="{00000000-0010-0000-0000-000003000000}" name="Color" dataDxfId="115" dataCellStyle="NodeXL Visual Property"/>
    <tableColumn id="4" xr3:uid="{00000000-0010-0000-0000-000004000000}" name="Width" dataDxfId="114" dataCellStyle="NodeXL Visual Property"/>
    <tableColumn id="11" xr3:uid="{00000000-0010-0000-0000-00000B000000}" name="Style" dataDxfId="113" dataCellStyle="NodeXL Visual Property"/>
    <tableColumn id="5" xr3:uid="{00000000-0010-0000-0000-000005000000}" name="Opacity" dataDxfId="112" dataCellStyle="NodeXL Visual Property"/>
    <tableColumn id="6" xr3:uid="{00000000-0010-0000-0000-000006000000}" name="Visibility" dataDxfId="0" dataCellStyle="NodeXL Visual Property">
      <calculatedColumnFormula>IF(Edges[[#This Row],[Relationship]]="Tweet","Skip","Show")</calculatedColumnFormula>
    </tableColumn>
    <tableColumn id="10" xr3:uid="{00000000-0010-0000-0000-00000A000000}" name="Label" dataDxfId="111" dataCellStyle="NodeXL Label"/>
    <tableColumn id="12" xr3:uid="{00000000-0010-0000-0000-00000C000000}" name="Label Text Color" dataDxfId="110" dataCellStyle="NodeXL Label"/>
    <tableColumn id="13" xr3:uid="{00000000-0010-0000-0000-00000D000000}" name="Label Font Size" dataDxfId="109" dataCellStyle="NodeXL Label"/>
    <tableColumn id="14" xr3:uid="{00000000-0010-0000-0000-00000E000000}" name="Reciprocated?" dataDxfId="108" dataCellStyle="NodeXL Graph Metric"/>
    <tableColumn id="7" xr3:uid="{00000000-0010-0000-0000-000007000000}" name="ID" dataDxfId="107" dataCellStyle="NodeXL Do Not Edit"/>
    <tableColumn id="9" xr3:uid="{00000000-0010-0000-0000-000009000000}" name="Dynamic Filter" dataDxfId="106" dataCellStyle="NodeXL Do Not Edit">
      <calculatedColumnFormula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calculatedColumnFormula>
    </tableColumn>
    <tableColumn id="15" xr3:uid="{258139A8-ED5F-4E31-8620-A18B03BA2DD8}" name="Relationship" dataDxfId="105" dataCellStyle="Normal"/>
    <tableColumn id="16" xr3:uid="{99C4CB7F-B3CD-497E-8E8F-9C9546B20D04}" name="Relationship Date (UTC)" dataDxfId="104" dataCellStyle="Normal"/>
    <tableColumn id="17" xr3:uid="{CE9189D9-EA1C-4BB6-A894-F8BBEEC9276D}" name="Tweet" dataDxfId="103" dataCellStyle="Normal"/>
    <tableColumn id="18" xr3:uid="{2B877F51-A2B6-4E68-AD70-D896B74BB2AA}" name="URLs in Tweet" dataDxfId="102" dataCellStyle="Normal"/>
    <tableColumn id="19" xr3:uid="{AB210264-2519-4F11-A490-8FDE2C5312FD}" name="Domains in Tweet" dataDxfId="101" dataCellStyle="Normal"/>
    <tableColumn id="20" xr3:uid="{53CA78BA-38AF-4198-A5BB-C263C4ABA967}" name="Hashtags in Tweet" dataDxfId="100" dataCellStyle="Normal"/>
    <tableColumn id="21" xr3:uid="{845A9131-64F2-4AAF-9945-5B70BE67AB3E}" name="Tweet Date (UTC)" dataDxfId="99" dataCellStyle="Normal"/>
    <tableColumn id="22" xr3:uid="{81AFA34A-189D-4F71-99AA-BC3A9CB2295F}" name="Twitter Page for Tweet" dataDxfId="98" dataCellStyle="Normal"/>
    <tableColumn id="23" xr3:uid="{D07995D4-08C7-4EE4-ABB9-E5305D89494C}" name="Latitude" dataDxfId="97" dataCellStyle="Normal"/>
    <tableColumn id="24" xr3:uid="{0B2D7E6F-1D50-402F-A1EA-4E2F0A4F2E24}" name="Longitude" dataDxfId="96" dataCellStyle="Normal"/>
    <tableColumn id="25" xr3:uid="{FF8AA442-3B9E-4B6D-8380-644CA0B5467D}" name="Imported ID" dataDxfId="95" dataCellStyle="Normal"/>
    <tableColumn id="26" xr3:uid="{88DD7142-0C75-4F77-BD0F-7E39DA7D4C64}" name="In-Reply-To Tweet ID" dataDxfId="94" dataCellStyle="Normal"/>
  </tableColumns>
  <tableStyleInfo name="NodeXL Table"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Vertices" displayName="Vertices" ref="A2:AQ2092" totalsRowShown="0" headerRowDxfId="93" dataDxfId="92">
  <autoFilter ref="A2:AQ2092" xr:uid="{00000000-0009-0000-0100-000002000000}"/>
  <tableColumns count="43">
    <tableColumn id="1" xr3:uid="{00000000-0010-0000-0100-000001000000}" name="Vertex" dataDxfId="91" dataCellStyle="NodeXL Required"/>
    <tableColumn id="43" xr3:uid="{3CFAE30A-9134-4B55-9364-84DF050A85C3}" name="Subgraph" dataCellStyle="Normal"/>
    <tableColumn id="2" xr3:uid="{00000000-0010-0000-0100-000002000000}" name="Color" dataDxfId="90" dataCellStyle="NodeXL Visual Property"/>
    <tableColumn id="5" xr3:uid="{00000000-0010-0000-0100-000005000000}" name="Shape" dataDxfId="89" dataCellStyle="NodeXL Visual Property"/>
    <tableColumn id="6" xr3:uid="{00000000-0010-0000-0100-000006000000}" name="Size" dataDxfId="88" dataCellStyle="NodeXL Visual Property"/>
    <tableColumn id="4" xr3:uid="{00000000-0010-0000-0100-000004000000}" name="Opacity" dataDxfId="87" dataCellStyle="NodeXL Visual Property"/>
    <tableColumn id="7" xr3:uid="{00000000-0010-0000-0100-000007000000}" name="Image File" dataDxfId="86" dataCellStyle="NodeXL Visual Property"/>
    <tableColumn id="3" xr3:uid="{00000000-0010-0000-0100-000003000000}" name="Visibility" dataDxfId="1" dataCellStyle="NodeXL Visual Property"/>
    <tableColumn id="10" xr3:uid="{00000000-0010-0000-0100-00000A000000}" name="Label" dataDxfId="85" dataCellStyle="NodeXL Label"/>
    <tableColumn id="16" xr3:uid="{00000000-0010-0000-0100-000010000000}" name="Label Fill Color" dataDxfId="84" dataCellStyle="NodeXL Label"/>
    <tableColumn id="9" xr3:uid="{00000000-0010-0000-0100-000009000000}" name="Label Position" dataDxfId="83" dataCellStyle="NodeXL Label"/>
    <tableColumn id="8" xr3:uid="{00000000-0010-0000-0100-000008000000}" name="Tooltip" dataDxfId="82" dataCellStyle="NodeXL Label"/>
    <tableColumn id="18" xr3:uid="{00000000-0010-0000-0100-000012000000}" name="Layout Order" dataDxfId="81" dataCellStyle="NodeXL Layout"/>
    <tableColumn id="13" xr3:uid="{00000000-0010-0000-0100-00000D000000}" name="X" dataDxfId="80" dataCellStyle="NodeXL Layout"/>
    <tableColumn id="14" xr3:uid="{00000000-0010-0000-0100-00000E000000}" name="Y" dataDxfId="79" dataCellStyle="NodeXL Layout"/>
    <tableColumn id="12" xr3:uid="{00000000-0010-0000-0100-00000C000000}" name="Locked?" dataDxfId="78" dataCellStyle="NodeXL Layout"/>
    <tableColumn id="19" xr3:uid="{00000000-0010-0000-0100-000013000000}" name="Polar R" dataDxfId="77" dataCellStyle="NodeXL Layout"/>
    <tableColumn id="20" xr3:uid="{00000000-0010-0000-0100-000014000000}" name="Polar Angle" dataDxfId="76" dataCellStyle="NodeXL Layout"/>
    <tableColumn id="21" xr3:uid="{00000000-0010-0000-0100-000015000000}" name="Degree" dataDxfId="75" dataCellStyle="NodeXL Graph Metric"/>
    <tableColumn id="22" xr3:uid="{00000000-0010-0000-0100-000016000000}" name="In-Degree" dataDxfId="74" dataCellStyle="NodeXL Graph Metric"/>
    <tableColumn id="23" xr3:uid="{00000000-0010-0000-0100-000017000000}" name="Out-Degree" dataDxfId="73" dataCellStyle="NodeXL Graph Metric"/>
    <tableColumn id="24" xr3:uid="{00000000-0010-0000-0100-000018000000}" name="Betweenness Centrality" dataDxfId="72" dataCellStyle="NodeXL Graph Metric"/>
    <tableColumn id="25" xr3:uid="{00000000-0010-0000-0100-000019000000}" name="Closeness Centrality" dataDxfId="71" dataCellStyle="NodeXL Graph Metric"/>
    <tableColumn id="26" xr3:uid="{00000000-0010-0000-0100-00001A000000}" name="Eigenvector Centrality" dataDxfId="70" dataCellStyle="NodeXL Graph Metric"/>
    <tableColumn id="15" xr3:uid="{00000000-0010-0000-0100-00000F000000}" name="PageRank" dataDxfId="69" dataCellStyle="NodeXL Graph Metric"/>
    <tableColumn id="27" xr3:uid="{00000000-0010-0000-0100-00001B000000}" name="Clustering Coefficient" dataDxfId="68" dataCellStyle="NodeXL Graph Metric"/>
    <tableColumn id="29" xr3:uid="{00000000-0010-0000-0100-00001D000000}" name="Reciprocated Vertex Pair Ratio" dataDxfId="67" dataCellStyle="NodeXL Graph Metric"/>
    <tableColumn id="11" xr3:uid="{00000000-0010-0000-0100-00000B000000}" name="ID" dataDxfId="66" dataCellStyle="NodeXL Do Not Edit"/>
    <tableColumn id="28" xr3:uid="{00000000-0010-0000-0100-00001C000000}" name="Dynamic Filter" dataDxfId="65" dataCellStyle="NodeXL Do Not Edit">
      <calculatedColumnFormula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calculatedColumnFormula>
    </tableColumn>
    <tableColumn id="17" xr3:uid="{00000000-0010-0000-0100-000011000000}" name="Add Your Own Columns Here" dataDxfId="64" dataCellStyle="NodeXL Other Column"/>
    <tableColumn id="30" xr3:uid="{702B8198-4C96-47A7-A681-427BF2FAFE02}" name="Followed" dataDxfId="63" dataCellStyle="Normal"/>
    <tableColumn id="31" xr3:uid="{E25480AE-CA96-49F7-AAD3-E9E4136A9F22}" name="Followers" dataDxfId="62" dataCellStyle="Normal"/>
    <tableColumn id="32" xr3:uid="{30A68E79-616E-4F52-9155-9D77BF451A23}" name="Tweets" dataDxfId="61" dataCellStyle="Normal"/>
    <tableColumn id="33" xr3:uid="{8C0FC0A9-DBB1-423E-B38B-47DC97E2FC27}" name="Favorites" dataDxfId="60" dataCellStyle="Normal"/>
    <tableColumn id="34" xr3:uid="{152B1DF7-35AE-4B60-A38E-80D1A1B30659}" name="Time Zone UTC Offset (Seconds)" dataDxfId="59" dataCellStyle="Normal"/>
    <tableColumn id="35" xr3:uid="{484951BA-0EA4-473D-8941-F1760AE860C2}" name="Description" dataDxfId="58" dataCellStyle="Normal"/>
    <tableColumn id="36" xr3:uid="{03B8ED52-0757-45AB-96FF-BE0162FB7DBB}" name="Location" dataDxfId="57" dataCellStyle="Normal"/>
    <tableColumn id="37" xr3:uid="{44335EDA-87E5-4871-9C40-06748D7F5593}" name="Web" dataDxfId="56" dataCellStyle="Normal"/>
    <tableColumn id="38" xr3:uid="{A87FF9B9-8AE5-4249-8DB4-3F2C76215E57}" name="Time Zone" dataDxfId="55" dataCellStyle="Normal"/>
    <tableColumn id="39" xr3:uid="{5D0EFA5C-C7AF-40DF-A791-1C5E9E04FF05}" name="Joined Twitter Date (UTC)" dataDxfId="54" dataCellStyle="Normal"/>
    <tableColumn id="40" xr3:uid="{88788DA8-CE19-4914-9C86-8F0FBEEEDD14}" name="Custom Menu Item Text" dataDxfId="53" dataCellStyle="Normal"/>
    <tableColumn id="41" xr3:uid="{0E3A11A9-0D0F-4BAC-8BAC-090D6F2E1FF9}" name="Custom Menu Item Action" dataDxfId="52" dataCellStyle="Normal"/>
    <tableColumn id="42" xr3:uid="{A37A15DD-F85A-4E0D-B777-8076AC46F9D1}" name="Tweeted Search Term?" dataDxfId="51" dataCellStyle="Normal"/>
  </tableColumns>
  <tableStyleInfo name="NodeXL Table"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Groups" displayName="Groups" ref="A2:X476" totalsRowShown="0" headerRowDxfId="50">
  <autoFilter ref="A2:X476" xr:uid="{00000000-0009-0000-0100-000004000000}"/>
  <tableColumns count="24">
    <tableColumn id="1" xr3:uid="{00000000-0010-0000-0200-000001000000}" name="Group" dataDxfId="49" dataCellStyle="NodeXL Required"/>
    <tableColumn id="2" xr3:uid="{00000000-0010-0000-0200-000002000000}" name="Vertex Color" dataDxfId="48" dataCellStyle="NodeXL Visual Property"/>
    <tableColumn id="3" xr3:uid="{00000000-0010-0000-0200-000003000000}" name="Vertex Shape" dataDxfId="47" dataCellStyle="NodeXL Visual Property"/>
    <tableColumn id="22" xr3:uid="{00000000-0010-0000-0200-000016000000}" name="Visibility" dataDxfId="46" dataCellStyle="NodeXL Visual Property"/>
    <tableColumn id="4" xr3:uid="{00000000-0010-0000-0200-000004000000}" name="Collapsed?" dataCellStyle="NodeXL Visual Property"/>
    <tableColumn id="18" xr3:uid="{00000000-0010-0000-0200-000012000000}" name="Label" dataDxfId="45" dataCellStyle="NodeXL Label"/>
    <tableColumn id="20" xr3:uid="{00000000-0010-0000-0200-000014000000}" name="Collapsed X" dataCellStyle="NodeXL Layout"/>
    <tableColumn id="21" xr3:uid="{00000000-0010-0000-0200-000015000000}" name="Collapsed Y" dataCellStyle="NodeXL Layout"/>
    <tableColumn id="6" xr3:uid="{00000000-0010-0000-0200-000006000000}" name="ID" dataDxfId="44" dataCellStyle="NodeXL Do Not Edit"/>
    <tableColumn id="19" xr3:uid="{00000000-0010-0000-0200-000013000000}" name="Collapsed Properties" dataDxfId="43" dataCellStyle="NodeXL Do Not Edit"/>
    <tableColumn id="5" xr3:uid="{00000000-0010-0000-0200-000005000000}" name="Vertices" dataDxfId="42" dataCellStyle="NodeXL Graph Metric"/>
    <tableColumn id="7" xr3:uid="{00000000-0010-0000-0200-000007000000}" name="Unique Edges" dataDxfId="41" dataCellStyle="NodeXL Graph Metric"/>
    <tableColumn id="8" xr3:uid="{00000000-0010-0000-0200-000008000000}" name="Edges With Duplicates" dataDxfId="40" dataCellStyle="NodeXL Graph Metric"/>
    <tableColumn id="9" xr3:uid="{00000000-0010-0000-0200-000009000000}" name="Total Edges" dataDxfId="39" dataCellStyle="NodeXL Graph Metric"/>
    <tableColumn id="10" xr3:uid="{00000000-0010-0000-0200-00000A000000}" name="Self-Loops" dataDxfId="38" dataCellStyle="NodeXL Graph Metric"/>
    <tableColumn id="24" xr3:uid="{00000000-0010-0000-0200-000018000000}" name="Reciprocated Vertex Pair Ratio" dataDxfId="37" dataCellStyle="NodeXL Graph Metric"/>
    <tableColumn id="25" xr3:uid="{00000000-0010-0000-0200-000019000000}" name="Reciprocated Edge Ratio" dataDxfId="36" dataCellStyle="NodeXL Graph Metric"/>
    <tableColumn id="11" xr3:uid="{00000000-0010-0000-0200-00000B000000}" name="Connected Components" dataDxfId="35" dataCellStyle="NodeXL Graph Metric"/>
    <tableColumn id="12" xr3:uid="{00000000-0010-0000-0200-00000C000000}" name="Single-Vertex Connected Components" dataDxfId="34" dataCellStyle="NodeXL Graph Metric"/>
    <tableColumn id="13" xr3:uid="{00000000-0010-0000-0200-00000D000000}" name="Maximum Vertices in a Connected Component" dataDxfId="33" dataCellStyle="NodeXL Graph Metric"/>
    <tableColumn id="14" xr3:uid="{00000000-0010-0000-0200-00000E000000}" name="Maximum Edges in a Connected Component" dataDxfId="32" dataCellStyle="NodeXL Graph Metric"/>
    <tableColumn id="15" xr3:uid="{00000000-0010-0000-0200-00000F000000}" name="Maximum Geodesic Distance (Diameter)" dataDxfId="31" dataCellStyle="NodeXL Graph Metric"/>
    <tableColumn id="16" xr3:uid="{00000000-0010-0000-0200-000010000000}" name="Average Geodesic Distance" dataDxfId="30" dataCellStyle="NodeXL Graph Metric"/>
    <tableColumn id="17" xr3:uid="{00000000-0010-0000-0200-000011000000}" name="Graph Density" dataDxfId="29" dataCellStyle="NodeXL Graph Metric"/>
  </tableColumns>
  <tableStyleInfo name="NodeXL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GroupVertices" displayName="GroupVertices" ref="A1:C2090" totalsRowShown="0" headerRowDxfId="28" dataDxfId="27">
  <autoFilter ref="A1:C2090" xr:uid="{00000000-0009-0000-0100-000005000000}"/>
  <tableColumns count="3">
    <tableColumn id="1" xr3:uid="{00000000-0010-0000-0300-000001000000}" name="Group" dataDxfId="26" dataCellStyle="Normal"/>
    <tableColumn id="2" xr3:uid="{00000000-0010-0000-0300-000002000000}" name="Vertex" dataDxfId="25" dataCellStyle="Normal"/>
    <tableColumn id="3" xr3:uid="{00000000-0010-0000-0300-000003000000}" name="Vertex ID" dataDxfId="24" dataCellStyle="Normal">
      <calculatedColumnFormula>VLOOKUP(GroupVertices[[#This Row],[Vertex]], Vertices[], MATCH("ID", Vertices[#Headers], 0), FALSE)</calculatedColumnFormula>
    </tableColumn>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OverallMetrics" displayName="OverallMetrics" ref="A1:B2" insertRow="1" totalsRowShown="0" dataCellStyle="NodeXL Graph Metric">
  <autoFilter ref="A1:B2" xr:uid="{00000000-0009-0000-0100-000006000000}"/>
  <tableColumns count="2">
    <tableColumn id="1" xr3:uid="{00000000-0010-0000-0400-000001000000}" name="Graph Metric" dataDxfId="23" dataCellStyle="NodeXL Graph Metric"/>
    <tableColumn id="2" xr3:uid="{00000000-0010-0000-0400-000002000000}" name="Value" dataDxfId="22" dataCellStyle="NodeXL Graph Metric"/>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HistogramBins" displayName="HistogramBins" ref="D1:U45" totalsRowShown="0">
  <autoFilter ref="D1:U45" xr:uid="{00000000-0009-0000-0100-000003000000}"/>
  <tableColumns count="18">
    <tableColumn id="1" xr3:uid="{00000000-0010-0000-0500-000001000000}" name="Degree Bin" dataDxfId="21"/>
    <tableColumn id="2" xr3:uid="{00000000-0010-0000-0500-000002000000}" name="Degree Frequency" dataDxfId="20">
      <calculatedColumnFormula>COUNTIF(Vertices[Degree], "&gt;= " &amp; D2) - COUNTIF(Vertices[Degree], "&gt;=" &amp; D3)</calculatedColumnFormula>
    </tableColumn>
    <tableColumn id="3" xr3:uid="{00000000-0010-0000-0500-000003000000}" name="In-Degree Bin" dataDxfId="19"/>
    <tableColumn id="4" xr3:uid="{00000000-0010-0000-0500-000004000000}" name="In-Degree Frequency" dataDxfId="18">
      <calculatedColumnFormula>COUNTIF(Vertices[In-Degree], "&gt;= " &amp; F2) - COUNTIF(Vertices[In-Degree], "&gt;=" &amp; F3)</calculatedColumnFormula>
    </tableColumn>
    <tableColumn id="5" xr3:uid="{00000000-0010-0000-0500-000005000000}" name="Out-Degree Bin" dataDxfId="17"/>
    <tableColumn id="6" xr3:uid="{00000000-0010-0000-0500-000006000000}" name="Out-Degree Frequency" dataDxfId="16">
      <calculatedColumnFormula>COUNTIF(Vertices[Out-Degree], "&gt;= " &amp; H2) - COUNTIF(Vertices[Out-Degree], "&gt;=" &amp; H3)</calculatedColumnFormula>
    </tableColumn>
    <tableColumn id="7" xr3:uid="{00000000-0010-0000-0500-000007000000}" name="Betweenness Centrality Bin" dataDxfId="15"/>
    <tableColumn id="8" xr3:uid="{00000000-0010-0000-0500-000008000000}" name="Betweenness Centrality Frequency" dataDxfId="14">
      <calculatedColumnFormula>COUNTIF(Vertices[Betweenness Centrality], "&gt;= " &amp; J2) - COUNTIF(Vertices[Betweenness Centrality], "&gt;=" &amp; J3)</calculatedColumnFormula>
    </tableColumn>
    <tableColumn id="9" xr3:uid="{00000000-0010-0000-0500-000009000000}" name="Closeness Centrality Bin" dataDxfId="13"/>
    <tableColumn id="10" xr3:uid="{00000000-0010-0000-0500-00000A000000}" name="Closeness Centrality Frequency" dataDxfId="12">
      <calculatedColumnFormula>COUNTIF(Vertices[Closeness Centrality], "&gt;= " &amp; L2) - COUNTIF(Vertices[Closeness Centrality], "&gt;=" &amp; L3)</calculatedColumnFormula>
    </tableColumn>
    <tableColumn id="11" xr3:uid="{00000000-0010-0000-0500-00000B000000}" name="Eigenvector Centrality Bin" dataDxfId="11"/>
    <tableColumn id="12" xr3:uid="{00000000-0010-0000-0500-00000C000000}" name="Eigenvector Centrality Frequency" dataDxfId="10">
      <calculatedColumnFormula>COUNTIF(Vertices[Eigenvector Centrality], "&gt;= " &amp; N2) - COUNTIF(Vertices[Eigenvector Centrality], "&gt;=" &amp; N3)</calculatedColumnFormula>
    </tableColumn>
    <tableColumn id="18" xr3:uid="{00000000-0010-0000-0500-000012000000}" name="PageRank Bin" dataDxfId="9"/>
    <tableColumn id="17" xr3:uid="{00000000-0010-0000-0500-000011000000}" name="PageRank Frequency" dataDxfId="8">
      <calculatedColumnFormula>COUNTIF(Vertices[Eigenvector Centrality], "&gt;= " &amp; P2) - COUNTIF(Vertices[Eigenvector Centrality], "&gt;=" &amp; P3)</calculatedColumnFormula>
    </tableColumn>
    <tableColumn id="13" xr3:uid="{00000000-0010-0000-0500-00000D000000}" name="Clustering Coefficient Bin" dataDxfId="7"/>
    <tableColumn id="14" xr3:uid="{00000000-0010-0000-0500-00000E000000}" name="Clustering Coefficient Frequency" dataDxfId="6">
      <calculatedColumnFormula>COUNTIF(Vertices[Clustering Coefficient], "&gt;= " &amp; R2) - COUNTIF(Vertices[Clustering Coefficient], "&gt;=" &amp; R3)</calculatedColumnFormula>
    </tableColumn>
    <tableColumn id="15" xr3:uid="{00000000-0010-0000-0500-00000F000000}" name="Dynamic Filter Bin" dataDxfId="5"/>
    <tableColumn id="16" xr3:uid="{00000000-0010-0000-0500-000010000000}" name="Dynamic Filter Frequency" dataDxfId="4">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6000000}" name="HistogramProperties" displayName="HistogramProperties" ref="W1:X4" totalsRowShown="0">
  <autoFilter ref="W1:X4" xr:uid="{00000000-0009-0000-0100-00000F000000}"/>
  <tableColumns count="2">
    <tableColumn id="1" xr3:uid="{00000000-0010-0000-0600-000001000000}" name="Histogram Property"/>
    <tableColumn id="2" xr3:uid="{00000000-0010-0000-0600-000002000000}" name="Value"/>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OverallReadabilityMetrics" displayName="OverallReadabilityMetrics" ref="A29:B30" insertRow="1" totalsRowShown="0" dataCellStyle="NodeXL Graph Metric">
  <autoFilter ref="A29:B30" xr:uid="{00000000-0009-0000-0100-000009000000}"/>
  <tableColumns count="2">
    <tableColumn id="1" xr3:uid="{00000000-0010-0000-0700-000001000000}" name="Readability Metric" dataCellStyle="NodeXL Graph Metric"/>
    <tableColumn id="2" xr3:uid="{00000000-0010-0000-0700-000002000000}"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8000000}" name="PerWorkbookSettings" displayName="PerWorkbookSettings" ref="J1:K8" totalsRowShown="0" headerRowDxfId="3">
  <autoFilter ref="J1:K8" xr:uid="{00000000-0009-0000-0100-000007000000}"/>
  <tableColumns count="2">
    <tableColumn id="1" xr3:uid="{00000000-0010-0000-0800-000001000000}" name="Per-Workbook Setting"/>
    <tableColumn id="2" xr3:uid="{00000000-0010-0000-0800-000002000000}" name="Value"/>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9000000}" name="DynamicFilterSettings" displayName="DynamicFilterSettings" ref="M1:P8" totalsRowShown="0" headerRowDxfId="2">
  <autoFilter ref="M1:P8" xr:uid="{00000000-0009-0000-0100-000008000000}"/>
  <tableColumns count="4">
    <tableColumn id="1" xr3:uid="{00000000-0010-0000-0900-000001000000}" name="Table Name"/>
    <tableColumn id="2" xr3:uid="{00000000-0010-0000-0900-000002000000}" name="Column Name"/>
    <tableColumn id="3" xr3:uid="{00000000-0010-0000-0900-000003000000}" name="Selected Minimum"/>
    <tableColumn id="4" xr3:uid="{00000000-0010-0000-0900-000004000000}" name="Selected Maximum"/>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twitter.com/" TargetMode="External"/><Relationship Id="rId3182" Type="http://schemas.openxmlformats.org/officeDocument/2006/relationships/hyperlink" Target="https://twitter.com/" TargetMode="External"/><Relationship Id="rId3042" Type="http://schemas.openxmlformats.org/officeDocument/2006/relationships/hyperlink" Target="https://twitter.com/" TargetMode="External"/><Relationship Id="rId170" Type="http://schemas.openxmlformats.org/officeDocument/2006/relationships/hyperlink" Target="https://twitter.com/i/web/status/1465217358017007620" TargetMode="External"/><Relationship Id="rId987" Type="http://schemas.openxmlformats.org/officeDocument/2006/relationships/hyperlink" Target="https://twitter.com/" TargetMode="External"/><Relationship Id="rId2668" Type="http://schemas.openxmlformats.org/officeDocument/2006/relationships/hyperlink" Target="https://twitter.com/" TargetMode="External"/><Relationship Id="rId2875" Type="http://schemas.openxmlformats.org/officeDocument/2006/relationships/hyperlink" Target="https://twitter.com/" TargetMode="External"/><Relationship Id="rId847" Type="http://schemas.openxmlformats.org/officeDocument/2006/relationships/hyperlink" Target="https://twitter.com/" TargetMode="External"/><Relationship Id="rId1477" Type="http://schemas.openxmlformats.org/officeDocument/2006/relationships/hyperlink" Target="https://twitter.com/" TargetMode="External"/><Relationship Id="rId1684" Type="http://schemas.openxmlformats.org/officeDocument/2006/relationships/hyperlink" Target="https://twitter.com/" TargetMode="External"/><Relationship Id="rId1891" Type="http://schemas.openxmlformats.org/officeDocument/2006/relationships/hyperlink" Target="https://twitter.com/" TargetMode="External"/><Relationship Id="rId2528" Type="http://schemas.openxmlformats.org/officeDocument/2006/relationships/hyperlink" Target="https://twitter.com/" TargetMode="External"/><Relationship Id="rId2735" Type="http://schemas.openxmlformats.org/officeDocument/2006/relationships/hyperlink" Target="https://twitter.com/" TargetMode="External"/><Relationship Id="rId2942" Type="http://schemas.openxmlformats.org/officeDocument/2006/relationships/hyperlink" Target="https://twitter.com/" TargetMode="External"/><Relationship Id="rId707" Type="http://schemas.openxmlformats.org/officeDocument/2006/relationships/hyperlink" Target="https://www.sports.kz/news/razoblachen-sopernik-golovkina-poboyu-zatri-titula-chempiona-mira" TargetMode="External"/><Relationship Id="rId914" Type="http://schemas.openxmlformats.org/officeDocument/2006/relationships/hyperlink" Target="https://twitter.com/" TargetMode="External"/><Relationship Id="rId1337" Type="http://schemas.openxmlformats.org/officeDocument/2006/relationships/hyperlink" Target="https://twitter.com/" TargetMode="External"/><Relationship Id="rId1544" Type="http://schemas.openxmlformats.org/officeDocument/2006/relationships/hyperlink" Target="https://twitter.com/" TargetMode="External"/><Relationship Id="rId1751" Type="http://schemas.openxmlformats.org/officeDocument/2006/relationships/hyperlink" Target="https://twitter.com/" TargetMode="External"/><Relationship Id="rId2802" Type="http://schemas.openxmlformats.org/officeDocument/2006/relationships/hyperlink" Target="https://twitter.com/" TargetMode="External"/><Relationship Id="rId43" Type="http://schemas.openxmlformats.org/officeDocument/2006/relationships/hyperlink" Target="https://twitter.com/ufc/status/1465018653032648707" TargetMode="External"/><Relationship Id="rId1404" Type="http://schemas.openxmlformats.org/officeDocument/2006/relationships/hyperlink" Target="https://twitter.com/" TargetMode="External"/><Relationship Id="rId1611" Type="http://schemas.openxmlformats.org/officeDocument/2006/relationships/hyperlink" Target="https://twitter.com/" TargetMode="External"/><Relationship Id="rId3369" Type="http://schemas.openxmlformats.org/officeDocument/2006/relationships/hyperlink" Target="https://twitter.com/" TargetMode="External"/><Relationship Id="rId3576" Type="http://schemas.openxmlformats.org/officeDocument/2006/relationships/comments" Target="../comments1.xml"/><Relationship Id="rId497" Type="http://schemas.openxmlformats.org/officeDocument/2006/relationships/hyperlink" Target="https://twitter.com/i/web/status/1465211523102613508" TargetMode="External"/><Relationship Id="rId2178" Type="http://schemas.openxmlformats.org/officeDocument/2006/relationships/hyperlink" Target="https://twitter.com/" TargetMode="External"/><Relationship Id="rId2385" Type="http://schemas.openxmlformats.org/officeDocument/2006/relationships/hyperlink" Target="https://twitter.com/" TargetMode="External"/><Relationship Id="rId3229" Type="http://schemas.openxmlformats.org/officeDocument/2006/relationships/hyperlink" Target="https://twitter.com/" TargetMode="External"/><Relationship Id="rId357" Type="http://schemas.openxmlformats.org/officeDocument/2006/relationships/hyperlink" Target="http://datoukyoku.blog.jp/archives/39202803.html" TargetMode="External"/><Relationship Id="rId1194" Type="http://schemas.openxmlformats.org/officeDocument/2006/relationships/hyperlink" Target="https://twitter.com/" TargetMode="External"/><Relationship Id="rId2038" Type="http://schemas.openxmlformats.org/officeDocument/2006/relationships/hyperlink" Target="https://twitter.com/" TargetMode="External"/><Relationship Id="rId2592" Type="http://schemas.openxmlformats.org/officeDocument/2006/relationships/hyperlink" Target="https://twitter.com/" TargetMode="External"/><Relationship Id="rId3436" Type="http://schemas.openxmlformats.org/officeDocument/2006/relationships/hyperlink" Target="https://twitter.com/" TargetMode="External"/><Relationship Id="rId217" Type="http://schemas.openxmlformats.org/officeDocument/2006/relationships/hyperlink" Target="https://twitter.com/i/web/status/1465228759607427079" TargetMode="External"/><Relationship Id="rId564" Type="http://schemas.openxmlformats.org/officeDocument/2006/relationships/hyperlink" Target="https://twitter.com/i/web/status/1465280107422101517" TargetMode="External"/><Relationship Id="rId771" Type="http://schemas.openxmlformats.org/officeDocument/2006/relationships/hyperlink" Target="https://twitter.com/i/web/status/1465274530729975815" TargetMode="External"/><Relationship Id="rId2245" Type="http://schemas.openxmlformats.org/officeDocument/2006/relationships/hyperlink" Target="https://twitter.com/" TargetMode="External"/><Relationship Id="rId2452" Type="http://schemas.openxmlformats.org/officeDocument/2006/relationships/hyperlink" Target="https://twitter.com/" TargetMode="External"/><Relationship Id="rId3503" Type="http://schemas.openxmlformats.org/officeDocument/2006/relationships/hyperlink" Target="https://twitter.com/" TargetMode="External"/><Relationship Id="rId424" Type="http://schemas.openxmlformats.org/officeDocument/2006/relationships/hyperlink" Target="https://twitter.com/missufe/status/1465257970476847104" TargetMode="External"/><Relationship Id="rId631" Type="http://schemas.openxmlformats.org/officeDocument/2006/relationships/hyperlink" Target="https://www3.nhk.or.jp/news/html/20211104/k10013333861000.html" TargetMode="External"/><Relationship Id="rId1054" Type="http://schemas.openxmlformats.org/officeDocument/2006/relationships/hyperlink" Target="https://twitter.com/" TargetMode="External"/><Relationship Id="rId1261" Type="http://schemas.openxmlformats.org/officeDocument/2006/relationships/hyperlink" Target="https://twitter.com/" TargetMode="External"/><Relationship Id="rId2105" Type="http://schemas.openxmlformats.org/officeDocument/2006/relationships/hyperlink" Target="https://twitter.com/" TargetMode="External"/><Relationship Id="rId2312" Type="http://schemas.openxmlformats.org/officeDocument/2006/relationships/hyperlink" Target="https://twitter.com/" TargetMode="External"/><Relationship Id="rId1121" Type="http://schemas.openxmlformats.org/officeDocument/2006/relationships/hyperlink" Target="https://twitter.com/" TargetMode="External"/><Relationship Id="rId3086" Type="http://schemas.openxmlformats.org/officeDocument/2006/relationships/hyperlink" Target="https://twitter.com/" TargetMode="External"/><Relationship Id="rId3293" Type="http://schemas.openxmlformats.org/officeDocument/2006/relationships/hyperlink" Target="https://twitter.com/" TargetMode="External"/><Relationship Id="rId1938" Type="http://schemas.openxmlformats.org/officeDocument/2006/relationships/hyperlink" Target="https://twitter.com/" TargetMode="External"/><Relationship Id="rId3153" Type="http://schemas.openxmlformats.org/officeDocument/2006/relationships/hyperlink" Target="https://twitter.com/" TargetMode="External"/><Relationship Id="rId3360" Type="http://schemas.openxmlformats.org/officeDocument/2006/relationships/hyperlink" Target="https://twitter.com/" TargetMode="External"/><Relationship Id="rId281" Type="http://schemas.openxmlformats.org/officeDocument/2006/relationships/hyperlink" Target="https://twitter.com/i/web/status/1465234514754654208" TargetMode="External"/><Relationship Id="rId3013" Type="http://schemas.openxmlformats.org/officeDocument/2006/relationships/hyperlink" Target="https://twitter.com/" TargetMode="External"/><Relationship Id="rId141" Type="http://schemas.openxmlformats.org/officeDocument/2006/relationships/hyperlink" Target="https://twitter.com/i/web/status/1465210143889494017" TargetMode="External"/><Relationship Id="rId3220" Type="http://schemas.openxmlformats.org/officeDocument/2006/relationships/hyperlink" Target="https://twitter.com/" TargetMode="External"/><Relationship Id="rId7" Type="http://schemas.openxmlformats.org/officeDocument/2006/relationships/hyperlink" Target="https://twitter.com/i/web/status/1465196614184800264" TargetMode="External"/><Relationship Id="rId2779" Type="http://schemas.openxmlformats.org/officeDocument/2006/relationships/hyperlink" Target="https://twitter.com/" TargetMode="External"/><Relationship Id="rId2986" Type="http://schemas.openxmlformats.org/officeDocument/2006/relationships/hyperlink" Target="https://twitter.com/" TargetMode="External"/><Relationship Id="rId958" Type="http://schemas.openxmlformats.org/officeDocument/2006/relationships/hyperlink" Target="https://twitter.com/" TargetMode="External"/><Relationship Id="rId1588" Type="http://schemas.openxmlformats.org/officeDocument/2006/relationships/hyperlink" Target="https://twitter.com/" TargetMode="External"/><Relationship Id="rId1795" Type="http://schemas.openxmlformats.org/officeDocument/2006/relationships/hyperlink" Target="https://twitter.com/" TargetMode="External"/><Relationship Id="rId2639" Type="http://schemas.openxmlformats.org/officeDocument/2006/relationships/hyperlink" Target="https://twitter.com/" TargetMode="External"/><Relationship Id="rId2846" Type="http://schemas.openxmlformats.org/officeDocument/2006/relationships/hyperlink" Target="https://twitter.com/" TargetMode="External"/><Relationship Id="rId87" Type="http://schemas.openxmlformats.org/officeDocument/2006/relationships/hyperlink" Target="https://twitter.com/i/web/status/1465202179795562496" TargetMode="External"/><Relationship Id="rId818" Type="http://schemas.openxmlformats.org/officeDocument/2006/relationships/hyperlink" Target="https://twitter.com/" TargetMode="External"/><Relationship Id="rId1448" Type="http://schemas.openxmlformats.org/officeDocument/2006/relationships/hyperlink" Target="https://twitter.com/" TargetMode="External"/><Relationship Id="rId1655" Type="http://schemas.openxmlformats.org/officeDocument/2006/relationships/hyperlink" Target="https://twitter.com/" TargetMode="External"/><Relationship Id="rId2706" Type="http://schemas.openxmlformats.org/officeDocument/2006/relationships/hyperlink" Target="https://twitter.com/" TargetMode="External"/><Relationship Id="rId1308" Type="http://schemas.openxmlformats.org/officeDocument/2006/relationships/hyperlink" Target="https://twitter.com/" TargetMode="External"/><Relationship Id="rId1862" Type="http://schemas.openxmlformats.org/officeDocument/2006/relationships/hyperlink" Target="https://twitter.com/" TargetMode="External"/><Relationship Id="rId2913" Type="http://schemas.openxmlformats.org/officeDocument/2006/relationships/hyperlink" Target="https://twitter.com/" TargetMode="External"/><Relationship Id="rId1515" Type="http://schemas.openxmlformats.org/officeDocument/2006/relationships/hyperlink" Target="https://twitter.com/" TargetMode="External"/><Relationship Id="rId1722" Type="http://schemas.openxmlformats.org/officeDocument/2006/relationships/hyperlink" Target="https://twitter.com/" TargetMode="External"/><Relationship Id="rId14" Type="http://schemas.openxmlformats.org/officeDocument/2006/relationships/hyperlink" Target="https://www.essentiallysports.com/when-i-step-into-that-octagon-ill-weigh-173-pounds-justin-gaethje-ufc-249-news/" TargetMode="External"/><Relationship Id="rId2289" Type="http://schemas.openxmlformats.org/officeDocument/2006/relationships/hyperlink" Target="https://twitter.com/" TargetMode="External"/><Relationship Id="rId2496" Type="http://schemas.openxmlformats.org/officeDocument/2006/relationships/hyperlink" Target="https://twitter.com/" TargetMode="External"/><Relationship Id="rId3547" Type="http://schemas.openxmlformats.org/officeDocument/2006/relationships/hyperlink" Target="https://twitter.com/" TargetMode="External"/><Relationship Id="rId468" Type="http://schemas.openxmlformats.org/officeDocument/2006/relationships/hyperlink" Target="https://www.bjpenn.com/mma-news/ufc/gilbert-burns-says-ufc-tried-to-match-him-up-against-vicente-luque-but-both-declined/" TargetMode="External"/><Relationship Id="rId675" Type="http://schemas.openxmlformats.org/officeDocument/2006/relationships/hyperlink" Target="https://twitter.com/i/web/status/1465291242259070986" TargetMode="External"/><Relationship Id="rId882" Type="http://schemas.openxmlformats.org/officeDocument/2006/relationships/hyperlink" Target="https://twitter.com/" TargetMode="External"/><Relationship Id="rId1098" Type="http://schemas.openxmlformats.org/officeDocument/2006/relationships/hyperlink" Target="https://twitter.com/" TargetMode="External"/><Relationship Id="rId2149" Type="http://schemas.openxmlformats.org/officeDocument/2006/relationships/hyperlink" Target="https://twitter.com/" TargetMode="External"/><Relationship Id="rId2356" Type="http://schemas.openxmlformats.org/officeDocument/2006/relationships/hyperlink" Target="https://twitter.com/" TargetMode="External"/><Relationship Id="rId2563" Type="http://schemas.openxmlformats.org/officeDocument/2006/relationships/hyperlink" Target="https://twitter.com/" TargetMode="External"/><Relationship Id="rId2770" Type="http://schemas.openxmlformats.org/officeDocument/2006/relationships/hyperlink" Target="https://twitter.com/" TargetMode="External"/><Relationship Id="rId3407" Type="http://schemas.openxmlformats.org/officeDocument/2006/relationships/hyperlink" Target="https://twitter.com/" TargetMode="External"/><Relationship Id="rId328" Type="http://schemas.openxmlformats.org/officeDocument/2006/relationships/hyperlink" Target="http://terezowens.com/ufc-legend-diego-sanchez-in-critical-condition-with-pneumonia-covid-fights-for-his-life-refuses-to-take-vaccine/" TargetMode="External"/><Relationship Id="rId535" Type="http://schemas.openxmlformats.org/officeDocument/2006/relationships/hyperlink" Target="https://www.mmateam.org/2021/11/13/no-alcanzo-a-debutar-y-le-encontraron-3-tipos-de-drogas-la-maldicion-de-un-mexicano-en-ufc-2/" TargetMode="External"/><Relationship Id="rId742" Type="http://schemas.openxmlformats.org/officeDocument/2006/relationships/hyperlink" Target="https://twitter.com/i/web/status/1465229147022708740" TargetMode="External"/><Relationship Id="rId1165" Type="http://schemas.openxmlformats.org/officeDocument/2006/relationships/hyperlink" Target="https://twitter.com/" TargetMode="External"/><Relationship Id="rId1372" Type="http://schemas.openxmlformats.org/officeDocument/2006/relationships/hyperlink" Target="https://twitter.com/" TargetMode="External"/><Relationship Id="rId2009" Type="http://schemas.openxmlformats.org/officeDocument/2006/relationships/hyperlink" Target="https://twitter.com/" TargetMode="External"/><Relationship Id="rId2216" Type="http://schemas.openxmlformats.org/officeDocument/2006/relationships/hyperlink" Target="https://twitter.com/" TargetMode="External"/><Relationship Id="rId2423" Type="http://schemas.openxmlformats.org/officeDocument/2006/relationships/hyperlink" Target="https://twitter.com/" TargetMode="External"/><Relationship Id="rId2630" Type="http://schemas.openxmlformats.org/officeDocument/2006/relationships/hyperlink" Target="https://twitter.com/" TargetMode="External"/><Relationship Id="rId602" Type="http://schemas.openxmlformats.org/officeDocument/2006/relationships/hyperlink" Target="https://twitter.com/ufc/status/1463296310832873474" TargetMode="External"/><Relationship Id="rId1025" Type="http://schemas.openxmlformats.org/officeDocument/2006/relationships/hyperlink" Target="https://twitter.com/" TargetMode="External"/><Relationship Id="rId1232" Type="http://schemas.openxmlformats.org/officeDocument/2006/relationships/hyperlink" Target="https://twitter.com/" TargetMode="External"/><Relationship Id="rId3197" Type="http://schemas.openxmlformats.org/officeDocument/2006/relationships/hyperlink" Target="https://twitter.com/" TargetMode="External"/><Relationship Id="rId3057" Type="http://schemas.openxmlformats.org/officeDocument/2006/relationships/hyperlink" Target="https://twitter.com/" TargetMode="External"/><Relationship Id="rId185" Type="http://schemas.openxmlformats.org/officeDocument/2006/relationships/hyperlink" Target="https://www.bolasport.com/read/313018468/dustin-poirier-buka-peluang-pindah-divisi-jika-kalahkan-juara-kelas-ringan-ufc" TargetMode="External"/><Relationship Id="rId1909" Type="http://schemas.openxmlformats.org/officeDocument/2006/relationships/hyperlink" Target="https://twitter.com/" TargetMode="External"/><Relationship Id="rId3264" Type="http://schemas.openxmlformats.org/officeDocument/2006/relationships/hyperlink" Target="https://twitter.com/" TargetMode="External"/><Relationship Id="rId3471" Type="http://schemas.openxmlformats.org/officeDocument/2006/relationships/hyperlink" Target="https://twitter.com/" TargetMode="External"/><Relationship Id="rId392" Type="http://schemas.openxmlformats.org/officeDocument/2006/relationships/hyperlink" Target="https://twitter.com/i/web/status/1465258798277353474" TargetMode="External"/><Relationship Id="rId2073" Type="http://schemas.openxmlformats.org/officeDocument/2006/relationships/hyperlink" Target="https://twitter.com/" TargetMode="External"/><Relationship Id="rId2280" Type="http://schemas.openxmlformats.org/officeDocument/2006/relationships/hyperlink" Target="https://twitter.com/" TargetMode="External"/><Relationship Id="rId3124" Type="http://schemas.openxmlformats.org/officeDocument/2006/relationships/hyperlink" Target="https://twitter.com/" TargetMode="External"/><Relationship Id="rId3331" Type="http://schemas.openxmlformats.org/officeDocument/2006/relationships/hyperlink" Target="https://twitter.com/" TargetMode="External"/><Relationship Id="rId252" Type="http://schemas.openxmlformats.org/officeDocument/2006/relationships/hyperlink" Target="https://mmajunkie.usatoday.com/2021/11/ufc-269-mike-brown-preview-dustin-poirier-charles-oliveira-title-fight-red-zone-danger-areas" TargetMode="External"/><Relationship Id="rId2140" Type="http://schemas.openxmlformats.org/officeDocument/2006/relationships/hyperlink" Target="https://twitter.com/" TargetMode="External"/><Relationship Id="rId112" Type="http://schemas.openxmlformats.org/officeDocument/2006/relationships/hyperlink" Target="https://www.youtube.com/watch?v=gykLVStQPVg&amp;feature=youtu.be" TargetMode="External"/><Relationship Id="rId1699" Type="http://schemas.openxmlformats.org/officeDocument/2006/relationships/hyperlink" Target="https://twitter.com/" TargetMode="External"/><Relationship Id="rId2000" Type="http://schemas.openxmlformats.org/officeDocument/2006/relationships/hyperlink" Target="https://twitter.com/" TargetMode="External"/><Relationship Id="rId2957" Type="http://schemas.openxmlformats.org/officeDocument/2006/relationships/hyperlink" Target="https://twitter.com/" TargetMode="External"/><Relationship Id="rId929" Type="http://schemas.openxmlformats.org/officeDocument/2006/relationships/hyperlink" Target="https://twitter.com/" TargetMode="External"/><Relationship Id="rId1559" Type="http://schemas.openxmlformats.org/officeDocument/2006/relationships/hyperlink" Target="https://twitter.com/" TargetMode="External"/><Relationship Id="rId1766" Type="http://schemas.openxmlformats.org/officeDocument/2006/relationships/hyperlink" Target="https://twitter.com/" TargetMode="External"/><Relationship Id="rId1973" Type="http://schemas.openxmlformats.org/officeDocument/2006/relationships/hyperlink" Target="https://twitter.com/" TargetMode="External"/><Relationship Id="rId2817" Type="http://schemas.openxmlformats.org/officeDocument/2006/relationships/hyperlink" Target="https://twitter.com/" TargetMode="External"/><Relationship Id="rId58" Type="http://schemas.openxmlformats.org/officeDocument/2006/relationships/hyperlink" Target="https://twitter.com/i/web/status/1465199724944785415" TargetMode="External"/><Relationship Id="rId1419" Type="http://schemas.openxmlformats.org/officeDocument/2006/relationships/hyperlink" Target="https://twitter.com/" TargetMode="External"/><Relationship Id="rId1626" Type="http://schemas.openxmlformats.org/officeDocument/2006/relationships/hyperlink" Target="https://twitter.com/" TargetMode="External"/><Relationship Id="rId1833" Type="http://schemas.openxmlformats.org/officeDocument/2006/relationships/hyperlink" Target="https://twitter.com/" TargetMode="External"/><Relationship Id="rId1900" Type="http://schemas.openxmlformats.org/officeDocument/2006/relationships/hyperlink" Target="https://twitter.com/" TargetMode="External"/><Relationship Id="rId579" Type="http://schemas.openxmlformats.org/officeDocument/2006/relationships/hyperlink" Target="https://www.bestfightodds.com/events/ufc-fight-night-203-2343" TargetMode="External"/><Relationship Id="rId786" Type="http://schemas.openxmlformats.org/officeDocument/2006/relationships/hyperlink" Target="https://twitter.com/i/web/status/1465211362947174404" TargetMode="External"/><Relationship Id="rId993" Type="http://schemas.openxmlformats.org/officeDocument/2006/relationships/hyperlink" Target="https://twitter.com/" TargetMode="External"/><Relationship Id="rId2467" Type="http://schemas.openxmlformats.org/officeDocument/2006/relationships/hyperlink" Target="https://twitter.com/" TargetMode="External"/><Relationship Id="rId2674" Type="http://schemas.openxmlformats.org/officeDocument/2006/relationships/hyperlink" Target="https://twitter.com/" TargetMode="External"/><Relationship Id="rId3518" Type="http://schemas.openxmlformats.org/officeDocument/2006/relationships/hyperlink" Target="https://twitter.com/" TargetMode="External"/><Relationship Id="rId439" Type="http://schemas.openxmlformats.org/officeDocument/2006/relationships/hyperlink" Target="https://twitter.com/i/web/status/1465262164474675203" TargetMode="External"/><Relationship Id="rId646" Type="http://schemas.openxmlformats.org/officeDocument/2006/relationships/hyperlink" Target="https://www.sports.kz/news/ufc-anonsiroval-vozvraschenie-boytsa-iz-kazahstana-video" TargetMode="External"/><Relationship Id="rId1069" Type="http://schemas.openxmlformats.org/officeDocument/2006/relationships/hyperlink" Target="https://twitter.com/" TargetMode="External"/><Relationship Id="rId1276" Type="http://schemas.openxmlformats.org/officeDocument/2006/relationships/hyperlink" Target="https://twitter.com/" TargetMode="External"/><Relationship Id="rId1483" Type="http://schemas.openxmlformats.org/officeDocument/2006/relationships/hyperlink" Target="https://twitter.com/" TargetMode="External"/><Relationship Id="rId2327" Type="http://schemas.openxmlformats.org/officeDocument/2006/relationships/hyperlink" Target="https://twitter.com/" TargetMode="External"/><Relationship Id="rId2881" Type="http://schemas.openxmlformats.org/officeDocument/2006/relationships/hyperlink" Target="https://twitter.com/" TargetMode="External"/><Relationship Id="rId506" Type="http://schemas.openxmlformats.org/officeDocument/2006/relationships/hyperlink" Target="https://twitter.com/i/web/status/1465269917691875330" TargetMode="External"/><Relationship Id="rId853" Type="http://schemas.openxmlformats.org/officeDocument/2006/relationships/hyperlink" Target="https://twitter.com/" TargetMode="External"/><Relationship Id="rId1136" Type="http://schemas.openxmlformats.org/officeDocument/2006/relationships/hyperlink" Target="https://twitter.com/" TargetMode="External"/><Relationship Id="rId1690" Type="http://schemas.openxmlformats.org/officeDocument/2006/relationships/hyperlink" Target="https://twitter.com/" TargetMode="External"/><Relationship Id="rId2534" Type="http://schemas.openxmlformats.org/officeDocument/2006/relationships/hyperlink" Target="https://twitter.com/" TargetMode="External"/><Relationship Id="rId2741" Type="http://schemas.openxmlformats.org/officeDocument/2006/relationships/hyperlink" Target="https://twitter.com/" TargetMode="External"/><Relationship Id="rId713" Type="http://schemas.openxmlformats.org/officeDocument/2006/relationships/hyperlink" Target="https://twitter.com/i/web/status/1465295082568003586" TargetMode="External"/><Relationship Id="rId920" Type="http://schemas.openxmlformats.org/officeDocument/2006/relationships/hyperlink" Target="https://twitter.com/" TargetMode="External"/><Relationship Id="rId1343" Type="http://schemas.openxmlformats.org/officeDocument/2006/relationships/hyperlink" Target="https://twitter.com/" TargetMode="External"/><Relationship Id="rId1550" Type="http://schemas.openxmlformats.org/officeDocument/2006/relationships/hyperlink" Target="https://twitter.com/" TargetMode="External"/><Relationship Id="rId2601" Type="http://schemas.openxmlformats.org/officeDocument/2006/relationships/hyperlink" Target="https://twitter.com/" TargetMode="External"/><Relationship Id="rId1203" Type="http://schemas.openxmlformats.org/officeDocument/2006/relationships/hyperlink" Target="https://twitter.com/" TargetMode="External"/><Relationship Id="rId1410" Type="http://schemas.openxmlformats.org/officeDocument/2006/relationships/hyperlink" Target="https://twitter.com/" TargetMode="External"/><Relationship Id="rId3168" Type="http://schemas.openxmlformats.org/officeDocument/2006/relationships/hyperlink" Target="https://twitter.com/" TargetMode="External"/><Relationship Id="rId3375" Type="http://schemas.openxmlformats.org/officeDocument/2006/relationships/hyperlink" Target="https://twitter.com/" TargetMode="External"/><Relationship Id="rId296" Type="http://schemas.openxmlformats.org/officeDocument/2006/relationships/hyperlink" Target="https://twitter.com/i/web/status/1465240516757491715" TargetMode="External"/><Relationship Id="rId2184" Type="http://schemas.openxmlformats.org/officeDocument/2006/relationships/hyperlink" Target="https://twitter.com/" TargetMode="External"/><Relationship Id="rId2391" Type="http://schemas.openxmlformats.org/officeDocument/2006/relationships/hyperlink" Target="https://twitter.com/" TargetMode="External"/><Relationship Id="rId3028" Type="http://schemas.openxmlformats.org/officeDocument/2006/relationships/hyperlink" Target="https://twitter.com/" TargetMode="External"/><Relationship Id="rId3235" Type="http://schemas.openxmlformats.org/officeDocument/2006/relationships/hyperlink" Target="https://twitter.com/" TargetMode="External"/><Relationship Id="rId3442" Type="http://schemas.openxmlformats.org/officeDocument/2006/relationships/hyperlink" Target="https://twitter.com/" TargetMode="External"/><Relationship Id="rId156" Type="http://schemas.openxmlformats.org/officeDocument/2006/relationships/hyperlink" Target="https://twitter.com/i/web/status/1465213127235092483" TargetMode="External"/><Relationship Id="rId363" Type="http://schemas.openxmlformats.org/officeDocument/2006/relationships/hyperlink" Target="https://www.20minutes.fr/economie/3181503-20211129-covid-19-20-minutes-ufc-choisir-repondent-questions-avoirs-vacances-annulees-2020?utm_term=Autofeed&amp;xtref=twitter.com&amp;utm_medium=Social&amp;utm_source=Twitter" TargetMode="External"/><Relationship Id="rId570" Type="http://schemas.openxmlformats.org/officeDocument/2006/relationships/hyperlink" Target="https://twitter.com/i/web/status/1465229265105035269" TargetMode="External"/><Relationship Id="rId2044" Type="http://schemas.openxmlformats.org/officeDocument/2006/relationships/hyperlink" Target="https://twitter.com/" TargetMode="External"/><Relationship Id="rId2251" Type="http://schemas.openxmlformats.org/officeDocument/2006/relationships/hyperlink" Target="https://twitter.com/" TargetMode="External"/><Relationship Id="rId3302" Type="http://schemas.openxmlformats.org/officeDocument/2006/relationships/hyperlink" Target="https://twitter.com/" TargetMode="External"/><Relationship Id="rId223" Type="http://schemas.openxmlformats.org/officeDocument/2006/relationships/hyperlink" Target="https://www.espn.com/mma/story/_/id/32726961/ufc-lightweights-beneil-dariush-islam-makhachev-agree-155-pound-five-round-contest-february" TargetMode="External"/><Relationship Id="rId430" Type="http://schemas.openxmlformats.org/officeDocument/2006/relationships/hyperlink" Target="https://twitter.com/i/web/status/1465222890916306959" TargetMode="External"/><Relationship Id="rId1060" Type="http://schemas.openxmlformats.org/officeDocument/2006/relationships/hyperlink" Target="https://twitter.com/" TargetMode="External"/><Relationship Id="rId2111" Type="http://schemas.openxmlformats.org/officeDocument/2006/relationships/hyperlink" Target="https://twitter.com/" TargetMode="External"/><Relationship Id="rId1877" Type="http://schemas.openxmlformats.org/officeDocument/2006/relationships/hyperlink" Target="https://twitter.com/" TargetMode="External"/><Relationship Id="rId2928" Type="http://schemas.openxmlformats.org/officeDocument/2006/relationships/hyperlink" Target="https://twitter.com/" TargetMode="External"/><Relationship Id="rId1737" Type="http://schemas.openxmlformats.org/officeDocument/2006/relationships/hyperlink" Target="https://twitter.com/" TargetMode="External"/><Relationship Id="rId1944" Type="http://schemas.openxmlformats.org/officeDocument/2006/relationships/hyperlink" Target="https://twitter.com/" TargetMode="External"/><Relationship Id="rId3092" Type="http://schemas.openxmlformats.org/officeDocument/2006/relationships/hyperlink" Target="https://twitter.com/" TargetMode="External"/><Relationship Id="rId29" Type="http://schemas.openxmlformats.org/officeDocument/2006/relationships/hyperlink" Target="https://twitter.com/i/web/status/1465198147920011266" TargetMode="External"/><Relationship Id="rId1804" Type="http://schemas.openxmlformats.org/officeDocument/2006/relationships/hyperlink" Target="https://twitter.com/" TargetMode="External"/><Relationship Id="rId897" Type="http://schemas.openxmlformats.org/officeDocument/2006/relationships/hyperlink" Target="https://twitter.com/" TargetMode="External"/><Relationship Id="rId2578" Type="http://schemas.openxmlformats.org/officeDocument/2006/relationships/hyperlink" Target="https://twitter.com/" TargetMode="External"/><Relationship Id="rId2785" Type="http://schemas.openxmlformats.org/officeDocument/2006/relationships/hyperlink" Target="https://twitter.com/" TargetMode="External"/><Relationship Id="rId2992" Type="http://schemas.openxmlformats.org/officeDocument/2006/relationships/hyperlink" Target="https://twitter.com/" TargetMode="External"/><Relationship Id="rId757" Type="http://schemas.openxmlformats.org/officeDocument/2006/relationships/hyperlink" Target="https://twitter.com/i/web/status/1465285713226878980" TargetMode="External"/><Relationship Id="rId964" Type="http://schemas.openxmlformats.org/officeDocument/2006/relationships/hyperlink" Target="https://twitter.com/" TargetMode="External"/><Relationship Id="rId1387" Type="http://schemas.openxmlformats.org/officeDocument/2006/relationships/hyperlink" Target="https://twitter.com/" TargetMode="External"/><Relationship Id="rId1594" Type="http://schemas.openxmlformats.org/officeDocument/2006/relationships/hyperlink" Target="https://twitter.com/" TargetMode="External"/><Relationship Id="rId2438" Type="http://schemas.openxmlformats.org/officeDocument/2006/relationships/hyperlink" Target="https://twitter.com/" TargetMode="External"/><Relationship Id="rId2645" Type="http://schemas.openxmlformats.org/officeDocument/2006/relationships/hyperlink" Target="https://twitter.com/" TargetMode="External"/><Relationship Id="rId2852" Type="http://schemas.openxmlformats.org/officeDocument/2006/relationships/hyperlink" Target="https://twitter.com/" TargetMode="External"/><Relationship Id="rId93" Type="http://schemas.openxmlformats.org/officeDocument/2006/relationships/hyperlink" Target="https://twitter.com/i/web/status/1465201983694852096" TargetMode="External"/><Relationship Id="rId617" Type="http://schemas.openxmlformats.org/officeDocument/2006/relationships/hyperlink" Target="https://www.youtube.com/watch?v=_gOBFu50u0c&amp;feature=youtu.be" TargetMode="External"/><Relationship Id="rId824" Type="http://schemas.openxmlformats.org/officeDocument/2006/relationships/hyperlink" Target="https://twitter.com/" TargetMode="External"/><Relationship Id="rId1247" Type="http://schemas.openxmlformats.org/officeDocument/2006/relationships/hyperlink" Target="https://twitter.com/" TargetMode="External"/><Relationship Id="rId1454" Type="http://schemas.openxmlformats.org/officeDocument/2006/relationships/hyperlink" Target="https://twitter.com/" TargetMode="External"/><Relationship Id="rId1661" Type="http://schemas.openxmlformats.org/officeDocument/2006/relationships/hyperlink" Target="https://twitter.com/" TargetMode="External"/><Relationship Id="rId2505" Type="http://schemas.openxmlformats.org/officeDocument/2006/relationships/hyperlink" Target="https://twitter.com/" TargetMode="External"/><Relationship Id="rId2712" Type="http://schemas.openxmlformats.org/officeDocument/2006/relationships/hyperlink" Target="https://twitter.com/" TargetMode="External"/><Relationship Id="rId1107" Type="http://schemas.openxmlformats.org/officeDocument/2006/relationships/hyperlink" Target="https://twitter.com/" TargetMode="External"/><Relationship Id="rId1314" Type="http://schemas.openxmlformats.org/officeDocument/2006/relationships/hyperlink" Target="https://twitter.com/" TargetMode="External"/><Relationship Id="rId1521" Type="http://schemas.openxmlformats.org/officeDocument/2006/relationships/hyperlink" Target="https://twitter.com/" TargetMode="External"/><Relationship Id="rId3279" Type="http://schemas.openxmlformats.org/officeDocument/2006/relationships/hyperlink" Target="https://twitter.com/" TargetMode="External"/><Relationship Id="rId3486" Type="http://schemas.openxmlformats.org/officeDocument/2006/relationships/hyperlink" Target="https://twitter.com/" TargetMode="External"/><Relationship Id="rId20" Type="http://schemas.openxmlformats.org/officeDocument/2006/relationships/hyperlink" Target="https://twitter.com/i/web/status/1465196614184800264" TargetMode="External"/><Relationship Id="rId2088" Type="http://schemas.openxmlformats.org/officeDocument/2006/relationships/hyperlink" Target="https://twitter.com/" TargetMode="External"/><Relationship Id="rId2295" Type="http://schemas.openxmlformats.org/officeDocument/2006/relationships/hyperlink" Target="https://twitter.com/" TargetMode="External"/><Relationship Id="rId3139" Type="http://schemas.openxmlformats.org/officeDocument/2006/relationships/hyperlink" Target="https://twitter.com/" TargetMode="External"/><Relationship Id="rId3346" Type="http://schemas.openxmlformats.org/officeDocument/2006/relationships/hyperlink" Target="https://twitter.com/" TargetMode="External"/><Relationship Id="rId267" Type="http://schemas.openxmlformats.org/officeDocument/2006/relationships/hyperlink" Target="https://www.bloodyelbow.com/2021/11/28/22806018/triller-boss-trolls-dana-white-pay-his-fighters-we-pay-our-ushers-ryan-kavanaugh-mma-ufc-boxing-news" TargetMode="External"/><Relationship Id="rId474" Type="http://schemas.openxmlformats.org/officeDocument/2006/relationships/hyperlink" Target="https://www.bjpenn.com/mma-news/ufc/mike-perry-issues-statement-following-big-upset-win-at-triller-triad-combat/" TargetMode="External"/><Relationship Id="rId2155" Type="http://schemas.openxmlformats.org/officeDocument/2006/relationships/hyperlink" Target="https://twitter.com/" TargetMode="External"/><Relationship Id="rId3553" Type="http://schemas.openxmlformats.org/officeDocument/2006/relationships/hyperlink" Target="https://twitter.com/" TargetMode="External"/><Relationship Id="rId127" Type="http://schemas.openxmlformats.org/officeDocument/2006/relationships/hyperlink" Target="https://westernjournal.com/" TargetMode="External"/><Relationship Id="rId681" Type="http://schemas.openxmlformats.org/officeDocument/2006/relationships/hyperlink" Target="https://twitter.com/i/web/status/1465291242259070986" TargetMode="External"/><Relationship Id="rId2362" Type="http://schemas.openxmlformats.org/officeDocument/2006/relationships/hyperlink" Target="https://twitter.com/" TargetMode="External"/><Relationship Id="rId3206" Type="http://schemas.openxmlformats.org/officeDocument/2006/relationships/hyperlink" Target="https://twitter.com/" TargetMode="External"/><Relationship Id="rId3413" Type="http://schemas.openxmlformats.org/officeDocument/2006/relationships/hyperlink" Target="https://twitter.com/" TargetMode="External"/><Relationship Id="rId334" Type="http://schemas.openxmlformats.org/officeDocument/2006/relationships/hyperlink" Target="https://twitter.com/i/web/status/1465247103471472642" TargetMode="External"/><Relationship Id="rId541" Type="http://schemas.openxmlformats.org/officeDocument/2006/relationships/hyperlink" Target="https://www.quechoisir.org/actualite-made-in-france-un-nouveau-logo-qui-ne-regle-pas-tout-n96684/" TargetMode="External"/><Relationship Id="rId1171" Type="http://schemas.openxmlformats.org/officeDocument/2006/relationships/hyperlink" Target="https://twitter.com/" TargetMode="External"/><Relationship Id="rId2015" Type="http://schemas.openxmlformats.org/officeDocument/2006/relationships/hyperlink" Target="https://twitter.com/" TargetMode="External"/><Relationship Id="rId2222" Type="http://schemas.openxmlformats.org/officeDocument/2006/relationships/hyperlink" Target="https://twitter.com/" TargetMode="External"/><Relationship Id="rId401" Type="http://schemas.openxmlformats.org/officeDocument/2006/relationships/hyperlink" Target="https://twitter.com/i/web/status/1465260217537638406" TargetMode="External"/><Relationship Id="rId1031" Type="http://schemas.openxmlformats.org/officeDocument/2006/relationships/hyperlink" Target="https://twitter.com/" TargetMode="External"/><Relationship Id="rId1988" Type="http://schemas.openxmlformats.org/officeDocument/2006/relationships/hyperlink" Target="https://twitter.com/" TargetMode="External"/><Relationship Id="rId1848" Type="http://schemas.openxmlformats.org/officeDocument/2006/relationships/hyperlink" Target="https://twitter.com/" TargetMode="External"/><Relationship Id="rId3063" Type="http://schemas.openxmlformats.org/officeDocument/2006/relationships/hyperlink" Target="https://twitter.com/" TargetMode="External"/><Relationship Id="rId3270" Type="http://schemas.openxmlformats.org/officeDocument/2006/relationships/hyperlink" Target="https://twitter.com/" TargetMode="External"/><Relationship Id="rId191" Type="http://schemas.openxmlformats.org/officeDocument/2006/relationships/hyperlink" Target="https://news.yahoo.co.jp/articles/529d46997a65d37979849e3a84bda7837f63c461" TargetMode="External"/><Relationship Id="rId1708" Type="http://schemas.openxmlformats.org/officeDocument/2006/relationships/hyperlink" Target="https://twitter.com/" TargetMode="External"/><Relationship Id="rId1915" Type="http://schemas.openxmlformats.org/officeDocument/2006/relationships/hyperlink" Target="https://twitter.com/" TargetMode="External"/><Relationship Id="rId3130" Type="http://schemas.openxmlformats.org/officeDocument/2006/relationships/hyperlink" Target="https://twitter.com/" TargetMode="External"/><Relationship Id="rId2689" Type="http://schemas.openxmlformats.org/officeDocument/2006/relationships/hyperlink" Target="https://twitter.com/" TargetMode="External"/><Relationship Id="rId2896" Type="http://schemas.openxmlformats.org/officeDocument/2006/relationships/hyperlink" Target="https://twitter.com/" TargetMode="External"/><Relationship Id="rId868" Type="http://schemas.openxmlformats.org/officeDocument/2006/relationships/hyperlink" Target="https://twitter.com/" TargetMode="External"/><Relationship Id="rId1498" Type="http://schemas.openxmlformats.org/officeDocument/2006/relationships/hyperlink" Target="https://twitter.com/" TargetMode="External"/><Relationship Id="rId2549" Type="http://schemas.openxmlformats.org/officeDocument/2006/relationships/hyperlink" Target="https://twitter.com/" TargetMode="External"/><Relationship Id="rId2756" Type="http://schemas.openxmlformats.org/officeDocument/2006/relationships/hyperlink" Target="https://twitter.com/" TargetMode="External"/><Relationship Id="rId2963" Type="http://schemas.openxmlformats.org/officeDocument/2006/relationships/hyperlink" Target="https://twitter.com/" TargetMode="External"/><Relationship Id="rId728" Type="http://schemas.openxmlformats.org/officeDocument/2006/relationships/hyperlink" Target="https://twitter.com/akitheblackcat/status/1465194464306102272" TargetMode="External"/><Relationship Id="rId935" Type="http://schemas.openxmlformats.org/officeDocument/2006/relationships/hyperlink" Target="https://twitter.com/" TargetMode="External"/><Relationship Id="rId1358" Type="http://schemas.openxmlformats.org/officeDocument/2006/relationships/hyperlink" Target="https://twitter.com/" TargetMode="External"/><Relationship Id="rId1565" Type="http://schemas.openxmlformats.org/officeDocument/2006/relationships/hyperlink" Target="https://twitter.com/" TargetMode="External"/><Relationship Id="rId1772" Type="http://schemas.openxmlformats.org/officeDocument/2006/relationships/hyperlink" Target="https://twitter.com/" TargetMode="External"/><Relationship Id="rId2409" Type="http://schemas.openxmlformats.org/officeDocument/2006/relationships/hyperlink" Target="https://twitter.com/" TargetMode="External"/><Relationship Id="rId2616" Type="http://schemas.openxmlformats.org/officeDocument/2006/relationships/hyperlink" Target="https://twitter.com/" TargetMode="External"/><Relationship Id="rId64" Type="http://schemas.openxmlformats.org/officeDocument/2006/relationships/hyperlink" Target="https://twitter.com/i/web/status/1465201983694852096" TargetMode="External"/><Relationship Id="rId1218" Type="http://schemas.openxmlformats.org/officeDocument/2006/relationships/hyperlink" Target="https://twitter.com/" TargetMode="External"/><Relationship Id="rId1425" Type="http://schemas.openxmlformats.org/officeDocument/2006/relationships/hyperlink" Target="https://twitter.com/" TargetMode="External"/><Relationship Id="rId2823" Type="http://schemas.openxmlformats.org/officeDocument/2006/relationships/hyperlink" Target="https://twitter.com/" TargetMode="External"/><Relationship Id="rId1632" Type="http://schemas.openxmlformats.org/officeDocument/2006/relationships/hyperlink" Target="https://twitter.com/" TargetMode="External"/><Relationship Id="rId2199" Type="http://schemas.openxmlformats.org/officeDocument/2006/relationships/hyperlink" Target="https://twitter.com/" TargetMode="External"/><Relationship Id="rId3457" Type="http://schemas.openxmlformats.org/officeDocument/2006/relationships/hyperlink" Target="https://twitter.com/" TargetMode="External"/><Relationship Id="rId378" Type="http://schemas.openxmlformats.org/officeDocument/2006/relationships/hyperlink" Target="http://blog.livedoor.jp/ka910gi/archives/12211089.html" TargetMode="External"/><Relationship Id="rId585" Type="http://schemas.openxmlformats.org/officeDocument/2006/relationships/hyperlink" Target="https://twitter.com/i/web/status/1465283579437629444" TargetMode="External"/><Relationship Id="rId792" Type="http://schemas.openxmlformats.org/officeDocument/2006/relationships/hyperlink" Target="https://www.youtube.com/watch?v=_gOBFu50u0c&amp;feature=youtu.be" TargetMode="External"/><Relationship Id="rId2059" Type="http://schemas.openxmlformats.org/officeDocument/2006/relationships/hyperlink" Target="https://twitter.com/" TargetMode="External"/><Relationship Id="rId2266" Type="http://schemas.openxmlformats.org/officeDocument/2006/relationships/hyperlink" Target="https://twitter.com/" TargetMode="External"/><Relationship Id="rId2473" Type="http://schemas.openxmlformats.org/officeDocument/2006/relationships/hyperlink" Target="https://twitter.com/" TargetMode="External"/><Relationship Id="rId2680" Type="http://schemas.openxmlformats.org/officeDocument/2006/relationships/hyperlink" Target="https://twitter.com/" TargetMode="External"/><Relationship Id="rId3317" Type="http://schemas.openxmlformats.org/officeDocument/2006/relationships/hyperlink" Target="https://twitter.com/" TargetMode="External"/><Relationship Id="rId3524" Type="http://schemas.openxmlformats.org/officeDocument/2006/relationships/hyperlink" Target="https://twitter.com/" TargetMode="External"/><Relationship Id="rId238" Type="http://schemas.openxmlformats.org/officeDocument/2006/relationships/hyperlink" Target="https://twitter.com/i/web/status/1465236372898336768" TargetMode="External"/><Relationship Id="rId445" Type="http://schemas.openxmlformats.org/officeDocument/2006/relationships/hyperlink" Target="https://www.mmafighting.com/2021/11/28/22800421/the-great-divide-who-is-the-best-boxer-in-the-ufc?utm_campaign=mmafighting&amp;utm_content=chorus&amp;utm_medium=social&amp;utm_source=twitter" TargetMode="External"/><Relationship Id="rId652" Type="http://schemas.openxmlformats.org/officeDocument/2006/relationships/hyperlink" Target="https://agfight.com/noticias/conor-mcgregor-prega-cautela-mas-estipula-prazo-para-retorno-ao-ufc/" TargetMode="External"/><Relationship Id="rId1075" Type="http://schemas.openxmlformats.org/officeDocument/2006/relationships/hyperlink" Target="https://twitter.com/" TargetMode="External"/><Relationship Id="rId1282" Type="http://schemas.openxmlformats.org/officeDocument/2006/relationships/hyperlink" Target="https://twitter.com/" TargetMode="External"/><Relationship Id="rId2126" Type="http://schemas.openxmlformats.org/officeDocument/2006/relationships/hyperlink" Target="https://twitter.com/" TargetMode="External"/><Relationship Id="rId2333" Type="http://schemas.openxmlformats.org/officeDocument/2006/relationships/hyperlink" Target="https://twitter.com/" TargetMode="External"/><Relationship Id="rId2540" Type="http://schemas.openxmlformats.org/officeDocument/2006/relationships/hyperlink" Target="https://twitter.com/" TargetMode="External"/><Relationship Id="rId305" Type="http://schemas.openxmlformats.org/officeDocument/2006/relationships/hyperlink" Target="https://www.youtube.com/watch?v=_gOBFu50u0c&amp;feature=youtu.be" TargetMode="External"/><Relationship Id="rId512" Type="http://schemas.openxmlformats.org/officeDocument/2006/relationships/hyperlink" Target="https://twitter.com/i/web/status/1465269925333897217" TargetMode="External"/><Relationship Id="rId1142" Type="http://schemas.openxmlformats.org/officeDocument/2006/relationships/hyperlink" Target="https://twitter.com/" TargetMode="External"/><Relationship Id="rId2400" Type="http://schemas.openxmlformats.org/officeDocument/2006/relationships/hyperlink" Target="https://twitter.com/" TargetMode="External"/><Relationship Id="rId1002" Type="http://schemas.openxmlformats.org/officeDocument/2006/relationships/hyperlink" Target="https://twitter.com/" TargetMode="External"/><Relationship Id="rId1959" Type="http://schemas.openxmlformats.org/officeDocument/2006/relationships/hyperlink" Target="https://twitter.com/" TargetMode="External"/><Relationship Id="rId3174" Type="http://schemas.openxmlformats.org/officeDocument/2006/relationships/hyperlink" Target="https://twitter.com/" TargetMode="External"/><Relationship Id="rId1819" Type="http://schemas.openxmlformats.org/officeDocument/2006/relationships/hyperlink" Target="https://twitter.com/" TargetMode="External"/><Relationship Id="rId3381" Type="http://schemas.openxmlformats.org/officeDocument/2006/relationships/hyperlink" Target="https://twitter.com/" TargetMode="External"/><Relationship Id="rId2190" Type="http://schemas.openxmlformats.org/officeDocument/2006/relationships/hyperlink" Target="https://twitter.com/" TargetMode="External"/><Relationship Id="rId3034" Type="http://schemas.openxmlformats.org/officeDocument/2006/relationships/hyperlink" Target="https://twitter.com/" TargetMode="External"/><Relationship Id="rId3241" Type="http://schemas.openxmlformats.org/officeDocument/2006/relationships/hyperlink" Target="https://twitter.com/" TargetMode="External"/><Relationship Id="rId162" Type="http://schemas.openxmlformats.org/officeDocument/2006/relationships/hyperlink" Target="https://twitter.com/i/web/status/1465214086895923203" TargetMode="External"/><Relationship Id="rId2050" Type="http://schemas.openxmlformats.org/officeDocument/2006/relationships/hyperlink" Target="https://twitter.com/" TargetMode="External"/><Relationship Id="rId3101" Type="http://schemas.openxmlformats.org/officeDocument/2006/relationships/hyperlink" Target="https://twitter.com/" TargetMode="External"/><Relationship Id="rId979" Type="http://schemas.openxmlformats.org/officeDocument/2006/relationships/hyperlink" Target="https://twitter.com/" TargetMode="External"/><Relationship Id="rId839" Type="http://schemas.openxmlformats.org/officeDocument/2006/relationships/hyperlink" Target="https://twitter.com/" TargetMode="External"/><Relationship Id="rId1469" Type="http://schemas.openxmlformats.org/officeDocument/2006/relationships/hyperlink" Target="https://twitter.com/" TargetMode="External"/><Relationship Id="rId2867" Type="http://schemas.openxmlformats.org/officeDocument/2006/relationships/hyperlink" Target="https://twitter.com/" TargetMode="External"/><Relationship Id="rId1676" Type="http://schemas.openxmlformats.org/officeDocument/2006/relationships/hyperlink" Target="https://twitter.com/" TargetMode="External"/><Relationship Id="rId1883" Type="http://schemas.openxmlformats.org/officeDocument/2006/relationships/hyperlink" Target="https://twitter.com/" TargetMode="External"/><Relationship Id="rId2727" Type="http://schemas.openxmlformats.org/officeDocument/2006/relationships/hyperlink" Target="https://twitter.com/" TargetMode="External"/><Relationship Id="rId2934" Type="http://schemas.openxmlformats.org/officeDocument/2006/relationships/hyperlink" Target="https://twitter.com/" TargetMode="External"/><Relationship Id="rId906" Type="http://schemas.openxmlformats.org/officeDocument/2006/relationships/hyperlink" Target="https://twitter.com/" TargetMode="External"/><Relationship Id="rId1329" Type="http://schemas.openxmlformats.org/officeDocument/2006/relationships/hyperlink" Target="https://twitter.com/" TargetMode="External"/><Relationship Id="rId1536" Type="http://schemas.openxmlformats.org/officeDocument/2006/relationships/hyperlink" Target="https://twitter.com/" TargetMode="External"/><Relationship Id="rId1743" Type="http://schemas.openxmlformats.org/officeDocument/2006/relationships/hyperlink" Target="https://twitter.com/" TargetMode="External"/><Relationship Id="rId1950" Type="http://schemas.openxmlformats.org/officeDocument/2006/relationships/hyperlink" Target="https://twitter.com/" TargetMode="External"/><Relationship Id="rId35" Type="http://schemas.openxmlformats.org/officeDocument/2006/relationships/hyperlink" Target="https://twitter.com/i/web/status/1465198238252744708" TargetMode="External"/><Relationship Id="rId1603" Type="http://schemas.openxmlformats.org/officeDocument/2006/relationships/hyperlink" Target="https://twitter.com/" TargetMode="External"/><Relationship Id="rId1810" Type="http://schemas.openxmlformats.org/officeDocument/2006/relationships/hyperlink" Target="https://twitter.com/" TargetMode="External"/><Relationship Id="rId3568" Type="http://schemas.openxmlformats.org/officeDocument/2006/relationships/hyperlink" Target="https://twitter.com/" TargetMode="External"/><Relationship Id="rId489" Type="http://schemas.openxmlformats.org/officeDocument/2006/relationships/hyperlink" Target="https://twitter.com/i/web/status/1465210903931064324" TargetMode="External"/><Relationship Id="rId696" Type="http://schemas.openxmlformats.org/officeDocument/2006/relationships/hyperlink" Target="https://www.sports.kz/news/myi-perejivaem-habib-nurmagomedov-obratilsya-k-vasiliyu-lomachenko" TargetMode="External"/><Relationship Id="rId2377" Type="http://schemas.openxmlformats.org/officeDocument/2006/relationships/hyperlink" Target="https://twitter.com/" TargetMode="External"/><Relationship Id="rId2584" Type="http://schemas.openxmlformats.org/officeDocument/2006/relationships/hyperlink" Target="https://twitter.com/" TargetMode="External"/><Relationship Id="rId2791" Type="http://schemas.openxmlformats.org/officeDocument/2006/relationships/hyperlink" Target="https://twitter.com/" TargetMode="External"/><Relationship Id="rId3428" Type="http://schemas.openxmlformats.org/officeDocument/2006/relationships/hyperlink" Target="https://twitter.com/" TargetMode="External"/><Relationship Id="rId349" Type="http://schemas.openxmlformats.org/officeDocument/2006/relationships/hyperlink" Target="https://twitter.com/i/web/status/1465250057821827077" TargetMode="External"/><Relationship Id="rId556" Type="http://schemas.openxmlformats.org/officeDocument/2006/relationships/hyperlink" Target="https://antidrop.fr/" TargetMode="External"/><Relationship Id="rId763" Type="http://schemas.openxmlformats.org/officeDocument/2006/relationships/hyperlink" Target="https://twitter.com/i/web/status/1465206423525249026" TargetMode="External"/><Relationship Id="rId1186" Type="http://schemas.openxmlformats.org/officeDocument/2006/relationships/hyperlink" Target="https://twitter.com/" TargetMode="External"/><Relationship Id="rId1393" Type="http://schemas.openxmlformats.org/officeDocument/2006/relationships/hyperlink" Target="https://twitter.com/" TargetMode="External"/><Relationship Id="rId2237" Type="http://schemas.openxmlformats.org/officeDocument/2006/relationships/hyperlink" Target="https://twitter.com/" TargetMode="External"/><Relationship Id="rId2444" Type="http://schemas.openxmlformats.org/officeDocument/2006/relationships/hyperlink" Target="https://twitter.com/" TargetMode="External"/><Relationship Id="rId209" Type="http://schemas.openxmlformats.org/officeDocument/2006/relationships/hyperlink" Target="https://mmajunkie.usatoday.com/2021/11/ufc-269-mike-brown-preview-dustin-poirier-charles-oliveira-title-fight-red-zone-danger-areas" TargetMode="External"/><Relationship Id="rId416" Type="http://schemas.openxmlformats.org/officeDocument/2006/relationships/hyperlink" Target="https://twitter.com/i/web/status/1465262434977923079" TargetMode="External"/><Relationship Id="rId970" Type="http://schemas.openxmlformats.org/officeDocument/2006/relationships/hyperlink" Target="https://twitter.com/" TargetMode="External"/><Relationship Id="rId1046" Type="http://schemas.openxmlformats.org/officeDocument/2006/relationships/hyperlink" Target="https://twitter.com/" TargetMode="External"/><Relationship Id="rId1253" Type="http://schemas.openxmlformats.org/officeDocument/2006/relationships/hyperlink" Target="https://twitter.com/" TargetMode="External"/><Relationship Id="rId2651" Type="http://schemas.openxmlformats.org/officeDocument/2006/relationships/hyperlink" Target="https://twitter.com/" TargetMode="External"/><Relationship Id="rId623" Type="http://schemas.openxmlformats.org/officeDocument/2006/relationships/hyperlink" Target="https://news.yahoo.co.jp/articles/529d46997a65d37979849e3a84bda7837f63c461" TargetMode="External"/><Relationship Id="rId830" Type="http://schemas.openxmlformats.org/officeDocument/2006/relationships/hyperlink" Target="https://twitter.com/" TargetMode="External"/><Relationship Id="rId1460" Type="http://schemas.openxmlformats.org/officeDocument/2006/relationships/hyperlink" Target="https://twitter.com/" TargetMode="External"/><Relationship Id="rId2304" Type="http://schemas.openxmlformats.org/officeDocument/2006/relationships/hyperlink" Target="https://twitter.com/" TargetMode="External"/><Relationship Id="rId2511" Type="http://schemas.openxmlformats.org/officeDocument/2006/relationships/hyperlink" Target="https://twitter.com/" TargetMode="External"/><Relationship Id="rId1113" Type="http://schemas.openxmlformats.org/officeDocument/2006/relationships/hyperlink" Target="https://twitter.com/" TargetMode="External"/><Relationship Id="rId1320" Type="http://schemas.openxmlformats.org/officeDocument/2006/relationships/hyperlink" Target="https://twitter.com/" TargetMode="External"/><Relationship Id="rId3078" Type="http://schemas.openxmlformats.org/officeDocument/2006/relationships/hyperlink" Target="https://twitter.com/" TargetMode="External"/><Relationship Id="rId3285" Type="http://schemas.openxmlformats.org/officeDocument/2006/relationships/hyperlink" Target="https://twitter.com/" TargetMode="External"/><Relationship Id="rId3492" Type="http://schemas.openxmlformats.org/officeDocument/2006/relationships/hyperlink" Target="https://twitter.com/" TargetMode="External"/><Relationship Id="rId2094" Type="http://schemas.openxmlformats.org/officeDocument/2006/relationships/hyperlink" Target="https://twitter.com/" TargetMode="External"/><Relationship Id="rId3145" Type="http://schemas.openxmlformats.org/officeDocument/2006/relationships/hyperlink" Target="https://twitter.com/" TargetMode="External"/><Relationship Id="rId3352" Type="http://schemas.openxmlformats.org/officeDocument/2006/relationships/hyperlink" Target="https://twitter.com/" TargetMode="External"/><Relationship Id="rId273" Type="http://schemas.openxmlformats.org/officeDocument/2006/relationships/hyperlink" Target="https://www.bloodyelbow.com/2021/11/28/22806618/michael-chiesa-talks-jose-cuervo-commerical-justin-gaethje-staredowns-koi-pond-ufc-mma-news" TargetMode="External"/><Relationship Id="rId480" Type="http://schemas.openxmlformats.org/officeDocument/2006/relationships/hyperlink" Target="https://www.bjpenn.com/mma-news/ufc/conor-mcgregor-admits-he-has-been-impressed-by-michael-chandler-could-well-be-todays-champion/" TargetMode="External"/><Relationship Id="rId2161" Type="http://schemas.openxmlformats.org/officeDocument/2006/relationships/hyperlink" Target="https://twitter.com/" TargetMode="External"/><Relationship Id="rId3005" Type="http://schemas.openxmlformats.org/officeDocument/2006/relationships/hyperlink" Target="https://twitter.com/" TargetMode="External"/><Relationship Id="rId3212" Type="http://schemas.openxmlformats.org/officeDocument/2006/relationships/hyperlink" Target="https://twitter.com/" TargetMode="External"/><Relationship Id="rId133" Type="http://schemas.openxmlformats.org/officeDocument/2006/relationships/hyperlink" Target="https://www.thesun.co.uk/sport/16877508/conor-mcgregor-body-transformation-85kg-ufc-news/" TargetMode="External"/><Relationship Id="rId340" Type="http://schemas.openxmlformats.org/officeDocument/2006/relationships/hyperlink" Target="https://twitter.com/i/web/status/1465248372030418952" TargetMode="External"/><Relationship Id="rId2021" Type="http://schemas.openxmlformats.org/officeDocument/2006/relationships/hyperlink" Target="https://twitter.com/" TargetMode="External"/><Relationship Id="rId200" Type="http://schemas.openxmlformats.org/officeDocument/2006/relationships/hyperlink" Target="https://twitter.com/i/web/status/1465227443061600259" TargetMode="External"/><Relationship Id="rId2978" Type="http://schemas.openxmlformats.org/officeDocument/2006/relationships/hyperlink" Target="https://twitter.com/" TargetMode="External"/><Relationship Id="rId1787" Type="http://schemas.openxmlformats.org/officeDocument/2006/relationships/hyperlink" Target="https://twitter.com/" TargetMode="External"/><Relationship Id="rId1994" Type="http://schemas.openxmlformats.org/officeDocument/2006/relationships/hyperlink" Target="https://twitter.com/" TargetMode="External"/><Relationship Id="rId2838" Type="http://schemas.openxmlformats.org/officeDocument/2006/relationships/hyperlink" Target="https://twitter.com/" TargetMode="External"/><Relationship Id="rId79" Type="http://schemas.openxmlformats.org/officeDocument/2006/relationships/hyperlink" Target="https://twitter.com/i/web/status/1465201983694852096" TargetMode="External"/><Relationship Id="rId1647" Type="http://schemas.openxmlformats.org/officeDocument/2006/relationships/hyperlink" Target="https://twitter.com/" TargetMode="External"/><Relationship Id="rId1854" Type="http://schemas.openxmlformats.org/officeDocument/2006/relationships/hyperlink" Target="https://twitter.com/" TargetMode="External"/><Relationship Id="rId2905" Type="http://schemas.openxmlformats.org/officeDocument/2006/relationships/hyperlink" Target="https://twitter.com/" TargetMode="External"/><Relationship Id="rId1507" Type="http://schemas.openxmlformats.org/officeDocument/2006/relationships/hyperlink" Target="https://twitter.com/" TargetMode="External"/><Relationship Id="rId1714" Type="http://schemas.openxmlformats.org/officeDocument/2006/relationships/hyperlink" Target="https://twitter.com/" TargetMode="External"/><Relationship Id="rId1921" Type="http://schemas.openxmlformats.org/officeDocument/2006/relationships/hyperlink" Target="https://twitter.com/" TargetMode="External"/><Relationship Id="rId2488" Type="http://schemas.openxmlformats.org/officeDocument/2006/relationships/hyperlink" Target="https://twitter.com/" TargetMode="External"/><Relationship Id="rId1297" Type="http://schemas.openxmlformats.org/officeDocument/2006/relationships/hyperlink" Target="https://twitter.com/" TargetMode="External"/><Relationship Id="rId2695" Type="http://schemas.openxmlformats.org/officeDocument/2006/relationships/hyperlink" Target="https://twitter.com/" TargetMode="External"/><Relationship Id="rId3539" Type="http://schemas.openxmlformats.org/officeDocument/2006/relationships/hyperlink" Target="https://twitter.com/" TargetMode="External"/><Relationship Id="rId667" Type="http://schemas.openxmlformats.org/officeDocument/2006/relationships/hyperlink" Target="https://twitter.com/KyojiMomoko1/status/1464982143453765634" TargetMode="External"/><Relationship Id="rId874" Type="http://schemas.openxmlformats.org/officeDocument/2006/relationships/hyperlink" Target="https://twitter.com/" TargetMode="External"/><Relationship Id="rId2348" Type="http://schemas.openxmlformats.org/officeDocument/2006/relationships/hyperlink" Target="https://twitter.com/" TargetMode="External"/><Relationship Id="rId2555" Type="http://schemas.openxmlformats.org/officeDocument/2006/relationships/hyperlink" Target="https://twitter.com/" TargetMode="External"/><Relationship Id="rId2762" Type="http://schemas.openxmlformats.org/officeDocument/2006/relationships/hyperlink" Target="https://twitter.com/" TargetMode="External"/><Relationship Id="rId527" Type="http://schemas.openxmlformats.org/officeDocument/2006/relationships/hyperlink" Target="https://www.20min.ch/fr/113982471049?utm_source=dlvr.it&amp;utm_medium=twitter" TargetMode="External"/><Relationship Id="rId734" Type="http://schemas.openxmlformats.org/officeDocument/2006/relationships/hyperlink" Target="https://twitter.com/i/web/status/1465198886889345026" TargetMode="External"/><Relationship Id="rId941" Type="http://schemas.openxmlformats.org/officeDocument/2006/relationships/hyperlink" Target="https://twitter.com/" TargetMode="External"/><Relationship Id="rId1157" Type="http://schemas.openxmlformats.org/officeDocument/2006/relationships/hyperlink" Target="https://twitter.com/" TargetMode="External"/><Relationship Id="rId1364" Type="http://schemas.openxmlformats.org/officeDocument/2006/relationships/hyperlink" Target="https://twitter.com/" TargetMode="External"/><Relationship Id="rId1571" Type="http://schemas.openxmlformats.org/officeDocument/2006/relationships/hyperlink" Target="https://twitter.com/" TargetMode="External"/><Relationship Id="rId2208" Type="http://schemas.openxmlformats.org/officeDocument/2006/relationships/hyperlink" Target="https://twitter.com/" TargetMode="External"/><Relationship Id="rId2415" Type="http://schemas.openxmlformats.org/officeDocument/2006/relationships/hyperlink" Target="https://twitter.com/" TargetMode="External"/><Relationship Id="rId2622" Type="http://schemas.openxmlformats.org/officeDocument/2006/relationships/hyperlink" Target="https://twitter.com/" TargetMode="External"/><Relationship Id="rId70" Type="http://schemas.openxmlformats.org/officeDocument/2006/relationships/hyperlink" Target="https://twitter.com/i/web/status/1465199373248352257" TargetMode="External"/><Relationship Id="rId801" Type="http://schemas.openxmlformats.org/officeDocument/2006/relationships/hyperlink" Target="https://news.yahoo.co.jp/articles/529d46997a65d37979849e3a84bda7837f63c461?page=2" TargetMode="External"/><Relationship Id="rId1017" Type="http://schemas.openxmlformats.org/officeDocument/2006/relationships/hyperlink" Target="https://twitter.com/" TargetMode="External"/><Relationship Id="rId1224" Type="http://schemas.openxmlformats.org/officeDocument/2006/relationships/hyperlink" Target="https://twitter.com/" TargetMode="External"/><Relationship Id="rId1431" Type="http://schemas.openxmlformats.org/officeDocument/2006/relationships/hyperlink" Target="https://twitter.com/" TargetMode="External"/><Relationship Id="rId3189" Type="http://schemas.openxmlformats.org/officeDocument/2006/relationships/hyperlink" Target="https://twitter.com/" TargetMode="External"/><Relationship Id="rId3396" Type="http://schemas.openxmlformats.org/officeDocument/2006/relationships/hyperlink" Target="https://twitter.com/" TargetMode="External"/><Relationship Id="rId3049" Type="http://schemas.openxmlformats.org/officeDocument/2006/relationships/hyperlink" Target="https://twitter.com/" TargetMode="External"/><Relationship Id="rId3256" Type="http://schemas.openxmlformats.org/officeDocument/2006/relationships/hyperlink" Target="https://twitter.com/" TargetMode="External"/><Relationship Id="rId3463" Type="http://schemas.openxmlformats.org/officeDocument/2006/relationships/hyperlink" Target="https://twitter.com/" TargetMode="External"/><Relationship Id="rId177" Type="http://schemas.openxmlformats.org/officeDocument/2006/relationships/hyperlink" Target="https://twitter.com/i/web/status/1465210769579065352" TargetMode="External"/><Relationship Id="rId384" Type="http://schemas.openxmlformats.org/officeDocument/2006/relationships/hyperlink" Target="https://mmajunkie.usatoday.com/2021/11/ufc-269-mike-brown-preview-dustin-poirier-charles-oliveira-title-fight-red-zone-danger-areas" TargetMode="External"/><Relationship Id="rId591" Type="http://schemas.openxmlformats.org/officeDocument/2006/relationships/hyperlink" Target="https://www.mmafighting.com/2021/11/28/22800421/the-great-divide-who-is-the-best-boxer-in-the-ufc?utm_campaign=mmafighting&amp;utm_content=chorus&amp;utm_medium=social&amp;utm_source=twitter" TargetMode="External"/><Relationship Id="rId2065" Type="http://schemas.openxmlformats.org/officeDocument/2006/relationships/hyperlink" Target="https://twitter.com/" TargetMode="External"/><Relationship Id="rId2272" Type="http://schemas.openxmlformats.org/officeDocument/2006/relationships/hyperlink" Target="https://twitter.com/" TargetMode="External"/><Relationship Id="rId3116" Type="http://schemas.openxmlformats.org/officeDocument/2006/relationships/hyperlink" Target="https://twitter.com/" TargetMode="External"/><Relationship Id="rId244" Type="http://schemas.openxmlformats.org/officeDocument/2006/relationships/hyperlink" Target="https://twitter.com/i/web/status/1465237230495096835" TargetMode="External"/><Relationship Id="rId1081" Type="http://schemas.openxmlformats.org/officeDocument/2006/relationships/hyperlink" Target="https://twitter.com/" TargetMode="External"/><Relationship Id="rId3323" Type="http://schemas.openxmlformats.org/officeDocument/2006/relationships/hyperlink" Target="https://twitter.com/" TargetMode="External"/><Relationship Id="rId3530" Type="http://schemas.openxmlformats.org/officeDocument/2006/relationships/hyperlink" Target="https://twitter.com/" TargetMode="External"/><Relationship Id="rId451" Type="http://schemas.openxmlformats.org/officeDocument/2006/relationships/hyperlink" Target="https://www.youtube.com/watch?v=_gOBFu50u0c&amp;feature=youtu.be" TargetMode="External"/><Relationship Id="rId2132" Type="http://schemas.openxmlformats.org/officeDocument/2006/relationships/hyperlink" Target="https://twitter.com/" TargetMode="External"/><Relationship Id="rId104" Type="http://schemas.openxmlformats.org/officeDocument/2006/relationships/hyperlink" Target="https://twitter.com/i/web/status/1465203280775200773" TargetMode="External"/><Relationship Id="rId311" Type="http://schemas.openxmlformats.org/officeDocument/2006/relationships/hyperlink" Target="https://www.ebay.com/itm/265426810459?hash=item3dccabb65b%3Ag%3AXQsAAOSwzzZhmeYL&amp;mkcid=1&amp;mkrid=711-53200-19255-0&amp;siteid=0&amp;campid=5338752399&amp;customid=&amp;toolid=10001&amp;mkevt=1" TargetMode="External"/><Relationship Id="rId1898" Type="http://schemas.openxmlformats.org/officeDocument/2006/relationships/hyperlink" Target="https://twitter.com/" TargetMode="External"/><Relationship Id="rId2949" Type="http://schemas.openxmlformats.org/officeDocument/2006/relationships/hyperlink" Target="https://twitter.com/" TargetMode="External"/><Relationship Id="rId1758" Type="http://schemas.openxmlformats.org/officeDocument/2006/relationships/hyperlink" Target="https://twitter.com/" TargetMode="External"/><Relationship Id="rId2809" Type="http://schemas.openxmlformats.org/officeDocument/2006/relationships/hyperlink" Target="https://twitter.com/" TargetMode="External"/><Relationship Id="rId1965" Type="http://schemas.openxmlformats.org/officeDocument/2006/relationships/hyperlink" Target="https://twitter.com/" TargetMode="External"/><Relationship Id="rId3180" Type="http://schemas.openxmlformats.org/officeDocument/2006/relationships/hyperlink" Target="https://twitter.com/" TargetMode="External"/><Relationship Id="rId1618" Type="http://schemas.openxmlformats.org/officeDocument/2006/relationships/hyperlink" Target="https://twitter.com/" TargetMode="External"/><Relationship Id="rId1825" Type="http://schemas.openxmlformats.org/officeDocument/2006/relationships/hyperlink" Target="https://twitter.com/" TargetMode="External"/><Relationship Id="rId3040" Type="http://schemas.openxmlformats.org/officeDocument/2006/relationships/hyperlink" Target="https://twitter.com/" TargetMode="External"/><Relationship Id="rId2599" Type="http://schemas.openxmlformats.org/officeDocument/2006/relationships/hyperlink" Target="https://twitter.com/" TargetMode="External"/><Relationship Id="rId778" Type="http://schemas.openxmlformats.org/officeDocument/2006/relationships/hyperlink" Target="https://twitter.com/i/web/status/1465208589035859970" TargetMode="External"/><Relationship Id="rId985" Type="http://schemas.openxmlformats.org/officeDocument/2006/relationships/hyperlink" Target="https://twitter.com/" TargetMode="External"/><Relationship Id="rId2459" Type="http://schemas.openxmlformats.org/officeDocument/2006/relationships/hyperlink" Target="https://twitter.com/" TargetMode="External"/><Relationship Id="rId2666" Type="http://schemas.openxmlformats.org/officeDocument/2006/relationships/hyperlink" Target="https://twitter.com/" TargetMode="External"/><Relationship Id="rId2873" Type="http://schemas.openxmlformats.org/officeDocument/2006/relationships/hyperlink" Target="https://twitter.com/" TargetMode="External"/><Relationship Id="rId638" Type="http://schemas.openxmlformats.org/officeDocument/2006/relationships/hyperlink" Target="https://www.essentiallysports.com/ufc-mma-news-he-left-with-a-lot-of-money-ufc-lightweight-brad-riddell-on-khabib-nurmagomedovs-early-retirement/" TargetMode="External"/><Relationship Id="rId845" Type="http://schemas.openxmlformats.org/officeDocument/2006/relationships/hyperlink" Target="https://twitter.com/" TargetMode="External"/><Relationship Id="rId1268" Type="http://schemas.openxmlformats.org/officeDocument/2006/relationships/hyperlink" Target="https://twitter.com/" TargetMode="External"/><Relationship Id="rId1475" Type="http://schemas.openxmlformats.org/officeDocument/2006/relationships/hyperlink" Target="https://twitter.com/" TargetMode="External"/><Relationship Id="rId1682" Type="http://schemas.openxmlformats.org/officeDocument/2006/relationships/hyperlink" Target="https://twitter.com/" TargetMode="External"/><Relationship Id="rId2319" Type="http://schemas.openxmlformats.org/officeDocument/2006/relationships/hyperlink" Target="https://twitter.com/" TargetMode="External"/><Relationship Id="rId2526" Type="http://schemas.openxmlformats.org/officeDocument/2006/relationships/hyperlink" Target="https://twitter.com/" TargetMode="External"/><Relationship Id="rId2733" Type="http://schemas.openxmlformats.org/officeDocument/2006/relationships/hyperlink" Target="https://twitter.com/" TargetMode="External"/><Relationship Id="rId705" Type="http://schemas.openxmlformats.org/officeDocument/2006/relationships/hyperlink" Target="https://twitter.com/i/web/status/1465261834680811524" TargetMode="External"/><Relationship Id="rId1128" Type="http://schemas.openxmlformats.org/officeDocument/2006/relationships/hyperlink" Target="https://twitter.com/" TargetMode="External"/><Relationship Id="rId1335" Type="http://schemas.openxmlformats.org/officeDocument/2006/relationships/hyperlink" Target="https://twitter.com/" TargetMode="External"/><Relationship Id="rId1542" Type="http://schemas.openxmlformats.org/officeDocument/2006/relationships/hyperlink" Target="https://twitter.com/" TargetMode="External"/><Relationship Id="rId2940" Type="http://schemas.openxmlformats.org/officeDocument/2006/relationships/hyperlink" Target="https://twitter.com/" TargetMode="External"/><Relationship Id="rId912" Type="http://schemas.openxmlformats.org/officeDocument/2006/relationships/hyperlink" Target="https://twitter.com/" TargetMode="External"/><Relationship Id="rId2800" Type="http://schemas.openxmlformats.org/officeDocument/2006/relationships/hyperlink" Target="https://twitter.com/" TargetMode="External"/><Relationship Id="rId41" Type="http://schemas.openxmlformats.org/officeDocument/2006/relationships/hyperlink" Target="https://www.bloodyelbow.com/2021/11/28/22806017/ufc-watch-jon-jones-get-humbled-by-olympic-medalist-on-the-mats-jden-cox-video-mma-news?utm_campaign=bloodyelbow&amp;utm_content=entry&amp;utm_medium=social&amp;utm_source=twitter" TargetMode="External"/><Relationship Id="rId1402" Type="http://schemas.openxmlformats.org/officeDocument/2006/relationships/hyperlink" Target="https://twitter.com/" TargetMode="External"/><Relationship Id="rId288" Type="http://schemas.openxmlformats.org/officeDocument/2006/relationships/hyperlink" Target="https://www.bjpenn.com/mma-news/ufc/islam-makhachev-vs-beneil-dariush-booked-to-headline-ufc-fight-night-in-february/?utm_source=rss&amp;utm_medium=rss&amp;utm_campaign=islam-makhachev-vs-beneil-dariush-booked-to-headline-ufc-fight-night-in-february" TargetMode="External"/><Relationship Id="rId3367" Type="http://schemas.openxmlformats.org/officeDocument/2006/relationships/hyperlink" Target="https://twitter.com/" TargetMode="External"/><Relationship Id="rId3574" Type="http://schemas.openxmlformats.org/officeDocument/2006/relationships/vmlDrawing" Target="../drawings/vmlDrawing1.vml"/><Relationship Id="rId495" Type="http://schemas.openxmlformats.org/officeDocument/2006/relationships/hyperlink" Target="https://twitter.com/i/web/status/1465213897112236034" TargetMode="External"/><Relationship Id="rId2176" Type="http://schemas.openxmlformats.org/officeDocument/2006/relationships/hyperlink" Target="https://twitter.com/" TargetMode="External"/><Relationship Id="rId2383" Type="http://schemas.openxmlformats.org/officeDocument/2006/relationships/hyperlink" Target="https://twitter.com/" TargetMode="External"/><Relationship Id="rId2590" Type="http://schemas.openxmlformats.org/officeDocument/2006/relationships/hyperlink" Target="https://twitter.com/" TargetMode="External"/><Relationship Id="rId3227" Type="http://schemas.openxmlformats.org/officeDocument/2006/relationships/hyperlink" Target="https://twitter.com/" TargetMode="External"/><Relationship Id="rId3434" Type="http://schemas.openxmlformats.org/officeDocument/2006/relationships/hyperlink" Target="https://twitter.com/" TargetMode="External"/><Relationship Id="rId148" Type="http://schemas.openxmlformats.org/officeDocument/2006/relationships/hyperlink" Target="https://twitter.com/i/web/status/1465210978111569921" TargetMode="External"/><Relationship Id="rId355" Type="http://schemas.openxmlformats.org/officeDocument/2006/relationships/hyperlink" Target="https://crypto.com/" TargetMode="External"/><Relationship Id="rId562" Type="http://schemas.openxmlformats.org/officeDocument/2006/relationships/hyperlink" Target="https://twitter.com/i/web/status/1465279588863463431" TargetMode="External"/><Relationship Id="rId1192" Type="http://schemas.openxmlformats.org/officeDocument/2006/relationships/hyperlink" Target="https://twitter.com/" TargetMode="External"/><Relationship Id="rId2036" Type="http://schemas.openxmlformats.org/officeDocument/2006/relationships/hyperlink" Target="https://twitter.com/" TargetMode="External"/><Relationship Id="rId2243" Type="http://schemas.openxmlformats.org/officeDocument/2006/relationships/hyperlink" Target="https://twitter.com/" TargetMode="External"/><Relationship Id="rId2450" Type="http://schemas.openxmlformats.org/officeDocument/2006/relationships/hyperlink" Target="https://twitter.com/" TargetMode="External"/><Relationship Id="rId3501" Type="http://schemas.openxmlformats.org/officeDocument/2006/relationships/hyperlink" Target="https://twitter.com/" TargetMode="External"/><Relationship Id="rId215" Type="http://schemas.openxmlformats.org/officeDocument/2006/relationships/hyperlink" Target="https://twitter.com/i/web/status/1465233272477257728" TargetMode="External"/><Relationship Id="rId422" Type="http://schemas.openxmlformats.org/officeDocument/2006/relationships/hyperlink" Target="https://mmajunkie.usatoday.com/lists/ufc-news-conor-mcgregor-updates-injury-recovery-return-date-nate-diaz-trilogy-kamaru-usman-contract" TargetMode="External"/><Relationship Id="rId1052" Type="http://schemas.openxmlformats.org/officeDocument/2006/relationships/hyperlink" Target="https://twitter.com/" TargetMode="External"/><Relationship Id="rId2103" Type="http://schemas.openxmlformats.org/officeDocument/2006/relationships/hyperlink" Target="https://twitter.com/" TargetMode="External"/><Relationship Id="rId2310" Type="http://schemas.openxmlformats.org/officeDocument/2006/relationships/hyperlink" Target="https://twitter.com/" TargetMode="External"/><Relationship Id="rId1869" Type="http://schemas.openxmlformats.org/officeDocument/2006/relationships/hyperlink" Target="https://twitter.com/" TargetMode="External"/><Relationship Id="rId3084" Type="http://schemas.openxmlformats.org/officeDocument/2006/relationships/hyperlink" Target="https://twitter.com/" TargetMode="External"/><Relationship Id="rId3291" Type="http://schemas.openxmlformats.org/officeDocument/2006/relationships/hyperlink" Target="https://twitter.com/" TargetMode="External"/><Relationship Id="rId1729" Type="http://schemas.openxmlformats.org/officeDocument/2006/relationships/hyperlink" Target="https://twitter.com/" TargetMode="External"/><Relationship Id="rId1936" Type="http://schemas.openxmlformats.org/officeDocument/2006/relationships/hyperlink" Target="https://twitter.com/" TargetMode="External"/><Relationship Id="rId3151" Type="http://schemas.openxmlformats.org/officeDocument/2006/relationships/hyperlink" Target="https://twitter.com/" TargetMode="External"/><Relationship Id="rId3011" Type="http://schemas.openxmlformats.org/officeDocument/2006/relationships/hyperlink" Target="https://twitter.com/" TargetMode="External"/><Relationship Id="rId5" Type="http://schemas.openxmlformats.org/officeDocument/2006/relationships/hyperlink" Target="https://twitter.com/i/web/status/1465197061469458433" TargetMode="External"/><Relationship Id="rId889" Type="http://schemas.openxmlformats.org/officeDocument/2006/relationships/hyperlink" Target="https://twitter.com/" TargetMode="External"/><Relationship Id="rId2777" Type="http://schemas.openxmlformats.org/officeDocument/2006/relationships/hyperlink" Target="https://twitter.com/" TargetMode="External"/><Relationship Id="rId749" Type="http://schemas.openxmlformats.org/officeDocument/2006/relationships/hyperlink" Target="https://twitter.com/i/web/status/1465255511192973314" TargetMode="External"/><Relationship Id="rId1379" Type="http://schemas.openxmlformats.org/officeDocument/2006/relationships/hyperlink" Target="https://twitter.com/" TargetMode="External"/><Relationship Id="rId1586" Type="http://schemas.openxmlformats.org/officeDocument/2006/relationships/hyperlink" Target="https://twitter.com/" TargetMode="External"/><Relationship Id="rId2984" Type="http://schemas.openxmlformats.org/officeDocument/2006/relationships/hyperlink" Target="https://twitter.com/" TargetMode="External"/><Relationship Id="rId609" Type="http://schemas.openxmlformats.org/officeDocument/2006/relationships/hyperlink" Target="https://twitter.com/i/web/status/1465285661502623748" TargetMode="External"/><Relationship Id="rId956" Type="http://schemas.openxmlformats.org/officeDocument/2006/relationships/hyperlink" Target="https://twitter.com/" TargetMode="External"/><Relationship Id="rId1239" Type="http://schemas.openxmlformats.org/officeDocument/2006/relationships/hyperlink" Target="https://twitter.com/" TargetMode="External"/><Relationship Id="rId1793" Type="http://schemas.openxmlformats.org/officeDocument/2006/relationships/hyperlink" Target="https://twitter.com/" TargetMode="External"/><Relationship Id="rId2637" Type="http://schemas.openxmlformats.org/officeDocument/2006/relationships/hyperlink" Target="https://twitter.com/" TargetMode="External"/><Relationship Id="rId2844" Type="http://schemas.openxmlformats.org/officeDocument/2006/relationships/hyperlink" Target="https://twitter.com/" TargetMode="External"/><Relationship Id="rId85" Type="http://schemas.openxmlformats.org/officeDocument/2006/relationships/hyperlink" Target="https://twitter.com/i/web/status/1465199373248352257" TargetMode="External"/><Relationship Id="rId816" Type="http://schemas.openxmlformats.org/officeDocument/2006/relationships/hyperlink" Target="https://twitter.com/" TargetMode="External"/><Relationship Id="rId1446" Type="http://schemas.openxmlformats.org/officeDocument/2006/relationships/hyperlink" Target="https://twitter.com/" TargetMode="External"/><Relationship Id="rId1653" Type="http://schemas.openxmlformats.org/officeDocument/2006/relationships/hyperlink" Target="https://twitter.com/" TargetMode="External"/><Relationship Id="rId1860" Type="http://schemas.openxmlformats.org/officeDocument/2006/relationships/hyperlink" Target="https://twitter.com/" TargetMode="External"/><Relationship Id="rId2704" Type="http://schemas.openxmlformats.org/officeDocument/2006/relationships/hyperlink" Target="https://twitter.com/" TargetMode="External"/><Relationship Id="rId2911" Type="http://schemas.openxmlformats.org/officeDocument/2006/relationships/hyperlink" Target="https://twitter.com/" TargetMode="External"/><Relationship Id="rId1306" Type="http://schemas.openxmlformats.org/officeDocument/2006/relationships/hyperlink" Target="https://twitter.com/" TargetMode="External"/><Relationship Id="rId1513" Type="http://schemas.openxmlformats.org/officeDocument/2006/relationships/hyperlink" Target="https://twitter.com/" TargetMode="External"/><Relationship Id="rId1720" Type="http://schemas.openxmlformats.org/officeDocument/2006/relationships/hyperlink" Target="https://twitter.com/" TargetMode="External"/><Relationship Id="rId12" Type="http://schemas.openxmlformats.org/officeDocument/2006/relationships/hyperlink" Target="https://twitter.com/i/web/status/1465196852622479366" TargetMode="External"/><Relationship Id="rId3478" Type="http://schemas.openxmlformats.org/officeDocument/2006/relationships/hyperlink" Target="https://twitter.com/" TargetMode="External"/><Relationship Id="rId399" Type="http://schemas.openxmlformats.org/officeDocument/2006/relationships/hyperlink" Target="https://twitter.com/i/web/status/1465260217537638406" TargetMode="External"/><Relationship Id="rId2287" Type="http://schemas.openxmlformats.org/officeDocument/2006/relationships/hyperlink" Target="https://twitter.com/" TargetMode="External"/><Relationship Id="rId2494" Type="http://schemas.openxmlformats.org/officeDocument/2006/relationships/hyperlink" Target="https://twitter.com/" TargetMode="External"/><Relationship Id="rId3338" Type="http://schemas.openxmlformats.org/officeDocument/2006/relationships/hyperlink" Target="https://twitter.com/" TargetMode="External"/><Relationship Id="rId3545" Type="http://schemas.openxmlformats.org/officeDocument/2006/relationships/hyperlink" Target="https://twitter.com/" TargetMode="External"/><Relationship Id="rId259" Type="http://schemas.openxmlformats.org/officeDocument/2006/relationships/hyperlink" Target="https://twitter.com/i/web/status/1465238466946650113" TargetMode="External"/><Relationship Id="rId466" Type="http://schemas.openxmlformats.org/officeDocument/2006/relationships/hyperlink" Target="https://www.bjpenn.com/mma-news/ufc/video-jon-jones-grapples-with-olympic-wrestling-bronze-medalist-jden-cox/" TargetMode="External"/><Relationship Id="rId673" Type="http://schemas.openxmlformats.org/officeDocument/2006/relationships/hyperlink" Target="https://www.bjpenn.com/mma-news/ufc/video-jon-jones-grapples-with-olympic-wrestling-bronze-medalist-jden-cox/" TargetMode="External"/><Relationship Id="rId880" Type="http://schemas.openxmlformats.org/officeDocument/2006/relationships/hyperlink" Target="https://twitter.com/" TargetMode="External"/><Relationship Id="rId1096" Type="http://schemas.openxmlformats.org/officeDocument/2006/relationships/hyperlink" Target="https://twitter.com/" TargetMode="External"/><Relationship Id="rId2147" Type="http://schemas.openxmlformats.org/officeDocument/2006/relationships/hyperlink" Target="https://twitter.com/" TargetMode="External"/><Relationship Id="rId2354" Type="http://schemas.openxmlformats.org/officeDocument/2006/relationships/hyperlink" Target="https://twitter.com/" TargetMode="External"/><Relationship Id="rId2561" Type="http://schemas.openxmlformats.org/officeDocument/2006/relationships/hyperlink" Target="https://twitter.com/" TargetMode="External"/><Relationship Id="rId3405" Type="http://schemas.openxmlformats.org/officeDocument/2006/relationships/hyperlink" Target="https://twitter.com/" TargetMode="External"/><Relationship Id="rId119" Type="http://schemas.openxmlformats.org/officeDocument/2006/relationships/hyperlink" Target="https://www.youtube.com/watch?v=QYgENpPJSxs&amp;feature=youtu.be" TargetMode="External"/><Relationship Id="rId326" Type="http://schemas.openxmlformats.org/officeDocument/2006/relationships/hyperlink" Target="https://hb.afl.rakuten.co.jp/ichiba/g00u02p7.80clu5d6.g00u02p7.80clva0b/?pc=https%3A%2F%2Fitem.rakuten.co.jp%2Fkiehls%2F622%2F&amp;rafct=g_1" TargetMode="External"/><Relationship Id="rId533" Type="http://schemas.openxmlformats.org/officeDocument/2006/relationships/hyperlink" Target="https://twitter.com/i/web/status/1465235549669625856" TargetMode="External"/><Relationship Id="rId1163" Type="http://schemas.openxmlformats.org/officeDocument/2006/relationships/hyperlink" Target="https://twitter.com/" TargetMode="External"/><Relationship Id="rId1370" Type="http://schemas.openxmlformats.org/officeDocument/2006/relationships/hyperlink" Target="https://twitter.com/" TargetMode="External"/><Relationship Id="rId2007" Type="http://schemas.openxmlformats.org/officeDocument/2006/relationships/hyperlink" Target="https://twitter.com/" TargetMode="External"/><Relationship Id="rId2214" Type="http://schemas.openxmlformats.org/officeDocument/2006/relationships/hyperlink" Target="https://twitter.com/" TargetMode="External"/><Relationship Id="rId740" Type="http://schemas.openxmlformats.org/officeDocument/2006/relationships/hyperlink" Target="https://twitter.com/i/web/status/1465221588853346307" TargetMode="External"/><Relationship Id="rId1023" Type="http://schemas.openxmlformats.org/officeDocument/2006/relationships/hyperlink" Target="https://twitter.com/" TargetMode="External"/><Relationship Id="rId2421" Type="http://schemas.openxmlformats.org/officeDocument/2006/relationships/hyperlink" Target="https://twitter.com/" TargetMode="External"/><Relationship Id="rId600" Type="http://schemas.openxmlformats.org/officeDocument/2006/relationships/hyperlink" Target="https://boxemag.com/ufc/ufc-actualites/ngannou-vs-gane-fabricio-werdum-donne-son-pronostic-pour-lufc-270/" TargetMode="External"/><Relationship Id="rId1230" Type="http://schemas.openxmlformats.org/officeDocument/2006/relationships/hyperlink" Target="https://twitter.com/" TargetMode="External"/><Relationship Id="rId3195" Type="http://schemas.openxmlformats.org/officeDocument/2006/relationships/hyperlink" Target="https://twitter.com/" TargetMode="External"/><Relationship Id="rId3055" Type="http://schemas.openxmlformats.org/officeDocument/2006/relationships/hyperlink" Target="https://twitter.com/" TargetMode="External"/><Relationship Id="rId3262" Type="http://schemas.openxmlformats.org/officeDocument/2006/relationships/hyperlink" Target="https://twitter.com/" TargetMode="External"/><Relationship Id="rId183" Type="http://schemas.openxmlformats.org/officeDocument/2006/relationships/hyperlink" Target="https://twitter.com/i/web/status/1465221988008476672" TargetMode="External"/><Relationship Id="rId390" Type="http://schemas.openxmlformats.org/officeDocument/2006/relationships/hyperlink" Target="https://mmajunkie.usatoday.com/lists/ufc-news-conor-mcgregor-updates-injury-recovery-return-date-nate-diaz-trilogy-kamaru-usman-contract" TargetMode="External"/><Relationship Id="rId1907" Type="http://schemas.openxmlformats.org/officeDocument/2006/relationships/hyperlink" Target="https://twitter.com/" TargetMode="External"/><Relationship Id="rId2071" Type="http://schemas.openxmlformats.org/officeDocument/2006/relationships/hyperlink" Target="https://twitter.com/" TargetMode="External"/><Relationship Id="rId3122" Type="http://schemas.openxmlformats.org/officeDocument/2006/relationships/hyperlink" Target="https://twitter.com/" TargetMode="External"/><Relationship Id="rId250" Type="http://schemas.openxmlformats.org/officeDocument/2006/relationships/hyperlink" Target="https://twitter.com/i/web/status/1465238065148956675" TargetMode="External"/><Relationship Id="rId110" Type="http://schemas.openxmlformats.org/officeDocument/2006/relationships/hyperlink" Target="https://www.youtube.com/watch?v=ZHyHcqjNtAU&amp;feature=youtu.be" TargetMode="External"/><Relationship Id="rId2888" Type="http://schemas.openxmlformats.org/officeDocument/2006/relationships/hyperlink" Target="https://twitter.com/" TargetMode="External"/><Relationship Id="rId1697" Type="http://schemas.openxmlformats.org/officeDocument/2006/relationships/hyperlink" Target="https://twitter.com/" TargetMode="External"/><Relationship Id="rId2748" Type="http://schemas.openxmlformats.org/officeDocument/2006/relationships/hyperlink" Target="https://twitter.com/" TargetMode="External"/><Relationship Id="rId2955" Type="http://schemas.openxmlformats.org/officeDocument/2006/relationships/hyperlink" Target="https://twitter.com/" TargetMode="External"/><Relationship Id="rId927" Type="http://schemas.openxmlformats.org/officeDocument/2006/relationships/hyperlink" Target="https://twitter.com/" TargetMode="External"/><Relationship Id="rId1557" Type="http://schemas.openxmlformats.org/officeDocument/2006/relationships/hyperlink" Target="https://twitter.com/" TargetMode="External"/><Relationship Id="rId1764" Type="http://schemas.openxmlformats.org/officeDocument/2006/relationships/hyperlink" Target="https://twitter.com/" TargetMode="External"/><Relationship Id="rId1971" Type="http://schemas.openxmlformats.org/officeDocument/2006/relationships/hyperlink" Target="https://twitter.com/" TargetMode="External"/><Relationship Id="rId2608" Type="http://schemas.openxmlformats.org/officeDocument/2006/relationships/hyperlink" Target="https://twitter.com/" TargetMode="External"/><Relationship Id="rId2815" Type="http://schemas.openxmlformats.org/officeDocument/2006/relationships/hyperlink" Target="https://twitter.com/" TargetMode="External"/><Relationship Id="rId56" Type="http://schemas.openxmlformats.org/officeDocument/2006/relationships/hyperlink" Target="https://twitter.com/i/web/status/1465199888224894983" TargetMode="External"/><Relationship Id="rId1417" Type="http://schemas.openxmlformats.org/officeDocument/2006/relationships/hyperlink" Target="https://twitter.com/" TargetMode="External"/><Relationship Id="rId1624" Type="http://schemas.openxmlformats.org/officeDocument/2006/relationships/hyperlink" Target="https://twitter.com/" TargetMode="External"/><Relationship Id="rId1831" Type="http://schemas.openxmlformats.org/officeDocument/2006/relationships/hyperlink" Target="https://twitter.com/" TargetMode="External"/><Relationship Id="rId2398" Type="http://schemas.openxmlformats.org/officeDocument/2006/relationships/hyperlink" Target="https://twitter.com/" TargetMode="External"/><Relationship Id="rId3449" Type="http://schemas.openxmlformats.org/officeDocument/2006/relationships/hyperlink" Target="https://twitter.com/" TargetMode="External"/><Relationship Id="rId577" Type="http://schemas.openxmlformats.org/officeDocument/2006/relationships/hyperlink" Target="https://www.bestfightodds.com/events/ufc-fight-night-203-2343" TargetMode="External"/><Relationship Id="rId2258" Type="http://schemas.openxmlformats.org/officeDocument/2006/relationships/hyperlink" Target="https://twitter.com/" TargetMode="External"/><Relationship Id="rId784" Type="http://schemas.openxmlformats.org/officeDocument/2006/relationships/hyperlink" Target="https://twitter.com/i/web/status/1465297541076029443" TargetMode="External"/><Relationship Id="rId991" Type="http://schemas.openxmlformats.org/officeDocument/2006/relationships/hyperlink" Target="https://twitter.com/" TargetMode="External"/><Relationship Id="rId1067" Type="http://schemas.openxmlformats.org/officeDocument/2006/relationships/hyperlink" Target="https://twitter.com/" TargetMode="External"/><Relationship Id="rId2465" Type="http://schemas.openxmlformats.org/officeDocument/2006/relationships/hyperlink" Target="https://twitter.com/" TargetMode="External"/><Relationship Id="rId2672" Type="http://schemas.openxmlformats.org/officeDocument/2006/relationships/hyperlink" Target="https://twitter.com/" TargetMode="External"/><Relationship Id="rId3309" Type="http://schemas.openxmlformats.org/officeDocument/2006/relationships/hyperlink" Target="https://twitter.com/" TargetMode="External"/><Relationship Id="rId3516" Type="http://schemas.openxmlformats.org/officeDocument/2006/relationships/hyperlink" Target="https://twitter.com/" TargetMode="External"/><Relationship Id="rId437" Type="http://schemas.openxmlformats.org/officeDocument/2006/relationships/hyperlink" Target="https://twitter.com/i/web/status/1465264614086696967" TargetMode="External"/><Relationship Id="rId644" Type="http://schemas.openxmlformats.org/officeDocument/2006/relationships/hyperlink" Target="https://twitter.com/MMAFighting/status/1464957312301518854" TargetMode="External"/><Relationship Id="rId851" Type="http://schemas.openxmlformats.org/officeDocument/2006/relationships/hyperlink" Target="https://twitter.com/" TargetMode="External"/><Relationship Id="rId1274" Type="http://schemas.openxmlformats.org/officeDocument/2006/relationships/hyperlink" Target="https://twitter.com/" TargetMode="External"/><Relationship Id="rId1481" Type="http://schemas.openxmlformats.org/officeDocument/2006/relationships/hyperlink" Target="https://twitter.com/" TargetMode="External"/><Relationship Id="rId2118" Type="http://schemas.openxmlformats.org/officeDocument/2006/relationships/hyperlink" Target="https://twitter.com/" TargetMode="External"/><Relationship Id="rId2325" Type="http://schemas.openxmlformats.org/officeDocument/2006/relationships/hyperlink" Target="https://twitter.com/" TargetMode="External"/><Relationship Id="rId2532" Type="http://schemas.openxmlformats.org/officeDocument/2006/relationships/hyperlink" Target="https://twitter.com/" TargetMode="External"/><Relationship Id="rId504" Type="http://schemas.openxmlformats.org/officeDocument/2006/relationships/hyperlink" Target="https://twitter.com/i/web/status/1465269917691875330" TargetMode="External"/><Relationship Id="rId711" Type="http://schemas.openxmlformats.org/officeDocument/2006/relationships/hyperlink" Target="https://twitter.com/i/web/status/1465294536402427907" TargetMode="External"/><Relationship Id="rId1134" Type="http://schemas.openxmlformats.org/officeDocument/2006/relationships/hyperlink" Target="https://twitter.com/" TargetMode="External"/><Relationship Id="rId1341" Type="http://schemas.openxmlformats.org/officeDocument/2006/relationships/hyperlink" Target="https://twitter.com/" TargetMode="External"/><Relationship Id="rId1201" Type="http://schemas.openxmlformats.org/officeDocument/2006/relationships/hyperlink" Target="https://twitter.com/" TargetMode="External"/><Relationship Id="rId3099" Type="http://schemas.openxmlformats.org/officeDocument/2006/relationships/hyperlink" Target="https://twitter.com/" TargetMode="External"/><Relationship Id="rId3166" Type="http://schemas.openxmlformats.org/officeDocument/2006/relationships/hyperlink" Target="https://twitter.com/" TargetMode="External"/><Relationship Id="rId3373" Type="http://schemas.openxmlformats.org/officeDocument/2006/relationships/hyperlink" Target="https://twitter.com/" TargetMode="External"/><Relationship Id="rId294" Type="http://schemas.openxmlformats.org/officeDocument/2006/relationships/hyperlink" Target="https://twitter.com/i/web/status/1465240516757491715" TargetMode="External"/><Relationship Id="rId2182" Type="http://schemas.openxmlformats.org/officeDocument/2006/relationships/hyperlink" Target="https://twitter.com/" TargetMode="External"/><Relationship Id="rId3026" Type="http://schemas.openxmlformats.org/officeDocument/2006/relationships/hyperlink" Target="https://twitter.com/" TargetMode="External"/><Relationship Id="rId3233" Type="http://schemas.openxmlformats.org/officeDocument/2006/relationships/hyperlink" Target="https://twitter.com/" TargetMode="External"/><Relationship Id="rId154" Type="http://schemas.openxmlformats.org/officeDocument/2006/relationships/hyperlink" Target="https://news.yahoo.co.jp/articles/529d46997a65d37979849e3a84bda7837f63c461" TargetMode="External"/><Relationship Id="rId361" Type="http://schemas.openxmlformats.org/officeDocument/2006/relationships/hyperlink" Target="https://twitter.com/i/web/status/1465252612790358017" TargetMode="External"/><Relationship Id="rId2042" Type="http://schemas.openxmlformats.org/officeDocument/2006/relationships/hyperlink" Target="https://twitter.com/" TargetMode="External"/><Relationship Id="rId3440" Type="http://schemas.openxmlformats.org/officeDocument/2006/relationships/hyperlink" Target="https://twitter.com/" TargetMode="External"/><Relationship Id="rId2999" Type="http://schemas.openxmlformats.org/officeDocument/2006/relationships/hyperlink" Target="https://twitter.com/" TargetMode="External"/><Relationship Id="rId3300" Type="http://schemas.openxmlformats.org/officeDocument/2006/relationships/hyperlink" Target="https://twitter.com/" TargetMode="External"/><Relationship Id="rId221" Type="http://schemas.openxmlformats.org/officeDocument/2006/relationships/hyperlink" Target="https://mmajunkie.usatoday.com/2021/11/albert-tumenov-boxing-but-wants-ufc-return-dana-white-will-not-regret-it" TargetMode="External"/><Relationship Id="rId2859" Type="http://schemas.openxmlformats.org/officeDocument/2006/relationships/hyperlink" Target="https://twitter.com/" TargetMode="External"/><Relationship Id="rId1668" Type="http://schemas.openxmlformats.org/officeDocument/2006/relationships/hyperlink" Target="https://twitter.com/" TargetMode="External"/><Relationship Id="rId1875" Type="http://schemas.openxmlformats.org/officeDocument/2006/relationships/hyperlink" Target="https://twitter.com/" TargetMode="External"/><Relationship Id="rId2719" Type="http://schemas.openxmlformats.org/officeDocument/2006/relationships/hyperlink" Target="https://twitter.com/" TargetMode="External"/><Relationship Id="rId1528" Type="http://schemas.openxmlformats.org/officeDocument/2006/relationships/hyperlink" Target="https://twitter.com/" TargetMode="External"/><Relationship Id="rId2926" Type="http://schemas.openxmlformats.org/officeDocument/2006/relationships/hyperlink" Target="https://twitter.com/" TargetMode="External"/><Relationship Id="rId3090" Type="http://schemas.openxmlformats.org/officeDocument/2006/relationships/hyperlink" Target="https://twitter.com/" TargetMode="External"/><Relationship Id="rId1735" Type="http://schemas.openxmlformats.org/officeDocument/2006/relationships/hyperlink" Target="https://twitter.com/" TargetMode="External"/><Relationship Id="rId1942" Type="http://schemas.openxmlformats.org/officeDocument/2006/relationships/hyperlink" Target="https://twitter.com/" TargetMode="External"/><Relationship Id="rId27" Type="http://schemas.openxmlformats.org/officeDocument/2006/relationships/hyperlink" Target="https://twitter.com/i/web/status/1465198147920011266" TargetMode="External"/><Relationship Id="rId1802" Type="http://schemas.openxmlformats.org/officeDocument/2006/relationships/hyperlink" Target="https://twitter.com/" TargetMode="External"/><Relationship Id="rId688" Type="http://schemas.openxmlformats.org/officeDocument/2006/relationships/hyperlink" Target="https://twitter.com/ufc/status/1465018653032648707" TargetMode="External"/><Relationship Id="rId895" Type="http://schemas.openxmlformats.org/officeDocument/2006/relationships/hyperlink" Target="https://twitter.com/" TargetMode="External"/><Relationship Id="rId2369" Type="http://schemas.openxmlformats.org/officeDocument/2006/relationships/hyperlink" Target="https://twitter.com/" TargetMode="External"/><Relationship Id="rId2576" Type="http://schemas.openxmlformats.org/officeDocument/2006/relationships/hyperlink" Target="https://twitter.com/" TargetMode="External"/><Relationship Id="rId2783" Type="http://schemas.openxmlformats.org/officeDocument/2006/relationships/hyperlink" Target="https://twitter.com/" TargetMode="External"/><Relationship Id="rId2990" Type="http://schemas.openxmlformats.org/officeDocument/2006/relationships/hyperlink" Target="https://twitter.com/" TargetMode="External"/><Relationship Id="rId548" Type="http://schemas.openxmlformats.org/officeDocument/2006/relationships/hyperlink" Target="https://gamerslounge.dk/ufc-4-prime-icons-opdaterering/" TargetMode="External"/><Relationship Id="rId755" Type="http://schemas.openxmlformats.org/officeDocument/2006/relationships/hyperlink" Target="https://twitter.com/i/web/status/1465278144458461184" TargetMode="External"/><Relationship Id="rId962" Type="http://schemas.openxmlformats.org/officeDocument/2006/relationships/hyperlink" Target="https://twitter.com/" TargetMode="External"/><Relationship Id="rId1178" Type="http://schemas.openxmlformats.org/officeDocument/2006/relationships/hyperlink" Target="https://twitter.com/" TargetMode="External"/><Relationship Id="rId1385" Type="http://schemas.openxmlformats.org/officeDocument/2006/relationships/hyperlink" Target="https://twitter.com/" TargetMode="External"/><Relationship Id="rId1592" Type="http://schemas.openxmlformats.org/officeDocument/2006/relationships/hyperlink" Target="https://twitter.com/" TargetMode="External"/><Relationship Id="rId2229" Type="http://schemas.openxmlformats.org/officeDocument/2006/relationships/hyperlink" Target="https://twitter.com/" TargetMode="External"/><Relationship Id="rId2436" Type="http://schemas.openxmlformats.org/officeDocument/2006/relationships/hyperlink" Target="https://twitter.com/" TargetMode="External"/><Relationship Id="rId2643" Type="http://schemas.openxmlformats.org/officeDocument/2006/relationships/hyperlink" Target="https://twitter.com/" TargetMode="External"/><Relationship Id="rId2850" Type="http://schemas.openxmlformats.org/officeDocument/2006/relationships/hyperlink" Target="https://twitter.com/" TargetMode="External"/><Relationship Id="rId91" Type="http://schemas.openxmlformats.org/officeDocument/2006/relationships/hyperlink" Target="https://twitter.com/i/web/status/1465199888224894983" TargetMode="External"/><Relationship Id="rId408" Type="http://schemas.openxmlformats.org/officeDocument/2006/relationships/hyperlink" Target="https://twitter.com/i/web/status/1465203623940481027" TargetMode="External"/><Relationship Id="rId615" Type="http://schemas.openxmlformats.org/officeDocument/2006/relationships/hyperlink" Target="https://twitter.com/i/web/status/1465286537621479435" TargetMode="External"/><Relationship Id="rId822" Type="http://schemas.openxmlformats.org/officeDocument/2006/relationships/hyperlink" Target="https://twitter.com/" TargetMode="External"/><Relationship Id="rId1038" Type="http://schemas.openxmlformats.org/officeDocument/2006/relationships/hyperlink" Target="https://twitter.com/" TargetMode="External"/><Relationship Id="rId1245" Type="http://schemas.openxmlformats.org/officeDocument/2006/relationships/hyperlink" Target="https://twitter.com/" TargetMode="External"/><Relationship Id="rId1452" Type="http://schemas.openxmlformats.org/officeDocument/2006/relationships/hyperlink" Target="https://twitter.com/" TargetMode="External"/><Relationship Id="rId2503" Type="http://schemas.openxmlformats.org/officeDocument/2006/relationships/hyperlink" Target="https://twitter.com/" TargetMode="External"/><Relationship Id="rId1105" Type="http://schemas.openxmlformats.org/officeDocument/2006/relationships/hyperlink" Target="https://twitter.com/" TargetMode="External"/><Relationship Id="rId1312" Type="http://schemas.openxmlformats.org/officeDocument/2006/relationships/hyperlink" Target="https://twitter.com/" TargetMode="External"/><Relationship Id="rId2710" Type="http://schemas.openxmlformats.org/officeDocument/2006/relationships/hyperlink" Target="https://twitter.com/" TargetMode="External"/><Relationship Id="rId3277" Type="http://schemas.openxmlformats.org/officeDocument/2006/relationships/hyperlink" Target="https://twitter.com/" TargetMode="External"/><Relationship Id="rId198" Type="http://schemas.openxmlformats.org/officeDocument/2006/relationships/hyperlink" Target="https://news.yahoo.co.jp/articles/529d46997a65d37979849e3a84bda7837f63c461" TargetMode="External"/><Relationship Id="rId2086" Type="http://schemas.openxmlformats.org/officeDocument/2006/relationships/hyperlink" Target="https://twitter.com/" TargetMode="External"/><Relationship Id="rId3484" Type="http://schemas.openxmlformats.org/officeDocument/2006/relationships/hyperlink" Target="https://twitter.com/" TargetMode="External"/><Relationship Id="rId2293" Type="http://schemas.openxmlformats.org/officeDocument/2006/relationships/hyperlink" Target="https://twitter.com/" TargetMode="External"/><Relationship Id="rId3137" Type="http://schemas.openxmlformats.org/officeDocument/2006/relationships/hyperlink" Target="https://twitter.com/" TargetMode="External"/><Relationship Id="rId3344" Type="http://schemas.openxmlformats.org/officeDocument/2006/relationships/hyperlink" Target="https://twitter.com/" TargetMode="External"/><Relationship Id="rId3551" Type="http://schemas.openxmlformats.org/officeDocument/2006/relationships/hyperlink" Target="https://twitter.com/" TargetMode="External"/><Relationship Id="rId265" Type="http://schemas.openxmlformats.org/officeDocument/2006/relationships/hyperlink" Target="https://twitter.com/i/web/status/1465238808488730629" TargetMode="External"/><Relationship Id="rId472" Type="http://schemas.openxmlformats.org/officeDocument/2006/relationships/hyperlink" Target="https://www.bjpenn.com/mma-news/ufc/colby-covington-wont-consider-dropping-down-to-155lbs-im-not-a-bully/" TargetMode="External"/><Relationship Id="rId2153" Type="http://schemas.openxmlformats.org/officeDocument/2006/relationships/hyperlink" Target="https://twitter.com/" TargetMode="External"/><Relationship Id="rId2360" Type="http://schemas.openxmlformats.org/officeDocument/2006/relationships/hyperlink" Target="https://twitter.com/" TargetMode="External"/><Relationship Id="rId3204" Type="http://schemas.openxmlformats.org/officeDocument/2006/relationships/hyperlink" Target="https://twitter.com/" TargetMode="External"/><Relationship Id="rId3411" Type="http://schemas.openxmlformats.org/officeDocument/2006/relationships/hyperlink" Target="https://twitter.com/" TargetMode="External"/><Relationship Id="rId125" Type="http://schemas.openxmlformats.org/officeDocument/2006/relationships/hyperlink" Target="https://twitter.com/i/web/status/1465205354212462593" TargetMode="External"/><Relationship Id="rId332" Type="http://schemas.openxmlformats.org/officeDocument/2006/relationships/hyperlink" Target="https://twitter.com/i/web/status/1465246881756319746" TargetMode="External"/><Relationship Id="rId2013" Type="http://schemas.openxmlformats.org/officeDocument/2006/relationships/hyperlink" Target="https://twitter.com/" TargetMode="External"/><Relationship Id="rId2220" Type="http://schemas.openxmlformats.org/officeDocument/2006/relationships/hyperlink" Target="https://twitter.com/" TargetMode="External"/><Relationship Id="rId1779" Type="http://schemas.openxmlformats.org/officeDocument/2006/relationships/hyperlink" Target="https://twitter.com/" TargetMode="External"/><Relationship Id="rId1986" Type="http://schemas.openxmlformats.org/officeDocument/2006/relationships/hyperlink" Target="https://twitter.com/" TargetMode="External"/><Relationship Id="rId1639" Type="http://schemas.openxmlformats.org/officeDocument/2006/relationships/hyperlink" Target="https://twitter.com/" TargetMode="External"/><Relationship Id="rId1846" Type="http://schemas.openxmlformats.org/officeDocument/2006/relationships/hyperlink" Target="https://twitter.com/" TargetMode="External"/><Relationship Id="rId3061" Type="http://schemas.openxmlformats.org/officeDocument/2006/relationships/hyperlink" Target="https://twitter.com/" TargetMode="External"/><Relationship Id="rId1706" Type="http://schemas.openxmlformats.org/officeDocument/2006/relationships/hyperlink" Target="https://twitter.com/" TargetMode="External"/><Relationship Id="rId1913" Type="http://schemas.openxmlformats.org/officeDocument/2006/relationships/hyperlink" Target="https://twitter.com/" TargetMode="External"/><Relationship Id="rId799" Type="http://schemas.openxmlformats.org/officeDocument/2006/relationships/hyperlink" Target="https://twitter.com/fullcombat_/status/1465248443199328256" TargetMode="External"/><Relationship Id="rId2687" Type="http://schemas.openxmlformats.org/officeDocument/2006/relationships/hyperlink" Target="https://twitter.com/" TargetMode="External"/><Relationship Id="rId2894" Type="http://schemas.openxmlformats.org/officeDocument/2006/relationships/hyperlink" Target="https://twitter.com/" TargetMode="External"/><Relationship Id="rId659" Type="http://schemas.openxmlformats.org/officeDocument/2006/relationships/hyperlink" Target="https://twitter.com/i/web/status/1465220256444686337" TargetMode="External"/><Relationship Id="rId866" Type="http://schemas.openxmlformats.org/officeDocument/2006/relationships/hyperlink" Target="https://twitter.com/" TargetMode="External"/><Relationship Id="rId1289" Type="http://schemas.openxmlformats.org/officeDocument/2006/relationships/hyperlink" Target="https://twitter.com/" TargetMode="External"/><Relationship Id="rId1496" Type="http://schemas.openxmlformats.org/officeDocument/2006/relationships/hyperlink" Target="https://twitter.com/" TargetMode="External"/><Relationship Id="rId2547" Type="http://schemas.openxmlformats.org/officeDocument/2006/relationships/hyperlink" Target="https://twitter.com/" TargetMode="External"/><Relationship Id="rId519" Type="http://schemas.openxmlformats.org/officeDocument/2006/relationships/hyperlink" Target="https://twitter.com/i/web/status/1465271821155160064" TargetMode="External"/><Relationship Id="rId1149" Type="http://schemas.openxmlformats.org/officeDocument/2006/relationships/hyperlink" Target="https://twitter.com/" TargetMode="External"/><Relationship Id="rId1356" Type="http://schemas.openxmlformats.org/officeDocument/2006/relationships/hyperlink" Target="https://twitter.com/" TargetMode="External"/><Relationship Id="rId2754" Type="http://schemas.openxmlformats.org/officeDocument/2006/relationships/hyperlink" Target="https://twitter.com/" TargetMode="External"/><Relationship Id="rId2961" Type="http://schemas.openxmlformats.org/officeDocument/2006/relationships/hyperlink" Target="https://twitter.com/" TargetMode="External"/><Relationship Id="rId726" Type="http://schemas.openxmlformats.org/officeDocument/2006/relationships/hyperlink" Target="https://twitter.com/i/web/status/1465295945550241793" TargetMode="External"/><Relationship Id="rId933" Type="http://schemas.openxmlformats.org/officeDocument/2006/relationships/hyperlink" Target="https://twitter.com/" TargetMode="External"/><Relationship Id="rId1009" Type="http://schemas.openxmlformats.org/officeDocument/2006/relationships/hyperlink" Target="https://twitter.com/" TargetMode="External"/><Relationship Id="rId1563" Type="http://schemas.openxmlformats.org/officeDocument/2006/relationships/hyperlink" Target="https://twitter.com/" TargetMode="External"/><Relationship Id="rId1770" Type="http://schemas.openxmlformats.org/officeDocument/2006/relationships/hyperlink" Target="https://twitter.com/" TargetMode="External"/><Relationship Id="rId2407" Type="http://schemas.openxmlformats.org/officeDocument/2006/relationships/hyperlink" Target="https://twitter.com/" TargetMode="External"/><Relationship Id="rId2614" Type="http://schemas.openxmlformats.org/officeDocument/2006/relationships/hyperlink" Target="https://twitter.com/" TargetMode="External"/><Relationship Id="rId2821" Type="http://schemas.openxmlformats.org/officeDocument/2006/relationships/hyperlink" Target="https://twitter.com/" TargetMode="External"/><Relationship Id="rId62" Type="http://schemas.openxmlformats.org/officeDocument/2006/relationships/hyperlink" Target="https://twitter.com/i/web/status/1465202179795562496" TargetMode="External"/><Relationship Id="rId1216" Type="http://schemas.openxmlformats.org/officeDocument/2006/relationships/hyperlink" Target="https://twitter.com/" TargetMode="External"/><Relationship Id="rId1423" Type="http://schemas.openxmlformats.org/officeDocument/2006/relationships/hyperlink" Target="https://twitter.com/" TargetMode="External"/><Relationship Id="rId1630" Type="http://schemas.openxmlformats.org/officeDocument/2006/relationships/hyperlink" Target="https://twitter.com/" TargetMode="External"/><Relationship Id="rId3388" Type="http://schemas.openxmlformats.org/officeDocument/2006/relationships/hyperlink" Target="https://twitter.com/" TargetMode="External"/><Relationship Id="rId2197" Type="http://schemas.openxmlformats.org/officeDocument/2006/relationships/hyperlink" Target="https://twitter.com/" TargetMode="External"/><Relationship Id="rId3248" Type="http://schemas.openxmlformats.org/officeDocument/2006/relationships/hyperlink" Target="https://twitter.com/" TargetMode="External"/><Relationship Id="rId3455" Type="http://schemas.openxmlformats.org/officeDocument/2006/relationships/hyperlink" Target="https://twitter.com/" TargetMode="External"/><Relationship Id="rId169" Type="http://schemas.openxmlformats.org/officeDocument/2006/relationships/hyperlink" Target="https://twitter.com/i/web/status/1465217358017007620" TargetMode="External"/><Relationship Id="rId376" Type="http://schemas.openxmlformats.org/officeDocument/2006/relationships/hyperlink" Target="https://twitter.com/i/web/status/1465254774060761090" TargetMode="External"/><Relationship Id="rId583" Type="http://schemas.openxmlformats.org/officeDocument/2006/relationships/hyperlink" Target="https://twitter.com/i/web/status/1465282866565238787" TargetMode="External"/><Relationship Id="rId790" Type="http://schemas.openxmlformats.org/officeDocument/2006/relationships/hyperlink" Target="https://www.youtube.com/watch?v=_gOBFu50u0c&amp;feature=youtu.be" TargetMode="External"/><Relationship Id="rId2057" Type="http://schemas.openxmlformats.org/officeDocument/2006/relationships/hyperlink" Target="https://twitter.com/" TargetMode="External"/><Relationship Id="rId2264" Type="http://schemas.openxmlformats.org/officeDocument/2006/relationships/hyperlink" Target="https://twitter.com/" TargetMode="External"/><Relationship Id="rId2471" Type="http://schemas.openxmlformats.org/officeDocument/2006/relationships/hyperlink" Target="https://twitter.com/" TargetMode="External"/><Relationship Id="rId3108" Type="http://schemas.openxmlformats.org/officeDocument/2006/relationships/hyperlink" Target="https://twitter.com/" TargetMode="External"/><Relationship Id="rId3315" Type="http://schemas.openxmlformats.org/officeDocument/2006/relationships/hyperlink" Target="https://twitter.com/" TargetMode="External"/><Relationship Id="rId3522" Type="http://schemas.openxmlformats.org/officeDocument/2006/relationships/hyperlink" Target="https://twitter.com/" TargetMode="External"/><Relationship Id="rId236" Type="http://schemas.openxmlformats.org/officeDocument/2006/relationships/hyperlink" Target="https://twitter.com/i/web/status/1465234749467893765" TargetMode="External"/><Relationship Id="rId443" Type="http://schemas.openxmlformats.org/officeDocument/2006/relationships/hyperlink" Target="https://www.mmafighting.com/2021/11/28/22800421/the-great-divide-who-is-the-best-boxer-in-the-ufc?utm_campaign=mmafighting&amp;utm_content=chorus&amp;utm_medium=social&amp;utm_source=twitter" TargetMode="External"/><Relationship Id="rId650" Type="http://schemas.openxmlformats.org/officeDocument/2006/relationships/hyperlink" Target="https://mmajunkie.usatoday.com/2021/11/ufc-269-mike-brown-preview-dustin-poirier-charles-oliveira-title-fight-red-zone-danger-areas" TargetMode="External"/><Relationship Id="rId1073" Type="http://schemas.openxmlformats.org/officeDocument/2006/relationships/hyperlink" Target="https://twitter.com/" TargetMode="External"/><Relationship Id="rId1280" Type="http://schemas.openxmlformats.org/officeDocument/2006/relationships/hyperlink" Target="https://twitter.com/" TargetMode="External"/><Relationship Id="rId2124" Type="http://schemas.openxmlformats.org/officeDocument/2006/relationships/hyperlink" Target="https://twitter.com/" TargetMode="External"/><Relationship Id="rId2331" Type="http://schemas.openxmlformats.org/officeDocument/2006/relationships/hyperlink" Target="https://twitter.com/" TargetMode="External"/><Relationship Id="rId303" Type="http://schemas.openxmlformats.org/officeDocument/2006/relationships/hyperlink" Target="https://news.yahoo.co.jp/articles/529d46997a65d37979849e3a84bda7837f63c461" TargetMode="External"/><Relationship Id="rId1140" Type="http://schemas.openxmlformats.org/officeDocument/2006/relationships/hyperlink" Target="https://twitter.com/" TargetMode="External"/><Relationship Id="rId510" Type="http://schemas.openxmlformats.org/officeDocument/2006/relationships/hyperlink" Target="https://twitter.com/i/web/status/1465211523102613508" TargetMode="External"/><Relationship Id="rId1000" Type="http://schemas.openxmlformats.org/officeDocument/2006/relationships/hyperlink" Target="https://twitter.com/" TargetMode="External"/><Relationship Id="rId1957" Type="http://schemas.openxmlformats.org/officeDocument/2006/relationships/hyperlink" Target="https://twitter.com/" TargetMode="External"/><Relationship Id="rId1817" Type="http://schemas.openxmlformats.org/officeDocument/2006/relationships/hyperlink" Target="https://twitter.com/" TargetMode="External"/><Relationship Id="rId3172" Type="http://schemas.openxmlformats.org/officeDocument/2006/relationships/hyperlink" Target="https://twitter.com/" TargetMode="External"/><Relationship Id="rId3032" Type="http://schemas.openxmlformats.org/officeDocument/2006/relationships/hyperlink" Target="https://twitter.com/" TargetMode="External"/><Relationship Id="rId160" Type="http://schemas.openxmlformats.org/officeDocument/2006/relationships/hyperlink" Target="https://twitter.com/i/web/status/1465213897112236034" TargetMode="External"/><Relationship Id="rId2798" Type="http://schemas.openxmlformats.org/officeDocument/2006/relationships/hyperlink" Target="https://twitter.com/" TargetMode="External"/><Relationship Id="rId977" Type="http://schemas.openxmlformats.org/officeDocument/2006/relationships/hyperlink" Target="https://twitter.com/" TargetMode="External"/><Relationship Id="rId2658" Type="http://schemas.openxmlformats.org/officeDocument/2006/relationships/hyperlink" Target="https://twitter.com/" TargetMode="External"/><Relationship Id="rId2865" Type="http://schemas.openxmlformats.org/officeDocument/2006/relationships/hyperlink" Target="https://twitter.com/" TargetMode="External"/><Relationship Id="rId837" Type="http://schemas.openxmlformats.org/officeDocument/2006/relationships/hyperlink" Target="https://twitter.com/" TargetMode="External"/><Relationship Id="rId1467" Type="http://schemas.openxmlformats.org/officeDocument/2006/relationships/hyperlink" Target="https://twitter.com/" TargetMode="External"/><Relationship Id="rId1674" Type="http://schemas.openxmlformats.org/officeDocument/2006/relationships/hyperlink" Target="https://twitter.com/" TargetMode="External"/><Relationship Id="rId1881" Type="http://schemas.openxmlformats.org/officeDocument/2006/relationships/hyperlink" Target="https://twitter.com/" TargetMode="External"/><Relationship Id="rId2518" Type="http://schemas.openxmlformats.org/officeDocument/2006/relationships/hyperlink" Target="https://twitter.com/" TargetMode="External"/><Relationship Id="rId2725" Type="http://schemas.openxmlformats.org/officeDocument/2006/relationships/hyperlink" Target="https://twitter.com/" TargetMode="External"/><Relationship Id="rId2932" Type="http://schemas.openxmlformats.org/officeDocument/2006/relationships/hyperlink" Target="https://twitter.com/" TargetMode="External"/><Relationship Id="rId904" Type="http://schemas.openxmlformats.org/officeDocument/2006/relationships/hyperlink" Target="https://twitter.com/" TargetMode="External"/><Relationship Id="rId1327" Type="http://schemas.openxmlformats.org/officeDocument/2006/relationships/hyperlink" Target="https://twitter.com/" TargetMode="External"/><Relationship Id="rId1534" Type="http://schemas.openxmlformats.org/officeDocument/2006/relationships/hyperlink" Target="https://twitter.com/" TargetMode="External"/><Relationship Id="rId1741" Type="http://schemas.openxmlformats.org/officeDocument/2006/relationships/hyperlink" Target="https://twitter.com/" TargetMode="External"/><Relationship Id="rId33" Type="http://schemas.openxmlformats.org/officeDocument/2006/relationships/hyperlink" Target="https://twitter.com/i/web/status/1465198147920011266" TargetMode="External"/><Relationship Id="rId1601" Type="http://schemas.openxmlformats.org/officeDocument/2006/relationships/hyperlink" Target="https://twitter.com/" TargetMode="External"/><Relationship Id="rId3499" Type="http://schemas.openxmlformats.org/officeDocument/2006/relationships/hyperlink" Target="https://twitter.com/" TargetMode="External"/><Relationship Id="rId3359" Type="http://schemas.openxmlformats.org/officeDocument/2006/relationships/hyperlink" Target="https://twitter.com/" TargetMode="External"/><Relationship Id="rId3566" Type="http://schemas.openxmlformats.org/officeDocument/2006/relationships/hyperlink" Target="https://twitter.com/" TargetMode="External"/><Relationship Id="rId487" Type="http://schemas.openxmlformats.org/officeDocument/2006/relationships/hyperlink" Target="https://www.cnews.fr/sport/2021-11-28/mma-un-combattant-ufc-gravement-hospitalise-pour-cause-de-covid-19-1154719" TargetMode="External"/><Relationship Id="rId694" Type="http://schemas.openxmlformats.org/officeDocument/2006/relationships/hyperlink" Target="https://twitter.com/i/web/status/1465202128952115205" TargetMode="External"/><Relationship Id="rId2168" Type="http://schemas.openxmlformats.org/officeDocument/2006/relationships/hyperlink" Target="https://twitter.com/" TargetMode="External"/><Relationship Id="rId2375" Type="http://schemas.openxmlformats.org/officeDocument/2006/relationships/hyperlink" Target="https://twitter.com/" TargetMode="External"/><Relationship Id="rId3219" Type="http://schemas.openxmlformats.org/officeDocument/2006/relationships/hyperlink" Target="https://twitter.com/" TargetMode="External"/><Relationship Id="rId347" Type="http://schemas.openxmlformats.org/officeDocument/2006/relationships/hyperlink" Target="https://twitter.com/i/web/status/1465227877931261953" TargetMode="External"/><Relationship Id="rId1184" Type="http://schemas.openxmlformats.org/officeDocument/2006/relationships/hyperlink" Target="https://twitter.com/" TargetMode="External"/><Relationship Id="rId2028" Type="http://schemas.openxmlformats.org/officeDocument/2006/relationships/hyperlink" Target="https://twitter.com/" TargetMode="External"/><Relationship Id="rId2582" Type="http://schemas.openxmlformats.org/officeDocument/2006/relationships/hyperlink" Target="https://twitter.com/" TargetMode="External"/><Relationship Id="rId3426" Type="http://schemas.openxmlformats.org/officeDocument/2006/relationships/hyperlink" Target="https://twitter.com/" TargetMode="External"/><Relationship Id="rId554" Type="http://schemas.openxmlformats.org/officeDocument/2006/relationships/hyperlink" Target="https://ufcfightpass.com/video/32799/kazushi-sakuraba-vs-royce-gracie-pride-gp-2000-finals" TargetMode="External"/><Relationship Id="rId761" Type="http://schemas.openxmlformats.org/officeDocument/2006/relationships/hyperlink" Target="https://twitter.com/i/web/status/1465297179896070153" TargetMode="External"/><Relationship Id="rId1391" Type="http://schemas.openxmlformats.org/officeDocument/2006/relationships/hyperlink" Target="https://twitter.com/" TargetMode="External"/><Relationship Id="rId2235" Type="http://schemas.openxmlformats.org/officeDocument/2006/relationships/hyperlink" Target="https://twitter.com/" TargetMode="External"/><Relationship Id="rId2442" Type="http://schemas.openxmlformats.org/officeDocument/2006/relationships/hyperlink" Target="https://twitter.com/" TargetMode="External"/><Relationship Id="rId207" Type="http://schemas.openxmlformats.org/officeDocument/2006/relationships/hyperlink" Target="https://twitter.com/i/web/status/1465231160653590535" TargetMode="External"/><Relationship Id="rId414" Type="http://schemas.openxmlformats.org/officeDocument/2006/relationships/hyperlink" Target="https://twitter.com/i/web/status/1465253041934725121" TargetMode="External"/><Relationship Id="rId621" Type="http://schemas.openxmlformats.org/officeDocument/2006/relationships/hyperlink" Target="https://twitter.com/i/web/status/1465286964349968387" TargetMode="External"/><Relationship Id="rId1044" Type="http://schemas.openxmlformats.org/officeDocument/2006/relationships/hyperlink" Target="https://twitter.com/" TargetMode="External"/><Relationship Id="rId1251" Type="http://schemas.openxmlformats.org/officeDocument/2006/relationships/hyperlink" Target="https://twitter.com/" TargetMode="External"/><Relationship Id="rId2302" Type="http://schemas.openxmlformats.org/officeDocument/2006/relationships/hyperlink" Target="https://twitter.com/" TargetMode="External"/><Relationship Id="rId1111" Type="http://schemas.openxmlformats.org/officeDocument/2006/relationships/hyperlink" Target="https://twitter.com/" TargetMode="External"/><Relationship Id="rId3076" Type="http://schemas.openxmlformats.org/officeDocument/2006/relationships/hyperlink" Target="https://twitter.com/" TargetMode="External"/><Relationship Id="rId3283" Type="http://schemas.openxmlformats.org/officeDocument/2006/relationships/hyperlink" Target="https://twitter.com/" TargetMode="External"/><Relationship Id="rId3490" Type="http://schemas.openxmlformats.org/officeDocument/2006/relationships/hyperlink" Target="https://twitter.com/" TargetMode="External"/><Relationship Id="rId1928" Type="http://schemas.openxmlformats.org/officeDocument/2006/relationships/hyperlink" Target="https://twitter.com/" TargetMode="External"/><Relationship Id="rId2092" Type="http://schemas.openxmlformats.org/officeDocument/2006/relationships/hyperlink" Target="https://twitter.com/" TargetMode="External"/><Relationship Id="rId3143" Type="http://schemas.openxmlformats.org/officeDocument/2006/relationships/hyperlink" Target="https://twitter.com/" TargetMode="External"/><Relationship Id="rId3350" Type="http://schemas.openxmlformats.org/officeDocument/2006/relationships/hyperlink" Target="https://twitter.com/" TargetMode="External"/><Relationship Id="rId271" Type="http://schemas.openxmlformats.org/officeDocument/2006/relationships/hyperlink" Target="https://www.bloodyelbow.com/2021/11/28/22800765/mma-interview-shannon-knapp-on-halle-berry-project-bruised-and-invictas-role-movie-film-hollywood" TargetMode="External"/><Relationship Id="rId3003" Type="http://schemas.openxmlformats.org/officeDocument/2006/relationships/hyperlink" Target="https://twitter.com/" TargetMode="External"/><Relationship Id="rId131" Type="http://schemas.openxmlformats.org/officeDocument/2006/relationships/hyperlink" Target="https://twitter.com/i/web/status/1465207337866649600" TargetMode="External"/><Relationship Id="rId3210" Type="http://schemas.openxmlformats.org/officeDocument/2006/relationships/hyperlink" Target="https://twitter.com/" TargetMode="External"/><Relationship Id="rId2769" Type="http://schemas.openxmlformats.org/officeDocument/2006/relationships/hyperlink" Target="https://twitter.com/" TargetMode="External"/><Relationship Id="rId2976" Type="http://schemas.openxmlformats.org/officeDocument/2006/relationships/hyperlink" Target="https://twitter.com/" TargetMode="External"/><Relationship Id="rId948" Type="http://schemas.openxmlformats.org/officeDocument/2006/relationships/hyperlink" Target="https://twitter.com/" TargetMode="External"/><Relationship Id="rId1578" Type="http://schemas.openxmlformats.org/officeDocument/2006/relationships/hyperlink" Target="https://twitter.com/" TargetMode="External"/><Relationship Id="rId1785" Type="http://schemas.openxmlformats.org/officeDocument/2006/relationships/hyperlink" Target="https://twitter.com/" TargetMode="External"/><Relationship Id="rId1992" Type="http://schemas.openxmlformats.org/officeDocument/2006/relationships/hyperlink" Target="https://twitter.com/" TargetMode="External"/><Relationship Id="rId2629" Type="http://schemas.openxmlformats.org/officeDocument/2006/relationships/hyperlink" Target="https://twitter.com/" TargetMode="External"/><Relationship Id="rId2836" Type="http://schemas.openxmlformats.org/officeDocument/2006/relationships/hyperlink" Target="https://twitter.com/" TargetMode="External"/><Relationship Id="rId77" Type="http://schemas.openxmlformats.org/officeDocument/2006/relationships/hyperlink" Target="https://twitter.com/i/web/status/1465202179795562496" TargetMode="External"/><Relationship Id="rId808" Type="http://schemas.openxmlformats.org/officeDocument/2006/relationships/hyperlink" Target="https://twitter.com/i/web/status/1465263710918742020" TargetMode="External"/><Relationship Id="rId1438" Type="http://schemas.openxmlformats.org/officeDocument/2006/relationships/hyperlink" Target="https://twitter.com/" TargetMode="External"/><Relationship Id="rId1645" Type="http://schemas.openxmlformats.org/officeDocument/2006/relationships/hyperlink" Target="https://twitter.com/" TargetMode="External"/><Relationship Id="rId1852" Type="http://schemas.openxmlformats.org/officeDocument/2006/relationships/hyperlink" Target="https://twitter.com/" TargetMode="External"/><Relationship Id="rId2903" Type="http://schemas.openxmlformats.org/officeDocument/2006/relationships/hyperlink" Target="https://twitter.com/" TargetMode="External"/><Relationship Id="rId1505" Type="http://schemas.openxmlformats.org/officeDocument/2006/relationships/hyperlink" Target="https://twitter.com/" TargetMode="External"/><Relationship Id="rId1712" Type="http://schemas.openxmlformats.org/officeDocument/2006/relationships/hyperlink" Target="https://twitter.com/" TargetMode="External"/><Relationship Id="rId598" Type="http://schemas.openxmlformats.org/officeDocument/2006/relationships/hyperlink" Target="https://twitter.com/i/web/status/1465284700256284672" TargetMode="External"/><Relationship Id="rId2279" Type="http://schemas.openxmlformats.org/officeDocument/2006/relationships/hyperlink" Target="https://twitter.com/" TargetMode="External"/><Relationship Id="rId2486" Type="http://schemas.openxmlformats.org/officeDocument/2006/relationships/hyperlink" Target="https://twitter.com/" TargetMode="External"/><Relationship Id="rId2693" Type="http://schemas.openxmlformats.org/officeDocument/2006/relationships/hyperlink" Target="https://twitter.com/" TargetMode="External"/><Relationship Id="rId3537" Type="http://schemas.openxmlformats.org/officeDocument/2006/relationships/hyperlink" Target="https://twitter.com/" TargetMode="External"/><Relationship Id="rId458" Type="http://schemas.openxmlformats.org/officeDocument/2006/relationships/hyperlink" Target="https://www.actumma.com/cris-cyborg-partir-ufc-aller-bellator-sauve-carriere/35058?utm_source=dlvr.it&amp;utm_medium=twitter" TargetMode="External"/><Relationship Id="rId665" Type="http://schemas.openxmlformats.org/officeDocument/2006/relationships/hyperlink" Target="https://www3.nhk.or.jp/news/html/20211104/k10013333861000.html" TargetMode="External"/><Relationship Id="rId872" Type="http://schemas.openxmlformats.org/officeDocument/2006/relationships/hyperlink" Target="https://twitter.com/" TargetMode="External"/><Relationship Id="rId1088" Type="http://schemas.openxmlformats.org/officeDocument/2006/relationships/hyperlink" Target="https://twitter.com/" TargetMode="External"/><Relationship Id="rId1295" Type="http://schemas.openxmlformats.org/officeDocument/2006/relationships/hyperlink" Target="https://twitter.com/" TargetMode="External"/><Relationship Id="rId2139" Type="http://schemas.openxmlformats.org/officeDocument/2006/relationships/hyperlink" Target="https://twitter.com/" TargetMode="External"/><Relationship Id="rId2346" Type="http://schemas.openxmlformats.org/officeDocument/2006/relationships/hyperlink" Target="https://twitter.com/" TargetMode="External"/><Relationship Id="rId2553" Type="http://schemas.openxmlformats.org/officeDocument/2006/relationships/hyperlink" Target="https://twitter.com/" TargetMode="External"/><Relationship Id="rId2760" Type="http://schemas.openxmlformats.org/officeDocument/2006/relationships/hyperlink" Target="https://twitter.com/" TargetMode="External"/><Relationship Id="rId318" Type="http://schemas.openxmlformats.org/officeDocument/2006/relationships/hyperlink" Target="https://betufantasy.com/" TargetMode="External"/><Relationship Id="rId525" Type="http://schemas.openxmlformats.org/officeDocument/2006/relationships/hyperlink" Target="https://www.newsmond.com/israel-adesanya-will-face-alex-pereira-in-three-more-fights-says-ufc-champion-glover-teixeira/" TargetMode="External"/><Relationship Id="rId732" Type="http://schemas.openxmlformats.org/officeDocument/2006/relationships/hyperlink" Target="https://twitter.com/i/web/status/1465297056231215111" TargetMode="External"/><Relationship Id="rId1155" Type="http://schemas.openxmlformats.org/officeDocument/2006/relationships/hyperlink" Target="https://twitter.com/" TargetMode="External"/><Relationship Id="rId1362" Type="http://schemas.openxmlformats.org/officeDocument/2006/relationships/hyperlink" Target="https://twitter.com/" TargetMode="External"/><Relationship Id="rId2206" Type="http://schemas.openxmlformats.org/officeDocument/2006/relationships/hyperlink" Target="https://twitter.com/" TargetMode="External"/><Relationship Id="rId2413" Type="http://schemas.openxmlformats.org/officeDocument/2006/relationships/hyperlink" Target="https://twitter.com/" TargetMode="External"/><Relationship Id="rId2620" Type="http://schemas.openxmlformats.org/officeDocument/2006/relationships/hyperlink" Target="https://twitter.com/" TargetMode="External"/><Relationship Id="rId1015" Type="http://schemas.openxmlformats.org/officeDocument/2006/relationships/hyperlink" Target="https://twitter.com/" TargetMode="External"/><Relationship Id="rId1222" Type="http://schemas.openxmlformats.org/officeDocument/2006/relationships/hyperlink" Target="https://twitter.com/" TargetMode="External"/><Relationship Id="rId3187" Type="http://schemas.openxmlformats.org/officeDocument/2006/relationships/hyperlink" Target="https://twitter.com/" TargetMode="External"/><Relationship Id="rId3394" Type="http://schemas.openxmlformats.org/officeDocument/2006/relationships/hyperlink" Target="https://twitter.com/" TargetMode="External"/><Relationship Id="rId3047" Type="http://schemas.openxmlformats.org/officeDocument/2006/relationships/hyperlink" Target="https://twitter.com/" TargetMode="External"/><Relationship Id="rId175" Type="http://schemas.openxmlformats.org/officeDocument/2006/relationships/hyperlink" Target="https://twitter.com/i/web/status/1465210769579065352" TargetMode="External"/><Relationship Id="rId3254" Type="http://schemas.openxmlformats.org/officeDocument/2006/relationships/hyperlink" Target="https://twitter.com/" TargetMode="External"/><Relationship Id="rId3461" Type="http://schemas.openxmlformats.org/officeDocument/2006/relationships/hyperlink" Target="https://twitter.com/" TargetMode="External"/><Relationship Id="rId382" Type="http://schemas.openxmlformats.org/officeDocument/2006/relationships/hyperlink" Target="https://twitter.com/i/web/status/1465256883397152774" TargetMode="External"/><Relationship Id="rId2063" Type="http://schemas.openxmlformats.org/officeDocument/2006/relationships/hyperlink" Target="https://twitter.com/" TargetMode="External"/><Relationship Id="rId2270" Type="http://schemas.openxmlformats.org/officeDocument/2006/relationships/hyperlink" Target="https://twitter.com/" TargetMode="External"/><Relationship Id="rId3114" Type="http://schemas.openxmlformats.org/officeDocument/2006/relationships/hyperlink" Target="https://twitter.com/" TargetMode="External"/><Relationship Id="rId3321" Type="http://schemas.openxmlformats.org/officeDocument/2006/relationships/hyperlink" Target="https://twitter.com/" TargetMode="External"/><Relationship Id="rId242" Type="http://schemas.openxmlformats.org/officeDocument/2006/relationships/hyperlink" Target="https://twitter.com/i/web/status/1465236079011942401" TargetMode="External"/><Relationship Id="rId2130" Type="http://schemas.openxmlformats.org/officeDocument/2006/relationships/hyperlink" Target="https://twitter.com/" TargetMode="External"/><Relationship Id="rId102" Type="http://schemas.openxmlformats.org/officeDocument/2006/relationships/hyperlink" Target="https://twitter.com/i/web/status/1465203073433759749" TargetMode="External"/><Relationship Id="rId1689" Type="http://schemas.openxmlformats.org/officeDocument/2006/relationships/hyperlink" Target="https://twitter.com/" TargetMode="External"/><Relationship Id="rId1896" Type="http://schemas.openxmlformats.org/officeDocument/2006/relationships/hyperlink" Target="https://twitter.com/" TargetMode="External"/><Relationship Id="rId2947" Type="http://schemas.openxmlformats.org/officeDocument/2006/relationships/hyperlink" Target="https://twitter.com/" TargetMode="External"/><Relationship Id="rId919" Type="http://schemas.openxmlformats.org/officeDocument/2006/relationships/hyperlink" Target="https://twitter.com/" TargetMode="External"/><Relationship Id="rId1549" Type="http://schemas.openxmlformats.org/officeDocument/2006/relationships/hyperlink" Target="https://twitter.com/" TargetMode="External"/><Relationship Id="rId1756" Type="http://schemas.openxmlformats.org/officeDocument/2006/relationships/hyperlink" Target="https://twitter.com/" TargetMode="External"/><Relationship Id="rId1963" Type="http://schemas.openxmlformats.org/officeDocument/2006/relationships/hyperlink" Target="https://twitter.com/" TargetMode="External"/><Relationship Id="rId2807" Type="http://schemas.openxmlformats.org/officeDocument/2006/relationships/hyperlink" Target="https://twitter.com/" TargetMode="External"/><Relationship Id="rId48" Type="http://schemas.openxmlformats.org/officeDocument/2006/relationships/hyperlink" Target="https://news.yahoo.co.jp/articles/529d46997a65d37979849e3a84bda7837f63c461" TargetMode="External"/><Relationship Id="rId1409" Type="http://schemas.openxmlformats.org/officeDocument/2006/relationships/hyperlink" Target="https://twitter.com/" TargetMode="External"/><Relationship Id="rId1616" Type="http://schemas.openxmlformats.org/officeDocument/2006/relationships/hyperlink" Target="https://twitter.com/" TargetMode="External"/><Relationship Id="rId1823" Type="http://schemas.openxmlformats.org/officeDocument/2006/relationships/hyperlink" Target="https://twitter.com/" TargetMode="External"/><Relationship Id="rId2597" Type="http://schemas.openxmlformats.org/officeDocument/2006/relationships/hyperlink" Target="https://twitter.com/" TargetMode="External"/><Relationship Id="rId569" Type="http://schemas.openxmlformats.org/officeDocument/2006/relationships/hyperlink" Target="https://twitter.com/kakarot_ufc/status/1465218213554229250" TargetMode="External"/><Relationship Id="rId776" Type="http://schemas.openxmlformats.org/officeDocument/2006/relationships/hyperlink" Target="https://twitter.com/i/web/status/1465296887280373767" TargetMode="External"/><Relationship Id="rId983" Type="http://schemas.openxmlformats.org/officeDocument/2006/relationships/hyperlink" Target="https://twitter.com/" TargetMode="External"/><Relationship Id="rId1199" Type="http://schemas.openxmlformats.org/officeDocument/2006/relationships/hyperlink" Target="https://twitter.com/" TargetMode="External"/><Relationship Id="rId2457" Type="http://schemas.openxmlformats.org/officeDocument/2006/relationships/hyperlink" Target="https://twitter.com/" TargetMode="External"/><Relationship Id="rId2664" Type="http://schemas.openxmlformats.org/officeDocument/2006/relationships/hyperlink" Target="https://twitter.com/" TargetMode="External"/><Relationship Id="rId3508" Type="http://schemas.openxmlformats.org/officeDocument/2006/relationships/hyperlink" Target="https://twitter.com/" TargetMode="External"/><Relationship Id="rId429" Type="http://schemas.openxmlformats.org/officeDocument/2006/relationships/hyperlink" Target="https://twitter.com/i/web/status/1465264614086696967" TargetMode="External"/><Relationship Id="rId636" Type="http://schemas.openxmlformats.org/officeDocument/2006/relationships/hyperlink" Target="https://www.essentiallysports.com/ufc-mma-news-albert-tumenov-has-a-message-for-dana-white-sean-shelby-after-triad-combat/" TargetMode="External"/><Relationship Id="rId1059" Type="http://schemas.openxmlformats.org/officeDocument/2006/relationships/hyperlink" Target="https://twitter.com/" TargetMode="External"/><Relationship Id="rId1266" Type="http://schemas.openxmlformats.org/officeDocument/2006/relationships/hyperlink" Target="https://twitter.com/" TargetMode="External"/><Relationship Id="rId1473" Type="http://schemas.openxmlformats.org/officeDocument/2006/relationships/hyperlink" Target="https://twitter.com/" TargetMode="External"/><Relationship Id="rId2317" Type="http://schemas.openxmlformats.org/officeDocument/2006/relationships/hyperlink" Target="https://twitter.com/" TargetMode="External"/><Relationship Id="rId2871" Type="http://schemas.openxmlformats.org/officeDocument/2006/relationships/hyperlink" Target="https://twitter.com/" TargetMode="External"/><Relationship Id="rId843" Type="http://schemas.openxmlformats.org/officeDocument/2006/relationships/hyperlink" Target="https://twitter.com/" TargetMode="External"/><Relationship Id="rId1126" Type="http://schemas.openxmlformats.org/officeDocument/2006/relationships/hyperlink" Target="https://twitter.com/" TargetMode="External"/><Relationship Id="rId1680" Type="http://schemas.openxmlformats.org/officeDocument/2006/relationships/hyperlink" Target="https://twitter.com/" TargetMode="External"/><Relationship Id="rId2524" Type="http://schemas.openxmlformats.org/officeDocument/2006/relationships/hyperlink" Target="https://twitter.com/" TargetMode="External"/><Relationship Id="rId2731" Type="http://schemas.openxmlformats.org/officeDocument/2006/relationships/hyperlink" Target="https://twitter.com/" TargetMode="External"/><Relationship Id="rId703" Type="http://schemas.openxmlformats.org/officeDocument/2006/relationships/hyperlink" Target="https://www.sports.kz/news/janibek-alimhanulyi-sdelal-zayavlenie-o-sleduyuschem-sopernike" TargetMode="External"/><Relationship Id="rId910" Type="http://schemas.openxmlformats.org/officeDocument/2006/relationships/hyperlink" Target="https://twitter.com/" TargetMode="External"/><Relationship Id="rId1333" Type="http://schemas.openxmlformats.org/officeDocument/2006/relationships/hyperlink" Target="https://twitter.com/" TargetMode="External"/><Relationship Id="rId1540" Type="http://schemas.openxmlformats.org/officeDocument/2006/relationships/hyperlink" Target="https://twitter.com/" TargetMode="External"/><Relationship Id="rId1400" Type="http://schemas.openxmlformats.org/officeDocument/2006/relationships/hyperlink" Target="https://twitter.com/" TargetMode="External"/><Relationship Id="rId3298" Type="http://schemas.openxmlformats.org/officeDocument/2006/relationships/hyperlink" Target="https://twitter.com/" TargetMode="External"/><Relationship Id="rId3158" Type="http://schemas.openxmlformats.org/officeDocument/2006/relationships/hyperlink" Target="https://twitter.com/" TargetMode="External"/><Relationship Id="rId3365" Type="http://schemas.openxmlformats.org/officeDocument/2006/relationships/hyperlink" Target="https://twitter.com/" TargetMode="External"/><Relationship Id="rId3572" Type="http://schemas.openxmlformats.org/officeDocument/2006/relationships/hyperlink" Target="https://twitter.com/" TargetMode="External"/><Relationship Id="rId286" Type="http://schemas.openxmlformats.org/officeDocument/2006/relationships/hyperlink" Target="https://www.bjpenn.com/mma-news/ufc/kevin-holland-announces-drop-down-to-ufc-welterweight-division/?utm_source=rss&amp;utm_medium=rss&amp;utm_campaign=kevin-holland-announces-drop-down-to-ufc-welterweight-division" TargetMode="External"/><Relationship Id="rId493" Type="http://schemas.openxmlformats.org/officeDocument/2006/relationships/hyperlink" Target="https://twitter.com/i/web/status/1465208158155116547" TargetMode="External"/><Relationship Id="rId2174" Type="http://schemas.openxmlformats.org/officeDocument/2006/relationships/hyperlink" Target="https://twitter.com/" TargetMode="External"/><Relationship Id="rId2381" Type="http://schemas.openxmlformats.org/officeDocument/2006/relationships/hyperlink" Target="https://twitter.com/" TargetMode="External"/><Relationship Id="rId3018" Type="http://schemas.openxmlformats.org/officeDocument/2006/relationships/hyperlink" Target="https://twitter.com/" TargetMode="External"/><Relationship Id="rId3225" Type="http://schemas.openxmlformats.org/officeDocument/2006/relationships/hyperlink" Target="https://twitter.com/" TargetMode="External"/><Relationship Id="rId3432" Type="http://schemas.openxmlformats.org/officeDocument/2006/relationships/hyperlink" Target="https://twitter.com/" TargetMode="External"/><Relationship Id="rId146" Type="http://schemas.openxmlformats.org/officeDocument/2006/relationships/hyperlink" Target="https://news.yahoo.co.jp/articles/529d46997a65d37979849e3a84bda7837f63c461" TargetMode="External"/><Relationship Id="rId353" Type="http://schemas.openxmlformats.org/officeDocument/2006/relationships/hyperlink" Target="https://twitter.com/i/web/status/1465250956543733765" TargetMode="External"/><Relationship Id="rId560" Type="http://schemas.openxmlformats.org/officeDocument/2006/relationships/hyperlink" Target="https://www.mmafighting.com/2021/11/28/22800421/the-great-divide-who-is-the-best-boxer-in-the-ufc?utm_campaign=mmafighting&amp;utm_content=chorus&amp;utm_medium=social&amp;utm_source=twitter" TargetMode="External"/><Relationship Id="rId1190" Type="http://schemas.openxmlformats.org/officeDocument/2006/relationships/hyperlink" Target="https://twitter.com/" TargetMode="External"/><Relationship Id="rId2034" Type="http://schemas.openxmlformats.org/officeDocument/2006/relationships/hyperlink" Target="https://twitter.com/" TargetMode="External"/><Relationship Id="rId2241" Type="http://schemas.openxmlformats.org/officeDocument/2006/relationships/hyperlink" Target="https://twitter.com/" TargetMode="External"/><Relationship Id="rId213" Type="http://schemas.openxmlformats.org/officeDocument/2006/relationships/hyperlink" Target="https://mmajunkie.usatoday.com/2021/11/ufc-269-mike-brown-preview-dustin-poirier-charles-oliveira-title-fight-red-zone-danger-areas" TargetMode="External"/><Relationship Id="rId420" Type="http://schemas.openxmlformats.org/officeDocument/2006/relationships/hyperlink" Target="https://mmajunkie.usatoday.com/lists/ufc-news-conor-mcgregor-updates-injury-recovery-return-date-nate-diaz-trilogy-kamaru-usman-contract" TargetMode="External"/><Relationship Id="rId1050" Type="http://schemas.openxmlformats.org/officeDocument/2006/relationships/hyperlink" Target="https://twitter.com/" TargetMode="External"/><Relationship Id="rId2101" Type="http://schemas.openxmlformats.org/officeDocument/2006/relationships/hyperlink" Target="https://twitter.com/" TargetMode="External"/><Relationship Id="rId1867" Type="http://schemas.openxmlformats.org/officeDocument/2006/relationships/hyperlink" Target="https://twitter.com/" TargetMode="External"/><Relationship Id="rId2918" Type="http://schemas.openxmlformats.org/officeDocument/2006/relationships/hyperlink" Target="https://twitter.com/" TargetMode="External"/><Relationship Id="rId1727" Type="http://schemas.openxmlformats.org/officeDocument/2006/relationships/hyperlink" Target="https://twitter.com/" TargetMode="External"/><Relationship Id="rId1934" Type="http://schemas.openxmlformats.org/officeDocument/2006/relationships/hyperlink" Target="https://twitter.com/" TargetMode="External"/><Relationship Id="rId3082" Type="http://schemas.openxmlformats.org/officeDocument/2006/relationships/hyperlink" Target="https://twitter.com/" TargetMode="External"/><Relationship Id="rId19" Type="http://schemas.openxmlformats.org/officeDocument/2006/relationships/hyperlink" Target="https://twitter.com/i/web/status/1465196614184800264" TargetMode="External"/><Relationship Id="rId3" Type="http://schemas.openxmlformats.org/officeDocument/2006/relationships/hyperlink" Target="https://twitter.com/i/web/status/1465196614184800264" TargetMode="External"/><Relationship Id="rId887" Type="http://schemas.openxmlformats.org/officeDocument/2006/relationships/hyperlink" Target="https://twitter.com/" TargetMode="External"/><Relationship Id="rId2568" Type="http://schemas.openxmlformats.org/officeDocument/2006/relationships/hyperlink" Target="https://twitter.com/" TargetMode="External"/><Relationship Id="rId2775" Type="http://schemas.openxmlformats.org/officeDocument/2006/relationships/hyperlink" Target="https://twitter.com/" TargetMode="External"/><Relationship Id="rId2982" Type="http://schemas.openxmlformats.org/officeDocument/2006/relationships/hyperlink" Target="https://twitter.com/" TargetMode="External"/><Relationship Id="rId747" Type="http://schemas.openxmlformats.org/officeDocument/2006/relationships/hyperlink" Target="https://twitter.com/i/web/status/1465248025727676416" TargetMode="External"/><Relationship Id="rId954" Type="http://schemas.openxmlformats.org/officeDocument/2006/relationships/hyperlink" Target="https://twitter.com/" TargetMode="External"/><Relationship Id="rId1377" Type="http://schemas.openxmlformats.org/officeDocument/2006/relationships/hyperlink" Target="https://twitter.com/" TargetMode="External"/><Relationship Id="rId1584" Type="http://schemas.openxmlformats.org/officeDocument/2006/relationships/hyperlink" Target="https://twitter.com/" TargetMode="External"/><Relationship Id="rId1791" Type="http://schemas.openxmlformats.org/officeDocument/2006/relationships/hyperlink" Target="https://twitter.com/" TargetMode="External"/><Relationship Id="rId2428" Type="http://schemas.openxmlformats.org/officeDocument/2006/relationships/hyperlink" Target="https://twitter.com/" TargetMode="External"/><Relationship Id="rId2635" Type="http://schemas.openxmlformats.org/officeDocument/2006/relationships/hyperlink" Target="https://twitter.com/" TargetMode="External"/><Relationship Id="rId2842" Type="http://schemas.openxmlformats.org/officeDocument/2006/relationships/hyperlink" Target="https://twitter.com/" TargetMode="External"/><Relationship Id="rId83" Type="http://schemas.openxmlformats.org/officeDocument/2006/relationships/hyperlink" Target="https://twitter.com/i/web/status/1465199724944785415" TargetMode="External"/><Relationship Id="rId607" Type="http://schemas.openxmlformats.org/officeDocument/2006/relationships/hyperlink" Target="https://twitter.com/i/web/status/1465285610327867396" TargetMode="External"/><Relationship Id="rId814" Type="http://schemas.openxmlformats.org/officeDocument/2006/relationships/hyperlink" Target="https://twitter.com/i/web/status/1465270395481722883" TargetMode="External"/><Relationship Id="rId1237" Type="http://schemas.openxmlformats.org/officeDocument/2006/relationships/hyperlink" Target="https://twitter.com/" TargetMode="External"/><Relationship Id="rId1444" Type="http://schemas.openxmlformats.org/officeDocument/2006/relationships/hyperlink" Target="https://twitter.com/" TargetMode="External"/><Relationship Id="rId1651" Type="http://schemas.openxmlformats.org/officeDocument/2006/relationships/hyperlink" Target="https://twitter.com/" TargetMode="External"/><Relationship Id="rId2702" Type="http://schemas.openxmlformats.org/officeDocument/2006/relationships/hyperlink" Target="https://twitter.com/" TargetMode="External"/><Relationship Id="rId1304" Type="http://schemas.openxmlformats.org/officeDocument/2006/relationships/hyperlink" Target="https://twitter.com/" TargetMode="External"/><Relationship Id="rId1511" Type="http://schemas.openxmlformats.org/officeDocument/2006/relationships/hyperlink" Target="https://twitter.com/" TargetMode="External"/><Relationship Id="rId3269" Type="http://schemas.openxmlformats.org/officeDocument/2006/relationships/hyperlink" Target="https://twitter.com/" TargetMode="External"/><Relationship Id="rId3476" Type="http://schemas.openxmlformats.org/officeDocument/2006/relationships/hyperlink" Target="https://twitter.com/" TargetMode="External"/><Relationship Id="rId10" Type="http://schemas.openxmlformats.org/officeDocument/2006/relationships/hyperlink" Target="https://www.essentiallysports.com/when-i-step-into-that-octagon-ill-weigh-173-pounds-justin-gaethje-ufc-249-news/" TargetMode="External"/><Relationship Id="rId397" Type="http://schemas.openxmlformats.org/officeDocument/2006/relationships/hyperlink" Target="https://twitter.com/i/web/status/1465260016689160199" TargetMode="External"/><Relationship Id="rId2078" Type="http://schemas.openxmlformats.org/officeDocument/2006/relationships/hyperlink" Target="https://twitter.com/" TargetMode="External"/><Relationship Id="rId2285" Type="http://schemas.openxmlformats.org/officeDocument/2006/relationships/hyperlink" Target="https://twitter.com/" TargetMode="External"/><Relationship Id="rId2492" Type="http://schemas.openxmlformats.org/officeDocument/2006/relationships/hyperlink" Target="https://twitter.com/" TargetMode="External"/><Relationship Id="rId3129" Type="http://schemas.openxmlformats.org/officeDocument/2006/relationships/hyperlink" Target="https://twitter.com/" TargetMode="External"/><Relationship Id="rId3336" Type="http://schemas.openxmlformats.org/officeDocument/2006/relationships/hyperlink" Target="https://twitter.com/" TargetMode="External"/><Relationship Id="rId257" Type="http://schemas.openxmlformats.org/officeDocument/2006/relationships/hyperlink" Target="https://twitter.com/i/web/status/1465238452656558085" TargetMode="External"/><Relationship Id="rId464" Type="http://schemas.openxmlformats.org/officeDocument/2006/relationships/hyperlink" Target="https://www.bjpenn.com/mma-news/ufc/conor-mcgregor-admits-he-has-been-impressed-by-michael-chandler-could-well-be-todays-champion/" TargetMode="External"/><Relationship Id="rId1094" Type="http://schemas.openxmlformats.org/officeDocument/2006/relationships/hyperlink" Target="https://twitter.com/" TargetMode="External"/><Relationship Id="rId2145" Type="http://schemas.openxmlformats.org/officeDocument/2006/relationships/hyperlink" Target="https://twitter.com/" TargetMode="External"/><Relationship Id="rId3543" Type="http://schemas.openxmlformats.org/officeDocument/2006/relationships/hyperlink" Target="https://twitter.com/" TargetMode="External"/><Relationship Id="rId117" Type="http://schemas.openxmlformats.org/officeDocument/2006/relationships/hyperlink" Target="https://www.youtube.com/watch?v=Y6pshbvPVvA&amp;feature=youtu.be" TargetMode="External"/><Relationship Id="rId671" Type="http://schemas.openxmlformats.org/officeDocument/2006/relationships/hyperlink" Target="https://twitter.com/i/web/status/1465292618590531588" TargetMode="External"/><Relationship Id="rId2352" Type="http://schemas.openxmlformats.org/officeDocument/2006/relationships/hyperlink" Target="https://twitter.com/" TargetMode="External"/><Relationship Id="rId3403" Type="http://schemas.openxmlformats.org/officeDocument/2006/relationships/hyperlink" Target="https://twitter.com/" TargetMode="External"/><Relationship Id="rId324" Type="http://schemas.openxmlformats.org/officeDocument/2006/relationships/hyperlink" Target="https://www.mmarocks.pl/ufc/ktokolwiek-wygra-ten-boj-dostanie-walke-o-pas-menadzer-o-makhachevie-i-dariushu" TargetMode="External"/><Relationship Id="rId531" Type="http://schemas.openxmlformats.org/officeDocument/2006/relationships/hyperlink" Target="https://twitter.com/i/web/status/1465206298958462979" TargetMode="External"/><Relationship Id="rId1161" Type="http://schemas.openxmlformats.org/officeDocument/2006/relationships/hyperlink" Target="https://twitter.com/" TargetMode="External"/><Relationship Id="rId2005" Type="http://schemas.openxmlformats.org/officeDocument/2006/relationships/hyperlink" Target="https://twitter.com/" TargetMode="External"/><Relationship Id="rId2212" Type="http://schemas.openxmlformats.org/officeDocument/2006/relationships/hyperlink" Target="https://twitter.com/" TargetMode="External"/><Relationship Id="rId1021" Type="http://schemas.openxmlformats.org/officeDocument/2006/relationships/hyperlink" Target="https://twitter.com/" TargetMode="External"/><Relationship Id="rId1978" Type="http://schemas.openxmlformats.org/officeDocument/2006/relationships/hyperlink" Target="https://twitter.com/" TargetMode="External"/><Relationship Id="rId3193" Type="http://schemas.openxmlformats.org/officeDocument/2006/relationships/hyperlink" Target="https://twitter.com/" TargetMode="External"/><Relationship Id="rId1838" Type="http://schemas.openxmlformats.org/officeDocument/2006/relationships/hyperlink" Target="https://twitter.com/" TargetMode="External"/><Relationship Id="rId3053" Type="http://schemas.openxmlformats.org/officeDocument/2006/relationships/hyperlink" Target="https://twitter.com/" TargetMode="External"/><Relationship Id="rId3260" Type="http://schemas.openxmlformats.org/officeDocument/2006/relationships/hyperlink" Target="https://twitter.com/" TargetMode="External"/><Relationship Id="rId181" Type="http://schemas.openxmlformats.org/officeDocument/2006/relationships/hyperlink" Target="https://twitter.com/i/web/status/1465221988008476672" TargetMode="External"/><Relationship Id="rId1905" Type="http://schemas.openxmlformats.org/officeDocument/2006/relationships/hyperlink" Target="https://twitter.com/" TargetMode="External"/><Relationship Id="rId3120" Type="http://schemas.openxmlformats.org/officeDocument/2006/relationships/hyperlink" Target="https://twitter.com/" TargetMode="External"/><Relationship Id="rId998" Type="http://schemas.openxmlformats.org/officeDocument/2006/relationships/hyperlink" Target="https://twitter.com/" TargetMode="External"/><Relationship Id="rId2679" Type="http://schemas.openxmlformats.org/officeDocument/2006/relationships/hyperlink" Target="https://twitter.com/" TargetMode="External"/><Relationship Id="rId2886" Type="http://schemas.openxmlformats.org/officeDocument/2006/relationships/hyperlink" Target="https://twitter.com/" TargetMode="External"/><Relationship Id="rId858" Type="http://schemas.openxmlformats.org/officeDocument/2006/relationships/hyperlink" Target="https://twitter.com/" TargetMode="External"/><Relationship Id="rId1488" Type="http://schemas.openxmlformats.org/officeDocument/2006/relationships/hyperlink" Target="https://twitter.com/" TargetMode="External"/><Relationship Id="rId1695" Type="http://schemas.openxmlformats.org/officeDocument/2006/relationships/hyperlink" Target="https://twitter.com/" TargetMode="External"/><Relationship Id="rId2539" Type="http://schemas.openxmlformats.org/officeDocument/2006/relationships/hyperlink" Target="https://twitter.com/" TargetMode="External"/><Relationship Id="rId2746" Type="http://schemas.openxmlformats.org/officeDocument/2006/relationships/hyperlink" Target="https://twitter.com/" TargetMode="External"/><Relationship Id="rId2953" Type="http://schemas.openxmlformats.org/officeDocument/2006/relationships/hyperlink" Target="https://twitter.com/" TargetMode="External"/><Relationship Id="rId718" Type="http://schemas.openxmlformats.org/officeDocument/2006/relationships/hyperlink" Target="https://twitter.com/i/web/status/1465294680824762369" TargetMode="External"/><Relationship Id="rId925" Type="http://schemas.openxmlformats.org/officeDocument/2006/relationships/hyperlink" Target="https://twitter.com/" TargetMode="External"/><Relationship Id="rId1348" Type="http://schemas.openxmlformats.org/officeDocument/2006/relationships/hyperlink" Target="https://twitter.com/" TargetMode="External"/><Relationship Id="rId1555" Type="http://schemas.openxmlformats.org/officeDocument/2006/relationships/hyperlink" Target="https://twitter.com/" TargetMode="External"/><Relationship Id="rId1762" Type="http://schemas.openxmlformats.org/officeDocument/2006/relationships/hyperlink" Target="https://twitter.com/" TargetMode="External"/><Relationship Id="rId2606" Type="http://schemas.openxmlformats.org/officeDocument/2006/relationships/hyperlink" Target="https://twitter.com/" TargetMode="External"/><Relationship Id="rId1208" Type="http://schemas.openxmlformats.org/officeDocument/2006/relationships/hyperlink" Target="https://twitter.com/" TargetMode="External"/><Relationship Id="rId1415" Type="http://schemas.openxmlformats.org/officeDocument/2006/relationships/hyperlink" Target="https://twitter.com/" TargetMode="External"/><Relationship Id="rId2813" Type="http://schemas.openxmlformats.org/officeDocument/2006/relationships/hyperlink" Target="https://twitter.com/" TargetMode="External"/><Relationship Id="rId54" Type="http://schemas.openxmlformats.org/officeDocument/2006/relationships/hyperlink" Target="https://twitter.com/i/web/status/1465201983694852096" TargetMode="External"/><Relationship Id="rId1622" Type="http://schemas.openxmlformats.org/officeDocument/2006/relationships/hyperlink" Target="https://twitter.com/" TargetMode="External"/><Relationship Id="rId2189" Type="http://schemas.openxmlformats.org/officeDocument/2006/relationships/hyperlink" Target="https://twitter.com/" TargetMode="External"/><Relationship Id="rId2396" Type="http://schemas.openxmlformats.org/officeDocument/2006/relationships/hyperlink" Target="https://twitter.com/" TargetMode="External"/><Relationship Id="rId3447" Type="http://schemas.openxmlformats.org/officeDocument/2006/relationships/hyperlink" Target="https://twitter.com/" TargetMode="External"/><Relationship Id="rId368" Type="http://schemas.openxmlformats.org/officeDocument/2006/relationships/hyperlink" Target="https://twitter.com/i/web/status/1465252104705134596" TargetMode="External"/><Relationship Id="rId575" Type="http://schemas.openxmlformats.org/officeDocument/2006/relationships/hyperlink" Target="https://twitter.com/i/web/status/1465268394933039112" TargetMode="External"/><Relationship Id="rId782" Type="http://schemas.openxmlformats.org/officeDocument/2006/relationships/hyperlink" Target="https://twitter.com/i/web/status/1465296797346066435" TargetMode="External"/><Relationship Id="rId2049" Type="http://schemas.openxmlformats.org/officeDocument/2006/relationships/hyperlink" Target="https://twitter.com/" TargetMode="External"/><Relationship Id="rId2256" Type="http://schemas.openxmlformats.org/officeDocument/2006/relationships/hyperlink" Target="https://twitter.com/" TargetMode="External"/><Relationship Id="rId2463" Type="http://schemas.openxmlformats.org/officeDocument/2006/relationships/hyperlink" Target="https://twitter.com/" TargetMode="External"/><Relationship Id="rId2670" Type="http://schemas.openxmlformats.org/officeDocument/2006/relationships/hyperlink" Target="https://twitter.com/" TargetMode="External"/><Relationship Id="rId3307" Type="http://schemas.openxmlformats.org/officeDocument/2006/relationships/hyperlink" Target="https://twitter.com/" TargetMode="External"/><Relationship Id="rId3514" Type="http://schemas.openxmlformats.org/officeDocument/2006/relationships/hyperlink" Target="https://twitter.com/" TargetMode="External"/><Relationship Id="rId228" Type="http://schemas.openxmlformats.org/officeDocument/2006/relationships/hyperlink" Target="https://twitter.com/i/web/status/1465233785608306692" TargetMode="External"/><Relationship Id="rId435" Type="http://schemas.openxmlformats.org/officeDocument/2006/relationships/hyperlink" Target="https://twitter.com/i/web/status/1465264614086696967" TargetMode="External"/><Relationship Id="rId642" Type="http://schemas.openxmlformats.org/officeDocument/2006/relationships/hyperlink" Target="https://news.yahoo.co.jp/articles/529d46997a65d37979849e3a84bda7837f63c461" TargetMode="External"/><Relationship Id="rId1065" Type="http://schemas.openxmlformats.org/officeDocument/2006/relationships/hyperlink" Target="https://twitter.com/" TargetMode="External"/><Relationship Id="rId1272" Type="http://schemas.openxmlformats.org/officeDocument/2006/relationships/hyperlink" Target="https://twitter.com/" TargetMode="External"/><Relationship Id="rId2116" Type="http://schemas.openxmlformats.org/officeDocument/2006/relationships/hyperlink" Target="https://twitter.com/" TargetMode="External"/><Relationship Id="rId2323" Type="http://schemas.openxmlformats.org/officeDocument/2006/relationships/hyperlink" Target="https://twitter.com/" TargetMode="External"/><Relationship Id="rId2530" Type="http://schemas.openxmlformats.org/officeDocument/2006/relationships/hyperlink" Target="https://twitter.com/" TargetMode="External"/><Relationship Id="rId502" Type="http://schemas.openxmlformats.org/officeDocument/2006/relationships/hyperlink" Target="https://twitter.com/i/web/status/1465211523102613508" TargetMode="External"/><Relationship Id="rId1132" Type="http://schemas.openxmlformats.org/officeDocument/2006/relationships/hyperlink" Target="https://twitter.com/" TargetMode="External"/><Relationship Id="rId3097" Type="http://schemas.openxmlformats.org/officeDocument/2006/relationships/hyperlink" Target="https://twitter.com/" TargetMode="External"/><Relationship Id="rId1949" Type="http://schemas.openxmlformats.org/officeDocument/2006/relationships/hyperlink" Target="https://twitter.com/" TargetMode="External"/><Relationship Id="rId3164" Type="http://schemas.openxmlformats.org/officeDocument/2006/relationships/hyperlink" Target="https://twitter.com/" TargetMode="External"/><Relationship Id="rId292" Type="http://schemas.openxmlformats.org/officeDocument/2006/relationships/hyperlink" Target="https://twitter.com/i/web/status/1465239964896137217" TargetMode="External"/><Relationship Id="rId1809" Type="http://schemas.openxmlformats.org/officeDocument/2006/relationships/hyperlink" Target="https://twitter.com/" TargetMode="External"/><Relationship Id="rId3371" Type="http://schemas.openxmlformats.org/officeDocument/2006/relationships/hyperlink" Target="https://twitter.com/" TargetMode="External"/><Relationship Id="rId2180" Type="http://schemas.openxmlformats.org/officeDocument/2006/relationships/hyperlink" Target="https://twitter.com/" TargetMode="External"/><Relationship Id="rId3024" Type="http://schemas.openxmlformats.org/officeDocument/2006/relationships/hyperlink" Target="https://twitter.com/" TargetMode="External"/><Relationship Id="rId3231" Type="http://schemas.openxmlformats.org/officeDocument/2006/relationships/hyperlink" Target="https://twitter.com/" TargetMode="External"/><Relationship Id="rId152" Type="http://schemas.openxmlformats.org/officeDocument/2006/relationships/hyperlink" Target="https://twitter.com/i/web/status/1465212562014937094" TargetMode="External"/><Relationship Id="rId2040" Type="http://schemas.openxmlformats.org/officeDocument/2006/relationships/hyperlink" Target="https://twitter.com/" TargetMode="External"/><Relationship Id="rId2997" Type="http://schemas.openxmlformats.org/officeDocument/2006/relationships/hyperlink" Target="https://twitter.com/" TargetMode="External"/><Relationship Id="rId969" Type="http://schemas.openxmlformats.org/officeDocument/2006/relationships/hyperlink" Target="https://twitter.com/" TargetMode="External"/><Relationship Id="rId1599" Type="http://schemas.openxmlformats.org/officeDocument/2006/relationships/hyperlink" Target="https://twitter.com/" TargetMode="External"/><Relationship Id="rId1459" Type="http://schemas.openxmlformats.org/officeDocument/2006/relationships/hyperlink" Target="https://twitter.com/" TargetMode="External"/><Relationship Id="rId2857" Type="http://schemas.openxmlformats.org/officeDocument/2006/relationships/hyperlink" Target="https://twitter.com/" TargetMode="External"/><Relationship Id="rId98" Type="http://schemas.openxmlformats.org/officeDocument/2006/relationships/hyperlink" Target="https://twitter.com/i/web/status/1465202664870875137" TargetMode="External"/><Relationship Id="rId829" Type="http://schemas.openxmlformats.org/officeDocument/2006/relationships/hyperlink" Target="https://twitter.com/" TargetMode="External"/><Relationship Id="rId1666" Type="http://schemas.openxmlformats.org/officeDocument/2006/relationships/hyperlink" Target="https://twitter.com/" TargetMode="External"/><Relationship Id="rId1873" Type="http://schemas.openxmlformats.org/officeDocument/2006/relationships/hyperlink" Target="https://twitter.com/" TargetMode="External"/><Relationship Id="rId2717" Type="http://schemas.openxmlformats.org/officeDocument/2006/relationships/hyperlink" Target="https://twitter.com/" TargetMode="External"/><Relationship Id="rId2924" Type="http://schemas.openxmlformats.org/officeDocument/2006/relationships/hyperlink" Target="https://twitter.com/" TargetMode="External"/><Relationship Id="rId1319" Type="http://schemas.openxmlformats.org/officeDocument/2006/relationships/hyperlink" Target="https://twitter.com/" TargetMode="External"/><Relationship Id="rId1526" Type="http://schemas.openxmlformats.org/officeDocument/2006/relationships/hyperlink" Target="https://twitter.com/" TargetMode="External"/><Relationship Id="rId1733" Type="http://schemas.openxmlformats.org/officeDocument/2006/relationships/hyperlink" Target="https://twitter.com/" TargetMode="External"/><Relationship Id="rId1940" Type="http://schemas.openxmlformats.org/officeDocument/2006/relationships/hyperlink" Target="https://twitter.com/" TargetMode="External"/><Relationship Id="rId25" Type="http://schemas.openxmlformats.org/officeDocument/2006/relationships/hyperlink" Target="https://www.essentiallysports.com/when-i-step-into-that-octagon-ill-weigh-173-pounds-justin-gaethje-ufc-249-news/" TargetMode="External"/><Relationship Id="rId1800" Type="http://schemas.openxmlformats.org/officeDocument/2006/relationships/hyperlink" Target="https://twitter.com/" TargetMode="External"/><Relationship Id="rId3558" Type="http://schemas.openxmlformats.org/officeDocument/2006/relationships/hyperlink" Target="https://twitter.com/" TargetMode="External"/><Relationship Id="rId479" Type="http://schemas.openxmlformats.org/officeDocument/2006/relationships/hyperlink" Target="https://www.bjpenn.com/mma-news/ufc/trillers-ryan-kavanaugh-slams-ufc-president-dana-white-at-triad-combat-he-pays-his-fighters-what-we-pay-our-ushers/" TargetMode="External"/><Relationship Id="rId686" Type="http://schemas.openxmlformats.org/officeDocument/2006/relationships/hyperlink" Target="https://mmajunkie.usatoday.com/2021/11/ufc-269-mike-brown-preview-dustin-poirier-charles-oliveira-title-fight-red-zone-danger-areas" TargetMode="External"/><Relationship Id="rId893" Type="http://schemas.openxmlformats.org/officeDocument/2006/relationships/hyperlink" Target="https://twitter.com/" TargetMode="External"/><Relationship Id="rId2367" Type="http://schemas.openxmlformats.org/officeDocument/2006/relationships/hyperlink" Target="https://twitter.com/" TargetMode="External"/><Relationship Id="rId2574" Type="http://schemas.openxmlformats.org/officeDocument/2006/relationships/hyperlink" Target="https://twitter.com/" TargetMode="External"/><Relationship Id="rId2781" Type="http://schemas.openxmlformats.org/officeDocument/2006/relationships/hyperlink" Target="https://twitter.com/" TargetMode="External"/><Relationship Id="rId3418" Type="http://schemas.openxmlformats.org/officeDocument/2006/relationships/hyperlink" Target="https://twitter.com/" TargetMode="External"/><Relationship Id="rId339" Type="http://schemas.openxmlformats.org/officeDocument/2006/relationships/hyperlink" Target="https://www.youtube.com/watch?v=RWEwH14cG2s&amp;feature=youtu.be" TargetMode="External"/><Relationship Id="rId546" Type="http://schemas.openxmlformats.org/officeDocument/2006/relationships/hyperlink" Target="https://mmajunkie.usatoday.com/2021/11/ufc-269-mike-brown-preview-dustin-poirier-charles-oliveira-title-fight-red-zone-danger-areas" TargetMode="External"/><Relationship Id="rId753" Type="http://schemas.openxmlformats.org/officeDocument/2006/relationships/hyperlink" Target="https://twitter.com/i/web/status/1465270663187423233" TargetMode="External"/><Relationship Id="rId1176" Type="http://schemas.openxmlformats.org/officeDocument/2006/relationships/hyperlink" Target="https://twitter.com/" TargetMode="External"/><Relationship Id="rId1383" Type="http://schemas.openxmlformats.org/officeDocument/2006/relationships/hyperlink" Target="https://twitter.com/" TargetMode="External"/><Relationship Id="rId2227" Type="http://schemas.openxmlformats.org/officeDocument/2006/relationships/hyperlink" Target="https://twitter.com/" TargetMode="External"/><Relationship Id="rId2434" Type="http://schemas.openxmlformats.org/officeDocument/2006/relationships/hyperlink" Target="https://twitter.com/" TargetMode="External"/><Relationship Id="rId406" Type="http://schemas.openxmlformats.org/officeDocument/2006/relationships/hyperlink" Target="https://twitter.com/i/web/status/1465261104242647046" TargetMode="External"/><Relationship Id="rId960" Type="http://schemas.openxmlformats.org/officeDocument/2006/relationships/hyperlink" Target="https://twitter.com/" TargetMode="External"/><Relationship Id="rId1036" Type="http://schemas.openxmlformats.org/officeDocument/2006/relationships/hyperlink" Target="https://twitter.com/" TargetMode="External"/><Relationship Id="rId1243" Type="http://schemas.openxmlformats.org/officeDocument/2006/relationships/hyperlink" Target="https://twitter.com/" TargetMode="External"/><Relationship Id="rId1590" Type="http://schemas.openxmlformats.org/officeDocument/2006/relationships/hyperlink" Target="https://twitter.com/" TargetMode="External"/><Relationship Id="rId2641" Type="http://schemas.openxmlformats.org/officeDocument/2006/relationships/hyperlink" Target="https://twitter.com/" TargetMode="External"/><Relationship Id="rId613" Type="http://schemas.openxmlformats.org/officeDocument/2006/relationships/hyperlink" Target="https://mmajunkie.usatoday.com/lists/ufc-news-conor-mcgregor-updates-injury-recovery-return-date-nate-diaz-trilogy-kamaru-usman-contract" TargetMode="External"/><Relationship Id="rId820" Type="http://schemas.openxmlformats.org/officeDocument/2006/relationships/hyperlink" Target="https://twitter.com/" TargetMode="External"/><Relationship Id="rId1450" Type="http://schemas.openxmlformats.org/officeDocument/2006/relationships/hyperlink" Target="https://twitter.com/" TargetMode="External"/><Relationship Id="rId2501" Type="http://schemas.openxmlformats.org/officeDocument/2006/relationships/hyperlink" Target="https://twitter.com/" TargetMode="External"/><Relationship Id="rId1103" Type="http://schemas.openxmlformats.org/officeDocument/2006/relationships/hyperlink" Target="https://twitter.com/" TargetMode="External"/><Relationship Id="rId1310" Type="http://schemas.openxmlformats.org/officeDocument/2006/relationships/hyperlink" Target="https://twitter.com/" TargetMode="External"/><Relationship Id="rId3068" Type="http://schemas.openxmlformats.org/officeDocument/2006/relationships/hyperlink" Target="https://twitter.com/" TargetMode="External"/><Relationship Id="rId3275" Type="http://schemas.openxmlformats.org/officeDocument/2006/relationships/hyperlink" Target="https://twitter.com/" TargetMode="External"/><Relationship Id="rId3482" Type="http://schemas.openxmlformats.org/officeDocument/2006/relationships/hyperlink" Target="https://twitter.com/" TargetMode="External"/><Relationship Id="rId196" Type="http://schemas.openxmlformats.org/officeDocument/2006/relationships/hyperlink" Target="https://www.youtube.com/watch?v=_gOBFu50u0c&amp;feature=youtu.be" TargetMode="External"/><Relationship Id="rId2084" Type="http://schemas.openxmlformats.org/officeDocument/2006/relationships/hyperlink" Target="https://twitter.com/" TargetMode="External"/><Relationship Id="rId2291" Type="http://schemas.openxmlformats.org/officeDocument/2006/relationships/hyperlink" Target="https://twitter.com/" TargetMode="External"/><Relationship Id="rId3135" Type="http://schemas.openxmlformats.org/officeDocument/2006/relationships/hyperlink" Target="https://twitter.com/" TargetMode="External"/><Relationship Id="rId3342" Type="http://schemas.openxmlformats.org/officeDocument/2006/relationships/hyperlink" Target="https://twitter.com/" TargetMode="External"/><Relationship Id="rId263" Type="http://schemas.openxmlformats.org/officeDocument/2006/relationships/hyperlink" Target="https://twitter.com/i/web/status/1465238808488730629" TargetMode="External"/><Relationship Id="rId470" Type="http://schemas.openxmlformats.org/officeDocument/2006/relationships/hyperlink" Target="https://www.bjpenn.com/mma-news/bellator/cris-cyborg-explains-how-leaving-the-ufc-for-bellator-saved-her-mma-career/" TargetMode="External"/><Relationship Id="rId2151" Type="http://schemas.openxmlformats.org/officeDocument/2006/relationships/hyperlink" Target="https://twitter.com/" TargetMode="External"/><Relationship Id="rId3202" Type="http://schemas.openxmlformats.org/officeDocument/2006/relationships/hyperlink" Target="https://twitter.com/" TargetMode="External"/><Relationship Id="rId123" Type="http://schemas.openxmlformats.org/officeDocument/2006/relationships/hyperlink" Target="https://twitter.com/i/web/status/1465205354212462593" TargetMode="External"/><Relationship Id="rId330" Type="http://schemas.openxmlformats.org/officeDocument/2006/relationships/hyperlink" Target="https://mmajunkie.usatoday.com/2021/11/ufc-269-mike-brown-preview-dustin-poirier-charles-oliveira-title-fight-red-zone-danger-areas" TargetMode="External"/><Relationship Id="rId2011" Type="http://schemas.openxmlformats.org/officeDocument/2006/relationships/hyperlink" Target="https://twitter.com/" TargetMode="External"/><Relationship Id="rId2968" Type="http://schemas.openxmlformats.org/officeDocument/2006/relationships/hyperlink" Target="https://twitter.com/" TargetMode="External"/><Relationship Id="rId1777" Type="http://schemas.openxmlformats.org/officeDocument/2006/relationships/hyperlink" Target="https://twitter.com/" TargetMode="External"/><Relationship Id="rId1984" Type="http://schemas.openxmlformats.org/officeDocument/2006/relationships/hyperlink" Target="https://twitter.com/" TargetMode="External"/><Relationship Id="rId2828" Type="http://schemas.openxmlformats.org/officeDocument/2006/relationships/hyperlink" Target="https://twitter.com/" TargetMode="External"/><Relationship Id="rId69" Type="http://schemas.openxmlformats.org/officeDocument/2006/relationships/hyperlink" Target="https://twitter.com/i/web/status/1465201983694852096" TargetMode="External"/><Relationship Id="rId1637" Type="http://schemas.openxmlformats.org/officeDocument/2006/relationships/hyperlink" Target="https://twitter.com/" TargetMode="External"/><Relationship Id="rId1844" Type="http://schemas.openxmlformats.org/officeDocument/2006/relationships/hyperlink" Target="https://twitter.com/" TargetMode="External"/><Relationship Id="rId1704" Type="http://schemas.openxmlformats.org/officeDocument/2006/relationships/hyperlink" Target="https://twitter.com/" TargetMode="External"/><Relationship Id="rId1911" Type="http://schemas.openxmlformats.org/officeDocument/2006/relationships/hyperlink" Target="https://twitter.com/" TargetMode="External"/><Relationship Id="rId797" Type="http://schemas.openxmlformats.org/officeDocument/2006/relationships/hyperlink" Target="https://mmajunkie.usatoday.com/2021/11/ufc-269-mike-brown-preview-dustin-poirier-charles-oliveira-title-fight-red-zone-danger-areas" TargetMode="External"/><Relationship Id="rId2478" Type="http://schemas.openxmlformats.org/officeDocument/2006/relationships/hyperlink" Target="https://twitter.com/" TargetMode="External"/><Relationship Id="rId1287" Type="http://schemas.openxmlformats.org/officeDocument/2006/relationships/hyperlink" Target="https://twitter.com/" TargetMode="External"/><Relationship Id="rId2685" Type="http://schemas.openxmlformats.org/officeDocument/2006/relationships/hyperlink" Target="https://twitter.com/" TargetMode="External"/><Relationship Id="rId2892" Type="http://schemas.openxmlformats.org/officeDocument/2006/relationships/hyperlink" Target="https://twitter.com/" TargetMode="External"/><Relationship Id="rId3529" Type="http://schemas.openxmlformats.org/officeDocument/2006/relationships/hyperlink" Target="https://twitter.com/" TargetMode="External"/><Relationship Id="rId657" Type="http://schemas.openxmlformats.org/officeDocument/2006/relationships/hyperlink" Target="https://fr.shein.com/" TargetMode="External"/><Relationship Id="rId864" Type="http://schemas.openxmlformats.org/officeDocument/2006/relationships/hyperlink" Target="https://twitter.com/" TargetMode="External"/><Relationship Id="rId1494" Type="http://schemas.openxmlformats.org/officeDocument/2006/relationships/hyperlink" Target="https://twitter.com/" TargetMode="External"/><Relationship Id="rId2338" Type="http://schemas.openxmlformats.org/officeDocument/2006/relationships/hyperlink" Target="https://twitter.com/" TargetMode="External"/><Relationship Id="rId2545" Type="http://schemas.openxmlformats.org/officeDocument/2006/relationships/hyperlink" Target="https://twitter.com/" TargetMode="External"/><Relationship Id="rId2752" Type="http://schemas.openxmlformats.org/officeDocument/2006/relationships/hyperlink" Target="https://twitter.com/" TargetMode="External"/><Relationship Id="rId517" Type="http://schemas.openxmlformats.org/officeDocument/2006/relationships/hyperlink" Target="https://twitter.com/i/web/status/1465231100209360902" TargetMode="External"/><Relationship Id="rId724" Type="http://schemas.openxmlformats.org/officeDocument/2006/relationships/hyperlink" Target="https://twitter.com/QueenxAdrii/status/1464465366093025281" TargetMode="External"/><Relationship Id="rId931" Type="http://schemas.openxmlformats.org/officeDocument/2006/relationships/hyperlink" Target="https://twitter.com/" TargetMode="External"/><Relationship Id="rId1147" Type="http://schemas.openxmlformats.org/officeDocument/2006/relationships/hyperlink" Target="https://twitter.com/" TargetMode="External"/><Relationship Id="rId1354" Type="http://schemas.openxmlformats.org/officeDocument/2006/relationships/hyperlink" Target="https://twitter.com/" TargetMode="External"/><Relationship Id="rId1561" Type="http://schemas.openxmlformats.org/officeDocument/2006/relationships/hyperlink" Target="https://twitter.com/" TargetMode="External"/><Relationship Id="rId2405" Type="http://schemas.openxmlformats.org/officeDocument/2006/relationships/hyperlink" Target="https://twitter.com/" TargetMode="External"/><Relationship Id="rId2612" Type="http://schemas.openxmlformats.org/officeDocument/2006/relationships/hyperlink" Target="https://twitter.com/" TargetMode="External"/><Relationship Id="rId60" Type="http://schemas.openxmlformats.org/officeDocument/2006/relationships/hyperlink" Target="https://twitter.com/i/web/status/1465199373248352257" TargetMode="External"/><Relationship Id="rId1007" Type="http://schemas.openxmlformats.org/officeDocument/2006/relationships/hyperlink" Target="https://twitter.com/" TargetMode="External"/><Relationship Id="rId1214" Type="http://schemas.openxmlformats.org/officeDocument/2006/relationships/hyperlink" Target="https://twitter.com/" TargetMode="External"/><Relationship Id="rId1421" Type="http://schemas.openxmlformats.org/officeDocument/2006/relationships/hyperlink" Target="https://twitter.com/" TargetMode="External"/><Relationship Id="rId3179" Type="http://schemas.openxmlformats.org/officeDocument/2006/relationships/hyperlink" Target="https://twitter.com/" TargetMode="External"/><Relationship Id="rId3386" Type="http://schemas.openxmlformats.org/officeDocument/2006/relationships/hyperlink" Target="https://twitter.com/" TargetMode="External"/><Relationship Id="rId2195" Type="http://schemas.openxmlformats.org/officeDocument/2006/relationships/hyperlink" Target="https://twitter.com/" TargetMode="External"/><Relationship Id="rId3039" Type="http://schemas.openxmlformats.org/officeDocument/2006/relationships/hyperlink" Target="https://twitter.com/" TargetMode="External"/><Relationship Id="rId3246" Type="http://schemas.openxmlformats.org/officeDocument/2006/relationships/hyperlink" Target="https://twitter.com/" TargetMode="External"/><Relationship Id="rId3453" Type="http://schemas.openxmlformats.org/officeDocument/2006/relationships/hyperlink" Target="https://twitter.com/" TargetMode="External"/><Relationship Id="rId167" Type="http://schemas.openxmlformats.org/officeDocument/2006/relationships/hyperlink" Target="https://twitter.com/i/web/status/1465217157638283264" TargetMode="External"/><Relationship Id="rId374" Type="http://schemas.openxmlformats.org/officeDocument/2006/relationships/hyperlink" Target="https://mmajunkie.usatoday.com/2021/11/ufc-news-michael-chandler-stumps-for-conor-mcgregor-casual-hater" TargetMode="External"/><Relationship Id="rId581" Type="http://schemas.openxmlformats.org/officeDocument/2006/relationships/hyperlink" Target="https://mmajunkie.usatoday.com/?p=1781419" TargetMode="External"/><Relationship Id="rId2055" Type="http://schemas.openxmlformats.org/officeDocument/2006/relationships/hyperlink" Target="https://twitter.com/" TargetMode="External"/><Relationship Id="rId2262" Type="http://schemas.openxmlformats.org/officeDocument/2006/relationships/hyperlink" Target="https://twitter.com/" TargetMode="External"/><Relationship Id="rId3106" Type="http://schemas.openxmlformats.org/officeDocument/2006/relationships/hyperlink" Target="https://twitter.com/" TargetMode="External"/><Relationship Id="rId234" Type="http://schemas.openxmlformats.org/officeDocument/2006/relationships/hyperlink" Target="https://www.mmaindia.com/colby-covington-wont-be-moving-down/" TargetMode="External"/><Relationship Id="rId3313" Type="http://schemas.openxmlformats.org/officeDocument/2006/relationships/hyperlink" Target="https://twitter.com/" TargetMode="External"/><Relationship Id="rId3520" Type="http://schemas.openxmlformats.org/officeDocument/2006/relationships/hyperlink" Target="https://twitter.com/" TargetMode="External"/><Relationship Id="rId441" Type="http://schemas.openxmlformats.org/officeDocument/2006/relationships/hyperlink" Target="https://twitter.com/i/web/status/1465264888117284869" TargetMode="External"/><Relationship Id="rId1071" Type="http://schemas.openxmlformats.org/officeDocument/2006/relationships/hyperlink" Target="https://twitter.com/" TargetMode="External"/><Relationship Id="rId2122" Type="http://schemas.openxmlformats.org/officeDocument/2006/relationships/hyperlink" Target="https://twitter.com/" TargetMode="External"/><Relationship Id="rId301" Type="http://schemas.openxmlformats.org/officeDocument/2006/relationships/hyperlink" Target="https://twitter.com/i/web/status/1465240757967613955" TargetMode="External"/><Relationship Id="rId1888" Type="http://schemas.openxmlformats.org/officeDocument/2006/relationships/hyperlink" Target="https://twitter.com/" TargetMode="External"/><Relationship Id="rId2939" Type="http://schemas.openxmlformats.org/officeDocument/2006/relationships/hyperlink" Target="https://twitter.com/" TargetMode="External"/><Relationship Id="rId1748" Type="http://schemas.openxmlformats.org/officeDocument/2006/relationships/hyperlink" Target="https://twitter.com/" TargetMode="External"/><Relationship Id="rId1955" Type="http://schemas.openxmlformats.org/officeDocument/2006/relationships/hyperlink" Target="https://twitter.com/" TargetMode="External"/><Relationship Id="rId3170" Type="http://schemas.openxmlformats.org/officeDocument/2006/relationships/hyperlink" Target="https://twitter.com/" TargetMode="External"/><Relationship Id="rId1608" Type="http://schemas.openxmlformats.org/officeDocument/2006/relationships/hyperlink" Target="https://twitter.com/" TargetMode="External"/><Relationship Id="rId1815" Type="http://schemas.openxmlformats.org/officeDocument/2006/relationships/hyperlink" Target="https://twitter.com/" TargetMode="External"/><Relationship Id="rId3030" Type="http://schemas.openxmlformats.org/officeDocument/2006/relationships/hyperlink" Target="https://twitter.com/" TargetMode="External"/><Relationship Id="rId2589" Type="http://schemas.openxmlformats.org/officeDocument/2006/relationships/hyperlink" Target="https://twitter.com/" TargetMode="External"/><Relationship Id="rId2796" Type="http://schemas.openxmlformats.org/officeDocument/2006/relationships/hyperlink" Target="https://twitter.com/" TargetMode="External"/><Relationship Id="rId768" Type="http://schemas.openxmlformats.org/officeDocument/2006/relationships/hyperlink" Target="https://twitter.com/i/web/status/1465259371101769735" TargetMode="External"/><Relationship Id="rId975" Type="http://schemas.openxmlformats.org/officeDocument/2006/relationships/hyperlink" Target="https://twitter.com/" TargetMode="External"/><Relationship Id="rId1398" Type="http://schemas.openxmlformats.org/officeDocument/2006/relationships/hyperlink" Target="https://twitter.com/" TargetMode="External"/><Relationship Id="rId2449" Type="http://schemas.openxmlformats.org/officeDocument/2006/relationships/hyperlink" Target="https://twitter.com/" TargetMode="External"/><Relationship Id="rId2656" Type="http://schemas.openxmlformats.org/officeDocument/2006/relationships/hyperlink" Target="https://twitter.com/" TargetMode="External"/><Relationship Id="rId2863" Type="http://schemas.openxmlformats.org/officeDocument/2006/relationships/hyperlink" Target="https://twitter.com/" TargetMode="External"/><Relationship Id="rId628" Type="http://schemas.openxmlformats.org/officeDocument/2006/relationships/hyperlink" Target="https://www.nikkansports.com/battle/news/202111290000903.html?utm_source=twitter&amp;utm_medium=social&amp;utm_campaign=nikkansports_ogp&amp;utm_source=twitter&amp;utm_medium=social&amp;utm_campaign=nikkansports_ogp" TargetMode="External"/><Relationship Id="rId835" Type="http://schemas.openxmlformats.org/officeDocument/2006/relationships/hyperlink" Target="https://twitter.com/" TargetMode="External"/><Relationship Id="rId1258" Type="http://schemas.openxmlformats.org/officeDocument/2006/relationships/hyperlink" Target="https://twitter.com/" TargetMode="External"/><Relationship Id="rId1465" Type="http://schemas.openxmlformats.org/officeDocument/2006/relationships/hyperlink" Target="https://twitter.com/" TargetMode="External"/><Relationship Id="rId1672" Type="http://schemas.openxmlformats.org/officeDocument/2006/relationships/hyperlink" Target="https://twitter.com/" TargetMode="External"/><Relationship Id="rId2309" Type="http://schemas.openxmlformats.org/officeDocument/2006/relationships/hyperlink" Target="https://twitter.com/" TargetMode="External"/><Relationship Id="rId2516" Type="http://schemas.openxmlformats.org/officeDocument/2006/relationships/hyperlink" Target="https://twitter.com/" TargetMode="External"/><Relationship Id="rId2723" Type="http://schemas.openxmlformats.org/officeDocument/2006/relationships/hyperlink" Target="https://twitter.com/" TargetMode="External"/><Relationship Id="rId1118" Type="http://schemas.openxmlformats.org/officeDocument/2006/relationships/hyperlink" Target="https://twitter.com/" TargetMode="External"/><Relationship Id="rId1325" Type="http://schemas.openxmlformats.org/officeDocument/2006/relationships/hyperlink" Target="https://twitter.com/" TargetMode="External"/><Relationship Id="rId1532" Type="http://schemas.openxmlformats.org/officeDocument/2006/relationships/hyperlink" Target="https://twitter.com/" TargetMode="External"/><Relationship Id="rId2930" Type="http://schemas.openxmlformats.org/officeDocument/2006/relationships/hyperlink" Target="https://twitter.com/" TargetMode="External"/><Relationship Id="rId902" Type="http://schemas.openxmlformats.org/officeDocument/2006/relationships/hyperlink" Target="https://twitter.com/" TargetMode="External"/><Relationship Id="rId3497" Type="http://schemas.openxmlformats.org/officeDocument/2006/relationships/hyperlink" Target="https://twitter.com/" TargetMode="External"/><Relationship Id="rId31" Type="http://schemas.openxmlformats.org/officeDocument/2006/relationships/hyperlink" Target="https://twitter.com/i/web/status/1465198147920011266" TargetMode="External"/><Relationship Id="rId2099" Type="http://schemas.openxmlformats.org/officeDocument/2006/relationships/hyperlink" Target="https://twitter.com/" TargetMode="External"/><Relationship Id="rId278" Type="http://schemas.openxmlformats.org/officeDocument/2006/relationships/hyperlink" Target="https://twitter.com/i/web/status/1465234506361810946" TargetMode="External"/><Relationship Id="rId3357" Type="http://schemas.openxmlformats.org/officeDocument/2006/relationships/hyperlink" Target="https://twitter.com/" TargetMode="External"/><Relationship Id="rId3564" Type="http://schemas.openxmlformats.org/officeDocument/2006/relationships/hyperlink" Target="https://twitter.com/" TargetMode="External"/><Relationship Id="rId485" Type="http://schemas.openxmlformats.org/officeDocument/2006/relationships/hyperlink" Target="https://twitter.com/i/web/status/1465269563205902336" TargetMode="External"/><Relationship Id="rId692" Type="http://schemas.openxmlformats.org/officeDocument/2006/relationships/hyperlink" Target="https://mmajunkie.usatoday.com/?p=1781419" TargetMode="External"/><Relationship Id="rId2166" Type="http://schemas.openxmlformats.org/officeDocument/2006/relationships/hyperlink" Target="https://twitter.com/" TargetMode="External"/><Relationship Id="rId2373" Type="http://schemas.openxmlformats.org/officeDocument/2006/relationships/hyperlink" Target="https://twitter.com/" TargetMode="External"/><Relationship Id="rId2580" Type="http://schemas.openxmlformats.org/officeDocument/2006/relationships/hyperlink" Target="https://twitter.com/" TargetMode="External"/><Relationship Id="rId3217" Type="http://schemas.openxmlformats.org/officeDocument/2006/relationships/hyperlink" Target="https://twitter.com/" TargetMode="External"/><Relationship Id="rId3424" Type="http://schemas.openxmlformats.org/officeDocument/2006/relationships/hyperlink" Target="https://twitter.com/" TargetMode="External"/><Relationship Id="rId138" Type="http://schemas.openxmlformats.org/officeDocument/2006/relationships/hyperlink" Target="https://news.yahoo.co.jp/articles/529d46997a65d37979849e3a84bda7837f63c461" TargetMode="External"/><Relationship Id="rId345" Type="http://schemas.openxmlformats.org/officeDocument/2006/relationships/hyperlink" Target="https://twitter.com/i/web/status/1465248746384539649" TargetMode="External"/><Relationship Id="rId552" Type="http://schemas.openxmlformats.org/officeDocument/2006/relationships/hyperlink" Target="https://www.essentiallysports.com/ufc-mma-news-he-left-with-a-lot-of-money-ufc-lightweight-brad-riddell-on-khabib-nurmagomedovs-early-retirement/?utm_source=dlvr.it&amp;utm_medium=twitter" TargetMode="External"/><Relationship Id="rId1182" Type="http://schemas.openxmlformats.org/officeDocument/2006/relationships/hyperlink" Target="https://twitter.com/" TargetMode="External"/><Relationship Id="rId2026" Type="http://schemas.openxmlformats.org/officeDocument/2006/relationships/hyperlink" Target="https://twitter.com/" TargetMode="External"/><Relationship Id="rId2233" Type="http://schemas.openxmlformats.org/officeDocument/2006/relationships/hyperlink" Target="https://twitter.com/" TargetMode="External"/><Relationship Id="rId2440" Type="http://schemas.openxmlformats.org/officeDocument/2006/relationships/hyperlink" Target="https://twitter.com/" TargetMode="External"/><Relationship Id="rId205" Type="http://schemas.openxmlformats.org/officeDocument/2006/relationships/hyperlink" Target="https://twitter.com/i/web/status/1465229298068082689" TargetMode="External"/><Relationship Id="rId412" Type="http://schemas.openxmlformats.org/officeDocument/2006/relationships/hyperlink" Target="https://mmajunkie.usatoday.com/2021/11/ufc-269-mike-brown-preview-dustin-poirier-charles-oliveira-title-fight-red-zone-danger-areas" TargetMode="External"/><Relationship Id="rId1042" Type="http://schemas.openxmlformats.org/officeDocument/2006/relationships/hyperlink" Target="https://twitter.com/" TargetMode="External"/><Relationship Id="rId2300" Type="http://schemas.openxmlformats.org/officeDocument/2006/relationships/hyperlink" Target="https://twitter.com/" TargetMode="External"/><Relationship Id="rId1999" Type="http://schemas.openxmlformats.org/officeDocument/2006/relationships/hyperlink" Target="https://twitter.com/" TargetMode="External"/><Relationship Id="rId1859" Type="http://schemas.openxmlformats.org/officeDocument/2006/relationships/hyperlink" Target="https://twitter.com/" TargetMode="External"/><Relationship Id="rId3074" Type="http://schemas.openxmlformats.org/officeDocument/2006/relationships/hyperlink" Target="https://twitter.com/" TargetMode="External"/><Relationship Id="rId1719" Type="http://schemas.openxmlformats.org/officeDocument/2006/relationships/hyperlink" Target="https://twitter.com/" TargetMode="External"/><Relationship Id="rId1926" Type="http://schemas.openxmlformats.org/officeDocument/2006/relationships/hyperlink" Target="https://twitter.com/" TargetMode="External"/><Relationship Id="rId3281" Type="http://schemas.openxmlformats.org/officeDocument/2006/relationships/hyperlink" Target="https://twitter.com/" TargetMode="External"/><Relationship Id="rId2090" Type="http://schemas.openxmlformats.org/officeDocument/2006/relationships/hyperlink" Target="https://twitter.com/" TargetMode="External"/><Relationship Id="rId3141" Type="http://schemas.openxmlformats.org/officeDocument/2006/relationships/hyperlink" Target="https://twitter.com/" TargetMode="External"/><Relationship Id="rId3001" Type="http://schemas.openxmlformats.org/officeDocument/2006/relationships/hyperlink" Target="https://twitter.com/" TargetMode="External"/><Relationship Id="rId879" Type="http://schemas.openxmlformats.org/officeDocument/2006/relationships/hyperlink" Target="https://twitter.com/" TargetMode="External"/><Relationship Id="rId2767" Type="http://schemas.openxmlformats.org/officeDocument/2006/relationships/hyperlink" Target="https://twitter.com/" TargetMode="External"/><Relationship Id="rId739" Type="http://schemas.openxmlformats.org/officeDocument/2006/relationships/hyperlink" Target="https://twitter.com/i/web/status/1465217746690613252" TargetMode="External"/><Relationship Id="rId1369" Type="http://schemas.openxmlformats.org/officeDocument/2006/relationships/hyperlink" Target="https://twitter.com/" TargetMode="External"/><Relationship Id="rId1576" Type="http://schemas.openxmlformats.org/officeDocument/2006/relationships/hyperlink" Target="https://twitter.com/" TargetMode="External"/><Relationship Id="rId2974" Type="http://schemas.openxmlformats.org/officeDocument/2006/relationships/hyperlink" Target="https://twitter.com/" TargetMode="External"/><Relationship Id="rId946" Type="http://schemas.openxmlformats.org/officeDocument/2006/relationships/hyperlink" Target="https://twitter.com/" TargetMode="External"/><Relationship Id="rId1229" Type="http://schemas.openxmlformats.org/officeDocument/2006/relationships/hyperlink" Target="https://twitter.com/" TargetMode="External"/><Relationship Id="rId1783" Type="http://schemas.openxmlformats.org/officeDocument/2006/relationships/hyperlink" Target="https://twitter.com/" TargetMode="External"/><Relationship Id="rId1990" Type="http://schemas.openxmlformats.org/officeDocument/2006/relationships/hyperlink" Target="https://twitter.com/" TargetMode="External"/><Relationship Id="rId2627" Type="http://schemas.openxmlformats.org/officeDocument/2006/relationships/hyperlink" Target="https://twitter.com/" TargetMode="External"/><Relationship Id="rId2834" Type="http://schemas.openxmlformats.org/officeDocument/2006/relationships/hyperlink" Target="https://twitter.com/" TargetMode="External"/><Relationship Id="rId75" Type="http://schemas.openxmlformats.org/officeDocument/2006/relationships/hyperlink" Target="https://twitter.com/i/web/status/1465199373248352257" TargetMode="External"/><Relationship Id="rId806" Type="http://schemas.openxmlformats.org/officeDocument/2006/relationships/hyperlink" Target="https://twitter.com/i/web/status/1465298664583278594" TargetMode="External"/><Relationship Id="rId1436" Type="http://schemas.openxmlformats.org/officeDocument/2006/relationships/hyperlink" Target="https://twitter.com/" TargetMode="External"/><Relationship Id="rId1643" Type="http://schemas.openxmlformats.org/officeDocument/2006/relationships/hyperlink" Target="https://twitter.com/" TargetMode="External"/><Relationship Id="rId1850" Type="http://schemas.openxmlformats.org/officeDocument/2006/relationships/hyperlink" Target="https://twitter.com/" TargetMode="External"/><Relationship Id="rId2901" Type="http://schemas.openxmlformats.org/officeDocument/2006/relationships/hyperlink" Target="https://twitter.com/" TargetMode="External"/><Relationship Id="rId1503" Type="http://schemas.openxmlformats.org/officeDocument/2006/relationships/hyperlink" Target="https://twitter.com/" TargetMode="External"/><Relationship Id="rId1710" Type="http://schemas.openxmlformats.org/officeDocument/2006/relationships/hyperlink" Target="https://twitter.com/" TargetMode="External"/><Relationship Id="rId3468" Type="http://schemas.openxmlformats.org/officeDocument/2006/relationships/hyperlink" Target="https://twitter.com/" TargetMode="External"/><Relationship Id="rId389" Type="http://schemas.openxmlformats.org/officeDocument/2006/relationships/hyperlink" Target="https://www.quechoisir.org/action-ufc-que-choisir-petition-en-finir-avec-le-glyphosate-en-europe-enfin-n95264/" TargetMode="External"/><Relationship Id="rId596" Type="http://schemas.openxmlformats.org/officeDocument/2006/relationships/hyperlink" Target="https://twitter.com/i/web/status/1465284664927698950" TargetMode="External"/><Relationship Id="rId2277" Type="http://schemas.openxmlformats.org/officeDocument/2006/relationships/hyperlink" Target="https://twitter.com/" TargetMode="External"/><Relationship Id="rId2484" Type="http://schemas.openxmlformats.org/officeDocument/2006/relationships/hyperlink" Target="https://twitter.com/" TargetMode="External"/><Relationship Id="rId2691" Type="http://schemas.openxmlformats.org/officeDocument/2006/relationships/hyperlink" Target="https://twitter.com/" TargetMode="External"/><Relationship Id="rId3328" Type="http://schemas.openxmlformats.org/officeDocument/2006/relationships/hyperlink" Target="https://twitter.com/" TargetMode="External"/><Relationship Id="rId3535" Type="http://schemas.openxmlformats.org/officeDocument/2006/relationships/hyperlink" Target="https://twitter.com/" TargetMode="External"/><Relationship Id="rId249" Type="http://schemas.openxmlformats.org/officeDocument/2006/relationships/hyperlink" Target="https://www.ticketmaster.com/event/09005B69DC9D7798" TargetMode="External"/><Relationship Id="rId456" Type="http://schemas.openxmlformats.org/officeDocument/2006/relationships/hyperlink" Target="https://twitter.com/i/web/status/1465199819404759052" TargetMode="External"/><Relationship Id="rId663" Type="http://schemas.openxmlformats.org/officeDocument/2006/relationships/hyperlink" Target="https://twitter.com/i/web/status/1465291742329163776" TargetMode="External"/><Relationship Id="rId870" Type="http://schemas.openxmlformats.org/officeDocument/2006/relationships/hyperlink" Target="https://twitter.com/" TargetMode="External"/><Relationship Id="rId1086" Type="http://schemas.openxmlformats.org/officeDocument/2006/relationships/hyperlink" Target="https://twitter.com/" TargetMode="External"/><Relationship Id="rId1293" Type="http://schemas.openxmlformats.org/officeDocument/2006/relationships/hyperlink" Target="https://twitter.com/" TargetMode="External"/><Relationship Id="rId2137" Type="http://schemas.openxmlformats.org/officeDocument/2006/relationships/hyperlink" Target="https://twitter.com/" TargetMode="External"/><Relationship Id="rId2344" Type="http://schemas.openxmlformats.org/officeDocument/2006/relationships/hyperlink" Target="https://twitter.com/" TargetMode="External"/><Relationship Id="rId2551" Type="http://schemas.openxmlformats.org/officeDocument/2006/relationships/hyperlink" Target="https://twitter.com/" TargetMode="External"/><Relationship Id="rId109" Type="http://schemas.openxmlformats.org/officeDocument/2006/relationships/hyperlink" Target="https://www.youtube.com/watch?v=mfpdlEqtsfw&amp;feature=youtu.be" TargetMode="External"/><Relationship Id="rId316" Type="http://schemas.openxmlformats.org/officeDocument/2006/relationships/hyperlink" Target="https://twitter.com/zoelfick/status/1464946692248145923" TargetMode="External"/><Relationship Id="rId523" Type="http://schemas.openxmlformats.org/officeDocument/2006/relationships/hyperlink" Target="https://www.mmafighting.com/2021/11/28/22800421/the-great-divide-who-is-the-best-boxer-in-the-ufc?utm_campaign=mmafighting&amp;utm_content=chorus&amp;utm_medium=social&amp;utm_source=twitter" TargetMode="External"/><Relationship Id="rId1153" Type="http://schemas.openxmlformats.org/officeDocument/2006/relationships/hyperlink" Target="https://twitter.com/" TargetMode="External"/><Relationship Id="rId2204" Type="http://schemas.openxmlformats.org/officeDocument/2006/relationships/hyperlink" Target="https://twitter.com/" TargetMode="External"/><Relationship Id="rId730" Type="http://schemas.openxmlformats.org/officeDocument/2006/relationships/hyperlink" Target="https://twitter.com/i/web/status/1465296503937851392" TargetMode="External"/><Relationship Id="rId1013" Type="http://schemas.openxmlformats.org/officeDocument/2006/relationships/hyperlink" Target="https://twitter.com/" TargetMode="External"/><Relationship Id="rId1360" Type="http://schemas.openxmlformats.org/officeDocument/2006/relationships/hyperlink" Target="https://twitter.com/" TargetMode="External"/><Relationship Id="rId2411" Type="http://schemas.openxmlformats.org/officeDocument/2006/relationships/hyperlink" Target="https://twitter.com/" TargetMode="External"/><Relationship Id="rId1220" Type="http://schemas.openxmlformats.org/officeDocument/2006/relationships/hyperlink" Target="https://twitter.com/" TargetMode="External"/><Relationship Id="rId3185" Type="http://schemas.openxmlformats.org/officeDocument/2006/relationships/hyperlink" Target="https://twitter.com/" TargetMode="External"/><Relationship Id="rId3392" Type="http://schemas.openxmlformats.org/officeDocument/2006/relationships/hyperlink" Target="https://twitter.com/" TargetMode="External"/><Relationship Id="rId3045" Type="http://schemas.openxmlformats.org/officeDocument/2006/relationships/hyperlink" Target="https://twitter.com/" TargetMode="External"/><Relationship Id="rId3252" Type="http://schemas.openxmlformats.org/officeDocument/2006/relationships/hyperlink" Target="https://twitter.com/" TargetMode="External"/><Relationship Id="rId173" Type="http://schemas.openxmlformats.org/officeDocument/2006/relationships/hyperlink" Target="https://twitter.com/i/web/status/1465221131242295299" TargetMode="External"/><Relationship Id="rId380" Type="http://schemas.openxmlformats.org/officeDocument/2006/relationships/hyperlink" Target="http://blog.livedoor.jp/ka910gi/archives/12211089.html" TargetMode="External"/><Relationship Id="rId2061" Type="http://schemas.openxmlformats.org/officeDocument/2006/relationships/hyperlink" Target="https://twitter.com/" TargetMode="External"/><Relationship Id="rId3112" Type="http://schemas.openxmlformats.org/officeDocument/2006/relationships/hyperlink" Target="https://twitter.com/" TargetMode="External"/><Relationship Id="rId240" Type="http://schemas.openxmlformats.org/officeDocument/2006/relationships/hyperlink" Target="https://twitter.com/i/web/status/1465236372898336768" TargetMode="External"/><Relationship Id="rId100" Type="http://schemas.openxmlformats.org/officeDocument/2006/relationships/hyperlink" Target="https://twitter.com/i/web/status/1465202715856826374" TargetMode="External"/><Relationship Id="rId2878" Type="http://schemas.openxmlformats.org/officeDocument/2006/relationships/hyperlink" Target="https://twitter.com/" TargetMode="External"/><Relationship Id="rId1687" Type="http://schemas.openxmlformats.org/officeDocument/2006/relationships/hyperlink" Target="https://twitter.com/" TargetMode="External"/><Relationship Id="rId1894" Type="http://schemas.openxmlformats.org/officeDocument/2006/relationships/hyperlink" Target="https://twitter.com/" TargetMode="External"/><Relationship Id="rId2738" Type="http://schemas.openxmlformats.org/officeDocument/2006/relationships/hyperlink" Target="https://twitter.com/" TargetMode="External"/><Relationship Id="rId2945" Type="http://schemas.openxmlformats.org/officeDocument/2006/relationships/hyperlink" Target="https://twitter.com/" TargetMode="External"/><Relationship Id="rId917" Type="http://schemas.openxmlformats.org/officeDocument/2006/relationships/hyperlink" Target="https://twitter.com/" TargetMode="External"/><Relationship Id="rId1547" Type="http://schemas.openxmlformats.org/officeDocument/2006/relationships/hyperlink" Target="https://twitter.com/" TargetMode="External"/><Relationship Id="rId1754" Type="http://schemas.openxmlformats.org/officeDocument/2006/relationships/hyperlink" Target="https://twitter.com/" TargetMode="External"/><Relationship Id="rId1961" Type="http://schemas.openxmlformats.org/officeDocument/2006/relationships/hyperlink" Target="https://twitter.com/" TargetMode="External"/><Relationship Id="rId2805" Type="http://schemas.openxmlformats.org/officeDocument/2006/relationships/hyperlink" Target="https://twitter.com/" TargetMode="External"/><Relationship Id="rId46" Type="http://schemas.openxmlformats.org/officeDocument/2006/relationships/hyperlink" Target="https://twitter.com/i/web/status/1465200372977307653" TargetMode="External"/><Relationship Id="rId1407" Type="http://schemas.openxmlformats.org/officeDocument/2006/relationships/hyperlink" Target="https://twitter.com/" TargetMode="External"/><Relationship Id="rId1614" Type="http://schemas.openxmlformats.org/officeDocument/2006/relationships/hyperlink" Target="https://twitter.com/" TargetMode="External"/><Relationship Id="rId1821" Type="http://schemas.openxmlformats.org/officeDocument/2006/relationships/hyperlink" Target="https://twitter.com/" TargetMode="External"/><Relationship Id="rId2388" Type="http://schemas.openxmlformats.org/officeDocument/2006/relationships/hyperlink" Target="https://twitter.com/" TargetMode="External"/><Relationship Id="rId2595" Type="http://schemas.openxmlformats.org/officeDocument/2006/relationships/hyperlink" Target="https://twitter.com/" TargetMode="External"/><Relationship Id="rId3439" Type="http://schemas.openxmlformats.org/officeDocument/2006/relationships/hyperlink" Target="https://twitter.com/" TargetMode="External"/><Relationship Id="rId567" Type="http://schemas.openxmlformats.org/officeDocument/2006/relationships/hyperlink" Target="https://www.youtube.com/watch?v=_gOBFu50u0c&amp;feature=youtu.be" TargetMode="External"/><Relationship Id="rId1197" Type="http://schemas.openxmlformats.org/officeDocument/2006/relationships/hyperlink" Target="https://twitter.com/" TargetMode="External"/><Relationship Id="rId2248" Type="http://schemas.openxmlformats.org/officeDocument/2006/relationships/hyperlink" Target="https://twitter.com/" TargetMode="External"/><Relationship Id="rId774" Type="http://schemas.openxmlformats.org/officeDocument/2006/relationships/hyperlink" Target="https://twitter.com/i/web/status/1465285716997545985" TargetMode="External"/><Relationship Id="rId981" Type="http://schemas.openxmlformats.org/officeDocument/2006/relationships/hyperlink" Target="https://twitter.com/" TargetMode="External"/><Relationship Id="rId1057" Type="http://schemas.openxmlformats.org/officeDocument/2006/relationships/hyperlink" Target="https://twitter.com/" TargetMode="External"/><Relationship Id="rId2455" Type="http://schemas.openxmlformats.org/officeDocument/2006/relationships/hyperlink" Target="https://twitter.com/" TargetMode="External"/><Relationship Id="rId2662" Type="http://schemas.openxmlformats.org/officeDocument/2006/relationships/hyperlink" Target="https://twitter.com/" TargetMode="External"/><Relationship Id="rId3506" Type="http://schemas.openxmlformats.org/officeDocument/2006/relationships/hyperlink" Target="https://twitter.com/" TargetMode="External"/><Relationship Id="rId427" Type="http://schemas.openxmlformats.org/officeDocument/2006/relationships/hyperlink" Target="https://twitter.com/i/web/status/1465264614086696967" TargetMode="External"/><Relationship Id="rId634" Type="http://schemas.openxmlformats.org/officeDocument/2006/relationships/hyperlink" Target="https://www.essentiallysports.com/mma-ufc-news-jake-paul-is-a-tyron-woodley-says-it-was-jake-paul-who-walked-away-from-the-fight-as-a-loser/" TargetMode="External"/><Relationship Id="rId841" Type="http://schemas.openxmlformats.org/officeDocument/2006/relationships/hyperlink" Target="https://twitter.com/" TargetMode="External"/><Relationship Id="rId1264" Type="http://schemas.openxmlformats.org/officeDocument/2006/relationships/hyperlink" Target="https://twitter.com/" TargetMode="External"/><Relationship Id="rId1471" Type="http://schemas.openxmlformats.org/officeDocument/2006/relationships/hyperlink" Target="https://twitter.com/" TargetMode="External"/><Relationship Id="rId2108" Type="http://schemas.openxmlformats.org/officeDocument/2006/relationships/hyperlink" Target="https://twitter.com/" TargetMode="External"/><Relationship Id="rId2315" Type="http://schemas.openxmlformats.org/officeDocument/2006/relationships/hyperlink" Target="https://twitter.com/" TargetMode="External"/><Relationship Id="rId2522" Type="http://schemas.openxmlformats.org/officeDocument/2006/relationships/hyperlink" Target="https://twitter.com/" TargetMode="External"/><Relationship Id="rId701" Type="http://schemas.openxmlformats.org/officeDocument/2006/relationships/hyperlink" Target="https://twitter.com/i/web/status/1465243301620158468" TargetMode="External"/><Relationship Id="rId1124" Type="http://schemas.openxmlformats.org/officeDocument/2006/relationships/hyperlink" Target="https://twitter.com/" TargetMode="External"/><Relationship Id="rId1331" Type="http://schemas.openxmlformats.org/officeDocument/2006/relationships/hyperlink" Target="https://twitter.com/" TargetMode="External"/><Relationship Id="rId3089" Type="http://schemas.openxmlformats.org/officeDocument/2006/relationships/hyperlink" Target="https://twitter.com/" TargetMode="External"/><Relationship Id="rId3296" Type="http://schemas.openxmlformats.org/officeDocument/2006/relationships/hyperlink" Target="https://twitter.com/" TargetMode="External"/><Relationship Id="rId3156" Type="http://schemas.openxmlformats.org/officeDocument/2006/relationships/hyperlink" Target="https://twitter.com/" TargetMode="External"/><Relationship Id="rId3363" Type="http://schemas.openxmlformats.org/officeDocument/2006/relationships/hyperlink" Target="https://twitter.com/" TargetMode="External"/><Relationship Id="rId284" Type="http://schemas.openxmlformats.org/officeDocument/2006/relationships/hyperlink" Target="https://twitter.com/i/web/status/1465239583877173251" TargetMode="External"/><Relationship Id="rId491" Type="http://schemas.openxmlformats.org/officeDocument/2006/relationships/hyperlink" Target="https://twitter.com/i/web/status/1465198592243740672" TargetMode="External"/><Relationship Id="rId2172" Type="http://schemas.openxmlformats.org/officeDocument/2006/relationships/hyperlink" Target="https://twitter.com/" TargetMode="External"/><Relationship Id="rId3016" Type="http://schemas.openxmlformats.org/officeDocument/2006/relationships/hyperlink" Target="https://twitter.com/" TargetMode="External"/><Relationship Id="rId3223" Type="http://schemas.openxmlformats.org/officeDocument/2006/relationships/hyperlink" Target="https://twitter.com/" TargetMode="External"/><Relationship Id="rId3570" Type="http://schemas.openxmlformats.org/officeDocument/2006/relationships/hyperlink" Target="https://twitter.com/" TargetMode="External"/><Relationship Id="rId144" Type="http://schemas.openxmlformats.org/officeDocument/2006/relationships/hyperlink" Target="https://twitter.com/i/web/status/1465210693519495172" TargetMode="External"/><Relationship Id="rId3430" Type="http://schemas.openxmlformats.org/officeDocument/2006/relationships/hyperlink" Target="https://twitter.com/" TargetMode="External"/><Relationship Id="rId351" Type="http://schemas.openxmlformats.org/officeDocument/2006/relationships/hyperlink" Target="https://twitter.com/i/web/status/1465250956543733765" TargetMode="External"/><Relationship Id="rId2032" Type="http://schemas.openxmlformats.org/officeDocument/2006/relationships/hyperlink" Target="https://twitter.com/" TargetMode="External"/><Relationship Id="rId2989" Type="http://schemas.openxmlformats.org/officeDocument/2006/relationships/hyperlink" Target="https://twitter.com/" TargetMode="External"/><Relationship Id="rId211" Type="http://schemas.openxmlformats.org/officeDocument/2006/relationships/hyperlink" Target="https://twitter.com/Urubudailha/status/1465078821409931273" TargetMode="External"/><Relationship Id="rId1798" Type="http://schemas.openxmlformats.org/officeDocument/2006/relationships/hyperlink" Target="https://twitter.com/" TargetMode="External"/><Relationship Id="rId2849" Type="http://schemas.openxmlformats.org/officeDocument/2006/relationships/hyperlink" Target="https://twitter.com/" TargetMode="External"/><Relationship Id="rId1658" Type="http://schemas.openxmlformats.org/officeDocument/2006/relationships/hyperlink" Target="https://twitter.com/" TargetMode="External"/><Relationship Id="rId1865" Type="http://schemas.openxmlformats.org/officeDocument/2006/relationships/hyperlink" Target="https://twitter.com/" TargetMode="External"/><Relationship Id="rId2709" Type="http://schemas.openxmlformats.org/officeDocument/2006/relationships/hyperlink" Target="https://twitter.com/" TargetMode="External"/><Relationship Id="rId1518" Type="http://schemas.openxmlformats.org/officeDocument/2006/relationships/hyperlink" Target="https://twitter.com/" TargetMode="External"/><Relationship Id="rId2916" Type="http://schemas.openxmlformats.org/officeDocument/2006/relationships/hyperlink" Target="https://twitter.com/" TargetMode="External"/><Relationship Id="rId3080" Type="http://schemas.openxmlformats.org/officeDocument/2006/relationships/hyperlink" Target="https://twitter.com/" TargetMode="External"/><Relationship Id="rId1725" Type="http://schemas.openxmlformats.org/officeDocument/2006/relationships/hyperlink" Target="https://twitter.com/" TargetMode="External"/><Relationship Id="rId1932" Type="http://schemas.openxmlformats.org/officeDocument/2006/relationships/hyperlink" Target="https://twitter.com/" TargetMode="External"/><Relationship Id="rId17" Type="http://schemas.openxmlformats.org/officeDocument/2006/relationships/hyperlink" Target="https://twitter.com/i/web/status/1465197061469458433" TargetMode="External"/><Relationship Id="rId2499" Type="http://schemas.openxmlformats.org/officeDocument/2006/relationships/hyperlink" Target="https://twitter.com/" TargetMode="External"/><Relationship Id="rId1" Type="http://schemas.openxmlformats.org/officeDocument/2006/relationships/hyperlink" Target="https://t.co/lSZjBK20jc" TargetMode="External"/><Relationship Id="rId678" Type="http://schemas.openxmlformats.org/officeDocument/2006/relationships/hyperlink" Target="https://twitter.com/i/web/status/1465291747987234823" TargetMode="External"/><Relationship Id="rId885" Type="http://schemas.openxmlformats.org/officeDocument/2006/relationships/hyperlink" Target="https://twitter.com/" TargetMode="External"/><Relationship Id="rId2359" Type="http://schemas.openxmlformats.org/officeDocument/2006/relationships/hyperlink" Target="https://twitter.com/" TargetMode="External"/><Relationship Id="rId2566" Type="http://schemas.openxmlformats.org/officeDocument/2006/relationships/hyperlink" Target="https://twitter.com/" TargetMode="External"/><Relationship Id="rId2773" Type="http://schemas.openxmlformats.org/officeDocument/2006/relationships/hyperlink" Target="https://twitter.com/" TargetMode="External"/><Relationship Id="rId2980" Type="http://schemas.openxmlformats.org/officeDocument/2006/relationships/hyperlink" Target="https://twitter.com/" TargetMode="External"/><Relationship Id="rId538" Type="http://schemas.openxmlformats.org/officeDocument/2006/relationships/hyperlink" Target="https://twitter.com/ufc/status/1465018653032648707" TargetMode="External"/><Relationship Id="rId745" Type="http://schemas.openxmlformats.org/officeDocument/2006/relationships/hyperlink" Target="https://twitter.com/i/web/status/1465240422637314048" TargetMode="External"/><Relationship Id="rId952" Type="http://schemas.openxmlformats.org/officeDocument/2006/relationships/hyperlink" Target="https://twitter.com/" TargetMode="External"/><Relationship Id="rId1168" Type="http://schemas.openxmlformats.org/officeDocument/2006/relationships/hyperlink" Target="https://twitter.com/" TargetMode="External"/><Relationship Id="rId1375" Type="http://schemas.openxmlformats.org/officeDocument/2006/relationships/hyperlink" Target="https://twitter.com/" TargetMode="External"/><Relationship Id="rId1582" Type="http://schemas.openxmlformats.org/officeDocument/2006/relationships/hyperlink" Target="https://twitter.com/" TargetMode="External"/><Relationship Id="rId2219" Type="http://schemas.openxmlformats.org/officeDocument/2006/relationships/hyperlink" Target="https://twitter.com/" TargetMode="External"/><Relationship Id="rId2426" Type="http://schemas.openxmlformats.org/officeDocument/2006/relationships/hyperlink" Target="https://twitter.com/" TargetMode="External"/><Relationship Id="rId2633" Type="http://schemas.openxmlformats.org/officeDocument/2006/relationships/hyperlink" Target="https://twitter.com/" TargetMode="External"/><Relationship Id="rId81" Type="http://schemas.openxmlformats.org/officeDocument/2006/relationships/hyperlink" Target="https://twitter.com/i/web/status/1465199888224894983" TargetMode="External"/><Relationship Id="rId605" Type="http://schemas.openxmlformats.org/officeDocument/2006/relationships/hyperlink" Target="https://twitter.com/i/web/status/1465285559589425156" TargetMode="External"/><Relationship Id="rId812" Type="http://schemas.openxmlformats.org/officeDocument/2006/relationships/hyperlink" Target="https://twitter.com/i/web/status/1465263710918742020" TargetMode="External"/><Relationship Id="rId1028" Type="http://schemas.openxmlformats.org/officeDocument/2006/relationships/hyperlink" Target="https://twitter.com/" TargetMode="External"/><Relationship Id="rId1235" Type="http://schemas.openxmlformats.org/officeDocument/2006/relationships/hyperlink" Target="https://twitter.com/" TargetMode="External"/><Relationship Id="rId1442" Type="http://schemas.openxmlformats.org/officeDocument/2006/relationships/hyperlink" Target="https://twitter.com/" TargetMode="External"/><Relationship Id="rId2840" Type="http://schemas.openxmlformats.org/officeDocument/2006/relationships/hyperlink" Target="https://twitter.com/" TargetMode="External"/><Relationship Id="rId1302" Type="http://schemas.openxmlformats.org/officeDocument/2006/relationships/hyperlink" Target="https://twitter.com/" TargetMode="External"/><Relationship Id="rId2700" Type="http://schemas.openxmlformats.org/officeDocument/2006/relationships/hyperlink" Target="https://twitter.com/" TargetMode="External"/><Relationship Id="rId3267" Type="http://schemas.openxmlformats.org/officeDocument/2006/relationships/hyperlink" Target="https://twitter.com/" TargetMode="External"/><Relationship Id="rId188" Type="http://schemas.openxmlformats.org/officeDocument/2006/relationships/hyperlink" Target="https://twitter.com/i/web/status/1465222575663955970" TargetMode="External"/><Relationship Id="rId395" Type="http://schemas.openxmlformats.org/officeDocument/2006/relationships/hyperlink" Target="https://twitter.com/i/web/status/1465259240583479308" TargetMode="External"/><Relationship Id="rId2076" Type="http://schemas.openxmlformats.org/officeDocument/2006/relationships/hyperlink" Target="https://twitter.com/" TargetMode="External"/><Relationship Id="rId3474" Type="http://schemas.openxmlformats.org/officeDocument/2006/relationships/hyperlink" Target="https://twitter.com/" TargetMode="External"/><Relationship Id="rId2283" Type="http://schemas.openxmlformats.org/officeDocument/2006/relationships/hyperlink" Target="https://twitter.com/" TargetMode="External"/><Relationship Id="rId2490" Type="http://schemas.openxmlformats.org/officeDocument/2006/relationships/hyperlink" Target="https://twitter.com/" TargetMode="External"/><Relationship Id="rId3127" Type="http://schemas.openxmlformats.org/officeDocument/2006/relationships/hyperlink" Target="https://twitter.com/" TargetMode="External"/><Relationship Id="rId3334" Type="http://schemas.openxmlformats.org/officeDocument/2006/relationships/hyperlink" Target="https://twitter.com/" TargetMode="External"/><Relationship Id="rId3541" Type="http://schemas.openxmlformats.org/officeDocument/2006/relationships/hyperlink" Target="https://twitter.com/" TargetMode="External"/><Relationship Id="rId255" Type="http://schemas.openxmlformats.org/officeDocument/2006/relationships/hyperlink" Target="https://twitter.com/i/web/status/1465238446621011969" TargetMode="External"/><Relationship Id="rId462" Type="http://schemas.openxmlformats.org/officeDocument/2006/relationships/hyperlink" Target="https://mma.pl/ufc-on-espn-31-font-vs-aldo-rozpiska-transmisja-godziny-rozpoczecia-gali/" TargetMode="External"/><Relationship Id="rId1092" Type="http://schemas.openxmlformats.org/officeDocument/2006/relationships/hyperlink" Target="https://twitter.com/" TargetMode="External"/><Relationship Id="rId2143" Type="http://schemas.openxmlformats.org/officeDocument/2006/relationships/hyperlink" Target="https://twitter.com/" TargetMode="External"/><Relationship Id="rId2350" Type="http://schemas.openxmlformats.org/officeDocument/2006/relationships/hyperlink" Target="https://twitter.com/" TargetMode="External"/><Relationship Id="rId3401" Type="http://schemas.openxmlformats.org/officeDocument/2006/relationships/hyperlink" Target="https://twitter.com/" TargetMode="External"/><Relationship Id="rId115" Type="http://schemas.openxmlformats.org/officeDocument/2006/relationships/hyperlink" Target="https://www.youtube.com/watch?v=ff8Kj9AMzq4&amp;feature=youtu.be" TargetMode="External"/><Relationship Id="rId322" Type="http://schemas.openxmlformats.org/officeDocument/2006/relationships/hyperlink" Target="https://www.mmarocks.pl/ufc/cris-cyborg-justino-nie-zaluje-pobytu-w-ufc" TargetMode="External"/><Relationship Id="rId2003" Type="http://schemas.openxmlformats.org/officeDocument/2006/relationships/hyperlink" Target="https://twitter.com/" TargetMode="External"/><Relationship Id="rId2210" Type="http://schemas.openxmlformats.org/officeDocument/2006/relationships/hyperlink" Target="https://twitter.com/" TargetMode="External"/><Relationship Id="rId1769" Type="http://schemas.openxmlformats.org/officeDocument/2006/relationships/hyperlink" Target="https://twitter.com/" TargetMode="External"/><Relationship Id="rId1976" Type="http://schemas.openxmlformats.org/officeDocument/2006/relationships/hyperlink" Target="https://twitter.com/" TargetMode="External"/><Relationship Id="rId3191" Type="http://schemas.openxmlformats.org/officeDocument/2006/relationships/hyperlink" Target="https://twitter.com/" TargetMode="External"/><Relationship Id="rId1629" Type="http://schemas.openxmlformats.org/officeDocument/2006/relationships/hyperlink" Target="https://twitter.com/" TargetMode="External"/><Relationship Id="rId1836" Type="http://schemas.openxmlformats.org/officeDocument/2006/relationships/hyperlink" Target="https://twitter.com/" TargetMode="External"/><Relationship Id="rId1903" Type="http://schemas.openxmlformats.org/officeDocument/2006/relationships/hyperlink" Target="https://twitter.com/" TargetMode="External"/><Relationship Id="rId3051" Type="http://schemas.openxmlformats.org/officeDocument/2006/relationships/hyperlink" Target="https://twitter.com/" TargetMode="External"/><Relationship Id="rId789" Type="http://schemas.openxmlformats.org/officeDocument/2006/relationships/hyperlink" Target="https://twitter.com/i/web/status/1465221237618130948" TargetMode="External"/><Relationship Id="rId996" Type="http://schemas.openxmlformats.org/officeDocument/2006/relationships/hyperlink" Target="https://twitter.com/" TargetMode="External"/><Relationship Id="rId2677" Type="http://schemas.openxmlformats.org/officeDocument/2006/relationships/hyperlink" Target="https://twitter.com/" TargetMode="External"/><Relationship Id="rId2884" Type="http://schemas.openxmlformats.org/officeDocument/2006/relationships/hyperlink" Target="https://twitter.com/" TargetMode="External"/><Relationship Id="rId649" Type="http://schemas.openxmlformats.org/officeDocument/2006/relationships/hyperlink" Target="https://twitter.com/i/web/status/1465281527126888453" TargetMode="External"/><Relationship Id="rId856" Type="http://schemas.openxmlformats.org/officeDocument/2006/relationships/hyperlink" Target="https://twitter.com/" TargetMode="External"/><Relationship Id="rId1279" Type="http://schemas.openxmlformats.org/officeDocument/2006/relationships/hyperlink" Target="https://twitter.com/" TargetMode="External"/><Relationship Id="rId1486" Type="http://schemas.openxmlformats.org/officeDocument/2006/relationships/hyperlink" Target="https://twitter.com/" TargetMode="External"/><Relationship Id="rId2537" Type="http://schemas.openxmlformats.org/officeDocument/2006/relationships/hyperlink" Target="https://twitter.com/" TargetMode="External"/><Relationship Id="rId509" Type="http://schemas.openxmlformats.org/officeDocument/2006/relationships/hyperlink" Target="https://twitter.com/i/web/status/1465198592243740672" TargetMode="External"/><Relationship Id="rId1139" Type="http://schemas.openxmlformats.org/officeDocument/2006/relationships/hyperlink" Target="https://twitter.com/" TargetMode="External"/><Relationship Id="rId1346" Type="http://schemas.openxmlformats.org/officeDocument/2006/relationships/hyperlink" Target="https://twitter.com/" TargetMode="External"/><Relationship Id="rId1693" Type="http://schemas.openxmlformats.org/officeDocument/2006/relationships/hyperlink" Target="https://twitter.com/" TargetMode="External"/><Relationship Id="rId2744" Type="http://schemas.openxmlformats.org/officeDocument/2006/relationships/hyperlink" Target="https://twitter.com/" TargetMode="External"/><Relationship Id="rId2951" Type="http://schemas.openxmlformats.org/officeDocument/2006/relationships/hyperlink" Target="https://twitter.com/" TargetMode="External"/><Relationship Id="rId716" Type="http://schemas.openxmlformats.org/officeDocument/2006/relationships/hyperlink" Target="https://twitter.com/i/web/status/1465275855769423879" TargetMode="External"/><Relationship Id="rId923" Type="http://schemas.openxmlformats.org/officeDocument/2006/relationships/hyperlink" Target="https://twitter.com/" TargetMode="External"/><Relationship Id="rId1553" Type="http://schemas.openxmlformats.org/officeDocument/2006/relationships/hyperlink" Target="https://twitter.com/" TargetMode="External"/><Relationship Id="rId1760" Type="http://schemas.openxmlformats.org/officeDocument/2006/relationships/hyperlink" Target="https://twitter.com/" TargetMode="External"/><Relationship Id="rId2604" Type="http://schemas.openxmlformats.org/officeDocument/2006/relationships/hyperlink" Target="https://twitter.com/" TargetMode="External"/><Relationship Id="rId2811" Type="http://schemas.openxmlformats.org/officeDocument/2006/relationships/hyperlink" Target="https://twitter.com/" TargetMode="External"/><Relationship Id="rId52" Type="http://schemas.openxmlformats.org/officeDocument/2006/relationships/hyperlink" Target="https://twitter.com/i/web/status/1465199888224894983" TargetMode="External"/><Relationship Id="rId1206" Type="http://schemas.openxmlformats.org/officeDocument/2006/relationships/hyperlink" Target="https://twitter.com/" TargetMode="External"/><Relationship Id="rId1413" Type="http://schemas.openxmlformats.org/officeDocument/2006/relationships/hyperlink" Target="https://twitter.com/" TargetMode="External"/><Relationship Id="rId1620" Type="http://schemas.openxmlformats.org/officeDocument/2006/relationships/hyperlink" Target="https://twitter.com/" TargetMode="External"/><Relationship Id="rId2909" Type="http://schemas.openxmlformats.org/officeDocument/2006/relationships/hyperlink" Target="https://twitter.com/" TargetMode="External"/><Relationship Id="rId3073" Type="http://schemas.openxmlformats.org/officeDocument/2006/relationships/hyperlink" Target="https://twitter.com/" TargetMode="External"/><Relationship Id="rId3280" Type="http://schemas.openxmlformats.org/officeDocument/2006/relationships/hyperlink" Target="https://twitter.com/" TargetMode="External"/><Relationship Id="rId1718" Type="http://schemas.openxmlformats.org/officeDocument/2006/relationships/hyperlink" Target="https://twitter.com/" TargetMode="External"/><Relationship Id="rId1925" Type="http://schemas.openxmlformats.org/officeDocument/2006/relationships/hyperlink" Target="https://twitter.com/" TargetMode="External"/><Relationship Id="rId3140" Type="http://schemas.openxmlformats.org/officeDocument/2006/relationships/hyperlink" Target="https://twitter.com/" TargetMode="External"/><Relationship Id="rId3378" Type="http://schemas.openxmlformats.org/officeDocument/2006/relationships/hyperlink" Target="https://twitter.com/" TargetMode="External"/><Relationship Id="rId299" Type="http://schemas.openxmlformats.org/officeDocument/2006/relationships/hyperlink" Target="https://twitter.com/i/web/status/1465240714170843137" TargetMode="External"/><Relationship Id="rId2187" Type="http://schemas.openxmlformats.org/officeDocument/2006/relationships/hyperlink" Target="https://twitter.com/" TargetMode="External"/><Relationship Id="rId2394" Type="http://schemas.openxmlformats.org/officeDocument/2006/relationships/hyperlink" Target="https://twitter.com/" TargetMode="External"/><Relationship Id="rId3238" Type="http://schemas.openxmlformats.org/officeDocument/2006/relationships/hyperlink" Target="https://twitter.com/" TargetMode="External"/><Relationship Id="rId3445" Type="http://schemas.openxmlformats.org/officeDocument/2006/relationships/hyperlink" Target="https://twitter.com/" TargetMode="External"/><Relationship Id="rId159" Type="http://schemas.openxmlformats.org/officeDocument/2006/relationships/hyperlink" Target="https://twitter.com/i/web/status/1465210903931064324" TargetMode="External"/><Relationship Id="rId366" Type="http://schemas.openxmlformats.org/officeDocument/2006/relationships/hyperlink" Target="https://twitter.com/i/web/status/1465252104705134596" TargetMode="External"/><Relationship Id="rId573" Type="http://schemas.openxmlformats.org/officeDocument/2006/relationships/hyperlink" Target="https://twitter.com/i/web/status/1465273867958722563" TargetMode="External"/><Relationship Id="rId780" Type="http://schemas.openxmlformats.org/officeDocument/2006/relationships/hyperlink" Target="https://radiogovea.wordpress.com/2021/11/29/ecuatorianos-conquistan-mexico-e-ilusionan-con-mas-representantes-en-ufc/" TargetMode="External"/><Relationship Id="rId2047" Type="http://schemas.openxmlformats.org/officeDocument/2006/relationships/hyperlink" Target="https://twitter.com/" TargetMode="External"/><Relationship Id="rId2254" Type="http://schemas.openxmlformats.org/officeDocument/2006/relationships/hyperlink" Target="https://twitter.com/" TargetMode="External"/><Relationship Id="rId2461" Type="http://schemas.openxmlformats.org/officeDocument/2006/relationships/hyperlink" Target="https://twitter.com/" TargetMode="External"/><Relationship Id="rId2699" Type="http://schemas.openxmlformats.org/officeDocument/2006/relationships/hyperlink" Target="https://twitter.com/" TargetMode="External"/><Relationship Id="rId3000" Type="http://schemas.openxmlformats.org/officeDocument/2006/relationships/hyperlink" Target="https://twitter.com/" TargetMode="External"/><Relationship Id="rId3305" Type="http://schemas.openxmlformats.org/officeDocument/2006/relationships/hyperlink" Target="https://twitter.com/" TargetMode="External"/><Relationship Id="rId3512" Type="http://schemas.openxmlformats.org/officeDocument/2006/relationships/hyperlink" Target="https://twitter.com/" TargetMode="External"/><Relationship Id="rId226" Type="http://schemas.openxmlformats.org/officeDocument/2006/relationships/hyperlink" Target="https://twitter.com/i/web/status/1465233377980829697" TargetMode="External"/><Relationship Id="rId433" Type="http://schemas.openxmlformats.org/officeDocument/2006/relationships/hyperlink" Target="https://twitter.com/i/web/status/1465264614086696967" TargetMode="External"/><Relationship Id="rId878" Type="http://schemas.openxmlformats.org/officeDocument/2006/relationships/hyperlink" Target="https://twitter.com/" TargetMode="External"/><Relationship Id="rId1063" Type="http://schemas.openxmlformats.org/officeDocument/2006/relationships/hyperlink" Target="https://twitter.com/" TargetMode="External"/><Relationship Id="rId1270" Type="http://schemas.openxmlformats.org/officeDocument/2006/relationships/hyperlink" Target="https://twitter.com/" TargetMode="External"/><Relationship Id="rId2114" Type="http://schemas.openxmlformats.org/officeDocument/2006/relationships/hyperlink" Target="https://twitter.com/" TargetMode="External"/><Relationship Id="rId2559" Type="http://schemas.openxmlformats.org/officeDocument/2006/relationships/hyperlink" Target="https://twitter.com/" TargetMode="External"/><Relationship Id="rId2766" Type="http://schemas.openxmlformats.org/officeDocument/2006/relationships/hyperlink" Target="https://twitter.com/" TargetMode="External"/><Relationship Id="rId2973" Type="http://schemas.openxmlformats.org/officeDocument/2006/relationships/hyperlink" Target="https://twitter.com/" TargetMode="External"/><Relationship Id="rId640" Type="http://schemas.openxmlformats.org/officeDocument/2006/relationships/hyperlink" Target="https://twitter.com/i/web/status/1465288410562805772" TargetMode="External"/><Relationship Id="rId738" Type="http://schemas.openxmlformats.org/officeDocument/2006/relationships/hyperlink" Target="https://twitter.com/i/web/status/1465214055279431681" TargetMode="External"/><Relationship Id="rId945" Type="http://schemas.openxmlformats.org/officeDocument/2006/relationships/hyperlink" Target="https://twitter.com/" TargetMode="External"/><Relationship Id="rId1368" Type="http://schemas.openxmlformats.org/officeDocument/2006/relationships/hyperlink" Target="https://twitter.com/" TargetMode="External"/><Relationship Id="rId1575" Type="http://schemas.openxmlformats.org/officeDocument/2006/relationships/hyperlink" Target="https://twitter.com/" TargetMode="External"/><Relationship Id="rId1782" Type="http://schemas.openxmlformats.org/officeDocument/2006/relationships/hyperlink" Target="https://twitter.com/" TargetMode="External"/><Relationship Id="rId2321" Type="http://schemas.openxmlformats.org/officeDocument/2006/relationships/hyperlink" Target="https://twitter.com/" TargetMode="External"/><Relationship Id="rId2419" Type="http://schemas.openxmlformats.org/officeDocument/2006/relationships/hyperlink" Target="https://twitter.com/" TargetMode="External"/><Relationship Id="rId2626" Type="http://schemas.openxmlformats.org/officeDocument/2006/relationships/hyperlink" Target="https://twitter.com/" TargetMode="External"/><Relationship Id="rId2833" Type="http://schemas.openxmlformats.org/officeDocument/2006/relationships/hyperlink" Target="https://twitter.com/" TargetMode="External"/><Relationship Id="rId74" Type="http://schemas.openxmlformats.org/officeDocument/2006/relationships/hyperlink" Target="https://twitter.com/i/web/status/1465201983694852096" TargetMode="External"/><Relationship Id="rId500" Type="http://schemas.openxmlformats.org/officeDocument/2006/relationships/hyperlink" Target="https://twitter.com/i/web/status/1465213897112236034" TargetMode="External"/><Relationship Id="rId805" Type="http://schemas.openxmlformats.org/officeDocument/2006/relationships/hyperlink" Target="https://twitter.com/i/web/status/1465299050970845186" TargetMode="External"/><Relationship Id="rId1130" Type="http://schemas.openxmlformats.org/officeDocument/2006/relationships/hyperlink" Target="https://twitter.com/" TargetMode="External"/><Relationship Id="rId1228" Type="http://schemas.openxmlformats.org/officeDocument/2006/relationships/hyperlink" Target="https://twitter.com/" TargetMode="External"/><Relationship Id="rId1435" Type="http://schemas.openxmlformats.org/officeDocument/2006/relationships/hyperlink" Target="https://twitter.com/" TargetMode="External"/><Relationship Id="rId1642" Type="http://schemas.openxmlformats.org/officeDocument/2006/relationships/hyperlink" Target="https://twitter.com/" TargetMode="External"/><Relationship Id="rId1947" Type="http://schemas.openxmlformats.org/officeDocument/2006/relationships/hyperlink" Target="https://twitter.com/" TargetMode="External"/><Relationship Id="rId2900" Type="http://schemas.openxmlformats.org/officeDocument/2006/relationships/hyperlink" Target="https://twitter.com/" TargetMode="External"/><Relationship Id="rId3095" Type="http://schemas.openxmlformats.org/officeDocument/2006/relationships/hyperlink" Target="https://twitter.com/" TargetMode="External"/><Relationship Id="rId1502" Type="http://schemas.openxmlformats.org/officeDocument/2006/relationships/hyperlink" Target="https://twitter.com/" TargetMode="External"/><Relationship Id="rId1807" Type="http://schemas.openxmlformats.org/officeDocument/2006/relationships/hyperlink" Target="https://twitter.com/" TargetMode="External"/><Relationship Id="rId3162" Type="http://schemas.openxmlformats.org/officeDocument/2006/relationships/hyperlink" Target="https://twitter.com/" TargetMode="External"/><Relationship Id="rId290" Type="http://schemas.openxmlformats.org/officeDocument/2006/relationships/hyperlink" Target="https://www.bjpenn.com/mma-news/exclusive-interviews/john-lineker-not-surprised-by-demtrious-johnsons-loss-open-to-eventual-fight/?utm_source=rss&amp;utm_medium=rss&amp;utm_campaign=john-lineker-not-surprised-by-demtrious-johnsons-loss-open-to-eventual-fight" TargetMode="External"/><Relationship Id="rId388" Type="http://schemas.openxmlformats.org/officeDocument/2006/relationships/hyperlink" Target="https://www.youtube.com/watch?v=h5QlAjBo_B8&amp;feature=youtu.be" TargetMode="External"/><Relationship Id="rId2069" Type="http://schemas.openxmlformats.org/officeDocument/2006/relationships/hyperlink" Target="https://twitter.com/" TargetMode="External"/><Relationship Id="rId3022" Type="http://schemas.openxmlformats.org/officeDocument/2006/relationships/hyperlink" Target="https://twitter.com/" TargetMode="External"/><Relationship Id="rId3467" Type="http://schemas.openxmlformats.org/officeDocument/2006/relationships/hyperlink" Target="https://twitter.com/" TargetMode="External"/><Relationship Id="rId150" Type="http://schemas.openxmlformats.org/officeDocument/2006/relationships/hyperlink" Target="https://mmajunkie.usatoday.com/2021/11/ufc-270-fabricio-werdum-prediction-for-ngannou-vs-gane" TargetMode="External"/><Relationship Id="rId595" Type="http://schemas.openxmlformats.org/officeDocument/2006/relationships/hyperlink" Target="https://hb.afl.rakuten.co.jp/ichiba/g00sk0y7.uiswo6e4.g00sk0y7.uiswp9e1/?pc=https%3A%2F%2Fitem.rakuten.co.jp%2Fgeoonline1%2F513021502%2F&amp;m=http%3A%2F%2Fm.rakuten.co.jp%2Fgeoonline1%2Fi%2F10327956%2F&amp;rafct=g_1" TargetMode="External"/><Relationship Id="rId2276" Type="http://schemas.openxmlformats.org/officeDocument/2006/relationships/hyperlink" Target="https://twitter.com/" TargetMode="External"/><Relationship Id="rId2483" Type="http://schemas.openxmlformats.org/officeDocument/2006/relationships/hyperlink" Target="https://twitter.com/" TargetMode="External"/><Relationship Id="rId2690" Type="http://schemas.openxmlformats.org/officeDocument/2006/relationships/hyperlink" Target="https://twitter.com/" TargetMode="External"/><Relationship Id="rId3327" Type="http://schemas.openxmlformats.org/officeDocument/2006/relationships/hyperlink" Target="https://twitter.com/" TargetMode="External"/><Relationship Id="rId3534" Type="http://schemas.openxmlformats.org/officeDocument/2006/relationships/hyperlink" Target="https://twitter.com/" TargetMode="External"/><Relationship Id="rId248" Type="http://schemas.openxmlformats.org/officeDocument/2006/relationships/hyperlink" Target="https://www.ticketmaster.com/event/09005B69DC9D7798" TargetMode="External"/><Relationship Id="rId455" Type="http://schemas.openxmlformats.org/officeDocument/2006/relationships/hyperlink" Target="https://twitter.com/i/web/status/1465199819404759052" TargetMode="External"/><Relationship Id="rId662" Type="http://schemas.openxmlformats.org/officeDocument/2006/relationships/hyperlink" Target="https://twitter.com/i/web/status/1465291742329163776" TargetMode="External"/><Relationship Id="rId1085" Type="http://schemas.openxmlformats.org/officeDocument/2006/relationships/hyperlink" Target="https://twitter.com/" TargetMode="External"/><Relationship Id="rId1292" Type="http://schemas.openxmlformats.org/officeDocument/2006/relationships/hyperlink" Target="https://twitter.com/" TargetMode="External"/><Relationship Id="rId2136" Type="http://schemas.openxmlformats.org/officeDocument/2006/relationships/hyperlink" Target="https://twitter.com/" TargetMode="External"/><Relationship Id="rId2343" Type="http://schemas.openxmlformats.org/officeDocument/2006/relationships/hyperlink" Target="https://twitter.com/" TargetMode="External"/><Relationship Id="rId2550" Type="http://schemas.openxmlformats.org/officeDocument/2006/relationships/hyperlink" Target="https://twitter.com/" TargetMode="External"/><Relationship Id="rId2788" Type="http://schemas.openxmlformats.org/officeDocument/2006/relationships/hyperlink" Target="https://twitter.com/" TargetMode="External"/><Relationship Id="rId2995" Type="http://schemas.openxmlformats.org/officeDocument/2006/relationships/hyperlink" Target="https://twitter.com/" TargetMode="External"/><Relationship Id="rId108" Type="http://schemas.openxmlformats.org/officeDocument/2006/relationships/hyperlink" Target="http://www.footbasket.com/2021/11/top-7-mmaufc-fighters-who-support.html" TargetMode="External"/><Relationship Id="rId315" Type="http://schemas.openxmlformats.org/officeDocument/2006/relationships/hyperlink" Target="https://www.sportbible.com/ufc/news-conor-mcgregor-asked-a-question-so-controversial-in-overnight-qa-20211128?source=twitter" TargetMode="External"/><Relationship Id="rId522" Type="http://schemas.openxmlformats.org/officeDocument/2006/relationships/hyperlink" Target="https://www.mmafighting.com/2021/11/28/22800421/the-great-divide-who-is-the-best-boxer-in-the-ufc?utm_campaign=mmafighting&amp;utm_content=chorus&amp;utm_medium=social&amp;utm_source=twitter" TargetMode="External"/><Relationship Id="rId967" Type="http://schemas.openxmlformats.org/officeDocument/2006/relationships/hyperlink" Target="https://twitter.com/" TargetMode="External"/><Relationship Id="rId1152" Type="http://schemas.openxmlformats.org/officeDocument/2006/relationships/hyperlink" Target="https://twitter.com/" TargetMode="External"/><Relationship Id="rId1597" Type="http://schemas.openxmlformats.org/officeDocument/2006/relationships/hyperlink" Target="https://twitter.com/" TargetMode="External"/><Relationship Id="rId2203" Type="http://schemas.openxmlformats.org/officeDocument/2006/relationships/hyperlink" Target="https://twitter.com/" TargetMode="External"/><Relationship Id="rId2410" Type="http://schemas.openxmlformats.org/officeDocument/2006/relationships/hyperlink" Target="https://twitter.com/" TargetMode="External"/><Relationship Id="rId2648" Type="http://schemas.openxmlformats.org/officeDocument/2006/relationships/hyperlink" Target="https://twitter.com/" TargetMode="External"/><Relationship Id="rId2855" Type="http://schemas.openxmlformats.org/officeDocument/2006/relationships/hyperlink" Target="https://twitter.com/" TargetMode="External"/><Relationship Id="rId96" Type="http://schemas.openxmlformats.org/officeDocument/2006/relationships/hyperlink" Target="https://news.yahoo.co.jp/articles/529d46997a65d37979849e3a84bda7837f63c461" TargetMode="External"/><Relationship Id="rId827" Type="http://schemas.openxmlformats.org/officeDocument/2006/relationships/hyperlink" Target="https://twitter.com/" TargetMode="External"/><Relationship Id="rId1012" Type="http://schemas.openxmlformats.org/officeDocument/2006/relationships/hyperlink" Target="https://twitter.com/" TargetMode="External"/><Relationship Id="rId1457" Type="http://schemas.openxmlformats.org/officeDocument/2006/relationships/hyperlink" Target="https://twitter.com/" TargetMode="External"/><Relationship Id="rId1664" Type="http://schemas.openxmlformats.org/officeDocument/2006/relationships/hyperlink" Target="https://twitter.com/" TargetMode="External"/><Relationship Id="rId1871" Type="http://schemas.openxmlformats.org/officeDocument/2006/relationships/hyperlink" Target="https://twitter.com/" TargetMode="External"/><Relationship Id="rId2508" Type="http://schemas.openxmlformats.org/officeDocument/2006/relationships/hyperlink" Target="https://twitter.com/" TargetMode="External"/><Relationship Id="rId2715" Type="http://schemas.openxmlformats.org/officeDocument/2006/relationships/hyperlink" Target="https://twitter.com/" TargetMode="External"/><Relationship Id="rId2922" Type="http://schemas.openxmlformats.org/officeDocument/2006/relationships/hyperlink" Target="https://twitter.com/" TargetMode="External"/><Relationship Id="rId1317" Type="http://schemas.openxmlformats.org/officeDocument/2006/relationships/hyperlink" Target="https://twitter.com/" TargetMode="External"/><Relationship Id="rId1524" Type="http://schemas.openxmlformats.org/officeDocument/2006/relationships/hyperlink" Target="https://twitter.com/" TargetMode="External"/><Relationship Id="rId1731" Type="http://schemas.openxmlformats.org/officeDocument/2006/relationships/hyperlink" Target="https://twitter.com/" TargetMode="External"/><Relationship Id="rId1969" Type="http://schemas.openxmlformats.org/officeDocument/2006/relationships/hyperlink" Target="https://twitter.com/" TargetMode="External"/><Relationship Id="rId3184" Type="http://schemas.openxmlformats.org/officeDocument/2006/relationships/hyperlink" Target="https://twitter.com/" TargetMode="External"/><Relationship Id="rId23" Type="http://schemas.openxmlformats.org/officeDocument/2006/relationships/hyperlink" Target="https://twitter.com/i/web/status/1465197061469458433" TargetMode="External"/><Relationship Id="rId1829" Type="http://schemas.openxmlformats.org/officeDocument/2006/relationships/hyperlink" Target="https://twitter.com/" TargetMode="External"/><Relationship Id="rId3391" Type="http://schemas.openxmlformats.org/officeDocument/2006/relationships/hyperlink" Target="https://twitter.com/" TargetMode="External"/><Relationship Id="rId3489" Type="http://schemas.openxmlformats.org/officeDocument/2006/relationships/hyperlink" Target="https://twitter.com/" TargetMode="External"/><Relationship Id="rId2298" Type="http://schemas.openxmlformats.org/officeDocument/2006/relationships/hyperlink" Target="https://twitter.com/" TargetMode="External"/><Relationship Id="rId3044" Type="http://schemas.openxmlformats.org/officeDocument/2006/relationships/hyperlink" Target="https://twitter.com/" TargetMode="External"/><Relationship Id="rId3251" Type="http://schemas.openxmlformats.org/officeDocument/2006/relationships/hyperlink" Target="https://twitter.com/" TargetMode="External"/><Relationship Id="rId3349" Type="http://schemas.openxmlformats.org/officeDocument/2006/relationships/hyperlink" Target="https://twitter.com/" TargetMode="External"/><Relationship Id="rId3556" Type="http://schemas.openxmlformats.org/officeDocument/2006/relationships/hyperlink" Target="https://twitter.com/" TargetMode="External"/><Relationship Id="rId172" Type="http://schemas.openxmlformats.org/officeDocument/2006/relationships/hyperlink" Target="https://twitter.com/jonghojiddies/status/1465143095339597834" TargetMode="External"/><Relationship Id="rId477" Type="http://schemas.openxmlformats.org/officeDocument/2006/relationships/hyperlink" Target="https://www.bjpenn.com/mma-news/ufc/colby-covington-explains-why-kamaru-usman-did-not-deserve-10-8-round-at-ufc-268/" TargetMode="External"/><Relationship Id="rId684" Type="http://schemas.openxmlformats.org/officeDocument/2006/relationships/hyperlink" Target="https://twitter.com/i/web/status/1465292922371383298" TargetMode="External"/><Relationship Id="rId2060" Type="http://schemas.openxmlformats.org/officeDocument/2006/relationships/hyperlink" Target="https://twitter.com/" TargetMode="External"/><Relationship Id="rId2158" Type="http://schemas.openxmlformats.org/officeDocument/2006/relationships/hyperlink" Target="https://twitter.com/" TargetMode="External"/><Relationship Id="rId2365" Type="http://schemas.openxmlformats.org/officeDocument/2006/relationships/hyperlink" Target="https://twitter.com/" TargetMode="External"/><Relationship Id="rId3111" Type="http://schemas.openxmlformats.org/officeDocument/2006/relationships/hyperlink" Target="https://twitter.com/" TargetMode="External"/><Relationship Id="rId3209" Type="http://schemas.openxmlformats.org/officeDocument/2006/relationships/hyperlink" Target="https://twitter.com/" TargetMode="External"/><Relationship Id="rId337" Type="http://schemas.openxmlformats.org/officeDocument/2006/relationships/hyperlink" Target="https://twitter.com/ufc/status/1465108244402257920" TargetMode="External"/><Relationship Id="rId891" Type="http://schemas.openxmlformats.org/officeDocument/2006/relationships/hyperlink" Target="https://twitter.com/" TargetMode="External"/><Relationship Id="rId989" Type="http://schemas.openxmlformats.org/officeDocument/2006/relationships/hyperlink" Target="https://twitter.com/" TargetMode="External"/><Relationship Id="rId2018" Type="http://schemas.openxmlformats.org/officeDocument/2006/relationships/hyperlink" Target="https://twitter.com/" TargetMode="External"/><Relationship Id="rId2572" Type="http://schemas.openxmlformats.org/officeDocument/2006/relationships/hyperlink" Target="https://twitter.com/" TargetMode="External"/><Relationship Id="rId2877" Type="http://schemas.openxmlformats.org/officeDocument/2006/relationships/hyperlink" Target="https://twitter.com/" TargetMode="External"/><Relationship Id="rId3416" Type="http://schemas.openxmlformats.org/officeDocument/2006/relationships/hyperlink" Target="https://twitter.com/" TargetMode="External"/><Relationship Id="rId544" Type="http://schemas.openxmlformats.org/officeDocument/2006/relationships/hyperlink" Target="https://twitter.com/LaSueur_off/status/1465271726154166276" TargetMode="External"/><Relationship Id="rId751" Type="http://schemas.openxmlformats.org/officeDocument/2006/relationships/hyperlink" Target="https://twitter.com/i/web/status/1465263085552287746" TargetMode="External"/><Relationship Id="rId849" Type="http://schemas.openxmlformats.org/officeDocument/2006/relationships/hyperlink" Target="https://twitter.com/" TargetMode="External"/><Relationship Id="rId1174" Type="http://schemas.openxmlformats.org/officeDocument/2006/relationships/hyperlink" Target="https://twitter.com/" TargetMode="External"/><Relationship Id="rId1381" Type="http://schemas.openxmlformats.org/officeDocument/2006/relationships/hyperlink" Target="https://twitter.com/" TargetMode="External"/><Relationship Id="rId1479" Type="http://schemas.openxmlformats.org/officeDocument/2006/relationships/hyperlink" Target="https://twitter.com/" TargetMode="External"/><Relationship Id="rId1686" Type="http://schemas.openxmlformats.org/officeDocument/2006/relationships/hyperlink" Target="https://twitter.com/" TargetMode="External"/><Relationship Id="rId2225" Type="http://schemas.openxmlformats.org/officeDocument/2006/relationships/hyperlink" Target="https://twitter.com/" TargetMode="External"/><Relationship Id="rId2432" Type="http://schemas.openxmlformats.org/officeDocument/2006/relationships/hyperlink" Target="https://twitter.com/" TargetMode="External"/><Relationship Id="rId404" Type="http://schemas.openxmlformats.org/officeDocument/2006/relationships/hyperlink" Target="https://twitter.com/i/web/status/1465260476049203200" TargetMode="External"/><Relationship Id="rId611" Type="http://schemas.openxmlformats.org/officeDocument/2006/relationships/hyperlink" Target="https://news.yahoo.co.jp/articles/529d46997a65d37979849e3a84bda7837f63c461" TargetMode="External"/><Relationship Id="rId1034" Type="http://schemas.openxmlformats.org/officeDocument/2006/relationships/hyperlink" Target="https://twitter.com/" TargetMode="External"/><Relationship Id="rId1241" Type="http://schemas.openxmlformats.org/officeDocument/2006/relationships/hyperlink" Target="https://twitter.com/" TargetMode="External"/><Relationship Id="rId1339" Type="http://schemas.openxmlformats.org/officeDocument/2006/relationships/hyperlink" Target="https://twitter.com/" TargetMode="External"/><Relationship Id="rId1893" Type="http://schemas.openxmlformats.org/officeDocument/2006/relationships/hyperlink" Target="https://twitter.com/" TargetMode="External"/><Relationship Id="rId2737" Type="http://schemas.openxmlformats.org/officeDocument/2006/relationships/hyperlink" Target="https://twitter.com/" TargetMode="External"/><Relationship Id="rId2944" Type="http://schemas.openxmlformats.org/officeDocument/2006/relationships/hyperlink" Target="https://twitter.com/" TargetMode="External"/><Relationship Id="rId709" Type="http://schemas.openxmlformats.org/officeDocument/2006/relationships/hyperlink" Target="https://www.sports.kz/news/gennadiy-golovkin-porazil-preobrajeniem-zanedelyu-fotofakt" TargetMode="External"/><Relationship Id="rId916" Type="http://schemas.openxmlformats.org/officeDocument/2006/relationships/hyperlink" Target="https://twitter.com/" TargetMode="External"/><Relationship Id="rId1101" Type="http://schemas.openxmlformats.org/officeDocument/2006/relationships/hyperlink" Target="https://twitter.com/" TargetMode="External"/><Relationship Id="rId1546" Type="http://schemas.openxmlformats.org/officeDocument/2006/relationships/hyperlink" Target="https://twitter.com/" TargetMode="External"/><Relationship Id="rId1753" Type="http://schemas.openxmlformats.org/officeDocument/2006/relationships/hyperlink" Target="https://twitter.com/" TargetMode="External"/><Relationship Id="rId1960" Type="http://schemas.openxmlformats.org/officeDocument/2006/relationships/hyperlink" Target="https://twitter.com/" TargetMode="External"/><Relationship Id="rId2804" Type="http://schemas.openxmlformats.org/officeDocument/2006/relationships/hyperlink" Target="https://twitter.com/" TargetMode="External"/><Relationship Id="rId45" Type="http://schemas.openxmlformats.org/officeDocument/2006/relationships/hyperlink" Target="https://www.youtube.com/watch?v=OhjD-pWCgdc&amp;feature=youtu.be" TargetMode="External"/><Relationship Id="rId1406" Type="http://schemas.openxmlformats.org/officeDocument/2006/relationships/hyperlink" Target="https://twitter.com/" TargetMode="External"/><Relationship Id="rId1613" Type="http://schemas.openxmlformats.org/officeDocument/2006/relationships/hyperlink" Target="https://twitter.com/" TargetMode="External"/><Relationship Id="rId1820" Type="http://schemas.openxmlformats.org/officeDocument/2006/relationships/hyperlink" Target="https://twitter.com/" TargetMode="External"/><Relationship Id="rId3066" Type="http://schemas.openxmlformats.org/officeDocument/2006/relationships/hyperlink" Target="https://twitter.com/" TargetMode="External"/><Relationship Id="rId3273" Type="http://schemas.openxmlformats.org/officeDocument/2006/relationships/hyperlink" Target="https://twitter.com/" TargetMode="External"/><Relationship Id="rId3480" Type="http://schemas.openxmlformats.org/officeDocument/2006/relationships/hyperlink" Target="https://twitter.com/" TargetMode="External"/><Relationship Id="rId194" Type="http://schemas.openxmlformats.org/officeDocument/2006/relationships/hyperlink" Target="https://www.mmafighting.com/2021/11/28/22800421/the-great-divide-who-is-the-best-boxer-in-the-ufc?utm_campaign=mmafighting&amp;utm_content=chorus&amp;utm_medium=social&amp;utm_source=twitter" TargetMode="External"/><Relationship Id="rId1918" Type="http://schemas.openxmlformats.org/officeDocument/2006/relationships/hyperlink" Target="https://twitter.com/" TargetMode="External"/><Relationship Id="rId2082" Type="http://schemas.openxmlformats.org/officeDocument/2006/relationships/hyperlink" Target="https://twitter.com/" TargetMode="External"/><Relationship Id="rId3133" Type="http://schemas.openxmlformats.org/officeDocument/2006/relationships/hyperlink" Target="https://twitter.com/" TargetMode="External"/><Relationship Id="rId261" Type="http://schemas.openxmlformats.org/officeDocument/2006/relationships/hyperlink" Target="https://twitter.com/i/web/status/1465238314617913347" TargetMode="External"/><Relationship Id="rId499" Type="http://schemas.openxmlformats.org/officeDocument/2006/relationships/hyperlink" Target="https://twitter.com/i/web/status/1465210903931064324" TargetMode="External"/><Relationship Id="rId2387" Type="http://schemas.openxmlformats.org/officeDocument/2006/relationships/hyperlink" Target="https://twitter.com/" TargetMode="External"/><Relationship Id="rId2594" Type="http://schemas.openxmlformats.org/officeDocument/2006/relationships/hyperlink" Target="https://twitter.com/" TargetMode="External"/><Relationship Id="rId3340" Type="http://schemas.openxmlformats.org/officeDocument/2006/relationships/hyperlink" Target="https://twitter.com/" TargetMode="External"/><Relationship Id="rId3438" Type="http://schemas.openxmlformats.org/officeDocument/2006/relationships/hyperlink" Target="https://twitter.com/" TargetMode="External"/><Relationship Id="rId359" Type="http://schemas.openxmlformats.org/officeDocument/2006/relationships/hyperlink" Target="https://twitter.com/i/web/status/1465252612790358017" TargetMode="External"/><Relationship Id="rId566" Type="http://schemas.openxmlformats.org/officeDocument/2006/relationships/hyperlink" Target="https://twitter.com/i/web/status/1465280599795826696" TargetMode="External"/><Relationship Id="rId773" Type="http://schemas.openxmlformats.org/officeDocument/2006/relationships/hyperlink" Target="https://twitter.com/i/web/status/1465282037233987585" TargetMode="External"/><Relationship Id="rId1196" Type="http://schemas.openxmlformats.org/officeDocument/2006/relationships/hyperlink" Target="https://twitter.com/" TargetMode="External"/><Relationship Id="rId2247" Type="http://schemas.openxmlformats.org/officeDocument/2006/relationships/hyperlink" Target="https://twitter.com/" TargetMode="External"/><Relationship Id="rId2454" Type="http://schemas.openxmlformats.org/officeDocument/2006/relationships/hyperlink" Target="https://twitter.com/" TargetMode="External"/><Relationship Id="rId2899" Type="http://schemas.openxmlformats.org/officeDocument/2006/relationships/hyperlink" Target="https://twitter.com/" TargetMode="External"/><Relationship Id="rId3200" Type="http://schemas.openxmlformats.org/officeDocument/2006/relationships/hyperlink" Target="https://twitter.com/" TargetMode="External"/><Relationship Id="rId3505" Type="http://schemas.openxmlformats.org/officeDocument/2006/relationships/hyperlink" Target="https://twitter.com/" TargetMode="External"/><Relationship Id="rId121" Type="http://schemas.openxmlformats.org/officeDocument/2006/relationships/hyperlink" Target="https://twitter.com/i/web/status/1465204073205014530" TargetMode="External"/><Relationship Id="rId219" Type="http://schemas.openxmlformats.org/officeDocument/2006/relationships/hyperlink" Target="https://twitter.com/i/web/status/1465228759607427079" TargetMode="External"/><Relationship Id="rId426" Type="http://schemas.openxmlformats.org/officeDocument/2006/relationships/hyperlink" Target="https://twitter.com/i/web/status/1465222890916306959" TargetMode="External"/><Relationship Id="rId633" Type="http://schemas.openxmlformats.org/officeDocument/2006/relationships/hyperlink" Target="https://twitter.com/i/web/status/1465288135139643401" TargetMode="External"/><Relationship Id="rId980" Type="http://schemas.openxmlformats.org/officeDocument/2006/relationships/hyperlink" Target="https://twitter.com/" TargetMode="External"/><Relationship Id="rId1056" Type="http://schemas.openxmlformats.org/officeDocument/2006/relationships/hyperlink" Target="https://twitter.com/" TargetMode="External"/><Relationship Id="rId1263" Type="http://schemas.openxmlformats.org/officeDocument/2006/relationships/hyperlink" Target="https://twitter.com/" TargetMode="External"/><Relationship Id="rId2107" Type="http://schemas.openxmlformats.org/officeDocument/2006/relationships/hyperlink" Target="https://twitter.com/" TargetMode="External"/><Relationship Id="rId2314" Type="http://schemas.openxmlformats.org/officeDocument/2006/relationships/hyperlink" Target="https://twitter.com/" TargetMode="External"/><Relationship Id="rId2661" Type="http://schemas.openxmlformats.org/officeDocument/2006/relationships/hyperlink" Target="https://twitter.com/" TargetMode="External"/><Relationship Id="rId2759" Type="http://schemas.openxmlformats.org/officeDocument/2006/relationships/hyperlink" Target="https://twitter.com/" TargetMode="External"/><Relationship Id="rId2966" Type="http://schemas.openxmlformats.org/officeDocument/2006/relationships/hyperlink" Target="https://twitter.com/" TargetMode="External"/><Relationship Id="rId840" Type="http://schemas.openxmlformats.org/officeDocument/2006/relationships/hyperlink" Target="https://twitter.com/" TargetMode="External"/><Relationship Id="rId938" Type="http://schemas.openxmlformats.org/officeDocument/2006/relationships/hyperlink" Target="https://twitter.com/" TargetMode="External"/><Relationship Id="rId1470" Type="http://schemas.openxmlformats.org/officeDocument/2006/relationships/hyperlink" Target="https://twitter.com/" TargetMode="External"/><Relationship Id="rId1568" Type="http://schemas.openxmlformats.org/officeDocument/2006/relationships/hyperlink" Target="https://twitter.com/" TargetMode="External"/><Relationship Id="rId1775" Type="http://schemas.openxmlformats.org/officeDocument/2006/relationships/hyperlink" Target="https://twitter.com/" TargetMode="External"/><Relationship Id="rId2521" Type="http://schemas.openxmlformats.org/officeDocument/2006/relationships/hyperlink" Target="https://twitter.com/" TargetMode="External"/><Relationship Id="rId2619" Type="http://schemas.openxmlformats.org/officeDocument/2006/relationships/hyperlink" Target="https://twitter.com/" TargetMode="External"/><Relationship Id="rId2826" Type="http://schemas.openxmlformats.org/officeDocument/2006/relationships/hyperlink" Target="https://twitter.com/" TargetMode="External"/><Relationship Id="rId67" Type="http://schemas.openxmlformats.org/officeDocument/2006/relationships/hyperlink" Target="https://twitter.com/i/web/status/1465202179795562496" TargetMode="External"/><Relationship Id="rId700" Type="http://schemas.openxmlformats.org/officeDocument/2006/relationships/hyperlink" Target="https://twitter.com/i/web/status/1465239739779399681" TargetMode="External"/><Relationship Id="rId1123" Type="http://schemas.openxmlformats.org/officeDocument/2006/relationships/hyperlink" Target="https://twitter.com/" TargetMode="External"/><Relationship Id="rId1330" Type="http://schemas.openxmlformats.org/officeDocument/2006/relationships/hyperlink" Target="https://twitter.com/" TargetMode="External"/><Relationship Id="rId1428" Type="http://schemas.openxmlformats.org/officeDocument/2006/relationships/hyperlink" Target="https://twitter.com/" TargetMode="External"/><Relationship Id="rId1635" Type="http://schemas.openxmlformats.org/officeDocument/2006/relationships/hyperlink" Target="https://twitter.com/" TargetMode="External"/><Relationship Id="rId1982" Type="http://schemas.openxmlformats.org/officeDocument/2006/relationships/hyperlink" Target="https://twitter.com/" TargetMode="External"/><Relationship Id="rId3088" Type="http://schemas.openxmlformats.org/officeDocument/2006/relationships/hyperlink" Target="https://twitter.com/" TargetMode="External"/><Relationship Id="rId1842" Type="http://schemas.openxmlformats.org/officeDocument/2006/relationships/hyperlink" Target="https://twitter.com/" TargetMode="External"/><Relationship Id="rId3295" Type="http://schemas.openxmlformats.org/officeDocument/2006/relationships/hyperlink" Target="https://twitter.com/" TargetMode="External"/><Relationship Id="rId1702" Type="http://schemas.openxmlformats.org/officeDocument/2006/relationships/hyperlink" Target="https://twitter.com/" TargetMode="External"/><Relationship Id="rId3155" Type="http://schemas.openxmlformats.org/officeDocument/2006/relationships/hyperlink" Target="https://twitter.com/" TargetMode="External"/><Relationship Id="rId3362" Type="http://schemas.openxmlformats.org/officeDocument/2006/relationships/hyperlink" Target="https://twitter.com/" TargetMode="External"/><Relationship Id="rId283" Type="http://schemas.openxmlformats.org/officeDocument/2006/relationships/hyperlink" Target="https://www.bjpenn.com/mma-news/ufc/diego-sanchez-provides-health-update-says-he-has-blood-clots-in-both-my-legs/?utm_source=rss&amp;utm_medium=rss&amp;utm_campaign=diego-sanchez-provides-health-update-says-he-has-blood-clots-in-both-my-legs" TargetMode="External"/><Relationship Id="rId490" Type="http://schemas.openxmlformats.org/officeDocument/2006/relationships/hyperlink" Target="https://twitter.com/i/web/status/1465213897112236034" TargetMode="External"/><Relationship Id="rId2171" Type="http://schemas.openxmlformats.org/officeDocument/2006/relationships/hyperlink" Target="https://twitter.com/" TargetMode="External"/><Relationship Id="rId3015" Type="http://schemas.openxmlformats.org/officeDocument/2006/relationships/hyperlink" Target="https://twitter.com/" TargetMode="External"/><Relationship Id="rId3222" Type="http://schemas.openxmlformats.org/officeDocument/2006/relationships/hyperlink" Target="https://twitter.com/" TargetMode="External"/><Relationship Id="rId143" Type="http://schemas.openxmlformats.org/officeDocument/2006/relationships/hyperlink" Target="https://twitter.com/i/web/status/1465210399721144320" TargetMode="External"/><Relationship Id="rId350" Type="http://schemas.openxmlformats.org/officeDocument/2006/relationships/hyperlink" Target="https://www.youtube.com/watch?v=_gOBFu50u0c&amp;feature=youtu.be" TargetMode="External"/><Relationship Id="rId588" Type="http://schemas.openxmlformats.org/officeDocument/2006/relationships/hyperlink" Target="https://twitter.com/i/web/status/1465283579437629444" TargetMode="External"/><Relationship Id="rId795" Type="http://schemas.openxmlformats.org/officeDocument/2006/relationships/hyperlink" Target="https://www.mmanews.com/2021/11/adrian-yanez-pitches-a-ufc-boxing-tournament/" TargetMode="External"/><Relationship Id="rId2031" Type="http://schemas.openxmlformats.org/officeDocument/2006/relationships/hyperlink" Target="https://twitter.com/" TargetMode="External"/><Relationship Id="rId2269" Type="http://schemas.openxmlformats.org/officeDocument/2006/relationships/hyperlink" Target="https://twitter.com/" TargetMode="External"/><Relationship Id="rId2476" Type="http://schemas.openxmlformats.org/officeDocument/2006/relationships/hyperlink" Target="https://twitter.com/" TargetMode="External"/><Relationship Id="rId2683" Type="http://schemas.openxmlformats.org/officeDocument/2006/relationships/hyperlink" Target="https://twitter.com/" TargetMode="External"/><Relationship Id="rId2890" Type="http://schemas.openxmlformats.org/officeDocument/2006/relationships/hyperlink" Target="https://twitter.com/" TargetMode="External"/><Relationship Id="rId3527" Type="http://schemas.openxmlformats.org/officeDocument/2006/relationships/hyperlink" Target="https://twitter.com/" TargetMode="External"/><Relationship Id="rId9" Type="http://schemas.openxmlformats.org/officeDocument/2006/relationships/hyperlink" Target="https://twitter.com/i/web/status/1465197061469458433" TargetMode="External"/><Relationship Id="rId210" Type="http://schemas.openxmlformats.org/officeDocument/2006/relationships/hyperlink" Target="https://mmajunkie.usatoday.com/2021/11/ufc-269-mike-brown-preview-dustin-poirier-charles-oliveira-title-fight-red-zone-danger-areas" TargetMode="External"/><Relationship Id="rId448" Type="http://schemas.openxmlformats.org/officeDocument/2006/relationships/hyperlink" Target="https://twitter.com/i/web/status/1465265423360962575" TargetMode="External"/><Relationship Id="rId655" Type="http://schemas.openxmlformats.org/officeDocument/2006/relationships/hyperlink" Target="https://fr.shein.com/" TargetMode="External"/><Relationship Id="rId862" Type="http://schemas.openxmlformats.org/officeDocument/2006/relationships/hyperlink" Target="https://twitter.com/" TargetMode="External"/><Relationship Id="rId1078" Type="http://schemas.openxmlformats.org/officeDocument/2006/relationships/hyperlink" Target="https://twitter.com/" TargetMode="External"/><Relationship Id="rId1285" Type="http://schemas.openxmlformats.org/officeDocument/2006/relationships/hyperlink" Target="https://twitter.com/" TargetMode="External"/><Relationship Id="rId1492" Type="http://schemas.openxmlformats.org/officeDocument/2006/relationships/hyperlink" Target="https://twitter.com/" TargetMode="External"/><Relationship Id="rId2129" Type="http://schemas.openxmlformats.org/officeDocument/2006/relationships/hyperlink" Target="https://twitter.com/" TargetMode="External"/><Relationship Id="rId2336" Type="http://schemas.openxmlformats.org/officeDocument/2006/relationships/hyperlink" Target="https://twitter.com/" TargetMode="External"/><Relationship Id="rId2543" Type="http://schemas.openxmlformats.org/officeDocument/2006/relationships/hyperlink" Target="https://twitter.com/" TargetMode="External"/><Relationship Id="rId2750" Type="http://schemas.openxmlformats.org/officeDocument/2006/relationships/hyperlink" Target="https://twitter.com/" TargetMode="External"/><Relationship Id="rId2988" Type="http://schemas.openxmlformats.org/officeDocument/2006/relationships/hyperlink" Target="https://twitter.com/" TargetMode="External"/><Relationship Id="rId308" Type="http://schemas.openxmlformats.org/officeDocument/2006/relationships/hyperlink" Target="https://ungrer.newsolds.com/ufc/?utm_source=ReviveOldPost&amp;utm_medium=social&amp;utm_campaign=ReviveOldPost" TargetMode="External"/><Relationship Id="rId515" Type="http://schemas.openxmlformats.org/officeDocument/2006/relationships/hyperlink" Target="https://noticiasport.com/2021/11/29/el-campeon-de-ufc-glover-teixeira-dijo-que-adithaya-de-israel-se-enfrentara-a-alex-pereira-en-otros-tres-juegos/" TargetMode="External"/><Relationship Id="rId722" Type="http://schemas.openxmlformats.org/officeDocument/2006/relationships/hyperlink" Target="https://www.instagram.com/shibuyatakumi/?hl=" TargetMode="External"/><Relationship Id="rId1145" Type="http://schemas.openxmlformats.org/officeDocument/2006/relationships/hyperlink" Target="https://twitter.com/" TargetMode="External"/><Relationship Id="rId1352" Type="http://schemas.openxmlformats.org/officeDocument/2006/relationships/hyperlink" Target="https://twitter.com/" TargetMode="External"/><Relationship Id="rId1797" Type="http://schemas.openxmlformats.org/officeDocument/2006/relationships/hyperlink" Target="https://twitter.com/" TargetMode="External"/><Relationship Id="rId2403" Type="http://schemas.openxmlformats.org/officeDocument/2006/relationships/hyperlink" Target="https://twitter.com/" TargetMode="External"/><Relationship Id="rId2848" Type="http://schemas.openxmlformats.org/officeDocument/2006/relationships/hyperlink" Target="https://twitter.com/" TargetMode="External"/><Relationship Id="rId89" Type="http://schemas.openxmlformats.org/officeDocument/2006/relationships/hyperlink" Target="https://twitter.com/i/web/status/1465201983694852096" TargetMode="External"/><Relationship Id="rId1005" Type="http://schemas.openxmlformats.org/officeDocument/2006/relationships/hyperlink" Target="https://twitter.com/" TargetMode="External"/><Relationship Id="rId1212" Type="http://schemas.openxmlformats.org/officeDocument/2006/relationships/hyperlink" Target="https://twitter.com/" TargetMode="External"/><Relationship Id="rId1657" Type="http://schemas.openxmlformats.org/officeDocument/2006/relationships/hyperlink" Target="https://twitter.com/" TargetMode="External"/><Relationship Id="rId1864" Type="http://schemas.openxmlformats.org/officeDocument/2006/relationships/hyperlink" Target="https://twitter.com/" TargetMode="External"/><Relationship Id="rId2610" Type="http://schemas.openxmlformats.org/officeDocument/2006/relationships/hyperlink" Target="https://twitter.com/" TargetMode="External"/><Relationship Id="rId2708" Type="http://schemas.openxmlformats.org/officeDocument/2006/relationships/hyperlink" Target="https://twitter.com/" TargetMode="External"/><Relationship Id="rId2915" Type="http://schemas.openxmlformats.org/officeDocument/2006/relationships/hyperlink" Target="https://twitter.com/" TargetMode="External"/><Relationship Id="rId1517" Type="http://schemas.openxmlformats.org/officeDocument/2006/relationships/hyperlink" Target="https://twitter.com/" TargetMode="External"/><Relationship Id="rId1724" Type="http://schemas.openxmlformats.org/officeDocument/2006/relationships/hyperlink" Target="https://twitter.com/" TargetMode="External"/><Relationship Id="rId3177" Type="http://schemas.openxmlformats.org/officeDocument/2006/relationships/hyperlink" Target="https://twitter.com/" TargetMode="External"/><Relationship Id="rId16" Type="http://schemas.openxmlformats.org/officeDocument/2006/relationships/hyperlink" Target="https://twitter.com/i/web/status/1465196852622479366" TargetMode="External"/><Relationship Id="rId1931" Type="http://schemas.openxmlformats.org/officeDocument/2006/relationships/hyperlink" Target="https://twitter.com/" TargetMode="External"/><Relationship Id="rId3037" Type="http://schemas.openxmlformats.org/officeDocument/2006/relationships/hyperlink" Target="https://twitter.com/" TargetMode="External"/><Relationship Id="rId3384" Type="http://schemas.openxmlformats.org/officeDocument/2006/relationships/hyperlink" Target="https://twitter.com/" TargetMode="External"/><Relationship Id="rId2193" Type="http://schemas.openxmlformats.org/officeDocument/2006/relationships/hyperlink" Target="https://twitter.com/" TargetMode="External"/><Relationship Id="rId2498" Type="http://schemas.openxmlformats.org/officeDocument/2006/relationships/hyperlink" Target="https://twitter.com/" TargetMode="External"/><Relationship Id="rId3244" Type="http://schemas.openxmlformats.org/officeDocument/2006/relationships/hyperlink" Target="https://twitter.com/" TargetMode="External"/><Relationship Id="rId3451" Type="http://schemas.openxmlformats.org/officeDocument/2006/relationships/hyperlink" Target="https://twitter.com/" TargetMode="External"/><Relationship Id="rId3549" Type="http://schemas.openxmlformats.org/officeDocument/2006/relationships/hyperlink" Target="https://twitter.com/" TargetMode="External"/><Relationship Id="rId165" Type="http://schemas.openxmlformats.org/officeDocument/2006/relationships/hyperlink" Target="https://www.affforce.com/scripts/un981c6l?a_aid=7ed946a3&amp;a_bid=70577853&amp;chan=Shipon&amp;data1=ACCESS+UFC+AND+MORE+LIVE+MMA+FOR+FREE" TargetMode="External"/><Relationship Id="rId372" Type="http://schemas.openxmlformats.org/officeDocument/2006/relationships/hyperlink" Target="https://twitter.com/i/web/status/1465255040432574470" TargetMode="External"/><Relationship Id="rId677" Type="http://schemas.openxmlformats.org/officeDocument/2006/relationships/hyperlink" Target="https://twitter.com/i/web/status/1465291242259070986" TargetMode="External"/><Relationship Id="rId2053" Type="http://schemas.openxmlformats.org/officeDocument/2006/relationships/hyperlink" Target="https://twitter.com/" TargetMode="External"/><Relationship Id="rId2260" Type="http://schemas.openxmlformats.org/officeDocument/2006/relationships/hyperlink" Target="https://twitter.com/" TargetMode="External"/><Relationship Id="rId2358" Type="http://schemas.openxmlformats.org/officeDocument/2006/relationships/hyperlink" Target="https://twitter.com/" TargetMode="External"/><Relationship Id="rId3104" Type="http://schemas.openxmlformats.org/officeDocument/2006/relationships/hyperlink" Target="https://twitter.com/" TargetMode="External"/><Relationship Id="rId3311" Type="http://schemas.openxmlformats.org/officeDocument/2006/relationships/hyperlink" Target="https://twitter.com/" TargetMode="External"/><Relationship Id="rId232" Type="http://schemas.openxmlformats.org/officeDocument/2006/relationships/hyperlink" Target="https://mmajunkie.usatoday.com/2021/11/ufc-269-mike-brown-preview-dustin-poirier-charles-oliveira-title-fight-red-zone-danger-areas" TargetMode="External"/><Relationship Id="rId884" Type="http://schemas.openxmlformats.org/officeDocument/2006/relationships/hyperlink" Target="https://twitter.com/" TargetMode="External"/><Relationship Id="rId2120" Type="http://schemas.openxmlformats.org/officeDocument/2006/relationships/hyperlink" Target="https://twitter.com/" TargetMode="External"/><Relationship Id="rId2565" Type="http://schemas.openxmlformats.org/officeDocument/2006/relationships/hyperlink" Target="https://twitter.com/" TargetMode="External"/><Relationship Id="rId2772" Type="http://schemas.openxmlformats.org/officeDocument/2006/relationships/hyperlink" Target="https://twitter.com/" TargetMode="External"/><Relationship Id="rId3409" Type="http://schemas.openxmlformats.org/officeDocument/2006/relationships/hyperlink" Target="https://twitter.com/" TargetMode="External"/><Relationship Id="rId537" Type="http://schemas.openxmlformats.org/officeDocument/2006/relationships/hyperlink" Target="https://mmajunkie.usatoday.com/2021/11/ufc-269-mike-brown-preview-dustin-poirier-charles-oliveira-title-fight-red-zone-danger-areas" TargetMode="External"/><Relationship Id="rId744" Type="http://schemas.openxmlformats.org/officeDocument/2006/relationships/hyperlink" Target="https://twitter.com/i/web/status/1465236756182278145" TargetMode="External"/><Relationship Id="rId951" Type="http://schemas.openxmlformats.org/officeDocument/2006/relationships/hyperlink" Target="https://twitter.com/" TargetMode="External"/><Relationship Id="rId1167" Type="http://schemas.openxmlformats.org/officeDocument/2006/relationships/hyperlink" Target="https://twitter.com/" TargetMode="External"/><Relationship Id="rId1374" Type="http://schemas.openxmlformats.org/officeDocument/2006/relationships/hyperlink" Target="https://twitter.com/" TargetMode="External"/><Relationship Id="rId1581" Type="http://schemas.openxmlformats.org/officeDocument/2006/relationships/hyperlink" Target="https://twitter.com/" TargetMode="External"/><Relationship Id="rId1679" Type="http://schemas.openxmlformats.org/officeDocument/2006/relationships/hyperlink" Target="https://twitter.com/" TargetMode="External"/><Relationship Id="rId2218" Type="http://schemas.openxmlformats.org/officeDocument/2006/relationships/hyperlink" Target="https://twitter.com/" TargetMode="External"/><Relationship Id="rId2425" Type="http://schemas.openxmlformats.org/officeDocument/2006/relationships/hyperlink" Target="https://twitter.com/" TargetMode="External"/><Relationship Id="rId2632" Type="http://schemas.openxmlformats.org/officeDocument/2006/relationships/hyperlink" Target="https://twitter.com/" TargetMode="External"/><Relationship Id="rId80" Type="http://schemas.openxmlformats.org/officeDocument/2006/relationships/hyperlink" Target="https://twitter.com/i/web/status/1465199373248352257" TargetMode="External"/><Relationship Id="rId604" Type="http://schemas.openxmlformats.org/officeDocument/2006/relationships/hyperlink" Target="https://twitter.com/i/web/status/1465285559589425156" TargetMode="External"/><Relationship Id="rId811" Type="http://schemas.openxmlformats.org/officeDocument/2006/relationships/hyperlink" Target="https://twitter.com/i/web/status/1465263710918742020" TargetMode="External"/><Relationship Id="rId1027" Type="http://schemas.openxmlformats.org/officeDocument/2006/relationships/hyperlink" Target="https://twitter.com/" TargetMode="External"/><Relationship Id="rId1234" Type="http://schemas.openxmlformats.org/officeDocument/2006/relationships/hyperlink" Target="https://twitter.com/" TargetMode="External"/><Relationship Id="rId1441" Type="http://schemas.openxmlformats.org/officeDocument/2006/relationships/hyperlink" Target="https://twitter.com/" TargetMode="External"/><Relationship Id="rId1886" Type="http://schemas.openxmlformats.org/officeDocument/2006/relationships/hyperlink" Target="https://twitter.com/" TargetMode="External"/><Relationship Id="rId2937" Type="http://schemas.openxmlformats.org/officeDocument/2006/relationships/hyperlink" Target="https://twitter.com/" TargetMode="External"/><Relationship Id="rId909" Type="http://schemas.openxmlformats.org/officeDocument/2006/relationships/hyperlink" Target="https://twitter.com/" TargetMode="External"/><Relationship Id="rId1301" Type="http://schemas.openxmlformats.org/officeDocument/2006/relationships/hyperlink" Target="https://twitter.com/" TargetMode="External"/><Relationship Id="rId1539" Type="http://schemas.openxmlformats.org/officeDocument/2006/relationships/hyperlink" Target="https://twitter.com/" TargetMode="External"/><Relationship Id="rId1746" Type="http://schemas.openxmlformats.org/officeDocument/2006/relationships/hyperlink" Target="https://twitter.com/" TargetMode="External"/><Relationship Id="rId1953" Type="http://schemas.openxmlformats.org/officeDocument/2006/relationships/hyperlink" Target="https://twitter.com/" TargetMode="External"/><Relationship Id="rId3199" Type="http://schemas.openxmlformats.org/officeDocument/2006/relationships/hyperlink" Target="https://twitter.com/" TargetMode="External"/><Relationship Id="rId38" Type="http://schemas.openxmlformats.org/officeDocument/2006/relationships/hyperlink" Target="https://twitter.com/i/web/status/1465198725366784014" TargetMode="External"/><Relationship Id="rId1606" Type="http://schemas.openxmlformats.org/officeDocument/2006/relationships/hyperlink" Target="https://twitter.com/" TargetMode="External"/><Relationship Id="rId1813" Type="http://schemas.openxmlformats.org/officeDocument/2006/relationships/hyperlink" Target="https://twitter.com/" TargetMode="External"/><Relationship Id="rId3059" Type="http://schemas.openxmlformats.org/officeDocument/2006/relationships/hyperlink" Target="https://twitter.com/" TargetMode="External"/><Relationship Id="rId3266" Type="http://schemas.openxmlformats.org/officeDocument/2006/relationships/hyperlink" Target="https://twitter.com/" TargetMode="External"/><Relationship Id="rId3473" Type="http://schemas.openxmlformats.org/officeDocument/2006/relationships/hyperlink" Target="https://twitter.com/" TargetMode="External"/><Relationship Id="rId187" Type="http://schemas.openxmlformats.org/officeDocument/2006/relationships/hyperlink" Target="https://www.bolasport.com/read/313018468/dustin-poirier-buka-peluang-pindah-divisi-jika-kalahkan-juara-kelas-ringan-ufc" TargetMode="External"/><Relationship Id="rId394" Type="http://schemas.openxmlformats.org/officeDocument/2006/relationships/hyperlink" Target="https://twitter.com/i/web/status/1465259183352262659" TargetMode="External"/><Relationship Id="rId2075" Type="http://schemas.openxmlformats.org/officeDocument/2006/relationships/hyperlink" Target="https://twitter.com/" TargetMode="External"/><Relationship Id="rId2282" Type="http://schemas.openxmlformats.org/officeDocument/2006/relationships/hyperlink" Target="https://twitter.com/" TargetMode="External"/><Relationship Id="rId3126" Type="http://schemas.openxmlformats.org/officeDocument/2006/relationships/hyperlink" Target="https://twitter.com/" TargetMode="External"/><Relationship Id="rId254" Type="http://schemas.openxmlformats.org/officeDocument/2006/relationships/hyperlink" Target="https://twitter.com/i/web/status/1465237242679603202" TargetMode="External"/><Relationship Id="rId699" Type="http://schemas.openxmlformats.org/officeDocument/2006/relationships/hyperlink" Target="https://twitter.com/i/web/status/1465233225639510016" TargetMode="External"/><Relationship Id="rId1091" Type="http://schemas.openxmlformats.org/officeDocument/2006/relationships/hyperlink" Target="https://twitter.com/" TargetMode="External"/><Relationship Id="rId2587" Type="http://schemas.openxmlformats.org/officeDocument/2006/relationships/hyperlink" Target="https://twitter.com/" TargetMode="External"/><Relationship Id="rId2794" Type="http://schemas.openxmlformats.org/officeDocument/2006/relationships/hyperlink" Target="https://twitter.com/" TargetMode="External"/><Relationship Id="rId3333" Type="http://schemas.openxmlformats.org/officeDocument/2006/relationships/hyperlink" Target="https://twitter.com/" TargetMode="External"/><Relationship Id="rId3540" Type="http://schemas.openxmlformats.org/officeDocument/2006/relationships/hyperlink" Target="https://twitter.com/" TargetMode="External"/><Relationship Id="rId114" Type="http://schemas.openxmlformats.org/officeDocument/2006/relationships/hyperlink" Target="https://www.youtube.com/watch?v=2NJc8LsDVCM&amp;feature=youtu.be" TargetMode="External"/><Relationship Id="rId461" Type="http://schemas.openxmlformats.org/officeDocument/2006/relationships/hyperlink" Target="https://twitter.com/i/web/status/1465266407764017153" TargetMode="External"/><Relationship Id="rId559" Type="http://schemas.openxmlformats.org/officeDocument/2006/relationships/hyperlink" Target="https://www.mmafighting.com/2021/11/28/22800421/the-great-divide-who-is-the-best-boxer-in-the-ufc?utm_campaign=mmafighting&amp;utm_content=chorus&amp;utm_medium=social&amp;utm_source=twitter" TargetMode="External"/><Relationship Id="rId766" Type="http://schemas.openxmlformats.org/officeDocument/2006/relationships/hyperlink" Target="https://twitter.com/i/web/status/1465236761110626305" TargetMode="External"/><Relationship Id="rId1189" Type="http://schemas.openxmlformats.org/officeDocument/2006/relationships/hyperlink" Target="https://twitter.com/" TargetMode="External"/><Relationship Id="rId1396" Type="http://schemas.openxmlformats.org/officeDocument/2006/relationships/hyperlink" Target="https://twitter.com/" TargetMode="External"/><Relationship Id="rId2142" Type="http://schemas.openxmlformats.org/officeDocument/2006/relationships/hyperlink" Target="https://twitter.com/" TargetMode="External"/><Relationship Id="rId2447" Type="http://schemas.openxmlformats.org/officeDocument/2006/relationships/hyperlink" Target="https://twitter.com/" TargetMode="External"/><Relationship Id="rId3400" Type="http://schemas.openxmlformats.org/officeDocument/2006/relationships/hyperlink" Target="https://twitter.com/" TargetMode="External"/><Relationship Id="rId321" Type="http://schemas.openxmlformats.org/officeDocument/2006/relationships/hyperlink" Target="https://news.yahoo.co.jp/articles/529d46997a65d37979849e3a84bda7837f63c461" TargetMode="External"/><Relationship Id="rId419" Type="http://schemas.openxmlformats.org/officeDocument/2006/relationships/hyperlink" Target="https://www.instagram.com/p/CW04iW-Jrdy/?utm_medium=twitter" TargetMode="External"/><Relationship Id="rId626" Type="http://schemas.openxmlformats.org/officeDocument/2006/relationships/hyperlink" Target="https://twitter.com/i/web/status/1465286975863369733" TargetMode="External"/><Relationship Id="rId973" Type="http://schemas.openxmlformats.org/officeDocument/2006/relationships/hyperlink" Target="https://twitter.com/" TargetMode="External"/><Relationship Id="rId1049" Type="http://schemas.openxmlformats.org/officeDocument/2006/relationships/hyperlink" Target="https://twitter.com/" TargetMode="External"/><Relationship Id="rId1256" Type="http://schemas.openxmlformats.org/officeDocument/2006/relationships/hyperlink" Target="https://twitter.com/" TargetMode="External"/><Relationship Id="rId2002" Type="http://schemas.openxmlformats.org/officeDocument/2006/relationships/hyperlink" Target="https://twitter.com/" TargetMode="External"/><Relationship Id="rId2307" Type="http://schemas.openxmlformats.org/officeDocument/2006/relationships/hyperlink" Target="https://twitter.com/" TargetMode="External"/><Relationship Id="rId2654" Type="http://schemas.openxmlformats.org/officeDocument/2006/relationships/hyperlink" Target="https://twitter.com/" TargetMode="External"/><Relationship Id="rId2861" Type="http://schemas.openxmlformats.org/officeDocument/2006/relationships/hyperlink" Target="https://twitter.com/" TargetMode="External"/><Relationship Id="rId2959" Type="http://schemas.openxmlformats.org/officeDocument/2006/relationships/hyperlink" Target="https://twitter.com/" TargetMode="External"/><Relationship Id="rId833" Type="http://schemas.openxmlformats.org/officeDocument/2006/relationships/hyperlink" Target="https://twitter.com/" TargetMode="External"/><Relationship Id="rId1116" Type="http://schemas.openxmlformats.org/officeDocument/2006/relationships/hyperlink" Target="https://twitter.com/" TargetMode="External"/><Relationship Id="rId1463" Type="http://schemas.openxmlformats.org/officeDocument/2006/relationships/hyperlink" Target="https://twitter.com/" TargetMode="External"/><Relationship Id="rId1670" Type="http://schemas.openxmlformats.org/officeDocument/2006/relationships/hyperlink" Target="https://twitter.com/" TargetMode="External"/><Relationship Id="rId1768" Type="http://schemas.openxmlformats.org/officeDocument/2006/relationships/hyperlink" Target="https://twitter.com/" TargetMode="External"/><Relationship Id="rId2514" Type="http://schemas.openxmlformats.org/officeDocument/2006/relationships/hyperlink" Target="https://twitter.com/" TargetMode="External"/><Relationship Id="rId2721" Type="http://schemas.openxmlformats.org/officeDocument/2006/relationships/hyperlink" Target="https://twitter.com/" TargetMode="External"/><Relationship Id="rId2819" Type="http://schemas.openxmlformats.org/officeDocument/2006/relationships/hyperlink" Target="https://twitter.com/" TargetMode="External"/><Relationship Id="rId900" Type="http://schemas.openxmlformats.org/officeDocument/2006/relationships/hyperlink" Target="https://twitter.com/" TargetMode="External"/><Relationship Id="rId1323" Type="http://schemas.openxmlformats.org/officeDocument/2006/relationships/hyperlink" Target="https://twitter.com/" TargetMode="External"/><Relationship Id="rId1530" Type="http://schemas.openxmlformats.org/officeDocument/2006/relationships/hyperlink" Target="https://twitter.com/" TargetMode="External"/><Relationship Id="rId1628" Type="http://schemas.openxmlformats.org/officeDocument/2006/relationships/hyperlink" Target="https://twitter.com/" TargetMode="External"/><Relationship Id="rId1975" Type="http://schemas.openxmlformats.org/officeDocument/2006/relationships/hyperlink" Target="https://twitter.com/" TargetMode="External"/><Relationship Id="rId3190" Type="http://schemas.openxmlformats.org/officeDocument/2006/relationships/hyperlink" Target="https://twitter.com/" TargetMode="External"/><Relationship Id="rId1835" Type="http://schemas.openxmlformats.org/officeDocument/2006/relationships/hyperlink" Target="https://twitter.com/" TargetMode="External"/><Relationship Id="rId3050" Type="http://schemas.openxmlformats.org/officeDocument/2006/relationships/hyperlink" Target="https://twitter.com/" TargetMode="External"/><Relationship Id="rId3288" Type="http://schemas.openxmlformats.org/officeDocument/2006/relationships/hyperlink" Target="https://twitter.com/" TargetMode="External"/><Relationship Id="rId3495" Type="http://schemas.openxmlformats.org/officeDocument/2006/relationships/hyperlink" Target="https://twitter.com/" TargetMode="External"/><Relationship Id="rId1902" Type="http://schemas.openxmlformats.org/officeDocument/2006/relationships/hyperlink" Target="https://twitter.com/" TargetMode="External"/><Relationship Id="rId2097" Type="http://schemas.openxmlformats.org/officeDocument/2006/relationships/hyperlink" Target="https://twitter.com/" TargetMode="External"/><Relationship Id="rId3148" Type="http://schemas.openxmlformats.org/officeDocument/2006/relationships/hyperlink" Target="https://twitter.com/" TargetMode="External"/><Relationship Id="rId3355" Type="http://schemas.openxmlformats.org/officeDocument/2006/relationships/hyperlink" Target="https://twitter.com/" TargetMode="External"/><Relationship Id="rId3562" Type="http://schemas.openxmlformats.org/officeDocument/2006/relationships/hyperlink" Target="https://twitter.com/" TargetMode="External"/><Relationship Id="rId276" Type="http://schemas.openxmlformats.org/officeDocument/2006/relationships/hyperlink" Target="https://twitter.com/i/web/status/1465234501295087621" TargetMode="External"/><Relationship Id="rId483" Type="http://schemas.openxmlformats.org/officeDocument/2006/relationships/hyperlink" Target="https://mmajunkie.usatoday.com/2021/11/ufc-news-dustin-poirier-responds-conor-mcgregor-claim-unfinished-business-fourth-fight" TargetMode="External"/><Relationship Id="rId690" Type="http://schemas.openxmlformats.org/officeDocument/2006/relationships/hyperlink" Target="https://mmajunkie.usatoday.com/?p=1781419" TargetMode="External"/><Relationship Id="rId2164" Type="http://schemas.openxmlformats.org/officeDocument/2006/relationships/hyperlink" Target="https://twitter.com/" TargetMode="External"/><Relationship Id="rId2371" Type="http://schemas.openxmlformats.org/officeDocument/2006/relationships/hyperlink" Target="https://twitter.com/" TargetMode="External"/><Relationship Id="rId3008" Type="http://schemas.openxmlformats.org/officeDocument/2006/relationships/hyperlink" Target="https://twitter.com/" TargetMode="External"/><Relationship Id="rId3215" Type="http://schemas.openxmlformats.org/officeDocument/2006/relationships/hyperlink" Target="https://twitter.com/" TargetMode="External"/><Relationship Id="rId3422" Type="http://schemas.openxmlformats.org/officeDocument/2006/relationships/hyperlink" Target="https://twitter.com/" TargetMode="External"/><Relationship Id="rId136" Type="http://schemas.openxmlformats.org/officeDocument/2006/relationships/hyperlink" Target="https://twitter.com/i/web/status/1465207710312448003" TargetMode="External"/><Relationship Id="rId343" Type="http://schemas.openxmlformats.org/officeDocument/2006/relationships/hyperlink" Target="https://twitter.com/i/web/status/1465248746384539649" TargetMode="External"/><Relationship Id="rId550" Type="http://schemas.openxmlformats.org/officeDocument/2006/relationships/hyperlink" Target="https://twitter.com/i/web/status/1465212076658348039" TargetMode="External"/><Relationship Id="rId788" Type="http://schemas.openxmlformats.org/officeDocument/2006/relationships/hyperlink" Target="https://mmajunkie.usatoday.com/2021/11/ufc-270-fabricio-werdum-prediction-for-ngannou-vs-gane" TargetMode="External"/><Relationship Id="rId995" Type="http://schemas.openxmlformats.org/officeDocument/2006/relationships/hyperlink" Target="https://twitter.com/" TargetMode="External"/><Relationship Id="rId1180" Type="http://schemas.openxmlformats.org/officeDocument/2006/relationships/hyperlink" Target="https://twitter.com/" TargetMode="External"/><Relationship Id="rId2024" Type="http://schemas.openxmlformats.org/officeDocument/2006/relationships/hyperlink" Target="https://twitter.com/" TargetMode="External"/><Relationship Id="rId2231" Type="http://schemas.openxmlformats.org/officeDocument/2006/relationships/hyperlink" Target="https://twitter.com/" TargetMode="External"/><Relationship Id="rId2469" Type="http://schemas.openxmlformats.org/officeDocument/2006/relationships/hyperlink" Target="https://twitter.com/" TargetMode="External"/><Relationship Id="rId2676" Type="http://schemas.openxmlformats.org/officeDocument/2006/relationships/hyperlink" Target="https://twitter.com/" TargetMode="External"/><Relationship Id="rId2883" Type="http://schemas.openxmlformats.org/officeDocument/2006/relationships/hyperlink" Target="https://twitter.com/" TargetMode="External"/><Relationship Id="rId203" Type="http://schemas.openxmlformats.org/officeDocument/2006/relationships/hyperlink" Target="https://twitter.com/rizin_PR/status/1464482843095011331" TargetMode="External"/><Relationship Id="rId648" Type="http://schemas.openxmlformats.org/officeDocument/2006/relationships/hyperlink" Target="https://twitter.com/i/web/status/1465280343276232705" TargetMode="External"/><Relationship Id="rId855" Type="http://schemas.openxmlformats.org/officeDocument/2006/relationships/hyperlink" Target="https://twitter.com/" TargetMode="External"/><Relationship Id="rId1040" Type="http://schemas.openxmlformats.org/officeDocument/2006/relationships/hyperlink" Target="https://twitter.com/" TargetMode="External"/><Relationship Id="rId1278" Type="http://schemas.openxmlformats.org/officeDocument/2006/relationships/hyperlink" Target="https://twitter.com/" TargetMode="External"/><Relationship Id="rId1485" Type="http://schemas.openxmlformats.org/officeDocument/2006/relationships/hyperlink" Target="https://twitter.com/" TargetMode="External"/><Relationship Id="rId1692" Type="http://schemas.openxmlformats.org/officeDocument/2006/relationships/hyperlink" Target="https://twitter.com/" TargetMode="External"/><Relationship Id="rId2329" Type="http://schemas.openxmlformats.org/officeDocument/2006/relationships/hyperlink" Target="https://twitter.com/" TargetMode="External"/><Relationship Id="rId2536" Type="http://schemas.openxmlformats.org/officeDocument/2006/relationships/hyperlink" Target="https://twitter.com/" TargetMode="External"/><Relationship Id="rId2743" Type="http://schemas.openxmlformats.org/officeDocument/2006/relationships/hyperlink" Target="https://twitter.com/" TargetMode="External"/><Relationship Id="rId410" Type="http://schemas.openxmlformats.org/officeDocument/2006/relationships/hyperlink" Target="https://twitter.com/i/web/status/1465240116541153281" TargetMode="External"/><Relationship Id="rId508" Type="http://schemas.openxmlformats.org/officeDocument/2006/relationships/hyperlink" Target="https://twitter.com/i/web/status/1465269917691875330" TargetMode="External"/><Relationship Id="rId715" Type="http://schemas.openxmlformats.org/officeDocument/2006/relationships/hyperlink" Target="https://twitter.com/i/web/status/1465268011623976960" TargetMode="External"/><Relationship Id="rId922" Type="http://schemas.openxmlformats.org/officeDocument/2006/relationships/hyperlink" Target="https://twitter.com/" TargetMode="External"/><Relationship Id="rId1138" Type="http://schemas.openxmlformats.org/officeDocument/2006/relationships/hyperlink" Target="https://twitter.com/" TargetMode="External"/><Relationship Id="rId1345" Type="http://schemas.openxmlformats.org/officeDocument/2006/relationships/hyperlink" Target="https://twitter.com/" TargetMode="External"/><Relationship Id="rId1552" Type="http://schemas.openxmlformats.org/officeDocument/2006/relationships/hyperlink" Target="https://twitter.com/" TargetMode="External"/><Relationship Id="rId1997" Type="http://schemas.openxmlformats.org/officeDocument/2006/relationships/hyperlink" Target="https://twitter.com/" TargetMode="External"/><Relationship Id="rId2603" Type="http://schemas.openxmlformats.org/officeDocument/2006/relationships/hyperlink" Target="https://twitter.com/" TargetMode="External"/><Relationship Id="rId2950" Type="http://schemas.openxmlformats.org/officeDocument/2006/relationships/hyperlink" Target="https://twitter.com/" TargetMode="External"/><Relationship Id="rId1205" Type="http://schemas.openxmlformats.org/officeDocument/2006/relationships/hyperlink" Target="https://twitter.com/" TargetMode="External"/><Relationship Id="rId1857" Type="http://schemas.openxmlformats.org/officeDocument/2006/relationships/hyperlink" Target="https://twitter.com/" TargetMode="External"/><Relationship Id="rId2810" Type="http://schemas.openxmlformats.org/officeDocument/2006/relationships/hyperlink" Target="https://twitter.com/" TargetMode="External"/><Relationship Id="rId2908" Type="http://schemas.openxmlformats.org/officeDocument/2006/relationships/hyperlink" Target="https://twitter.com/" TargetMode="External"/><Relationship Id="rId51" Type="http://schemas.openxmlformats.org/officeDocument/2006/relationships/hyperlink" Target="https://twitter.com/i/web/status/1465199724944785415" TargetMode="External"/><Relationship Id="rId1412" Type="http://schemas.openxmlformats.org/officeDocument/2006/relationships/hyperlink" Target="https://twitter.com/" TargetMode="External"/><Relationship Id="rId1717" Type="http://schemas.openxmlformats.org/officeDocument/2006/relationships/hyperlink" Target="https://twitter.com/" TargetMode="External"/><Relationship Id="rId1924" Type="http://schemas.openxmlformats.org/officeDocument/2006/relationships/hyperlink" Target="https://twitter.com/" TargetMode="External"/><Relationship Id="rId3072" Type="http://schemas.openxmlformats.org/officeDocument/2006/relationships/hyperlink" Target="https://twitter.com/" TargetMode="External"/><Relationship Id="rId3377" Type="http://schemas.openxmlformats.org/officeDocument/2006/relationships/hyperlink" Target="https://twitter.com/" TargetMode="External"/><Relationship Id="rId298" Type="http://schemas.openxmlformats.org/officeDocument/2006/relationships/hyperlink" Target="https://twitter.com/i/web/status/1465240516757491715" TargetMode="External"/><Relationship Id="rId158" Type="http://schemas.openxmlformats.org/officeDocument/2006/relationships/hyperlink" Target="https://news.yahoo.co.jp/articles/529d46997a65d37979849e3a84bda7837f63c461" TargetMode="External"/><Relationship Id="rId2186" Type="http://schemas.openxmlformats.org/officeDocument/2006/relationships/hyperlink" Target="https://twitter.com/" TargetMode="External"/><Relationship Id="rId2393" Type="http://schemas.openxmlformats.org/officeDocument/2006/relationships/hyperlink" Target="https://twitter.com/" TargetMode="External"/><Relationship Id="rId2698" Type="http://schemas.openxmlformats.org/officeDocument/2006/relationships/hyperlink" Target="https://twitter.com/" TargetMode="External"/><Relationship Id="rId3237" Type="http://schemas.openxmlformats.org/officeDocument/2006/relationships/hyperlink" Target="https://twitter.com/" TargetMode="External"/><Relationship Id="rId3444" Type="http://schemas.openxmlformats.org/officeDocument/2006/relationships/hyperlink" Target="https://twitter.com/" TargetMode="External"/><Relationship Id="rId365" Type="http://schemas.openxmlformats.org/officeDocument/2006/relationships/hyperlink" Target="https://twitter.com/i/web/status/1465252104705134596" TargetMode="External"/><Relationship Id="rId572" Type="http://schemas.openxmlformats.org/officeDocument/2006/relationships/hyperlink" Target="https://twitter.com/i/web/status/1465252053731708932" TargetMode="External"/><Relationship Id="rId2046" Type="http://schemas.openxmlformats.org/officeDocument/2006/relationships/hyperlink" Target="https://twitter.com/" TargetMode="External"/><Relationship Id="rId2253" Type="http://schemas.openxmlformats.org/officeDocument/2006/relationships/hyperlink" Target="https://twitter.com/" TargetMode="External"/><Relationship Id="rId2460" Type="http://schemas.openxmlformats.org/officeDocument/2006/relationships/hyperlink" Target="https://twitter.com/" TargetMode="External"/><Relationship Id="rId3304" Type="http://schemas.openxmlformats.org/officeDocument/2006/relationships/hyperlink" Target="https://twitter.com/" TargetMode="External"/><Relationship Id="rId3511" Type="http://schemas.openxmlformats.org/officeDocument/2006/relationships/hyperlink" Target="https://twitter.com/" TargetMode="External"/><Relationship Id="rId225" Type="http://schemas.openxmlformats.org/officeDocument/2006/relationships/hyperlink" Target="https://mmajunkie.usatoday.com/2021/11/paul-felder-says-mma-fighters-are-a-sensitive-group-details-ufc-commentary-struggles" TargetMode="External"/><Relationship Id="rId432" Type="http://schemas.openxmlformats.org/officeDocument/2006/relationships/hyperlink" Target="https://twitter.com/i/web/status/1465222890916306959" TargetMode="External"/><Relationship Id="rId877" Type="http://schemas.openxmlformats.org/officeDocument/2006/relationships/hyperlink" Target="https://twitter.com/" TargetMode="External"/><Relationship Id="rId1062" Type="http://schemas.openxmlformats.org/officeDocument/2006/relationships/hyperlink" Target="https://twitter.com/" TargetMode="External"/><Relationship Id="rId2113" Type="http://schemas.openxmlformats.org/officeDocument/2006/relationships/hyperlink" Target="https://twitter.com/" TargetMode="External"/><Relationship Id="rId2320" Type="http://schemas.openxmlformats.org/officeDocument/2006/relationships/hyperlink" Target="https://twitter.com/" TargetMode="External"/><Relationship Id="rId2558" Type="http://schemas.openxmlformats.org/officeDocument/2006/relationships/hyperlink" Target="https://twitter.com/" TargetMode="External"/><Relationship Id="rId2765" Type="http://schemas.openxmlformats.org/officeDocument/2006/relationships/hyperlink" Target="https://twitter.com/" TargetMode="External"/><Relationship Id="rId2972" Type="http://schemas.openxmlformats.org/officeDocument/2006/relationships/hyperlink" Target="https://twitter.com/" TargetMode="External"/><Relationship Id="rId737" Type="http://schemas.openxmlformats.org/officeDocument/2006/relationships/hyperlink" Target="https://twitter.com/i/web/status/1465210202907623427" TargetMode="External"/><Relationship Id="rId944" Type="http://schemas.openxmlformats.org/officeDocument/2006/relationships/hyperlink" Target="https://twitter.com/" TargetMode="External"/><Relationship Id="rId1367" Type="http://schemas.openxmlformats.org/officeDocument/2006/relationships/hyperlink" Target="https://twitter.com/" TargetMode="External"/><Relationship Id="rId1574" Type="http://schemas.openxmlformats.org/officeDocument/2006/relationships/hyperlink" Target="https://twitter.com/" TargetMode="External"/><Relationship Id="rId1781" Type="http://schemas.openxmlformats.org/officeDocument/2006/relationships/hyperlink" Target="https://twitter.com/" TargetMode="External"/><Relationship Id="rId2418" Type="http://schemas.openxmlformats.org/officeDocument/2006/relationships/hyperlink" Target="https://twitter.com/" TargetMode="External"/><Relationship Id="rId2625" Type="http://schemas.openxmlformats.org/officeDocument/2006/relationships/hyperlink" Target="https://twitter.com/" TargetMode="External"/><Relationship Id="rId2832" Type="http://schemas.openxmlformats.org/officeDocument/2006/relationships/hyperlink" Target="https://twitter.com/" TargetMode="External"/><Relationship Id="rId73" Type="http://schemas.openxmlformats.org/officeDocument/2006/relationships/hyperlink" Target="https://twitter.com/i/web/status/1465199724944785415" TargetMode="External"/><Relationship Id="rId804" Type="http://schemas.openxmlformats.org/officeDocument/2006/relationships/hyperlink" Target="https://twitter.com/i/web/status/1465299050970845186" TargetMode="External"/><Relationship Id="rId1227" Type="http://schemas.openxmlformats.org/officeDocument/2006/relationships/hyperlink" Target="https://twitter.com/" TargetMode="External"/><Relationship Id="rId1434" Type="http://schemas.openxmlformats.org/officeDocument/2006/relationships/hyperlink" Target="https://twitter.com/" TargetMode="External"/><Relationship Id="rId1641" Type="http://schemas.openxmlformats.org/officeDocument/2006/relationships/hyperlink" Target="https://twitter.com/" TargetMode="External"/><Relationship Id="rId1879" Type="http://schemas.openxmlformats.org/officeDocument/2006/relationships/hyperlink" Target="https://twitter.com/" TargetMode="External"/><Relationship Id="rId3094" Type="http://schemas.openxmlformats.org/officeDocument/2006/relationships/hyperlink" Target="https://twitter.com/" TargetMode="External"/><Relationship Id="rId1501" Type="http://schemas.openxmlformats.org/officeDocument/2006/relationships/hyperlink" Target="https://twitter.com/" TargetMode="External"/><Relationship Id="rId1739" Type="http://schemas.openxmlformats.org/officeDocument/2006/relationships/hyperlink" Target="https://twitter.com/" TargetMode="External"/><Relationship Id="rId1946" Type="http://schemas.openxmlformats.org/officeDocument/2006/relationships/hyperlink" Target="https://twitter.com/" TargetMode="External"/><Relationship Id="rId3399" Type="http://schemas.openxmlformats.org/officeDocument/2006/relationships/hyperlink" Target="https://twitter.com/" TargetMode="External"/><Relationship Id="rId1806" Type="http://schemas.openxmlformats.org/officeDocument/2006/relationships/hyperlink" Target="https://twitter.com/" TargetMode="External"/><Relationship Id="rId3161" Type="http://schemas.openxmlformats.org/officeDocument/2006/relationships/hyperlink" Target="https://twitter.com/" TargetMode="External"/><Relationship Id="rId3259" Type="http://schemas.openxmlformats.org/officeDocument/2006/relationships/hyperlink" Target="https://twitter.com/" TargetMode="External"/><Relationship Id="rId3466" Type="http://schemas.openxmlformats.org/officeDocument/2006/relationships/hyperlink" Target="https://twitter.com/" TargetMode="External"/><Relationship Id="rId387" Type="http://schemas.openxmlformats.org/officeDocument/2006/relationships/hyperlink" Target="https://news.yahoo.co.jp/articles/529d46997a65d37979849e3a84bda7837f63c461" TargetMode="External"/><Relationship Id="rId594" Type="http://schemas.openxmlformats.org/officeDocument/2006/relationships/hyperlink" Target="https://www3.nhk.or.jp/news/html/20211104/k10013333861000.html" TargetMode="External"/><Relationship Id="rId2068" Type="http://schemas.openxmlformats.org/officeDocument/2006/relationships/hyperlink" Target="https://twitter.com/" TargetMode="External"/><Relationship Id="rId2275" Type="http://schemas.openxmlformats.org/officeDocument/2006/relationships/hyperlink" Target="https://twitter.com/" TargetMode="External"/><Relationship Id="rId3021" Type="http://schemas.openxmlformats.org/officeDocument/2006/relationships/hyperlink" Target="https://twitter.com/" TargetMode="External"/><Relationship Id="rId3119" Type="http://schemas.openxmlformats.org/officeDocument/2006/relationships/hyperlink" Target="https://twitter.com/" TargetMode="External"/><Relationship Id="rId3326" Type="http://schemas.openxmlformats.org/officeDocument/2006/relationships/hyperlink" Target="https://twitter.com/" TargetMode="External"/><Relationship Id="rId247" Type="http://schemas.openxmlformats.org/officeDocument/2006/relationships/hyperlink" Target="https://www.ticketmaster.com/event/09005B69DC9D7798" TargetMode="External"/><Relationship Id="rId899" Type="http://schemas.openxmlformats.org/officeDocument/2006/relationships/hyperlink" Target="https://twitter.com/" TargetMode="External"/><Relationship Id="rId1084" Type="http://schemas.openxmlformats.org/officeDocument/2006/relationships/hyperlink" Target="https://twitter.com/" TargetMode="External"/><Relationship Id="rId2482" Type="http://schemas.openxmlformats.org/officeDocument/2006/relationships/hyperlink" Target="https://twitter.com/" TargetMode="External"/><Relationship Id="rId2787" Type="http://schemas.openxmlformats.org/officeDocument/2006/relationships/hyperlink" Target="https://twitter.com/" TargetMode="External"/><Relationship Id="rId3533" Type="http://schemas.openxmlformats.org/officeDocument/2006/relationships/hyperlink" Target="https://twitter.com/" TargetMode="External"/><Relationship Id="rId107" Type="http://schemas.openxmlformats.org/officeDocument/2006/relationships/hyperlink" Target="https://twitter.com/i/web/status/1465203280775200773" TargetMode="External"/><Relationship Id="rId454" Type="http://schemas.openxmlformats.org/officeDocument/2006/relationships/hyperlink" Target="https://twitter.com/i/web/status/1465266524076363776" TargetMode="External"/><Relationship Id="rId661" Type="http://schemas.openxmlformats.org/officeDocument/2006/relationships/hyperlink" Target="https://twitter.com/i/web/status/1465220256444686337" TargetMode="External"/><Relationship Id="rId759" Type="http://schemas.openxmlformats.org/officeDocument/2006/relationships/hyperlink" Target="https://twitter.com/i/web/status/1465293254811865088" TargetMode="External"/><Relationship Id="rId966" Type="http://schemas.openxmlformats.org/officeDocument/2006/relationships/hyperlink" Target="https://twitter.com/" TargetMode="External"/><Relationship Id="rId1291" Type="http://schemas.openxmlformats.org/officeDocument/2006/relationships/hyperlink" Target="https://twitter.com/" TargetMode="External"/><Relationship Id="rId1389" Type="http://schemas.openxmlformats.org/officeDocument/2006/relationships/hyperlink" Target="https://twitter.com/" TargetMode="External"/><Relationship Id="rId1596" Type="http://schemas.openxmlformats.org/officeDocument/2006/relationships/hyperlink" Target="https://twitter.com/" TargetMode="External"/><Relationship Id="rId2135" Type="http://schemas.openxmlformats.org/officeDocument/2006/relationships/hyperlink" Target="https://twitter.com/" TargetMode="External"/><Relationship Id="rId2342" Type="http://schemas.openxmlformats.org/officeDocument/2006/relationships/hyperlink" Target="https://twitter.com/" TargetMode="External"/><Relationship Id="rId2647" Type="http://schemas.openxmlformats.org/officeDocument/2006/relationships/hyperlink" Target="https://twitter.com/" TargetMode="External"/><Relationship Id="rId2994" Type="http://schemas.openxmlformats.org/officeDocument/2006/relationships/hyperlink" Target="https://twitter.com/" TargetMode="External"/><Relationship Id="rId314" Type="http://schemas.openxmlformats.org/officeDocument/2006/relationships/hyperlink" Target="https://www.youtube.com/watch?v=HWqn51V-ufc&amp;feature=youtu.be" TargetMode="External"/><Relationship Id="rId521" Type="http://schemas.openxmlformats.org/officeDocument/2006/relationships/hyperlink" Target="https://twitter.com/otheroicsmma/status/1465148296046034946" TargetMode="External"/><Relationship Id="rId619" Type="http://schemas.openxmlformats.org/officeDocument/2006/relationships/hyperlink" Target="https://twitter.com/i/web/status/1465286964349968387" TargetMode="External"/><Relationship Id="rId1151" Type="http://schemas.openxmlformats.org/officeDocument/2006/relationships/hyperlink" Target="https://twitter.com/" TargetMode="External"/><Relationship Id="rId1249" Type="http://schemas.openxmlformats.org/officeDocument/2006/relationships/hyperlink" Target="https://twitter.com/" TargetMode="External"/><Relationship Id="rId2202" Type="http://schemas.openxmlformats.org/officeDocument/2006/relationships/hyperlink" Target="https://twitter.com/" TargetMode="External"/><Relationship Id="rId2854" Type="http://schemas.openxmlformats.org/officeDocument/2006/relationships/hyperlink" Target="https://twitter.com/" TargetMode="External"/><Relationship Id="rId95" Type="http://schemas.openxmlformats.org/officeDocument/2006/relationships/hyperlink" Target="https://twitter.com/kcanari/status/1465177795466698756" TargetMode="External"/><Relationship Id="rId826" Type="http://schemas.openxmlformats.org/officeDocument/2006/relationships/hyperlink" Target="https://twitter.com/" TargetMode="External"/><Relationship Id="rId1011" Type="http://schemas.openxmlformats.org/officeDocument/2006/relationships/hyperlink" Target="https://twitter.com/" TargetMode="External"/><Relationship Id="rId1109" Type="http://schemas.openxmlformats.org/officeDocument/2006/relationships/hyperlink" Target="https://twitter.com/" TargetMode="External"/><Relationship Id="rId1456" Type="http://schemas.openxmlformats.org/officeDocument/2006/relationships/hyperlink" Target="https://twitter.com/" TargetMode="External"/><Relationship Id="rId1663" Type="http://schemas.openxmlformats.org/officeDocument/2006/relationships/hyperlink" Target="https://twitter.com/" TargetMode="External"/><Relationship Id="rId1870" Type="http://schemas.openxmlformats.org/officeDocument/2006/relationships/hyperlink" Target="https://twitter.com/" TargetMode="External"/><Relationship Id="rId1968" Type="http://schemas.openxmlformats.org/officeDocument/2006/relationships/hyperlink" Target="https://twitter.com/" TargetMode="External"/><Relationship Id="rId2507" Type="http://schemas.openxmlformats.org/officeDocument/2006/relationships/hyperlink" Target="https://twitter.com/" TargetMode="External"/><Relationship Id="rId2714" Type="http://schemas.openxmlformats.org/officeDocument/2006/relationships/hyperlink" Target="https://twitter.com/" TargetMode="External"/><Relationship Id="rId2921" Type="http://schemas.openxmlformats.org/officeDocument/2006/relationships/hyperlink" Target="https://twitter.com/" TargetMode="External"/><Relationship Id="rId1316" Type="http://schemas.openxmlformats.org/officeDocument/2006/relationships/hyperlink" Target="https://twitter.com/" TargetMode="External"/><Relationship Id="rId1523" Type="http://schemas.openxmlformats.org/officeDocument/2006/relationships/hyperlink" Target="https://twitter.com/" TargetMode="External"/><Relationship Id="rId1730" Type="http://schemas.openxmlformats.org/officeDocument/2006/relationships/hyperlink" Target="https://twitter.com/" TargetMode="External"/><Relationship Id="rId3183" Type="http://schemas.openxmlformats.org/officeDocument/2006/relationships/hyperlink" Target="https://twitter.com/" TargetMode="External"/><Relationship Id="rId3390" Type="http://schemas.openxmlformats.org/officeDocument/2006/relationships/hyperlink" Target="https://twitter.com/" TargetMode="External"/><Relationship Id="rId22" Type="http://schemas.openxmlformats.org/officeDocument/2006/relationships/hyperlink" Target="https://twitter.com/i/web/status/1465196852622479366" TargetMode="External"/><Relationship Id="rId1828" Type="http://schemas.openxmlformats.org/officeDocument/2006/relationships/hyperlink" Target="https://twitter.com/" TargetMode="External"/><Relationship Id="rId3043" Type="http://schemas.openxmlformats.org/officeDocument/2006/relationships/hyperlink" Target="https://twitter.com/" TargetMode="External"/><Relationship Id="rId3250" Type="http://schemas.openxmlformats.org/officeDocument/2006/relationships/hyperlink" Target="https://twitter.com/" TargetMode="External"/><Relationship Id="rId3488" Type="http://schemas.openxmlformats.org/officeDocument/2006/relationships/hyperlink" Target="https://twitter.com/" TargetMode="External"/><Relationship Id="rId171" Type="http://schemas.openxmlformats.org/officeDocument/2006/relationships/hyperlink" Target="https://twitter.com/i/web/status/1465220255417044992" TargetMode="External"/><Relationship Id="rId2297" Type="http://schemas.openxmlformats.org/officeDocument/2006/relationships/hyperlink" Target="https://twitter.com/" TargetMode="External"/><Relationship Id="rId3348" Type="http://schemas.openxmlformats.org/officeDocument/2006/relationships/hyperlink" Target="https://twitter.com/" TargetMode="External"/><Relationship Id="rId3555" Type="http://schemas.openxmlformats.org/officeDocument/2006/relationships/hyperlink" Target="https://twitter.com/" TargetMode="External"/><Relationship Id="rId269" Type="http://schemas.openxmlformats.org/officeDocument/2006/relationships/hyperlink" Target="https://www.bloodyelbow.com/2021/11/28/22804497/grappling-report-polaris-18-jon-jones-jake-hager-andre-galvao-adcc-hall-of-fame-2022-tickets" TargetMode="External"/><Relationship Id="rId476" Type="http://schemas.openxmlformats.org/officeDocument/2006/relationships/hyperlink" Target="https://www.bjpenn.com/mma-news/ufc/islam-makhachev-opens-up-as-big-betting-favorite-against-beneil-dariush/" TargetMode="External"/><Relationship Id="rId683" Type="http://schemas.openxmlformats.org/officeDocument/2006/relationships/hyperlink" Target="https://twitter.com/_paachoo_/status/1465274668156436484" TargetMode="External"/><Relationship Id="rId890" Type="http://schemas.openxmlformats.org/officeDocument/2006/relationships/hyperlink" Target="https://twitter.com/" TargetMode="External"/><Relationship Id="rId2157" Type="http://schemas.openxmlformats.org/officeDocument/2006/relationships/hyperlink" Target="https://twitter.com/" TargetMode="External"/><Relationship Id="rId2364" Type="http://schemas.openxmlformats.org/officeDocument/2006/relationships/hyperlink" Target="https://twitter.com/" TargetMode="External"/><Relationship Id="rId2571" Type="http://schemas.openxmlformats.org/officeDocument/2006/relationships/hyperlink" Target="https://twitter.com/" TargetMode="External"/><Relationship Id="rId3110" Type="http://schemas.openxmlformats.org/officeDocument/2006/relationships/hyperlink" Target="https://twitter.com/" TargetMode="External"/><Relationship Id="rId3208" Type="http://schemas.openxmlformats.org/officeDocument/2006/relationships/hyperlink" Target="https://twitter.com/" TargetMode="External"/><Relationship Id="rId3415" Type="http://schemas.openxmlformats.org/officeDocument/2006/relationships/hyperlink" Target="https://twitter.com/" TargetMode="External"/><Relationship Id="rId129" Type="http://schemas.openxmlformats.org/officeDocument/2006/relationships/hyperlink" Target="https://peoplerpeople.website/ufc-vegas-44-free-fight-jose-aldo-vs-pedro-munhoz/?utm_source=dlvr.it&amp;utm_medium=twitter" TargetMode="External"/><Relationship Id="rId336" Type="http://schemas.openxmlformats.org/officeDocument/2006/relationships/hyperlink" Target="https://twitter.com/i/web/status/1465247107183480836" TargetMode="External"/><Relationship Id="rId543" Type="http://schemas.openxmlformats.org/officeDocument/2006/relationships/hyperlink" Target="https://twitter.com/i/web/status/1465276475641376770" TargetMode="External"/><Relationship Id="rId988" Type="http://schemas.openxmlformats.org/officeDocument/2006/relationships/hyperlink" Target="https://twitter.com/" TargetMode="External"/><Relationship Id="rId1173" Type="http://schemas.openxmlformats.org/officeDocument/2006/relationships/hyperlink" Target="https://twitter.com/" TargetMode="External"/><Relationship Id="rId1380" Type="http://schemas.openxmlformats.org/officeDocument/2006/relationships/hyperlink" Target="https://twitter.com/" TargetMode="External"/><Relationship Id="rId2017" Type="http://schemas.openxmlformats.org/officeDocument/2006/relationships/hyperlink" Target="https://twitter.com/" TargetMode="External"/><Relationship Id="rId2224" Type="http://schemas.openxmlformats.org/officeDocument/2006/relationships/hyperlink" Target="https://twitter.com/" TargetMode="External"/><Relationship Id="rId2669" Type="http://schemas.openxmlformats.org/officeDocument/2006/relationships/hyperlink" Target="https://twitter.com/" TargetMode="External"/><Relationship Id="rId2876" Type="http://schemas.openxmlformats.org/officeDocument/2006/relationships/hyperlink" Target="https://twitter.com/" TargetMode="External"/><Relationship Id="rId403" Type="http://schemas.openxmlformats.org/officeDocument/2006/relationships/hyperlink" Target="https://www.quechoisir.org/actualite-affichage-nutritionnel-l-autorite-italienne-de-la-concurrence-mene-la-charge-contre-le-nutri-score-n96696/" TargetMode="External"/><Relationship Id="rId750" Type="http://schemas.openxmlformats.org/officeDocument/2006/relationships/hyperlink" Target="https://twitter.com/i/web/status/1465259367708737540" TargetMode="External"/><Relationship Id="rId848" Type="http://schemas.openxmlformats.org/officeDocument/2006/relationships/hyperlink" Target="https://twitter.com/" TargetMode="External"/><Relationship Id="rId1033" Type="http://schemas.openxmlformats.org/officeDocument/2006/relationships/hyperlink" Target="https://twitter.com/" TargetMode="External"/><Relationship Id="rId1478" Type="http://schemas.openxmlformats.org/officeDocument/2006/relationships/hyperlink" Target="https://twitter.com/" TargetMode="External"/><Relationship Id="rId1685" Type="http://schemas.openxmlformats.org/officeDocument/2006/relationships/hyperlink" Target="https://twitter.com/" TargetMode="External"/><Relationship Id="rId1892" Type="http://schemas.openxmlformats.org/officeDocument/2006/relationships/hyperlink" Target="https://twitter.com/" TargetMode="External"/><Relationship Id="rId2431" Type="http://schemas.openxmlformats.org/officeDocument/2006/relationships/hyperlink" Target="https://twitter.com/" TargetMode="External"/><Relationship Id="rId2529" Type="http://schemas.openxmlformats.org/officeDocument/2006/relationships/hyperlink" Target="https://twitter.com/" TargetMode="External"/><Relationship Id="rId2736" Type="http://schemas.openxmlformats.org/officeDocument/2006/relationships/hyperlink" Target="https://twitter.com/" TargetMode="External"/><Relationship Id="rId610" Type="http://schemas.openxmlformats.org/officeDocument/2006/relationships/hyperlink" Target="https://twitter.com/i/web/status/1465285661502623748" TargetMode="External"/><Relationship Id="rId708" Type="http://schemas.openxmlformats.org/officeDocument/2006/relationships/hyperlink" Target="https://www.sports.kz/news/ufc-anonsiroval-vozvraschenie-boytsa-iz-kazahstana-video" TargetMode="External"/><Relationship Id="rId915" Type="http://schemas.openxmlformats.org/officeDocument/2006/relationships/hyperlink" Target="https://twitter.com/" TargetMode="External"/><Relationship Id="rId1240" Type="http://schemas.openxmlformats.org/officeDocument/2006/relationships/hyperlink" Target="https://twitter.com/" TargetMode="External"/><Relationship Id="rId1338" Type="http://schemas.openxmlformats.org/officeDocument/2006/relationships/hyperlink" Target="https://twitter.com/" TargetMode="External"/><Relationship Id="rId1545" Type="http://schemas.openxmlformats.org/officeDocument/2006/relationships/hyperlink" Target="https://twitter.com/" TargetMode="External"/><Relationship Id="rId2943" Type="http://schemas.openxmlformats.org/officeDocument/2006/relationships/hyperlink" Target="https://twitter.com/" TargetMode="External"/><Relationship Id="rId1100" Type="http://schemas.openxmlformats.org/officeDocument/2006/relationships/hyperlink" Target="https://twitter.com/" TargetMode="External"/><Relationship Id="rId1405" Type="http://schemas.openxmlformats.org/officeDocument/2006/relationships/hyperlink" Target="https://twitter.com/" TargetMode="External"/><Relationship Id="rId1752" Type="http://schemas.openxmlformats.org/officeDocument/2006/relationships/hyperlink" Target="https://twitter.com/" TargetMode="External"/><Relationship Id="rId2803" Type="http://schemas.openxmlformats.org/officeDocument/2006/relationships/hyperlink" Target="https://twitter.com/" TargetMode="External"/><Relationship Id="rId44" Type="http://schemas.openxmlformats.org/officeDocument/2006/relationships/hyperlink" Target="https://www.youtube.com/watch?v=_gOBFu50u0c&amp;feature=youtu.be" TargetMode="External"/><Relationship Id="rId1612" Type="http://schemas.openxmlformats.org/officeDocument/2006/relationships/hyperlink" Target="https://twitter.com/" TargetMode="External"/><Relationship Id="rId1917" Type="http://schemas.openxmlformats.org/officeDocument/2006/relationships/hyperlink" Target="https://twitter.com/" TargetMode="External"/><Relationship Id="rId3065" Type="http://schemas.openxmlformats.org/officeDocument/2006/relationships/hyperlink" Target="https://twitter.com/" TargetMode="External"/><Relationship Id="rId3272" Type="http://schemas.openxmlformats.org/officeDocument/2006/relationships/hyperlink" Target="https://twitter.com/" TargetMode="External"/><Relationship Id="rId193" Type="http://schemas.openxmlformats.org/officeDocument/2006/relationships/hyperlink" Target="https://www.mmafighting.com/2021/11/28/22800421/the-great-divide-who-is-the-best-boxer-in-the-ufc?utm_campaign=mmafighting&amp;utm_content=chorus&amp;utm_medium=social&amp;utm_source=twitter" TargetMode="External"/><Relationship Id="rId498" Type="http://schemas.openxmlformats.org/officeDocument/2006/relationships/hyperlink" Target="https://twitter.com/i/web/status/1465208158155116547" TargetMode="External"/><Relationship Id="rId2081" Type="http://schemas.openxmlformats.org/officeDocument/2006/relationships/hyperlink" Target="https://twitter.com/" TargetMode="External"/><Relationship Id="rId2179" Type="http://schemas.openxmlformats.org/officeDocument/2006/relationships/hyperlink" Target="https://twitter.com/" TargetMode="External"/><Relationship Id="rId3132" Type="http://schemas.openxmlformats.org/officeDocument/2006/relationships/hyperlink" Target="https://twitter.com/" TargetMode="External"/><Relationship Id="rId260" Type="http://schemas.openxmlformats.org/officeDocument/2006/relationships/hyperlink" Target="https://twitter.com/ufc/status/1465018653032648707" TargetMode="External"/><Relationship Id="rId2386" Type="http://schemas.openxmlformats.org/officeDocument/2006/relationships/hyperlink" Target="https://twitter.com/" TargetMode="External"/><Relationship Id="rId2593" Type="http://schemas.openxmlformats.org/officeDocument/2006/relationships/hyperlink" Target="https://twitter.com/" TargetMode="External"/><Relationship Id="rId3437" Type="http://schemas.openxmlformats.org/officeDocument/2006/relationships/hyperlink" Target="https://twitter.com/" TargetMode="External"/><Relationship Id="rId120" Type="http://schemas.openxmlformats.org/officeDocument/2006/relationships/hyperlink" Target="https://www.youtube.com/watch?v=FXQuFKvlxpg&amp;feature=youtu.be" TargetMode="External"/><Relationship Id="rId358" Type="http://schemas.openxmlformats.org/officeDocument/2006/relationships/hyperlink" Target="https://www.twistermma.it/2021/11/29/ufc-269-dustin-poirier-su-oliveira-vedremo-chi-e-disposto-a-sanguinare-di-piu/" TargetMode="External"/><Relationship Id="rId565" Type="http://schemas.openxmlformats.org/officeDocument/2006/relationships/hyperlink" Target="https://twitter.com/i/web/status/1465280547085856770" TargetMode="External"/><Relationship Id="rId772" Type="http://schemas.openxmlformats.org/officeDocument/2006/relationships/hyperlink" Target="https://twitter.com/i/web/status/1465278148950568968" TargetMode="External"/><Relationship Id="rId1195" Type="http://schemas.openxmlformats.org/officeDocument/2006/relationships/hyperlink" Target="https://twitter.com/" TargetMode="External"/><Relationship Id="rId2039" Type="http://schemas.openxmlformats.org/officeDocument/2006/relationships/hyperlink" Target="https://twitter.com/" TargetMode="External"/><Relationship Id="rId2246" Type="http://schemas.openxmlformats.org/officeDocument/2006/relationships/hyperlink" Target="https://twitter.com/" TargetMode="External"/><Relationship Id="rId2453" Type="http://schemas.openxmlformats.org/officeDocument/2006/relationships/hyperlink" Target="https://twitter.com/" TargetMode="External"/><Relationship Id="rId2660" Type="http://schemas.openxmlformats.org/officeDocument/2006/relationships/hyperlink" Target="https://twitter.com/" TargetMode="External"/><Relationship Id="rId2898" Type="http://schemas.openxmlformats.org/officeDocument/2006/relationships/hyperlink" Target="https://twitter.com/" TargetMode="External"/><Relationship Id="rId3504" Type="http://schemas.openxmlformats.org/officeDocument/2006/relationships/hyperlink" Target="https://twitter.com/" TargetMode="External"/><Relationship Id="rId218" Type="http://schemas.openxmlformats.org/officeDocument/2006/relationships/hyperlink" Target="https://twitter.com/i/web/status/1465233272477257728" TargetMode="External"/><Relationship Id="rId425" Type="http://schemas.openxmlformats.org/officeDocument/2006/relationships/hyperlink" Target="https://twitter.com/Pryoxis/status/1465146261577814018" TargetMode="External"/><Relationship Id="rId632" Type="http://schemas.openxmlformats.org/officeDocument/2006/relationships/hyperlink" Target="https://twitter.com/i/web/status/1465234316741464064" TargetMode="External"/><Relationship Id="rId1055" Type="http://schemas.openxmlformats.org/officeDocument/2006/relationships/hyperlink" Target="https://twitter.com/" TargetMode="External"/><Relationship Id="rId1262" Type="http://schemas.openxmlformats.org/officeDocument/2006/relationships/hyperlink" Target="https://twitter.com/" TargetMode="External"/><Relationship Id="rId2106" Type="http://schemas.openxmlformats.org/officeDocument/2006/relationships/hyperlink" Target="https://twitter.com/" TargetMode="External"/><Relationship Id="rId2313" Type="http://schemas.openxmlformats.org/officeDocument/2006/relationships/hyperlink" Target="https://twitter.com/" TargetMode="External"/><Relationship Id="rId2520" Type="http://schemas.openxmlformats.org/officeDocument/2006/relationships/hyperlink" Target="https://twitter.com/" TargetMode="External"/><Relationship Id="rId2758" Type="http://schemas.openxmlformats.org/officeDocument/2006/relationships/hyperlink" Target="https://twitter.com/" TargetMode="External"/><Relationship Id="rId2965" Type="http://schemas.openxmlformats.org/officeDocument/2006/relationships/hyperlink" Target="https://twitter.com/" TargetMode="External"/><Relationship Id="rId937" Type="http://schemas.openxmlformats.org/officeDocument/2006/relationships/hyperlink" Target="https://twitter.com/" TargetMode="External"/><Relationship Id="rId1122" Type="http://schemas.openxmlformats.org/officeDocument/2006/relationships/hyperlink" Target="https://twitter.com/" TargetMode="External"/><Relationship Id="rId1567" Type="http://schemas.openxmlformats.org/officeDocument/2006/relationships/hyperlink" Target="https://twitter.com/" TargetMode="External"/><Relationship Id="rId1774" Type="http://schemas.openxmlformats.org/officeDocument/2006/relationships/hyperlink" Target="https://twitter.com/" TargetMode="External"/><Relationship Id="rId1981" Type="http://schemas.openxmlformats.org/officeDocument/2006/relationships/hyperlink" Target="https://twitter.com/" TargetMode="External"/><Relationship Id="rId2618" Type="http://schemas.openxmlformats.org/officeDocument/2006/relationships/hyperlink" Target="https://twitter.com/" TargetMode="External"/><Relationship Id="rId2825" Type="http://schemas.openxmlformats.org/officeDocument/2006/relationships/hyperlink" Target="https://twitter.com/" TargetMode="External"/><Relationship Id="rId66" Type="http://schemas.openxmlformats.org/officeDocument/2006/relationships/hyperlink" Target="https://twitter.com/i/web/status/1465199888224894983" TargetMode="External"/><Relationship Id="rId1427" Type="http://schemas.openxmlformats.org/officeDocument/2006/relationships/hyperlink" Target="https://twitter.com/" TargetMode="External"/><Relationship Id="rId1634" Type="http://schemas.openxmlformats.org/officeDocument/2006/relationships/hyperlink" Target="https://twitter.com/" TargetMode="External"/><Relationship Id="rId1841" Type="http://schemas.openxmlformats.org/officeDocument/2006/relationships/hyperlink" Target="https://twitter.com/" TargetMode="External"/><Relationship Id="rId3087" Type="http://schemas.openxmlformats.org/officeDocument/2006/relationships/hyperlink" Target="https://twitter.com/" TargetMode="External"/><Relationship Id="rId3294" Type="http://schemas.openxmlformats.org/officeDocument/2006/relationships/hyperlink" Target="https://twitter.com/" TargetMode="External"/><Relationship Id="rId1939" Type="http://schemas.openxmlformats.org/officeDocument/2006/relationships/hyperlink" Target="https://twitter.com/" TargetMode="External"/><Relationship Id="rId1701" Type="http://schemas.openxmlformats.org/officeDocument/2006/relationships/hyperlink" Target="https://twitter.com/" TargetMode="External"/><Relationship Id="rId3154" Type="http://schemas.openxmlformats.org/officeDocument/2006/relationships/hyperlink" Target="https://twitter.com/" TargetMode="External"/><Relationship Id="rId3361" Type="http://schemas.openxmlformats.org/officeDocument/2006/relationships/hyperlink" Target="https://twitter.com/" TargetMode="External"/><Relationship Id="rId3459" Type="http://schemas.openxmlformats.org/officeDocument/2006/relationships/hyperlink" Target="https://twitter.com/" TargetMode="External"/><Relationship Id="rId282" Type="http://schemas.openxmlformats.org/officeDocument/2006/relationships/hyperlink" Target="https://twitter.com/i/web/status/1465234518152028160" TargetMode="External"/><Relationship Id="rId587" Type="http://schemas.openxmlformats.org/officeDocument/2006/relationships/hyperlink" Target="https://twitter.com/i/web/status/1465283579437629444" TargetMode="External"/><Relationship Id="rId2170" Type="http://schemas.openxmlformats.org/officeDocument/2006/relationships/hyperlink" Target="https://twitter.com/" TargetMode="External"/><Relationship Id="rId2268" Type="http://schemas.openxmlformats.org/officeDocument/2006/relationships/hyperlink" Target="https://twitter.com/" TargetMode="External"/><Relationship Id="rId3014" Type="http://schemas.openxmlformats.org/officeDocument/2006/relationships/hyperlink" Target="https://twitter.com/" TargetMode="External"/><Relationship Id="rId3221" Type="http://schemas.openxmlformats.org/officeDocument/2006/relationships/hyperlink" Target="https://twitter.com/" TargetMode="External"/><Relationship Id="rId3319" Type="http://schemas.openxmlformats.org/officeDocument/2006/relationships/hyperlink" Target="https://twitter.com/" TargetMode="External"/><Relationship Id="rId8" Type="http://schemas.openxmlformats.org/officeDocument/2006/relationships/hyperlink" Target="https://twitter.com/i/web/status/1465196852622479366" TargetMode="External"/><Relationship Id="rId142" Type="http://schemas.openxmlformats.org/officeDocument/2006/relationships/hyperlink" Target="https://twitter.com/i/web/status/1465210399721144320" TargetMode="External"/><Relationship Id="rId447" Type="http://schemas.openxmlformats.org/officeDocument/2006/relationships/hyperlink" Target="https://twitter.com/i/web/status/1465265423360962575" TargetMode="External"/><Relationship Id="rId794" Type="http://schemas.openxmlformats.org/officeDocument/2006/relationships/hyperlink" Target="https://twitter.com/i/web/status/1465298418876755971" TargetMode="External"/><Relationship Id="rId1077" Type="http://schemas.openxmlformats.org/officeDocument/2006/relationships/hyperlink" Target="https://twitter.com/" TargetMode="External"/><Relationship Id="rId2030" Type="http://schemas.openxmlformats.org/officeDocument/2006/relationships/hyperlink" Target="https://twitter.com/" TargetMode="External"/><Relationship Id="rId2128" Type="http://schemas.openxmlformats.org/officeDocument/2006/relationships/hyperlink" Target="https://twitter.com/" TargetMode="External"/><Relationship Id="rId2475" Type="http://schemas.openxmlformats.org/officeDocument/2006/relationships/hyperlink" Target="https://twitter.com/" TargetMode="External"/><Relationship Id="rId2682" Type="http://schemas.openxmlformats.org/officeDocument/2006/relationships/hyperlink" Target="https://twitter.com/" TargetMode="External"/><Relationship Id="rId2987" Type="http://schemas.openxmlformats.org/officeDocument/2006/relationships/hyperlink" Target="https://twitter.com/" TargetMode="External"/><Relationship Id="rId3526" Type="http://schemas.openxmlformats.org/officeDocument/2006/relationships/hyperlink" Target="https://twitter.com/" TargetMode="External"/><Relationship Id="rId654" Type="http://schemas.openxmlformats.org/officeDocument/2006/relationships/hyperlink" Target="https://twitter.com/i/web/status/1465290313220644866" TargetMode="External"/><Relationship Id="rId861" Type="http://schemas.openxmlformats.org/officeDocument/2006/relationships/hyperlink" Target="https://twitter.com/" TargetMode="External"/><Relationship Id="rId959" Type="http://schemas.openxmlformats.org/officeDocument/2006/relationships/hyperlink" Target="https://twitter.com/" TargetMode="External"/><Relationship Id="rId1284" Type="http://schemas.openxmlformats.org/officeDocument/2006/relationships/hyperlink" Target="https://twitter.com/" TargetMode="External"/><Relationship Id="rId1491" Type="http://schemas.openxmlformats.org/officeDocument/2006/relationships/hyperlink" Target="https://twitter.com/" TargetMode="External"/><Relationship Id="rId1589" Type="http://schemas.openxmlformats.org/officeDocument/2006/relationships/hyperlink" Target="https://twitter.com/" TargetMode="External"/><Relationship Id="rId2335" Type="http://schemas.openxmlformats.org/officeDocument/2006/relationships/hyperlink" Target="https://twitter.com/" TargetMode="External"/><Relationship Id="rId2542" Type="http://schemas.openxmlformats.org/officeDocument/2006/relationships/hyperlink" Target="https://twitter.com/" TargetMode="External"/><Relationship Id="rId307" Type="http://schemas.openxmlformats.org/officeDocument/2006/relationships/hyperlink" Target="https://mmajunkie.usatoday.com/2021/11/ufc-269-mike-brown-preview-dustin-poirier-charles-oliveira-title-fight-red-zone-danger-areas" TargetMode="External"/><Relationship Id="rId514" Type="http://schemas.openxmlformats.org/officeDocument/2006/relationships/hyperlink" Target="https://twitter.com/i/web/status/1465271137840111618" TargetMode="External"/><Relationship Id="rId721" Type="http://schemas.openxmlformats.org/officeDocument/2006/relationships/hyperlink" Target="https://wlazz.com/link.php?i=pgufzn8ej5yg&amp;m=mgvbfe3ooarb" TargetMode="External"/><Relationship Id="rId1144" Type="http://schemas.openxmlformats.org/officeDocument/2006/relationships/hyperlink" Target="https://twitter.com/" TargetMode="External"/><Relationship Id="rId1351" Type="http://schemas.openxmlformats.org/officeDocument/2006/relationships/hyperlink" Target="https://twitter.com/" TargetMode="External"/><Relationship Id="rId1449" Type="http://schemas.openxmlformats.org/officeDocument/2006/relationships/hyperlink" Target="https://twitter.com/" TargetMode="External"/><Relationship Id="rId1796" Type="http://schemas.openxmlformats.org/officeDocument/2006/relationships/hyperlink" Target="https://twitter.com/" TargetMode="External"/><Relationship Id="rId2402" Type="http://schemas.openxmlformats.org/officeDocument/2006/relationships/hyperlink" Target="https://twitter.com/" TargetMode="External"/><Relationship Id="rId2847" Type="http://schemas.openxmlformats.org/officeDocument/2006/relationships/hyperlink" Target="https://twitter.com/" TargetMode="External"/><Relationship Id="rId88" Type="http://schemas.openxmlformats.org/officeDocument/2006/relationships/hyperlink" Target="https://twitter.com/i/web/status/1465199724944785415" TargetMode="External"/><Relationship Id="rId819" Type="http://schemas.openxmlformats.org/officeDocument/2006/relationships/hyperlink" Target="https://twitter.com/" TargetMode="External"/><Relationship Id="rId1004" Type="http://schemas.openxmlformats.org/officeDocument/2006/relationships/hyperlink" Target="https://twitter.com/" TargetMode="External"/><Relationship Id="rId1211" Type="http://schemas.openxmlformats.org/officeDocument/2006/relationships/hyperlink" Target="https://twitter.com/" TargetMode="External"/><Relationship Id="rId1656" Type="http://schemas.openxmlformats.org/officeDocument/2006/relationships/hyperlink" Target="https://twitter.com/" TargetMode="External"/><Relationship Id="rId1863" Type="http://schemas.openxmlformats.org/officeDocument/2006/relationships/hyperlink" Target="https://twitter.com/" TargetMode="External"/><Relationship Id="rId2707" Type="http://schemas.openxmlformats.org/officeDocument/2006/relationships/hyperlink" Target="https://twitter.com/" TargetMode="External"/><Relationship Id="rId2914" Type="http://schemas.openxmlformats.org/officeDocument/2006/relationships/hyperlink" Target="https://twitter.com/" TargetMode="External"/><Relationship Id="rId1309" Type="http://schemas.openxmlformats.org/officeDocument/2006/relationships/hyperlink" Target="https://twitter.com/" TargetMode="External"/><Relationship Id="rId1516" Type="http://schemas.openxmlformats.org/officeDocument/2006/relationships/hyperlink" Target="https://twitter.com/" TargetMode="External"/><Relationship Id="rId1723" Type="http://schemas.openxmlformats.org/officeDocument/2006/relationships/hyperlink" Target="https://twitter.com/" TargetMode="External"/><Relationship Id="rId1930" Type="http://schemas.openxmlformats.org/officeDocument/2006/relationships/hyperlink" Target="https://twitter.com/" TargetMode="External"/><Relationship Id="rId3176" Type="http://schemas.openxmlformats.org/officeDocument/2006/relationships/hyperlink" Target="https://twitter.com/" TargetMode="External"/><Relationship Id="rId3383" Type="http://schemas.openxmlformats.org/officeDocument/2006/relationships/hyperlink" Target="https://twitter.com/" TargetMode="External"/><Relationship Id="rId15" Type="http://schemas.openxmlformats.org/officeDocument/2006/relationships/hyperlink" Target="https://twitter.com/i/web/status/1465196614184800264" TargetMode="External"/><Relationship Id="rId2192" Type="http://schemas.openxmlformats.org/officeDocument/2006/relationships/hyperlink" Target="https://twitter.com/" TargetMode="External"/><Relationship Id="rId3036" Type="http://schemas.openxmlformats.org/officeDocument/2006/relationships/hyperlink" Target="https://twitter.com/" TargetMode="External"/><Relationship Id="rId3243" Type="http://schemas.openxmlformats.org/officeDocument/2006/relationships/hyperlink" Target="https://twitter.com/" TargetMode="External"/><Relationship Id="rId164" Type="http://schemas.openxmlformats.org/officeDocument/2006/relationships/hyperlink" Target="https://twitter.com/StreetFighterJA/status/1465123347075768327" TargetMode="External"/><Relationship Id="rId371" Type="http://schemas.openxmlformats.org/officeDocument/2006/relationships/hyperlink" Target="https://twitter.com/walter_sentsho/status/1465248581317795847" TargetMode="External"/><Relationship Id="rId2052" Type="http://schemas.openxmlformats.org/officeDocument/2006/relationships/hyperlink" Target="https://twitter.com/" TargetMode="External"/><Relationship Id="rId2497" Type="http://schemas.openxmlformats.org/officeDocument/2006/relationships/hyperlink" Target="https://twitter.com/" TargetMode="External"/><Relationship Id="rId3450" Type="http://schemas.openxmlformats.org/officeDocument/2006/relationships/hyperlink" Target="https://twitter.com/" TargetMode="External"/><Relationship Id="rId3548" Type="http://schemas.openxmlformats.org/officeDocument/2006/relationships/hyperlink" Target="https://twitter.com/" TargetMode="External"/><Relationship Id="rId469" Type="http://schemas.openxmlformats.org/officeDocument/2006/relationships/hyperlink" Target="https://www.bjpenn.com/mma-news/ufc/matt-brown-provides-positive-health-update-after-withdrawing-from-ufc-vegas-44/" TargetMode="External"/><Relationship Id="rId676" Type="http://schemas.openxmlformats.org/officeDocument/2006/relationships/hyperlink" Target="https://twitter.com/i/web/status/1465291747987234823" TargetMode="External"/><Relationship Id="rId883" Type="http://schemas.openxmlformats.org/officeDocument/2006/relationships/hyperlink" Target="https://twitter.com/" TargetMode="External"/><Relationship Id="rId1099" Type="http://schemas.openxmlformats.org/officeDocument/2006/relationships/hyperlink" Target="https://twitter.com/" TargetMode="External"/><Relationship Id="rId2357" Type="http://schemas.openxmlformats.org/officeDocument/2006/relationships/hyperlink" Target="https://twitter.com/" TargetMode="External"/><Relationship Id="rId2564" Type="http://schemas.openxmlformats.org/officeDocument/2006/relationships/hyperlink" Target="https://twitter.com/" TargetMode="External"/><Relationship Id="rId3103" Type="http://schemas.openxmlformats.org/officeDocument/2006/relationships/hyperlink" Target="https://twitter.com/" TargetMode="External"/><Relationship Id="rId3310" Type="http://schemas.openxmlformats.org/officeDocument/2006/relationships/hyperlink" Target="https://twitter.com/" TargetMode="External"/><Relationship Id="rId3408" Type="http://schemas.openxmlformats.org/officeDocument/2006/relationships/hyperlink" Target="https://twitter.com/" TargetMode="External"/><Relationship Id="rId231" Type="http://schemas.openxmlformats.org/officeDocument/2006/relationships/hyperlink" Target="https://twitter.com/i/web/status/1465234507276029954" TargetMode="External"/><Relationship Id="rId329" Type="http://schemas.openxmlformats.org/officeDocument/2006/relationships/hyperlink" Target="https://twitter.com/i/web/status/1465245461241942017" TargetMode="External"/><Relationship Id="rId536" Type="http://schemas.openxmlformats.org/officeDocument/2006/relationships/hyperlink" Target="https://twitter.com/i/web/status/1465274341701013506" TargetMode="External"/><Relationship Id="rId1166" Type="http://schemas.openxmlformats.org/officeDocument/2006/relationships/hyperlink" Target="https://twitter.com/" TargetMode="External"/><Relationship Id="rId1373" Type="http://schemas.openxmlformats.org/officeDocument/2006/relationships/hyperlink" Target="https://twitter.com/" TargetMode="External"/><Relationship Id="rId2217" Type="http://schemas.openxmlformats.org/officeDocument/2006/relationships/hyperlink" Target="https://twitter.com/" TargetMode="External"/><Relationship Id="rId2771" Type="http://schemas.openxmlformats.org/officeDocument/2006/relationships/hyperlink" Target="https://twitter.com/" TargetMode="External"/><Relationship Id="rId2869" Type="http://schemas.openxmlformats.org/officeDocument/2006/relationships/hyperlink" Target="https://twitter.com/" TargetMode="External"/><Relationship Id="rId743" Type="http://schemas.openxmlformats.org/officeDocument/2006/relationships/hyperlink" Target="https://twitter.com/i/web/status/1465232921363689472" TargetMode="External"/><Relationship Id="rId950" Type="http://schemas.openxmlformats.org/officeDocument/2006/relationships/hyperlink" Target="https://twitter.com/" TargetMode="External"/><Relationship Id="rId1026" Type="http://schemas.openxmlformats.org/officeDocument/2006/relationships/hyperlink" Target="https://twitter.com/" TargetMode="External"/><Relationship Id="rId1580" Type="http://schemas.openxmlformats.org/officeDocument/2006/relationships/hyperlink" Target="https://twitter.com/" TargetMode="External"/><Relationship Id="rId1678" Type="http://schemas.openxmlformats.org/officeDocument/2006/relationships/hyperlink" Target="https://twitter.com/" TargetMode="External"/><Relationship Id="rId1885" Type="http://schemas.openxmlformats.org/officeDocument/2006/relationships/hyperlink" Target="https://twitter.com/" TargetMode="External"/><Relationship Id="rId2424" Type="http://schemas.openxmlformats.org/officeDocument/2006/relationships/hyperlink" Target="https://twitter.com/" TargetMode="External"/><Relationship Id="rId2631" Type="http://schemas.openxmlformats.org/officeDocument/2006/relationships/hyperlink" Target="https://twitter.com/" TargetMode="External"/><Relationship Id="rId2729" Type="http://schemas.openxmlformats.org/officeDocument/2006/relationships/hyperlink" Target="https://twitter.com/" TargetMode="External"/><Relationship Id="rId2936" Type="http://schemas.openxmlformats.org/officeDocument/2006/relationships/hyperlink" Target="https://twitter.com/" TargetMode="External"/><Relationship Id="rId603" Type="http://schemas.openxmlformats.org/officeDocument/2006/relationships/hyperlink" Target="https://twitter.com/i/web/status/1465285559589425156" TargetMode="External"/><Relationship Id="rId810" Type="http://schemas.openxmlformats.org/officeDocument/2006/relationships/hyperlink" Target="https://twitter.com/i/web/status/1465263710918742020" TargetMode="External"/><Relationship Id="rId908" Type="http://schemas.openxmlformats.org/officeDocument/2006/relationships/hyperlink" Target="https://twitter.com/" TargetMode="External"/><Relationship Id="rId1233" Type="http://schemas.openxmlformats.org/officeDocument/2006/relationships/hyperlink" Target="https://twitter.com/" TargetMode="External"/><Relationship Id="rId1440" Type="http://schemas.openxmlformats.org/officeDocument/2006/relationships/hyperlink" Target="https://twitter.com/" TargetMode="External"/><Relationship Id="rId1538" Type="http://schemas.openxmlformats.org/officeDocument/2006/relationships/hyperlink" Target="https://twitter.com/" TargetMode="External"/><Relationship Id="rId1300" Type="http://schemas.openxmlformats.org/officeDocument/2006/relationships/hyperlink" Target="https://twitter.com/" TargetMode="External"/><Relationship Id="rId1745" Type="http://schemas.openxmlformats.org/officeDocument/2006/relationships/hyperlink" Target="https://twitter.com/" TargetMode="External"/><Relationship Id="rId1952" Type="http://schemas.openxmlformats.org/officeDocument/2006/relationships/hyperlink" Target="https://twitter.com/" TargetMode="External"/><Relationship Id="rId3198" Type="http://schemas.openxmlformats.org/officeDocument/2006/relationships/hyperlink" Target="https://twitter.com/" TargetMode="External"/><Relationship Id="rId37" Type="http://schemas.openxmlformats.org/officeDocument/2006/relationships/hyperlink" Target="https://twitter.com/i/web/status/1465198725366784014" TargetMode="External"/><Relationship Id="rId1605" Type="http://schemas.openxmlformats.org/officeDocument/2006/relationships/hyperlink" Target="https://twitter.com/" TargetMode="External"/><Relationship Id="rId1812" Type="http://schemas.openxmlformats.org/officeDocument/2006/relationships/hyperlink" Target="https://twitter.com/" TargetMode="External"/><Relationship Id="rId3058" Type="http://schemas.openxmlformats.org/officeDocument/2006/relationships/hyperlink" Target="https://twitter.com/" TargetMode="External"/><Relationship Id="rId3265" Type="http://schemas.openxmlformats.org/officeDocument/2006/relationships/hyperlink" Target="https://twitter.com/" TargetMode="External"/><Relationship Id="rId3472" Type="http://schemas.openxmlformats.org/officeDocument/2006/relationships/hyperlink" Target="https://twitter.com/" TargetMode="External"/><Relationship Id="rId186" Type="http://schemas.openxmlformats.org/officeDocument/2006/relationships/hyperlink" Target="https://juara.bolasport.com/read/323018635/begini-taktik-licik-bos-ufc-demi-wujudkan-duel-khabib-vs-gsp" TargetMode="External"/><Relationship Id="rId393" Type="http://schemas.openxmlformats.org/officeDocument/2006/relationships/hyperlink" Target="https://twitter.com/i/web/status/1465258798277353474" TargetMode="External"/><Relationship Id="rId2074" Type="http://schemas.openxmlformats.org/officeDocument/2006/relationships/hyperlink" Target="https://twitter.com/" TargetMode="External"/><Relationship Id="rId2281" Type="http://schemas.openxmlformats.org/officeDocument/2006/relationships/hyperlink" Target="https://twitter.com/" TargetMode="External"/><Relationship Id="rId3125" Type="http://schemas.openxmlformats.org/officeDocument/2006/relationships/hyperlink" Target="https://twitter.com/" TargetMode="External"/><Relationship Id="rId3332" Type="http://schemas.openxmlformats.org/officeDocument/2006/relationships/hyperlink" Target="https://twitter.com/" TargetMode="External"/><Relationship Id="rId253" Type="http://schemas.openxmlformats.org/officeDocument/2006/relationships/hyperlink" Target="https://twitter.com/i/web/status/1465237242679603202" TargetMode="External"/><Relationship Id="rId460" Type="http://schemas.openxmlformats.org/officeDocument/2006/relationships/hyperlink" Target="https://twitter.com/i/web/status/1465217917008715784" TargetMode="External"/><Relationship Id="rId698" Type="http://schemas.openxmlformats.org/officeDocument/2006/relationships/hyperlink" Target="https://www.sports.kz/news/golovkin-otkazalsya-otidei-stat-absolyutnyim-chempionom-mira" TargetMode="External"/><Relationship Id="rId1090" Type="http://schemas.openxmlformats.org/officeDocument/2006/relationships/hyperlink" Target="https://twitter.com/" TargetMode="External"/><Relationship Id="rId2141" Type="http://schemas.openxmlformats.org/officeDocument/2006/relationships/hyperlink" Target="https://twitter.com/" TargetMode="External"/><Relationship Id="rId2379" Type="http://schemas.openxmlformats.org/officeDocument/2006/relationships/hyperlink" Target="https://twitter.com/" TargetMode="External"/><Relationship Id="rId2586" Type="http://schemas.openxmlformats.org/officeDocument/2006/relationships/hyperlink" Target="https://twitter.com/" TargetMode="External"/><Relationship Id="rId2793" Type="http://schemas.openxmlformats.org/officeDocument/2006/relationships/hyperlink" Target="https://twitter.com/" TargetMode="External"/><Relationship Id="rId113" Type="http://schemas.openxmlformats.org/officeDocument/2006/relationships/hyperlink" Target="https://www.youtube.com/watch?v=bUwoM7XXOh0&amp;feature=youtu.be" TargetMode="External"/><Relationship Id="rId320" Type="http://schemas.openxmlformats.org/officeDocument/2006/relationships/hyperlink" Target="https://twitter.com/i/web/status/1465244116338589699" TargetMode="External"/><Relationship Id="rId558" Type="http://schemas.openxmlformats.org/officeDocument/2006/relationships/hyperlink" Target="https://antidrop.fr/" TargetMode="External"/><Relationship Id="rId765" Type="http://schemas.openxmlformats.org/officeDocument/2006/relationships/hyperlink" Target="https://twitter.com/i/web/status/1465225299587653632" TargetMode="External"/><Relationship Id="rId972" Type="http://schemas.openxmlformats.org/officeDocument/2006/relationships/hyperlink" Target="https://twitter.com/" TargetMode="External"/><Relationship Id="rId1188" Type="http://schemas.openxmlformats.org/officeDocument/2006/relationships/hyperlink" Target="https://twitter.com/" TargetMode="External"/><Relationship Id="rId1395" Type="http://schemas.openxmlformats.org/officeDocument/2006/relationships/hyperlink" Target="https://twitter.com/" TargetMode="External"/><Relationship Id="rId2001" Type="http://schemas.openxmlformats.org/officeDocument/2006/relationships/hyperlink" Target="https://twitter.com/" TargetMode="External"/><Relationship Id="rId2239" Type="http://schemas.openxmlformats.org/officeDocument/2006/relationships/hyperlink" Target="https://twitter.com/" TargetMode="External"/><Relationship Id="rId2446" Type="http://schemas.openxmlformats.org/officeDocument/2006/relationships/hyperlink" Target="https://twitter.com/" TargetMode="External"/><Relationship Id="rId2653" Type="http://schemas.openxmlformats.org/officeDocument/2006/relationships/hyperlink" Target="https://twitter.com/" TargetMode="External"/><Relationship Id="rId2860" Type="http://schemas.openxmlformats.org/officeDocument/2006/relationships/hyperlink" Target="https://twitter.com/" TargetMode="External"/><Relationship Id="rId418" Type="http://schemas.openxmlformats.org/officeDocument/2006/relationships/hyperlink" Target="https://www.instagram.com/p/CW04iW-Jrdy/?utm_medium=twitter" TargetMode="External"/><Relationship Id="rId625" Type="http://schemas.openxmlformats.org/officeDocument/2006/relationships/hyperlink" Target="https://twitter.com/i/web/status/1465286975863369733" TargetMode="External"/><Relationship Id="rId832" Type="http://schemas.openxmlformats.org/officeDocument/2006/relationships/hyperlink" Target="https://twitter.com/" TargetMode="External"/><Relationship Id="rId1048" Type="http://schemas.openxmlformats.org/officeDocument/2006/relationships/hyperlink" Target="https://twitter.com/" TargetMode="External"/><Relationship Id="rId1255" Type="http://schemas.openxmlformats.org/officeDocument/2006/relationships/hyperlink" Target="https://twitter.com/" TargetMode="External"/><Relationship Id="rId1462" Type="http://schemas.openxmlformats.org/officeDocument/2006/relationships/hyperlink" Target="https://twitter.com/" TargetMode="External"/><Relationship Id="rId2306" Type="http://schemas.openxmlformats.org/officeDocument/2006/relationships/hyperlink" Target="https://twitter.com/" TargetMode="External"/><Relationship Id="rId2513" Type="http://schemas.openxmlformats.org/officeDocument/2006/relationships/hyperlink" Target="https://twitter.com/" TargetMode="External"/><Relationship Id="rId2958" Type="http://schemas.openxmlformats.org/officeDocument/2006/relationships/hyperlink" Target="https://twitter.com/" TargetMode="External"/><Relationship Id="rId1115" Type="http://schemas.openxmlformats.org/officeDocument/2006/relationships/hyperlink" Target="https://twitter.com/" TargetMode="External"/><Relationship Id="rId1322" Type="http://schemas.openxmlformats.org/officeDocument/2006/relationships/hyperlink" Target="https://twitter.com/" TargetMode="External"/><Relationship Id="rId1767" Type="http://schemas.openxmlformats.org/officeDocument/2006/relationships/hyperlink" Target="https://twitter.com/" TargetMode="External"/><Relationship Id="rId1974" Type="http://schemas.openxmlformats.org/officeDocument/2006/relationships/hyperlink" Target="https://twitter.com/" TargetMode="External"/><Relationship Id="rId2720" Type="http://schemas.openxmlformats.org/officeDocument/2006/relationships/hyperlink" Target="https://twitter.com/" TargetMode="External"/><Relationship Id="rId2818" Type="http://schemas.openxmlformats.org/officeDocument/2006/relationships/hyperlink" Target="https://twitter.com/" TargetMode="External"/><Relationship Id="rId59" Type="http://schemas.openxmlformats.org/officeDocument/2006/relationships/hyperlink" Target="https://twitter.com/i/web/status/1465201983694852096" TargetMode="External"/><Relationship Id="rId1627" Type="http://schemas.openxmlformats.org/officeDocument/2006/relationships/hyperlink" Target="https://twitter.com/" TargetMode="External"/><Relationship Id="rId1834" Type="http://schemas.openxmlformats.org/officeDocument/2006/relationships/hyperlink" Target="https://twitter.com/" TargetMode="External"/><Relationship Id="rId3287" Type="http://schemas.openxmlformats.org/officeDocument/2006/relationships/hyperlink" Target="https://twitter.com/" TargetMode="External"/><Relationship Id="rId2096" Type="http://schemas.openxmlformats.org/officeDocument/2006/relationships/hyperlink" Target="https://twitter.com/" TargetMode="External"/><Relationship Id="rId3494" Type="http://schemas.openxmlformats.org/officeDocument/2006/relationships/hyperlink" Target="https://twitter.com/" TargetMode="External"/><Relationship Id="rId1901" Type="http://schemas.openxmlformats.org/officeDocument/2006/relationships/hyperlink" Target="https://twitter.com/" TargetMode="External"/><Relationship Id="rId3147" Type="http://schemas.openxmlformats.org/officeDocument/2006/relationships/hyperlink" Target="https://twitter.com/" TargetMode="External"/><Relationship Id="rId3354" Type="http://schemas.openxmlformats.org/officeDocument/2006/relationships/hyperlink" Target="https://twitter.com/" TargetMode="External"/><Relationship Id="rId3561" Type="http://schemas.openxmlformats.org/officeDocument/2006/relationships/hyperlink" Target="https://twitter.com/" TargetMode="External"/><Relationship Id="rId275" Type="http://schemas.openxmlformats.org/officeDocument/2006/relationships/hyperlink" Target="https://www.mmafighting.com/2021/11/28/22800421/the-great-divide-who-is-the-best-boxer-in-the-ufc" TargetMode="External"/><Relationship Id="rId482" Type="http://schemas.openxmlformats.org/officeDocument/2006/relationships/hyperlink" Target="https://mmajunkie.usatoday.com/2021/11/mma-news-rampage-jackson-believes-triad-combat-is-here-to-stay-ufc-and-bellator-should-be-worried" TargetMode="External"/><Relationship Id="rId2163" Type="http://schemas.openxmlformats.org/officeDocument/2006/relationships/hyperlink" Target="https://twitter.com/" TargetMode="External"/><Relationship Id="rId2370" Type="http://schemas.openxmlformats.org/officeDocument/2006/relationships/hyperlink" Target="https://twitter.com/" TargetMode="External"/><Relationship Id="rId3007" Type="http://schemas.openxmlformats.org/officeDocument/2006/relationships/hyperlink" Target="https://twitter.com/" TargetMode="External"/><Relationship Id="rId3214" Type="http://schemas.openxmlformats.org/officeDocument/2006/relationships/hyperlink" Target="https://twitter.com/" TargetMode="External"/><Relationship Id="rId3421" Type="http://schemas.openxmlformats.org/officeDocument/2006/relationships/hyperlink" Target="https://twitter.com/" TargetMode="External"/><Relationship Id="rId135" Type="http://schemas.openxmlformats.org/officeDocument/2006/relationships/hyperlink" Target="https://twitter.com/i/web/status/1465207710312448003" TargetMode="External"/><Relationship Id="rId342" Type="http://schemas.openxmlformats.org/officeDocument/2006/relationships/hyperlink" Target="https://twitter.com/i/web/status/1465223652111228928" TargetMode="External"/><Relationship Id="rId787" Type="http://schemas.openxmlformats.org/officeDocument/2006/relationships/hyperlink" Target="https://mmajunkie.usatoday.com/2021/11/ufc-270-fabricio-werdum-prediction-for-ngannou-vs-gane" TargetMode="External"/><Relationship Id="rId994" Type="http://schemas.openxmlformats.org/officeDocument/2006/relationships/hyperlink" Target="https://twitter.com/" TargetMode="External"/><Relationship Id="rId2023" Type="http://schemas.openxmlformats.org/officeDocument/2006/relationships/hyperlink" Target="https://twitter.com/" TargetMode="External"/><Relationship Id="rId2230" Type="http://schemas.openxmlformats.org/officeDocument/2006/relationships/hyperlink" Target="https://twitter.com/" TargetMode="External"/><Relationship Id="rId2468" Type="http://schemas.openxmlformats.org/officeDocument/2006/relationships/hyperlink" Target="https://twitter.com/" TargetMode="External"/><Relationship Id="rId2675" Type="http://schemas.openxmlformats.org/officeDocument/2006/relationships/hyperlink" Target="https://twitter.com/" TargetMode="External"/><Relationship Id="rId2882" Type="http://schemas.openxmlformats.org/officeDocument/2006/relationships/hyperlink" Target="https://twitter.com/" TargetMode="External"/><Relationship Id="rId3519" Type="http://schemas.openxmlformats.org/officeDocument/2006/relationships/hyperlink" Target="https://twitter.com/" TargetMode="External"/><Relationship Id="rId202" Type="http://schemas.openxmlformats.org/officeDocument/2006/relationships/hyperlink" Target="https://canadanews.fr/conor-mcgregor-shows-off-incredible-physique-after-strength-training-but-fans-stunned-by-ufc-stars-huge-bulge/" TargetMode="External"/><Relationship Id="rId647" Type="http://schemas.openxmlformats.org/officeDocument/2006/relationships/hyperlink" Target="https://twitter.com/i/web/status/1465289605230567428" TargetMode="External"/><Relationship Id="rId854" Type="http://schemas.openxmlformats.org/officeDocument/2006/relationships/hyperlink" Target="https://twitter.com/" TargetMode="External"/><Relationship Id="rId1277" Type="http://schemas.openxmlformats.org/officeDocument/2006/relationships/hyperlink" Target="https://twitter.com/" TargetMode="External"/><Relationship Id="rId1484" Type="http://schemas.openxmlformats.org/officeDocument/2006/relationships/hyperlink" Target="https://twitter.com/" TargetMode="External"/><Relationship Id="rId1691" Type="http://schemas.openxmlformats.org/officeDocument/2006/relationships/hyperlink" Target="https://twitter.com/" TargetMode="External"/><Relationship Id="rId2328" Type="http://schemas.openxmlformats.org/officeDocument/2006/relationships/hyperlink" Target="https://twitter.com/" TargetMode="External"/><Relationship Id="rId2535" Type="http://schemas.openxmlformats.org/officeDocument/2006/relationships/hyperlink" Target="https://twitter.com/" TargetMode="External"/><Relationship Id="rId2742" Type="http://schemas.openxmlformats.org/officeDocument/2006/relationships/hyperlink" Target="https://twitter.com/" TargetMode="External"/><Relationship Id="rId507" Type="http://schemas.openxmlformats.org/officeDocument/2006/relationships/hyperlink" Target="https://twitter.com/i/web/status/1465267883311869955" TargetMode="External"/><Relationship Id="rId714" Type="http://schemas.openxmlformats.org/officeDocument/2006/relationships/hyperlink" Target="https://twitter.com/i/web/status/1465295082568003586" TargetMode="External"/><Relationship Id="rId921" Type="http://schemas.openxmlformats.org/officeDocument/2006/relationships/hyperlink" Target="https://twitter.com/" TargetMode="External"/><Relationship Id="rId1137" Type="http://schemas.openxmlformats.org/officeDocument/2006/relationships/hyperlink" Target="https://twitter.com/" TargetMode="External"/><Relationship Id="rId1344" Type="http://schemas.openxmlformats.org/officeDocument/2006/relationships/hyperlink" Target="https://twitter.com/" TargetMode="External"/><Relationship Id="rId1551" Type="http://schemas.openxmlformats.org/officeDocument/2006/relationships/hyperlink" Target="https://twitter.com/" TargetMode="External"/><Relationship Id="rId1789" Type="http://schemas.openxmlformats.org/officeDocument/2006/relationships/hyperlink" Target="https://twitter.com/" TargetMode="External"/><Relationship Id="rId1996" Type="http://schemas.openxmlformats.org/officeDocument/2006/relationships/hyperlink" Target="https://twitter.com/" TargetMode="External"/><Relationship Id="rId2602" Type="http://schemas.openxmlformats.org/officeDocument/2006/relationships/hyperlink" Target="https://twitter.com/" TargetMode="External"/><Relationship Id="rId50" Type="http://schemas.openxmlformats.org/officeDocument/2006/relationships/hyperlink" Target="https://twitter.com/i/web/status/1465202115186360324" TargetMode="External"/><Relationship Id="rId1204" Type="http://schemas.openxmlformats.org/officeDocument/2006/relationships/hyperlink" Target="https://twitter.com/" TargetMode="External"/><Relationship Id="rId1411" Type="http://schemas.openxmlformats.org/officeDocument/2006/relationships/hyperlink" Target="https://twitter.com/" TargetMode="External"/><Relationship Id="rId1649" Type="http://schemas.openxmlformats.org/officeDocument/2006/relationships/hyperlink" Target="https://twitter.com/" TargetMode="External"/><Relationship Id="rId1856" Type="http://schemas.openxmlformats.org/officeDocument/2006/relationships/hyperlink" Target="https://twitter.com/" TargetMode="External"/><Relationship Id="rId2907" Type="http://schemas.openxmlformats.org/officeDocument/2006/relationships/hyperlink" Target="https://twitter.com/" TargetMode="External"/><Relationship Id="rId3071" Type="http://schemas.openxmlformats.org/officeDocument/2006/relationships/hyperlink" Target="https://twitter.com/" TargetMode="External"/><Relationship Id="rId1509" Type="http://schemas.openxmlformats.org/officeDocument/2006/relationships/hyperlink" Target="https://twitter.com/" TargetMode="External"/><Relationship Id="rId1716" Type="http://schemas.openxmlformats.org/officeDocument/2006/relationships/hyperlink" Target="https://twitter.com/" TargetMode="External"/><Relationship Id="rId1923" Type="http://schemas.openxmlformats.org/officeDocument/2006/relationships/hyperlink" Target="https://twitter.com/" TargetMode="External"/><Relationship Id="rId3169" Type="http://schemas.openxmlformats.org/officeDocument/2006/relationships/hyperlink" Target="https://twitter.com/" TargetMode="External"/><Relationship Id="rId3376" Type="http://schemas.openxmlformats.org/officeDocument/2006/relationships/hyperlink" Target="https://twitter.com/" TargetMode="External"/><Relationship Id="rId297" Type="http://schemas.openxmlformats.org/officeDocument/2006/relationships/hyperlink" Target="https://twitter.com/i/web/status/1465217272709062662" TargetMode="External"/><Relationship Id="rId2185" Type="http://schemas.openxmlformats.org/officeDocument/2006/relationships/hyperlink" Target="https://twitter.com/" TargetMode="External"/><Relationship Id="rId2392" Type="http://schemas.openxmlformats.org/officeDocument/2006/relationships/hyperlink" Target="https://twitter.com/" TargetMode="External"/><Relationship Id="rId3029" Type="http://schemas.openxmlformats.org/officeDocument/2006/relationships/hyperlink" Target="https://twitter.com/" TargetMode="External"/><Relationship Id="rId3236" Type="http://schemas.openxmlformats.org/officeDocument/2006/relationships/hyperlink" Target="https://twitter.com/" TargetMode="External"/><Relationship Id="rId157" Type="http://schemas.openxmlformats.org/officeDocument/2006/relationships/hyperlink" Target="https://mmajunkie.usatoday.com/lists/ufc-news-conor-mcgregor-updates-injury-recovery-return-date-nate-diaz-trilogy-kamaru-usman-contract" TargetMode="External"/><Relationship Id="rId364" Type="http://schemas.openxmlformats.org/officeDocument/2006/relationships/hyperlink" Target="https://www.20minutes.fr/economie/3181503-20211129-covid-19-20-minutes-ufc-choisir-repondent-questions-avoirs-vacances-annulees-2020?utm_term=Autofeed&amp;xtref=twitter.com&amp;utm_medium=Social&amp;utm_source=Twitter" TargetMode="External"/><Relationship Id="rId2045" Type="http://schemas.openxmlformats.org/officeDocument/2006/relationships/hyperlink" Target="https://twitter.com/" TargetMode="External"/><Relationship Id="rId2697" Type="http://schemas.openxmlformats.org/officeDocument/2006/relationships/hyperlink" Target="https://twitter.com/" TargetMode="External"/><Relationship Id="rId3443" Type="http://schemas.openxmlformats.org/officeDocument/2006/relationships/hyperlink" Target="https://twitter.com/" TargetMode="External"/><Relationship Id="rId571" Type="http://schemas.openxmlformats.org/officeDocument/2006/relationships/hyperlink" Target="https://twitter.com/i/web/status/1465229492805324801" TargetMode="External"/><Relationship Id="rId669" Type="http://schemas.openxmlformats.org/officeDocument/2006/relationships/hyperlink" Target="https://twitter.com/i/web/status/1465238601122385921" TargetMode="External"/><Relationship Id="rId876" Type="http://schemas.openxmlformats.org/officeDocument/2006/relationships/hyperlink" Target="https://twitter.com/" TargetMode="External"/><Relationship Id="rId1299" Type="http://schemas.openxmlformats.org/officeDocument/2006/relationships/hyperlink" Target="https://twitter.com/" TargetMode="External"/><Relationship Id="rId2252" Type="http://schemas.openxmlformats.org/officeDocument/2006/relationships/hyperlink" Target="https://twitter.com/" TargetMode="External"/><Relationship Id="rId2557" Type="http://schemas.openxmlformats.org/officeDocument/2006/relationships/hyperlink" Target="https://twitter.com/" TargetMode="External"/><Relationship Id="rId3303" Type="http://schemas.openxmlformats.org/officeDocument/2006/relationships/hyperlink" Target="https://twitter.com/" TargetMode="External"/><Relationship Id="rId3510" Type="http://schemas.openxmlformats.org/officeDocument/2006/relationships/hyperlink" Target="https://twitter.com/" TargetMode="External"/><Relationship Id="rId224" Type="http://schemas.openxmlformats.org/officeDocument/2006/relationships/hyperlink" Target="https://www.espn.com/mma/ufc/story/_/id/32729993/former-ufc-champion-conor-mcgregor-says-cleared-spar-again-april" TargetMode="External"/><Relationship Id="rId431" Type="http://schemas.openxmlformats.org/officeDocument/2006/relationships/hyperlink" Target="https://twitter.com/i/web/status/1465264614086696967" TargetMode="External"/><Relationship Id="rId529" Type="http://schemas.openxmlformats.org/officeDocument/2006/relationships/hyperlink" Target="https://en.wikipedia.org/wiki/List_of_current_UFC_fighters" TargetMode="External"/><Relationship Id="rId736" Type="http://schemas.openxmlformats.org/officeDocument/2006/relationships/hyperlink" Target="https://twitter.com/i/web/status/1465206420614307846" TargetMode="External"/><Relationship Id="rId1061" Type="http://schemas.openxmlformats.org/officeDocument/2006/relationships/hyperlink" Target="https://twitter.com/" TargetMode="External"/><Relationship Id="rId1159" Type="http://schemas.openxmlformats.org/officeDocument/2006/relationships/hyperlink" Target="https://twitter.com/" TargetMode="External"/><Relationship Id="rId1366" Type="http://schemas.openxmlformats.org/officeDocument/2006/relationships/hyperlink" Target="https://twitter.com/" TargetMode="External"/><Relationship Id="rId2112" Type="http://schemas.openxmlformats.org/officeDocument/2006/relationships/hyperlink" Target="https://twitter.com/" TargetMode="External"/><Relationship Id="rId2417" Type="http://schemas.openxmlformats.org/officeDocument/2006/relationships/hyperlink" Target="https://twitter.com/" TargetMode="External"/><Relationship Id="rId2764" Type="http://schemas.openxmlformats.org/officeDocument/2006/relationships/hyperlink" Target="https://twitter.com/" TargetMode="External"/><Relationship Id="rId2971" Type="http://schemas.openxmlformats.org/officeDocument/2006/relationships/hyperlink" Target="https://twitter.com/" TargetMode="External"/><Relationship Id="rId943" Type="http://schemas.openxmlformats.org/officeDocument/2006/relationships/hyperlink" Target="https://twitter.com/" TargetMode="External"/><Relationship Id="rId1019" Type="http://schemas.openxmlformats.org/officeDocument/2006/relationships/hyperlink" Target="https://twitter.com/" TargetMode="External"/><Relationship Id="rId1573" Type="http://schemas.openxmlformats.org/officeDocument/2006/relationships/hyperlink" Target="https://twitter.com/" TargetMode="External"/><Relationship Id="rId1780" Type="http://schemas.openxmlformats.org/officeDocument/2006/relationships/hyperlink" Target="https://twitter.com/" TargetMode="External"/><Relationship Id="rId1878" Type="http://schemas.openxmlformats.org/officeDocument/2006/relationships/hyperlink" Target="https://twitter.com/" TargetMode="External"/><Relationship Id="rId2624" Type="http://schemas.openxmlformats.org/officeDocument/2006/relationships/hyperlink" Target="https://twitter.com/" TargetMode="External"/><Relationship Id="rId2831" Type="http://schemas.openxmlformats.org/officeDocument/2006/relationships/hyperlink" Target="https://twitter.com/" TargetMode="External"/><Relationship Id="rId2929" Type="http://schemas.openxmlformats.org/officeDocument/2006/relationships/hyperlink" Target="https://twitter.com/" TargetMode="External"/><Relationship Id="rId72" Type="http://schemas.openxmlformats.org/officeDocument/2006/relationships/hyperlink" Target="https://twitter.com/i/web/status/1465202179795562496" TargetMode="External"/><Relationship Id="rId803" Type="http://schemas.openxmlformats.org/officeDocument/2006/relationships/hyperlink" Target="https://twitter.com/i/web/status/1465299050970845186" TargetMode="External"/><Relationship Id="rId1226" Type="http://schemas.openxmlformats.org/officeDocument/2006/relationships/hyperlink" Target="https://twitter.com/" TargetMode="External"/><Relationship Id="rId1433" Type="http://schemas.openxmlformats.org/officeDocument/2006/relationships/hyperlink" Target="https://twitter.com/" TargetMode="External"/><Relationship Id="rId1640" Type="http://schemas.openxmlformats.org/officeDocument/2006/relationships/hyperlink" Target="https://twitter.com/" TargetMode="External"/><Relationship Id="rId1738" Type="http://schemas.openxmlformats.org/officeDocument/2006/relationships/hyperlink" Target="https://twitter.com/" TargetMode="External"/><Relationship Id="rId3093" Type="http://schemas.openxmlformats.org/officeDocument/2006/relationships/hyperlink" Target="https://twitter.com/" TargetMode="External"/><Relationship Id="rId1500" Type="http://schemas.openxmlformats.org/officeDocument/2006/relationships/hyperlink" Target="https://twitter.com/" TargetMode="External"/><Relationship Id="rId1945" Type="http://schemas.openxmlformats.org/officeDocument/2006/relationships/hyperlink" Target="https://twitter.com/" TargetMode="External"/><Relationship Id="rId3160" Type="http://schemas.openxmlformats.org/officeDocument/2006/relationships/hyperlink" Target="https://twitter.com/" TargetMode="External"/><Relationship Id="rId3398" Type="http://schemas.openxmlformats.org/officeDocument/2006/relationships/hyperlink" Target="https://twitter.com/" TargetMode="External"/><Relationship Id="rId1805" Type="http://schemas.openxmlformats.org/officeDocument/2006/relationships/hyperlink" Target="https://twitter.com/" TargetMode="External"/><Relationship Id="rId3020" Type="http://schemas.openxmlformats.org/officeDocument/2006/relationships/hyperlink" Target="https://twitter.com/" TargetMode="External"/><Relationship Id="rId3258" Type="http://schemas.openxmlformats.org/officeDocument/2006/relationships/hyperlink" Target="https://twitter.com/" TargetMode="External"/><Relationship Id="rId3465" Type="http://schemas.openxmlformats.org/officeDocument/2006/relationships/hyperlink" Target="https://twitter.com/" TargetMode="External"/><Relationship Id="rId179" Type="http://schemas.openxmlformats.org/officeDocument/2006/relationships/hyperlink" Target="https://hb.afl.rakuten.co.jp/ichiba/g00rf7n4.r4ovm4fc.g00rf7n4.r4ovn744/?pc=https%3A%2F%2Fitem.rakuten.co.jp%2Fstar-shop%2Fagmsvd-ufc-sc-set%2F&amp;rafct=g_1" TargetMode="External"/><Relationship Id="rId386" Type="http://schemas.openxmlformats.org/officeDocument/2006/relationships/hyperlink" Target="https://news.yahoo.co.jp/articles/529d46997a65d37979849e3a84bda7837f63c461" TargetMode="External"/><Relationship Id="rId593" Type="http://schemas.openxmlformats.org/officeDocument/2006/relationships/hyperlink" Target="https://www.mmafighting.com/2021/11/28/22800421/the-great-divide-who-is-the-best-boxer-in-the-ufc?utm_campaign=mmafighting&amp;utm_content=chorus&amp;utm_medium=social&amp;utm_source=twitter" TargetMode="External"/><Relationship Id="rId2067" Type="http://schemas.openxmlformats.org/officeDocument/2006/relationships/hyperlink" Target="https://twitter.com/" TargetMode="External"/><Relationship Id="rId2274" Type="http://schemas.openxmlformats.org/officeDocument/2006/relationships/hyperlink" Target="https://twitter.com/" TargetMode="External"/><Relationship Id="rId2481" Type="http://schemas.openxmlformats.org/officeDocument/2006/relationships/hyperlink" Target="https://twitter.com/" TargetMode="External"/><Relationship Id="rId3118" Type="http://schemas.openxmlformats.org/officeDocument/2006/relationships/hyperlink" Target="https://twitter.com/" TargetMode="External"/><Relationship Id="rId3325" Type="http://schemas.openxmlformats.org/officeDocument/2006/relationships/hyperlink" Target="https://twitter.com/" TargetMode="External"/><Relationship Id="rId3532" Type="http://schemas.openxmlformats.org/officeDocument/2006/relationships/hyperlink" Target="https://twitter.com/" TargetMode="External"/><Relationship Id="rId246" Type="http://schemas.openxmlformats.org/officeDocument/2006/relationships/hyperlink" Target="https://twitter.com/i/web/status/1465237629050314754" TargetMode="External"/><Relationship Id="rId453" Type="http://schemas.openxmlformats.org/officeDocument/2006/relationships/hyperlink" Target="https://twitter.com/i/web/status/1465251419955646468" TargetMode="External"/><Relationship Id="rId660" Type="http://schemas.openxmlformats.org/officeDocument/2006/relationships/hyperlink" Target="https://twitter.com/i/web/status/1465220256444686337" TargetMode="External"/><Relationship Id="rId898" Type="http://schemas.openxmlformats.org/officeDocument/2006/relationships/hyperlink" Target="https://twitter.com/" TargetMode="External"/><Relationship Id="rId1083" Type="http://schemas.openxmlformats.org/officeDocument/2006/relationships/hyperlink" Target="https://twitter.com/" TargetMode="External"/><Relationship Id="rId1290" Type="http://schemas.openxmlformats.org/officeDocument/2006/relationships/hyperlink" Target="https://twitter.com/" TargetMode="External"/><Relationship Id="rId2134" Type="http://schemas.openxmlformats.org/officeDocument/2006/relationships/hyperlink" Target="https://twitter.com/" TargetMode="External"/><Relationship Id="rId2341" Type="http://schemas.openxmlformats.org/officeDocument/2006/relationships/hyperlink" Target="https://twitter.com/" TargetMode="External"/><Relationship Id="rId2579" Type="http://schemas.openxmlformats.org/officeDocument/2006/relationships/hyperlink" Target="https://twitter.com/" TargetMode="External"/><Relationship Id="rId2786" Type="http://schemas.openxmlformats.org/officeDocument/2006/relationships/hyperlink" Target="https://twitter.com/" TargetMode="External"/><Relationship Id="rId2993" Type="http://schemas.openxmlformats.org/officeDocument/2006/relationships/hyperlink" Target="https://twitter.com/" TargetMode="External"/><Relationship Id="rId106" Type="http://schemas.openxmlformats.org/officeDocument/2006/relationships/hyperlink" Target="https://twitter.com/i/web/status/1465203280775200773" TargetMode="External"/><Relationship Id="rId313" Type="http://schemas.openxmlformats.org/officeDocument/2006/relationships/hyperlink" Target="https://betufantasy.com/" TargetMode="External"/><Relationship Id="rId758" Type="http://schemas.openxmlformats.org/officeDocument/2006/relationships/hyperlink" Target="https://twitter.com/i/web/status/1465289599362740241" TargetMode="External"/><Relationship Id="rId965" Type="http://schemas.openxmlformats.org/officeDocument/2006/relationships/hyperlink" Target="https://twitter.com/" TargetMode="External"/><Relationship Id="rId1150" Type="http://schemas.openxmlformats.org/officeDocument/2006/relationships/hyperlink" Target="https://twitter.com/" TargetMode="External"/><Relationship Id="rId1388" Type="http://schemas.openxmlformats.org/officeDocument/2006/relationships/hyperlink" Target="https://twitter.com/" TargetMode="External"/><Relationship Id="rId1595" Type="http://schemas.openxmlformats.org/officeDocument/2006/relationships/hyperlink" Target="https://twitter.com/" TargetMode="External"/><Relationship Id="rId2439" Type="http://schemas.openxmlformats.org/officeDocument/2006/relationships/hyperlink" Target="https://twitter.com/" TargetMode="External"/><Relationship Id="rId2646" Type="http://schemas.openxmlformats.org/officeDocument/2006/relationships/hyperlink" Target="https://twitter.com/" TargetMode="External"/><Relationship Id="rId2853" Type="http://schemas.openxmlformats.org/officeDocument/2006/relationships/hyperlink" Target="https://twitter.com/" TargetMode="External"/><Relationship Id="rId94" Type="http://schemas.openxmlformats.org/officeDocument/2006/relationships/hyperlink" Target="https://twitter.com/i/web/status/1465202179795562496" TargetMode="External"/><Relationship Id="rId520" Type="http://schemas.openxmlformats.org/officeDocument/2006/relationships/hyperlink" Target="https://twitter.com/otheroicsmma/status/1465148296046034946" TargetMode="External"/><Relationship Id="rId618" Type="http://schemas.openxmlformats.org/officeDocument/2006/relationships/hyperlink" Target="https://www.irishmirror.ie/sport/ufc/dustin-poirier-gives-dismissive-response-25570338" TargetMode="External"/><Relationship Id="rId825" Type="http://schemas.openxmlformats.org/officeDocument/2006/relationships/hyperlink" Target="https://twitter.com/" TargetMode="External"/><Relationship Id="rId1248" Type="http://schemas.openxmlformats.org/officeDocument/2006/relationships/hyperlink" Target="https://twitter.com/" TargetMode="External"/><Relationship Id="rId1455" Type="http://schemas.openxmlformats.org/officeDocument/2006/relationships/hyperlink" Target="https://twitter.com/" TargetMode="External"/><Relationship Id="rId1662" Type="http://schemas.openxmlformats.org/officeDocument/2006/relationships/hyperlink" Target="https://twitter.com/" TargetMode="External"/><Relationship Id="rId2201" Type="http://schemas.openxmlformats.org/officeDocument/2006/relationships/hyperlink" Target="https://twitter.com/" TargetMode="External"/><Relationship Id="rId2506" Type="http://schemas.openxmlformats.org/officeDocument/2006/relationships/hyperlink" Target="https://twitter.com/" TargetMode="External"/><Relationship Id="rId1010" Type="http://schemas.openxmlformats.org/officeDocument/2006/relationships/hyperlink" Target="https://twitter.com/" TargetMode="External"/><Relationship Id="rId1108" Type="http://schemas.openxmlformats.org/officeDocument/2006/relationships/hyperlink" Target="https://twitter.com/" TargetMode="External"/><Relationship Id="rId1315" Type="http://schemas.openxmlformats.org/officeDocument/2006/relationships/hyperlink" Target="https://twitter.com/" TargetMode="External"/><Relationship Id="rId1967" Type="http://schemas.openxmlformats.org/officeDocument/2006/relationships/hyperlink" Target="https://twitter.com/" TargetMode="External"/><Relationship Id="rId2713" Type="http://schemas.openxmlformats.org/officeDocument/2006/relationships/hyperlink" Target="https://twitter.com/" TargetMode="External"/><Relationship Id="rId2920" Type="http://schemas.openxmlformats.org/officeDocument/2006/relationships/hyperlink" Target="https://twitter.com/" TargetMode="External"/><Relationship Id="rId1522" Type="http://schemas.openxmlformats.org/officeDocument/2006/relationships/hyperlink" Target="https://twitter.com/" TargetMode="External"/><Relationship Id="rId21" Type="http://schemas.openxmlformats.org/officeDocument/2006/relationships/hyperlink" Target="https://twitter.com/i/web/status/1465196852622479366" TargetMode="External"/><Relationship Id="rId2089" Type="http://schemas.openxmlformats.org/officeDocument/2006/relationships/hyperlink" Target="https://twitter.com/" TargetMode="External"/><Relationship Id="rId3487" Type="http://schemas.openxmlformats.org/officeDocument/2006/relationships/hyperlink" Target="https://twitter.com/" TargetMode="External"/><Relationship Id="rId2296" Type="http://schemas.openxmlformats.org/officeDocument/2006/relationships/hyperlink" Target="https://twitter.com/" TargetMode="External"/><Relationship Id="rId3347" Type="http://schemas.openxmlformats.org/officeDocument/2006/relationships/hyperlink" Target="https://twitter.com/" TargetMode="External"/><Relationship Id="rId3554" Type="http://schemas.openxmlformats.org/officeDocument/2006/relationships/hyperlink" Target="https://twitter.com/" TargetMode="External"/><Relationship Id="rId268" Type="http://schemas.openxmlformats.org/officeDocument/2006/relationships/hyperlink" Target="https://www.bloodyelbow.com/2021/11/28/22806019/ufc-brendan-schaub-to-jon-jones-god-had-nothing-to-do-with-you-hitting-your-wife-mma-news" TargetMode="External"/><Relationship Id="rId475" Type="http://schemas.openxmlformats.org/officeDocument/2006/relationships/hyperlink" Target="https://www.bjpenn.com/mma-news/ufc/tyron-woodley-reveals-plans-for-2022-says-he-will-return-to-mma-next-july/" TargetMode="External"/><Relationship Id="rId682" Type="http://schemas.openxmlformats.org/officeDocument/2006/relationships/hyperlink" Target="https://twitter.com/i/web/status/1465291747987234823" TargetMode="External"/><Relationship Id="rId2156" Type="http://schemas.openxmlformats.org/officeDocument/2006/relationships/hyperlink" Target="https://twitter.com/" TargetMode="External"/><Relationship Id="rId2363" Type="http://schemas.openxmlformats.org/officeDocument/2006/relationships/hyperlink" Target="https://twitter.com/" TargetMode="External"/><Relationship Id="rId2570" Type="http://schemas.openxmlformats.org/officeDocument/2006/relationships/hyperlink" Target="https://twitter.com/" TargetMode="External"/><Relationship Id="rId3207" Type="http://schemas.openxmlformats.org/officeDocument/2006/relationships/hyperlink" Target="https://twitter.com/" TargetMode="External"/><Relationship Id="rId3414" Type="http://schemas.openxmlformats.org/officeDocument/2006/relationships/hyperlink" Target="https://twitter.com/" TargetMode="External"/><Relationship Id="rId128" Type="http://schemas.openxmlformats.org/officeDocument/2006/relationships/hyperlink" Target="https://twitter.com/i/web/status/1465206668807921664" TargetMode="External"/><Relationship Id="rId335" Type="http://schemas.openxmlformats.org/officeDocument/2006/relationships/hyperlink" Target="https://twitter.com/i/web/status/1465216911143325697" TargetMode="External"/><Relationship Id="rId542" Type="http://schemas.openxmlformats.org/officeDocument/2006/relationships/hyperlink" Target="https://artois.ufcquechoisir.fr/chroniques-radio/" TargetMode="External"/><Relationship Id="rId1172" Type="http://schemas.openxmlformats.org/officeDocument/2006/relationships/hyperlink" Target="https://twitter.com/" TargetMode="External"/><Relationship Id="rId2016" Type="http://schemas.openxmlformats.org/officeDocument/2006/relationships/hyperlink" Target="https://twitter.com/" TargetMode="External"/><Relationship Id="rId2223" Type="http://schemas.openxmlformats.org/officeDocument/2006/relationships/hyperlink" Target="https://twitter.com/" TargetMode="External"/><Relationship Id="rId2430" Type="http://schemas.openxmlformats.org/officeDocument/2006/relationships/hyperlink" Target="https://twitter.com/" TargetMode="External"/><Relationship Id="rId402" Type="http://schemas.openxmlformats.org/officeDocument/2006/relationships/hyperlink" Target="https://knockindoorzdown.tumblr.com/post/669180494167097344/chuck-liddell-being-bullying-father-leaving-at" TargetMode="External"/><Relationship Id="rId1032" Type="http://schemas.openxmlformats.org/officeDocument/2006/relationships/hyperlink" Target="https://twitter.com/" TargetMode="External"/><Relationship Id="rId1989" Type="http://schemas.openxmlformats.org/officeDocument/2006/relationships/hyperlink" Target="https://twitter.com/" TargetMode="External"/><Relationship Id="rId1849" Type="http://schemas.openxmlformats.org/officeDocument/2006/relationships/hyperlink" Target="https://twitter.com/" TargetMode="External"/><Relationship Id="rId3064" Type="http://schemas.openxmlformats.org/officeDocument/2006/relationships/hyperlink" Target="https://twitter.com/" TargetMode="External"/><Relationship Id="rId192" Type="http://schemas.openxmlformats.org/officeDocument/2006/relationships/hyperlink" Target="https://vesti.kz/ufc/neudachnaya-arena-pochemu-jumagulova-psihologicheskoe-304137/?utm_source=twitter.com&amp;utm_medium=social&amp;utm_campaign=neudachnaya-arena--ili-pochemu-u-zhumagulova" TargetMode="External"/><Relationship Id="rId1709" Type="http://schemas.openxmlformats.org/officeDocument/2006/relationships/hyperlink" Target="https://twitter.com/" TargetMode="External"/><Relationship Id="rId1916" Type="http://schemas.openxmlformats.org/officeDocument/2006/relationships/hyperlink" Target="https://twitter.com/" TargetMode="External"/><Relationship Id="rId3271" Type="http://schemas.openxmlformats.org/officeDocument/2006/relationships/hyperlink" Target="https://twitter.com/" TargetMode="External"/><Relationship Id="rId2080" Type="http://schemas.openxmlformats.org/officeDocument/2006/relationships/hyperlink" Target="https://twitter.com/" TargetMode="External"/><Relationship Id="rId3131" Type="http://schemas.openxmlformats.org/officeDocument/2006/relationships/hyperlink" Target="https://twitter.com/" TargetMode="External"/><Relationship Id="rId2897" Type="http://schemas.openxmlformats.org/officeDocument/2006/relationships/hyperlink" Target="https://twitter.com/" TargetMode="External"/><Relationship Id="rId869" Type="http://schemas.openxmlformats.org/officeDocument/2006/relationships/hyperlink" Target="https://twitter.com/" TargetMode="External"/><Relationship Id="rId1499" Type="http://schemas.openxmlformats.org/officeDocument/2006/relationships/hyperlink" Target="https://twitter.com/" TargetMode="External"/><Relationship Id="rId729" Type="http://schemas.openxmlformats.org/officeDocument/2006/relationships/hyperlink" Target="https://twitter.com/i/web/status/1465281611805646855" TargetMode="External"/><Relationship Id="rId1359" Type="http://schemas.openxmlformats.org/officeDocument/2006/relationships/hyperlink" Target="https://twitter.com/" TargetMode="External"/><Relationship Id="rId2757" Type="http://schemas.openxmlformats.org/officeDocument/2006/relationships/hyperlink" Target="https://twitter.com/" TargetMode="External"/><Relationship Id="rId2964" Type="http://schemas.openxmlformats.org/officeDocument/2006/relationships/hyperlink" Target="https://twitter.com/" TargetMode="External"/><Relationship Id="rId936" Type="http://schemas.openxmlformats.org/officeDocument/2006/relationships/hyperlink" Target="https://twitter.com/" TargetMode="External"/><Relationship Id="rId1219" Type="http://schemas.openxmlformats.org/officeDocument/2006/relationships/hyperlink" Target="https://twitter.com/" TargetMode="External"/><Relationship Id="rId1566" Type="http://schemas.openxmlformats.org/officeDocument/2006/relationships/hyperlink" Target="https://twitter.com/" TargetMode="External"/><Relationship Id="rId1773" Type="http://schemas.openxmlformats.org/officeDocument/2006/relationships/hyperlink" Target="https://twitter.com/" TargetMode="External"/><Relationship Id="rId1980" Type="http://schemas.openxmlformats.org/officeDocument/2006/relationships/hyperlink" Target="https://twitter.com/" TargetMode="External"/><Relationship Id="rId2617" Type="http://schemas.openxmlformats.org/officeDocument/2006/relationships/hyperlink" Target="https://twitter.com/" TargetMode="External"/><Relationship Id="rId2824" Type="http://schemas.openxmlformats.org/officeDocument/2006/relationships/hyperlink" Target="https://twitter.com/" TargetMode="External"/><Relationship Id="rId65" Type="http://schemas.openxmlformats.org/officeDocument/2006/relationships/hyperlink" Target="https://twitter.com/i/web/status/1465199373248352257" TargetMode="External"/><Relationship Id="rId1426" Type="http://schemas.openxmlformats.org/officeDocument/2006/relationships/hyperlink" Target="https://twitter.com/" TargetMode="External"/><Relationship Id="rId1633" Type="http://schemas.openxmlformats.org/officeDocument/2006/relationships/hyperlink" Target="https://twitter.com/" TargetMode="External"/><Relationship Id="rId1840" Type="http://schemas.openxmlformats.org/officeDocument/2006/relationships/hyperlink" Target="https://twitter.com/" TargetMode="External"/><Relationship Id="rId1700" Type="http://schemas.openxmlformats.org/officeDocument/2006/relationships/hyperlink" Target="https://twitter.com/" TargetMode="External"/><Relationship Id="rId3458" Type="http://schemas.openxmlformats.org/officeDocument/2006/relationships/hyperlink" Target="https://twitter.com/" TargetMode="External"/><Relationship Id="rId379" Type="http://schemas.openxmlformats.org/officeDocument/2006/relationships/hyperlink" Target="http://blog.livedoor.jp/ka910gi/archives/12211089.html" TargetMode="External"/><Relationship Id="rId586" Type="http://schemas.openxmlformats.org/officeDocument/2006/relationships/hyperlink" Target="https://twitter.com/i/web/status/1465283579437629444" TargetMode="External"/><Relationship Id="rId793" Type="http://schemas.openxmlformats.org/officeDocument/2006/relationships/hyperlink" Target="https://twitter.com/i/web/status/1465298418876755971" TargetMode="External"/><Relationship Id="rId2267" Type="http://schemas.openxmlformats.org/officeDocument/2006/relationships/hyperlink" Target="https://twitter.com/" TargetMode="External"/><Relationship Id="rId2474" Type="http://schemas.openxmlformats.org/officeDocument/2006/relationships/hyperlink" Target="https://twitter.com/" TargetMode="External"/><Relationship Id="rId2681" Type="http://schemas.openxmlformats.org/officeDocument/2006/relationships/hyperlink" Target="https://twitter.com/" TargetMode="External"/><Relationship Id="rId3318" Type="http://schemas.openxmlformats.org/officeDocument/2006/relationships/hyperlink" Target="https://twitter.com/" TargetMode="External"/><Relationship Id="rId3525" Type="http://schemas.openxmlformats.org/officeDocument/2006/relationships/hyperlink" Target="https://twitter.com/" TargetMode="External"/><Relationship Id="rId239" Type="http://schemas.openxmlformats.org/officeDocument/2006/relationships/hyperlink" Target="https://twitter.com/i/web/status/1465236372898336768" TargetMode="External"/><Relationship Id="rId446" Type="http://schemas.openxmlformats.org/officeDocument/2006/relationships/hyperlink" Target="https://egochihuahua.com.mx/deporte/conoce-a-la-luchadora-de-la-ufc-que-le-rompio-varios-huesos-a-halle-berry-en-herida/" TargetMode="External"/><Relationship Id="rId653" Type="http://schemas.openxmlformats.org/officeDocument/2006/relationships/hyperlink" Target="https://agfight.com/noticias/agente-revela-que-cejudo-pode-voltar-ao-ufc-em-2022-e-ja-especula-luta-por-titulo/" TargetMode="External"/><Relationship Id="rId1076" Type="http://schemas.openxmlformats.org/officeDocument/2006/relationships/hyperlink" Target="https://twitter.com/" TargetMode="External"/><Relationship Id="rId1283" Type="http://schemas.openxmlformats.org/officeDocument/2006/relationships/hyperlink" Target="https://twitter.com/" TargetMode="External"/><Relationship Id="rId1490" Type="http://schemas.openxmlformats.org/officeDocument/2006/relationships/hyperlink" Target="https://twitter.com/" TargetMode="External"/><Relationship Id="rId2127" Type="http://schemas.openxmlformats.org/officeDocument/2006/relationships/hyperlink" Target="https://twitter.com/" TargetMode="External"/><Relationship Id="rId2334" Type="http://schemas.openxmlformats.org/officeDocument/2006/relationships/hyperlink" Target="https://twitter.com/" TargetMode="External"/><Relationship Id="rId306" Type="http://schemas.openxmlformats.org/officeDocument/2006/relationships/hyperlink" Target="https://twitter.com/UFC_DUT/status/1465238075588677635" TargetMode="External"/><Relationship Id="rId860" Type="http://schemas.openxmlformats.org/officeDocument/2006/relationships/hyperlink" Target="https://twitter.com/" TargetMode="External"/><Relationship Id="rId1143" Type="http://schemas.openxmlformats.org/officeDocument/2006/relationships/hyperlink" Target="https://twitter.com/" TargetMode="External"/><Relationship Id="rId2541" Type="http://schemas.openxmlformats.org/officeDocument/2006/relationships/hyperlink" Target="https://twitter.com/" TargetMode="External"/><Relationship Id="rId513" Type="http://schemas.openxmlformats.org/officeDocument/2006/relationships/hyperlink" Target="https://twitter.com/i/web/status/1465270901532811273" TargetMode="External"/><Relationship Id="rId720" Type="http://schemas.openxmlformats.org/officeDocument/2006/relationships/hyperlink" Target="https://social-camp.com/8Lq-SyMZ0dOsHlyb4XKiDg" TargetMode="External"/><Relationship Id="rId1350" Type="http://schemas.openxmlformats.org/officeDocument/2006/relationships/hyperlink" Target="https://twitter.com/" TargetMode="External"/><Relationship Id="rId2401" Type="http://schemas.openxmlformats.org/officeDocument/2006/relationships/hyperlink" Target="https://twitter.com/" TargetMode="External"/><Relationship Id="rId1003" Type="http://schemas.openxmlformats.org/officeDocument/2006/relationships/hyperlink" Target="https://twitter.com/" TargetMode="External"/><Relationship Id="rId1210" Type="http://schemas.openxmlformats.org/officeDocument/2006/relationships/hyperlink" Target="https://twitter.com/" TargetMode="External"/><Relationship Id="rId3175" Type="http://schemas.openxmlformats.org/officeDocument/2006/relationships/hyperlink" Target="https://twitter.com/" TargetMode="External"/><Relationship Id="rId3382" Type="http://schemas.openxmlformats.org/officeDocument/2006/relationships/hyperlink" Target="https://twitter.com/" TargetMode="External"/><Relationship Id="rId2191" Type="http://schemas.openxmlformats.org/officeDocument/2006/relationships/hyperlink" Target="https://twitter.com/" TargetMode="External"/><Relationship Id="rId3035" Type="http://schemas.openxmlformats.org/officeDocument/2006/relationships/hyperlink" Target="https://twitter.com/" TargetMode="External"/><Relationship Id="rId3242" Type="http://schemas.openxmlformats.org/officeDocument/2006/relationships/hyperlink" Target="https://twitter.com/" TargetMode="External"/><Relationship Id="rId163" Type="http://schemas.openxmlformats.org/officeDocument/2006/relationships/hyperlink" Target="https://twitter.com/i/web/status/1465214086895923203" TargetMode="External"/><Relationship Id="rId370" Type="http://schemas.openxmlformats.org/officeDocument/2006/relationships/hyperlink" Target="https://twitter.com/i/web/status/1465254574483247113" TargetMode="External"/><Relationship Id="rId2051" Type="http://schemas.openxmlformats.org/officeDocument/2006/relationships/hyperlink" Target="https://twitter.com/" TargetMode="External"/><Relationship Id="rId3102" Type="http://schemas.openxmlformats.org/officeDocument/2006/relationships/hyperlink" Target="https://twitter.com/" TargetMode="External"/><Relationship Id="rId230" Type="http://schemas.openxmlformats.org/officeDocument/2006/relationships/hyperlink" Target="http://www.worldstarhiphop.com/videos/video.php?v=wshhuH82erxmZ27M6Y4k" TargetMode="External"/><Relationship Id="rId2868" Type="http://schemas.openxmlformats.org/officeDocument/2006/relationships/hyperlink" Target="https://twitter.com/" TargetMode="External"/><Relationship Id="rId1677" Type="http://schemas.openxmlformats.org/officeDocument/2006/relationships/hyperlink" Target="https://twitter.com/" TargetMode="External"/><Relationship Id="rId1884" Type="http://schemas.openxmlformats.org/officeDocument/2006/relationships/hyperlink" Target="https://twitter.com/" TargetMode="External"/><Relationship Id="rId2728" Type="http://schemas.openxmlformats.org/officeDocument/2006/relationships/hyperlink" Target="https://twitter.com/" TargetMode="External"/><Relationship Id="rId2935" Type="http://schemas.openxmlformats.org/officeDocument/2006/relationships/hyperlink" Target="https://twitter.com/" TargetMode="External"/><Relationship Id="rId907" Type="http://schemas.openxmlformats.org/officeDocument/2006/relationships/hyperlink" Target="https://twitter.com/" TargetMode="External"/><Relationship Id="rId1537" Type="http://schemas.openxmlformats.org/officeDocument/2006/relationships/hyperlink" Target="https://twitter.com/" TargetMode="External"/><Relationship Id="rId1744" Type="http://schemas.openxmlformats.org/officeDocument/2006/relationships/hyperlink" Target="https://twitter.com/" TargetMode="External"/><Relationship Id="rId1951" Type="http://schemas.openxmlformats.org/officeDocument/2006/relationships/hyperlink" Target="https://twitter.com/" TargetMode="External"/><Relationship Id="rId36" Type="http://schemas.openxmlformats.org/officeDocument/2006/relationships/hyperlink" Target="https://twitter.com/i/web/status/1465198238252744708" TargetMode="External"/><Relationship Id="rId1604" Type="http://schemas.openxmlformats.org/officeDocument/2006/relationships/hyperlink" Target="https://twitter.com/" TargetMode="External"/><Relationship Id="rId1811" Type="http://schemas.openxmlformats.org/officeDocument/2006/relationships/hyperlink" Target="https://twitter.com/" TargetMode="External"/><Relationship Id="rId3569" Type="http://schemas.openxmlformats.org/officeDocument/2006/relationships/hyperlink" Target="https://twitter.com/" TargetMode="External"/><Relationship Id="rId697" Type="http://schemas.openxmlformats.org/officeDocument/2006/relationships/hyperlink" Target="https://www.sports.kz/news/tak-silno-byil-zol-kambosos-udivil-otsenkoy-silyi-udarov-lopesa" TargetMode="External"/><Relationship Id="rId2378" Type="http://schemas.openxmlformats.org/officeDocument/2006/relationships/hyperlink" Target="https://twitter.com/" TargetMode="External"/><Relationship Id="rId3429" Type="http://schemas.openxmlformats.org/officeDocument/2006/relationships/hyperlink" Target="https://twitter.com/" TargetMode="External"/><Relationship Id="rId1187" Type="http://schemas.openxmlformats.org/officeDocument/2006/relationships/hyperlink" Target="https://twitter.com/" TargetMode="External"/><Relationship Id="rId2585" Type="http://schemas.openxmlformats.org/officeDocument/2006/relationships/hyperlink" Target="https://twitter.com/" TargetMode="External"/><Relationship Id="rId2792" Type="http://schemas.openxmlformats.org/officeDocument/2006/relationships/hyperlink" Target="https://twitter.com/" TargetMode="External"/><Relationship Id="rId557" Type="http://schemas.openxmlformats.org/officeDocument/2006/relationships/hyperlink" Target="https://antidrop.fr/" TargetMode="External"/><Relationship Id="rId764" Type="http://schemas.openxmlformats.org/officeDocument/2006/relationships/hyperlink" Target="https://twitter.com/i/web/status/1465210207018049536" TargetMode="External"/><Relationship Id="rId971" Type="http://schemas.openxmlformats.org/officeDocument/2006/relationships/hyperlink" Target="https://twitter.com/" TargetMode="External"/><Relationship Id="rId1394" Type="http://schemas.openxmlformats.org/officeDocument/2006/relationships/hyperlink" Target="https://twitter.com/" TargetMode="External"/><Relationship Id="rId2238" Type="http://schemas.openxmlformats.org/officeDocument/2006/relationships/hyperlink" Target="https://twitter.com/" TargetMode="External"/><Relationship Id="rId2445" Type="http://schemas.openxmlformats.org/officeDocument/2006/relationships/hyperlink" Target="https://twitter.com/" TargetMode="External"/><Relationship Id="rId2652" Type="http://schemas.openxmlformats.org/officeDocument/2006/relationships/hyperlink" Target="https://twitter.com/" TargetMode="External"/><Relationship Id="rId417" Type="http://schemas.openxmlformats.org/officeDocument/2006/relationships/hyperlink" Target="https://twitter.com/i/web/status/1465262957449854976" TargetMode="External"/><Relationship Id="rId624" Type="http://schemas.openxmlformats.org/officeDocument/2006/relationships/hyperlink" Target="https://twitter.com/i/web/status/1465286975863369733" TargetMode="External"/><Relationship Id="rId831" Type="http://schemas.openxmlformats.org/officeDocument/2006/relationships/hyperlink" Target="https://twitter.com/" TargetMode="External"/><Relationship Id="rId1047" Type="http://schemas.openxmlformats.org/officeDocument/2006/relationships/hyperlink" Target="https://twitter.com/" TargetMode="External"/><Relationship Id="rId1254" Type="http://schemas.openxmlformats.org/officeDocument/2006/relationships/hyperlink" Target="https://twitter.com/" TargetMode="External"/><Relationship Id="rId1461" Type="http://schemas.openxmlformats.org/officeDocument/2006/relationships/hyperlink" Target="https://twitter.com/" TargetMode="External"/><Relationship Id="rId2305" Type="http://schemas.openxmlformats.org/officeDocument/2006/relationships/hyperlink" Target="https://twitter.com/" TargetMode="External"/><Relationship Id="rId2512" Type="http://schemas.openxmlformats.org/officeDocument/2006/relationships/hyperlink" Target="https://twitter.com/" TargetMode="External"/><Relationship Id="rId1114" Type="http://schemas.openxmlformats.org/officeDocument/2006/relationships/hyperlink" Target="https://twitter.com/" TargetMode="External"/><Relationship Id="rId1321" Type="http://schemas.openxmlformats.org/officeDocument/2006/relationships/hyperlink" Target="https://twitter.com/" TargetMode="External"/><Relationship Id="rId3079" Type="http://schemas.openxmlformats.org/officeDocument/2006/relationships/hyperlink" Target="https://twitter.com/" TargetMode="External"/><Relationship Id="rId3286" Type="http://schemas.openxmlformats.org/officeDocument/2006/relationships/hyperlink" Target="https://twitter.com/" TargetMode="External"/><Relationship Id="rId3493" Type="http://schemas.openxmlformats.org/officeDocument/2006/relationships/hyperlink" Target="https://twitter.com/" TargetMode="External"/><Relationship Id="rId2095" Type="http://schemas.openxmlformats.org/officeDocument/2006/relationships/hyperlink" Target="https://twitter.com/" TargetMode="External"/><Relationship Id="rId3146" Type="http://schemas.openxmlformats.org/officeDocument/2006/relationships/hyperlink" Target="https://twitter.com/" TargetMode="External"/><Relationship Id="rId3353" Type="http://schemas.openxmlformats.org/officeDocument/2006/relationships/hyperlink" Target="https://twitter.com/" TargetMode="External"/><Relationship Id="rId274" Type="http://schemas.openxmlformats.org/officeDocument/2006/relationships/hyperlink" Target="https://www.bloodyelbow.com/2021/11/28/22806756/polaris-18-results-ash-williams-vs-paulo-miyao-igor-tanabe-jed-hue-upset-victories-uk-bjj-grappling" TargetMode="External"/><Relationship Id="rId481" Type="http://schemas.openxmlformats.org/officeDocument/2006/relationships/hyperlink" Target="https://www.bjpenn.com/mma-news/ufc/video-jon-jones-grapples-with-olympic-wrestling-bronze-medalist-jden-cox/" TargetMode="External"/><Relationship Id="rId2162" Type="http://schemas.openxmlformats.org/officeDocument/2006/relationships/hyperlink" Target="https://twitter.com/" TargetMode="External"/><Relationship Id="rId3006" Type="http://schemas.openxmlformats.org/officeDocument/2006/relationships/hyperlink" Target="https://twitter.com/" TargetMode="External"/><Relationship Id="rId3560" Type="http://schemas.openxmlformats.org/officeDocument/2006/relationships/hyperlink" Target="https://twitter.com/" TargetMode="External"/><Relationship Id="rId134" Type="http://schemas.openxmlformats.org/officeDocument/2006/relationships/hyperlink" Target="https://twitter.com/i/web/status/1465207710312448003" TargetMode="External"/><Relationship Id="rId3213" Type="http://schemas.openxmlformats.org/officeDocument/2006/relationships/hyperlink" Target="https://twitter.com/" TargetMode="External"/><Relationship Id="rId3420" Type="http://schemas.openxmlformats.org/officeDocument/2006/relationships/hyperlink" Target="https://twitter.com/" TargetMode="External"/><Relationship Id="rId341" Type="http://schemas.openxmlformats.org/officeDocument/2006/relationships/hyperlink" Target="https://twitter.com/i/web/status/1465248432394686473" TargetMode="External"/><Relationship Id="rId2022" Type="http://schemas.openxmlformats.org/officeDocument/2006/relationships/hyperlink" Target="https://twitter.com/" TargetMode="External"/><Relationship Id="rId2979" Type="http://schemas.openxmlformats.org/officeDocument/2006/relationships/hyperlink" Target="https://twitter.com/" TargetMode="External"/><Relationship Id="rId201" Type="http://schemas.openxmlformats.org/officeDocument/2006/relationships/hyperlink" Target="https://twitter.com/i/web/status/1465227885405376514" TargetMode="External"/><Relationship Id="rId1788" Type="http://schemas.openxmlformats.org/officeDocument/2006/relationships/hyperlink" Target="https://twitter.com/" TargetMode="External"/><Relationship Id="rId1995" Type="http://schemas.openxmlformats.org/officeDocument/2006/relationships/hyperlink" Target="https://twitter.com/" TargetMode="External"/><Relationship Id="rId2839" Type="http://schemas.openxmlformats.org/officeDocument/2006/relationships/hyperlink" Target="https://twitter.com/" TargetMode="External"/><Relationship Id="rId1648" Type="http://schemas.openxmlformats.org/officeDocument/2006/relationships/hyperlink" Target="https://twitter.com/" TargetMode="External"/><Relationship Id="rId1508" Type="http://schemas.openxmlformats.org/officeDocument/2006/relationships/hyperlink" Target="https://twitter.com/" TargetMode="External"/><Relationship Id="rId1855" Type="http://schemas.openxmlformats.org/officeDocument/2006/relationships/hyperlink" Target="https://twitter.com/" TargetMode="External"/><Relationship Id="rId2906" Type="http://schemas.openxmlformats.org/officeDocument/2006/relationships/hyperlink" Target="https://twitter.com/" TargetMode="External"/><Relationship Id="rId3070" Type="http://schemas.openxmlformats.org/officeDocument/2006/relationships/hyperlink" Target="https://twitter.com/" TargetMode="External"/><Relationship Id="rId1715" Type="http://schemas.openxmlformats.org/officeDocument/2006/relationships/hyperlink" Target="https://twitter.com/" TargetMode="External"/><Relationship Id="rId1922" Type="http://schemas.openxmlformats.org/officeDocument/2006/relationships/hyperlink" Target="https://twitter.com/" TargetMode="External"/><Relationship Id="rId2489" Type="http://schemas.openxmlformats.org/officeDocument/2006/relationships/hyperlink" Target="https://twitter.com/" TargetMode="External"/><Relationship Id="rId2696" Type="http://schemas.openxmlformats.org/officeDocument/2006/relationships/hyperlink" Target="https://twitter.com/" TargetMode="External"/><Relationship Id="rId668" Type="http://schemas.openxmlformats.org/officeDocument/2006/relationships/hyperlink" Target="https://twitter.com/i/web/status/1465238601122385921" TargetMode="External"/><Relationship Id="rId875" Type="http://schemas.openxmlformats.org/officeDocument/2006/relationships/hyperlink" Target="https://twitter.com/" TargetMode="External"/><Relationship Id="rId1298" Type="http://schemas.openxmlformats.org/officeDocument/2006/relationships/hyperlink" Target="https://twitter.com/" TargetMode="External"/><Relationship Id="rId2349" Type="http://schemas.openxmlformats.org/officeDocument/2006/relationships/hyperlink" Target="https://twitter.com/" TargetMode="External"/><Relationship Id="rId2556" Type="http://schemas.openxmlformats.org/officeDocument/2006/relationships/hyperlink" Target="https://twitter.com/" TargetMode="External"/><Relationship Id="rId2763" Type="http://schemas.openxmlformats.org/officeDocument/2006/relationships/hyperlink" Target="https://twitter.com/" TargetMode="External"/><Relationship Id="rId2970" Type="http://schemas.openxmlformats.org/officeDocument/2006/relationships/hyperlink" Target="https://twitter.com/" TargetMode="External"/><Relationship Id="rId528" Type="http://schemas.openxmlformats.org/officeDocument/2006/relationships/hyperlink" Target="https://twitter.com/i/web/status/1465229045877014531" TargetMode="External"/><Relationship Id="rId735" Type="http://schemas.openxmlformats.org/officeDocument/2006/relationships/hyperlink" Target="https://twitter.com/i/web/status/1465202651453345792" TargetMode="External"/><Relationship Id="rId942" Type="http://schemas.openxmlformats.org/officeDocument/2006/relationships/hyperlink" Target="https://twitter.com/" TargetMode="External"/><Relationship Id="rId1158" Type="http://schemas.openxmlformats.org/officeDocument/2006/relationships/hyperlink" Target="https://twitter.com/" TargetMode="External"/><Relationship Id="rId1365" Type="http://schemas.openxmlformats.org/officeDocument/2006/relationships/hyperlink" Target="https://twitter.com/" TargetMode="External"/><Relationship Id="rId1572" Type="http://schemas.openxmlformats.org/officeDocument/2006/relationships/hyperlink" Target="https://twitter.com/" TargetMode="External"/><Relationship Id="rId2209" Type="http://schemas.openxmlformats.org/officeDocument/2006/relationships/hyperlink" Target="https://twitter.com/" TargetMode="External"/><Relationship Id="rId2416" Type="http://schemas.openxmlformats.org/officeDocument/2006/relationships/hyperlink" Target="https://twitter.com/" TargetMode="External"/><Relationship Id="rId2623" Type="http://schemas.openxmlformats.org/officeDocument/2006/relationships/hyperlink" Target="https://twitter.com/" TargetMode="External"/><Relationship Id="rId1018" Type="http://schemas.openxmlformats.org/officeDocument/2006/relationships/hyperlink" Target="https://twitter.com/" TargetMode="External"/><Relationship Id="rId1225" Type="http://schemas.openxmlformats.org/officeDocument/2006/relationships/hyperlink" Target="https://twitter.com/" TargetMode="External"/><Relationship Id="rId1432" Type="http://schemas.openxmlformats.org/officeDocument/2006/relationships/hyperlink" Target="https://twitter.com/" TargetMode="External"/><Relationship Id="rId2830" Type="http://schemas.openxmlformats.org/officeDocument/2006/relationships/hyperlink" Target="https://twitter.com/" TargetMode="External"/><Relationship Id="rId71" Type="http://schemas.openxmlformats.org/officeDocument/2006/relationships/hyperlink" Target="https://twitter.com/i/web/status/1465199888224894983" TargetMode="External"/><Relationship Id="rId802" Type="http://schemas.openxmlformats.org/officeDocument/2006/relationships/hyperlink" Target="https://twitter.com/fabrizioromano/status/1465296949293289474" TargetMode="External"/><Relationship Id="rId3397" Type="http://schemas.openxmlformats.org/officeDocument/2006/relationships/hyperlink" Target="https://twitter.com/" TargetMode="External"/><Relationship Id="rId178" Type="http://schemas.openxmlformats.org/officeDocument/2006/relationships/hyperlink" Target="https://twitter.com/i/web/status/1465221416362594305" TargetMode="External"/><Relationship Id="rId3257" Type="http://schemas.openxmlformats.org/officeDocument/2006/relationships/hyperlink" Target="https://twitter.com/" TargetMode="External"/><Relationship Id="rId3464" Type="http://schemas.openxmlformats.org/officeDocument/2006/relationships/hyperlink" Target="https://twitter.com/" TargetMode="External"/><Relationship Id="rId385" Type="http://schemas.openxmlformats.org/officeDocument/2006/relationships/hyperlink" Target="https://twitter.com/i/web/status/1465258197464215557" TargetMode="External"/><Relationship Id="rId592" Type="http://schemas.openxmlformats.org/officeDocument/2006/relationships/hyperlink" Target="https://www.mmafighting.com/2021/11/28/22800421/the-great-divide-who-is-the-best-boxer-in-the-ufc?utm_campaign=mmafighting&amp;utm_content=chorus&amp;utm_medium=social&amp;utm_source=twitter" TargetMode="External"/><Relationship Id="rId2066" Type="http://schemas.openxmlformats.org/officeDocument/2006/relationships/hyperlink" Target="https://twitter.com/" TargetMode="External"/><Relationship Id="rId2273" Type="http://schemas.openxmlformats.org/officeDocument/2006/relationships/hyperlink" Target="https://twitter.com/" TargetMode="External"/><Relationship Id="rId2480" Type="http://schemas.openxmlformats.org/officeDocument/2006/relationships/hyperlink" Target="https://twitter.com/" TargetMode="External"/><Relationship Id="rId3117" Type="http://schemas.openxmlformats.org/officeDocument/2006/relationships/hyperlink" Target="https://twitter.com/" TargetMode="External"/><Relationship Id="rId3324" Type="http://schemas.openxmlformats.org/officeDocument/2006/relationships/hyperlink" Target="https://twitter.com/" TargetMode="External"/><Relationship Id="rId3531" Type="http://schemas.openxmlformats.org/officeDocument/2006/relationships/hyperlink" Target="https://twitter.com/" TargetMode="External"/><Relationship Id="rId245" Type="http://schemas.openxmlformats.org/officeDocument/2006/relationships/hyperlink" Target="https://mmajunkie.usatoday.com/2021/11/ufc-269-mike-brown-preview-dustin-poirier-charles-oliveira-title-fight-red-zone-danger-areas" TargetMode="External"/><Relationship Id="rId452" Type="http://schemas.openxmlformats.org/officeDocument/2006/relationships/hyperlink" Target="https://thesportingbase.com/boxing-ufc/kambosos-jr-australias-best-ever-boxer/" TargetMode="External"/><Relationship Id="rId1082" Type="http://schemas.openxmlformats.org/officeDocument/2006/relationships/hyperlink" Target="https://twitter.com/" TargetMode="External"/><Relationship Id="rId2133" Type="http://schemas.openxmlformats.org/officeDocument/2006/relationships/hyperlink" Target="https://twitter.com/" TargetMode="External"/><Relationship Id="rId2340" Type="http://schemas.openxmlformats.org/officeDocument/2006/relationships/hyperlink" Target="https://twitter.com/" TargetMode="External"/><Relationship Id="rId105" Type="http://schemas.openxmlformats.org/officeDocument/2006/relationships/hyperlink" Target="https://twitter.com/i/web/status/1465203280775200773" TargetMode="External"/><Relationship Id="rId312" Type="http://schemas.openxmlformats.org/officeDocument/2006/relationships/hyperlink" Target="https://twitter.com/i/web/status/1465242949478850561" TargetMode="External"/><Relationship Id="rId2200" Type="http://schemas.openxmlformats.org/officeDocument/2006/relationships/hyperlink" Target="https://twitter.com/" TargetMode="External"/><Relationship Id="rId1899" Type="http://schemas.openxmlformats.org/officeDocument/2006/relationships/hyperlink" Target="https://twitter.com/" TargetMode="External"/><Relationship Id="rId1759" Type="http://schemas.openxmlformats.org/officeDocument/2006/relationships/hyperlink" Target="https://twitter.com/" TargetMode="External"/><Relationship Id="rId1966" Type="http://schemas.openxmlformats.org/officeDocument/2006/relationships/hyperlink" Target="https://twitter.com/" TargetMode="External"/><Relationship Id="rId3181" Type="http://schemas.openxmlformats.org/officeDocument/2006/relationships/hyperlink" Target="https://twitter.com/" TargetMode="External"/><Relationship Id="rId1619" Type="http://schemas.openxmlformats.org/officeDocument/2006/relationships/hyperlink" Target="https://twitter.com/" TargetMode="External"/><Relationship Id="rId1826" Type="http://schemas.openxmlformats.org/officeDocument/2006/relationships/hyperlink" Target="https://twitter.com/" TargetMode="External"/><Relationship Id="rId3041" Type="http://schemas.openxmlformats.org/officeDocument/2006/relationships/hyperlink" Target="https://twitter.com/" TargetMode="External"/><Relationship Id="rId779" Type="http://schemas.openxmlformats.org/officeDocument/2006/relationships/hyperlink" Target="https://twitter.com/i/web/status/1465297278625738754" TargetMode="External"/><Relationship Id="rId986" Type="http://schemas.openxmlformats.org/officeDocument/2006/relationships/hyperlink" Target="https://twitter.com/" TargetMode="External"/><Relationship Id="rId2667" Type="http://schemas.openxmlformats.org/officeDocument/2006/relationships/hyperlink" Target="https://twitter.com/" TargetMode="External"/><Relationship Id="rId639" Type="http://schemas.openxmlformats.org/officeDocument/2006/relationships/hyperlink" Target="https://www.essentiallysports.com/ufc-mma-news-albert-tumenov-has-a-message-for-dana-white-sean-shelby-after-triad-combat/" TargetMode="External"/><Relationship Id="rId1269" Type="http://schemas.openxmlformats.org/officeDocument/2006/relationships/hyperlink" Target="https://twitter.com/" TargetMode="External"/><Relationship Id="rId1476" Type="http://schemas.openxmlformats.org/officeDocument/2006/relationships/hyperlink" Target="https://twitter.com/" TargetMode="External"/><Relationship Id="rId2874" Type="http://schemas.openxmlformats.org/officeDocument/2006/relationships/hyperlink" Target="https://twitter.com/" TargetMode="External"/><Relationship Id="rId846" Type="http://schemas.openxmlformats.org/officeDocument/2006/relationships/hyperlink" Target="https://twitter.com/" TargetMode="External"/><Relationship Id="rId1129" Type="http://schemas.openxmlformats.org/officeDocument/2006/relationships/hyperlink" Target="https://twitter.com/" TargetMode="External"/><Relationship Id="rId1683" Type="http://schemas.openxmlformats.org/officeDocument/2006/relationships/hyperlink" Target="https://twitter.com/" TargetMode="External"/><Relationship Id="rId1890" Type="http://schemas.openxmlformats.org/officeDocument/2006/relationships/hyperlink" Target="https://twitter.com/" TargetMode="External"/><Relationship Id="rId2527" Type="http://schemas.openxmlformats.org/officeDocument/2006/relationships/hyperlink" Target="https://twitter.com/" TargetMode="External"/><Relationship Id="rId2734" Type="http://schemas.openxmlformats.org/officeDocument/2006/relationships/hyperlink" Target="https://twitter.com/" TargetMode="External"/><Relationship Id="rId2941" Type="http://schemas.openxmlformats.org/officeDocument/2006/relationships/hyperlink" Target="https://twitter.com/" TargetMode="External"/><Relationship Id="rId706" Type="http://schemas.openxmlformats.org/officeDocument/2006/relationships/hyperlink" Target="https://twitter.com/i/web/status/1465264475490197504" TargetMode="External"/><Relationship Id="rId913" Type="http://schemas.openxmlformats.org/officeDocument/2006/relationships/hyperlink" Target="https://twitter.com/" TargetMode="External"/><Relationship Id="rId1336" Type="http://schemas.openxmlformats.org/officeDocument/2006/relationships/hyperlink" Target="https://twitter.com/" TargetMode="External"/><Relationship Id="rId1543" Type="http://schemas.openxmlformats.org/officeDocument/2006/relationships/hyperlink" Target="https://twitter.com/" TargetMode="External"/><Relationship Id="rId1750" Type="http://schemas.openxmlformats.org/officeDocument/2006/relationships/hyperlink" Target="https://twitter.com/" TargetMode="External"/><Relationship Id="rId2801" Type="http://schemas.openxmlformats.org/officeDocument/2006/relationships/hyperlink" Target="https://twitter.com/" TargetMode="External"/><Relationship Id="rId42" Type="http://schemas.openxmlformats.org/officeDocument/2006/relationships/hyperlink" Target="https://twitter.com/i/web/status/1465198421724250117" TargetMode="External"/><Relationship Id="rId1403" Type="http://schemas.openxmlformats.org/officeDocument/2006/relationships/hyperlink" Target="https://twitter.com/" TargetMode="External"/><Relationship Id="rId1610" Type="http://schemas.openxmlformats.org/officeDocument/2006/relationships/hyperlink" Target="https://twitter.com/" TargetMode="External"/><Relationship Id="rId3368" Type="http://schemas.openxmlformats.org/officeDocument/2006/relationships/hyperlink" Target="https://twitter.com/" TargetMode="External"/><Relationship Id="rId3575" Type="http://schemas.openxmlformats.org/officeDocument/2006/relationships/table" Target="../tables/table1.xml"/><Relationship Id="rId289" Type="http://schemas.openxmlformats.org/officeDocument/2006/relationships/hyperlink" Target="https://www.bjpenn.com/mma-news/ufc/triller-triad-combat-pulev-vs-mir-live-results-and-highlights/?utm_source=rss&amp;utm_medium=rss&amp;utm_campaign=triller-triad-combat-pulev-vs-mir-live-results-and-highlights" TargetMode="External"/><Relationship Id="rId496" Type="http://schemas.openxmlformats.org/officeDocument/2006/relationships/hyperlink" Target="https://twitter.com/i/web/status/1465198592243740672" TargetMode="External"/><Relationship Id="rId2177" Type="http://schemas.openxmlformats.org/officeDocument/2006/relationships/hyperlink" Target="https://twitter.com/" TargetMode="External"/><Relationship Id="rId2384" Type="http://schemas.openxmlformats.org/officeDocument/2006/relationships/hyperlink" Target="https://twitter.com/" TargetMode="External"/><Relationship Id="rId2591" Type="http://schemas.openxmlformats.org/officeDocument/2006/relationships/hyperlink" Target="https://twitter.com/" TargetMode="External"/><Relationship Id="rId3228" Type="http://schemas.openxmlformats.org/officeDocument/2006/relationships/hyperlink" Target="https://twitter.com/" TargetMode="External"/><Relationship Id="rId3435" Type="http://schemas.openxmlformats.org/officeDocument/2006/relationships/hyperlink" Target="https://twitter.com/" TargetMode="External"/><Relationship Id="rId149" Type="http://schemas.openxmlformats.org/officeDocument/2006/relationships/hyperlink" Target="http://i898.s1000.xrea.com/former-ufc-champion-thinks-simone-biles-needs-some-tough-love/" TargetMode="External"/><Relationship Id="rId356" Type="http://schemas.openxmlformats.org/officeDocument/2006/relationships/hyperlink" Target="https://crypto.com/" TargetMode="External"/><Relationship Id="rId563" Type="http://schemas.openxmlformats.org/officeDocument/2006/relationships/hyperlink" Target="https://twitter.com/i/web/status/1465279771668094976" TargetMode="External"/><Relationship Id="rId770" Type="http://schemas.openxmlformats.org/officeDocument/2006/relationships/hyperlink" Target="https://twitter.com/i/web/status/1465270671945375744" TargetMode="External"/><Relationship Id="rId1193" Type="http://schemas.openxmlformats.org/officeDocument/2006/relationships/hyperlink" Target="https://twitter.com/" TargetMode="External"/><Relationship Id="rId2037" Type="http://schemas.openxmlformats.org/officeDocument/2006/relationships/hyperlink" Target="https://twitter.com/" TargetMode="External"/><Relationship Id="rId2244" Type="http://schemas.openxmlformats.org/officeDocument/2006/relationships/hyperlink" Target="https://twitter.com/" TargetMode="External"/><Relationship Id="rId2451" Type="http://schemas.openxmlformats.org/officeDocument/2006/relationships/hyperlink" Target="https://twitter.com/" TargetMode="External"/><Relationship Id="rId216" Type="http://schemas.openxmlformats.org/officeDocument/2006/relationships/hyperlink" Target="https://twitter.com/i/web/status/1465233272477257728" TargetMode="External"/><Relationship Id="rId423" Type="http://schemas.openxmlformats.org/officeDocument/2006/relationships/hyperlink" Target="https://www.youtube.com/watch?v=4u2aRoIfGTA&amp;feature=youtu.be" TargetMode="External"/><Relationship Id="rId1053" Type="http://schemas.openxmlformats.org/officeDocument/2006/relationships/hyperlink" Target="https://twitter.com/" TargetMode="External"/><Relationship Id="rId1260" Type="http://schemas.openxmlformats.org/officeDocument/2006/relationships/hyperlink" Target="https://twitter.com/" TargetMode="External"/><Relationship Id="rId2104" Type="http://schemas.openxmlformats.org/officeDocument/2006/relationships/hyperlink" Target="https://twitter.com/" TargetMode="External"/><Relationship Id="rId3502" Type="http://schemas.openxmlformats.org/officeDocument/2006/relationships/hyperlink" Target="https://twitter.com/" TargetMode="External"/><Relationship Id="rId630" Type="http://schemas.openxmlformats.org/officeDocument/2006/relationships/hyperlink" Target="https://twitter.com/benedwa00058412/status/1465132290976198657" TargetMode="External"/><Relationship Id="rId2311" Type="http://schemas.openxmlformats.org/officeDocument/2006/relationships/hyperlink" Target="https://twitter.com/" TargetMode="External"/><Relationship Id="rId1120" Type="http://schemas.openxmlformats.org/officeDocument/2006/relationships/hyperlink" Target="https://twitter.com/" TargetMode="External"/><Relationship Id="rId1937" Type="http://schemas.openxmlformats.org/officeDocument/2006/relationships/hyperlink" Target="https://twitter.com/" TargetMode="External"/><Relationship Id="rId3085" Type="http://schemas.openxmlformats.org/officeDocument/2006/relationships/hyperlink" Target="https://twitter.com/" TargetMode="External"/><Relationship Id="rId3292" Type="http://schemas.openxmlformats.org/officeDocument/2006/relationships/hyperlink" Target="https://twitter.com/" TargetMode="External"/><Relationship Id="rId3152" Type="http://schemas.openxmlformats.org/officeDocument/2006/relationships/hyperlink" Target="https://twitter.com/" TargetMode="External"/><Relationship Id="rId280" Type="http://schemas.openxmlformats.org/officeDocument/2006/relationships/hyperlink" Target="https://www.mmafighting.com/2021/11/28/22775190/glover-teixeira-alex-pereira-three-fights-away-from-fighting-israel-adesanya-again" TargetMode="External"/><Relationship Id="rId3012" Type="http://schemas.openxmlformats.org/officeDocument/2006/relationships/hyperlink" Target="https://twitter.com/" TargetMode="External"/><Relationship Id="rId140" Type="http://schemas.openxmlformats.org/officeDocument/2006/relationships/hyperlink" Target="https://twitter.com/i/web/status/1465209529407197189" TargetMode="External"/><Relationship Id="rId6" Type="http://schemas.openxmlformats.org/officeDocument/2006/relationships/hyperlink" Target="https://www.essentiallysports.com/when-i-step-into-that-octagon-ill-weigh-173-pounds-justin-gaethje-ufc-249-news/" TargetMode="External"/><Relationship Id="rId2778" Type="http://schemas.openxmlformats.org/officeDocument/2006/relationships/hyperlink" Target="https://twitter.com/" TargetMode="External"/><Relationship Id="rId2985" Type="http://schemas.openxmlformats.org/officeDocument/2006/relationships/hyperlink" Target="https://twitter.com/" TargetMode="External"/><Relationship Id="rId957" Type="http://schemas.openxmlformats.org/officeDocument/2006/relationships/hyperlink" Target="https://twitter.com/" TargetMode="External"/><Relationship Id="rId1587" Type="http://schemas.openxmlformats.org/officeDocument/2006/relationships/hyperlink" Target="https://twitter.com/" TargetMode="External"/><Relationship Id="rId1794" Type="http://schemas.openxmlformats.org/officeDocument/2006/relationships/hyperlink" Target="https://twitter.com/" TargetMode="External"/><Relationship Id="rId2638" Type="http://schemas.openxmlformats.org/officeDocument/2006/relationships/hyperlink" Target="https://twitter.com/" TargetMode="External"/><Relationship Id="rId2845" Type="http://schemas.openxmlformats.org/officeDocument/2006/relationships/hyperlink" Target="https://twitter.com/" TargetMode="External"/><Relationship Id="rId86" Type="http://schemas.openxmlformats.org/officeDocument/2006/relationships/hyperlink" Target="https://twitter.com/i/web/status/1465199888224894983" TargetMode="External"/><Relationship Id="rId817" Type="http://schemas.openxmlformats.org/officeDocument/2006/relationships/hyperlink" Target="https://twitter.com/" TargetMode="External"/><Relationship Id="rId1447" Type="http://schemas.openxmlformats.org/officeDocument/2006/relationships/hyperlink" Target="https://twitter.com/" TargetMode="External"/><Relationship Id="rId1654" Type="http://schemas.openxmlformats.org/officeDocument/2006/relationships/hyperlink" Target="https://twitter.com/" TargetMode="External"/><Relationship Id="rId1861" Type="http://schemas.openxmlformats.org/officeDocument/2006/relationships/hyperlink" Target="https://twitter.com/" TargetMode="External"/><Relationship Id="rId2705" Type="http://schemas.openxmlformats.org/officeDocument/2006/relationships/hyperlink" Target="https://twitter.com/" TargetMode="External"/><Relationship Id="rId2912" Type="http://schemas.openxmlformats.org/officeDocument/2006/relationships/hyperlink" Target="https://twitter.com/" TargetMode="External"/><Relationship Id="rId1307" Type="http://schemas.openxmlformats.org/officeDocument/2006/relationships/hyperlink" Target="https://twitter.com/" TargetMode="External"/><Relationship Id="rId1514" Type="http://schemas.openxmlformats.org/officeDocument/2006/relationships/hyperlink" Target="https://twitter.com/" TargetMode="External"/><Relationship Id="rId1721" Type="http://schemas.openxmlformats.org/officeDocument/2006/relationships/hyperlink" Target="https://twitter.com/" TargetMode="External"/><Relationship Id="rId13" Type="http://schemas.openxmlformats.org/officeDocument/2006/relationships/hyperlink" Target="https://twitter.com/i/web/status/1465197061469458433" TargetMode="External"/><Relationship Id="rId3479" Type="http://schemas.openxmlformats.org/officeDocument/2006/relationships/hyperlink" Target="https://twitter.com/" TargetMode="External"/><Relationship Id="rId2288" Type="http://schemas.openxmlformats.org/officeDocument/2006/relationships/hyperlink" Target="https://twitter.com/" TargetMode="External"/><Relationship Id="rId2495" Type="http://schemas.openxmlformats.org/officeDocument/2006/relationships/hyperlink" Target="https://twitter.com/" TargetMode="External"/><Relationship Id="rId3339" Type="http://schemas.openxmlformats.org/officeDocument/2006/relationships/hyperlink" Target="https://twitter.com/" TargetMode="External"/><Relationship Id="rId467" Type="http://schemas.openxmlformats.org/officeDocument/2006/relationships/hyperlink" Target="https://www.bjpenn.com/mma-news/ufc/mike-perry-reacts-after-defeating-michael-seals-at-triller-triad-combat/" TargetMode="External"/><Relationship Id="rId1097" Type="http://schemas.openxmlformats.org/officeDocument/2006/relationships/hyperlink" Target="https://twitter.com/" TargetMode="External"/><Relationship Id="rId2148" Type="http://schemas.openxmlformats.org/officeDocument/2006/relationships/hyperlink" Target="https://twitter.com/" TargetMode="External"/><Relationship Id="rId3546" Type="http://schemas.openxmlformats.org/officeDocument/2006/relationships/hyperlink" Target="https://twitter.com/" TargetMode="External"/><Relationship Id="rId674" Type="http://schemas.openxmlformats.org/officeDocument/2006/relationships/hyperlink" Target="https://www.bjpenn.com/mma-news/ufc/henry-cejudo-will-100-percent-fight-in-the-ufc-again-in-2022-says-manager/" TargetMode="External"/><Relationship Id="rId881" Type="http://schemas.openxmlformats.org/officeDocument/2006/relationships/hyperlink" Target="https://twitter.com/" TargetMode="External"/><Relationship Id="rId2355" Type="http://schemas.openxmlformats.org/officeDocument/2006/relationships/hyperlink" Target="https://twitter.com/" TargetMode="External"/><Relationship Id="rId2562" Type="http://schemas.openxmlformats.org/officeDocument/2006/relationships/hyperlink" Target="https://twitter.com/" TargetMode="External"/><Relationship Id="rId3406" Type="http://schemas.openxmlformats.org/officeDocument/2006/relationships/hyperlink" Target="https://twitter.com/" TargetMode="External"/><Relationship Id="rId327" Type="http://schemas.openxmlformats.org/officeDocument/2006/relationships/hyperlink" Target="https://news.yahoo.co.jp/articles/529d46997a65d37979849e3a84bda7837f63c461" TargetMode="External"/><Relationship Id="rId534" Type="http://schemas.openxmlformats.org/officeDocument/2006/relationships/hyperlink" Target="https://westernjournal.com/" TargetMode="External"/><Relationship Id="rId741" Type="http://schemas.openxmlformats.org/officeDocument/2006/relationships/hyperlink" Target="https://twitter.com/i/web/status/1465225295380856835" TargetMode="External"/><Relationship Id="rId1164" Type="http://schemas.openxmlformats.org/officeDocument/2006/relationships/hyperlink" Target="https://twitter.com/" TargetMode="External"/><Relationship Id="rId1371" Type="http://schemas.openxmlformats.org/officeDocument/2006/relationships/hyperlink" Target="https://twitter.com/" TargetMode="External"/><Relationship Id="rId2008" Type="http://schemas.openxmlformats.org/officeDocument/2006/relationships/hyperlink" Target="https://twitter.com/" TargetMode="External"/><Relationship Id="rId2215" Type="http://schemas.openxmlformats.org/officeDocument/2006/relationships/hyperlink" Target="https://twitter.com/" TargetMode="External"/><Relationship Id="rId2422" Type="http://schemas.openxmlformats.org/officeDocument/2006/relationships/hyperlink" Target="https://twitter.com/" TargetMode="External"/><Relationship Id="rId601" Type="http://schemas.openxmlformats.org/officeDocument/2006/relationships/hyperlink" Target="https://boxemag.com/ufc/ufc-actualites/ngannou-vs-gane-fabricio-werdum-donne-son-pronostic-pour-lufc-270/" TargetMode="External"/><Relationship Id="rId1024" Type="http://schemas.openxmlformats.org/officeDocument/2006/relationships/hyperlink" Target="https://twitter.com/" TargetMode="External"/><Relationship Id="rId1231" Type="http://schemas.openxmlformats.org/officeDocument/2006/relationships/hyperlink" Target="https://twitter.com/" TargetMode="External"/><Relationship Id="rId3196" Type="http://schemas.openxmlformats.org/officeDocument/2006/relationships/hyperlink" Target="https://twitter.com/" TargetMode="External"/><Relationship Id="rId3056" Type="http://schemas.openxmlformats.org/officeDocument/2006/relationships/hyperlink" Target="https://twitter.com/" TargetMode="External"/><Relationship Id="rId3263" Type="http://schemas.openxmlformats.org/officeDocument/2006/relationships/hyperlink" Target="https://twitter.com/" TargetMode="External"/><Relationship Id="rId3470" Type="http://schemas.openxmlformats.org/officeDocument/2006/relationships/hyperlink" Target="https://twitter.com/" TargetMode="External"/><Relationship Id="rId184" Type="http://schemas.openxmlformats.org/officeDocument/2006/relationships/hyperlink" Target="https://juara.bolasport.com/read/323018635/begini-taktik-licik-bos-ufc-demi-wujudkan-duel-khabib-vs-gsp" TargetMode="External"/><Relationship Id="rId391" Type="http://schemas.openxmlformats.org/officeDocument/2006/relationships/hyperlink" Target="https://twitter.com/i/web/status/1465258798277353474" TargetMode="External"/><Relationship Id="rId1908" Type="http://schemas.openxmlformats.org/officeDocument/2006/relationships/hyperlink" Target="https://twitter.com/" TargetMode="External"/><Relationship Id="rId2072" Type="http://schemas.openxmlformats.org/officeDocument/2006/relationships/hyperlink" Target="https://twitter.com/" TargetMode="External"/><Relationship Id="rId3123" Type="http://schemas.openxmlformats.org/officeDocument/2006/relationships/hyperlink" Target="https://twitter.com/" TargetMode="External"/><Relationship Id="rId251" Type="http://schemas.openxmlformats.org/officeDocument/2006/relationships/hyperlink" Target="https://www.instagram.com/p/CW2m_OlMGB4XxVkaFNn2u4v9G2w0RegNocmy_k0" TargetMode="External"/><Relationship Id="rId3330" Type="http://schemas.openxmlformats.org/officeDocument/2006/relationships/hyperlink" Target="https://twitter.com/" TargetMode="External"/><Relationship Id="rId2889" Type="http://schemas.openxmlformats.org/officeDocument/2006/relationships/hyperlink" Target="https://twitter.com/" TargetMode="External"/><Relationship Id="rId111" Type="http://schemas.openxmlformats.org/officeDocument/2006/relationships/hyperlink" Target="https://www.youtube.com/watch?v=uBmIJbIjUNc&amp;feature=youtu.be" TargetMode="External"/><Relationship Id="rId1698" Type="http://schemas.openxmlformats.org/officeDocument/2006/relationships/hyperlink" Target="https://twitter.com/" TargetMode="External"/><Relationship Id="rId2749" Type="http://schemas.openxmlformats.org/officeDocument/2006/relationships/hyperlink" Target="https://twitter.com/" TargetMode="External"/><Relationship Id="rId2956" Type="http://schemas.openxmlformats.org/officeDocument/2006/relationships/hyperlink" Target="https://twitter.com/" TargetMode="External"/><Relationship Id="rId928" Type="http://schemas.openxmlformats.org/officeDocument/2006/relationships/hyperlink" Target="https://twitter.com/" TargetMode="External"/><Relationship Id="rId1558" Type="http://schemas.openxmlformats.org/officeDocument/2006/relationships/hyperlink" Target="https://twitter.com/" TargetMode="External"/><Relationship Id="rId1765" Type="http://schemas.openxmlformats.org/officeDocument/2006/relationships/hyperlink" Target="https://twitter.com/" TargetMode="External"/><Relationship Id="rId2609" Type="http://schemas.openxmlformats.org/officeDocument/2006/relationships/hyperlink" Target="https://twitter.com/" TargetMode="External"/><Relationship Id="rId57" Type="http://schemas.openxmlformats.org/officeDocument/2006/relationships/hyperlink" Target="https://twitter.com/i/web/status/1465202179795562496" TargetMode="External"/><Relationship Id="rId1418" Type="http://schemas.openxmlformats.org/officeDocument/2006/relationships/hyperlink" Target="https://twitter.com/" TargetMode="External"/><Relationship Id="rId1972" Type="http://schemas.openxmlformats.org/officeDocument/2006/relationships/hyperlink" Target="https://twitter.com/" TargetMode="External"/><Relationship Id="rId2816" Type="http://schemas.openxmlformats.org/officeDocument/2006/relationships/hyperlink" Target="https://twitter.com/" TargetMode="External"/><Relationship Id="rId1625" Type="http://schemas.openxmlformats.org/officeDocument/2006/relationships/hyperlink" Target="https://twitter.com/" TargetMode="External"/><Relationship Id="rId1832" Type="http://schemas.openxmlformats.org/officeDocument/2006/relationships/hyperlink" Target="https://twitter.com/" TargetMode="External"/><Relationship Id="rId2399" Type="http://schemas.openxmlformats.org/officeDocument/2006/relationships/hyperlink" Target="https://twitter.com/" TargetMode="External"/><Relationship Id="rId578" Type="http://schemas.openxmlformats.org/officeDocument/2006/relationships/hyperlink" Target="https://www.bestfightodds.com/events/ufc-fight-night-203-2343" TargetMode="External"/><Relationship Id="rId785" Type="http://schemas.openxmlformats.org/officeDocument/2006/relationships/hyperlink" Target="https://www.youtube.com/watch?v=l7rUnn-Ufec&amp;feature=youtu.be" TargetMode="External"/><Relationship Id="rId992" Type="http://schemas.openxmlformats.org/officeDocument/2006/relationships/hyperlink" Target="https://twitter.com/" TargetMode="External"/><Relationship Id="rId2259" Type="http://schemas.openxmlformats.org/officeDocument/2006/relationships/hyperlink" Target="https://twitter.com/" TargetMode="External"/><Relationship Id="rId2466" Type="http://schemas.openxmlformats.org/officeDocument/2006/relationships/hyperlink" Target="https://twitter.com/" TargetMode="External"/><Relationship Id="rId2673" Type="http://schemas.openxmlformats.org/officeDocument/2006/relationships/hyperlink" Target="https://twitter.com/" TargetMode="External"/><Relationship Id="rId2880" Type="http://schemas.openxmlformats.org/officeDocument/2006/relationships/hyperlink" Target="https://twitter.com/" TargetMode="External"/><Relationship Id="rId3517" Type="http://schemas.openxmlformats.org/officeDocument/2006/relationships/hyperlink" Target="https://twitter.com/" TargetMode="External"/><Relationship Id="rId438" Type="http://schemas.openxmlformats.org/officeDocument/2006/relationships/hyperlink" Target="https://newsolds.com/2021/02/11/ufc-10/?utm_source=ReviveOldPost&amp;utm_medium=social&amp;utm_campaign=ReviveOldPost" TargetMode="External"/><Relationship Id="rId645" Type="http://schemas.openxmlformats.org/officeDocument/2006/relationships/hyperlink" Target="https://twitter.com/i/web/status/1465283162456481800" TargetMode="External"/><Relationship Id="rId852" Type="http://schemas.openxmlformats.org/officeDocument/2006/relationships/hyperlink" Target="https://twitter.com/" TargetMode="External"/><Relationship Id="rId1068" Type="http://schemas.openxmlformats.org/officeDocument/2006/relationships/hyperlink" Target="https://twitter.com/" TargetMode="External"/><Relationship Id="rId1275" Type="http://schemas.openxmlformats.org/officeDocument/2006/relationships/hyperlink" Target="https://twitter.com/" TargetMode="External"/><Relationship Id="rId1482" Type="http://schemas.openxmlformats.org/officeDocument/2006/relationships/hyperlink" Target="https://twitter.com/" TargetMode="External"/><Relationship Id="rId2119" Type="http://schemas.openxmlformats.org/officeDocument/2006/relationships/hyperlink" Target="https://twitter.com/" TargetMode="External"/><Relationship Id="rId2326" Type="http://schemas.openxmlformats.org/officeDocument/2006/relationships/hyperlink" Target="https://twitter.com/" TargetMode="External"/><Relationship Id="rId2533" Type="http://schemas.openxmlformats.org/officeDocument/2006/relationships/hyperlink" Target="https://twitter.com/" TargetMode="External"/><Relationship Id="rId2740" Type="http://schemas.openxmlformats.org/officeDocument/2006/relationships/hyperlink" Target="https://twitter.com/" TargetMode="External"/><Relationship Id="rId505" Type="http://schemas.openxmlformats.org/officeDocument/2006/relationships/hyperlink" Target="https://twitter.com/i/web/status/1465267883311869955" TargetMode="External"/><Relationship Id="rId712" Type="http://schemas.openxmlformats.org/officeDocument/2006/relationships/hyperlink" Target="https://twitter.com/i/web/status/1465294763943510021" TargetMode="External"/><Relationship Id="rId1135" Type="http://schemas.openxmlformats.org/officeDocument/2006/relationships/hyperlink" Target="https://twitter.com/" TargetMode="External"/><Relationship Id="rId1342" Type="http://schemas.openxmlformats.org/officeDocument/2006/relationships/hyperlink" Target="https://twitter.com/" TargetMode="External"/><Relationship Id="rId1202" Type="http://schemas.openxmlformats.org/officeDocument/2006/relationships/hyperlink" Target="https://twitter.com/" TargetMode="External"/><Relationship Id="rId2600" Type="http://schemas.openxmlformats.org/officeDocument/2006/relationships/hyperlink" Target="https://twitter.com/" TargetMode="External"/><Relationship Id="rId3167" Type="http://schemas.openxmlformats.org/officeDocument/2006/relationships/hyperlink" Target="https://twitter.com/" TargetMode="External"/><Relationship Id="rId295" Type="http://schemas.openxmlformats.org/officeDocument/2006/relationships/hyperlink" Target="https://twitter.com/i/web/status/1465240516757491715" TargetMode="External"/><Relationship Id="rId3374" Type="http://schemas.openxmlformats.org/officeDocument/2006/relationships/hyperlink" Target="https://twitter.com/" TargetMode="External"/><Relationship Id="rId2183" Type="http://schemas.openxmlformats.org/officeDocument/2006/relationships/hyperlink" Target="https://twitter.com/" TargetMode="External"/><Relationship Id="rId2390" Type="http://schemas.openxmlformats.org/officeDocument/2006/relationships/hyperlink" Target="https://twitter.com/" TargetMode="External"/><Relationship Id="rId3027" Type="http://schemas.openxmlformats.org/officeDocument/2006/relationships/hyperlink" Target="https://twitter.com/" TargetMode="External"/><Relationship Id="rId3234" Type="http://schemas.openxmlformats.org/officeDocument/2006/relationships/hyperlink" Target="https://twitter.com/" TargetMode="External"/><Relationship Id="rId3441" Type="http://schemas.openxmlformats.org/officeDocument/2006/relationships/hyperlink" Target="https://twitter.com/" TargetMode="External"/><Relationship Id="rId155" Type="http://schemas.openxmlformats.org/officeDocument/2006/relationships/hyperlink" Target="https://twitter.com/_daphy/status/1464594582306443264" TargetMode="External"/><Relationship Id="rId362" Type="http://schemas.openxmlformats.org/officeDocument/2006/relationships/hyperlink" Target="https://news.yahoo.co.jp/articles/529d46997a65d37979849e3a84bda7837f63c461" TargetMode="External"/><Relationship Id="rId2043" Type="http://schemas.openxmlformats.org/officeDocument/2006/relationships/hyperlink" Target="https://twitter.com/" TargetMode="External"/><Relationship Id="rId2250" Type="http://schemas.openxmlformats.org/officeDocument/2006/relationships/hyperlink" Target="https://twitter.com/" TargetMode="External"/><Relationship Id="rId3301" Type="http://schemas.openxmlformats.org/officeDocument/2006/relationships/hyperlink" Target="https://twitter.com/" TargetMode="External"/><Relationship Id="rId222" Type="http://schemas.openxmlformats.org/officeDocument/2006/relationships/hyperlink" Target="https://mmajunkie.usatoday.com/2021/11/ufc-270-fabricio-werdum-prediction-for-ngannou-vs-gane" TargetMode="External"/><Relationship Id="rId2110" Type="http://schemas.openxmlformats.org/officeDocument/2006/relationships/hyperlink" Target="https://twitter.com/" TargetMode="External"/><Relationship Id="rId1669" Type="http://schemas.openxmlformats.org/officeDocument/2006/relationships/hyperlink" Target="https://twitter.com/" TargetMode="External"/><Relationship Id="rId1876" Type="http://schemas.openxmlformats.org/officeDocument/2006/relationships/hyperlink" Target="https://twitter.com/" TargetMode="External"/><Relationship Id="rId2927" Type="http://schemas.openxmlformats.org/officeDocument/2006/relationships/hyperlink" Target="https://twitter.com/" TargetMode="External"/><Relationship Id="rId3091" Type="http://schemas.openxmlformats.org/officeDocument/2006/relationships/hyperlink" Target="https://twitter.com/" TargetMode="External"/><Relationship Id="rId1529" Type="http://schemas.openxmlformats.org/officeDocument/2006/relationships/hyperlink" Target="https://twitter.com/" TargetMode="External"/><Relationship Id="rId1736" Type="http://schemas.openxmlformats.org/officeDocument/2006/relationships/hyperlink" Target="https://twitter.com/" TargetMode="External"/><Relationship Id="rId1943" Type="http://schemas.openxmlformats.org/officeDocument/2006/relationships/hyperlink" Target="https://twitter.com/" TargetMode="External"/><Relationship Id="rId28" Type="http://schemas.openxmlformats.org/officeDocument/2006/relationships/hyperlink" Target="https://twitter.com/i/web/status/1465198147920011266" TargetMode="External"/><Relationship Id="rId1803" Type="http://schemas.openxmlformats.org/officeDocument/2006/relationships/hyperlink" Target="https://twitter.com/" TargetMode="External"/><Relationship Id="rId689" Type="http://schemas.openxmlformats.org/officeDocument/2006/relationships/hyperlink" Target="https://twitter.com/i/web/status/1465278149244198918" TargetMode="External"/><Relationship Id="rId896" Type="http://schemas.openxmlformats.org/officeDocument/2006/relationships/hyperlink" Target="https://twitter.com/" TargetMode="External"/><Relationship Id="rId2577" Type="http://schemas.openxmlformats.org/officeDocument/2006/relationships/hyperlink" Target="https://twitter.com/" TargetMode="External"/><Relationship Id="rId2784" Type="http://schemas.openxmlformats.org/officeDocument/2006/relationships/hyperlink" Target="https://twitter.com/" TargetMode="External"/><Relationship Id="rId549" Type="http://schemas.openxmlformats.org/officeDocument/2006/relationships/hyperlink" Target="https://gamerslounge.dk/ufc-4-prime-icons-opdaterering/" TargetMode="External"/><Relationship Id="rId756" Type="http://schemas.openxmlformats.org/officeDocument/2006/relationships/hyperlink" Target="https://twitter.com/i/web/status/1465282033815638020" TargetMode="External"/><Relationship Id="rId1179" Type="http://schemas.openxmlformats.org/officeDocument/2006/relationships/hyperlink" Target="https://twitter.com/" TargetMode="External"/><Relationship Id="rId1386" Type="http://schemas.openxmlformats.org/officeDocument/2006/relationships/hyperlink" Target="https://twitter.com/" TargetMode="External"/><Relationship Id="rId1593" Type="http://schemas.openxmlformats.org/officeDocument/2006/relationships/hyperlink" Target="https://twitter.com/" TargetMode="External"/><Relationship Id="rId2437" Type="http://schemas.openxmlformats.org/officeDocument/2006/relationships/hyperlink" Target="https://twitter.com/" TargetMode="External"/><Relationship Id="rId2991" Type="http://schemas.openxmlformats.org/officeDocument/2006/relationships/hyperlink" Target="https://twitter.com/" TargetMode="External"/><Relationship Id="rId409" Type="http://schemas.openxmlformats.org/officeDocument/2006/relationships/hyperlink" Target="https://twitter.com/i/web/status/1465225016879075330" TargetMode="External"/><Relationship Id="rId963" Type="http://schemas.openxmlformats.org/officeDocument/2006/relationships/hyperlink" Target="https://twitter.com/" TargetMode="External"/><Relationship Id="rId1039" Type="http://schemas.openxmlformats.org/officeDocument/2006/relationships/hyperlink" Target="https://twitter.com/" TargetMode="External"/><Relationship Id="rId1246" Type="http://schemas.openxmlformats.org/officeDocument/2006/relationships/hyperlink" Target="https://twitter.com/" TargetMode="External"/><Relationship Id="rId2644" Type="http://schemas.openxmlformats.org/officeDocument/2006/relationships/hyperlink" Target="https://twitter.com/" TargetMode="External"/><Relationship Id="rId2851" Type="http://schemas.openxmlformats.org/officeDocument/2006/relationships/hyperlink" Target="https://twitter.com/" TargetMode="External"/><Relationship Id="rId92" Type="http://schemas.openxmlformats.org/officeDocument/2006/relationships/hyperlink" Target="https://twitter.com/i/web/status/1465202179795562496" TargetMode="External"/><Relationship Id="rId616" Type="http://schemas.openxmlformats.org/officeDocument/2006/relationships/hyperlink" Target="https://www.bjpenn.com/mma-news/ufc/henry-cejudo-will-100-percent-fight-in-the-ufc-again-in-2022-says-manager/" TargetMode="External"/><Relationship Id="rId823" Type="http://schemas.openxmlformats.org/officeDocument/2006/relationships/hyperlink" Target="https://twitter.com/" TargetMode="External"/><Relationship Id="rId1453" Type="http://schemas.openxmlformats.org/officeDocument/2006/relationships/hyperlink" Target="https://twitter.com/" TargetMode="External"/><Relationship Id="rId1660" Type="http://schemas.openxmlformats.org/officeDocument/2006/relationships/hyperlink" Target="https://twitter.com/" TargetMode="External"/><Relationship Id="rId2504" Type="http://schemas.openxmlformats.org/officeDocument/2006/relationships/hyperlink" Target="https://twitter.com/" TargetMode="External"/><Relationship Id="rId2711" Type="http://schemas.openxmlformats.org/officeDocument/2006/relationships/hyperlink" Target="https://twitter.com/" TargetMode="External"/><Relationship Id="rId1106" Type="http://schemas.openxmlformats.org/officeDocument/2006/relationships/hyperlink" Target="https://twitter.com/" TargetMode="External"/><Relationship Id="rId1313" Type="http://schemas.openxmlformats.org/officeDocument/2006/relationships/hyperlink" Target="https://twitter.com/" TargetMode="External"/><Relationship Id="rId1520" Type="http://schemas.openxmlformats.org/officeDocument/2006/relationships/hyperlink" Target="https://twitter.com/" TargetMode="External"/><Relationship Id="rId3278" Type="http://schemas.openxmlformats.org/officeDocument/2006/relationships/hyperlink" Target="https://twitter.com/" TargetMode="External"/><Relationship Id="rId3485" Type="http://schemas.openxmlformats.org/officeDocument/2006/relationships/hyperlink" Target="https://twitter.com/" TargetMode="External"/><Relationship Id="rId199" Type="http://schemas.openxmlformats.org/officeDocument/2006/relationships/hyperlink" Target="https://twitter.com/i/web/status/1465227443061600259" TargetMode="External"/><Relationship Id="rId2087" Type="http://schemas.openxmlformats.org/officeDocument/2006/relationships/hyperlink" Target="https://twitter.com/" TargetMode="External"/><Relationship Id="rId2294" Type="http://schemas.openxmlformats.org/officeDocument/2006/relationships/hyperlink" Target="https://twitter.com/" TargetMode="External"/><Relationship Id="rId3138" Type="http://schemas.openxmlformats.org/officeDocument/2006/relationships/hyperlink" Target="https://twitter.com/" TargetMode="External"/><Relationship Id="rId3345" Type="http://schemas.openxmlformats.org/officeDocument/2006/relationships/hyperlink" Target="https://twitter.com/" TargetMode="External"/><Relationship Id="rId3552" Type="http://schemas.openxmlformats.org/officeDocument/2006/relationships/hyperlink" Target="https://twitter.com/" TargetMode="External"/><Relationship Id="rId266" Type="http://schemas.openxmlformats.org/officeDocument/2006/relationships/hyperlink" Target="https://twitter.com/i/web/status/1465239080128626689" TargetMode="External"/><Relationship Id="rId473" Type="http://schemas.openxmlformats.org/officeDocument/2006/relationships/hyperlink" Target="https://www.bjpenn.com/mma-news/ufc/geoff-neal-fires-back-at-derek-brunson-after-suggesting-welterweights-are-avoiding-khamzat-chimaev/" TargetMode="External"/><Relationship Id="rId680" Type="http://schemas.openxmlformats.org/officeDocument/2006/relationships/hyperlink" Target="https://twitter.com/i/web/status/1465291747987234823" TargetMode="External"/><Relationship Id="rId2154" Type="http://schemas.openxmlformats.org/officeDocument/2006/relationships/hyperlink" Target="https://twitter.com/" TargetMode="External"/><Relationship Id="rId2361" Type="http://schemas.openxmlformats.org/officeDocument/2006/relationships/hyperlink" Target="https://twitter.com/" TargetMode="External"/><Relationship Id="rId3205" Type="http://schemas.openxmlformats.org/officeDocument/2006/relationships/hyperlink" Target="https://twitter.com/" TargetMode="External"/><Relationship Id="rId3412" Type="http://schemas.openxmlformats.org/officeDocument/2006/relationships/hyperlink" Target="https://twitter.com/" TargetMode="External"/><Relationship Id="rId126" Type="http://schemas.openxmlformats.org/officeDocument/2006/relationships/hyperlink" Target="https://www.kimura.se/cris-cyborg-berattar-om-hur-bellator-raddade-hennes-karriar/" TargetMode="External"/><Relationship Id="rId333" Type="http://schemas.openxmlformats.org/officeDocument/2006/relationships/hyperlink" Target="https://twitter.com/i/web/status/1465216908056223746" TargetMode="External"/><Relationship Id="rId540" Type="http://schemas.openxmlformats.org/officeDocument/2006/relationships/hyperlink" Target="https://twitter.com/i/web/status/1465276060128399363" TargetMode="External"/><Relationship Id="rId1170" Type="http://schemas.openxmlformats.org/officeDocument/2006/relationships/hyperlink" Target="https://twitter.com/" TargetMode="External"/><Relationship Id="rId2014" Type="http://schemas.openxmlformats.org/officeDocument/2006/relationships/hyperlink" Target="https://twitter.com/" TargetMode="External"/><Relationship Id="rId2221" Type="http://schemas.openxmlformats.org/officeDocument/2006/relationships/hyperlink" Target="https://twitter.com/" TargetMode="External"/><Relationship Id="rId1030" Type="http://schemas.openxmlformats.org/officeDocument/2006/relationships/hyperlink" Target="https://twitter.com/" TargetMode="External"/><Relationship Id="rId400" Type="http://schemas.openxmlformats.org/officeDocument/2006/relationships/hyperlink" Target="https://twitter.com/i/web/status/1465260217537638406" TargetMode="External"/><Relationship Id="rId1987" Type="http://schemas.openxmlformats.org/officeDocument/2006/relationships/hyperlink" Target="https://twitter.com/" TargetMode="External"/><Relationship Id="rId1847" Type="http://schemas.openxmlformats.org/officeDocument/2006/relationships/hyperlink" Target="https://twitter.com/" TargetMode="External"/><Relationship Id="rId1707" Type="http://schemas.openxmlformats.org/officeDocument/2006/relationships/hyperlink" Target="https://twitter.com/" TargetMode="External"/><Relationship Id="rId3062" Type="http://schemas.openxmlformats.org/officeDocument/2006/relationships/hyperlink" Target="https://twitter.com/" TargetMode="External"/><Relationship Id="rId190" Type="http://schemas.openxmlformats.org/officeDocument/2006/relationships/hyperlink" Target="https://twitter.com/i/web/status/1465223304965410816" TargetMode="External"/><Relationship Id="rId1914" Type="http://schemas.openxmlformats.org/officeDocument/2006/relationships/hyperlink" Target="https://twitter.com/" TargetMode="External"/><Relationship Id="rId2688" Type="http://schemas.openxmlformats.org/officeDocument/2006/relationships/hyperlink" Target="https://twitter.com/" TargetMode="External"/><Relationship Id="rId2895" Type="http://schemas.openxmlformats.org/officeDocument/2006/relationships/hyperlink" Target="https://twitter.com/" TargetMode="External"/><Relationship Id="rId867" Type="http://schemas.openxmlformats.org/officeDocument/2006/relationships/hyperlink" Target="https://twitter.com/" TargetMode="External"/><Relationship Id="rId1497" Type="http://schemas.openxmlformats.org/officeDocument/2006/relationships/hyperlink" Target="https://twitter.com/" TargetMode="External"/><Relationship Id="rId2548" Type="http://schemas.openxmlformats.org/officeDocument/2006/relationships/hyperlink" Target="https://twitter.com/" TargetMode="External"/><Relationship Id="rId2755" Type="http://schemas.openxmlformats.org/officeDocument/2006/relationships/hyperlink" Target="https://twitter.com/" TargetMode="External"/><Relationship Id="rId2962" Type="http://schemas.openxmlformats.org/officeDocument/2006/relationships/hyperlink" Target="https://twitter.com/" TargetMode="External"/><Relationship Id="rId727" Type="http://schemas.openxmlformats.org/officeDocument/2006/relationships/hyperlink" Target="https://twitter.com/i/web/status/1465296166552322048" TargetMode="External"/><Relationship Id="rId934" Type="http://schemas.openxmlformats.org/officeDocument/2006/relationships/hyperlink" Target="https://twitter.com/" TargetMode="External"/><Relationship Id="rId1357" Type="http://schemas.openxmlformats.org/officeDocument/2006/relationships/hyperlink" Target="https://twitter.com/" TargetMode="External"/><Relationship Id="rId1564" Type="http://schemas.openxmlformats.org/officeDocument/2006/relationships/hyperlink" Target="https://twitter.com/" TargetMode="External"/><Relationship Id="rId1771" Type="http://schemas.openxmlformats.org/officeDocument/2006/relationships/hyperlink" Target="https://twitter.com/" TargetMode="External"/><Relationship Id="rId2408" Type="http://schemas.openxmlformats.org/officeDocument/2006/relationships/hyperlink" Target="https://twitter.com/" TargetMode="External"/><Relationship Id="rId2615" Type="http://schemas.openxmlformats.org/officeDocument/2006/relationships/hyperlink" Target="https://twitter.com/" TargetMode="External"/><Relationship Id="rId2822" Type="http://schemas.openxmlformats.org/officeDocument/2006/relationships/hyperlink" Target="https://twitter.com/" TargetMode="External"/><Relationship Id="rId63" Type="http://schemas.openxmlformats.org/officeDocument/2006/relationships/hyperlink" Target="https://twitter.com/i/web/status/1465199724944785415" TargetMode="External"/><Relationship Id="rId1217" Type="http://schemas.openxmlformats.org/officeDocument/2006/relationships/hyperlink" Target="https://twitter.com/" TargetMode="External"/><Relationship Id="rId1424" Type="http://schemas.openxmlformats.org/officeDocument/2006/relationships/hyperlink" Target="https://twitter.com/" TargetMode="External"/><Relationship Id="rId1631" Type="http://schemas.openxmlformats.org/officeDocument/2006/relationships/hyperlink" Target="https://twitter.com/" TargetMode="External"/><Relationship Id="rId3389" Type="http://schemas.openxmlformats.org/officeDocument/2006/relationships/hyperlink" Target="https://twitter.com/" TargetMode="External"/><Relationship Id="rId2198" Type="http://schemas.openxmlformats.org/officeDocument/2006/relationships/hyperlink" Target="https://twitter.com/" TargetMode="External"/><Relationship Id="rId3249" Type="http://schemas.openxmlformats.org/officeDocument/2006/relationships/hyperlink" Target="https://twitter.com/" TargetMode="External"/><Relationship Id="rId3456" Type="http://schemas.openxmlformats.org/officeDocument/2006/relationships/hyperlink" Target="https://twitter.com/" TargetMode="External"/><Relationship Id="rId377" Type="http://schemas.openxmlformats.org/officeDocument/2006/relationships/hyperlink" Target="https://twitter.com/i/web/status/1465255708862005253" TargetMode="External"/><Relationship Id="rId584" Type="http://schemas.openxmlformats.org/officeDocument/2006/relationships/hyperlink" Target="https://twitter.com/i/web/status/1465283579437629444" TargetMode="External"/><Relationship Id="rId2058" Type="http://schemas.openxmlformats.org/officeDocument/2006/relationships/hyperlink" Target="https://twitter.com/" TargetMode="External"/><Relationship Id="rId2265" Type="http://schemas.openxmlformats.org/officeDocument/2006/relationships/hyperlink" Target="https://twitter.com/" TargetMode="External"/><Relationship Id="rId3109" Type="http://schemas.openxmlformats.org/officeDocument/2006/relationships/hyperlink" Target="https://twitter.com/" TargetMode="External"/><Relationship Id="rId237" Type="http://schemas.openxmlformats.org/officeDocument/2006/relationships/hyperlink" Target="https://twitter.com/i/web/status/1465235321998749697" TargetMode="External"/><Relationship Id="rId791" Type="http://schemas.openxmlformats.org/officeDocument/2006/relationships/hyperlink" Target="https://twitter.com/i/web/status/1465298362878599169" TargetMode="External"/><Relationship Id="rId1074" Type="http://schemas.openxmlformats.org/officeDocument/2006/relationships/hyperlink" Target="https://twitter.com/" TargetMode="External"/><Relationship Id="rId2472" Type="http://schemas.openxmlformats.org/officeDocument/2006/relationships/hyperlink" Target="https://twitter.com/" TargetMode="External"/><Relationship Id="rId3316" Type="http://schemas.openxmlformats.org/officeDocument/2006/relationships/hyperlink" Target="https://twitter.com/" TargetMode="External"/><Relationship Id="rId3523" Type="http://schemas.openxmlformats.org/officeDocument/2006/relationships/hyperlink" Target="https://twitter.com/" TargetMode="External"/><Relationship Id="rId444" Type="http://schemas.openxmlformats.org/officeDocument/2006/relationships/hyperlink" Target="https://www.mmafighting.com/2021/11/28/22800421/the-great-divide-who-is-the-best-boxer-in-the-ufc?utm_campaign=mmafighting&amp;utm_content=chorus&amp;utm_medium=social&amp;utm_source=twitter" TargetMode="External"/><Relationship Id="rId651" Type="http://schemas.openxmlformats.org/officeDocument/2006/relationships/hyperlink" Target="https://twitter.com/i/web/status/1465289950765670412" TargetMode="External"/><Relationship Id="rId1281" Type="http://schemas.openxmlformats.org/officeDocument/2006/relationships/hyperlink" Target="https://twitter.com/" TargetMode="External"/><Relationship Id="rId2125" Type="http://schemas.openxmlformats.org/officeDocument/2006/relationships/hyperlink" Target="https://twitter.com/" TargetMode="External"/><Relationship Id="rId2332" Type="http://schemas.openxmlformats.org/officeDocument/2006/relationships/hyperlink" Target="https://twitter.com/" TargetMode="External"/><Relationship Id="rId304" Type="http://schemas.openxmlformats.org/officeDocument/2006/relationships/hyperlink" Target="https://twitter.com/i/web/status/1465241812843438083" TargetMode="External"/><Relationship Id="rId511" Type="http://schemas.openxmlformats.org/officeDocument/2006/relationships/hyperlink" Target="https://twitter.com/0522_gon/status/1465012191929663489" TargetMode="External"/><Relationship Id="rId1141" Type="http://schemas.openxmlformats.org/officeDocument/2006/relationships/hyperlink" Target="https://twitter.com/" TargetMode="External"/><Relationship Id="rId1001" Type="http://schemas.openxmlformats.org/officeDocument/2006/relationships/hyperlink" Target="https://twitter.com/" TargetMode="External"/><Relationship Id="rId1958" Type="http://schemas.openxmlformats.org/officeDocument/2006/relationships/hyperlink" Target="https://twitter.com/" TargetMode="External"/><Relationship Id="rId3173" Type="http://schemas.openxmlformats.org/officeDocument/2006/relationships/hyperlink" Target="https://twitter.com/" TargetMode="External"/><Relationship Id="rId3380" Type="http://schemas.openxmlformats.org/officeDocument/2006/relationships/hyperlink" Target="https://twitter.com/" TargetMode="External"/><Relationship Id="rId1818" Type="http://schemas.openxmlformats.org/officeDocument/2006/relationships/hyperlink" Target="https://twitter.com/" TargetMode="External"/><Relationship Id="rId3033" Type="http://schemas.openxmlformats.org/officeDocument/2006/relationships/hyperlink" Target="https://twitter.com/" TargetMode="External"/><Relationship Id="rId3240" Type="http://schemas.openxmlformats.org/officeDocument/2006/relationships/hyperlink" Target="https://twitter.com/" TargetMode="External"/><Relationship Id="rId161" Type="http://schemas.openxmlformats.org/officeDocument/2006/relationships/hyperlink" Target="https://twitter.com/i/web/status/1465214086895923203" TargetMode="External"/><Relationship Id="rId2799" Type="http://schemas.openxmlformats.org/officeDocument/2006/relationships/hyperlink" Target="https://twitter.com/" TargetMode="External"/><Relationship Id="rId3100" Type="http://schemas.openxmlformats.org/officeDocument/2006/relationships/hyperlink" Target="https://twitter.com/" TargetMode="External"/><Relationship Id="rId978" Type="http://schemas.openxmlformats.org/officeDocument/2006/relationships/hyperlink" Target="https://twitter.com/" TargetMode="External"/><Relationship Id="rId2659" Type="http://schemas.openxmlformats.org/officeDocument/2006/relationships/hyperlink" Target="https://twitter.com/" TargetMode="External"/><Relationship Id="rId2866" Type="http://schemas.openxmlformats.org/officeDocument/2006/relationships/hyperlink" Target="https://twitter.com/" TargetMode="External"/><Relationship Id="rId838" Type="http://schemas.openxmlformats.org/officeDocument/2006/relationships/hyperlink" Target="https://twitter.com/" TargetMode="External"/><Relationship Id="rId1468" Type="http://schemas.openxmlformats.org/officeDocument/2006/relationships/hyperlink" Target="https://twitter.com/" TargetMode="External"/><Relationship Id="rId1675" Type="http://schemas.openxmlformats.org/officeDocument/2006/relationships/hyperlink" Target="https://twitter.com/" TargetMode="External"/><Relationship Id="rId1882" Type="http://schemas.openxmlformats.org/officeDocument/2006/relationships/hyperlink" Target="https://twitter.com/" TargetMode="External"/><Relationship Id="rId2519" Type="http://schemas.openxmlformats.org/officeDocument/2006/relationships/hyperlink" Target="https://twitter.com/" TargetMode="External"/><Relationship Id="rId2726" Type="http://schemas.openxmlformats.org/officeDocument/2006/relationships/hyperlink" Target="https://twitter.com/" TargetMode="External"/><Relationship Id="rId1328" Type="http://schemas.openxmlformats.org/officeDocument/2006/relationships/hyperlink" Target="https://twitter.com/" TargetMode="External"/><Relationship Id="rId1535" Type="http://schemas.openxmlformats.org/officeDocument/2006/relationships/hyperlink" Target="https://twitter.com/" TargetMode="External"/><Relationship Id="rId2933" Type="http://schemas.openxmlformats.org/officeDocument/2006/relationships/hyperlink" Target="https://twitter.com/" TargetMode="External"/><Relationship Id="rId905" Type="http://schemas.openxmlformats.org/officeDocument/2006/relationships/hyperlink" Target="https://twitter.com/" TargetMode="External"/><Relationship Id="rId1742" Type="http://schemas.openxmlformats.org/officeDocument/2006/relationships/hyperlink" Target="https://twitter.com/" TargetMode="External"/><Relationship Id="rId34" Type="http://schemas.openxmlformats.org/officeDocument/2006/relationships/hyperlink" Target="https://twitter.com/i/web/status/1465198238252744708" TargetMode="External"/><Relationship Id="rId1602" Type="http://schemas.openxmlformats.org/officeDocument/2006/relationships/hyperlink" Target="https://twitter.com/" TargetMode="External"/><Relationship Id="rId3567" Type="http://schemas.openxmlformats.org/officeDocument/2006/relationships/hyperlink" Target="https://twitter.com/" TargetMode="External"/><Relationship Id="rId488" Type="http://schemas.openxmlformats.org/officeDocument/2006/relationships/hyperlink" Target="https://twitter.com/i/web/status/1465208158155116547" TargetMode="External"/><Relationship Id="rId695" Type="http://schemas.openxmlformats.org/officeDocument/2006/relationships/hyperlink" Target="https://twitter.com/i/web/status/1465204781102813188" TargetMode="External"/><Relationship Id="rId2169" Type="http://schemas.openxmlformats.org/officeDocument/2006/relationships/hyperlink" Target="https://twitter.com/" TargetMode="External"/><Relationship Id="rId2376" Type="http://schemas.openxmlformats.org/officeDocument/2006/relationships/hyperlink" Target="https://twitter.com/" TargetMode="External"/><Relationship Id="rId2583" Type="http://schemas.openxmlformats.org/officeDocument/2006/relationships/hyperlink" Target="https://twitter.com/" TargetMode="External"/><Relationship Id="rId2790" Type="http://schemas.openxmlformats.org/officeDocument/2006/relationships/hyperlink" Target="https://twitter.com/" TargetMode="External"/><Relationship Id="rId3427" Type="http://schemas.openxmlformats.org/officeDocument/2006/relationships/hyperlink" Target="https://twitter.com/" TargetMode="External"/><Relationship Id="rId348" Type="http://schemas.openxmlformats.org/officeDocument/2006/relationships/hyperlink" Target="https://twitter.com/i/web/status/1465227877931261953" TargetMode="External"/><Relationship Id="rId555" Type="http://schemas.openxmlformats.org/officeDocument/2006/relationships/hyperlink" Target="http://blog.livedoor.jp/ka910gi/archives/12211089.html" TargetMode="External"/><Relationship Id="rId762" Type="http://schemas.openxmlformats.org/officeDocument/2006/relationships/hyperlink" Target="https://twitter.com/i/web/status/1465202655664422916" TargetMode="External"/><Relationship Id="rId1185" Type="http://schemas.openxmlformats.org/officeDocument/2006/relationships/hyperlink" Target="https://twitter.com/" TargetMode="External"/><Relationship Id="rId1392" Type="http://schemas.openxmlformats.org/officeDocument/2006/relationships/hyperlink" Target="https://twitter.com/" TargetMode="External"/><Relationship Id="rId2029" Type="http://schemas.openxmlformats.org/officeDocument/2006/relationships/hyperlink" Target="https://twitter.com/" TargetMode="External"/><Relationship Id="rId2236" Type="http://schemas.openxmlformats.org/officeDocument/2006/relationships/hyperlink" Target="https://twitter.com/" TargetMode="External"/><Relationship Id="rId2443" Type="http://schemas.openxmlformats.org/officeDocument/2006/relationships/hyperlink" Target="https://twitter.com/" TargetMode="External"/><Relationship Id="rId2650" Type="http://schemas.openxmlformats.org/officeDocument/2006/relationships/hyperlink" Target="https://twitter.com/" TargetMode="External"/><Relationship Id="rId208" Type="http://schemas.openxmlformats.org/officeDocument/2006/relationships/hyperlink" Target="https://news.yahoo.co.jp/articles/529d46997a65d37979849e3a84bda7837f63c461" TargetMode="External"/><Relationship Id="rId415" Type="http://schemas.openxmlformats.org/officeDocument/2006/relationships/hyperlink" Target="https://twitter.com/i/web/status/1465258707164434435" TargetMode="External"/><Relationship Id="rId622" Type="http://schemas.openxmlformats.org/officeDocument/2006/relationships/hyperlink" Target="https://twitter.com/i/web/status/1465286964349968387" TargetMode="External"/><Relationship Id="rId1045" Type="http://schemas.openxmlformats.org/officeDocument/2006/relationships/hyperlink" Target="https://twitter.com/" TargetMode="External"/><Relationship Id="rId1252" Type="http://schemas.openxmlformats.org/officeDocument/2006/relationships/hyperlink" Target="https://twitter.com/" TargetMode="External"/><Relationship Id="rId2303" Type="http://schemas.openxmlformats.org/officeDocument/2006/relationships/hyperlink" Target="https://twitter.com/" TargetMode="External"/><Relationship Id="rId2510" Type="http://schemas.openxmlformats.org/officeDocument/2006/relationships/hyperlink" Target="https://twitter.com/" TargetMode="External"/><Relationship Id="rId1112" Type="http://schemas.openxmlformats.org/officeDocument/2006/relationships/hyperlink" Target="https://twitter.com/" TargetMode="External"/><Relationship Id="rId3077" Type="http://schemas.openxmlformats.org/officeDocument/2006/relationships/hyperlink" Target="https://twitter.com/" TargetMode="External"/><Relationship Id="rId3284" Type="http://schemas.openxmlformats.org/officeDocument/2006/relationships/hyperlink" Target="https://twitter.com/" TargetMode="External"/><Relationship Id="rId1929" Type="http://schemas.openxmlformats.org/officeDocument/2006/relationships/hyperlink" Target="https://twitter.com/" TargetMode="External"/><Relationship Id="rId2093" Type="http://schemas.openxmlformats.org/officeDocument/2006/relationships/hyperlink" Target="https://twitter.com/" TargetMode="External"/><Relationship Id="rId3491" Type="http://schemas.openxmlformats.org/officeDocument/2006/relationships/hyperlink" Target="https://twitter.com/" TargetMode="External"/><Relationship Id="rId3144" Type="http://schemas.openxmlformats.org/officeDocument/2006/relationships/hyperlink" Target="https://twitter.com/" TargetMode="External"/><Relationship Id="rId3351" Type="http://schemas.openxmlformats.org/officeDocument/2006/relationships/hyperlink" Target="https://twitter.com/" TargetMode="External"/><Relationship Id="rId272" Type="http://schemas.openxmlformats.org/officeDocument/2006/relationships/hyperlink" Target="https://www.bloodyelbow.com/2021/11/28/22805127/jame-krause-not-retiring-not-looking-to-fight-coach-glory-ufc-mma-news" TargetMode="External"/><Relationship Id="rId2160" Type="http://schemas.openxmlformats.org/officeDocument/2006/relationships/hyperlink" Target="https://twitter.com/" TargetMode="External"/><Relationship Id="rId3004" Type="http://schemas.openxmlformats.org/officeDocument/2006/relationships/hyperlink" Target="https://twitter.com/" TargetMode="External"/><Relationship Id="rId3211" Type="http://schemas.openxmlformats.org/officeDocument/2006/relationships/hyperlink" Target="https://twitter.com/" TargetMode="External"/><Relationship Id="rId132" Type="http://schemas.openxmlformats.org/officeDocument/2006/relationships/hyperlink" Target="https://www.ebay.com/itm/265424382108?mkevt=1&amp;mkcid=16&amp;mkrid=711-127632-2357-0" TargetMode="External"/><Relationship Id="rId2020" Type="http://schemas.openxmlformats.org/officeDocument/2006/relationships/hyperlink" Target="https://twitter.com/" TargetMode="External"/><Relationship Id="rId1579" Type="http://schemas.openxmlformats.org/officeDocument/2006/relationships/hyperlink" Target="https://twitter.com/" TargetMode="External"/><Relationship Id="rId2977" Type="http://schemas.openxmlformats.org/officeDocument/2006/relationships/hyperlink" Target="https://twitter.com/" TargetMode="External"/><Relationship Id="rId949" Type="http://schemas.openxmlformats.org/officeDocument/2006/relationships/hyperlink" Target="https://twitter.com/" TargetMode="External"/><Relationship Id="rId1786" Type="http://schemas.openxmlformats.org/officeDocument/2006/relationships/hyperlink" Target="https://twitter.com/" TargetMode="External"/><Relationship Id="rId1993" Type="http://schemas.openxmlformats.org/officeDocument/2006/relationships/hyperlink" Target="https://twitter.com/" TargetMode="External"/><Relationship Id="rId2837" Type="http://schemas.openxmlformats.org/officeDocument/2006/relationships/hyperlink" Target="https://twitter.com/" TargetMode="External"/><Relationship Id="rId78" Type="http://schemas.openxmlformats.org/officeDocument/2006/relationships/hyperlink" Target="https://twitter.com/i/web/status/1465199724944785415" TargetMode="External"/><Relationship Id="rId809" Type="http://schemas.openxmlformats.org/officeDocument/2006/relationships/hyperlink" Target="https://twitter.com/i/web/status/1465263710918742020" TargetMode="External"/><Relationship Id="rId1439" Type="http://schemas.openxmlformats.org/officeDocument/2006/relationships/hyperlink" Target="https://twitter.com/" TargetMode="External"/><Relationship Id="rId1646" Type="http://schemas.openxmlformats.org/officeDocument/2006/relationships/hyperlink" Target="https://twitter.com/" TargetMode="External"/><Relationship Id="rId1853" Type="http://schemas.openxmlformats.org/officeDocument/2006/relationships/hyperlink" Target="https://twitter.com/" TargetMode="External"/><Relationship Id="rId2904" Type="http://schemas.openxmlformats.org/officeDocument/2006/relationships/hyperlink" Target="https://twitter.com/" TargetMode="External"/><Relationship Id="rId1506" Type="http://schemas.openxmlformats.org/officeDocument/2006/relationships/hyperlink" Target="https://twitter.com/" TargetMode="External"/><Relationship Id="rId1713" Type="http://schemas.openxmlformats.org/officeDocument/2006/relationships/hyperlink" Target="https://twitter.com/" TargetMode="External"/><Relationship Id="rId1920" Type="http://schemas.openxmlformats.org/officeDocument/2006/relationships/hyperlink" Target="https://twitter.com/" TargetMode="External"/><Relationship Id="rId599" Type="http://schemas.openxmlformats.org/officeDocument/2006/relationships/hyperlink" Target="https://twitter.com/i/web/status/1465284934193631238" TargetMode="External"/><Relationship Id="rId2487" Type="http://schemas.openxmlformats.org/officeDocument/2006/relationships/hyperlink" Target="https://twitter.com/" TargetMode="External"/><Relationship Id="rId2694" Type="http://schemas.openxmlformats.org/officeDocument/2006/relationships/hyperlink" Target="https://twitter.com/" TargetMode="External"/><Relationship Id="rId3538" Type="http://schemas.openxmlformats.org/officeDocument/2006/relationships/hyperlink" Target="https://twitter.com/" TargetMode="External"/><Relationship Id="rId459" Type="http://schemas.openxmlformats.org/officeDocument/2006/relationships/hyperlink" Target="https://twitter.com/i/web/status/1465217917008715784" TargetMode="External"/><Relationship Id="rId666" Type="http://schemas.openxmlformats.org/officeDocument/2006/relationships/hyperlink" Target="https://twitter.com/i/web/status/1465292046000803840" TargetMode="External"/><Relationship Id="rId873" Type="http://schemas.openxmlformats.org/officeDocument/2006/relationships/hyperlink" Target="https://twitter.com/" TargetMode="External"/><Relationship Id="rId1089" Type="http://schemas.openxmlformats.org/officeDocument/2006/relationships/hyperlink" Target="https://twitter.com/" TargetMode="External"/><Relationship Id="rId1296" Type="http://schemas.openxmlformats.org/officeDocument/2006/relationships/hyperlink" Target="https://twitter.com/" TargetMode="External"/><Relationship Id="rId2347" Type="http://schemas.openxmlformats.org/officeDocument/2006/relationships/hyperlink" Target="https://twitter.com/" TargetMode="External"/><Relationship Id="rId2554" Type="http://schemas.openxmlformats.org/officeDocument/2006/relationships/hyperlink" Target="https://twitter.com/" TargetMode="External"/><Relationship Id="rId319" Type="http://schemas.openxmlformats.org/officeDocument/2006/relationships/hyperlink" Target="https://mmajunkie.usatoday.com/2021/11/ufc-269-mike-brown-preview-dustin-poirier-charles-oliveira-title-fight-red-zone-danger-areas" TargetMode="External"/><Relationship Id="rId526" Type="http://schemas.openxmlformats.org/officeDocument/2006/relationships/hyperlink" Target="https://ufc.divisionafrica.org/fr/services-aux-joueurs/djemes-diala-obtient-finalement-son-attestation-de-liberation-2164" TargetMode="External"/><Relationship Id="rId1156" Type="http://schemas.openxmlformats.org/officeDocument/2006/relationships/hyperlink" Target="https://twitter.com/" TargetMode="External"/><Relationship Id="rId1363" Type="http://schemas.openxmlformats.org/officeDocument/2006/relationships/hyperlink" Target="https://twitter.com/" TargetMode="External"/><Relationship Id="rId2207" Type="http://schemas.openxmlformats.org/officeDocument/2006/relationships/hyperlink" Target="https://twitter.com/" TargetMode="External"/><Relationship Id="rId2761" Type="http://schemas.openxmlformats.org/officeDocument/2006/relationships/hyperlink" Target="https://twitter.com/" TargetMode="External"/><Relationship Id="rId733" Type="http://schemas.openxmlformats.org/officeDocument/2006/relationships/hyperlink" Target="https://twitter.com/i/web/status/1465297116197228549" TargetMode="External"/><Relationship Id="rId940" Type="http://schemas.openxmlformats.org/officeDocument/2006/relationships/hyperlink" Target="https://twitter.com/" TargetMode="External"/><Relationship Id="rId1016" Type="http://schemas.openxmlformats.org/officeDocument/2006/relationships/hyperlink" Target="https://twitter.com/" TargetMode="External"/><Relationship Id="rId1570" Type="http://schemas.openxmlformats.org/officeDocument/2006/relationships/hyperlink" Target="https://twitter.com/" TargetMode="External"/><Relationship Id="rId2414" Type="http://schemas.openxmlformats.org/officeDocument/2006/relationships/hyperlink" Target="https://twitter.com/" TargetMode="External"/><Relationship Id="rId2621" Type="http://schemas.openxmlformats.org/officeDocument/2006/relationships/hyperlink" Target="https://twitter.com/" TargetMode="External"/><Relationship Id="rId800" Type="http://schemas.openxmlformats.org/officeDocument/2006/relationships/hyperlink" Target="https://twitter.com/forkfuture/status/1465122140227837959" TargetMode="External"/><Relationship Id="rId1223" Type="http://schemas.openxmlformats.org/officeDocument/2006/relationships/hyperlink" Target="https://twitter.com/" TargetMode="External"/><Relationship Id="rId1430" Type="http://schemas.openxmlformats.org/officeDocument/2006/relationships/hyperlink" Target="https://twitter.com/" TargetMode="External"/><Relationship Id="rId3188" Type="http://schemas.openxmlformats.org/officeDocument/2006/relationships/hyperlink" Target="https://twitter.com/" TargetMode="External"/><Relationship Id="rId3395" Type="http://schemas.openxmlformats.org/officeDocument/2006/relationships/hyperlink" Target="https://twitter.com/" TargetMode="External"/><Relationship Id="rId3048" Type="http://schemas.openxmlformats.org/officeDocument/2006/relationships/hyperlink" Target="https://twitter.com/" TargetMode="External"/><Relationship Id="rId3255" Type="http://schemas.openxmlformats.org/officeDocument/2006/relationships/hyperlink" Target="https://twitter.com/" TargetMode="External"/><Relationship Id="rId3462" Type="http://schemas.openxmlformats.org/officeDocument/2006/relationships/hyperlink" Target="https://twitter.com/" TargetMode="External"/><Relationship Id="rId176" Type="http://schemas.openxmlformats.org/officeDocument/2006/relationships/hyperlink" Target="https://twitter.com/i/web/status/1465210769579065352" TargetMode="External"/><Relationship Id="rId383" Type="http://schemas.openxmlformats.org/officeDocument/2006/relationships/hyperlink" Target="https://direitoce.com.br/ex-diretora-do-museu-de-arte-da-ufc-mauc-e-agraciada-com-a-medalha-do-merito-cultural/" TargetMode="External"/><Relationship Id="rId590" Type="http://schemas.openxmlformats.org/officeDocument/2006/relationships/hyperlink" Target="https://twitter.com/i/web/status/1465283579437629444" TargetMode="External"/><Relationship Id="rId2064" Type="http://schemas.openxmlformats.org/officeDocument/2006/relationships/hyperlink" Target="https://twitter.com/" TargetMode="External"/><Relationship Id="rId2271" Type="http://schemas.openxmlformats.org/officeDocument/2006/relationships/hyperlink" Target="https://twitter.com/" TargetMode="External"/><Relationship Id="rId3115" Type="http://schemas.openxmlformats.org/officeDocument/2006/relationships/hyperlink" Target="https://twitter.com/" TargetMode="External"/><Relationship Id="rId3322" Type="http://schemas.openxmlformats.org/officeDocument/2006/relationships/hyperlink" Target="https://twitter.com/" TargetMode="External"/><Relationship Id="rId243" Type="http://schemas.openxmlformats.org/officeDocument/2006/relationships/hyperlink" Target="https://twitter.com/el_deino/status/1464999827759058954" TargetMode="External"/><Relationship Id="rId450" Type="http://schemas.openxmlformats.org/officeDocument/2006/relationships/hyperlink" Target="https://www.youtube.com/watch?v=L9HJUIMKYuk&amp;feature=youtu.be" TargetMode="External"/><Relationship Id="rId1080" Type="http://schemas.openxmlformats.org/officeDocument/2006/relationships/hyperlink" Target="https://twitter.com/" TargetMode="External"/><Relationship Id="rId2131" Type="http://schemas.openxmlformats.org/officeDocument/2006/relationships/hyperlink" Target="https://twitter.com/" TargetMode="External"/><Relationship Id="rId103" Type="http://schemas.openxmlformats.org/officeDocument/2006/relationships/hyperlink" Target="https://twitter.com/i/web/status/1465203216736473093" TargetMode="External"/><Relationship Id="rId310" Type="http://schemas.openxmlformats.org/officeDocument/2006/relationships/hyperlink" Target="https://twitter.com/i/web/status/1465242813755543555" TargetMode="External"/><Relationship Id="rId1897" Type="http://schemas.openxmlformats.org/officeDocument/2006/relationships/hyperlink" Target="https://twitter.com/" TargetMode="External"/><Relationship Id="rId2948" Type="http://schemas.openxmlformats.org/officeDocument/2006/relationships/hyperlink" Target="https://twitter.com/" TargetMode="External"/><Relationship Id="rId1757" Type="http://schemas.openxmlformats.org/officeDocument/2006/relationships/hyperlink" Target="https://twitter.com/" TargetMode="External"/><Relationship Id="rId1964" Type="http://schemas.openxmlformats.org/officeDocument/2006/relationships/hyperlink" Target="https://twitter.com/" TargetMode="External"/><Relationship Id="rId2808" Type="http://schemas.openxmlformats.org/officeDocument/2006/relationships/hyperlink" Target="https://twitter.com/" TargetMode="External"/><Relationship Id="rId49" Type="http://schemas.openxmlformats.org/officeDocument/2006/relationships/hyperlink" Target="https://twitter.com/i/web/status/1465201699149205506" TargetMode="External"/><Relationship Id="rId1617" Type="http://schemas.openxmlformats.org/officeDocument/2006/relationships/hyperlink" Target="https://twitter.com/" TargetMode="External"/><Relationship Id="rId1824" Type="http://schemas.openxmlformats.org/officeDocument/2006/relationships/hyperlink" Target="https://twitter.com/" TargetMode="External"/><Relationship Id="rId2598" Type="http://schemas.openxmlformats.org/officeDocument/2006/relationships/hyperlink" Target="https://twitter.com/" TargetMode="External"/><Relationship Id="rId777" Type="http://schemas.openxmlformats.org/officeDocument/2006/relationships/hyperlink" Target="https://twitter.com/i/web/status/1465297188410384384" TargetMode="External"/><Relationship Id="rId984" Type="http://schemas.openxmlformats.org/officeDocument/2006/relationships/hyperlink" Target="https://twitter.com/" TargetMode="External"/><Relationship Id="rId2458" Type="http://schemas.openxmlformats.org/officeDocument/2006/relationships/hyperlink" Target="https://twitter.com/" TargetMode="External"/><Relationship Id="rId2665" Type="http://schemas.openxmlformats.org/officeDocument/2006/relationships/hyperlink" Target="https://twitter.com/" TargetMode="External"/><Relationship Id="rId2872" Type="http://schemas.openxmlformats.org/officeDocument/2006/relationships/hyperlink" Target="https://twitter.com/" TargetMode="External"/><Relationship Id="rId3509" Type="http://schemas.openxmlformats.org/officeDocument/2006/relationships/hyperlink" Target="https://twitter.com/" TargetMode="External"/><Relationship Id="rId637" Type="http://schemas.openxmlformats.org/officeDocument/2006/relationships/hyperlink" Target="https://www.essentiallysports.com/ufc-mma-news-he-left-with-a-lot-of-money-ufc-lightweight-brad-riddell-on-khabib-nurmagomedovs-early-retirement/" TargetMode="External"/><Relationship Id="rId844" Type="http://schemas.openxmlformats.org/officeDocument/2006/relationships/hyperlink" Target="https://twitter.com/" TargetMode="External"/><Relationship Id="rId1267" Type="http://schemas.openxmlformats.org/officeDocument/2006/relationships/hyperlink" Target="https://twitter.com/" TargetMode="External"/><Relationship Id="rId1474" Type="http://schemas.openxmlformats.org/officeDocument/2006/relationships/hyperlink" Target="https://twitter.com/" TargetMode="External"/><Relationship Id="rId1681" Type="http://schemas.openxmlformats.org/officeDocument/2006/relationships/hyperlink" Target="https://twitter.com/" TargetMode="External"/><Relationship Id="rId2318" Type="http://schemas.openxmlformats.org/officeDocument/2006/relationships/hyperlink" Target="https://twitter.com/" TargetMode="External"/><Relationship Id="rId2525" Type="http://schemas.openxmlformats.org/officeDocument/2006/relationships/hyperlink" Target="https://twitter.com/" TargetMode="External"/><Relationship Id="rId2732" Type="http://schemas.openxmlformats.org/officeDocument/2006/relationships/hyperlink" Target="https://twitter.com/" TargetMode="External"/><Relationship Id="rId704" Type="http://schemas.openxmlformats.org/officeDocument/2006/relationships/hyperlink" Target="https://www.sports.kz/news/nepobejdennyiy-chempion-wba-iz-kazahstana-vyistupil-s-derzkim-zayavleniem" TargetMode="External"/><Relationship Id="rId911" Type="http://schemas.openxmlformats.org/officeDocument/2006/relationships/hyperlink" Target="https://twitter.com/" TargetMode="External"/><Relationship Id="rId1127" Type="http://schemas.openxmlformats.org/officeDocument/2006/relationships/hyperlink" Target="https://twitter.com/" TargetMode="External"/><Relationship Id="rId1334" Type="http://schemas.openxmlformats.org/officeDocument/2006/relationships/hyperlink" Target="https://twitter.com/" TargetMode="External"/><Relationship Id="rId1541" Type="http://schemas.openxmlformats.org/officeDocument/2006/relationships/hyperlink" Target="https://twitter.com/" TargetMode="External"/><Relationship Id="rId40" Type="http://schemas.openxmlformats.org/officeDocument/2006/relationships/hyperlink" Target="https://twitter.com/i/web/status/1465199091877613568" TargetMode="External"/><Relationship Id="rId1401" Type="http://schemas.openxmlformats.org/officeDocument/2006/relationships/hyperlink" Target="https://twitter.com/" TargetMode="External"/><Relationship Id="rId3299" Type="http://schemas.openxmlformats.org/officeDocument/2006/relationships/hyperlink" Target="https://twitter.com/" TargetMode="External"/><Relationship Id="rId3159" Type="http://schemas.openxmlformats.org/officeDocument/2006/relationships/hyperlink" Target="https://twitter.com/" TargetMode="External"/><Relationship Id="rId3366" Type="http://schemas.openxmlformats.org/officeDocument/2006/relationships/hyperlink" Target="https://twitter.com/" TargetMode="External"/><Relationship Id="rId3573" Type="http://schemas.openxmlformats.org/officeDocument/2006/relationships/printerSettings" Target="../printerSettings/printerSettings1.bin"/><Relationship Id="rId287" Type="http://schemas.openxmlformats.org/officeDocument/2006/relationships/hyperlink" Target="https://www.bjpenn.com/mma-news/bellator/patricky-pitbull-points-out-next-challengers-for-bellator-lightweight-title/?utm_source=rss&amp;utm_medium=rss&amp;utm_campaign=patricky-pitbull-points-out-next-challengers-for-bellator-lightweight-title" TargetMode="External"/><Relationship Id="rId494" Type="http://schemas.openxmlformats.org/officeDocument/2006/relationships/hyperlink" Target="https://twitter.com/i/web/status/1465210903931064324" TargetMode="External"/><Relationship Id="rId2175" Type="http://schemas.openxmlformats.org/officeDocument/2006/relationships/hyperlink" Target="https://twitter.com/" TargetMode="External"/><Relationship Id="rId2382" Type="http://schemas.openxmlformats.org/officeDocument/2006/relationships/hyperlink" Target="https://twitter.com/" TargetMode="External"/><Relationship Id="rId3019" Type="http://schemas.openxmlformats.org/officeDocument/2006/relationships/hyperlink" Target="https://twitter.com/" TargetMode="External"/><Relationship Id="rId3226" Type="http://schemas.openxmlformats.org/officeDocument/2006/relationships/hyperlink" Target="https://twitter.com/" TargetMode="External"/><Relationship Id="rId147" Type="http://schemas.openxmlformats.org/officeDocument/2006/relationships/hyperlink" Target="https://twitter.com/i/web/status/1465210976026996740" TargetMode="External"/><Relationship Id="rId354" Type="http://schemas.openxmlformats.org/officeDocument/2006/relationships/hyperlink" Target="https://twitter.com/i/web/status/1465251091587739651" TargetMode="External"/><Relationship Id="rId1191" Type="http://schemas.openxmlformats.org/officeDocument/2006/relationships/hyperlink" Target="https://twitter.com/" TargetMode="External"/><Relationship Id="rId2035" Type="http://schemas.openxmlformats.org/officeDocument/2006/relationships/hyperlink" Target="https://twitter.com/" TargetMode="External"/><Relationship Id="rId3433" Type="http://schemas.openxmlformats.org/officeDocument/2006/relationships/hyperlink" Target="https://twitter.com/" TargetMode="External"/><Relationship Id="rId561" Type="http://schemas.openxmlformats.org/officeDocument/2006/relationships/hyperlink" Target="https://www.mmafighting.com/2021/11/28/22800421/the-great-divide-who-is-the-best-boxer-in-the-ufc?utm_campaign=mmafighting&amp;utm_content=chorus&amp;utm_medium=social&amp;utm_source=twitter" TargetMode="External"/><Relationship Id="rId2242" Type="http://schemas.openxmlformats.org/officeDocument/2006/relationships/hyperlink" Target="https://twitter.com/" TargetMode="External"/><Relationship Id="rId3500" Type="http://schemas.openxmlformats.org/officeDocument/2006/relationships/hyperlink" Target="https://twitter.com/" TargetMode="External"/><Relationship Id="rId214" Type="http://schemas.openxmlformats.org/officeDocument/2006/relationships/hyperlink" Target="https://twitter.com/i/web/status/1465228759607427079" TargetMode="External"/><Relationship Id="rId421" Type="http://schemas.openxmlformats.org/officeDocument/2006/relationships/hyperlink" Target="https://mmajunkie.usatoday.com/lists/ufc-news-conor-mcgregor-updates-injury-recovery-return-date-nate-diaz-trilogy-kamaru-usman-contract" TargetMode="External"/><Relationship Id="rId1051" Type="http://schemas.openxmlformats.org/officeDocument/2006/relationships/hyperlink" Target="https://twitter.com/" TargetMode="External"/><Relationship Id="rId2102" Type="http://schemas.openxmlformats.org/officeDocument/2006/relationships/hyperlink" Target="https://twitter.com/" TargetMode="External"/><Relationship Id="rId1868" Type="http://schemas.openxmlformats.org/officeDocument/2006/relationships/hyperlink" Target="https://twitter.com/" TargetMode="External"/><Relationship Id="rId2919" Type="http://schemas.openxmlformats.org/officeDocument/2006/relationships/hyperlink" Target="https://twitter.com/" TargetMode="External"/><Relationship Id="rId3083" Type="http://schemas.openxmlformats.org/officeDocument/2006/relationships/hyperlink" Target="https://twitter.com/" TargetMode="External"/><Relationship Id="rId3290" Type="http://schemas.openxmlformats.org/officeDocument/2006/relationships/hyperlink" Target="https://twitter.com/" TargetMode="External"/><Relationship Id="rId1728" Type="http://schemas.openxmlformats.org/officeDocument/2006/relationships/hyperlink" Target="https://twitter.com/" TargetMode="External"/><Relationship Id="rId1935" Type="http://schemas.openxmlformats.org/officeDocument/2006/relationships/hyperlink" Target="https://twitter.com/" TargetMode="External"/><Relationship Id="rId3150" Type="http://schemas.openxmlformats.org/officeDocument/2006/relationships/hyperlink" Target="https://twitter.com/" TargetMode="External"/><Relationship Id="rId3010" Type="http://schemas.openxmlformats.org/officeDocument/2006/relationships/hyperlink" Target="https://twitter.com/" TargetMode="External"/><Relationship Id="rId4" Type="http://schemas.openxmlformats.org/officeDocument/2006/relationships/hyperlink" Target="https://twitter.com/i/web/status/1465196852622479366" TargetMode="External"/><Relationship Id="rId888" Type="http://schemas.openxmlformats.org/officeDocument/2006/relationships/hyperlink" Target="https://twitter.com/" TargetMode="External"/><Relationship Id="rId2569" Type="http://schemas.openxmlformats.org/officeDocument/2006/relationships/hyperlink" Target="https://twitter.com/" TargetMode="External"/><Relationship Id="rId2776" Type="http://schemas.openxmlformats.org/officeDocument/2006/relationships/hyperlink" Target="https://twitter.com/" TargetMode="External"/><Relationship Id="rId2983" Type="http://schemas.openxmlformats.org/officeDocument/2006/relationships/hyperlink" Target="https://twitter.com/" TargetMode="External"/><Relationship Id="rId748" Type="http://schemas.openxmlformats.org/officeDocument/2006/relationships/hyperlink" Target="https://twitter.com/i/web/status/1465251885896683520" TargetMode="External"/><Relationship Id="rId955" Type="http://schemas.openxmlformats.org/officeDocument/2006/relationships/hyperlink" Target="https://twitter.com/" TargetMode="External"/><Relationship Id="rId1378" Type="http://schemas.openxmlformats.org/officeDocument/2006/relationships/hyperlink" Target="https://twitter.com/" TargetMode="External"/><Relationship Id="rId1585" Type="http://schemas.openxmlformats.org/officeDocument/2006/relationships/hyperlink" Target="https://twitter.com/" TargetMode="External"/><Relationship Id="rId1792" Type="http://schemas.openxmlformats.org/officeDocument/2006/relationships/hyperlink" Target="https://twitter.com/" TargetMode="External"/><Relationship Id="rId2429" Type="http://schemas.openxmlformats.org/officeDocument/2006/relationships/hyperlink" Target="https://twitter.com/" TargetMode="External"/><Relationship Id="rId2636" Type="http://schemas.openxmlformats.org/officeDocument/2006/relationships/hyperlink" Target="https://twitter.com/" TargetMode="External"/><Relationship Id="rId2843" Type="http://schemas.openxmlformats.org/officeDocument/2006/relationships/hyperlink" Target="https://twitter.com/" TargetMode="External"/><Relationship Id="rId84" Type="http://schemas.openxmlformats.org/officeDocument/2006/relationships/hyperlink" Target="https://twitter.com/i/web/status/1465201983694852096" TargetMode="External"/><Relationship Id="rId608" Type="http://schemas.openxmlformats.org/officeDocument/2006/relationships/hyperlink" Target="https://twitter.com/i/web/status/1465285610327867396" TargetMode="External"/><Relationship Id="rId815" Type="http://schemas.openxmlformats.org/officeDocument/2006/relationships/hyperlink" Target="https://twitter.com/" TargetMode="External"/><Relationship Id="rId1238" Type="http://schemas.openxmlformats.org/officeDocument/2006/relationships/hyperlink" Target="https://twitter.com/" TargetMode="External"/><Relationship Id="rId1445" Type="http://schemas.openxmlformats.org/officeDocument/2006/relationships/hyperlink" Target="https://twitter.com/" TargetMode="External"/><Relationship Id="rId1652" Type="http://schemas.openxmlformats.org/officeDocument/2006/relationships/hyperlink" Target="https://twitter.com/" TargetMode="External"/><Relationship Id="rId1305" Type="http://schemas.openxmlformats.org/officeDocument/2006/relationships/hyperlink" Target="https://twitter.com/" TargetMode="External"/><Relationship Id="rId2703" Type="http://schemas.openxmlformats.org/officeDocument/2006/relationships/hyperlink" Target="https://twitter.com/" TargetMode="External"/><Relationship Id="rId2910" Type="http://schemas.openxmlformats.org/officeDocument/2006/relationships/hyperlink" Target="https://twitter.com/" TargetMode="External"/><Relationship Id="rId1512" Type="http://schemas.openxmlformats.org/officeDocument/2006/relationships/hyperlink" Target="https://twitter.com/" TargetMode="External"/><Relationship Id="rId11" Type="http://schemas.openxmlformats.org/officeDocument/2006/relationships/hyperlink" Target="https://twitter.com/i/web/status/1465196614184800264" TargetMode="External"/><Relationship Id="rId398" Type="http://schemas.openxmlformats.org/officeDocument/2006/relationships/hyperlink" Target="https://twitter.com/i/web/status/1465260217537638406" TargetMode="External"/><Relationship Id="rId2079" Type="http://schemas.openxmlformats.org/officeDocument/2006/relationships/hyperlink" Target="https://twitter.com/" TargetMode="External"/><Relationship Id="rId3477" Type="http://schemas.openxmlformats.org/officeDocument/2006/relationships/hyperlink" Target="https://twitter.com/" TargetMode="External"/><Relationship Id="rId2286" Type="http://schemas.openxmlformats.org/officeDocument/2006/relationships/hyperlink" Target="https://twitter.com/" TargetMode="External"/><Relationship Id="rId2493" Type="http://schemas.openxmlformats.org/officeDocument/2006/relationships/hyperlink" Target="https://twitter.com/" TargetMode="External"/><Relationship Id="rId3337" Type="http://schemas.openxmlformats.org/officeDocument/2006/relationships/hyperlink" Target="https://twitter.com/" TargetMode="External"/><Relationship Id="rId3544" Type="http://schemas.openxmlformats.org/officeDocument/2006/relationships/hyperlink" Target="https://twitter.com/" TargetMode="External"/><Relationship Id="rId258" Type="http://schemas.openxmlformats.org/officeDocument/2006/relationships/hyperlink" Target="https://twitter.com/i/web/status/1465238461636657153" TargetMode="External"/><Relationship Id="rId465" Type="http://schemas.openxmlformats.org/officeDocument/2006/relationships/hyperlink" Target="https://www.bjpenn.com/mma-news/ufc/trillers-ryan-kavanaugh-slams-ufc-president-dana-white-at-triad-combat-he-pays-his-fighters-what-we-pay-our-ushers/" TargetMode="External"/><Relationship Id="rId672" Type="http://schemas.openxmlformats.org/officeDocument/2006/relationships/hyperlink" Target="https://news.yahoo.co.jp/articles/529d46997a65d37979849e3a84bda7837f63c461" TargetMode="External"/><Relationship Id="rId1095" Type="http://schemas.openxmlformats.org/officeDocument/2006/relationships/hyperlink" Target="https://twitter.com/" TargetMode="External"/><Relationship Id="rId2146" Type="http://schemas.openxmlformats.org/officeDocument/2006/relationships/hyperlink" Target="https://twitter.com/" TargetMode="External"/><Relationship Id="rId2353" Type="http://schemas.openxmlformats.org/officeDocument/2006/relationships/hyperlink" Target="https://twitter.com/" TargetMode="External"/><Relationship Id="rId2560" Type="http://schemas.openxmlformats.org/officeDocument/2006/relationships/hyperlink" Target="https://twitter.com/" TargetMode="External"/><Relationship Id="rId3404" Type="http://schemas.openxmlformats.org/officeDocument/2006/relationships/hyperlink" Target="https://twitter.com/" TargetMode="External"/><Relationship Id="rId118" Type="http://schemas.openxmlformats.org/officeDocument/2006/relationships/hyperlink" Target="https://www.youtube.com/watch?v=1BcZxQPPOGU&amp;feature=youtu.be" TargetMode="External"/><Relationship Id="rId325" Type="http://schemas.openxmlformats.org/officeDocument/2006/relationships/hyperlink" Target="https://www.mmarocks.pl/ufc/esparza-o-potencjalnym-rewanzu-z-jedrzejczyk-to-bylaby-zupelnie-inna-walka" TargetMode="External"/><Relationship Id="rId532" Type="http://schemas.openxmlformats.org/officeDocument/2006/relationships/hyperlink" Target="https://twitter.com/i/web/status/1465206883862474754" TargetMode="External"/><Relationship Id="rId1162" Type="http://schemas.openxmlformats.org/officeDocument/2006/relationships/hyperlink" Target="https://twitter.com/" TargetMode="External"/><Relationship Id="rId2006" Type="http://schemas.openxmlformats.org/officeDocument/2006/relationships/hyperlink" Target="https://twitter.com/" TargetMode="External"/><Relationship Id="rId2213" Type="http://schemas.openxmlformats.org/officeDocument/2006/relationships/hyperlink" Target="https://twitter.com/" TargetMode="External"/><Relationship Id="rId2420" Type="http://schemas.openxmlformats.org/officeDocument/2006/relationships/hyperlink" Target="https://twitter.com/" TargetMode="External"/><Relationship Id="rId1022" Type="http://schemas.openxmlformats.org/officeDocument/2006/relationships/hyperlink" Target="https://twitter.com/" TargetMode="External"/><Relationship Id="rId1979" Type="http://schemas.openxmlformats.org/officeDocument/2006/relationships/hyperlink" Target="https://twitter.com/" TargetMode="External"/><Relationship Id="rId3194" Type="http://schemas.openxmlformats.org/officeDocument/2006/relationships/hyperlink" Target="https://twitter.com/" TargetMode="External"/><Relationship Id="rId1839" Type="http://schemas.openxmlformats.org/officeDocument/2006/relationships/hyperlink" Target="https://twitter.com/" TargetMode="External"/><Relationship Id="rId3054" Type="http://schemas.openxmlformats.org/officeDocument/2006/relationships/hyperlink" Target="https://twitter.com/" TargetMode="External"/><Relationship Id="rId182" Type="http://schemas.openxmlformats.org/officeDocument/2006/relationships/hyperlink" Target="https://twitter.com/i/web/status/1465221988008476672" TargetMode="External"/><Relationship Id="rId1906" Type="http://schemas.openxmlformats.org/officeDocument/2006/relationships/hyperlink" Target="https://twitter.com/" TargetMode="External"/><Relationship Id="rId3261" Type="http://schemas.openxmlformats.org/officeDocument/2006/relationships/hyperlink" Target="https://twitter.com/" TargetMode="External"/><Relationship Id="rId2070" Type="http://schemas.openxmlformats.org/officeDocument/2006/relationships/hyperlink" Target="https://twitter.com/" TargetMode="External"/><Relationship Id="rId3121" Type="http://schemas.openxmlformats.org/officeDocument/2006/relationships/hyperlink" Target="https://twitter.com/" TargetMode="External"/><Relationship Id="rId999" Type="http://schemas.openxmlformats.org/officeDocument/2006/relationships/hyperlink" Target="https://twitter.com/" TargetMode="External"/><Relationship Id="rId2887" Type="http://schemas.openxmlformats.org/officeDocument/2006/relationships/hyperlink" Target="https://twitter.com/" TargetMode="External"/><Relationship Id="rId859" Type="http://schemas.openxmlformats.org/officeDocument/2006/relationships/hyperlink" Target="https://twitter.com/" TargetMode="External"/><Relationship Id="rId1489" Type="http://schemas.openxmlformats.org/officeDocument/2006/relationships/hyperlink" Target="https://twitter.com/" TargetMode="External"/><Relationship Id="rId1696" Type="http://schemas.openxmlformats.org/officeDocument/2006/relationships/hyperlink" Target="https://twitter.com/" TargetMode="External"/><Relationship Id="rId1349" Type="http://schemas.openxmlformats.org/officeDocument/2006/relationships/hyperlink" Target="https://twitter.com/" TargetMode="External"/><Relationship Id="rId2747" Type="http://schemas.openxmlformats.org/officeDocument/2006/relationships/hyperlink" Target="https://twitter.com/" TargetMode="External"/><Relationship Id="rId2954" Type="http://schemas.openxmlformats.org/officeDocument/2006/relationships/hyperlink" Target="https://twitter.com/" TargetMode="External"/><Relationship Id="rId719" Type="http://schemas.openxmlformats.org/officeDocument/2006/relationships/hyperlink" Target="https://twitter.com/indiohistorian/status/1465290504447266816" TargetMode="External"/><Relationship Id="rId926" Type="http://schemas.openxmlformats.org/officeDocument/2006/relationships/hyperlink" Target="https://twitter.com/" TargetMode="External"/><Relationship Id="rId1556" Type="http://schemas.openxmlformats.org/officeDocument/2006/relationships/hyperlink" Target="https://twitter.com/" TargetMode="External"/><Relationship Id="rId1763" Type="http://schemas.openxmlformats.org/officeDocument/2006/relationships/hyperlink" Target="https://twitter.com/" TargetMode="External"/><Relationship Id="rId1970" Type="http://schemas.openxmlformats.org/officeDocument/2006/relationships/hyperlink" Target="https://twitter.com/" TargetMode="External"/><Relationship Id="rId2607" Type="http://schemas.openxmlformats.org/officeDocument/2006/relationships/hyperlink" Target="https://twitter.com/" TargetMode="External"/><Relationship Id="rId2814" Type="http://schemas.openxmlformats.org/officeDocument/2006/relationships/hyperlink" Target="https://twitter.com/" TargetMode="External"/><Relationship Id="rId55" Type="http://schemas.openxmlformats.org/officeDocument/2006/relationships/hyperlink" Target="https://twitter.com/i/web/status/1465199373248352257" TargetMode="External"/><Relationship Id="rId1209" Type="http://schemas.openxmlformats.org/officeDocument/2006/relationships/hyperlink" Target="https://twitter.com/" TargetMode="External"/><Relationship Id="rId1416" Type="http://schemas.openxmlformats.org/officeDocument/2006/relationships/hyperlink" Target="https://twitter.com/" TargetMode="External"/><Relationship Id="rId1623" Type="http://schemas.openxmlformats.org/officeDocument/2006/relationships/hyperlink" Target="https://twitter.com/" TargetMode="External"/><Relationship Id="rId1830" Type="http://schemas.openxmlformats.org/officeDocument/2006/relationships/hyperlink" Target="https://twitter.com/" TargetMode="External"/><Relationship Id="rId2397" Type="http://schemas.openxmlformats.org/officeDocument/2006/relationships/hyperlink" Target="https://twitter.com/" TargetMode="External"/><Relationship Id="rId3448" Type="http://schemas.openxmlformats.org/officeDocument/2006/relationships/hyperlink" Target="https://twitter.com/" TargetMode="External"/><Relationship Id="rId369" Type="http://schemas.openxmlformats.org/officeDocument/2006/relationships/hyperlink" Target="https://twitter.com/i/web/status/1465249153290838016" TargetMode="External"/><Relationship Id="rId576" Type="http://schemas.openxmlformats.org/officeDocument/2006/relationships/hyperlink" Target="https://twitter.com/i/web/status/1465268394933039112" TargetMode="External"/><Relationship Id="rId783" Type="http://schemas.openxmlformats.org/officeDocument/2006/relationships/hyperlink" Target="https://twitter.com/i/web/status/1465297708327915530" TargetMode="External"/><Relationship Id="rId990" Type="http://schemas.openxmlformats.org/officeDocument/2006/relationships/hyperlink" Target="https://twitter.com/" TargetMode="External"/><Relationship Id="rId2257" Type="http://schemas.openxmlformats.org/officeDocument/2006/relationships/hyperlink" Target="https://twitter.com/" TargetMode="External"/><Relationship Id="rId2464" Type="http://schemas.openxmlformats.org/officeDocument/2006/relationships/hyperlink" Target="https://twitter.com/" TargetMode="External"/><Relationship Id="rId2671" Type="http://schemas.openxmlformats.org/officeDocument/2006/relationships/hyperlink" Target="https://twitter.com/" TargetMode="External"/><Relationship Id="rId3308" Type="http://schemas.openxmlformats.org/officeDocument/2006/relationships/hyperlink" Target="https://twitter.com/" TargetMode="External"/><Relationship Id="rId3515" Type="http://schemas.openxmlformats.org/officeDocument/2006/relationships/hyperlink" Target="https://twitter.com/" TargetMode="External"/><Relationship Id="rId229" Type="http://schemas.openxmlformats.org/officeDocument/2006/relationships/hyperlink" Target="https://www.youtube.com/watch?v=_gOBFu50u0c&amp;feature=youtu.be" TargetMode="External"/><Relationship Id="rId436" Type="http://schemas.openxmlformats.org/officeDocument/2006/relationships/hyperlink" Target="https://twitter.com/i/web/status/1465222890916306959" TargetMode="External"/><Relationship Id="rId643" Type="http://schemas.openxmlformats.org/officeDocument/2006/relationships/hyperlink" Target="https://www.bjpenn.com/mma-news/ufc/henry-cejudo-will-100-percent-fight-in-the-ufc-again-in-2022-says-manager/" TargetMode="External"/><Relationship Id="rId1066" Type="http://schemas.openxmlformats.org/officeDocument/2006/relationships/hyperlink" Target="https://twitter.com/" TargetMode="External"/><Relationship Id="rId1273" Type="http://schemas.openxmlformats.org/officeDocument/2006/relationships/hyperlink" Target="https://twitter.com/" TargetMode="External"/><Relationship Id="rId1480" Type="http://schemas.openxmlformats.org/officeDocument/2006/relationships/hyperlink" Target="https://twitter.com/" TargetMode="External"/><Relationship Id="rId2117" Type="http://schemas.openxmlformats.org/officeDocument/2006/relationships/hyperlink" Target="https://twitter.com/" TargetMode="External"/><Relationship Id="rId2324" Type="http://schemas.openxmlformats.org/officeDocument/2006/relationships/hyperlink" Target="https://twitter.com/" TargetMode="External"/><Relationship Id="rId850" Type="http://schemas.openxmlformats.org/officeDocument/2006/relationships/hyperlink" Target="https://twitter.com/" TargetMode="External"/><Relationship Id="rId1133" Type="http://schemas.openxmlformats.org/officeDocument/2006/relationships/hyperlink" Target="https://twitter.com/" TargetMode="External"/><Relationship Id="rId2531" Type="http://schemas.openxmlformats.org/officeDocument/2006/relationships/hyperlink" Target="https://twitter.com/" TargetMode="External"/><Relationship Id="rId503" Type="http://schemas.openxmlformats.org/officeDocument/2006/relationships/hyperlink" Target="https://twitter.com/i/web/status/1465267883311869955" TargetMode="External"/><Relationship Id="rId710" Type="http://schemas.openxmlformats.org/officeDocument/2006/relationships/hyperlink" Target="https://twitter.com/i/web/status/1465293514611298317" TargetMode="External"/><Relationship Id="rId1340" Type="http://schemas.openxmlformats.org/officeDocument/2006/relationships/hyperlink" Target="https://twitter.com/" TargetMode="External"/><Relationship Id="rId3098" Type="http://schemas.openxmlformats.org/officeDocument/2006/relationships/hyperlink" Target="https://twitter.com/" TargetMode="External"/><Relationship Id="rId1200" Type="http://schemas.openxmlformats.org/officeDocument/2006/relationships/hyperlink" Target="https://twitter.com/" TargetMode="External"/><Relationship Id="rId3165" Type="http://schemas.openxmlformats.org/officeDocument/2006/relationships/hyperlink" Target="https://twitter.com/" TargetMode="External"/><Relationship Id="rId3372" Type="http://schemas.openxmlformats.org/officeDocument/2006/relationships/hyperlink" Target="https://twitter.com/" TargetMode="External"/><Relationship Id="rId293" Type="http://schemas.openxmlformats.org/officeDocument/2006/relationships/hyperlink" Target="https://twitter.com/i/web/status/1465239964896137217" TargetMode="External"/><Relationship Id="rId2181" Type="http://schemas.openxmlformats.org/officeDocument/2006/relationships/hyperlink" Target="https://twitter.com/" TargetMode="External"/><Relationship Id="rId3025" Type="http://schemas.openxmlformats.org/officeDocument/2006/relationships/hyperlink" Target="https://twitter.com/" TargetMode="External"/><Relationship Id="rId3232" Type="http://schemas.openxmlformats.org/officeDocument/2006/relationships/hyperlink" Target="https://twitter.com/" TargetMode="External"/><Relationship Id="rId153" Type="http://schemas.openxmlformats.org/officeDocument/2006/relationships/hyperlink" Target="https://twitter.com/i/web/status/1465212562014937094" TargetMode="External"/><Relationship Id="rId360" Type="http://schemas.openxmlformats.org/officeDocument/2006/relationships/hyperlink" Target="https://twitter.com/i/web/status/1465252612790358017" TargetMode="External"/><Relationship Id="rId2041" Type="http://schemas.openxmlformats.org/officeDocument/2006/relationships/hyperlink" Target="https://twitter.com/" TargetMode="External"/><Relationship Id="rId220" Type="http://schemas.openxmlformats.org/officeDocument/2006/relationships/hyperlink" Target="https://twitter.com/i/web/status/1465233272477257728" TargetMode="External"/><Relationship Id="rId2998" Type="http://schemas.openxmlformats.org/officeDocument/2006/relationships/hyperlink" Target="https://twitter.com/" TargetMode="External"/><Relationship Id="rId2858" Type="http://schemas.openxmlformats.org/officeDocument/2006/relationships/hyperlink" Target="https://twitter.com/" TargetMode="External"/><Relationship Id="rId99" Type="http://schemas.openxmlformats.org/officeDocument/2006/relationships/hyperlink" Target="https://twitter.com/i/web/status/1465202715856826374" TargetMode="External"/><Relationship Id="rId1667" Type="http://schemas.openxmlformats.org/officeDocument/2006/relationships/hyperlink" Target="https://twitter.com/" TargetMode="External"/><Relationship Id="rId1874" Type="http://schemas.openxmlformats.org/officeDocument/2006/relationships/hyperlink" Target="https://twitter.com/" TargetMode="External"/><Relationship Id="rId2718" Type="http://schemas.openxmlformats.org/officeDocument/2006/relationships/hyperlink" Target="https://twitter.com/" TargetMode="External"/><Relationship Id="rId2925" Type="http://schemas.openxmlformats.org/officeDocument/2006/relationships/hyperlink" Target="https://twitter.com/" TargetMode="External"/><Relationship Id="rId1527" Type="http://schemas.openxmlformats.org/officeDocument/2006/relationships/hyperlink" Target="https://twitter.com/" TargetMode="External"/><Relationship Id="rId1734" Type="http://schemas.openxmlformats.org/officeDocument/2006/relationships/hyperlink" Target="https://twitter.com/" TargetMode="External"/><Relationship Id="rId1941" Type="http://schemas.openxmlformats.org/officeDocument/2006/relationships/hyperlink" Target="https://twitter.com/" TargetMode="External"/><Relationship Id="rId26" Type="http://schemas.openxmlformats.org/officeDocument/2006/relationships/hyperlink" Target="https://www.essentiallysports.com/when-i-step-into-that-octagon-ill-weigh-173-pounds-justin-gaethje-ufc-249-news/" TargetMode="External"/><Relationship Id="rId1801" Type="http://schemas.openxmlformats.org/officeDocument/2006/relationships/hyperlink" Target="https://twitter.com/" TargetMode="External"/><Relationship Id="rId3559" Type="http://schemas.openxmlformats.org/officeDocument/2006/relationships/hyperlink" Target="https://twitter.com/" TargetMode="External"/><Relationship Id="rId687" Type="http://schemas.openxmlformats.org/officeDocument/2006/relationships/hyperlink" Target="https://www.edeshseba.info/miesha-tate-pulled-stitches-out-from-her-own-eye-after-ufc-bout/" TargetMode="External"/><Relationship Id="rId2368" Type="http://schemas.openxmlformats.org/officeDocument/2006/relationships/hyperlink" Target="https://twitter.com/" TargetMode="External"/><Relationship Id="rId894" Type="http://schemas.openxmlformats.org/officeDocument/2006/relationships/hyperlink" Target="https://twitter.com/" TargetMode="External"/><Relationship Id="rId1177" Type="http://schemas.openxmlformats.org/officeDocument/2006/relationships/hyperlink" Target="https://twitter.com/" TargetMode="External"/><Relationship Id="rId2575" Type="http://schemas.openxmlformats.org/officeDocument/2006/relationships/hyperlink" Target="https://twitter.com/" TargetMode="External"/><Relationship Id="rId2782" Type="http://schemas.openxmlformats.org/officeDocument/2006/relationships/hyperlink" Target="https://twitter.com/" TargetMode="External"/><Relationship Id="rId3419" Type="http://schemas.openxmlformats.org/officeDocument/2006/relationships/hyperlink" Target="https://twitter.com/" TargetMode="External"/><Relationship Id="rId547" Type="http://schemas.openxmlformats.org/officeDocument/2006/relationships/hyperlink" Target="https://twitter.com/i/web/status/1465277334676819969" TargetMode="External"/><Relationship Id="rId754" Type="http://schemas.openxmlformats.org/officeDocument/2006/relationships/hyperlink" Target="https://twitter.com/i/web/status/1465274526363979776" TargetMode="External"/><Relationship Id="rId961" Type="http://schemas.openxmlformats.org/officeDocument/2006/relationships/hyperlink" Target="https://twitter.com/" TargetMode="External"/><Relationship Id="rId1384" Type="http://schemas.openxmlformats.org/officeDocument/2006/relationships/hyperlink" Target="https://twitter.com/" TargetMode="External"/><Relationship Id="rId1591" Type="http://schemas.openxmlformats.org/officeDocument/2006/relationships/hyperlink" Target="https://twitter.com/" TargetMode="External"/><Relationship Id="rId2228" Type="http://schemas.openxmlformats.org/officeDocument/2006/relationships/hyperlink" Target="https://twitter.com/" TargetMode="External"/><Relationship Id="rId2435" Type="http://schemas.openxmlformats.org/officeDocument/2006/relationships/hyperlink" Target="https://twitter.com/" TargetMode="External"/><Relationship Id="rId2642" Type="http://schemas.openxmlformats.org/officeDocument/2006/relationships/hyperlink" Target="https://twitter.com/" TargetMode="External"/><Relationship Id="rId90" Type="http://schemas.openxmlformats.org/officeDocument/2006/relationships/hyperlink" Target="https://twitter.com/i/web/status/1465199373248352257" TargetMode="External"/><Relationship Id="rId407" Type="http://schemas.openxmlformats.org/officeDocument/2006/relationships/hyperlink" Target="https://soundcloud.com/toddcastpodcast/arianny-celeste-ufc-octagon-girl-the-full-convo" TargetMode="External"/><Relationship Id="rId614" Type="http://schemas.openxmlformats.org/officeDocument/2006/relationships/hyperlink" Target="https://twitter.com/i/web/status/1465286255307071494" TargetMode="External"/><Relationship Id="rId821" Type="http://schemas.openxmlformats.org/officeDocument/2006/relationships/hyperlink" Target="https://twitter.com/" TargetMode="External"/><Relationship Id="rId1037" Type="http://schemas.openxmlformats.org/officeDocument/2006/relationships/hyperlink" Target="https://twitter.com/" TargetMode="External"/><Relationship Id="rId1244" Type="http://schemas.openxmlformats.org/officeDocument/2006/relationships/hyperlink" Target="https://twitter.com/" TargetMode="External"/><Relationship Id="rId1451" Type="http://schemas.openxmlformats.org/officeDocument/2006/relationships/hyperlink" Target="https://twitter.com/" TargetMode="External"/><Relationship Id="rId2502" Type="http://schemas.openxmlformats.org/officeDocument/2006/relationships/hyperlink" Target="https://twitter.com/" TargetMode="External"/><Relationship Id="rId1104" Type="http://schemas.openxmlformats.org/officeDocument/2006/relationships/hyperlink" Target="https://twitter.com/" TargetMode="External"/><Relationship Id="rId1311" Type="http://schemas.openxmlformats.org/officeDocument/2006/relationships/hyperlink" Target="https://twitter.com/" TargetMode="External"/><Relationship Id="rId3069" Type="http://schemas.openxmlformats.org/officeDocument/2006/relationships/hyperlink" Target="https://twitter.com/" TargetMode="External"/><Relationship Id="rId3276" Type="http://schemas.openxmlformats.org/officeDocument/2006/relationships/hyperlink" Target="https://twitter.com/" TargetMode="External"/><Relationship Id="rId3483" Type="http://schemas.openxmlformats.org/officeDocument/2006/relationships/hyperlink" Target="https://twitter.com/" TargetMode="External"/><Relationship Id="rId197" Type="http://schemas.openxmlformats.org/officeDocument/2006/relationships/hyperlink" Target="https://www.essentiallysports.com/ufc-mma-news-cant-wait-to-get-it-conor-mcgregor-new-expensive-toy-is-not-a-lamborghini-this-time/" TargetMode="External"/><Relationship Id="rId2085" Type="http://schemas.openxmlformats.org/officeDocument/2006/relationships/hyperlink" Target="https://twitter.com/" TargetMode="External"/><Relationship Id="rId2292" Type="http://schemas.openxmlformats.org/officeDocument/2006/relationships/hyperlink" Target="https://twitter.com/" TargetMode="External"/><Relationship Id="rId3136" Type="http://schemas.openxmlformats.org/officeDocument/2006/relationships/hyperlink" Target="https://twitter.com/" TargetMode="External"/><Relationship Id="rId3343" Type="http://schemas.openxmlformats.org/officeDocument/2006/relationships/hyperlink" Target="https://twitter.com/" TargetMode="External"/><Relationship Id="rId264" Type="http://schemas.openxmlformats.org/officeDocument/2006/relationships/hyperlink" Target="https://twitter.com/i/web/status/1465238808488730629" TargetMode="External"/><Relationship Id="rId471" Type="http://schemas.openxmlformats.org/officeDocument/2006/relationships/hyperlink" Target="https://www.bjpenn.com/mma-news/ufc/henry-cejudo-will-100-percent-fight-in-the-ufc-again-in-2022-says-manager/" TargetMode="External"/><Relationship Id="rId2152" Type="http://schemas.openxmlformats.org/officeDocument/2006/relationships/hyperlink" Target="https://twitter.com/" TargetMode="External"/><Relationship Id="rId3550" Type="http://schemas.openxmlformats.org/officeDocument/2006/relationships/hyperlink" Target="https://twitter.com/" TargetMode="External"/><Relationship Id="rId124" Type="http://schemas.openxmlformats.org/officeDocument/2006/relationships/hyperlink" Target="https://twitter.com/i/web/status/1465205354212462593" TargetMode="External"/><Relationship Id="rId3203" Type="http://schemas.openxmlformats.org/officeDocument/2006/relationships/hyperlink" Target="https://twitter.com/" TargetMode="External"/><Relationship Id="rId3410" Type="http://schemas.openxmlformats.org/officeDocument/2006/relationships/hyperlink" Target="https://twitter.com/" TargetMode="External"/><Relationship Id="rId331" Type="http://schemas.openxmlformats.org/officeDocument/2006/relationships/hyperlink" Target="https://twitter.com/i/web/status/1465246403664527361" TargetMode="External"/><Relationship Id="rId2012" Type="http://schemas.openxmlformats.org/officeDocument/2006/relationships/hyperlink" Target="https://twitter.com/" TargetMode="External"/><Relationship Id="rId2969" Type="http://schemas.openxmlformats.org/officeDocument/2006/relationships/hyperlink" Target="https://twitter.com/" TargetMode="External"/><Relationship Id="rId1778" Type="http://schemas.openxmlformats.org/officeDocument/2006/relationships/hyperlink" Target="https://twitter.com/" TargetMode="External"/><Relationship Id="rId1985" Type="http://schemas.openxmlformats.org/officeDocument/2006/relationships/hyperlink" Target="https://twitter.com/" TargetMode="External"/><Relationship Id="rId2829" Type="http://schemas.openxmlformats.org/officeDocument/2006/relationships/hyperlink" Target="https://twitter.com/" TargetMode="External"/><Relationship Id="rId1638" Type="http://schemas.openxmlformats.org/officeDocument/2006/relationships/hyperlink" Target="https://twitter.com/" TargetMode="External"/><Relationship Id="rId1845" Type="http://schemas.openxmlformats.org/officeDocument/2006/relationships/hyperlink" Target="https://twitter.com/" TargetMode="External"/><Relationship Id="rId3060" Type="http://schemas.openxmlformats.org/officeDocument/2006/relationships/hyperlink" Target="https://twitter.com/" TargetMode="External"/><Relationship Id="rId1705" Type="http://schemas.openxmlformats.org/officeDocument/2006/relationships/hyperlink" Target="https://twitter.com/" TargetMode="External"/><Relationship Id="rId1912" Type="http://schemas.openxmlformats.org/officeDocument/2006/relationships/hyperlink" Target="https://twitter.com/" TargetMode="External"/><Relationship Id="rId798" Type="http://schemas.openxmlformats.org/officeDocument/2006/relationships/hyperlink" Target="https://mmajunkie.usatoday.com/2021/11/ufc-269-mike-brown-preview-dustin-poirier-charles-oliveira-title-fight-red-zone-danger-areas" TargetMode="External"/><Relationship Id="rId2479" Type="http://schemas.openxmlformats.org/officeDocument/2006/relationships/hyperlink" Target="https://twitter.com/" TargetMode="External"/><Relationship Id="rId2686" Type="http://schemas.openxmlformats.org/officeDocument/2006/relationships/hyperlink" Target="https://twitter.com/" TargetMode="External"/><Relationship Id="rId2893" Type="http://schemas.openxmlformats.org/officeDocument/2006/relationships/hyperlink" Target="https://twitter.com/" TargetMode="External"/><Relationship Id="rId658" Type="http://schemas.openxmlformats.org/officeDocument/2006/relationships/hyperlink" Target="https://twitter.com/i/web/status/1465291198818504710" TargetMode="External"/><Relationship Id="rId865" Type="http://schemas.openxmlformats.org/officeDocument/2006/relationships/hyperlink" Target="https://twitter.com/" TargetMode="External"/><Relationship Id="rId1288" Type="http://schemas.openxmlformats.org/officeDocument/2006/relationships/hyperlink" Target="https://twitter.com/" TargetMode="External"/><Relationship Id="rId1495" Type="http://schemas.openxmlformats.org/officeDocument/2006/relationships/hyperlink" Target="https://twitter.com/" TargetMode="External"/><Relationship Id="rId2339" Type="http://schemas.openxmlformats.org/officeDocument/2006/relationships/hyperlink" Target="https://twitter.com/" TargetMode="External"/><Relationship Id="rId2546" Type="http://schemas.openxmlformats.org/officeDocument/2006/relationships/hyperlink" Target="https://twitter.com/" TargetMode="External"/><Relationship Id="rId2753" Type="http://schemas.openxmlformats.org/officeDocument/2006/relationships/hyperlink" Target="https://twitter.com/" TargetMode="External"/><Relationship Id="rId2960" Type="http://schemas.openxmlformats.org/officeDocument/2006/relationships/hyperlink" Target="https://twitter.com/" TargetMode="External"/><Relationship Id="rId518" Type="http://schemas.openxmlformats.org/officeDocument/2006/relationships/hyperlink" Target="https://twitter.com/i/web/status/1465231100209360902" TargetMode="External"/><Relationship Id="rId725" Type="http://schemas.openxmlformats.org/officeDocument/2006/relationships/hyperlink" Target="https://twitter.com/i/web/status/1465295945550241793" TargetMode="External"/><Relationship Id="rId932" Type="http://schemas.openxmlformats.org/officeDocument/2006/relationships/hyperlink" Target="https://twitter.com/" TargetMode="External"/><Relationship Id="rId1148" Type="http://schemas.openxmlformats.org/officeDocument/2006/relationships/hyperlink" Target="https://twitter.com/" TargetMode="External"/><Relationship Id="rId1355" Type="http://schemas.openxmlformats.org/officeDocument/2006/relationships/hyperlink" Target="https://twitter.com/" TargetMode="External"/><Relationship Id="rId1562" Type="http://schemas.openxmlformats.org/officeDocument/2006/relationships/hyperlink" Target="https://twitter.com/" TargetMode="External"/><Relationship Id="rId2406" Type="http://schemas.openxmlformats.org/officeDocument/2006/relationships/hyperlink" Target="https://twitter.com/" TargetMode="External"/><Relationship Id="rId2613" Type="http://schemas.openxmlformats.org/officeDocument/2006/relationships/hyperlink" Target="https://twitter.com/" TargetMode="External"/><Relationship Id="rId1008" Type="http://schemas.openxmlformats.org/officeDocument/2006/relationships/hyperlink" Target="https://twitter.com/" TargetMode="External"/><Relationship Id="rId1215" Type="http://schemas.openxmlformats.org/officeDocument/2006/relationships/hyperlink" Target="https://twitter.com/" TargetMode="External"/><Relationship Id="rId1422" Type="http://schemas.openxmlformats.org/officeDocument/2006/relationships/hyperlink" Target="https://twitter.com/" TargetMode="External"/><Relationship Id="rId2820" Type="http://schemas.openxmlformats.org/officeDocument/2006/relationships/hyperlink" Target="https://twitter.com/" TargetMode="External"/><Relationship Id="rId61" Type="http://schemas.openxmlformats.org/officeDocument/2006/relationships/hyperlink" Target="https://twitter.com/i/web/status/1465199888224894983" TargetMode="External"/><Relationship Id="rId3387" Type="http://schemas.openxmlformats.org/officeDocument/2006/relationships/hyperlink" Target="https://twitter.com/" TargetMode="External"/><Relationship Id="rId2196" Type="http://schemas.openxmlformats.org/officeDocument/2006/relationships/hyperlink" Target="https://twitter.com/" TargetMode="External"/><Relationship Id="rId168" Type="http://schemas.openxmlformats.org/officeDocument/2006/relationships/hyperlink" Target="https://twitter.com/i/web/status/1465217272709062662" TargetMode="External"/><Relationship Id="rId3247" Type="http://schemas.openxmlformats.org/officeDocument/2006/relationships/hyperlink" Target="https://twitter.com/" TargetMode="External"/><Relationship Id="rId3454" Type="http://schemas.openxmlformats.org/officeDocument/2006/relationships/hyperlink" Target="https://twitter.com/" TargetMode="External"/><Relationship Id="rId375" Type="http://schemas.openxmlformats.org/officeDocument/2006/relationships/hyperlink" Target="https://www.tonight.de/sport/ufc-das-sind-die-naechsten-events-termine-und-kaempfe-ergebnisse_115888.html" TargetMode="External"/><Relationship Id="rId582" Type="http://schemas.openxmlformats.org/officeDocument/2006/relationships/hyperlink" Target="https://360sport.fr/2021/11/29/des-rumeurs-sur-le-possible-retour-de-conor-mcgregor-a-lufc/" TargetMode="External"/><Relationship Id="rId2056" Type="http://schemas.openxmlformats.org/officeDocument/2006/relationships/hyperlink" Target="https://twitter.com/" TargetMode="External"/><Relationship Id="rId2263" Type="http://schemas.openxmlformats.org/officeDocument/2006/relationships/hyperlink" Target="https://twitter.com/" TargetMode="External"/><Relationship Id="rId2470" Type="http://schemas.openxmlformats.org/officeDocument/2006/relationships/hyperlink" Target="https://twitter.com/" TargetMode="External"/><Relationship Id="rId3107" Type="http://schemas.openxmlformats.org/officeDocument/2006/relationships/hyperlink" Target="https://twitter.com/" TargetMode="External"/><Relationship Id="rId3314" Type="http://schemas.openxmlformats.org/officeDocument/2006/relationships/hyperlink" Target="https://twitter.com/" TargetMode="External"/><Relationship Id="rId3521" Type="http://schemas.openxmlformats.org/officeDocument/2006/relationships/hyperlink" Target="https://twitter.com/" TargetMode="External"/><Relationship Id="rId235" Type="http://schemas.openxmlformats.org/officeDocument/2006/relationships/hyperlink" Target="https://twitter.com/i/web/status/1465234749467893765" TargetMode="External"/><Relationship Id="rId442" Type="http://schemas.openxmlformats.org/officeDocument/2006/relationships/hyperlink" Target="https://twitter.com/i/web/status/1465264888117284869" TargetMode="External"/><Relationship Id="rId1072" Type="http://schemas.openxmlformats.org/officeDocument/2006/relationships/hyperlink" Target="https://twitter.com/" TargetMode="External"/><Relationship Id="rId2123" Type="http://schemas.openxmlformats.org/officeDocument/2006/relationships/hyperlink" Target="https://twitter.com/" TargetMode="External"/><Relationship Id="rId2330" Type="http://schemas.openxmlformats.org/officeDocument/2006/relationships/hyperlink" Target="https://twitter.com/" TargetMode="External"/><Relationship Id="rId302" Type="http://schemas.openxmlformats.org/officeDocument/2006/relationships/hyperlink" Target="https://mmajunkie.usatoday.com/2021/11/ufc-269-mike-brown-preview-dustin-poirier-charles-oliveira-title-fight-red-zone-danger-areas" TargetMode="External"/><Relationship Id="rId1889" Type="http://schemas.openxmlformats.org/officeDocument/2006/relationships/hyperlink" Target="https://twitter.com/" TargetMode="External"/><Relationship Id="rId1749" Type="http://schemas.openxmlformats.org/officeDocument/2006/relationships/hyperlink" Target="https://twitter.com/" TargetMode="External"/><Relationship Id="rId1956" Type="http://schemas.openxmlformats.org/officeDocument/2006/relationships/hyperlink" Target="https://twitter.com/" TargetMode="External"/><Relationship Id="rId3171" Type="http://schemas.openxmlformats.org/officeDocument/2006/relationships/hyperlink" Target="https://twitter.com/" TargetMode="External"/><Relationship Id="rId1609" Type="http://schemas.openxmlformats.org/officeDocument/2006/relationships/hyperlink" Target="https://twitter.com/" TargetMode="External"/><Relationship Id="rId1816" Type="http://schemas.openxmlformats.org/officeDocument/2006/relationships/hyperlink" Target="https://twitter.com/" TargetMode="External"/><Relationship Id="rId3031" Type="http://schemas.openxmlformats.org/officeDocument/2006/relationships/hyperlink" Target="https://twitter.com/" TargetMode="External"/><Relationship Id="rId2797" Type="http://schemas.openxmlformats.org/officeDocument/2006/relationships/hyperlink" Target="https://twitter.com/" TargetMode="External"/><Relationship Id="rId769" Type="http://schemas.openxmlformats.org/officeDocument/2006/relationships/hyperlink" Target="https://twitter.com/i/web/status/1465266920970719233" TargetMode="External"/><Relationship Id="rId976" Type="http://schemas.openxmlformats.org/officeDocument/2006/relationships/hyperlink" Target="https://twitter.com/" TargetMode="External"/><Relationship Id="rId1399" Type="http://schemas.openxmlformats.org/officeDocument/2006/relationships/hyperlink" Target="https://twitter.com/" TargetMode="External"/><Relationship Id="rId2657" Type="http://schemas.openxmlformats.org/officeDocument/2006/relationships/hyperlink" Target="https://twitter.com/" TargetMode="External"/><Relationship Id="rId629" Type="http://schemas.openxmlformats.org/officeDocument/2006/relationships/hyperlink" Target="https://www.insider.com/video-miesha-tate-pulled-stitches-out-from-her-own-eye-2021-11" TargetMode="External"/><Relationship Id="rId1259" Type="http://schemas.openxmlformats.org/officeDocument/2006/relationships/hyperlink" Target="https://twitter.com/" TargetMode="External"/><Relationship Id="rId1466" Type="http://schemas.openxmlformats.org/officeDocument/2006/relationships/hyperlink" Target="https://twitter.com/" TargetMode="External"/><Relationship Id="rId2864" Type="http://schemas.openxmlformats.org/officeDocument/2006/relationships/hyperlink" Target="https://twitter.com/" TargetMode="External"/><Relationship Id="rId836" Type="http://schemas.openxmlformats.org/officeDocument/2006/relationships/hyperlink" Target="https://twitter.com/" TargetMode="External"/><Relationship Id="rId1119" Type="http://schemas.openxmlformats.org/officeDocument/2006/relationships/hyperlink" Target="https://twitter.com/" TargetMode="External"/><Relationship Id="rId1673" Type="http://schemas.openxmlformats.org/officeDocument/2006/relationships/hyperlink" Target="https://twitter.com/" TargetMode="External"/><Relationship Id="rId1880" Type="http://schemas.openxmlformats.org/officeDocument/2006/relationships/hyperlink" Target="https://twitter.com/" TargetMode="External"/><Relationship Id="rId2517" Type="http://schemas.openxmlformats.org/officeDocument/2006/relationships/hyperlink" Target="https://twitter.com/" TargetMode="External"/><Relationship Id="rId2724" Type="http://schemas.openxmlformats.org/officeDocument/2006/relationships/hyperlink" Target="https://twitter.com/" TargetMode="External"/><Relationship Id="rId2931" Type="http://schemas.openxmlformats.org/officeDocument/2006/relationships/hyperlink" Target="https://twitter.com/" TargetMode="External"/><Relationship Id="rId903" Type="http://schemas.openxmlformats.org/officeDocument/2006/relationships/hyperlink" Target="https://twitter.com/" TargetMode="External"/><Relationship Id="rId1326" Type="http://schemas.openxmlformats.org/officeDocument/2006/relationships/hyperlink" Target="https://twitter.com/" TargetMode="External"/><Relationship Id="rId1533" Type="http://schemas.openxmlformats.org/officeDocument/2006/relationships/hyperlink" Target="https://twitter.com/" TargetMode="External"/><Relationship Id="rId1740" Type="http://schemas.openxmlformats.org/officeDocument/2006/relationships/hyperlink" Target="https://twitter.com/" TargetMode="External"/><Relationship Id="rId32" Type="http://schemas.openxmlformats.org/officeDocument/2006/relationships/hyperlink" Target="https://twitter.com/i/web/status/1465198147920011266" TargetMode="External"/><Relationship Id="rId1600" Type="http://schemas.openxmlformats.org/officeDocument/2006/relationships/hyperlink" Target="https://twitter.com/" TargetMode="External"/><Relationship Id="rId3498" Type="http://schemas.openxmlformats.org/officeDocument/2006/relationships/hyperlink" Target="https://twitter.com/" TargetMode="External"/><Relationship Id="rId3358" Type="http://schemas.openxmlformats.org/officeDocument/2006/relationships/hyperlink" Target="https://twitter.com/" TargetMode="External"/><Relationship Id="rId3565" Type="http://schemas.openxmlformats.org/officeDocument/2006/relationships/hyperlink" Target="https://twitter.com/" TargetMode="External"/><Relationship Id="rId279" Type="http://schemas.openxmlformats.org/officeDocument/2006/relationships/hyperlink" Target="https://twitter.com/i/web/status/1465234508383465474" TargetMode="External"/><Relationship Id="rId486" Type="http://schemas.openxmlformats.org/officeDocument/2006/relationships/hyperlink" Target="https://whatsnew2day.com/israel-adesanya-will-face-alex-pereira-in-three-more-fights-says-ufc-champion-glover-teixeira/" TargetMode="External"/><Relationship Id="rId693" Type="http://schemas.openxmlformats.org/officeDocument/2006/relationships/hyperlink" Target="https://www.sports.kz/news/staralsya-razvlech-kambosos-obyyasnil-svoy-nokdaun-ot-lopesa" TargetMode="External"/><Relationship Id="rId2167" Type="http://schemas.openxmlformats.org/officeDocument/2006/relationships/hyperlink" Target="https://twitter.com/" TargetMode="External"/><Relationship Id="rId2374" Type="http://schemas.openxmlformats.org/officeDocument/2006/relationships/hyperlink" Target="https://twitter.com/" TargetMode="External"/><Relationship Id="rId2581" Type="http://schemas.openxmlformats.org/officeDocument/2006/relationships/hyperlink" Target="https://twitter.com/" TargetMode="External"/><Relationship Id="rId3218" Type="http://schemas.openxmlformats.org/officeDocument/2006/relationships/hyperlink" Target="https://twitter.com/" TargetMode="External"/><Relationship Id="rId3425" Type="http://schemas.openxmlformats.org/officeDocument/2006/relationships/hyperlink" Target="https://twitter.com/" TargetMode="External"/><Relationship Id="rId139" Type="http://schemas.openxmlformats.org/officeDocument/2006/relationships/hyperlink" Target="https://twitter.com/i/web/status/1465207816566689795" TargetMode="External"/><Relationship Id="rId346" Type="http://schemas.openxmlformats.org/officeDocument/2006/relationships/hyperlink" Target="https://mmajunkie.usatoday.com/2021/11/ufc-269-mike-brown-preview-dustin-poirier-charles-oliveira-title-fight-red-zone-danger-areas" TargetMode="External"/><Relationship Id="rId553" Type="http://schemas.openxmlformats.org/officeDocument/2006/relationships/hyperlink" Target="https://ufcfightpass.com/video/31346/kazushi-sakuraba-vs-royler-gracie-pride-8" TargetMode="External"/><Relationship Id="rId760" Type="http://schemas.openxmlformats.org/officeDocument/2006/relationships/hyperlink" Target="https://twitter.com/i/web/status/1465297178084220934" TargetMode="External"/><Relationship Id="rId1183" Type="http://schemas.openxmlformats.org/officeDocument/2006/relationships/hyperlink" Target="https://twitter.com/" TargetMode="External"/><Relationship Id="rId1390" Type="http://schemas.openxmlformats.org/officeDocument/2006/relationships/hyperlink" Target="https://twitter.com/" TargetMode="External"/><Relationship Id="rId2027" Type="http://schemas.openxmlformats.org/officeDocument/2006/relationships/hyperlink" Target="https://twitter.com/" TargetMode="External"/><Relationship Id="rId2234" Type="http://schemas.openxmlformats.org/officeDocument/2006/relationships/hyperlink" Target="https://twitter.com/" TargetMode="External"/><Relationship Id="rId2441" Type="http://schemas.openxmlformats.org/officeDocument/2006/relationships/hyperlink" Target="https://twitter.com/" TargetMode="External"/><Relationship Id="rId206" Type="http://schemas.openxmlformats.org/officeDocument/2006/relationships/hyperlink" Target="https://news.yahoo.co.jp/articles/529d46997a65d37979849e3a84bda7837f63c461?page=2" TargetMode="External"/><Relationship Id="rId413" Type="http://schemas.openxmlformats.org/officeDocument/2006/relationships/hyperlink" Target="https://news.yahoo.co.jp/articles/529d46997a65d37979849e3a84bda7837f63c461" TargetMode="External"/><Relationship Id="rId1043" Type="http://schemas.openxmlformats.org/officeDocument/2006/relationships/hyperlink" Target="https://twitter.com/" TargetMode="External"/><Relationship Id="rId620" Type="http://schemas.openxmlformats.org/officeDocument/2006/relationships/hyperlink" Target="https://twitter.com/i/web/status/1465286964349968387" TargetMode="External"/><Relationship Id="rId1250" Type="http://schemas.openxmlformats.org/officeDocument/2006/relationships/hyperlink" Target="https://twitter.com/" TargetMode="External"/><Relationship Id="rId2301" Type="http://schemas.openxmlformats.org/officeDocument/2006/relationships/hyperlink" Target="https://twitter.com/" TargetMode="External"/><Relationship Id="rId1110" Type="http://schemas.openxmlformats.org/officeDocument/2006/relationships/hyperlink" Target="https://twitter.com/" TargetMode="External"/><Relationship Id="rId1927" Type="http://schemas.openxmlformats.org/officeDocument/2006/relationships/hyperlink" Target="https://twitter.com/" TargetMode="External"/><Relationship Id="rId3075" Type="http://schemas.openxmlformats.org/officeDocument/2006/relationships/hyperlink" Target="https://twitter.com/" TargetMode="External"/><Relationship Id="rId3282" Type="http://schemas.openxmlformats.org/officeDocument/2006/relationships/hyperlink" Target="https://twitter.com/" TargetMode="External"/><Relationship Id="rId2091" Type="http://schemas.openxmlformats.org/officeDocument/2006/relationships/hyperlink" Target="https://twitter.com/" TargetMode="External"/><Relationship Id="rId3142" Type="http://schemas.openxmlformats.org/officeDocument/2006/relationships/hyperlink" Target="https://twitter.com/" TargetMode="External"/><Relationship Id="rId270" Type="http://schemas.openxmlformats.org/officeDocument/2006/relationships/hyperlink" Target="https://www.bloodyelbow.com/2021/11/28/22803841/ufc-espn-sponsors-silent-after-durdens-racist-remark-aoriqileng-ufc-vegas-43" TargetMode="External"/><Relationship Id="rId3002" Type="http://schemas.openxmlformats.org/officeDocument/2006/relationships/hyperlink" Target="https://twitter.com/" TargetMode="External"/><Relationship Id="rId130" Type="http://schemas.openxmlformats.org/officeDocument/2006/relationships/hyperlink" Target="https://twitter.com/i/web/status/1465206935255355397" TargetMode="External"/><Relationship Id="rId2768" Type="http://schemas.openxmlformats.org/officeDocument/2006/relationships/hyperlink" Target="https://twitter.com/" TargetMode="External"/><Relationship Id="rId2975" Type="http://schemas.openxmlformats.org/officeDocument/2006/relationships/hyperlink" Target="https://twitter.com/" TargetMode="External"/><Relationship Id="rId947" Type="http://schemas.openxmlformats.org/officeDocument/2006/relationships/hyperlink" Target="https://twitter.com/" TargetMode="External"/><Relationship Id="rId1577" Type="http://schemas.openxmlformats.org/officeDocument/2006/relationships/hyperlink" Target="https://twitter.com/" TargetMode="External"/><Relationship Id="rId1784" Type="http://schemas.openxmlformats.org/officeDocument/2006/relationships/hyperlink" Target="https://twitter.com/" TargetMode="External"/><Relationship Id="rId1991" Type="http://schemas.openxmlformats.org/officeDocument/2006/relationships/hyperlink" Target="https://twitter.com/" TargetMode="External"/><Relationship Id="rId2628" Type="http://schemas.openxmlformats.org/officeDocument/2006/relationships/hyperlink" Target="https://twitter.com/" TargetMode="External"/><Relationship Id="rId2835" Type="http://schemas.openxmlformats.org/officeDocument/2006/relationships/hyperlink" Target="https://twitter.com/" TargetMode="External"/><Relationship Id="rId76" Type="http://schemas.openxmlformats.org/officeDocument/2006/relationships/hyperlink" Target="https://twitter.com/i/web/status/1465199888224894983" TargetMode="External"/><Relationship Id="rId807" Type="http://schemas.openxmlformats.org/officeDocument/2006/relationships/hyperlink" Target="https://twitter.com/fufujan1/status/1465107377691185155" TargetMode="External"/><Relationship Id="rId1437" Type="http://schemas.openxmlformats.org/officeDocument/2006/relationships/hyperlink" Target="https://twitter.com/" TargetMode="External"/><Relationship Id="rId1644" Type="http://schemas.openxmlformats.org/officeDocument/2006/relationships/hyperlink" Target="https://twitter.com/" TargetMode="External"/><Relationship Id="rId1851" Type="http://schemas.openxmlformats.org/officeDocument/2006/relationships/hyperlink" Target="https://twitter.com/" TargetMode="External"/><Relationship Id="rId2902" Type="http://schemas.openxmlformats.org/officeDocument/2006/relationships/hyperlink" Target="https://twitter.com/" TargetMode="External"/><Relationship Id="rId1504" Type="http://schemas.openxmlformats.org/officeDocument/2006/relationships/hyperlink" Target="https://twitter.com/" TargetMode="External"/><Relationship Id="rId1711" Type="http://schemas.openxmlformats.org/officeDocument/2006/relationships/hyperlink" Target="https://twitter.com/" TargetMode="External"/><Relationship Id="rId3469" Type="http://schemas.openxmlformats.org/officeDocument/2006/relationships/hyperlink" Target="https://twitter.com/" TargetMode="External"/><Relationship Id="rId597" Type="http://schemas.openxmlformats.org/officeDocument/2006/relationships/hyperlink" Target="https://twitter.com/i/web/status/1465284664927698950" TargetMode="External"/><Relationship Id="rId2278" Type="http://schemas.openxmlformats.org/officeDocument/2006/relationships/hyperlink" Target="https://twitter.com/" TargetMode="External"/><Relationship Id="rId2485" Type="http://schemas.openxmlformats.org/officeDocument/2006/relationships/hyperlink" Target="https://twitter.com/" TargetMode="External"/><Relationship Id="rId3329" Type="http://schemas.openxmlformats.org/officeDocument/2006/relationships/hyperlink" Target="https://twitter.com/" TargetMode="External"/><Relationship Id="rId457" Type="http://schemas.openxmlformats.org/officeDocument/2006/relationships/hyperlink" Target="https://www.actumma.com/conor-mcgregor-revele-nombre-combats-reste-contrat-ufc/35050?utm_source=dlvr.it&amp;utm_medium=twitter" TargetMode="External"/><Relationship Id="rId1087" Type="http://schemas.openxmlformats.org/officeDocument/2006/relationships/hyperlink" Target="https://twitter.com/" TargetMode="External"/><Relationship Id="rId1294" Type="http://schemas.openxmlformats.org/officeDocument/2006/relationships/hyperlink" Target="https://twitter.com/" TargetMode="External"/><Relationship Id="rId2138" Type="http://schemas.openxmlformats.org/officeDocument/2006/relationships/hyperlink" Target="https://twitter.com/" TargetMode="External"/><Relationship Id="rId2692" Type="http://schemas.openxmlformats.org/officeDocument/2006/relationships/hyperlink" Target="https://twitter.com/" TargetMode="External"/><Relationship Id="rId3536" Type="http://schemas.openxmlformats.org/officeDocument/2006/relationships/hyperlink" Target="https://twitter.com/" TargetMode="External"/><Relationship Id="rId664" Type="http://schemas.openxmlformats.org/officeDocument/2006/relationships/hyperlink" Target="https://twitter.com/i/web/status/1465291742329163776" TargetMode="External"/><Relationship Id="rId871" Type="http://schemas.openxmlformats.org/officeDocument/2006/relationships/hyperlink" Target="https://twitter.com/" TargetMode="External"/><Relationship Id="rId2345" Type="http://schemas.openxmlformats.org/officeDocument/2006/relationships/hyperlink" Target="https://twitter.com/" TargetMode="External"/><Relationship Id="rId2552" Type="http://schemas.openxmlformats.org/officeDocument/2006/relationships/hyperlink" Target="https://twitter.com/" TargetMode="External"/><Relationship Id="rId317" Type="http://schemas.openxmlformats.org/officeDocument/2006/relationships/hyperlink" Target="https://twitter.com/i/web/status/1465220766018854916" TargetMode="External"/><Relationship Id="rId524" Type="http://schemas.openxmlformats.org/officeDocument/2006/relationships/hyperlink" Target="https://www.mmafighting.com/2021/11/28/22800421/the-great-divide-who-is-the-best-boxer-in-the-ufc?utm_campaign=mmafighting&amp;utm_content=chorus&amp;utm_medium=social&amp;utm_source=twitter" TargetMode="External"/><Relationship Id="rId731" Type="http://schemas.openxmlformats.org/officeDocument/2006/relationships/hyperlink" Target="https://mmajunkie.usatoday.com/2021/11/ufc-269-mike-brown-preview-dustin-poirier-charles-oliveira-title-fight-red-zone-danger-areas" TargetMode="External"/><Relationship Id="rId1154" Type="http://schemas.openxmlformats.org/officeDocument/2006/relationships/hyperlink" Target="https://twitter.com/" TargetMode="External"/><Relationship Id="rId1361" Type="http://schemas.openxmlformats.org/officeDocument/2006/relationships/hyperlink" Target="https://twitter.com/" TargetMode="External"/><Relationship Id="rId2205" Type="http://schemas.openxmlformats.org/officeDocument/2006/relationships/hyperlink" Target="https://twitter.com/" TargetMode="External"/><Relationship Id="rId2412" Type="http://schemas.openxmlformats.org/officeDocument/2006/relationships/hyperlink" Target="https://twitter.com/" TargetMode="External"/><Relationship Id="rId1014" Type="http://schemas.openxmlformats.org/officeDocument/2006/relationships/hyperlink" Target="https://twitter.com/" TargetMode="External"/><Relationship Id="rId1221" Type="http://schemas.openxmlformats.org/officeDocument/2006/relationships/hyperlink" Target="https://twitter.com/" TargetMode="External"/><Relationship Id="rId3186" Type="http://schemas.openxmlformats.org/officeDocument/2006/relationships/hyperlink" Target="https://twitter.com/" TargetMode="External"/><Relationship Id="rId3393" Type="http://schemas.openxmlformats.org/officeDocument/2006/relationships/hyperlink" Target="https://twitter.com/" TargetMode="External"/><Relationship Id="rId3046" Type="http://schemas.openxmlformats.org/officeDocument/2006/relationships/hyperlink" Target="https://twitter.com/" TargetMode="External"/><Relationship Id="rId3253" Type="http://schemas.openxmlformats.org/officeDocument/2006/relationships/hyperlink" Target="https://twitter.com/" TargetMode="External"/><Relationship Id="rId3460" Type="http://schemas.openxmlformats.org/officeDocument/2006/relationships/hyperlink" Target="https://twitter.com/" TargetMode="External"/><Relationship Id="rId174" Type="http://schemas.openxmlformats.org/officeDocument/2006/relationships/hyperlink" Target="https://twitter.com/i/web/status/1465221131242295299" TargetMode="External"/><Relationship Id="rId381" Type="http://schemas.openxmlformats.org/officeDocument/2006/relationships/hyperlink" Target="https://twitter.com/i/web/status/1465256883397152774" TargetMode="External"/><Relationship Id="rId2062" Type="http://schemas.openxmlformats.org/officeDocument/2006/relationships/hyperlink" Target="https://twitter.com/" TargetMode="External"/><Relationship Id="rId3113" Type="http://schemas.openxmlformats.org/officeDocument/2006/relationships/hyperlink" Target="https://twitter.com/" TargetMode="External"/><Relationship Id="rId241" Type="http://schemas.openxmlformats.org/officeDocument/2006/relationships/hyperlink" Target="https://twitter.com/i/web/status/1465236488203948036" TargetMode="External"/><Relationship Id="rId3320" Type="http://schemas.openxmlformats.org/officeDocument/2006/relationships/hyperlink" Target="https://twitter.com/" TargetMode="External"/><Relationship Id="rId2879" Type="http://schemas.openxmlformats.org/officeDocument/2006/relationships/hyperlink" Target="https://twitter.com/" TargetMode="External"/><Relationship Id="rId101" Type="http://schemas.openxmlformats.org/officeDocument/2006/relationships/hyperlink" Target="https://www.youtube.com/watch?v=kN7PxTYHR7U&amp;feature=youtu.be" TargetMode="External"/><Relationship Id="rId1688" Type="http://schemas.openxmlformats.org/officeDocument/2006/relationships/hyperlink" Target="https://twitter.com/" TargetMode="External"/><Relationship Id="rId1895" Type="http://schemas.openxmlformats.org/officeDocument/2006/relationships/hyperlink" Target="https://twitter.com/" TargetMode="External"/><Relationship Id="rId2739" Type="http://schemas.openxmlformats.org/officeDocument/2006/relationships/hyperlink" Target="https://twitter.com/" TargetMode="External"/><Relationship Id="rId2946" Type="http://schemas.openxmlformats.org/officeDocument/2006/relationships/hyperlink" Target="https://twitter.com/" TargetMode="External"/><Relationship Id="rId918" Type="http://schemas.openxmlformats.org/officeDocument/2006/relationships/hyperlink" Target="https://twitter.com/" TargetMode="External"/><Relationship Id="rId1548" Type="http://schemas.openxmlformats.org/officeDocument/2006/relationships/hyperlink" Target="https://twitter.com/" TargetMode="External"/><Relationship Id="rId1755" Type="http://schemas.openxmlformats.org/officeDocument/2006/relationships/hyperlink" Target="https://twitter.com/" TargetMode="External"/><Relationship Id="rId1408" Type="http://schemas.openxmlformats.org/officeDocument/2006/relationships/hyperlink" Target="https://twitter.com/" TargetMode="External"/><Relationship Id="rId1962" Type="http://schemas.openxmlformats.org/officeDocument/2006/relationships/hyperlink" Target="https://twitter.com/" TargetMode="External"/><Relationship Id="rId2806" Type="http://schemas.openxmlformats.org/officeDocument/2006/relationships/hyperlink" Target="https://twitter.com/" TargetMode="External"/><Relationship Id="rId47" Type="http://schemas.openxmlformats.org/officeDocument/2006/relationships/hyperlink" Target="https://twitter.com/i/web/status/1465200933126963203" TargetMode="External"/><Relationship Id="rId1615" Type="http://schemas.openxmlformats.org/officeDocument/2006/relationships/hyperlink" Target="https://twitter.com/" TargetMode="External"/><Relationship Id="rId1822" Type="http://schemas.openxmlformats.org/officeDocument/2006/relationships/hyperlink" Target="https://twitter.com/" TargetMode="External"/><Relationship Id="rId2389" Type="http://schemas.openxmlformats.org/officeDocument/2006/relationships/hyperlink" Target="https://twitter.com/" TargetMode="External"/><Relationship Id="rId2596" Type="http://schemas.openxmlformats.org/officeDocument/2006/relationships/hyperlink" Target="https://twitter.com/" TargetMode="External"/><Relationship Id="rId568" Type="http://schemas.openxmlformats.org/officeDocument/2006/relationships/hyperlink" Target="https://twitter.com/i/web/status/1465275543641894914" TargetMode="External"/><Relationship Id="rId775" Type="http://schemas.openxmlformats.org/officeDocument/2006/relationships/hyperlink" Target="https://twitter.com/i/web/status/1465297184103055366" TargetMode="External"/><Relationship Id="rId982" Type="http://schemas.openxmlformats.org/officeDocument/2006/relationships/hyperlink" Target="https://twitter.com/" TargetMode="External"/><Relationship Id="rId1198" Type="http://schemas.openxmlformats.org/officeDocument/2006/relationships/hyperlink" Target="https://twitter.com/" TargetMode="External"/><Relationship Id="rId2249" Type="http://schemas.openxmlformats.org/officeDocument/2006/relationships/hyperlink" Target="https://twitter.com/" TargetMode="External"/><Relationship Id="rId2456" Type="http://schemas.openxmlformats.org/officeDocument/2006/relationships/hyperlink" Target="https://twitter.com/" TargetMode="External"/><Relationship Id="rId2663" Type="http://schemas.openxmlformats.org/officeDocument/2006/relationships/hyperlink" Target="https://twitter.com/" TargetMode="External"/><Relationship Id="rId2870" Type="http://schemas.openxmlformats.org/officeDocument/2006/relationships/hyperlink" Target="https://twitter.com/" TargetMode="External"/><Relationship Id="rId3507" Type="http://schemas.openxmlformats.org/officeDocument/2006/relationships/hyperlink" Target="https://twitter.com/" TargetMode="External"/><Relationship Id="rId428" Type="http://schemas.openxmlformats.org/officeDocument/2006/relationships/hyperlink" Target="https://twitter.com/i/web/status/1465222890916306959" TargetMode="External"/><Relationship Id="rId635" Type="http://schemas.openxmlformats.org/officeDocument/2006/relationships/hyperlink" Target="https://www.essentiallysports.com/ufc-mma-news-albert-tumenov-has-a-message-for-dana-white-sean-shelby-after-triad-combat/" TargetMode="External"/><Relationship Id="rId842" Type="http://schemas.openxmlformats.org/officeDocument/2006/relationships/hyperlink" Target="https://twitter.com/" TargetMode="External"/><Relationship Id="rId1058" Type="http://schemas.openxmlformats.org/officeDocument/2006/relationships/hyperlink" Target="https://twitter.com/" TargetMode="External"/><Relationship Id="rId1265" Type="http://schemas.openxmlformats.org/officeDocument/2006/relationships/hyperlink" Target="https://twitter.com/" TargetMode="External"/><Relationship Id="rId1472" Type="http://schemas.openxmlformats.org/officeDocument/2006/relationships/hyperlink" Target="https://twitter.com/" TargetMode="External"/><Relationship Id="rId2109" Type="http://schemas.openxmlformats.org/officeDocument/2006/relationships/hyperlink" Target="https://twitter.com/" TargetMode="External"/><Relationship Id="rId2316" Type="http://schemas.openxmlformats.org/officeDocument/2006/relationships/hyperlink" Target="https://twitter.com/" TargetMode="External"/><Relationship Id="rId2523" Type="http://schemas.openxmlformats.org/officeDocument/2006/relationships/hyperlink" Target="https://twitter.com/" TargetMode="External"/><Relationship Id="rId2730" Type="http://schemas.openxmlformats.org/officeDocument/2006/relationships/hyperlink" Target="https://twitter.com/" TargetMode="External"/><Relationship Id="rId702" Type="http://schemas.openxmlformats.org/officeDocument/2006/relationships/hyperlink" Target="https://twitter.com/i/web/status/1465245922250694662" TargetMode="External"/><Relationship Id="rId1125" Type="http://schemas.openxmlformats.org/officeDocument/2006/relationships/hyperlink" Target="https://twitter.com/" TargetMode="External"/><Relationship Id="rId1332" Type="http://schemas.openxmlformats.org/officeDocument/2006/relationships/hyperlink" Target="https://twitter.com/" TargetMode="External"/><Relationship Id="rId3297" Type="http://schemas.openxmlformats.org/officeDocument/2006/relationships/hyperlink" Target="https://twitter.com/" TargetMode="External"/><Relationship Id="rId3157" Type="http://schemas.openxmlformats.org/officeDocument/2006/relationships/hyperlink" Target="https://twitter.com/" TargetMode="External"/><Relationship Id="rId285" Type="http://schemas.openxmlformats.org/officeDocument/2006/relationships/hyperlink" Target="https://www.bjpenn.com/mma-news/exclusive-interviews/pro-fighters-make-their-picks-for-rob-font-vs-jose-aldo/?utm_source=rss&amp;utm_medium=rss&amp;utm_campaign=pro-fighters-make-their-picks-for-rob-font-vs-jose-aldo" TargetMode="External"/><Relationship Id="rId3364" Type="http://schemas.openxmlformats.org/officeDocument/2006/relationships/hyperlink" Target="https://twitter.com/" TargetMode="External"/><Relationship Id="rId3571" Type="http://schemas.openxmlformats.org/officeDocument/2006/relationships/hyperlink" Target="https://twitter.com/" TargetMode="External"/><Relationship Id="rId492" Type="http://schemas.openxmlformats.org/officeDocument/2006/relationships/hyperlink" Target="https://twitter.com/i/web/status/1465211523102613508" TargetMode="External"/><Relationship Id="rId2173" Type="http://schemas.openxmlformats.org/officeDocument/2006/relationships/hyperlink" Target="https://twitter.com/" TargetMode="External"/><Relationship Id="rId2380" Type="http://schemas.openxmlformats.org/officeDocument/2006/relationships/hyperlink" Target="https://twitter.com/" TargetMode="External"/><Relationship Id="rId3017" Type="http://schemas.openxmlformats.org/officeDocument/2006/relationships/hyperlink" Target="https://twitter.com/" TargetMode="External"/><Relationship Id="rId3224" Type="http://schemas.openxmlformats.org/officeDocument/2006/relationships/hyperlink" Target="https://twitter.com/" TargetMode="External"/><Relationship Id="rId3431" Type="http://schemas.openxmlformats.org/officeDocument/2006/relationships/hyperlink" Target="https://twitter.com/" TargetMode="External"/><Relationship Id="rId145" Type="http://schemas.openxmlformats.org/officeDocument/2006/relationships/hyperlink" Target="https://twitter.com/i/web/status/1465210693519495172" TargetMode="External"/><Relationship Id="rId352" Type="http://schemas.openxmlformats.org/officeDocument/2006/relationships/hyperlink" Target="https://twitter.com/i/web/status/1465250956543733765" TargetMode="External"/><Relationship Id="rId2033" Type="http://schemas.openxmlformats.org/officeDocument/2006/relationships/hyperlink" Target="https://twitter.com/" TargetMode="External"/><Relationship Id="rId2240" Type="http://schemas.openxmlformats.org/officeDocument/2006/relationships/hyperlink" Target="https://twitter.com/" TargetMode="External"/><Relationship Id="rId212" Type="http://schemas.openxmlformats.org/officeDocument/2006/relationships/hyperlink" Target="https://twitter.com/Urubudailha/status/1465078821409931273" TargetMode="External"/><Relationship Id="rId1799" Type="http://schemas.openxmlformats.org/officeDocument/2006/relationships/hyperlink" Target="https://twitter.com/" TargetMode="External"/><Relationship Id="rId2100" Type="http://schemas.openxmlformats.org/officeDocument/2006/relationships/hyperlink" Target="https://twitter.com/" TargetMode="External"/><Relationship Id="rId1659" Type="http://schemas.openxmlformats.org/officeDocument/2006/relationships/hyperlink" Target="https://twitter.com/" TargetMode="External"/><Relationship Id="rId1866" Type="http://schemas.openxmlformats.org/officeDocument/2006/relationships/hyperlink" Target="https://twitter.com/" TargetMode="External"/><Relationship Id="rId2917" Type="http://schemas.openxmlformats.org/officeDocument/2006/relationships/hyperlink" Target="https://twitter.com/" TargetMode="External"/><Relationship Id="rId3081" Type="http://schemas.openxmlformats.org/officeDocument/2006/relationships/hyperlink" Target="https://twitter.com/" TargetMode="External"/><Relationship Id="rId1519" Type="http://schemas.openxmlformats.org/officeDocument/2006/relationships/hyperlink" Target="https://twitter.com/" TargetMode="External"/><Relationship Id="rId1726" Type="http://schemas.openxmlformats.org/officeDocument/2006/relationships/hyperlink" Target="https://twitter.com/" TargetMode="External"/><Relationship Id="rId1933" Type="http://schemas.openxmlformats.org/officeDocument/2006/relationships/hyperlink" Target="https://twitter.com/" TargetMode="External"/><Relationship Id="rId18" Type="http://schemas.openxmlformats.org/officeDocument/2006/relationships/hyperlink" Target="https://www.essentiallysports.com/when-i-step-into-that-octagon-ill-weigh-173-pounds-justin-gaethje-ufc-249-news/" TargetMode="External"/><Relationship Id="rId679" Type="http://schemas.openxmlformats.org/officeDocument/2006/relationships/hyperlink" Target="https://twitter.com/i/web/status/1465291242259070986" TargetMode="External"/><Relationship Id="rId886" Type="http://schemas.openxmlformats.org/officeDocument/2006/relationships/hyperlink" Target="https://twitter.com/" TargetMode="External"/><Relationship Id="rId2567" Type="http://schemas.openxmlformats.org/officeDocument/2006/relationships/hyperlink" Target="https://twitter.com/" TargetMode="External"/><Relationship Id="rId2774" Type="http://schemas.openxmlformats.org/officeDocument/2006/relationships/hyperlink" Target="https://twitter.com/" TargetMode="External"/><Relationship Id="rId2" Type="http://schemas.openxmlformats.org/officeDocument/2006/relationships/hyperlink" Target="https://twitter.com/kcanari/status/1465177795466698756" TargetMode="External"/><Relationship Id="rId539" Type="http://schemas.openxmlformats.org/officeDocument/2006/relationships/hyperlink" Target="https://twitter.com/i/web/status/1465198842316406786" TargetMode="External"/><Relationship Id="rId746" Type="http://schemas.openxmlformats.org/officeDocument/2006/relationships/hyperlink" Target="https://twitter.com/i/web/status/1465244266519797770" TargetMode="External"/><Relationship Id="rId1169" Type="http://schemas.openxmlformats.org/officeDocument/2006/relationships/hyperlink" Target="https://twitter.com/" TargetMode="External"/><Relationship Id="rId1376" Type="http://schemas.openxmlformats.org/officeDocument/2006/relationships/hyperlink" Target="https://twitter.com/" TargetMode="External"/><Relationship Id="rId1583" Type="http://schemas.openxmlformats.org/officeDocument/2006/relationships/hyperlink" Target="https://twitter.com/" TargetMode="External"/><Relationship Id="rId2427" Type="http://schemas.openxmlformats.org/officeDocument/2006/relationships/hyperlink" Target="https://twitter.com/" TargetMode="External"/><Relationship Id="rId2981" Type="http://schemas.openxmlformats.org/officeDocument/2006/relationships/hyperlink" Target="https://twitter.com/" TargetMode="External"/><Relationship Id="rId953" Type="http://schemas.openxmlformats.org/officeDocument/2006/relationships/hyperlink" Target="https://twitter.com/" TargetMode="External"/><Relationship Id="rId1029" Type="http://schemas.openxmlformats.org/officeDocument/2006/relationships/hyperlink" Target="https://twitter.com/" TargetMode="External"/><Relationship Id="rId1236" Type="http://schemas.openxmlformats.org/officeDocument/2006/relationships/hyperlink" Target="https://twitter.com/" TargetMode="External"/><Relationship Id="rId1790" Type="http://schemas.openxmlformats.org/officeDocument/2006/relationships/hyperlink" Target="https://twitter.com/" TargetMode="External"/><Relationship Id="rId2634" Type="http://schemas.openxmlformats.org/officeDocument/2006/relationships/hyperlink" Target="https://twitter.com/" TargetMode="External"/><Relationship Id="rId2841" Type="http://schemas.openxmlformats.org/officeDocument/2006/relationships/hyperlink" Target="https://twitter.com/" TargetMode="External"/><Relationship Id="rId82" Type="http://schemas.openxmlformats.org/officeDocument/2006/relationships/hyperlink" Target="https://twitter.com/i/web/status/1465202179795562496" TargetMode="External"/><Relationship Id="rId606" Type="http://schemas.openxmlformats.org/officeDocument/2006/relationships/hyperlink" Target="https://twitter.com/i/web/status/1465285559589425156" TargetMode="External"/><Relationship Id="rId813" Type="http://schemas.openxmlformats.org/officeDocument/2006/relationships/hyperlink" Target="https://twitter.com/i/web/status/1465299185834639367" TargetMode="External"/><Relationship Id="rId1443" Type="http://schemas.openxmlformats.org/officeDocument/2006/relationships/hyperlink" Target="https://twitter.com/" TargetMode="External"/><Relationship Id="rId1650" Type="http://schemas.openxmlformats.org/officeDocument/2006/relationships/hyperlink" Target="https://twitter.com/" TargetMode="External"/><Relationship Id="rId2701" Type="http://schemas.openxmlformats.org/officeDocument/2006/relationships/hyperlink" Target="https://twitter.com/" TargetMode="External"/><Relationship Id="rId1303" Type="http://schemas.openxmlformats.org/officeDocument/2006/relationships/hyperlink" Target="https://twitter.com/" TargetMode="External"/><Relationship Id="rId1510" Type="http://schemas.openxmlformats.org/officeDocument/2006/relationships/hyperlink" Target="https://twitter.com/" TargetMode="External"/><Relationship Id="rId3268" Type="http://schemas.openxmlformats.org/officeDocument/2006/relationships/hyperlink" Target="https://twitter.com/" TargetMode="External"/><Relationship Id="rId3475" Type="http://schemas.openxmlformats.org/officeDocument/2006/relationships/hyperlink" Target="https://twitter.com/" TargetMode="External"/><Relationship Id="rId189" Type="http://schemas.openxmlformats.org/officeDocument/2006/relationships/hyperlink" Target="https://twitter.com/combathubreal/status/1465078432107307009" TargetMode="External"/><Relationship Id="rId396" Type="http://schemas.openxmlformats.org/officeDocument/2006/relationships/hyperlink" Target="https://twitter.com/i/web/status/1465259242567483393" TargetMode="External"/><Relationship Id="rId2077" Type="http://schemas.openxmlformats.org/officeDocument/2006/relationships/hyperlink" Target="https://twitter.com/" TargetMode="External"/><Relationship Id="rId2284" Type="http://schemas.openxmlformats.org/officeDocument/2006/relationships/hyperlink" Target="https://twitter.com/" TargetMode="External"/><Relationship Id="rId2491" Type="http://schemas.openxmlformats.org/officeDocument/2006/relationships/hyperlink" Target="https://twitter.com/" TargetMode="External"/><Relationship Id="rId3128" Type="http://schemas.openxmlformats.org/officeDocument/2006/relationships/hyperlink" Target="https://twitter.com/" TargetMode="External"/><Relationship Id="rId3335" Type="http://schemas.openxmlformats.org/officeDocument/2006/relationships/hyperlink" Target="https://twitter.com/" TargetMode="External"/><Relationship Id="rId3542" Type="http://schemas.openxmlformats.org/officeDocument/2006/relationships/hyperlink" Target="https://twitter.com/" TargetMode="External"/><Relationship Id="rId256" Type="http://schemas.openxmlformats.org/officeDocument/2006/relationships/hyperlink" Target="https://twitter.com/i/web/status/1465238446621011969" TargetMode="External"/><Relationship Id="rId463" Type="http://schemas.openxmlformats.org/officeDocument/2006/relationships/hyperlink" Target="https://www.bjpenn.com/mma-news/ufc/triller-triad-combat-results-kubrat-pulev-kos-frank-mir-video/" TargetMode="External"/><Relationship Id="rId670" Type="http://schemas.openxmlformats.org/officeDocument/2006/relationships/hyperlink" Target="https://twitter.com/i/web/status/1465292618590531588" TargetMode="External"/><Relationship Id="rId1093" Type="http://schemas.openxmlformats.org/officeDocument/2006/relationships/hyperlink" Target="https://twitter.com/" TargetMode="External"/><Relationship Id="rId2144" Type="http://schemas.openxmlformats.org/officeDocument/2006/relationships/hyperlink" Target="https://twitter.com/" TargetMode="External"/><Relationship Id="rId2351" Type="http://schemas.openxmlformats.org/officeDocument/2006/relationships/hyperlink" Target="https://twitter.com/" TargetMode="External"/><Relationship Id="rId3402" Type="http://schemas.openxmlformats.org/officeDocument/2006/relationships/hyperlink" Target="https://twitter.com/" TargetMode="External"/><Relationship Id="rId116" Type="http://schemas.openxmlformats.org/officeDocument/2006/relationships/hyperlink" Target="https://www.youtube.com/watch?v=mQ-9Rylm5GM&amp;feature=youtu.be" TargetMode="External"/><Relationship Id="rId323" Type="http://schemas.openxmlformats.org/officeDocument/2006/relationships/hyperlink" Target="https://www.mmarocks.pl/ufc/gilbert-burns-to-jedyna-walka-ktora-odrzucilem-w-ufc" TargetMode="External"/><Relationship Id="rId530" Type="http://schemas.openxmlformats.org/officeDocument/2006/relationships/hyperlink" Target="https://en.wikipedia.org/wiki/List_of_current_UFC_fighters" TargetMode="External"/><Relationship Id="rId1160" Type="http://schemas.openxmlformats.org/officeDocument/2006/relationships/hyperlink" Target="https://twitter.com/" TargetMode="External"/><Relationship Id="rId2004" Type="http://schemas.openxmlformats.org/officeDocument/2006/relationships/hyperlink" Target="https://twitter.com/" TargetMode="External"/><Relationship Id="rId2211" Type="http://schemas.openxmlformats.org/officeDocument/2006/relationships/hyperlink" Target="https://twitter.com/" TargetMode="External"/><Relationship Id="rId1020" Type="http://schemas.openxmlformats.org/officeDocument/2006/relationships/hyperlink" Target="https://twitter.com/" TargetMode="External"/><Relationship Id="rId1977" Type="http://schemas.openxmlformats.org/officeDocument/2006/relationships/hyperlink" Target="https://twitter.com/" TargetMode="External"/><Relationship Id="rId1837" Type="http://schemas.openxmlformats.org/officeDocument/2006/relationships/hyperlink" Target="https://twitter.com/" TargetMode="External"/><Relationship Id="rId3192" Type="http://schemas.openxmlformats.org/officeDocument/2006/relationships/hyperlink" Target="https://twitter.com/" TargetMode="External"/><Relationship Id="rId3052" Type="http://schemas.openxmlformats.org/officeDocument/2006/relationships/hyperlink" Target="https://twitter.com/" TargetMode="External"/><Relationship Id="rId180" Type="http://schemas.openxmlformats.org/officeDocument/2006/relationships/hyperlink" Target="https://twitter.com/i/web/status/1465221988008476672" TargetMode="External"/><Relationship Id="rId1904" Type="http://schemas.openxmlformats.org/officeDocument/2006/relationships/hyperlink" Target="https://twitter.com/" TargetMode="External"/><Relationship Id="rId997" Type="http://schemas.openxmlformats.org/officeDocument/2006/relationships/hyperlink" Target="https://twitter.com/" TargetMode="External"/><Relationship Id="rId2678" Type="http://schemas.openxmlformats.org/officeDocument/2006/relationships/hyperlink" Target="https://twitter.com/" TargetMode="External"/><Relationship Id="rId2885" Type="http://schemas.openxmlformats.org/officeDocument/2006/relationships/hyperlink" Target="https://twitter.com/" TargetMode="External"/><Relationship Id="rId857" Type="http://schemas.openxmlformats.org/officeDocument/2006/relationships/hyperlink" Target="https://twitter.com/" TargetMode="External"/><Relationship Id="rId1487" Type="http://schemas.openxmlformats.org/officeDocument/2006/relationships/hyperlink" Target="https://twitter.com/" TargetMode="External"/><Relationship Id="rId1694" Type="http://schemas.openxmlformats.org/officeDocument/2006/relationships/hyperlink" Target="https://twitter.com/" TargetMode="External"/><Relationship Id="rId2538" Type="http://schemas.openxmlformats.org/officeDocument/2006/relationships/hyperlink" Target="https://twitter.com/" TargetMode="External"/><Relationship Id="rId2745" Type="http://schemas.openxmlformats.org/officeDocument/2006/relationships/hyperlink" Target="https://twitter.com/" TargetMode="External"/><Relationship Id="rId2952" Type="http://schemas.openxmlformats.org/officeDocument/2006/relationships/hyperlink" Target="https://twitter.com/" TargetMode="External"/><Relationship Id="rId717" Type="http://schemas.openxmlformats.org/officeDocument/2006/relationships/hyperlink" Target="https://www.pwinsiderelite.com/article.php?id=153347" TargetMode="External"/><Relationship Id="rId924" Type="http://schemas.openxmlformats.org/officeDocument/2006/relationships/hyperlink" Target="https://twitter.com/" TargetMode="External"/><Relationship Id="rId1347" Type="http://schemas.openxmlformats.org/officeDocument/2006/relationships/hyperlink" Target="https://twitter.com/" TargetMode="External"/><Relationship Id="rId1554" Type="http://schemas.openxmlformats.org/officeDocument/2006/relationships/hyperlink" Target="https://twitter.com/" TargetMode="External"/><Relationship Id="rId1761" Type="http://schemas.openxmlformats.org/officeDocument/2006/relationships/hyperlink" Target="https://twitter.com/" TargetMode="External"/><Relationship Id="rId2605" Type="http://schemas.openxmlformats.org/officeDocument/2006/relationships/hyperlink" Target="https://twitter.com/" TargetMode="External"/><Relationship Id="rId2812" Type="http://schemas.openxmlformats.org/officeDocument/2006/relationships/hyperlink" Target="https://twitter.com/" TargetMode="External"/><Relationship Id="rId53" Type="http://schemas.openxmlformats.org/officeDocument/2006/relationships/hyperlink" Target="https://twitter.com/i/web/status/1465199724944785415" TargetMode="External"/><Relationship Id="rId1207" Type="http://schemas.openxmlformats.org/officeDocument/2006/relationships/hyperlink" Target="https://twitter.com/" TargetMode="External"/><Relationship Id="rId1414" Type="http://schemas.openxmlformats.org/officeDocument/2006/relationships/hyperlink" Target="https://twitter.com/" TargetMode="External"/><Relationship Id="rId1621" Type="http://schemas.openxmlformats.org/officeDocument/2006/relationships/hyperlink" Target="https://twitter.com/" TargetMode="External"/><Relationship Id="rId3379" Type="http://schemas.openxmlformats.org/officeDocument/2006/relationships/hyperlink" Target="https://twitter.com/" TargetMode="External"/><Relationship Id="rId2188" Type="http://schemas.openxmlformats.org/officeDocument/2006/relationships/hyperlink" Target="https://twitter.com/" TargetMode="External"/><Relationship Id="rId2395" Type="http://schemas.openxmlformats.org/officeDocument/2006/relationships/hyperlink" Target="https://twitter.com/" TargetMode="External"/><Relationship Id="rId3239" Type="http://schemas.openxmlformats.org/officeDocument/2006/relationships/hyperlink" Target="https://twitter.com/" TargetMode="External"/><Relationship Id="rId3446" Type="http://schemas.openxmlformats.org/officeDocument/2006/relationships/hyperlink" Target="https://twitter.com/" TargetMode="External"/><Relationship Id="rId367" Type="http://schemas.openxmlformats.org/officeDocument/2006/relationships/hyperlink" Target="https://twitter.com/i/web/status/1465252104705134596" TargetMode="External"/><Relationship Id="rId574" Type="http://schemas.openxmlformats.org/officeDocument/2006/relationships/hyperlink" Target="https://twitter.com/i/web/status/1465273867958722563" TargetMode="External"/><Relationship Id="rId2048" Type="http://schemas.openxmlformats.org/officeDocument/2006/relationships/hyperlink" Target="https://twitter.com/" TargetMode="External"/><Relationship Id="rId2255" Type="http://schemas.openxmlformats.org/officeDocument/2006/relationships/hyperlink" Target="https://twitter.com/" TargetMode="External"/><Relationship Id="rId227" Type="http://schemas.openxmlformats.org/officeDocument/2006/relationships/hyperlink" Target="https://betufantasy.com/" TargetMode="External"/><Relationship Id="rId781" Type="http://schemas.openxmlformats.org/officeDocument/2006/relationships/hyperlink" Target="https://twitter.com/i/web/status/1465279404225941508" TargetMode="External"/><Relationship Id="rId2462" Type="http://schemas.openxmlformats.org/officeDocument/2006/relationships/hyperlink" Target="https://twitter.com/" TargetMode="External"/><Relationship Id="rId3306" Type="http://schemas.openxmlformats.org/officeDocument/2006/relationships/hyperlink" Target="https://twitter.com/" TargetMode="External"/><Relationship Id="rId3513" Type="http://schemas.openxmlformats.org/officeDocument/2006/relationships/hyperlink" Target="https://twitter.com/" TargetMode="External"/><Relationship Id="rId434" Type="http://schemas.openxmlformats.org/officeDocument/2006/relationships/hyperlink" Target="https://twitter.com/i/web/status/1465222890916306959" TargetMode="External"/><Relationship Id="rId641" Type="http://schemas.openxmlformats.org/officeDocument/2006/relationships/hyperlink" Target="https://twitter.com/i/web/status/1465288830077050880" TargetMode="External"/><Relationship Id="rId1064" Type="http://schemas.openxmlformats.org/officeDocument/2006/relationships/hyperlink" Target="https://twitter.com/" TargetMode="External"/><Relationship Id="rId1271" Type="http://schemas.openxmlformats.org/officeDocument/2006/relationships/hyperlink" Target="https://twitter.com/" TargetMode="External"/><Relationship Id="rId2115" Type="http://schemas.openxmlformats.org/officeDocument/2006/relationships/hyperlink" Target="https://twitter.com/" TargetMode="External"/><Relationship Id="rId2322" Type="http://schemas.openxmlformats.org/officeDocument/2006/relationships/hyperlink" Target="https://twitter.com/" TargetMode="External"/><Relationship Id="rId501" Type="http://schemas.openxmlformats.org/officeDocument/2006/relationships/hyperlink" Target="https://twitter.com/i/web/status/1465198592243740672" TargetMode="External"/><Relationship Id="rId1131" Type="http://schemas.openxmlformats.org/officeDocument/2006/relationships/hyperlink" Target="https://twitter.com/" TargetMode="External"/><Relationship Id="rId3096" Type="http://schemas.openxmlformats.org/officeDocument/2006/relationships/hyperlink" Target="https://twitter.com/" TargetMode="External"/><Relationship Id="rId1948" Type="http://schemas.openxmlformats.org/officeDocument/2006/relationships/hyperlink" Target="https://twitter.com/" TargetMode="External"/><Relationship Id="rId3163" Type="http://schemas.openxmlformats.org/officeDocument/2006/relationships/hyperlink" Target="https://twitter.com/" TargetMode="External"/><Relationship Id="rId3370" Type="http://schemas.openxmlformats.org/officeDocument/2006/relationships/hyperlink" Target="https://twitter.com/" TargetMode="External"/><Relationship Id="rId291" Type="http://schemas.openxmlformats.org/officeDocument/2006/relationships/hyperlink" Target="https://twitter.com/i/web/status/1465239628382969862" TargetMode="External"/><Relationship Id="rId1808" Type="http://schemas.openxmlformats.org/officeDocument/2006/relationships/hyperlink" Target="https://twitter.com/" TargetMode="External"/><Relationship Id="rId3023" Type="http://schemas.openxmlformats.org/officeDocument/2006/relationships/hyperlink" Target="https://twitter.com/" TargetMode="External"/><Relationship Id="rId151" Type="http://schemas.openxmlformats.org/officeDocument/2006/relationships/hyperlink" Target="https://mmajunkie.usatoday.com/2021/11/ufc-270-fabricio-werdum-prediction-for-ngannou-vs-gane" TargetMode="External"/><Relationship Id="rId3230" Type="http://schemas.openxmlformats.org/officeDocument/2006/relationships/hyperlink" Target="https://twitter.com/" TargetMode="External"/><Relationship Id="rId2789" Type="http://schemas.openxmlformats.org/officeDocument/2006/relationships/hyperlink" Target="https://twitter.com/" TargetMode="External"/><Relationship Id="rId2996" Type="http://schemas.openxmlformats.org/officeDocument/2006/relationships/hyperlink" Target="https://twitter.com/" TargetMode="External"/><Relationship Id="rId968" Type="http://schemas.openxmlformats.org/officeDocument/2006/relationships/hyperlink" Target="https://twitter.com/" TargetMode="External"/><Relationship Id="rId1598" Type="http://schemas.openxmlformats.org/officeDocument/2006/relationships/hyperlink" Target="https://twitter.com/" TargetMode="External"/><Relationship Id="rId2649" Type="http://schemas.openxmlformats.org/officeDocument/2006/relationships/hyperlink" Target="https://twitter.com/" TargetMode="External"/><Relationship Id="rId2856" Type="http://schemas.openxmlformats.org/officeDocument/2006/relationships/hyperlink" Target="https://twitter.com/" TargetMode="External"/><Relationship Id="rId97" Type="http://schemas.openxmlformats.org/officeDocument/2006/relationships/hyperlink" Target="https://www.blowoutcards.com/2020-topps-ufc-striking-signatures-hobby-box.html" TargetMode="External"/><Relationship Id="rId828" Type="http://schemas.openxmlformats.org/officeDocument/2006/relationships/hyperlink" Target="https://twitter.com/" TargetMode="External"/><Relationship Id="rId1458" Type="http://schemas.openxmlformats.org/officeDocument/2006/relationships/hyperlink" Target="https://twitter.com/" TargetMode="External"/><Relationship Id="rId1665" Type="http://schemas.openxmlformats.org/officeDocument/2006/relationships/hyperlink" Target="https://twitter.com/" TargetMode="External"/><Relationship Id="rId1872" Type="http://schemas.openxmlformats.org/officeDocument/2006/relationships/hyperlink" Target="https://twitter.com/" TargetMode="External"/><Relationship Id="rId2509" Type="http://schemas.openxmlformats.org/officeDocument/2006/relationships/hyperlink" Target="https://twitter.com/" TargetMode="External"/><Relationship Id="rId2716" Type="http://schemas.openxmlformats.org/officeDocument/2006/relationships/hyperlink" Target="https://twitter.com/" TargetMode="External"/><Relationship Id="rId1318" Type="http://schemas.openxmlformats.org/officeDocument/2006/relationships/hyperlink" Target="https://twitter.com/" TargetMode="External"/><Relationship Id="rId1525" Type="http://schemas.openxmlformats.org/officeDocument/2006/relationships/hyperlink" Target="https://twitter.com/" TargetMode="External"/><Relationship Id="rId2923" Type="http://schemas.openxmlformats.org/officeDocument/2006/relationships/hyperlink" Target="https://twitter.com/" TargetMode="External"/><Relationship Id="rId1732" Type="http://schemas.openxmlformats.org/officeDocument/2006/relationships/hyperlink" Target="https://twitter.com/" TargetMode="External"/><Relationship Id="rId24" Type="http://schemas.openxmlformats.org/officeDocument/2006/relationships/hyperlink" Target="https://twitter.com/i/web/status/1465197061469458433" TargetMode="External"/><Relationship Id="rId2299" Type="http://schemas.openxmlformats.org/officeDocument/2006/relationships/hyperlink" Target="https://twitter.com/" TargetMode="External"/><Relationship Id="rId3557" Type="http://schemas.openxmlformats.org/officeDocument/2006/relationships/hyperlink" Target="https://twitter.com/" TargetMode="External"/><Relationship Id="rId478" Type="http://schemas.openxmlformats.org/officeDocument/2006/relationships/hyperlink" Target="https://www.bjpenn.com/mma-news/ufc/khabib-nurmagomedov-reacts-after-islam-makhachev-books-fight-with-beneil-dariush/" TargetMode="External"/><Relationship Id="rId685" Type="http://schemas.openxmlformats.org/officeDocument/2006/relationships/hyperlink" Target="https://twitter.com/i/web/status/1465292922371383298" TargetMode="External"/><Relationship Id="rId892" Type="http://schemas.openxmlformats.org/officeDocument/2006/relationships/hyperlink" Target="https://twitter.com/" TargetMode="External"/><Relationship Id="rId2159" Type="http://schemas.openxmlformats.org/officeDocument/2006/relationships/hyperlink" Target="https://twitter.com/" TargetMode="External"/><Relationship Id="rId2366" Type="http://schemas.openxmlformats.org/officeDocument/2006/relationships/hyperlink" Target="https://twitter.com/" TargetMode="External"/><Relationship Id="rId2573" Type="http://schemas.openxmlformats.org/officeDocument/2006/relationships/hyperlink" Target="https://twitter.com/" TargetMode="External"/><Relationship Id="rId2780" Type="http://schemas.openxmlformats.org/officeDocument/2006/relationships/hyperlink" Target="https://twitter.com/" TargetMode="External"/><Relationship Id="rId3417" Type="http://schemas.openxmlformats.org/officeDocument/2006/relationships/hyperlink" Target="https://twitter.com/" TargetMode="External"/><Relationship Id="rId338" Type="http://schemas.openxmlformats.org/officeDocument/2006/relationships/hyperlink" Target="https://twitter.com/i/web/status/1465247927564185603" TargetMode="External"/><Relationship Id="rId545" Type="http://schemas.openxmlformats.org/officeDocument/2006/relationships/hyperlink" Target="https://twitter.com/i/web/status/1465274425205481481" TargetMode="External"/><Relationship Id="rId752" Type="http://schemas.openxmlformats.org/officeDocument/2006/relationships/hyperlink" Target="https://twitter.com/i/web/status/1465266917124493317" TargetMode="External"/><Relationship Id="rId1175" Type="http://schemas.openxmlformats.org/officeDocument/2006/relationships/hyperlink" Target="https://twitter.com/" TargetMode="External"/><Relationship Id="rId1382" Type="http://schemas.openxmlformats.org/officeDocument/2006/relationships/hyperlink" Target="https://twitter.com/" TargetMode="External"/><Relationship Id="rId2019" Type="http://schemas.openxmlformats.org/officeDocument/2006/relationships/hyperlink" Target="https://twitter.com/" TargetMode="External"/><Relationship Id="rId2226" Type="http://schemas.openxmlformats.org/officeDocument/2006/relationships/hyperlink" Target="https://twitter.com/" TargetMode="External"/><Relationship Id="rId2433" Type="http://schemas.openxmlformats.org/officeDocument/2006/relationships/hyperlink" Target="https://twitter.com/" TargetMode="External"/><Relationship Id="rId2640" Type="http://schemas.openxmlformats.org/officeDocument/2006/relationships/hyperlink" Target="https://twitter.com/" TargetMode="External"/><Relationship Id="rId405" Type="http://schemas.openxmlformats.org/officeDocument/2006/relationships/hyperlink" Target="https://twitter.com/i/web/status/1465204433193684998" TargetMode="External"/><Relationship Id="rId612" Type="http://schemas.openxmlformats.org/officeDocument/2006/relationships/hyperlink" Target="https://news.yahoo.co.jp/articles/529d46997a65d37979849e3a84bda7837f63c461" TargetMode="External"/><Relationship Id="rId1035" Type="http://schemas.openxmlformats.org/officeDocument/2006/relationships/hyperlink" Target="https://twitter.com/" TargetMode="External"/><Relationship Id="rId1242" Type="http://schemas.openxmlformats.org/officeDocument/2006/relationships/hyperlink" Target="https://twitter.com/" TargetMode="External"/><Relationship Id="rId2500" Type="http://schemas.openxmlformats.org/officeDocument/2006/relationships/hyperlink" Target="https://twitter.com/" TargetMode="External"/><Relationship Id="rId1102" Type="http://schemas.openxmlformats.org/officeDocument/2006/relationships/hyperlink" Target="https://twitter.com/" TargetMode="External"/><Relationship Id="rId3067" Type="http://schemas.openxmlformats.org/officeDocument/2006/relationships/hyperlink" Target="https://twitter.com/" TargetMode="External"/><Relationship Id="rId3274" Type="http://schemas.openxmlformats.org/officeDocument/2006/relationships/hyperlink" Target="https://twitter.com/" TargetMode="External"/><Relationship Id="rId195" Type="http://schemas.openxmlformats.org/officeDocument/2006/relationships/hyperlink" Target="https://www.mmafighting.com/2021/11/28/22800421/the-great-divide-who-is-the-best-boxer-in-the-ufc?utm_campaign=mmafighting&amp;utm_content=chorus&amp;utm_medium=social&amp;utm_source=twitter" TargetMode="External"/><Relationship Id="rId1919" Type="http://schemas.openxmlformats.org/officeDocument/2006/relationships/hyperlink" Target="https://twitter.com/" TargetMode="External"/><Relationship Id="rId3481" Type="http://schemas.openxmlformats.org/officeDocument/2006/relationships/hyperlink" Target="https://twitter.com/" TargetMode="External"/><Relationship Id="rId2083" Type="http://schemas.openxmlformats.org/officeDocument/2006/relationships/hyperlink" Target="https://twitter.com/" TargetMode="External"/><Relationship Id="rId2290" Type="http://schemas.openxmlformats.org/officeDocument/2006/relationships/hyperlink" Target="https://twitter.com/" TargetMode="External"/><Relationship Id="rId3134" Type="http://schemas.openxmlformats.org/officeDocument/2006/relationships/hyperlink" Target="https://twitter.com/" TargetMode="External"/><Relationship Id="rId3341" Type="http://schemas.openxmlformats.org/officeDocument/2006/relationships/hyperlink" Target="https://twitter.com/" TargetMode="External"/><Relationship Id="rId262" Type="http://schemas.openxmlformats.org/officeDocument/2006/relationships/hyperlink" Target="https://twitter.com/i/web/status/1465238773244043270" TargetMode="External"/><Relationship Id="rId2150" Type="http://schemas.openxmlformats.org/officeDocument/2006/relationships/hyperlink" Target="https://twitter.com/" TargetMode="External"/><Relationship Id="rId3201" Type="http://schemas.openxmlformats.org/officeDocument/2006/relationships/hyperlink" Target="https://twitter.com/" TargetMode="External"/><Relationship Id="rId122" Type="http://schemas.openxmlformats.org/officeDocument/2006/relationships/hyperlink" Target="https://www.independent.co.uk/sport/general/mma/conor-mcgregor-usman-fight-ufc-return-b1965501.html" TargetMode="External"/><Relationship Id="rId2010" Type="http://schemas.openxmlformats.org/officeDocument/2006/relationships/hyperlink" Target="https://twitter.com/" TargetMode="External"/><Relationship Id="rId1569" Type="http://schemas.openxmlformats.org/officeDocument/2006/relationships/hyperlink" Target="https://twitter.com/" TargetMode="External"/><Relationship Id="rId2967" Type="http://schemas.openxmlformats.org/officeDocument/2006/relationships/hyperlink" Target="https://twitter.com/" TargetMode="External"/><Relationship Id="rId939" Type="http://schemas.openxmlformats.org/officeDocument/2006/relationships/hyperlink" Target="https://twitter.com/" TargetMode="External"/><Relationship Id="rId1776" Type="http://schemas.openxmlformats.org/officeDocument/2006/relationships/hyperlink" Target="https://twitter.com/" TargetMode="External"/><Relationship Id="rId1983" Type="http://schemas.openxmlformats.org/officeDocument/2006/relationships/hyperlink" Target="https://twitter.com/" TargetMode="External"/><Relationship Id="rId2827" Type="http://schemas.openxmlformats.org/officeDocument/2006/relationships/hyperlink" Target="https://twitter.com/" TargetMode="External"/><Relationship Id="rId68" Type="http://schemas.openxmlformats.org/officeDocument/2006/relationships/hyperlink" Target="https://twitter.com/i/web/status/1465199724944785415" TargetMode="External"/><Relationship Id="rId1429" Type="http://schemas.openxmlformats.org/officeDocument/2006/relationships/hyperlink" Target="https://twitter.com/" TargetMode="External"/><Relationship Id="rId1636" Type="http://schemas.openxmlformats.org/officeDocument/2006/relationships/hyperlink" Target="https://twitter.com/" TargetMode="External"/><Relationship Id="rId1843" Type="http://schemas.openxmlformats.org/officeDocument/2006/relationships/hyperlink" Target="https://twitter.com/" TargetMode="External"/><Relationship Id="rId1703" Type="http://schemas.openxmlformats.org/officeDocument/2006/relationships/hyperlink" Target="https://twitter.com/" TargetMode="External"/><Relationship Id="rId1910" Type="http://schemas.openxmlformats.org/officeDocument/2006/relationships/hyperlink" Target="https://twitter.com/" TargetMode="External"/><Relationship Id="rId589" Type="http://schemas.openxmlformats.org/officeDocument/2006/relationships/hyperlink" Target="https://twitter.com/i/web/status/1465283579437629444" TargetMode="External"/><Relationship Id="rId796" Type="http://schemas.openxmlformats.org/officeDocument/2006/relationships/hyperlink" Target="https://www.mmanews.com/2021/11/adrian-yanez-pitches-a-ufc-boxing-tournament/" TargetMode="External"/><Relationship Id="rId2477" Type="http://schemas.openxmlformats.org/officeDocument/2006/relationships/hyperlink" Target="https://twitter.com/" TargetMode="External"/><Relationship Id="rId2684" Type="http://schemas.openxmlformats.org/officeDocument/2006/relationships/hyperlink" Target="https://twitter.com/" TargetMode="External"/><Relationship Id="rId3528" Type="http://schemas.openxmlformats.org/officeDocument/2006/relationships/hyperlink" Target="https://twitter.com/" TargetMode="External"/><Relationship Id="rId449" Type="http://schemas.openxmlformats.org/officeDocument/2006/relationships/hyperlink" Target="https://twitter.com/i/web/status/1465265423360962575" TargetMode="External"/><Relationship Id="rId656" Type="http://schemas.openxmlformats.org/officeDocument/2006/relationships/hyperlink" Target="https://fr.shein.com/" TargetMode="External"/><Relationship Id="rId863" Type="http://schemas.openxmlformats.org/officeDocument/2006/relationships/hyperlink" Target="https://twitter.com/" TargetMode="External"/><Relationship Id="rId1079" Type="http://schemas.openxmlformats.org/officeDocument/2006/relationships/hyperlink" Target="https://twitter.com/" TargetMode="External"/><Relationship Id="rId1286" Type="http://schemas.openxmlformats.org/officeDocument/2006/relationships/hyperlink" Target="https://twitter.com/" TargetMode="External"/><Relationship Id="rId1493" Type="http://schemas.openxmlformats.org/officeDocument/2006/relationships/hyperlink" Target="https://twitter.com/" TargetMode="External"/><Relationship Id="rId2337" Type="http://schemas.openxmlformats.org/officeDocument/2006/relationships/hyperlink" Target="https://twitter.com/" TargetMode="External"/><Relationship Id="rId2544" Type="http://schemas.openxmlformats.org/officeDocument/2006/relationships/hyperlink" Target="https://twitter.com/" TargetMode="External"/><Relationship Id="rId2891" Type="http://schemas.openxmlformats.org/officeDocument/2006/relationships/hyperlink" Target="https://twitter.com/" TargetMode="External"/><Relationship Id="rId309" Type="http://schemas.openxmlformats.org/officeDocument/2006/relationships/hyperlink" Target="https://betufantasy.com/" TargetMode="External"/><Relationship Id="rId516" Type="http://schemas.openxmlformats.org/officeDocument/2006/relationships/hyperlink" Target="https://www.youtube.com/watch?v=_gOBFu50u0c&amp;feature=youtu.be" TargetMode="External"/><Relationship Id="rId1146" Type="http://schemas.openxmlformats.org/officeDocument/2006/relationships/hyperlink" Target="https://twitter.com/" TargetMode="External"/><Relationship Id="rId2751" Type="http://schemas.openxmlformats.org/officeDocument/2006/relationships/hyperlink" Target="https://twitter.com/" TargetMode="External"/><Relationship Id="rId723" Type="http://schemas.openxmlformats.org/officeDocument/2006/relationships/hyperlink" Target="https://www.instagram.com/shibuyatakumi/?hl=" TargetMode="External"/><Relationship Id="rId930" Type="http://schemas.openxmlformats.org/officeDocument/2006/relationships/hyperlink" Target="https://twitter.com/" TargetMode="External"/><Relationship Id="rId1006" Type="http://schemas.openxmlformats.org/officeDocument/2006/relationships/hyperlink" Target="https://twitter.com/" TargetMode="External"/><Relationship Id="rId1353" Type="http://schemas.openxmlformats.org/officeDocument/2006/relationships/hyperlink" Target="https://twitter.com/" TargetMode="External"/><Relationship Id="rId1560" Type="http://schemas.openxmlformats.org/officeDocument/2006/relationships/hyperlink" Target="https://twitter.com/" TargetMode="External"/><Relationship Id="rId2404" Type="http://schemas.openxmlformats.org/officeDocument/2006/relationships/hyperlink" Target="https://twitter.com/" TargetMode="External"/><Relationship Id="rId2611" Type="http://schemas.openxmlformats.org/officeDocument/2006/relationships/hyperlink" Target="https://twitter.com/" TargetMode="External"/><Relationship Id="rId1213" Type="http://schemas.openxmlformats.org/officeDocument/2006/relationships/hyperlink" Target="https://twitter.com/" TargetMode="External"/><Relationship Id="rId1420" Type="http://schemas.openxmlformats.org/officeDocument/2006/relationships/hyperlink" Target="https://twitter.com/" TargetMode="External"/><Relationship Id="rId3178" Type="http://schemas.openxmlformats.org/officeDocument/2006/relationships/hyperlink" Target="https://twitter.com/" TargetMode="External"/><Relationship Id="rId3385" Type="http://schemas.openxmlformats.org/officeDocument/2006/relationships/hyperlink" Target="https://twitter.com/" TargetMode="External"/><Relationship Id="rId2194" Type="http://schemas.openxmlformats.org/officeDocument/2006/relationships/hyperlink" Target="https://twitter.com/" TargetMode="External"/><Relationship Id="rId3038" Type="http://schemas.openxmlformats.org/officeDocument/2006/relationships/hyperlink" Target="https://twitter.com/" TargetMode="External"/><Relationship Id="rId3245" Type="http://schemas.openxmlformats.org/officeDocument/2006/relationships/hyperlink" Target="https://twitter.com/" TargetMode="External"/><Relationship Id="rId3452" Type="http://schemas.openxmlformats.org/officeDocument/2006/relationships/hyperlink" Target="https://twitter.com/" TargetMode="External"/><Relationship Id="rId166" Type="http://schemas.openxmlformats.org/officeDocument/2006/relationships/hyperlink" Target="https://twitter.com/i/web/status/1465216237185605636" TargetMode="External"/><Relationship Id="rId373" Type="http://schemas.openxmlformats.org/officeDocument/2006/relationships/hyperlink" Target="https://www.youtube.com/watch?v=e9GPv5uwOpQ&amp;feature=youtu.be" TargetMode="External"/><Relationship Id="rId580" Type="http://schemas.openxmlformats.org/officeDocument/2006/relationships/hyperlink" Target="https://mmajunkie.usatoday.com/?p=1781419" TargetMode="External"/><Relationship Id="rId2054" Type="http://schemas.openxmlformats.org/officeDocument/2006/relationships/hyperlink" Target="https://twitter.com/" TargetMode="External"/><Relationship Id="rId2261" Type="http://schemas.openxmlformats.org/officeDocument/2006/relationships/hyperlink" Target="https://twitter.com/" TargetMode="External"/><Relationship Id="rId3105" Type="http://schemas.openxmlformats.org/officeDocument/2006/relationships/hyperlink" Target="https://twitter.com/" TargetMode="External"/><Relationship Id="rId3312" Type="http://schemas.openxmlformats.org/officeDocument/2006/relationships/hyperlink" Target="https://twitter.com/" TargetMode="External"/><Relationship Id="rId233" Type="http://schemas.openxmlformats.org/officeDocument/2006/relationships/hyperlink" Target="https://twitter.com/i/web/status/1465234751980281860" TargetMode="External"/><Relationship Id="rId440" Type="http://schemas.openxmlformats.org/officeDocument/2006/relationships/hyperlink" Target="https://twitter.com/i/web/status/1465264888117284869" TargetMode="External"/><Relationship Id="rId1070" Type="http://schemas.openxmlformats.org/officeDocument/2006/relationships/hyperlink" Target="https://twitter.com/" TargetMode="External"/><Relationship Id="rId2121" Type="http://schemas.openxmlformats.org/officeDocument/2006/relationships/hyperlink" Target="https://twitter.com/" TargetMode="External"/><Relationship Id="rId300" Type="http://schemas.openxmlformats.org/officeDocument/2006/relationships/hyperlink" Target="https://twitter.com/i/web/status/1465240714170843137" TargetMode="External"/><Relationship Id="rId1887" Type="http://schemas.openxmlformats.org/officeDocument/2006/relationships/hyperlink" Target="https://twitter.com/" TargetMode="External"/><Relationship Id="rId2938" Type="http://schemas.openxmlformats.org/officeDocument/2006/relationships/hyperlink" Target="https://twitter.com/" TargetMode="External"/><Relationship Id="rId1747" Type="http://schemas.openxmlformats.org/officeDocument/2006/relationships/hyperlink" Target="https://twitter.com/" TargetMode="External"/><Relationship Id="rId1954" Type="http://schemas.openxmlformats.org/officeDocument/2006/relationships/hyperlink" Target="https://twitter.com/" TargetMode="External"/><Relationship Id="rId39" Type="http://schemas.openxmlformats.org/officeDocument/2006/relationships/hyperlink" Target="https://twitter.com/i/web/status/1465198725366784014" TargetMode="External"/><Relationship Id="rId1607" Type="http://schemas.openxmlformats.org/officeDocument/2006/relationships/hyperlink" Target="https://twitter.com/" TargetMode="External"/><Relationship Id="rId1814" Type="http://schemas.openxmlformats.org/officeDocument/2006/relationships/hyperlink" Target="https://twitter.com/" TargetMode="External"/><Relationship Id="rId2588" Type="http://schemas.openxmlformats.org/officeDocument/2006/relationships/hyperlink" Target="https://twitter.com/" TargetMode="External"/><Relationship Id="rId1397" Type="http://schemas.openxmlformats.org/officeDocument/2006/relationships/hyperlink" Target="https://twitter.com/" TargetMode="External"/><Relationship Id="rId2795" Type="http://schemas.openxmlformats.org/officeDocument/2006/relationships/hyperlink" Target="https://twitter.com/" TargetMode="External"/><Relationship Id="rId767" Type="http://schemas.openxmlformats.org/officeDocument/2006/relationships/hyperlink" Target="https://twitter.com/i/web/status/1465251889621225473" TargetMode="External"/><Relationship Id="rId974" Type="http://schemas.openxmlformats.org/officeDocument/2006/relationships/hyperlink" Target="https://twitter.com/" TargetMode="External"/><Relationship Id="rId2448" Type="http://schemas.openxmlformats.org/officeDocument/2006/relationships/hyperlink" Target="https://twitter.com/" TargetMode="External"/><Relationship Id="rId2655" Type="http://schemas.openxmlformats.org/officeDocument/2006/relationships/hyperlink" Target="https://twitter.com/" TargetMode="External"/><Relationship Id="rId2862" Type="http://schemas.openxmlformats.org/officeDocument/2006/relationships/hyperlink" Target="https://twitter.com/" TargetMode="External"/><Relationship Id="rId627" Type="http://schemas.openxmlformats.org/officeDocument/2006/relationships/hyperlink" Target="https://www3.nhk.or.jp/news/html/20211104/k10013333861000.html" TargetMode="External"/><Relationship Id="rId834" Type="http://schemas.openxmlformats.org/officeDocument/2006/relationships/hyperlink" Target="https://twitter.com/" TargetMode="External"/><Relationship Id="rId1257" Type="http://schemas.openxmlformats.org/officeDocument/2006/relationships/hyperlink" Target="https://twitter.com/" TargetMode="External"/><Relationship Id="rId1464" Type="http://schemas.openxmlformats.org/officeDocument/2006/relationships/hyperlink" Target="https://twitter.com/" TargetMode="External"/><Relationship Id="rId1671" Type="http://schemas.openxmlformats.org/officeDocument/2006/relationships/hyperlink" Target="https://twitter.com/" TargetMode="External"/><Relationship Id="rId2308" Type="http://schemas.openxmlformats.org/officeDocument/2006/relationships/hyperlink" Target="https://twitter.com/" TargetMode="External"/><Relationship Id="rId2515" Type="http://schemas.openxmlformats.org/officeDocument/2006/relationships/hyperlink" Target="https://twitter.com/" TargetMode="External"/><Relationship Id="rId2722" Type="http://schemas.openxmlformats.org/officeDocument/2006/relationships/hyperlink" Target="https://twitter.com/" TargetMode="External"/><Relationship Id="rId901" Type="http://schemas.openxmlformats.org/officeDocument/2006/relationships/hyperlink" Target="https://twitter.com/" TargetMode="External"/><Relationship Id="rId1117" Type="http://schemas.openxmlformats.org/officeDocument/2006/relationships/hyperlink" Target="https://twitter.com/" TargetMode="External"/><Relationship Id="rId1324" Type="http://schemas.openxmlformats.org/officeDocument/2006/relationships/hyperlink" Target="https://twitter.com/" TargetMode="External"/><Relationship Id="rId1531" Type="http://schemas.openxmlformats.org/officeDocument/2006/relationships/hyperlink" Target="https://twitter.com/" TargetMode="External"/><Relationship Id="rId30" Type="http://schemas.openxmlformats.org/officeDocument/2006/relationships/hyperlink" Target="https://twitter.com/i/web/status/1465198147920011266" TargetMode="External"/><Relationship Id="rId3289" Type="http://schemas.openxmlformats.org/officeDocument/2006/relationships/hyperlink" Target="https://twitter.com/" TargetMode="External"/><Relationship Id="rId3496" Type="http://schemas.openxmlformats.org/officeDocument/2006/relationships/hyperlink" Target="https://twitter.com/" TargetMode="External"/><Relationship Id="rId2098" Type="http://schemas.openxmlformats.org/officeDocument/2006/relationships/hyperlink" Target="https://twitter.com/" TargetMode="External"/><Relationship Id="rId3149" Type="http://schemas.openxmlformats.org/officeDocument/2006/relationships/hyperlink" Target="https://twitter.com/" TargetMode="External"/><Relationship Id="rId3356" Type="http://schemas.openxmlformats.org/officeDocument/2006/relationships/hyperlink" Target="https://twitter.com/" TargetMode="External"/><Relationship Id="rId3563" Type="http://schemas.openxmlformats.org/officeDocument/2006/relationships/hyperlink" Target="https://twitter.com/" TargetMode="External"/><Relationship Id="rId277" Type="http://schemas.openxmlformats.org/officeDocument/2006/relationships/hyperlink" Target="https://twitter.com/i/web/status/1465234503442567169" TargetMode="External"/><Relationship Id="rId484" Type="http://schemas.openxmlformats.org/officeDocument/2006/relationships/hyperlink" Target="https://www.cnews.fr/sport/2021-11-28/mma-un-combattant-ufc-gravement-hospitalise-pour-cause-de-covid-19-1154719" TargetMode="External"/><Relationship Id="rId2165" Type="http://schemas.openxmlformats.org/officeDocument/2006/relationships/hyperlink" Target="https://twitter.com/" TargetMode="External"/><Relationship Id="rId3009" Type="http://schemas.openxmlformats.org/officeDocument/2006/relationships/hyperlink" Target="https://twitter.com/" TargetMode="External"/><Relationship Id="rId3216" Type="http://schemas.openxmlformats.org/officeDocument/2006/relationships/hyperlink" Target="https://twitter.com/" TargetMode="External"/><Relationship Id="rId137" Type="http://schemas.openxmlformats.org/officeDocument/2006/relationships/hyperlink" Target="https://twitter.com/i/web/status/1465208867298676736" TargetMode="External"/><Relationship Id="rId344" Type="http://schemas.openxmlformats.org/officeDocument/2006/relationships/hyperlink" Target="https://twitter.com/i/web/status/1465218872420798466" TargetMode="External"/><Relationship Id="rId691" Type="http://schemas.openxmlformats.org/officeDocument/2006/relationships/hyperlink" Target="https://mmajunkie.usatoday.com/2021/11/ufc-269-mike-brown-preview-dustin-poirier-charles-oliveira-title-fight-red-zone-danger-areas" TargetMode="External"/><Relationship Id="rId2025" Type="http://schemas.openxmlformats.org/officeDocument/2006/relationships/hyperlink" Target="https://twitter.com/" TargetMode="External"/><Relationship Id="rId2372" Type="http://schemas.openxmlformats.org/officeDocument/2006/relationships/hyperlink" Target="https://twitter.com/" TargetMode="External"/><Relationship Id="rId3423" Type="http://schemas.openxmlformats.org/officeDocument/2006/relationships/hyperlink" Target="https://twitter.com/" TargetMode="External"/><Relationship Id="rId551" Type="http://schemas.openxmlformats.org/officeDocument/2006/relationships/hyperlink" Target="https://www.essentiallysports.com/mma-ufc-news-jake-paul-is-a-tyron-woodley-says-it-was-jake-paul-who-walked-away-from-the-fight-as-a-loser/?utm_source=dlvr.it&amp;utm_medium=twitter" TargetMode="External"/><Relationship Id="rId1181" Type="http://schemas.openxmlformats.org/officeDocument/2006/relationships/hyperlink" Target="https://twitter.com/" TargetMode="External"/><Relationship Id="rId2232" Type="http://schemas.openxmlformats.org/officeDocument/2006/relationships/hyperlink" Target="https://twitter.com/" TargetMode="External"/><Relationship Id="rId204" Type="http://schemas.openxmlformats.org/officeDocument/2006/relationships/hyperlink" Target="https://twitter.com/i/web/status/1465229298068082689" TargetMode="External"/><Relationship Id="rId411" Type="http://schemas.openxmlformats.org/officeDocument/2006/relationships/hyperlink" Target="https://twitter.com/i/web/status/1465259992055955460" TargetMode="External"/><Relationship Id="rId1041" Type="http://schemas.openxmlformats.org/officeDocument/2006/relationships/hyperlink" Target="https://twitter.com/" TargetMode="External"/><Relationship Id="rId1998" Type="http://schemas.openxmlformats.org/officeDocument/2006/relationships/hyperlink" Target="https://twitter.com/" TargetMode="External"/><Relationship Id="rId1858" Type="http://schemas.openxmlformats.org/officeDocument/2006/relationships/hyperlink" Target="https://twitter.com/"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pbs.twimg.com/profile_images/1424462584040894472/hfAi2K7j_normal.jpg" TargetMode="External"/><Relationship Id="rId3182" Type="http://schemas.openxmlformats.org/officeDocument/2006/relationships/hyperlink" Target="https://twitter.com/aseelfoods" TargetMode="External"/><Relationship Id="rId4233" Type="http://schemas.openxmlformats.org/officeDocument/2006/relationships/hyperlink" Target="https://twitter.com/obs_sport_biz" TargetMode="External"/><Relationship Id="rId3999" Type="http://schemas.openxmlformats.org/officeDocument/2006/relationships/hyperlink" Target="https://twitter.com/izianita" TargetMode="External"/><Relationship Id="rId4300" Type="http://schemas.openxmlformats.org/officeDocument/2006/relationships/hyperlink" Target="https://twitter.com/_jssy____" TargetMode="External"/><Relationship Id="rId170" Type="http://schemas.openxmlformats.org/officeDocument/2006/relationships/hyperlink" Target="https://t.co/HhUtmNn1o0" TargetMode="External"/><Relationship Id="rId987" Type="http://schemas.openxmlformats.org/officeDocument/2006/relationships/hyperlink" Target="http://pbs.twimg.com/profile_images/1320255005220220928/P9m-KPfk_normal.jpg" TargetMode="External"/><Relationship Id="rId2668" Type="http://schemas.openxmlformats.org/officeDocument/2006/relationships/hyperlink" Target="http://pbs.twimg.com/profile_images/1397176237445947404/viRHQsx3_normal.jpg" TargetMode="External"/><Relationship Id="rId3719" Type="http://schemas.openxmlformats.org/officeDocument/2006/relationships/hyperlink" Target="https://twitter.com/minyangii" TargetMode="External"/><Relationship Id="rId4090" Type="http://schemas.openxmlformats.org/officeDocument/2006/relationships/hyperlink" Target="https://twitter.com/sultan_ufc" TargetMode="External"/><Relationship Id="rId1684" Type="http://schemas.openxmlformats.org/officeDocument/2006/relationships/hyperlink" Target="http://pbs.twimg.com/profile_images/1458733408394178569/IgkKlmT__normal.jpg" TargetMode="External"/><Relationship Id="rId2735" Type="http://schemas.openxmlformats.org/officeDocument/2006/relationships/hyperlink" Target="http://pbs.twimg.com/profile_images/1439757849748549636/2-_ZgkO8_normal.jpg" TargetMode="External"/><Relationship Id="rId707" Type="http://schemas.openxmlformats.org/officeDocument/2006/relationships/hyperlink" Target="https://t.co/Matx23diiB" TargetMode="External"/><Relationship Id="rId1337" Type="http://schemas.openxmlformats.org/officeDocument/2006/relationships/hyperlink" Target="http://pbs.twimg.com/profile_images/1142575540466929664/loINRLXm_normal.jpg" TargetMode="External"/><Relationship Id="rId1751" Type="http://schemas.openxmlformats.org/officeDocument/2006/relationships/hyperlink" Target="http://pbs.twimg.com/profile_images/1461471035304206348/bPPJNmQg_normal.jpg" TargetMode="External"/><Relationship Id="rId2802" Type="http://schemas.openxmlformats.org/officeDocument/2006/relationships/hyperlink" Target="http://abs.twimg.com/sticky/default_profile_images/default_profile_normal.png" TargetMode="External"/><Relationship Id="rId43" Type="http://schemas.openxmlformats.org/officeDocument/2006/relationships/hyperlink" Target="https://t.co/Qy3bFTAUZv" TargetMode="External"/><Relationship Id="rId1404" Type="http://schemas.openxmlformats.org/officeDocument/2006/relationships/hyperlink" Target="http://pbs.twimg.com/profile_images/1426128890376949761/s_MkdEQI_normal.jpg" TargetMode="External"/><Relationship Id="rId3576" Type="http://schemas.openxmlformats.org/officeDocument/2006/relationships/hyperlink" Target="https://twitter.com/ewoodphoto" TargetMode="External"/><Relationship Id="rId4627" Type="http://schemas.openxmlformats.org/officeDocument/2006/relationships/hyperlink" Target="https://twitter.com/fighthqtv" TargetMode="External"/><Relationship Id="rId497" Type="http://schemas.openxmlformats.org/officeDocument/2006/relationships/hyperlink" Target="https://t.co/jr50iicQYa" TargetMode="External"/><Relationship Id="rId2178" Type="http://schemas.openxmlformats.org/officeDocument/2006/relationships/hyperlink" Target="http://pbs.twimg.com/profile_images/1459856516413288448/avK1ARJN_normal.jpg" TargetMode="External"/><Relationship Id="rId3229" Type="http://schemas.openxmlformats.org/officeDocument/2006/relationships/hyperlink" Target="https://twitter.com/winkidinkjohnny" TargetMode="External"/><Relationship Id="rId3990" Type="http://schemas.openxmlformats.org/officeDocument/2006/relationships/hyperlink" Target="https://twitter.com/namjoon_alperez" TargetMode="External"/><Relationship Id="rId1194" Type="http://schemas.openxmlformats.org/officeDocument/2006/relationships/hyperlink" Target="http://pbs.twimg.com/profile_images/1438706505688264709/BmpTVlQh_normal.jpg" TargetMode="External"/><Relationship Id="rId2592" Type="http://schemas.openxmlformats.org/officeDocument/2006/relationships/hyperlink" Target="http://pbs.twimg.com/profile_images/1356999013510258689/VSwkTFIU_normal.jpg" TargetMode="External"/><Relationship Id="rId3643" Type="http://schemas.openxmlformats.org/officeDocument/2006/relationships/hyperlink" Target="https://twitter.com/crypto_zonagems" TargetMode="External"/><Relationship Id="rId217" Type="http://schemas.openxmlformats.org/officeDocument/2006/relationships/hyperlink" Target="https://t.co/usBW7DKApE" TargetMode="External"/><Relationship Id="rId564" Type="http://schemas.openxmlformats.org/officeDocument/2006/relationships/hyperlink" Target="https://t.co/M6D7ggz6bs" TargetMode="External"/><Relationship Id="rId2245" Type="http://schemas.openxmlformats.org/officeDocument/2006/relationships/hyperlink" Target="http://pbs.twimg.com/profile_images/1447891574747287555/6BRMaNLe_normal.jpg" TargetMode="External"/><Relationship Id="rId3710" Type="http://schemas.openxmlformats.org/officeDocument/2006/relationships/hyperlink" Target="https://twitter.com/jlmelenchon" TargetMode="External"/><Relationship Id="rId631" Type="http://schemas.openxmlformats.org/officeDocument/2006/relationships/hyperlink" Target="https://t.co/urw93Gjfz1" TargetMode="External"/><Relationship Id="rId1261" Type="http://schemas.openxmlformats.org/officeDocument/2006/relationships/hyperlink" Target="http://pbs.twimg.com/profile_images/1450666745044340739/zkgAfweB_normal.jpg" TargetMode="External"/><Relationship Id="rId2312" Type="http://schemas.openxmlformats.org/officeDocument/2006/relationships/hyperlink" Target="http://pbs.twimg.com/profile_images/1350014953001005057/IaLP2jMW_normal.jpg" TargetMode="External"/><Relationship Id="rId4484" Type="http://schemas.openxmlformats.org/officeDocument/2006/relationships/hyperlink" Target="https://twitter.com/yaskojr" TargetMode="External"/><Relationship Id="rId3086" Type="http://schemas.openxmlformats.org/officeDocument/2006/relationships/hyperlink" Target="https://twitter.com/ufc_obsessed" TargetMode="External"/><Relationship Id="rId4137" Type="http://schemas.openxmlformats.org/officeDocument/2006/relationships/hyperlink" Target="https://twitter.com/ufcongo" TargetMode="External"/><Relationship Id="rId4551" Type="http://schemas.openxmlformats.org/officeDocument/2006/relationships/hyperlink" Target="https://twitter.com/canarddeorenge" TargetMode="External"/><Relationship Id="rId3153" Type="http://schemas.openxmlformats.org/officeDocument/2006/relationships/hyperlink" Target="https://twitter.com/smdiehl" TargetMode="External"/><Relationship Id="rId4204" Type="http://schemas.openxmlformats.org/officeDocument/2006/relationships/hyperlink" Target="https://twitter.com/pebriaaannn252" TargetMode="External"/><Relationship Id="rId141" Type="http://schemas.openxmlformats.org/officeDocument/2006/relationships/hyperlink" Target="https://t.co/mLv7g66hqg" TargetMode="External"/><Relationship Id="rId3220" Type="http://schemas.openxmlformats.org/officeDocument/2006/relationships/hyperlink" Target="https://twitter.com/luanvagnerbrxuk" TargetMode="External"/><Relationship Id="rId7" Type="http://schemas.openxmlformats.org/officeDocument/2006/relationships/hyperlink" Target="https://t.co/f1WUQMxIE9&#8230;" TargetMode="External"/><Relationship Id="rId2986" Type="http://schemas.openxmlformats.org/officeDocument/2006/relationships/hyperlink" Target="https://twitter.com/echeves2" TargetMode="External"/><Relationship Id="rId958" Type="http://schemas.openxmlformats.org/officeDocument/2006/relationships/hyperlink" Target="http://pbs.twimg.com/profile_images/1459090381237370882/R8Q7lRNC_normal.jpg" TargetMode="External"/><Relationship Id="rId1588" Type="http://schemas.openxmlformats.org/officeDocument/2006/relationships/hyperlink" Target="http://pbs.twimg.com/profile_images/1465207385761660930/p68LrsMg_normal.jpg" TargetMode="External"/><Relationship Id="rId2639" Type="http://schemas.openxmlformats.org/officeDocument/2006/relationships/hyperlink" Target="http://pbs.twimg.com/profile_images/1449286619060576261/AOgvBXEQ_normal.jpg" TargetMode="External"/><Relationship Id="rId1655" Type="http://schemas.openxmlformats.org/officeDocument/2006/relationships/hyperlink" Target="http://pbs.twimg.com/profile_images/1460907707158843397/RCT-nYCm_normal.jpg" TargetMode="External"/><Relationship Id="rId2706" Type="http://schemas.openxmlformats.org/officeDocument/2006/relationships/hyperlink" Target="http://pbs.twimg.com/profile_images/1464209420238401538/jbimqrjw_normal.jpg" TargetMode="External"/><Relationship Id="rId4061" Type="http://schemas.openxmlformats.org/officeDocument/2006/relationships/hyperlink" Target="https://twitter.com/cemkaj_" TargetMode="External"/><Relationship Id="rId1308" Type="http://schemas.openxmlformats.org/officeDocument/2006/relationships/hyperlink" Target="http://pbs.twimg.com/profile_images/1464920275783401473/emSXvp1d_normal.jpg" TargetMode="External"/><Relationship Id="rId1722" Type="http://schemas.openxmlformats.org/officeDocument/2006/relationships/hyperlink" Target="http://pbs.twimg.com/profile_images/1448406080623501315/2K5Z4Mfn_normal.jpg" TargetMode="External"/><Relationship Id="rId4878" Type="http://schemas.openxmlformats.org/officeDocument/2006/relationships/hyperlink" Target="https://twitter.com/fabrizioromano" TargetMode="External"/><Relationship Id="rId14" Type="http://schemas.openxmlformats.org/officeDocument/2006/relationships/hyperlink" Target="https://t.co/mclw2TIWUT" TargetMode="External"/><Relationship Id="rId3894" Type="http://schemas.openxmlformats.org/officeDocument/2006/relationships/hyperlink" Target="https://twitter.com/infos_nutrition" TargetMode="External"/><Relationship Id="rId2496" Type="http://schemas.openxmlformats.org/officeDocument/2006/relationships/hyperlink" Target="http://pbs.twimg.com/profile_images/1415958804555091972/dz6L-6BB_normal.jpg" TargetMode="External"/><Relationship Id="rId3547" Type="http://schemas.openxmlformats.org/officeDocument/2006/relationships/hyperlink" Target="https://twitter.com/rzcraw" TargetMode="External"/><Relationship Id="rId3961" Type="http://schemas.openxmlformats.org/officeDocument/2006/relationships/hyperlink" Target="https://twitter.com/kabu_sajor" TargetMode="External"/><Relationship Id="rId468" Type="http://schemas.openxmlformats.org/officeDocument/2006/relationships/hyperlink" Target="https://t.co/GppL1dn04e" TargetMode="External"/><Relationship Id="rId882" Type="http://schemas.openxmlformats.org/officeDocument/2006/relationships/hyperlink" Target="http://pbs.twimg.com/profile_images/1276806406520348674/Ww15dTqt_normal.jpg" TargetMode="External"/><Relationship Id="rId1098" Type="http://schemas.openxmlformats.org/officeDocument/2006/relationships/hyperlink" Target="http://pbs.twimg.com/profile_images/1011340503172960262/8JNubB9A_normal.jpg" TargetMode="External"/><Relationship Id="rId2149" Type="http://schemas.openxmlformats.org/officeDocument/2006/relationships/hyperlink" Target="http://pbs.twimg.com/profile_images/1379464788523241473/Odayd6hM_normal.jpg" TargetMode="External"/><Relationship Id="rId2563" Type="http://schemas.openxmlformats.org/officeDocument/2006/relationships/hyperlink" Target="http://pbs.twimg.com/profile_images/1358042619964710912/SbY73us9_normal.jpg" TargetMode="External"/><Relationship Id="rId3614" Type="http://schemas.openxmlformats.org/officeDocument/2006/relationships/hyperlink" Target="https://twitter.com/rzarehmanzade" TargetMode="External"/><Relationship Id="rId535" Type="http://schemas.openxmlformats.org/officeDocument/2006/relationships/hyperlink" Target="https://t.co/AjiB4AUucs" TargetMode="External"/><Relationship Id="rId1165" Type="http://schemas.openxmlformats.org/officeDocument/2006/relationships/hyperlink" Target="http://pbs.twimg.com/profile_images/1237604832552222722/8DTIlMht_normal.jpg" TargetMode="External"/><Relationship Id="rId2216" Type="http://schemas.openxmlformats.org/officeDocument/2006/relationships/hyperlink" Target="http://pbs.twimg.com/profile_images/1456990523492028417/kRnBk24__normal.jpg" TargetMode="External"/><Relationship Id="rId2630" Type="http://schemas.openxmlformats.org/officeDocument/2006/relationships/hyperlink" Target="http://pbs.twimg.com/profile_images/1458402827437752320/Z6ZLM_FH_normal.jpg" TargetMode="External"/><Relationship Id="rId602" Type="http://schemas.openxmlformats.org/officeDocument/2006/relationships/hyperlink" Target="https://t.co/ib5LZqB8Qv" TargetMode="External"/><Relationship Id="rId1232" Type="http://schemas.openxmlformats.org/officeDocument/2006/relationships/hyperlink" Target="http://pbs.twimg.com/profile_images/1192157269082796032/7UQIr5Fc_normal.jpg" TargetMode="External"/><Relationship Id="rId4388" Type="http://schemas.openxmlformats.org/officeDocument/2006/relationships/hyperlink" Target="https://twitter.com/gemmmsss___" TargetMode="External"/><Relationship Id="rId3057" Type="http://schemas.openxmlformats.org/officeDocument/2006/relationships/hyperlink" Target="https://twitter.com/estebanwinch" TargetMode="External"/><Relationship Id="rId4108" Type="http://schemas.openxmlformats.org/officeDocument/2006/relationships/hyperlink" Target="https://twitter.com/creammma_rizin" TargetMode="External"/><Relationship Id="rId4455" Type="http://schemas.openxmlformats.org/officeDocument/2006/relationships/hyperlink" Target="https://twitter.com/j_al_fa" TargetMode="External"/><Relationship Id="rId3471" Type="http://schemas.openxmlformats.org/officeDocument/2006/relationships/hyperlink" Target="https://twitter.com/thesportszone__" TargetMode="External"/><Relationship Id="rId4522" Type="http://schemas.openxmlformats.org/officeDocument/2006/relationships/hyperlink" Target="https://twitter.com/jejaembigwin" TargetMode="External"/><Relationship Id="rId392" Type="http://schemas.openxmlformats.org/officeDocument/2006/relationships/hyperlink" Target="https://t.co/rngSW8wugQ" TargetMode="External"/><Relationship Id="rId2073" Type="http://schemas.openxmlformats.org/officeDocument/2006/relationships/hyperlink" Target="http://pbs.twimg.com/profile_images/1432324918901817353/7UFuas_l_normal.jpg" TargetMode="External"/><Relationship Id="rId3124" Type="http://schemas.openxmlformats.org/officeDocument/2006/relationships/hyperlink" Target="https://twitter.com/franklind114" TargetMode="External"/><Relationship Id="rId2140" Type="http://schemas.openxmlformats.org/officeDocument/2006/relationships/hyperlink" Target="http://pbs.twimg.com/profile_images/942631022797008896/WPaa4dyO_normal.jpg" TargetMode="External"/><Relationship Id="rId112" Type="http://schemas.openxmlformats.org/officeDocument/2006/relationships/hyperlink" Target="https://t.co/AhXydcV2i6" TargetMode="External"/><Relationship Id="rId2957" Type="http://schemas.openxmlformats.org/officeDocument/2006/relationships/hyperlink" Target="https://twitter.com/crizzjohnn" TargetMode="External"/><Relationship Id="rId929" Type="http://schemas.openxmlformats.org/officeDocument/2006/relationships/hyperlink" Target="http://pbs.twimg.com/profile_images/1400446191242924033/F3bf0iid_normal.jpg" TargetMode="External"/><Relationship Id="rId1559" Type="http://schemas.openxmlformats.org/officeDocument/2006/relationships/hyperlink" Target="http://pbs.twimg.com/profile_images/1397412330757971969/pvh1JWmF_normal.jpg" TargetMode="External"/><Relationship Id="rId1973" Type="http://schemas.openxmlformats.org/officeDocument/2006/relationships/hyperlink" Target="http://pbs.twimg.com/profile_images/1429894350998163462/XGPm9JwD_normal.png" TargetMode="External"/><Relationship Id="rId4032" Type="http://schemas.openxmlformats.org/officeDocument/2006/relationships/hyperlink" Target="https://twitter.com/sahiiku" TargetMode="External"/><Relationship Id="rId1626" Type="http://schemas.openxmlformats.org/officeDocument/2006/relationships/hyperlink" Target="http://pbs.twimg.com/profile_images/1465284511818653696/Q1liLQ6h_normal.jpg" TargetMode="External"/><Relationship Id="rId3798" Type="http://schemas.openxmlformats.org/officeDocument/2006/relationships/hyperlink" Target="https://twitter.com/liaquat_mohmand" TargetMode="External"/><Relationship Id="rId4849" Type="http://schemas.openxmlformats.org/officeDocument/2006/relationships/hyperlink" Target="https://twitter.com/moulayougo92" TargetMode="External"/><Relationship Id="rId3865" Type="http://schemas.openxmlformats.org/officeDocument/2006/relationships/hyperlink" Target="https://twitter.com/ryu_xenin" TargetMode="External"/><Relationship Id="rId786" Type="http://schemas.openxmlformats.org/officeDocument/2006/relationships/hyperlink" Target="http://pbs.twimg.com/profile_images/817481605803544576/HLuMQbnw_normal.jpg" TargetMode="External"/><Relationship Id="rId2467" Type="http://schemas.openxmlformats.org/officeDocument/2006/relationships/hyperlink" Target="http://pbs.twimg.com/profile_images/1287886244484124677/rb_Jnapm_normal.jpg" TargetMode="External"/><Relationship Id="rId3518" Type="http://schemas.openxmlformats.org/officeDocument/2006/relationships/hyperlink" Target="https://twitter.com/_hemmosphere_" TargetMode="External"/><Relationship Id="rId439" Type="http://schemas.openxmlformats.org/officeDocument/2006/relationships/hyperlink" Target="https://t.co/XC78V1xz8y" TargetMode="External"/><Relationship Id="rId1069" Type="http://schemas.openxmlformats.org/officeDocument/2006/relationships/hyperlink" Target="http://pbs.twimg.com/profile_images/1374351173864415232/Mat88Ael_normal.jpg" TargetMode="External"/><Relationship Id="rId1483" Type="http://schemas.openxmlformats.org/officeDocument/2006/relationships/hyperlink" Target="http://pbs.twimg.com/profile_images/1388002203592368128/ZvrPCQET_normal.jpg" TargetMode="External"/><Relationship Id="rId2881" Type="http://schemas.openxmlformats.org/officeDocument/2006/relationships/hyperlink" Target="https://twitter.com/sportssell3" TargetMode="External"/><Relationship Id="rId3932" Type="http://schemas.openxmlformats.org/officeDocument/2006/relationships/hyperlink" Target="https://twitter.com/markcoachmark13" TargetMode="External"/><Relationship Id="rId506" Type="http://schemas.openxmlformats.org/officeDocument/2006/relationships/hyperlink" Target="https://t.co/m7loB47EX6" TargetMode="External"/><Relationship Id="rId853" Type="http://schemas.openxmlformats.org/officeDocument/2006/relationships/hyperlink" Target="http://pbs.twimg.com/profile_images/1384390620924583936/pl2FAQ4q_normal.jpg" TargetMode="External"/><Relationship Id="rId1136" Type="http://schemas.openxmlformats.org/officeDocument/2006/relationships/hyperlink" Target="http://pbs.twimg.com/profile_images/1390005487211401216/3-c5NnLm_normal.jpg" TargetMode="External"/><Relationship Id="rId2534" Type="http://schemas.openxmlformats.org/officeDocument/2006/relationships/hyperlink" Target="http://pbs.twimg.com/profile_images/1272363649894506499/UXQLG8JM_normal.jpg" TargetMode="External"/><Relationship Id="rId920" Type="http://schemas.openxmlformats.org/officeDocument/2006/relationships/hyperlink" Target="http://pbs.twimg.com/profile_images/1463075081798643714/wltYxnuO_normal.jpg" TargetMode="External"/><Relationship Id="rId1550" Type="http://schemas.openxmlformats.org/officeDocument/2006/relationships/hyperlink" Target="http://pbs.twimg.com/profile_images/1457216777717694464/v19nPh62_normal.jpg" TargetMode="External"/><Relationship Id="rId2601" Type="http://schemas.openxmlformats.org/officeDocument/2006/relationships/hyperlink" Target="http://pbs.twimg.com/profile_images/1457530490832175104/bt1dNBNg_normal.jpg" TargetMode="External"/><Relationship Id="rId1203" Type="http://schemas.openxmlformats.org/officeDocument/2006/relationships/hyperlink" Target="http://pbs.twimg.com/profile_images/566159235634184192/tv3kyyil_normal.jpeg" TargetMode="External"/><Relationship Id="rId4359" Type="http://schemas.openxmlformats.org/officeDocument/2006/relationships/hyperlink" Target="https://twitter.com/guerreirosasa" TargetMode="External"/><Relationship Id="rId4773" Type="http://schemas.openxmlformats.org/officeDocument/2006/relationships/hyperlink" Target="https://twitter.com/akaz04" TargetMode="External"/><Relationship Id="rId3375" Type="http://schemas.openxmlformats.org/officeDocument/2006/relationships/hyperlink" Target="https://twitter.com/schwarzekatze02" TargetMode="External"/><Relationship Id="rId4426" Type="http://schemas.openxmlformats.org/officeDocument/2006/relationships/hyperlink" Target="https://twitter.com/valenteen_rus" TargetMode="External"/><Relationship Id="rId4840" Type="http://schemas.openxmlformats.org/officeDocument/2006/relationships/hyperlink" Target="https://twitter.com/dewa_bcrypto" TargetMode="External"/><Relationship Id="rId296" Type="http://schemas.openxmlformats.org/officeDocument/2006/relationships/hyperlink" Target="https://t.co/L11inejBNE" TargetMode="External"/><Relationship Id="rId2391" Type="http://schemas.openxmlformats.org/officeDocument/2006/relationships/hyperlink" Target="http://pbs.twimg.com/profile_images/1406628706529931272/QfCagqah_normal.jpg" TargetMode="External"/><Relationship Id="rId3028" Type="http://schemas.openxmlformats.org/officeDocument/2006/relationships/hyperlink" Target="https://twitter.com/fate_jagabee" TargetMode="External"/><Relationship Id="rId3442" Type="http://schemas.openxmlformats.org/officeDocument/2006/relationships/hyperlink" Target="https://twitter.com/josh2440_" TargetMode="External"/><Relationship Id="rId363" Type="http://schemas.openxmlformats.org/officeDocument/2006/relationships/hyperlink" Target="https://t.co/SgFoD2YTkf" TargetMode="External"/><Relationship Id="rId2044" Type="http://schemas.openxmlformats.org/officeDocument/2006/relationships/hyperlink" Target="http://pbs.twimg.com/profile_images/1464963961086828544/ewx0WKZv_normal.jpg" TargetMode="External"/><Relationship Id="rId430" Type="http://schemas.openxmlformats.org/officeDocument/2006/relationships/hyperlink" Target="https://t.co/6kIlIx3EKR" TargetMode="External"/><Relationship Id="rId1060" Type="http://schemas.openxmlformats.org/officeDocument/2006/relationships/hyperlink" Target="http://pbs.twimg.com/profile_images/1408678210234093570/EoSXl7oS_normal.jpg" TargetMode="External"/><Relationship Id="rId2111" Type="http://schemas.openxmlformats.org/officeDocument/2006/relationships/hyperlink" Target="http://pbs.twimg.com/profile_images/1463897187432435715/O9-UlrL1_normal.jpg" TargetMode="External"/><Relationship Id="rId1877" Type="http://schemas.openxmlformats.org/officeDocument/2006/relationships/hyperlink" Target="http://pbs.twimg.com/profile_images/1465248825019301889/lKAGebsk_normal.jpg" TargetMode="External"/><Relationship Id="rId2928" Type="http://schemas.openxmlformats.org/officeDocument/2006/relationships/hyperlink" Target="https://twitter.com/chris5625160" TargetMode="External"/><Relationship Id="rId4283" Type="http://schemas.openxmlformats.org/officeDocument/2006/relationships/hyperlink" Target="https://twitter.com/shingeki_bo" TargetMode="External"/><Relationship Id="rId1944" Type="http://schemas.openxmlformats.org/officeDocument/2006/relationships/hyperlink" Target="http://pbs.twimg.com/profile_images/1452254238046752769/76LXxt8K_normal.jpg" TargetMode="External"/><Relationship Id="rId4350" Type="http://schemas.openxmlformats.org/officeDocument/2006/relationships/hyperlink" Target="https://twitter.com/ryuwinscityxx" TargetMode="External"/><Relationship Id="rId4003" Type="http://schemas.openxmlformats.org/officeDocument/2006/relationships/hyperlink" Target="https://twitter.com/fatih_fight" TargetMode="External"/><Relationship Id="rId3769" Type="http://schemas.openxmlformats.org/officeDocument/2006/relationships/hyperlink" Target="https://twitter.com/curtisnewtin9" TargetMode="External"/><Relationship Id="rId2785" Type="http://schemas.openxmlformats.org/officeDocument/2006/relationships/hyperlink" Target="http://pbs.twimg.com/profile_images/1271066274747965440/DVbXc1GJ_normal.jpg" TargetMode="External"/><Relationship Id="rId3836" Type="http://schemas.openxmlformats.org/officeDocument/2006/relationships/hyperlink" Target="https://twitter.com/aannnddrraa" TargetMode="External"/><Relationship Id="rId757" Type="http://schemas.openxmlformats.org/officeDocument/2006/relationships/hyperlink" Target="http://pbs.twimg.com/profile_images/1364121255264198661/ui7bhUAy_normal.jpg" TargetMode="External"/><Relationship Id="rId1387" Type="http://schemas.openxmlformats.org/officeDocument/2006/relationships/hyperlink" Target="http://pbs.twimg.com/profile_images/1323411677543452672/NMf_qMQY_normal.jpg" TargetMode="External"/><Relationship Id="rId2438" Type="http://schemas.openxmlformats.org/officeDocument/2006/relationships/hyperlink" Target="http://pbs.twimg.com/profile_images/1461488204864188417/UaJMpq7E_normal.jpg" TargetMode="External"/><Relationship Id="rId2852" Type="http://schemas.openxmlformats.org/officeDocument/2006/relationships/hyperlink" Target="https://twitter.com/gilbert_k_8173" TargetMode="External"/><Relationship Id="rId3903" Type="http://schemas.openxmlformats.org/officeDocument/2006/relationships/hyperlink" Target="https://twitter.com/theartofwar6" TargetMode="External"/><Relationship Id="rId93" Type="http://schemas.openxmlformats.org/officeDocument/2006/relationships/hyperlink" Target="https://t.co/TmDvHWK2Ae" TargetMode="External"/><Relationship Id="rId824" Type="http://schemas.openxmlformats.org/officeDocument/2006/relationships/hyperlink" Target="http://pbs.twimg.com/profile_images/1301297102799228928/9ttLc9GD_normal.jpg" TargetMode="External"/><Relationship Id="rId1454" Type="http://schemas.openxmlformats.org/officeDocument/2006/relationships/hyperlink" Target="http://pbs.twimg.com/profile_images/1464017578486300673/CRWz8oE9_normal.jpg" TargetMode="External"/><Relationship Id="rId2505" Type="http://schemas.openxmlformats.org/officeDocument/2006/relationships/hyperlink" Target="http://pbs.twimg.com/profile_images/1462518099370987524/AnN9gOx5_normal.jpg" TargetMode="External"/><Relationship Id="rId1107" Type="http://schemas.openxmlformats.org/officeDocument/2006/relationships/hyperlink" Target="http://pbs.twimg.com/profile_images/1095874360932352000/odMYh5hd_normal.jpg" TargetMode="External"/><Relationship Id="rId1521" Type="http://schemas.openxmlformats.org/officeDocument/2006/relationships/hyperlink" Target="http://pbs.twimg.com/profile_images/1465240986754457604/HX1IG8ss_normal.jpg" TargetMode="External"/><Relationship Id="rId4677" Type="http://schemas.openxmlformats.org/officeDocument/2006/relationships/hyperlink" Target="https://twitter.com/hadeko41" TargetMode="External"/><Relationship Id="rId3279" Type="http://schemas.openxmlformats.org/officeDocument/2006/relationships/hyperlink" Target="https://twitter.com/terinahope" TargetMode="External"/><Relationship Id="rId3693" Type="http://schemas.openxmlformats.org/officeDocument/2006/relationships/hyperlink" Target="https://twitter.com/senorjaycabrera" TargetMode="External"/><Relationship Id="rId2295" Type="http://schemas.openxmlformats.org/officeDocument/2006/relationships/hyperlink" Target="http://pbs.twimg.com/profile_images/1463832825979813892/Jl-qtbqH_normal.jpg" TargetMode="External"/><Relationship Id="rId3346" Type="http://schemas.openxmlformats.org/officeDocument/2006/relationships/hyperlink" Target="https://twitter.com/jfo169" TargetMode="External"/><Relationship Id="rId4744" Type="http://schemas.openxmlformats.org/officeDocument/2006/relationships/hyperlink" Target="https://twitter.com/chiyomusubi1" TargetMode="External"/><Relationship Id="rId267" Type="http://schemas.openxmlformats.org/officeDocument/2006/relationships/hyperlink" Target="https://t.co/GPtm9U8kzc" TargetMode="External"/><Relationship Id="rId3760" Type="http://schemas.openxmlformats.org/officeDocument/2006/relationships/hyperlink" Target="https://twitter.com/luizgalo1997" TargetMode="External"/><Relationship Id="rId4811" Type="http://schemas.openxmlformats.org/officeDocument/2006/relationships/hyperlink" Target="https://twitter.com/honestkhabib" TargetMode="External"/><Relationship Id="rId681" Type="http://schemas.openxmlformats.org/officeDocument/2006/relationships/hyperlink" Target="https://t.co/DamzWSu56h" TargetMode="External"/><Relationship Id="rId2362" Type="http://schemas.openxmlformats.org/officeDocument/2006/relationships/hyperlink" Target="http://pbs.twimg.com/profile_images/695493965244559360/eXshScJU_normal.png" TargetMode="External"/><Relationship Id="rId3413" Type="http://schemas.openxmlformats.org/officeDocument/2006/relationships/hyperlink" Target="https://twitter.com/bonekrusher_" TargetMode="External"/><Relationship Id="rId334" Type="http://schemas.openxmlformats.org/officeDocument/2006/relationships/hyperlink" Target="https://t.co/dGr1PoXwUO" TargetMode="External"/><Relationship Id="rId2015" Type="http://schemas.openxmlformats.org/officeDocument/2006/relationships/hyperlink" Target="http://pbs.twimg.com/profile_images/1460958524058775554/T7-xv5KG_normal.jpg" TargetMode="External"/><Relationship Id="rId401" Type="http://schemas.openxmlformats.org/officeDocument/2006/relationships/hyperlink" Target="https://t.co/w6CFEjiwxn" TargetMode="External"/><Relationship Id="rId1031" Type="http://schemas.openxmlformats.org/officeDocument/2006/relationships/hyperlink" Target="http://pbs.twimg.com/profile_images/1145085465478828032/IfGMcEXX_normal.jpg" TargetMode="External"/><Relationship Id="rId4187" Type="http://schemas.openxmlformats.org/officeDocument/2006/relationships/hyperlink" Target="https://twitter.com/vxl2905" TargetMode="External"/><Relationship Id="rId4254" Type="http://schemas.openxmlformats.org/officeDocument/2006/relationships/hyperlink" Target="https://twitter.com/alextrxm" TargetMode="External"/><Relationship Id="rId1848" Type="http://schemas.openxmlformats.org/officeDocument/2006/relationships/hyperlink" Target="http://pbs.twimg.com/profile_images/1439861170026926085/3jvgxdmE_normal.jpg" TargetMode="External"/><Relationship Id="rId3270" Type="http://schemas.openxmlformats.org/officeDocument/2006/relationships/hyperlink" Target="https://twitter.com/xenpods" TargetMode="External"/><Relationship Id="rId4321" Type="http://schemas.openxmlformats.org/officeDocument/2006/relationships/hyperlink" Target="https://twitter.com/thecristhian2" TargetMode="External"/><Relationship Id="rId191" Type="http://schemas.openxmlformats.org/officeDocument/2006/relationships/hyperlink" Target="https://t.co/wRch6VyLyD" TargetMode="External"/><Relationship Id="rId1915" Type="http://schemas.openxmlformats.org/officeDocument/2006/relationships/hyperlink" Target="http://pbs.twimg.com/profile_images/1453727931386122243/JqfcBzVA_normal.jpg" TargetMode="External"/><Relationship Id="rId2689" Type="http://schemas.openxmlformats.org/officeDocument/2006/relationships/hyperlink" Target="http://pbs.twimg.com/profile_images/1454794234025099264/aBUD9mQ0_normal.jpg" TargetMode="External"/><Relationship Id="rId2756" Type="http://schemas.openxmlformats.org/officeDocument/2006/relationships/hyperlink" Target="http://pbs.twimg.com/profile_images/1464918104220254212/ChF3WvUH_normal.jpg" TargetMode="External"/><Relationship Id="rId3807" Type="http://schemas.openxmlformats.org/officeDocument/2006/relationships/hyperlink" Target="https://twitter.com/scqub_www" TargetMode="External"/><Relationship Id="rId728" Type="http://schemas.openxmlformats.org/officeDocument/2006/relationships/hyperlink" Target="http://pbs.twimg.com/profile_images/1297918382843469830/oho9pWgm_normal.jpg" TargetMode="External"/><Relationship Id="rId1358" Type="http://schemas.openxmlformats.org/officeDocument/2006/relationships/hyperlink" Target="http://pbs.twimg.com/profile_images/1449544766220234758/cs9zNu5x_normal.jpg" TargetMode="External"/><Relationship Id="rId1772" Type="http://schemas.openxmlformats.org/officeDocument/2006/relationships/hyperlink" Target="http://pbs.twimg.com/profile_images/1394181443358797824/lDfXjvDj_normal.jpg" TargetMode="External"/><Relationship Id="rId2409" Type="http://schemas.openxmlformats.org/officeDocument/2006/relationships/hyperlink" Target="http://pbs.twimg.com/profile_images/1459751343095042053/zN8wtPMb_normal.jpg" TargetMode="External"/><Relationship Id="rId64" Type="http://schemas.openxmlformats.org/officeDocument/2006/relationships/hyperlink" Target="https://t.co/sm3ZbZXHO5" TargetMode="External"/><Relationship Id="rId1425" Type="http://schemas.openxmlformats.org/officeDocument/2006/relationships/hyperlink" Target="http://pbs.twimg.com/profile_images/835819978033139713/RKXGLNyG_normal.jpg" TargetMode="External"/><Relationship Id="rId2823" Type="http://schemas.openxmlformats.org/officeDocument/2006/relationships/hyperlink" Target="https://twitter.com/emakuyu" TargetMode="External"/><Relationship Id="rId2199" Type="http://schemas.openxmlformats.org/officeDocument/2006/relationships/hyperlink" Target="http://pbs.twimg.com/profile_images/1446717922978766851/49gicBsc_normal.jpg" TargetMode="External"/><Relationship Id="rId3597" Type="http://schemas.openxmlformats.org/officeDocument/2006/relationships/hyperlink" Target="https://twitter.com/boxinglivetoday" TargetMode="External"/><Relationship Id="rId4648" Type="http://schemas.openxmlformats.org/officeDocument/2006/relationships/hyperlink" Target="https://twitter.com/oopvputz" TargetMode="External"/><Relationship Id="rId3664" Type="http://schemas.openxmlformats.org/officeDocument/2006/relationships/hyperlink" Target="https://twitter.com/peacocktv" TargetMode="External"/><Relationship Id="rId4715" Type="http://schemas.openxmlformats.org/officeDocument/2006/relationships/hyperlink" Target="https://twitter.com/kanjukuoh" TargetMode="External"/><Relationship Id="rId585" Type="http://schemas.openxmlformats.org/officeDocument/2006/relationships/hyperlink" Target="https://t.co/LSFhlVDiCr" TargetMode="External"/><Relationship Id="rId2266" Type="http://schemas.openxmlformats.org/officeDocument/2006/relationships/hyperlink" Target="http://abs.twimg.com/sticky/default_profile_images/default_profile_normal.png" TargetMode="External"/><Relationship Id="rId2680" Type="http://schemas.openxmlformats.org/officeDocument/2006/relationships/hyperlink" Target="http://pbs.twimg.com/profile_images/1459042455052251136/EC9Tq3Yu_normal.jpg" TargetMode="External"/><Relationship Id="rId3317" Type="http://schemas.openxmlformats.org/officeDocument/2006/relationships/hyperlink" Target="https://twitter.com/ffewp01ezxgrrlu" TargetMode="External"/><Relationship Id="rId3731" Type="http://schemas.openxmlformats.org/officeDocument/2006/relationships/hyperlink" Target="https://twitter.com/tiramisudaniel" TargetMode="External"/><Relationship Id="rId238" Type="http://schemas.openxmlformats.org/officeDocument/2006/relationships/hyperlink" Target="https://t.co/xJGzGeT851" TargetMode="External"/><Relationship Id="rId652" Type="http://schemas.openxmlformats.org/officeDocument/2006/relationships/hyperlink" Target="https://t.co/nkrsGmRy5c" TargetMode="External"/><Relationship Id="rId1282" Type="http://schemas.openxmlformats.org/officeDocument/2006/relationships/hyperlink" Target="http://pbs.twimg.com/profile_images/1457119239786176518/YmXc286Q_normal.jpg" TargetMode="External"/><Relationship Id="rId2333" Type="http://schemas.openxmlformats.org/officeDocument/2006/relationships/hyperlink" Target="http://pbs.twimg.com/profile_images/1463885012537913351/eWpdW1jp_normal.jpg" TargetMode="External"/><Relationship Id="rId305" Type="http://schemas.openxmlformats.org/officeDocument/2006/relationships/hyperlink" Target="https://t.co/HiPZ5grl9P" TargetMode="External"/><Relationship Id="rId2400" Type="http://schemas.openxmlformats.org/officeDocument/2006/relationships/hyperlink" Target="http://pbs.twimg.com/profile_images/1464976124316819461/PhpRU804_normal.jpg" TargetMode="External"/><Relationship Id="rId1002" Type="http://schemas.openxmlformats.org/officeDocument/2006/relationships/hyperlink" Target="http://pbs.twimg.com/profile_images/1085608129738559490/YBvVuSSb_normal.jpg" TargetMode="External"/><Relationship Id="rId4158" Type="http://schemas.openxmlformats.org/officeDocument/2006/relationships/hyperlink" Target="https://twitter.com/samhxrris9" TargetMode="External"/><Relationship Id="rId3174" Type="http://schemas.openxmlformats.org/officeDocument/2006/relationships/hyperlink" Target="https://twitter.com/farfrumperfect" TargetMode="External"/><Relationship Id="rId4572" Type="http://schemas.openxmlformats.org/officeDocument/2006/relationships/hyperlink" Target="https://twitter.com/ishinochono" TargetMode="External"/><Relationship Id="rId1819" Type="http://schemas.openxmlformats.org/officeDocument/2006/relationships/hyperlink" Target="http://pbs.twimg.com/profile_images/1462080991170813957/NxAKEcHJ_normal.jpg" TargetMode="External"/><Relationship Id="rId4225" Type="http://schemas.openxmlformats.org/officeDocument/2006/relationships/hyperlink" Target="https://twitter.com/tresandangel" TargetMode="External"/><Relationship Id="rId2190" Type="http://schemas.openxmlformats.org/officeDocument/2006/relationships/hyperlink" Target="http://pbs.twimg.com/profile_images/1457462335753240578/8qGTepaP_normal.jpg" TargetMode="External"/><Relationship Id="rId3241" Type="http://schemas.openxmlformats.org/officeDocument/2006/relationships/hyperlink" Target="https://twitter.com/joemufc111" TargetMode="External"/><Relationship Id="rId162" Type="http://schemas.openxmlformats.org/officeDocument/2006/relationships/hyperlink" Target="https://t.co/MTBcUpGwNE" TargetMode="External"/><Relationship Id="rId979" Type="http://schemas.openxmlformats.org/officeDocument/2006/relationships/hyperlink" Target="http://pbs.twimg.com/profile_images/1461384348758945797/adYIb1pS_normal.jpg" TargetMode="External"/><Relationship Id="rId4082" Type="http://schemas.openxmlformats.org/officeDocument/2006/relationships/hyperlink" Target="https://twitter.com/rezhlovescones" TargetMode="External"/><Relationship Id="rId1676" Type="http://schemas.openxmlformats.org/officeDocument/2006/relationships/hyperlink" Target="http://pbs.twimg.com/profile_images/1462917389880856584/JbRSO6eK_normal.jpg" TargetMode="External"/><Relationship Id="rId2727" Type="http://schemas.openxmlformats.org/officeDocument/2006/relationships/hyperlink" Target="http://pbs.twimg.com/profile_images/1455875723739033606/a5e6LEuE_normal.jpg" TargetMode="External"/><Relationship Id="rId1329" Type="http://schemas.openxmlformats.org/officeDocument/2006/relationships/hyperlink" Target="http://pbs.twimg.com/profile_images/1025479497615859714/25Rsnk1-_normal.jpg" TargetMode="External"/><Relationship Id="rId1743" Type="http://schemas.openxmlformats.org/officeDocument/2006/relationships/hyperlink" Target="http://pbs.twimg.com/profile_images/1459609444619530241/-m2j44r3_normal.jpg" TargetMode="External"/><Relationship Id="rId4899" Type="http://schemas.openxmlformats.org/officeDocument/2006/relationships/comments" Target="../comments2.xml"/><Relationship Id="rId35" Type="http://schemas.openxmlformats.org/officeDocument/2006/relationships/hyperlink" Target="https://t.co/eaExeW8QAj" TargetMode="External"/><Relationship Id="rId1810" Type="http://schemas.openxmlformats.org/officeDocument/2006/relationships/hyperlink" Target="http://pbs.twimg.com/profile_images/1465196233195098120/a7FIMxtL_normal.jpg" TargetMode="External"/><Relationship Id="rId3568" Type="http://schemas.openxmlformats.org/officeDocument/2006/relationships/hyperlink" Target="https://twitter.com/crfsalvino" TargetMode="External"/><Relationship Id="rId3982" Type="http://schemas.openxmlformats.org/officeDocument/2006/relationships/hyperlink" Target="https://twitter.com/pettingerjoshua" TargetMode="External"/><Relationship Id="rId4619" Type="http://schemas.openxmlformats.org/officeDocument/2006/relationships/hyperlink" Target="https://twitter.com/luckyhooncityx" TargetMode="External"/><Relationship Id="rId489" Type="http://schemas.openxmlformats.org/officeDocument/2006/relationships/hyperlink" Target="https://t.co/rcmoxAgyTw" TargetMode="External"/><Relationship Id="rId2584" Type="http://schemas.openxmlformats.org/officeDocument/2006/relationships/hyperlink" Target="http://pbs.twimg.com/profile_images/958568366226202627/di6Mkjty_normal.jpg" TargetMode="External"/><Relationship Id="rId3635" Type="http://schemas.openxmlformats.org/officeDocument/2006/relationships/hyperlink" Target="https://twitter.com/gari_morote" TargetMode="External"/><Relationship Id="rId556" Type="http://schemas.openxmlformats.org/officeDocument/2006/relationships/hyperlink" Target="https://t.co/v8guL0B0IF" TargetMode="External"/><Relationship Id="rId1186" Type="http://schemas.openxmlformats.org/officeDocument/2006/relationships/hyperlink" Target="http://pbs.twimg.com/profile_images/1333806446799179785/nUXH6pV-_normal.jpg" TargetMode="External"/><Relationship Id="rId2237" Type="http://schemas.openxmlformats.org/officeDocument/2006/relationships/hyperlink" Target="http://pbs.twimg.com/profile_images/1463170964255125511/5QXLTef5_normal.jpg" TargetMode="External"/><Relationship Id="rId209" Type="http://schemas.openxmlformats.org/officeDocument/2006/relationships/hyperlink" Target="https://t.co/WZGcppVCpN" TargetMode="External"/><Relationship Id="rId970" Type="http://schemas.openxmlformats.org/officeDocument/2006/relationships/hyperlink" Target="http://pbs.twimg.com/profile_images/826787806911426560/5gzxZSDu_normal.jpg" TargetMode="External"/><Relationship Id="rId1253" Type="http://schemas.openxmlformats.org/officeDocument/2006/relationships/hyperlink" Target="http://pbs.twimg.com/profile_images/1426603361260871682/fJcNWiiX_normal.jpg" TargetMode="External"/><Relationship Id="rId2651" Type="http://schemas.openxmlformats.org/officeDocument/2006/relationships/hyperlink" Target="http://pbs.twimg.com/profile_images/1464979019057680387/_bS9iSXc_normal.jpg" TargetMode="External"/><Relationship Id="rId3702" Type="http://schemas.openxmlformats.org/officeDocument/2006/relationships/hyperlink" Target="https://twitter.com/danieltubesite" TargetMode="External"/><Relationship Id="rId623" Type="http://schemas.openxmlformats.org/officeDocument/2006/relationships/hyperlink" Target="https://t.co/jjKG41fzBc" TargetMode="External"/><Relationship Id="rId2304" Type="http://schemas.openxmlformats.org/officeDocument/2006/relationships/hyperlink" Target="http://pbs.twimg.com/profile_images/1462927287096127490/doolwaA5_normal.jpg" TargetMode="External"/><Relationship Id="rId1320" Type="http://schemas.openxmlformats.org/officeDocument/2006/relationships/hyperlink" Target="http://pbs.twimg.com/profile_images/1448193706629246980/D8UfFXel_normal.jpg" TargetMode="External"/><Relationship Id="rId4476" Type="http://schemas.openxmlformats.org/officeDocument/2006/relationships/hyperlink" Target="https://twitter.com/kentjenningsadg" TargetMode="External"/><Relationship Id="rId4890" Type="http://schemas.openxmlformats.org/officeDocument/2006/relationships/hyperlink" Target="https://twitter.com/lianataylor3" TargetMode="External"/><Relationship Id="rId3078" Type="http://schemas.openxmlformats.org/officeDocument/2006/relationships/hyperlink" Target="https://twitter.com/timkennedymma" TargetMode="External"/><Relationship Id="rId3492" Type="http://schemas.openxmlformats.org/officeDocument/2006/relationships/hyperlink" Target="https://twitter.com/taka19750516" TargetMode="External"/><Relationship Id="rId4129" Type="http://schemas.openxmlformats.org/officeDocument/2006/relationships/hyperlink" Target="https://twitter.com/bamareb56" TargetMode="External"/><Relationship Id="rId4543" Type="http://schemas.openxmlformats.org/officeDocument/2006/relationships/hyperlink" Target="https://twitter.com/geglobo" TargetMode="External"/><Relationship Id="rId2094" Type="http://schemas.openxmlformats.org/officeDocument/2006/relationships/hyperlink" Target="http://pbs.twimg.com/profile_images/1432789809559445505/yORFz-Et_normal.jpg" TargetMode="External"/><Relationship Id="rId3145" Type="http://schemas.openxmlformats.org/officeDocument/2006/relationships/hyperlink" Target="https://twitter.com/luidavid986" TargetMode="External"/><Relationship Id="rId4610" Type="http://schemas.openxmlformats.org/officeDocument/2006/relationships/hyperlink" Target="https://twitter.com/kou_1987" TargetMode="External"/><Relationship Id="rId480" Type="http://schemas.openxmlformats.org/officeDocument/2006/relationships/hyperlink" Target="https://t.co/3CsB5bivqQ" TargetMode="External"/><Relationship Id="rId2161" Type="http://schemas.openxmlformats.org/officeDocument/2006/relationships/hyperlink" Target="http://pbs.twimg.com/profile_images/1457822048479293443/2MGboNeh_normal.jpg" TargetMode="External"/><Relationship Id="rId3212" Type="http://schemas.openxmlformats.org/officeDocument/2006/relationships/hyperlink" Target="https://twitter.com/relooqattaa" TargetMode="External"/><Relationship Id="rId133" Type="http://schemas.openxmlformats.org/officeDocument/2006/relationships/hyperlink" Target="https://t.co/3sI1phRcnz" TargetMode="External"/><Relationship Id="rId200" Type="http://schemas.openxmlformats.org/officeDocument/2006/relationships/hyperlink" Target="https://t.co/rrn5SCaA22" TargetMode="External"/><Relationship Id="rId2978" Type="http://schemas.openxmlformats.org/officeDocument/2006/relationships/hyperlink" Target="https://twitter.com/mmafuxks209" TargetMode="External"/><Relationship Id="rId1994" Type="http://schemas.openxmlformats.org/officeDocument/2006/relationships/hyperlink" Target="http://pbs.twimg.com/profile_images/1420038526003859461/FQaGnhMs_normal.jpg" TargetMode="External"/><Relationship Id="rId1647" Type="http://schemas.openxmlformats.org/officeDocument/2006/relationships/hyperlink" Target="http://pbs.twimg.com/profile_images/1465238388026400776/VX9OWHbR_normal.jpg" TargetMode="External"/><Relationship Id="rId4053" Type="http://schemas.openxmlformats.org/officeDocument/2006/relationships/hyperlink" Target="https://twitter.com/deckyferns" TargetMode="External"/><Relationship Id="rId1714" Type="http://schemas.openxmlformats.org/officeDocument/2006/relationships/hyperlink" Target="http://pbs.twimg.com/profile_images/1462770455467610114/TlyZihJu_normal.jpg" TargetMode="External"/><Relationship Id="rId4120" Type="http://schemas.openxmlformats.org/officeDocument/2006/relationships/hyperlink" Target="https://twitter.com/thenotorious080" TargetMode="External"/><Relationship Id="rId2488" Type="http://schemas.openxmlformats.org/officeDocument/2006/relationships/hyperlink" Target="http://pbs.twimg.com/profile_images/1422509178904399873/QfldzGNl_normal.jpg" TargetMode="External"/><Relationship Id="rId3886" Type="http://schemas.openxmlformats.org/officeDocument/2006/relationships/hyperlink" Target="https://twitter.com/aeryslain" TargetMode="External"/><Relationship Id="rId3539" Type="http://schemas.openxmlformats.org/officeDocument/2006/relationships/hyperlink" Target="https://twitter.com/ssassincreedo" TargetMode="External"/><Relationship Id="rId3953" Type="http://schemas.openxmlformats.org/officeDocument/2006/relationships/hyperlink" Target="https://twitter.com/jackpotbreakers" TargetMode="External"/><Relationship Id="rId874" Type="http://schemas.openxmlformats.org/officeDocument/2006/relationships/hyperlink" Target="http://pbs.twimg.com/profile_images/1440389524836675588/Ej9lMH03_normal.jpg" TargetMode="External"/><Relationship Id="rId2555" Type="http://schemas.openxmlformats.org/officeDocument/2006/relationships/hyperlink" Target="http://pbs.twimg.com/profile_images/1305820302220369921/87vpXAII_normal.jpg" TargetMode="External"/><Relationship Id="rId3606" Type="http://schemas.openxmlformats.org/officeDocument/2006/relationships/hyperlink" Target="https://twitter.com/komalakaiahau" TargetMode="External"/><Relationship Id="rId527" Type="http://schemas.openxmlformats.org/officeDocument/2006/relationships/hyperlink" Target="https://t.co/eaOf1tXTAq" TargetMode="External"/><Relationship Id="rId941" Type="http://schemas.openxmlformats.org/officeDocument/2006/relationships/hyperlink" Target="http://pbs.twimg.com/profile_images/699571749/prof_surou_normal.JPG" TargetMode="External"/><Relationship Id="rId1157" Type="http://schemas.openxmlformats.org/officeDocument/2006/relationships/hyperlink" Target="http://pbs.twimg.com/profile_images/1435511126419193856/Nr9GNeMT_normal.jpg" TargetMode="External"/><Relationship Id="rId1571" Type="http://schemas.openxmlformats.org/officeDocument/2006/relationships/hyperlink" Target="http://pbs.twimg.com/profile_images/1459155906063708166/AECdqNOn_normal.jpg" TargetMode="External"/><Relationship Id="rId2208" Type="http://schemas.openxmlformats.org/officeDocument/2006/relationships/hyperlink" Target="http://pbs.twimg.com/profile_images/1267057886414454793/GoX-uXOD_normal.jpg" TargetMode="External"/><Relationship Id="rId2622" Type="http://schemas.openxmlformats.org/officeDocument/2006/relationships/hyperlink" Target="http://pbs.twimg.com/profile_images/1455893587460509696/XpIUETgI_normal.jpg" TargetMode="External"/><Relationship Id="rId1224" Type="http://schemas.openxmlformats.org/officeDocument/2006/relationships/hyperlink" Target="http://pbs.twimg.com/profile_images/1296465450772070400/MDCvjt7E_normal.jpg" TargetMode="External"/><Relationship Id="rId4794" Type="http://schemas.openxmlformats.org/officeDocument/2006/relationships/hyperlink" Target="https://twitter.com/nana2pvriiis" TargetMode="External"/><Relationship Id="rId3396" Type="http://schemas.openxmlformats.org/officeDocument/2006/relationships/hyperlink" Target="https://twitter.com/mcudlypoops" TargetMode="External"/><Relationship Id="rId4447" Type="http://schemas.openxmlformats.org/officeDocument/2006/relationships/hyperlink" Target="https://twitter.com/thirdmannn" TargetMode="External"/><Relationship Id="rId3049" Type="http://schemas.openxmlformats.org/officeDocument/2006/relationships/hyperlink" Target="https://twitter.com/sugaseanmma" TargetMode="External"/><Relationship Id="rId3463" Type="http://schemas.openxmlformats.org/officeDocument/2006/relationships/hyperlink" Target="https://twitter.com/shinnosu2" TargetMode="External"/><Relationship Id="rId4861" Type="http://schemas.openxmlformats.org/officeDocument/2006/relationships/hyperlink" Target="https://twitter.com/deusdaguerra___" TargetMode="External"/><Relationship Id="rId384" Type="http://schemas.openxmlformats.org/officeDocument/2006/relationships/hyperlink" Target="http://t.co/B0QPLfYJSr" TargetMode="External"/><Relationship Id="rId2065" Type="http://schemas.openxmlformats.org/officeDocument/2006/relationships/hyperlink" Target="http://pbs.twimg.com/profile_images/1463953907088904194/6ZR_q62Y_normal.jpg" TargetMode="External"/><Relationship Id="rId3116" Type="http://schemas.openxmlformats.org/officeDocument/2006/relationships/hyperlink" Target="https://twitter.com/whywicaks" TargetMode="External"/><Relationship Id="rId4514" Type="http://schemas.openxmlformats.org/officeDocument/2006/relationships/hyperlink" Target="https://twitter.com/cantellmebot" TargetMode="External"/><Relationship Id="rId1081" Type="http://schemas.openxmlformats.org/officeDocument/2006/relationships/hyperlink" Target="http://pbs.twimg.com/profile_images/1303076946998300672/6geopv_u_normal.jpg" TargetMode="External"/><Relationship Id="rId3530" Type="http://schemas.openxmlformats.org/officeDocument/2006/relationships/hyperlink" Target="https://twitter.com/mogulmma" TargetMode="External"/><Relationship Id="rId451" Type="http://schemas.openxmlformats.org/officeDocument/2006/relationships/hyperlink" Target="https://t.co/ma6kqqo7te" TargetMode="External"/><Relationship Id="rId2132" Type="http://schemas.openxmlformats.org/officeDocument/2006/relationships/hyperlink" Target="http://pbs.twimg.com/profile_images/1465287996748361735/WAdc5XAt_normal.jpg" TargetMode="External"/><Relationship Id="rId104" Type="http://schemas.openxmlformats.org/officeDocument/2006/relationships/hyperlink" Target="https://t.co/zYjx5t2qcv" TargetMode="External"/><Relationship Id="rId1898" Type="http://schemas.openxmlformats.org/officeDocument/2006/relationships/hyperlink" Target="http://pbs.twimg.com/profile_images/1356527091718660100/HIxM1vYu_normal.jpg" TargetMode="External"/><Relationship Id="rId2949" Type="http://schemas.openxmlformats.org/officeDocument/2006/relationships/hyperlink" Target="https://twitter.com/jefflex5" TargetMode="External"/><Relationship Id="rId4371" Type="http://schemas.openxmlformats.org/officeDocument/2006/relationships/hyperlink" Target="https://twitter.com/winnietinniex" TargetMode="External"/><Relationship Id="rId1965" Type="http://schemas.openxmlformats.org/officeDocument/2006/relationships/hyperlink" Target="http://pbs.twimg.com/profile_images/855785426614923264/A5z0f5YD_normal.jpg" TargetMode="External"/><Relationship Id="rId4024" Type="http://schemas.openxmlformats.org/officeDocument/2006/relationships/hyperlink" Target="https://twitter.com/belucky_p" TargetMode="External"/><Relationship Id="rId1618" Type="http://schemas.openxmlformats.org/officeDocument/2006/relationships/hyperlink" Target="http://pbs.twimg.com/profile_images/1391692877739266049/lLymGmJu_normal.jpg" TargetMode="External"/><Relationship Id="rId3040" Type="http://schemas.openxmlformats.org/officeDocument/2006/relationships/hyperlink" Target="https://twitter.com/darceknight0" TargetMode="External"/><Relationship Id="rId3857" Type="http://schemas.openxmlformats.org/officeDocument/2006/relationships/hyperlink" Target="https://twitter.com/kingkrasher" TargetMode="External"/><Relationship Id="rId778" Type="http://schemas.openxmlformats.org/officeDocument/2006/relationships/hyperlink" Target="http://pbs.twimg.com/profile_images/1461848678625267720/WcLtK0kB_normal.jpg" TargetMode="External"/><Relationship Id="rId2459" Type="http://schemas.openxmlformats.org/officeDocument/2006/relationships/hyperlink" Target="http://pbs.twimg.com/profile_images/1412966065127231496/qcrlomjH_normal.jpg" TargetMode="External"/><Relationship Id="rId2873" Type="http://schemas.openxmlformats.org/officeDocument/2006/relationships/hyperlink" Target="https://twitter.com/hernanlll" TargetMode="External"/><Relationship Id="rId3924" Type="http://schemas.openxmlformats.org/officeDocument/2006/relationships/hyperlink" Target="https://twitter.com/keelinbyrne2020" TargetMode="External"/><Relationship Id="rId845" Type="http://schemas.openxmlformats.org/officeDocument/2006/relationships/hyperlink" Target="http://pbs.twimg.com/profile_images/1454093433623220231/gfpuTXk2_normal.jpg" TargetMode="External"/><Relationship Id="rId1475" Type="http://schemas.openxmlformats.org/officeDocument/2006/relationships/hyperlink" Target="http://pbs.twimg.com/profile_images/1198215165113561088/5BpmJ4Iq_normal.jpg" TargetMode="External"/><Relationship Id="rId2526" Type="http://schemas.openxmlformats.org/officeDocument/2006/relationships/hyperlink" Target="http://pbs.twimg.com/profile_images/1447025284679618566/7zCYsQQq_normal.jpg" TargetMode="External"/><Relationship Id="rId1128" Type="http://schemas.openxmlformats.org/officeDocument/2006/relationships/hyperlink" Target="http://pbs.twimg.com/profile_images/1092919449781321728/qD-uthNd_normal.jpg" TargetMode="External"/><Relationship Id="rId1542" Type="http://schemas.openxmlformats.org/officeDocument/2006/relationships/hyperlink" Target="http://pbs.twimg.com/profile_images/1460662530544652294/cUENcgWZ_normal.jpg" TargetMode="External"/><Relationship Id="rId2940" Type="http://schemas.openxmlformats.org/officeDocument/2006/relationships/hyperlink" Target="https://twitter.com/justginamma" TargetMode="External"/><Relationship Id="rId4698" Type="http://schemas.openxmlformats.org/officeDocument/2006/relationships/hyperlink" Target="https://twitter.com/sauzaa33" TargetMode="External"/><Relationship Id="rId912" Type="http://schemas.openxmlformats.org/officeDocument/2006/relationships/hyperlink" Target="http://pbs.twimg.com/profile_images/1429270022900301826/kX8cJzXh_normal.jpg" TargetMode="External"/><Relationship Id="rId4765" Type="http://schemas.openxmlformats.org/officeDocument/2006/relationships/hyperlink" Target="https://twitter.com/zzx_gto" TargetMode="External"/><Relationship Id="rId288" Type="http://schemas.openxmlformats.org/officeDocument/2006/relationships/hyperlink" Target="https://t.co/vQ5NDf55Tx" TargetMode="External"/><Relationship Id="rId3367" Type="http://schemas.openxmlformats.org/officeDocument/2006/relationships/hyperlink" Target="https://twitter.com/dpareekshith" TargetMode="External"/><Relationship Id="rId3781" Type="http://schemas.openxmlformats.org/officeDocument/2006/relationships/hyperlink" Target="https://twitter.com/oh_emay_" TargetMode="External"/><Relationship Id="rId4418" Type="http://schemas.openxmlformats.org/officeDocument/2006/relationships/hyperlink" Target="https://twitter.com/paliklol" TargetMode="External"/><Relationship Id="rId4832" Type="http://schemas.openxmlformats.org/officeDocument/2006/relationships/hyperlink" Target="https://twitter.com/sjahtie" TargetMode="External"/><Relationship Id="rId2383" Type="http://schemas.openxmlformats.org/officeDocument/2006/relationships/hyperlink" Target="http://pbs.twimg.com/profile_images/740179252314701824/zoGc9wcH_normal.jpg" TargetMode="External"/><Relationship Id="rId3434" Type="http://schemas.openxmlformats.org/officeDocument/2006/relationships/hyperlink" Target="https://twitter.com/thestug1985" TargetMode="External"/><Relationship Id="rId355" Type="http://schemas.openxmlformats.org/officeDocument/2006/relationships/hyperlink" Target="https://t.co/UVjNDMrIh1" TargetMode="External"/><Relationship Id="rId2036" Type="http://schemas.openxmlformats.org/officeDocument/2006/relationships/hyperlink" Target="http://pbs.twimg.com/profile_images/1442464225327136774/AKBBFYDm_normal.jpg" TargetMode="External"/><Relationship Id="rId2450" Type="http://schemas.openxmlformats.org/officeDocument/2006/relationships/hyperlink" Target="http://pbs.twimg.com/profile_images/1449841887771193344/-pq38Efu_normal.jpg" TargetMode="External"/><Relationship Id="rId3501" Type="http://schemas.openxmlformats.org/officeDocument/2006/relationships/hyperlink" Target="https://twitter.com/boredomdidit" TargetMode="External"/><Relationship Id="rId422" Type="http://schemas.openxmlformats.org/officeDocument/2006/relationships/hyperlink" Target="https://t.co/oALoe82NPo" TargetMode="External"/><Relationship Id="rId1052" Type="http://schemas.openxmlformats.org/officeDocument/2006/relationships/hyperlink" Target="http://pbs.twimg.com/profile_images/1459728843531509763/f1S6_nQp_normal.jpg" TargetMode="External"/><Relationship Id="rId2103" Type="http://schemas.openxmlformats.org/officeDocument/2006/relationships/hyperlink" Target="http://pbs.twimg.com/profile_images/1463755663537242115/s32Ni3Jm_normal.jpg" TargetMode="External"/><Relationship Id="rId4275" Type="http://schemas.openxmlformats.org/officeDocument/2006/relationships/hyperlink" Target="https://twitter.com/linop412" TargetMode="External"/><Relationship Id="rId1869" Type="http://schemas.openxmlformats.org/officeDocument/2006/relationships/hyperlink" Target="http://pbs.twimg.com/profile_images/1445511183310540801/Zdzh95fW_normal.jpg" TargetMode="External"/><Relationship Id="rId3291" Type="http://schemas.openxmlformats.org/officeDocument/2006/relationships/hyperlink" Target="https://twitter.com/mbb_original" TargetMode="External"/><Relationship Id="rId1936" Type="http://schemas.openxmlformats.org/officeDocument/2006/relationships/hyperlink" Target="http://pbs.twimg.com/profile_images/1465277214770057220/B10XFRFU_normal.jpg" TargetMode="External"/><Relationship Id="rId4342" Type="http://schemas.openxmlformats.org/officeDocument/2006/relationships/hyperlink" Target="https://twitter.com/canelo" TargetMode="External"/><Relationship Id="rId3011" Type="http://schemas.openxmlformats.org/officeDocument/2006/relationships/hyperlink" Target="https://twitter.com/lukef49969664" TargetMode="External"/><Relationship Id="rId2777" Type="http://schemas.openxmlformats.org/officeDocument/2006/relationships/hyperlink" Target="http://pbs.twimg.com/profile_images/1463793326323339269/q0G0g052_normal.jpg" TargetMode="External"/><Relationship Id="rId749" Type="http://schemas.openxmlformats.org/officeDocument/2006/relationships/hyperlink" Target="http://pbs.twimg.com/profile_images/1191720383696687110/a6tQeBti_normal.jpg" TargetMode="External"/><Relationship Id="rId1379" Type="http://schemas.openxmlformats.org/officeDocument/2006/relationships/hyperlink" Target="http://abs.twimg.com/sticky/default_profile_images/default_profile_normal.png" TargetMode="External"/><Relationship Id="rId3828" Type="http://schemas.openxmlformats.org/officeDocument/2006/relationships/hyperlink" Target="https://twitter.com/direitoce" TargetMode="External"/><Relationship Id="rId1793" Type="http://schemas.openxmlformats.org/officeDocument/2006/relationships/hyperlink" Target="http://pbs.twimg.com/profile_images/1463976346477121542/4OSrA-FD_normal.jpg" TargetMode="External"/><Relationship Id="rId2844" Type="http://schemas.openxmlformats.org/officeDocument/2006/relationships/hyperlink" Target="https://twitter.com/greedecosystem" TargetMode="External"/><Relationship Id="rId85" Type="http://schemas.openxmlformats.org/officeDocument/2006/relationships/hyperlink" Target="https://t.co/31dRPmVitp" TargetMode="External"/><Relationship Id="rId816" Type="http://schemas.openxmlformats.org/officeDocument/2006/relationships/hyperlink" Target="http://pbs.twimg.com/profile_images/1397614116727054338/B7bnn0oT_normal.jpg" TargetMode="External"/><Relationship Id="rId1446" Type="http://schemas.openxmlformats.org/officeDocument/2006/relationships/hyperlink" Target="http://pbs.twimg.com/profile_images/1254062327759900679/eq8S8VEK_normal.jpg" TargetMode="External"/><Relationship Id="rId1860" Type="http://schemas.openxmlformats.org/officeDocument/2006/relationships/hyperlink" Target="http://pbs.twimg.com/profile_images/1428531875165794307/h8Euhs7B_normal.jpg" TargetMode="External"/><Relationship Id="rId2911" Type="http://schemas.openxmlformats.org/officeDocument/2006/relationships/hyperlink" Target="https://twitter.com/caangryblackdu" TargetMode="External"/><Relationship Id="rId1513" Type="http://schemas.openxmlformats.org/officeDocument/2006/relationships/hyperlink" Target="http://pbs.twimg.com/profile_images/1368797044748455936/JCPcXz6S_normal.jpg" TargetMode="External"/><Relationship Id="rId4669" Type="http://schemas.openxmlformats.org/officeDocument/2006/relationships/hyperlink" Target="https://twitter.com/myday59601960" TargetMode="External"/><Relationship Id="rId3685" Type="http://schemas.openxmlformats.org/officeDocument/2006/relationships/hyperlink" Target="https://twitter.com/xcrazypollobeat" TargetMode="External"/><Relationship Id="rId4736" Type="http://schemas.openxmlformats.org/officeDocument/2006/relationships/hyperlink" Target="https://twitter.com/aoyama_decarbo" TargetMode="External"/><Relationship Id="rId2287" Type="http://schemas.openxmlformats.org/officeDocument/2006/relationships/hyperlink" Target="http://pbs.twimg.com/profile_images/1127484921239310337/o9E-d9ia_normal.jpg" TargetMode="External"/><Relationship Id="rId3338" Type="http://schemas.openxmlformats.org/officeDocument/2006/relationships/hyperlink" Target="https://twitter.com/vaskyo" TargetMode="External"/><Relationship Id="rId3752" Type="http://schemas.openxmlformats.org/officeDocument/2006/relationships/hyperlink" Target="https://twitter.com/jnghwncityx" TargetMode="External"/><Relationship Id="rId259" Type="http://schemas.openxmlformats.org/officeDocument/2006/relationships/hyperlink" Target="https://t.co/NRlzRZblx1" TargetMode="External"/><Relationship Id="rId673" Type="http://schemas.openxmlformats.org/officeDocument/2006/relationships/hyperlink" Target="https://t.co/5KjmM71WRg" TargetMode="External"/><Relationship Id="rId2354" Type="http://schemas.openxmlformats.org/officeDocument/2006/relationships/hyperlink" Target="http://pbs.twimg.com/profile_images/1371150611056574465/4ySGay7f_normal.jpg" TargetMode="External"/><Relationship Id="rId3405" Type="http://schemas.openxmlformats.org/officeDocument/2006/relationships/hyperlink" Target="https://twitter.com/cicabobycorgi" TargetMode="External"/><Relationship Id="rId4803" Type="http://schemas.openxmlformats.org/officeDocument/2006/relationships/hyperlink" Target="https://twitter.com/nonoy9561" TargetMode="External"/><Relationship Id="rId326" Type="http://schemas.openxmlformats.org/officeDocument/2006/relationships/hyperlink" Target="https://t.co/1GTCr3FB2T" TargetMode="External"/><Relationship Id="rId1370" Type="http://schemas.openxmlformats.org/officeDocument/2006/relationships/hyperlink" Target="http://pbs.twimg.com/profile_images/1180768216731152384/ClkO8Sdl_normal.jpg" TargetMode="External"/><Relationship Id="rId2007" Type="http://schemas.openxmlformats.org/officeDocument/2006/relationships/hyperlink" Target="http://pbs.twimg.com/profile_images/1459347252237914115/IBoC7Di5_normal.jpg" TargetMode="External"/><Relationship Id="rId740" Type="http://schemas.openxmlformats.org/officeDocument/2006/relationships/hyperlink" Target="http://pbs.twimg.com/profile_images/1284279218109636608/o2rqB7Vg_normal.jpg" TargetMode="External"/><Relationship Id="rId1023" Type="http://schemas.openxmlformats.org/officeDocument/2006/relationships/hyperlink" Target="http://pbs.twimg.com/profile_images/1411583684126199809/ofi0EqIO_normal.jpg" TargetMode="External"/><Relationship Id="rId2421" Type="http://schemas.openxmlformats.org/officeDocument/2006/relationships/hyperlink" Target="http://pbs.twimg.com/profile_images/1399977915903840257/mssm_FSM_normal.jpg" TargetMode="External"/><Relationship Id="rId4179" Type="http://schemas.openxmlformats.org/officeDocument/2006/relationships/hyperlink" Target="https://twitter.com/martinscount" TargetMode="External"/><Relationship Id="rId4593" Type="http://schemas.openxmlformats.org/officeDocument/2006/relationships/hyperlink" Target="https://twitter.com/dxvidabolivia" TargetMode="External"/><Relationship Id="rId3195" Type="http://schemas.openxmlformats.org/officeDocument/2006/relationships/hyperlink" Target="https://twitter.com/rampage4real" TargetMode="External"/><Relationship Id="rId4246" Type="http://schemas.openxmlformats.org/officeDocument/2006/relationships/hyperlink" Target="https://twitter.com/ree_nim02" TargetMode="External"/><Relationship Id="rId4660" Type="http://schemas.openxmlformats.org/officeDocument/2006/relationships/hyperlink" Target="https://twitter.com/jahmalbaksh" TargetMode="External"/><Relationship Id="rId3262" Type="http://schemas.openxmlformats.org/officeDocument/2006/relationships/hyperlink" Target="https://twitter.com/comandamm" TargetMode="External"/><Relationship Id="rId4313" Type="http://schemas.openxmlformats.org/officeDocument/2006/relationships/hyperlink" Target="https://twitter.com/norteyrichard62" TargetMode="External"/><Relationship Id="rId183" Type="http://schemas.openxmlformats.org/officeDocument/2006/relationships/hyperlink" Target="https://t.co/kJJaoFk17a" TargetMode="External"/><Relationship Id="rId1907" Type="http://schemas.openxmlformats.org/officeDocument/2006/relationships/hyperlink" Target="http://pbs.twimg.com/profile_images/1461637363780796422/o9uCYsVl_normal.jpg" TargetMode="External"/><Relationship Id="rId250" Type="http://schemas.openxmlformats.org/officeDocument/2006/relationships/hyperlink" Target="https://t.co/WRg2TCxpSm" TargetMode="External"/><Relationship Id="rId1697" Type="http://schemas.openxmlformats.org/officeDocument/2006/relationships/hyperlink" Target="http://pbs.twimg.com/profile_images/1369219149642235906/jymzVr01_normal.jpg" TargetMode="External"/><Relationship Id="rId2748" Type="http://schemas.openxmlformats.org/officeDocument/2006/relationships/hyperlink" Target="http://pbs.twimg.com/profile_images/1427781818967805954/OlCH5E4__normal.jpg" TargetMode="External"/><Relationship Id="rId1764" Type="http://schemas.openxmlformats.org/officeDocument/2006/relationships/hyperlink" Target="http://pbs.twimg.com/profile_images/1450002580629639170/EXOeBnz-_normal.jpg" TargetMode="External"/><Relationship Id="rId2815" Type="http://schemas.openxmlformats.org/officeDocument/2006/relationships/hyperlink" Target="https://twitter.com/mictlany" TargetMode="External"/><Relationship Id="rId4170" Type="http://schemas.openxmlformats.org/officeDocument/2006/relationships/hyperlink" Target="https://twitter.com/win_nidayu" TargetMode="External"/><Relationship Id="rId56" Type="http://schemas.openxmlformats.org/officeDocument/2006/relationships/hyperlink" Target="https://t.co/O2OOS6R6Eg" TargetMode="External"/><Relationship Id="rId1417" Type="http://schemas.openxmlformats.org/officeDocument/2006/relationships/hyperlink" Target="http://pbs.twimg.com/profile_images/1349077169969000449/WNDB_CIK_normal.jpg" TargetMode="External"/><Relationship Id="rId1831" Type="http://schemas.openxmlformats.org/officeDocument/2006/relationships/hyperlink" Target="http://pbs.twimg.com/profile_images/1464066430086057984/4uTzeBCW_normal.jpg" TargetMode="External"/><Relationship Id="rId3589" Type="http://schemas.openxmlformats.org/officeDocument/2006/relationships/hyperlink" Target="https://twitter.com/criptoesir" TargetMode="External"/><Relationship Id="rId577" Type="http://schemas.openxmlformats.org/officeDocument/2006/relationships/hyperlink" Target="https://t.co/23XYcWS1r4" TargetMode="External"/><Relationship Id="rId2258" Type="http://schemas.openxmlformats.org/officeDocument/2006/relationships/hyperlink" Target="http://pbs.twimg.com/profile_images/1463998352396328966/kfo2_Ga8_normal.jpg" TargetMode="External"/><Relationship Id="rId3656" Type="http://schemas.openxmlformats.org/officeDocument/2006/relationships/hyperlink" Target="https://twitter.com/daigv456" TargetMode="External"/><Relationship Id="rId4707" Type="http://schemas.openxmlformats.org/officeDocument/2006/relationships/hyperlink" Target="https://twitter.com/tadatousigasuki" TargetMode="External"/><Relationship Id="rId991" Type="http://schemas.openxmlformats.org/officeDocument/2006/relationships/hyperlink" Target="http://pbs.twimg.com/profile_images/1465209797138079744/1TOQw6q9_normal.jpg" TargetMode="External"/><Relationship Id="rId2672" Type="http://schemas.openxmlformats.org/officeDocument/2006/relationships/hyperlink" Target="http://pbs.twimg.com/profile_images/1181829411462475776/HkDZT8jA_normal.png" TargetMode="External"/><Relationship Id="rId3309" Type="http://schemas.openxmlformats.org/officeDocument/2006/relationships/hyperlink" Target="https://twitter.com/martialartfan19" TargetMode="External"/><Relationship Id="rId3723" Type="http://schemas.openxmlformats.org/officeDocument/2006/relationships/hyperlink" Target="https://twitter.com/cithabang_cityx" TargetMode="External"/><Relationship Id="rId644" Type="http://schemas.openxmlformats.org/officeDocument/2006/relationships/hyperlink" Target="https://t.co/CT8HLnH5Y4" TargetMode="External"/><Relationship Id="rId1274" Type="http://schemas.openxmlformats.org/officeDocument/2006/relationships/hyperlink" Target="http://pbs.twimg.com/profile_images/877488235378864132/Oppndz_9_normal.jpg" TargetMode="External"/><Relationship Id="rId2325" Type="http://schemas.openxmlformats.org/officeDocument/2006/relationships/hyperlink" Target="http://pbs.twimg.com/profile_images/1438529805054513164/-QSKlTCc_normal.jpg" TargetMode="External"/><Relationship Id="rId711" Type="http://schemas.openxmlformats.org/officeDocument/2006/relationships/hyperlink" Target="https://t.co/mr8MmX5RdM" TargetMode="External"/><Relationship Id="rId1341" Type="http://schemas.openxmlformats.org/officeDocument/2006/relationships/hyperlink" Target="http://pbs.twimg.com/profile_images/1376199180394373122/PyqDgR_D_normal.jpg" TargetMode="External"/><Relationship Id="rId4497" Type="http://schemas.openxmlformats.org/officeDocument/2006/relationships/hyperlink" Target="https://twitter.com/kuniedasagami" TargetMode="External"/><Relationship Id="rId3099" Type="http://schemas.openxmlformats.org/officeDocument/2006/relationships/hyperlink" Target="https://twitter.com/hcj7656" TargetMode="External"/><Relationship Id="rId4564" Type="http://schemas.openxmlformats.org/officeDocument/2006/relationships/hyperlink" Target="https://twitter.com/bebeboivladimir" TargetMode="External"/><Relationship Id="rId3166" Type="http://schemas.openxmlformats.org/officeDocument/2006/relationships/hyperlink" Target="https://twitter.com/kchimaev" TargetMode="External"/><Relationship Id="rId3580" Type="http://schemas.openxmlformats.org/officeDocument/2006/relationships/hyperlink" Target="https://twitter.com/fightersmagz" TargetMode="External"/><Relationship Id="rId4217" Type="http://schemas.openxmlformats.org/officeDocument/2006/relationships/hyperlink" Target="https://twitter.com/hiraethzephyr" TargetMode="External"/><Relationship Id="rId2182" Type="http://schemas.openxmlformats.org/officeDocument/2006/relationships/hyperlink" Target="http://pbs.twimg.com/profile_images/1462351405172232196/FrEXMOag_normal.jpg" TargetMode="External"/><Relationship Id="rId3233" Type="http://schemas.openxmlformats.org/officeDocument/2006/relationships/hyperlink" Target="https://twitter.com/gangouskhan" TargetMode="External"/><Relationship Id="rId4631" Type="http://schemas.openxmlformats.org/officeDocument/2006/relationships/hyperlink" Target="https://twitter.com/millaliraj" TargetMode="External"/><Relationship Id="rId154" Type="http://schemas.openxmlformats.org/officeDocument/2006/relationships/hyperlink" Target="https://t.co/MD0T4PXQFb" TargetMode="External"/><Relationship Id="rId2999" Type="http://schemas.openxmlformats.org/officeDocument/2006/relationships/hyperlink" Target="https://twitter.com/ryomendokusai" TargetMode="External"/><Relationship Id="rId3300" Type="http://schemas.openxmlformats.org/officeDocument/2006/relationships/hyperlink" Target="https://twitter.com/strizzyallen" TargetMode="External"/><Relationship Id="rId221" Type="http://schemas.openxmlformats.org/officeDocument/2006/relationships/hyperlink" Target="https://t.co/QvwGiwphxb" TargetMode="External"/><Relationship Id="rId1668" Type="http://schemas.openxmlformats.org/officeDocument/2006/relationships/hyperlink" Target="http://pbs.twimg.com/profile_images/1451685629214052352/m2CsoGpO_normal.jpg" TargetMode="External"/><Relationship Id="rId2719" Type="http://schemas.openxmlformats.org/officeDocument/2006/relationships/hyperlink" Target="http://pbs.twimg.com/profile_images/1375007334515245057/0iw5We4e_normal.jpg" TargetMode="External"/><Relationship Id="rId4074" Type="http://schemas.openxmlformats.org/officeDocument/2006/relationships/hyperlink" Target="https://twitter.com/jinsei_torisu" TargetMode="External"/><Relationship Id="rId3090" Type="http://schemas.openxmlformats.org/officeDocument/2006/relationships/hyperlink" Target="https://twitter.com/matteopoto" TargetMode="External"/><Relationship Id="rId4141" Type="http://schemas.openxmlformats.org/officeDocument/2006/relationships/hyperlink" Target="https://twitter.com/suissesui" TargetMode="External"/><Relationship Id="rId1735" Type="http://schemas.openxmlformats.org/officeDocument/2006/relationships/hyperlink" Target="http://pbs.twimg.com/profile_images/1454794753611300864/I67mOYKE_normal.jpg" TargetMode="External"/><Relationship Id="rId27" Type="http://schemas.openxmlformats.org/officeDocument/2006/relationships/hyperlink" Target="https://t.co/541XrN6WN9" TargetMode="External"/><Relationship Id="rId1802" Type="http://schemas.openxmlformats.org/officeDocument/2006/relationships/hyperlink" Target="http://pbs.twimg.com/profile_images/1464123304349138944/ue2N-OPf_normal.jpg" TargetMode="External"/><Relationship Id="rId3974" Type="http://schemas.openxmlformats.org/officeDocument/2006/relationships/hyperlink" Target="https://twitter.com/sonavarghese8" TargetMode="External"/><Relationship Id="rId895" Type="http://schemas.openxmlformats.org/officeDocument/2006/relationships/hyperlink" Target="http://pbs.twimg.com/profile_images/1144315629614358528/br9KnaXy_normal.jpg" TargetMode="External"/><Relationship Id="rId2576" Type="http://schemas.openxmlformats.org/officeDocument/2006/relationships/hyperlink" Target="http://pbs.twimg.com/profile_images/1441412260576985094/uyQvneBo_normal.jpg" TargetMode="External"/><Relationship Id="rId2990" Type="http://schemas.openxmlformats.org/officeDocument/2006/relationships/hyperlink" Target="https://twitter.com/wangyfcomedi" TargetMode="External"/><Relationship Id="rId3627" Type="http://schemas.openxmlformats.org/officeDocument/2006/relationships/hyperlink" Target="https://twitter.com/wiegoglobal" TargetMode="External"/><Relationship Id="rId548" Type="http://schemas.openxmlformats.org/officeDocument/2006/relationships/hyperlink" Target="https://t.co/rd2y58G0Ln" TargetMode="External"/><Relationship Id="rId962" Type="http://schemas.openxmlformats.org/officeDocument/2006/relationships/hyperlink" Target="http://pbs.twimg.com/profile_images/1437340839664041987/e-ov7adJ_normal.jpg" TargetMode="External"/><Relationship Id="rId1178" Type="http://schemas.openxmlformats.org/officeDocument/2006/relationships/hyperlink" Target="http://pbs.twimg.com/profile_images/1433164113098723329/zvIAfK7N_normal.jpg" TargetMode="External"/><Relationship Id="rId1592" Type="http://schemas.openxmlformats.org/officeDocument/2006/relationships/hyperlink" Target="http://pbs.twimg.com/profile_images/982295614103764992/5BedWcG6_normal.jpg" TargetMode="External"/><Relationship Id="rId2229" Type="http://schemas.openxmlformats.org/officeDocument/2006/relationships/hyperlink" Target="http://pbs.twimg.com/profile_images/1464532809020805120/f_-vc9jp_normal.jpg" TargetMode="External"/><Relationship Id="rId2643" Type="http://schemas.openxmlformats.org/officeDocument/2006/relationships/hyperlink" Target="http://pbs.twimg.com/profile_images/1370871611100831744/jQF7YtsV_normal.jpg" TargetMode="External"/><Relationship Id="rId615" Type="http://schemas.openxmlformats.org/officeDocument/2006/relationships/hyperlink" Target="https://t.co/5qc67KBXRB" TargetMode="External"/><Relationship Id="rId1245" Type="http://schemas.openxmlformats.org/officeDocument/2006/relationships/hyperlink" Target="http://pbs.twimg.com/profile_images/1455426419731795970/wTya1dc8_normal.jpg" TargetMode="External"/><Relationship Id="rId1312" Type="http://schemas.openxmlformats.org/officeDocument/2006/relationships/hyperlink" Target="http://pbs.twimg.com/profile_images/617508131434725376/TpRmi-Sz_normal.png" TargetMode="External"/><Relationship Id="rId2710" Type="http://schemas.openxmlformats.org/officeDocument/2006/relationships/hyperlink" Target="http://pbs.twimg.com/profile_images/1462397743679569921/T9UfPSOO_normal.jpg" TargetMode="External"/><Relationship Id="rId4468" Type="http://schemas.openxmlformats.org/officeDocument/2006/relationships/hyperlink" Target="https://twitter.com/doerlangga" TargetMode="External"/><Relationship Id="rId4882" Type="http://schemas.openxmlformats.org/officeDocument/2006/relationships/hyperlink" Target="https://twitter.com/wmtyufc1" TargetMode="External"/><Relationship Id="rId2086" Type="http://schemas.openxmlformats.org/officeDocument/2006/relationships/hyperlink" Target="http://pbs.twimg.com/profile_images/1422637093717676033/bwWBnIwy_normal.jpg" TargetMode="External"/><Relationship Id="rId3484" Type="http://schemas.openxmlformats.org/officeDocument/2006/relationships/hyperlink" Target="https://twitter.com/ether_8_" TargetMode="External"/><Relationship Id="rId4535" Type="http://schemas.openxmlformats.org/officeDocument/2006/relationships/hyperlink" Target="https://twitter.com/fabrice_genevay" TargetMode="External"/><Relationship Id="rId3137" Type="http://schemas.openxmlformats.org/officeDocument/2006/relationships/hyperlink" Target="https://twitter.com/roombatv" TargetMode="External"/><Relationship Id="rId3551" Type="http://schemas.openxmlformats.org/officeDocument/2006/relationships/hyperlink" Target="https://twitter.com/cbdapis" TargetMode="External"/><Relationship Id="rId4602" Type="http://schemas.openxmlformats.org/officeDocument/2006/relationships/hyperlink" Target="https://twitter.com/dada_wada_dada" TargetMode="External"/><Relationship Id="rId472" Type="http://schemas.openxmlformats.org/officeDocument/2006/relationships/hyperlink" Target="https://t.co/Ghi2Bs9yqW" TargetMode="External"/><Relationship Id="rId2153" Type="http://schemas.openxmlformats.org/officeDocument/2006/relationships/hyperlink" Target="http://pbs.twimg.com/profile_images/1464439198581080065/V6jA84fF_normal.jpg" TargetMode="External"/><Relationship Id="rId3204" Type="http://schemas.openxmlformats.org/officeDocument/2006/relationships/hyperlink" Target="https://twitter.com/ble" TargetMode="External"/><Relationship Id="rId125" Type="http://schemas.openxmlformats.org/officeDocument/2006/relationships/hyperlink" Target="https://t.co/fNQfAw1nFx" TargetMode="External"/><Relationship Id="rId2220" Type="http://schemas.openxmlformats.org/officeDocument/2006/relationships/hyperlink" Target="http://pbs.twimg.com/profile_images/541691409938399234/XOP5q1Al_normal.jpeg" TargetMode="External"/><Relationship Id="rId4392" Type="http://schemas.openxmlformats.org/officeDocument/2006/relationships/hyperlink" Target="https://twitter.com/boxemag_com" TargetMode="External"/><Relationship Id="rId1986" Type="http://schemas.openxmlformats.org/officeDocument/2006/relationships/hyperlink" Target="http://pbs.twimg.com/profile_images/1439024952817094656/p0aFt-UG_normal.png" TargetMode="External"/><Relationship Id="rId4045" Type="http://schemas.openxmlformats.org/officeDocument/2006/relationships/hyperlink" Target="https://twitter.com/peliboy_lk1fry" TargetMode="External"/><Relationship Id="rId1639" Type="http://schemas.openxmlformats.org/officeDocument/2006/relationships/hyperlink" Target="http://pbs.twimg.com/profile_images/1449655940978905092/LWwj2YQv_normal.jpg" TargetMode="External"/><Relationship Id="rId3061" Type="http://schemas.openxmlformats.org/officeDocument/2006/relationships/hyperlink" Target="https://twitter.com/qgapu2" TargetMode="External"/><Relationship Id="rId1706" Type="http://schemas.openxmlformats.org/officeDocument/2006/relationships/hyperlink" Target="http://pbs.twimg.com/profile_images/1463678324161789952/dZkWJ0I2_normal.jpg" TargetMode="External"/><Relationship Id="rId4112" Type="http://schemas.openxmlformats.org/officeDocument/2006/relationships/hyperlink" Target="https://twitter.com/93mma93ren" TargetMode="External"/><Relationship Id="rId3878" Type="http://schemas.openxmlformats.org/officeDocument/2006/relationships/hyperlink" Target="https://twitter.com/hamzhee" TargetMode="External"/><Relationship Id="rId799" Type="http://schemas.openxmlformats.org/officeDocument/2006/relationships/hyperlink" Target="http://pbs.twimg.com/profile_images/1046225577450131456/icJgE486_normal.jpg" TargetMode="External"/><Relationship Id="rId2894" Type="http://schemas.openxmlformats.org/officeDocument/2006/relationships/hyperlink" Target="https://twitter.com/pincay1980" TargetMode="External"/><Relationship Id="rId866" Type="http://schemas.openxmlformats.org/officeDocument/2006/relationships/hyperlink" Target="http://pbs.twimg.com/profile_images/1024092322315882497/4_PMfqjL_normal.jpg" TargetMode="External"/><Relationship Id="rId1496" Type="http://schemas.openxmlformats.org/officeDocument/2006/relationships/hyperlink" Target="http://pbs.twimg.com/profile_images/1465294260324892676/GWicRgdS_normal.jpg" TargetMode="External"/><Relationship Id="rId2547" Type="http://schemas.openxmlformats.org/officeDocument/2006/relationships/hyperlink" Target="http://pbs.twimg.com/profile_images/1455096501798162433/OTBcm0Ri_normal.jpg" TargetMode="External"/><Relationship Id="rId3945" Type="http://schemas.openxmlformats.org/officeDocument/2006/relationships/hyperlink" Target="https://twitter.com/therashamidesai" TargetMode="External"/><Relationship Id="rId519" Type="http://schemas.openxmlformats.org/officeDocument/2006/relationships/hyperlink" Target="https://t.co/TnkOsIz2AK" TargetMode="External"/><Relationship Id="rId1149" Type="http://schemas.openxmlformats.org/officeDocument/2006/relationships/hyperlink" Target="http://pbs.twimg.com/profile_images/1438713548901859328/ETrgaRrQ_normal.jpg" TargetMode="External"/><Relationship Id="rId2961" Type="http://schemas.openxmlformats.org/officeDocument/2006/relationships/hyperlink" Target="https://twitter.com/streamerrtr" TargetMode="External"/><Relationship Id="rId933" Type="http://schemas.openxmlformats.org/officeDocument/2006/relationships/hyperlink" Target="http://pbs.twimg.com/profile_images/1455704344200765447/6hDfsjX6_normal.jpg" TargetMode="External"/><Relationship Id="rId1563" Type="http://schemas.openxmlformats.org/officeDocument/2006/relationships/hyperlink" Target="http://pbs.twimg.com/profile_images/1455667140518977537/bGo6ZT4v_normal.jpg" TargetMode="External"/><Relationship Id="rId2614" Type="http://schemas.openxmlformats.org/officeDocument/2006/relationships/hyperlink" Target="http://pbs.twimg.com/profile_images/1408429009134751751/VOaF1UV9_normal.jpg" TargetMode="External"/><Relationship Id="rId1216" Type="http://schemas.openxmlformats.org/officeDocument/2006/relationships/hyperlink" Target="http://pbs.twimg.com/profile_images/1454806464292442113/asAX1z8Q_normal.jpg" TargetMode="External"/><Relationship Id="rId1630" Type="http://schemas.openxmlformats.org/officeDocument/2006/relationships/hyperlink" Target="http://pbs.twimg.com/profile_images/1443252421501677568/4JlZDKwn_normal.jpg" TargetMode="External"/><Relationship Id="rId4786" Type="http://schemas.openxmlformats.org/officeDocument/2006/relationships/hyperlink" Target="https://twitter.com/naturallykochi" TargetMode="External"/><Relationship Id="rId3388" Type="http://schemas.openxmlformats.org/officeDocument/2006/relationships/hyperlink" Target="https://twitter.com/jamskah" TargetMode="External"/><Relationship Id="rId4439" Type="http://schemas.openxmlformats.org/officeDocument/2006/relationships/hyperlink" Target="https://twitter.com/mirrorsportie" TargetMode="External"/><Relationship Id="rId4853" Type="http://schemas.openxmlformats.org/officeDocument/2006/relationships/hyperlink" Target="https://twitter.com/joannamma" TargetMode="External"/><Relationship Id="rId3455" Type="http://schemas.openxmlformats.org/officeDocument/2006/relationships/hyperlink" Target="https://twitter.com/ufcquechoisir" TargetMode="External"/><Relationship Id="rId4506" Type="http://schemas.openxmlformats.org/officeDocument/2006/relationships/hyperlink" Target="https://twitter.com/cyminsh" TargetMode="External"/><Relationship Id="rId376" Type="http://schemas.openxmlformats.org/officeDocument/2006/relationships/hyperlink" Target="https://t.co/e7GWKxJUF3" TargetMode="External"/><Relationship Id="rId790" Type="http://schemas.openxmlformats.org/officeDocument/2006/relationships/hyperlink" Target="http://pbs.twimg.com/profile_images/1137006092095873024/iYZdrEm1_normal.jpg" TargetMode="External"/><Relationship Id="rId2057" Type="http://schemas.openxmlformats.org/officeDocument/2006/relationships/hyperlink" Target="http://pbs.twimg.com/profile_images/1462949522473029633/mrUWN3UZ_normal.jpg" TargetMode="External"/><Relationship Id="rId2471" Type="http://schemas.openxmlformats.org/officeDocument/2006/relationships/hyperlink" Target="http://pbs.twimg.com/profile_images/1464111604052725760/BhXNwyYi_normal.jpg" TargetMode="External"/><Relationship Id="rId3108" Type="http://schemas.openxmlformats.org/officeDocument/2006/relationships/hyperlink" Target="https://twitter.com/pwsquare2019" TargetMode="External"/><Relationship Id="rId3522" Type="http://schemas.openxmlformats.org/officeDocument/2006/relationships/hyperlink" Target="https://twitter.com/hikonyan_nao" TargetMode="External"/><Relationship Id="rId443" Type="http://schemas.openxmlformats.org/officeDocument/2006/relationships/hyperlink" Target="https://t.co/2jK52ps9H3" TargetMode="External"/><Relationship Id="rId1073" Type="http://schemas.openxmlformats.org/officeDocument/2006/relationships/hyperlink" Target="http://pbs.twimg.com/profile_images/1454879748765540361/49XvSiGu_normal.jpg" TargetMode="External"/><Relationship Id="rId2124" Type="http://schemas.openxmlformats.org/officeDocument/2006/relationships/hyperlink" Target="http://pbs.twimg.com/profile_images/1465156237578813441/WZSNYgOa_normal.jpg" TargetMode="External"/><Relationship Id="rId1140" Type="http://schemas.openxmlformats.org/officeDocument/2006/relationships/hyperlink" Target="http://pbs.twimg.com/profile_images/1465266310724689922/Iyxa-PX5_normal.jpg" TargetMode="External"/><Relationship Id="rId4296" Type="http://schemas.openxmlformats.org/officeDocument/2006/relationships/hyperlink" Target="https://twitter.com/leo_nxt5595" TargetMode="External"/><Relationship Id="rId510" Type="http://schemas.openxmlformats.org/officeDocument/2006/relationships/hyperlink" Target="https://t.co/3U9wUIO5Gt" TargetMode="External"/><Relationship Id="rId1957" Type="http://schemas.openxmlformats.org/officeDocument/2006/relationships/hyperlink" Target="http://pbs.twimg.com/profile_images/1459017512633446407/cY_2VHzZ_normal.png" TargetMode="External"/><Relationship Id="rId4363" Type="http://schemas.openxmlformats.org/officeDocument/2006/relationships/hyperlink" Target="https://twitter.com/jjarack" TargetMode="External"/><Relationship Id="rId4016" Type="http://schemas.openxmlformats.org/officeDocument/2006/relationships/hyperlink" Target="https://twitter.com/jayjeezer1773" TargetMode="External"/><Relationship Id="rId4430" Type="http://schemas.openxmlformats.org/officeDocument/2006/relationships/hyperlink" Target="https://twitter.com/enfuego101" TargetMode="External"/><Relationship Id="rId3032" Type="http://schemas.openxmlformats.org/officeDocument/2006/relationships/hyperlink" Target="https://twitter.com/captain_ufc" TargetMode="External"/><Relationship Id="rId2798" Type="http://schemas.openxmlformats.org/officeDocument/2006/relationships/hyperlink" Target="http://pbs.twimg.com/profile_images/1283835103173648390/MYhdUSFu_normal.jpg" TargetMode="External"/><Relationship Id="rId3849" Type="http://schemas.openxmlformats.org/officeDocument/2006/relationships/hyperlink" Target="https://twitter.com/mehrassports" TargetMode="External"/><Relationship Id="rId2865" Type="http://schemas.openxmlformats.org/officeDocument/2006/relationships/hyperlink" Target="https://twitter.com/lewispavfc_" TargetMode="External"/><Relationship Id="rId3916" Type="http://schemas.openxmlformats.org/officeDocument/2006/relationships/hyperlink" Target="https://twitter.com/stuartmoore17" TargetMode="External"/><Relationship Id="rId837" Type="http://schemas.openxmlformats.org/officeDocument/2006/relationships/hyperlink" Target="http://pbs.twimg.com/profile_images/1305870769596100614/BFdjTWSa_normal.jpg" TargetMode="External"/><Relationship Id="rId1467" Type="http://schemas.openxmlformats.org/officeDocument/2006/relationships/hyperlink" Target="http://pbs.twimg.com/profile_images/1182531689223835648/mVKvtQwn_normal.jpg" TargetMode="External"/><Relationship Id="rId1881" Type="http://schemas.openxmlformats.org/officeDocument/2006/relationships/hyperlink" Target="http://pbs.twimg.com/profile_images/1341474572546306048/E47FrirO_normal.jpg" TargetMode="External"/><Relationship Id="rId2518" Type="http://schemas.openxmlformats.org/officeDocument/2006/relationships/hyperlink" Target="http://pbs.twimg.com/profile_images/1359721744878039041/nLuIL0nH_normal.jpg" TargetMode="External"/><Relationship Id="rId2932" Type="http://schemas.openxmlformats.org/officeDocument/2006/relationships/hyperlink" Target="https://twitter.com/pandafe41092721" TargetMode="External"/><Relationship Id="rId904" Type="http://schemas.openxmlformats.org/officeDocument/2006/relationships/hyperlink" Target="http://pbs.twimg.com/profile_images/1444143314823901192/-CvyVxUg_normal.jpg" TargetMode="External"/><Relationship Id="rId1327" Type="http://schemas.openxmlformats.org/officeDocument/2006/relationships/hyperlink" Target="http://pbs.twimg.com/profile_images/378800000305787508/d2ee42a69ff83e8fb8d66e50cc90b63a_normal.jpeg" TargetMode="External"/><Relationship Id="rId1534" Type="http://schemas.openxmlformats.org/officeDocument/2006/relationships/hyperlink" Target="http://pbs.twimg.com/profile_images/1252610179868262403/gsLYSLaw_normal.jpg" TargetMode="External"/><Relationship Id="rId1741" Type="http://schemas.openxmlformats.org/officeDocument/2006/relationships/hyperlink" Target="http://pbs.twimg.com/profile_images/1443443950736617474/8Gp2DLOj_normal.jpg" TargetMode="External"/><Relationship Id="rId4897" Type="http://schemas.openxmlformats.org/officeDocument/2006/relationships/vmlDrawing" Target="../drawings/vmlDrawing2.vml"/><Relationship Id="rId33" Type="http://schemas.openxmlformats.org/officeDocument/2006/relationships/hyperlink" Target="https://t.co/OTbz47K6mC" TargetMode="External"/><Relationship Id="rId1601" Type="http://schemas.openxmlformats.org/officeDocument/2006/relationships/hyperlink" Target="http://pbs.twimg.com/profile_images/1360738100897529858/s1m8_Z7b_normal.jpg" TargetMode="External"/><Relationship Id="rId3499" Type="http://schemas.openxmlformats.org/officeDocument/2006/relationships/hyperlink" Target="https://twitter.com/minadibari" TargetMode="External"/><Relationship Id="rId4757" Type="http://schemas.openxmlformats.org/officeDocument/2006/relationships/hyperlink" Target="https://twitter.com/noki_happy" TargetMode="External"/><Relationship Id="rId3359" Type="http://schemas.openxmlformats.org/officeDocument/2006/relationships/hyperlink" Target="https://twitter.com/kiboko30" TargetMode="External"/><Relationship Id="rId3566" Type="http://schemas.openxmlformats.org/officeDocument/2006/relationships/hyperlink" Target="https://twitter.com/mmarumorbot" TargetMode="External"/><Relationship Id="rId487" Type="http://schemas.openxmlformats.org/officeDocument/2006/relationships/hyperlink" Target="https://t.co/Up9IRY0I9A" TargetMode="External"/><Relationship Id="rId694" Type="http://schemas.openxmlformats.org/officeDocument/2006/relationships/hyperlink" Target="https://t.co/BlXzqdcomL" TargetMode="External"/><Relationship Id="rId2168" Type="http://schemas.openxmlformats.org/officeDocument/2006/relationships/hyperlink" Target="http://pbs.twimg.com/profile_images/1428247100949680133/6MUWsQzd_normal.jpg" TargetMode="External"/><Relationship Id="rId2375" Type="http://schemas.openxmlformats.org/officeDocument/2006/relationships/hyperlink" Target="http://pbs.twimg.com/profile_images/1432700862166667275/CpZEiQx9_normal.jpg" TargetMode="External"/><Relationship Id="rId3219" Type="http://schemas.openxmlformats.org/officeDocument/2006/relationships/hyperlink" Target="https://twitter.com/dustinpoirier" TargetMode="External"/><Relationship Id="rId3773" Type="http://schemas.openxmlformats.org/officeDocument/2006/relationships/hyperlink" Target="https://twitter.com/maximlln_" TargetMode="External"/><Relationship Id="rId3980" Type="http://schemas.openxmlformats.org/officeDocument/2006/relationships/hyperlink" Target="https://twitter.com/egochihuahua" TargetMode="External"/><Relationship Id="rId4617" Type="http://schemas.openxmlformats.org/officeDocument/2006/relationships/hyperlink" Target="https://twitter.com/swipuchka" TargetMode="External"/><Relationship Id="rId4824" Type="http://schemas.openxmlformats.org/officeDocument/2006/relationships/hyperlink" Target="https://twitter.com/74fbs" TargetMode="External"/><Relationship Id="rId347" Type="http://schemas.openxmlformats.org/officeDocument/2006/relationships/hyperlink" Target="https://t.co/dMA1jefOJ8" TargetMode="External"/><Relationship Id="rId1184" Type="http://schemas.openxmlformats.org/officeDocument/2006/relationships/hyperlink" Target="http://pbs.twimg.com/profile_images/1364745071543787521/gz0EdNM9_normal.jpg" TargetMode="External"/><Relationship Id="rId2028" Type="http://schemas.openxmlformats.org/officeDocument/2006/relationships/hyperlink" Target="http://pbs.twimg.com/profile_images/1460505495060770816/td_kvo3O_normal.jpg" TargetMode="External"/><Relationship Id="rId2582" Type="http://schemas.openxmlformats.org/officeDocument/2006/relationships/hyperlink" Target="http://pbs.twimg.com/profile_images/1428485513883787270/bpZR1GN__normal.jpg" TargetMode="External"/><Relationship Id="rId3426" Type="http://schemas.openxmlformats.org/officeDocument/2006/relationships/hyperlink" Target="https://twitter.com/ace8033" TargetMode="External"/><Relationship Id="rId3633" Type="http://schemas.openxmlformats.org/officeDocument/2006/relationships/hyperlink" Target="https://twitter.com/laylaylayleah" TargetMode="External"/><Relationship Id="rId3840" Type="http://schemas.openxmlformats.org/officeDocument/2006/relationships/hyperlink" Target="https://twitter.com/dogface4life" TargetMode="External"/><Relationship Id="rId554" Type="http://schemas.openxmlformats.org/officeDocument/2006/relationships/hyperlink" Target="https://t.co/TznjDjdNvf" TargetMode="External"/><Relationship Id="rId761" Type="http://schemas.openxmlformats.org/officeDocument/2006/relationships/hyperlink" Target="http://pbs.twimg.com/profile_images/1277056747509657601/1wabaO7b_normal.jpg" TargetMode="External"/><Relationship Id="rId1391" Type="http://schemas.openxmlformats.org/officeDocument/2006/relationships/hyperlink" Target="http://pbs.twimg.com/profile_images/1463566866174160905/GXvEDvFE_normal.jpg" TargetMode="External"/><Relationship Id="rId2235" Type="http://schemas.openxmlformats.org/officeDocument/2006/relationships/hyperlink" Target="http://pbs.twimg.com/profile_images/1429072076522987520/pdjkNtX4_normal.jpg" TargetMode="External"/><Relationship Id="rId2442" Type="http://schemas.openxmlformats.org/officeDocument/2006/relationships/hyperlink" Target="http://pbs.twimg.com/profile_images/1285204551465918468/WTwVHSRi_normal.jpg" TargetMode="External"/><Relationship Id="rId3700" Type="http://schemas.openxmlformats.org/officeDocument/2006/relationships/hyperlink" Target="https://twitter.com/20minutes" TargetMode="External"/><Relationship Id="rId207" Type="http://schemas.openxmlformats.org/officeDocument/2006/relationships/hyperlink" Target="https://t.co/d2wzQMD1Gh" TargetMode="External"/><Relationship Id="rId414" Type="http://schemas.openxmlformats.org/officeDocument/2006/relationships/hyperlink" Target="https://t.co/Q1pgOj6Yvx" TargetMode="External"/><Relationship Id="rId621" Type="http://schemas.openxmlformats.org/officeDocument/2006/relationships/hyperlink" Target="https://t.co/VhTfx8LLdL" TargetMode="External"/><Relationship Id="rId1044" Type="http://schemas.openxmlformats.org/officeDocument/2006/relationships/hyperlink" Target="http://pbs.twimg.com/profile_images/1459392485365456897/d59CqQc2_normal.jpg" TargetMode="External"/><Relationship Id="rId1251" Type="http://schemas.openxmlformats.org/officeDocument/2006/relationships/hyperlink" Target="http://pbs.twimg.com/profile_images/1068794834532487168/P_-TXjnm_normal.jpg" TargetMode="External"/><Relationship Id="rId2302" Type="http://schemas.openxmlformats.org/officeDocument/2006/relationships/hyperlink" Target="http://pbs.twimg.com/profile_images/1355102929494155269/HtAxMoyj_normal.jpg" TargetMode="External"/><Relationship Id="rId1111" Type="http://schemas.openxmlformats.org/officeDocument/2006/relationships/hyperlink" Target="http://pbs.twimg.com/profile_images/1131870790738169856/-wRBV3Gk_normal.png" TargetMode="External"/><Relationship Id="rId4267" Type="http://schemas.openxmlformats.org/officeDocument/2006/relationships/hyperlink" Target="https://twitter.com/itome100028" TargetMode="External"/><Relationship Id="rId4474" Type="http://schemas.openxmlformats.org/officeDocument/2006/relationships/hyperlink" Target="https://twitter.com/dilletaunt" TargetMode="External"/><Relationship Id="rId4681" Type="http://schemas.openxmlformats.org/officeDocument/2006/relationships/hyperlink" Target="https://twitter.com/t1994720" TargetMode="External"/><Relationship Id="rId3076" Type="http://schemas.openxmlformats.org/officeDocument/2006/relationships/hyperlink" Target="https://twitter.com/stead_colin" TargetMode="External"/><Relationship Id="rId3283" Type="http://schemas.openxmlformats.org/officeDocument/2006/relationships/hyperlink" Target="https://twitter.com/kingtafesh1" TargetMode="External"/><Relationship Id="rId3490" Type="http://schemas.openxmlformats.org/officeDocument/2006/relationships/hyperlink" Target="https://twitter.com/takigawa1989" TargetMode="External"/><Relationship Id="rId4127" Type="http://schemas.openxmlformats.org/officeDocument/2006/relationships/hyperlink" Target="https://twitter.com/kayode__xo" TargetMode="External"/><Relationship Id="rId4334" Type="http://schemas.openxmlformats.org/officeDocument/2006/relationships/hyperlink" Target="https://twitter.com/revivrgl" TargetMode="External"/><Relationship Id="rId4541" Type="http://schemas.openxmlformats.org/officeDocument/2006/relationships/hyperlink" Target="https://twitter.com/julienskuu" TargetMode="External"/><Relationship Id="rId1928" Type="http://schemas.openxmlformats.org/officeDocument/2006/relationships/hyperlink" Target="http://pbs.twimg.com/profile_images/1433787074079985665/gJ2bvPpq_normal.jpg" TargetMode="External"/><Relationship Id="rId2092" Type="http://schemas.openxmlformats.org/officeDocument/2006/relationships/hyperlink" Target="http://pbs.twimg.com/profile_images/1335438479367528448/xx5wohh6_normal.jpg" TargetMode="External"/><Relationship Id="rId3143" Type="http://schemas.openxmlformats.org/officeDocument/2006/relationships/hyperlink" Target="https://twitter.com/lostromo27" TargetMode="External"/><Relationship Id="rId3350" Type="http://schemas.openxmlformats.org/officeDocument/2006/relationships/hyperlink" Target="https://twitter.com/biggestjoel" TargetMode="External"/><Relationship Id="rId271" Type="http://schemas.openxmlformats.org/officeDocument/2006/relationships/hyperlink" Target="https://t.co/wRvwpb1RAi" TargetMode="External"/><Relationship Id="rId3003" Type="http://schemas.openxmlformats.org/officeDocument/2006/relationships/hyperlink" Target="https://twitter.com/blessedcasual" TargetMode="External"/><Relationship Id="rId4401" Type="http://schemas.openxmlformats.org/officeDocument/2006/relationships/hyperlink" Target="https://twitter.com/krissog_513" TargetMode="External"/><Relationship Id="rId131" Type="http://schemas.openxmlformats.org/officeDocument/2006/relationships/hyperlink" Target="https://t.co/4ZSpyI3AA1" TargetMode="External"/><Relationship Id="rId3210" Type="http://schemas.openxmlformats.org/officeDocument/2006/relationships/hyperlink" Target="https://twitter.com/horaengssui" TargetMode="External"/><Relationship Id="rId2769" Type="http://schemas.openxmlformats.org/officeDocument/2006/relationships/hyperlink" Target="http://pbs.twimg.com/profile_images/1452875682032259075/E9pHdzdV_normal.jpg" TargetMode="External"/><Relationship Id="rId2976" Type="http://schemas.openxmlformats.org/officeDocument/2006/relationships/hyperlink" Target="https://twitter.com/soaringeagle45" TargetMode="External"/><Relationship Id="rId948" Type="http://schemas.openxmlformats.org/officeDocument/2006/relationships/hyperlink" Target="http://pbs.twimg.com/profile_images/1064816232795262976/GTKOt2Jr_normal.jpg" TargetMode="External"/><Relationship Id="rId1578" Type="http://schemas.openxmlformats.org/officeDocument/2006/relationships/hyperlink" Target="http://pbs.twimg.com/profile_images/1078710227711586304/g2_sqOrs_normal.jpg" TargetMode="External"/><Relationship Id="rId1785" Type="http://schemas.openxmlformats.org/officeDocument/2006/relationships/hyperlink" Target="http://pbs.twimg.com/profile_images/1445066718909382661/_6EUMCi5_normal.jpg" TargetMode="External"/><Relationship Id="rId1992" Type="http://schemas.openxmlformats.org/officeDocument/2006/relationships/hyperlink" Target="http://pbs.twimg.com/profile_images/1460917558127706116/kVy4Uxi0_normal.jpg" TargetMode="External"/><Relationship Id="rId2629" Type="http://schemas.openxmlformats.org/officeDocument/2006/relationships/hyperlink" Target="http://pbs.twimg.com/profile_images/1350006723608670209/mcfm3jjR_normal.jpg" TargetMode="External"/><Relationship Id="rId2836" Type="http://schemas.openxmlformats.org/officeDocument/2006/relationships/hyperlink" Target="https://twitter.com/david_quinze" TargetMode="External"/><Relationship Id="rId4191" Type="http://schemas.openxmlformats.org/officeDocument/2006/relationships/hyperlink" Target="https://twitter.com/winluckycharm" TargetMode="External"/><Relationship Id="rId77" Type="http://schemas.openxmlformats.org/officeDocument/2006/relationships/hyperlink" Target="https://t.co/EGcCxgDrpt" TargetMode="External"/><Relationship Id="rId808" Type="http://schemas.openxmlformats.org/officeDocument/2006/relationships/hyperlink" Target="http://pbs.twimg.com/profile_images/800480699409121285/YQmp3JJv_normal.jpg" TargetMode="External"/><Relationship Id="rId1438" Type="http://schemas.openxmlformats.org/officeDocument/2006/relationships/hyperlink" Target="http://pbs.twimg.com/profile_images/1445259091908206593/YjulBgmx_normal.jpg" TargetMode="External"/><Relationship Id="rId1645" Type="http://schemas.openxmlformats.org/officeDocument/2006/relationships/hyperlink" Target="http://pbs.twimg.com/profile_images/1462650376784838656/qEJUgoaX_normal.jpg" TargetMode="External"/><Relationship Id="rId4051" Type="http://schemas.openxmlformats.org/officeDocument/2006/relationships/hyperlink" Target="https://twitter.com/macamac6" TargetMode="External"/><Relationship Id="rId1852" Type="http://schemas.openxmlformats.org/officeDocument/2006/relationships/hyperlink" Target="http://pbs.twimg.com/profile_images/1455605675854233601/7tbu4T34_normal.jpg" TargetMode="External"/><Relationship Id="rId2903" Type="http://schemas.openxmlformats.org/officeDocument/2006/relationships/hyperlink" Target="https://twitter.com/eastdallasalice" TargetMode="External"/><Relationship Id="rId1505" Type="http://schemas.openxmlformats.org/officeDocument/2006/relationships/hyperlink" Target="http://pbs.twimg.com/profile_images/1418481077761445888/rw4IIkgt_normal.jpg" TargetMode="External"/><Relationship Id="rId1712" Type="http://schemas.openxmlformats.org/officeDocument/2006/relationships/hyperlink" Target="http://pbs.twimg.com/profile_images/1459614621510553600/femygq0k_normal.jpg" TargetMode="External"/><Relationship Id="rId4868" Type="http://schemas.openxmlformats.org/officeDocument/2006/relationships/hyperlink" Target="https://twitter.com/mmanews_com" TargetMode="External"/><Relationship Id="rId3677" Type="http://schemas.openxmlformats.org/officeDocument/2006/relationships/hyperlink" Target="https://twitter.com/fos" TargetMode="External"/><Relationship Id="rId3884" Type="http://schemas.openxmlformats.org/officeDocument/2006/relationships/hyperlink" Target="https://twitter.com/montassar_anes" TargetMode="External"/><Relationship Id="rId4728" Type="http://schemas.openxmlformats.org/officeDocument/2006/relationships/hyperlink" Target="https://twitter.com/clwataru" TargetMode="External"/><Relationship Id="rId598" Type="http://schemas.openxmlformats.org/officeDocument/2006/relationships/hyperlink" Target="https://t.co/7UPKt7HLVz" TargetMode="External"/><Relationship Id="rId2279" Type="http://schemas.openxmlformats.org/officeDocument/2006/relationships/hyperlink" Target="http://pbs.twimg.com/profile_images/1417500378153762817/Z2WOzevT_normal.jpg" TargetMode="External"/><Relationship Id="rId2486" Type="http://schemas.openxmlformats.org/officeDocument/2006/relationships/hyperlink" Target="http://pbs.twimg.com/profile_images/930381638382620672/_KVEhzzm_normal.jpg" TargetMode="External"/><Relationship Id="rId2693" Type="http://schemas.openxmlformats.org/officeDocument/2006/relationships/hyperlink" Target="http://pbs.twimg.com/profile_images/1593738177/kawano_normal.jpg" TargetMode="External"/><Relationship Id="rId3537" Type="http://schemas.openxmlformats.org/officeDocument/2006/relationships/hyperlink" Target="https://twitter.com/leilasdt_of" TargetMode="External"/><Relationship Id="rId3744" Type="http://schemas.openxmlformats.org/officeDocument/2006/relationships/hyperlink" Target="https://twitter.com/monikatriwahyu9" TargetMode="External"/><Relationship Id="rId3951" Type="http://schemas.openxmlformats.org/officeDocument/2006/relationships/hyperlink" Target="https://twitter.com/dhananj28188748" TargetMode="External"/><Relationship Id="rId458" Type="http://schemas.openxmlformats.org/officeDocument/2006/relationships/hyperlink" Target="https://t.co/wMqUcM3Tci" TargetMode="External"/><Relationship Id="rId665" Type="http://schemas.openxmlformats.org/officeDocument/2006/relationships/hyperlink" Target="https://t.co/ioOmHDW0HX" TargetMode="External"/><Relationship Id="rId872" Type="http://schemas.openxmlformats.org/officeDocument/2006/relationships/hyperlink" Target="http://pbs.twimg.com/profile_images/1354916773892599810/1yPU9Mr5_normal.jpg" TargetMode="External"/><Relationship Id="rId1088" Type="http://schemas.openxmlformats.org/officeDocument/2006/relationships/hyperlink" Target="http://pbs.twimg.com/profile_images/1394720010287947779/kW9ri37o_normal.jpg" TargetMode="External"/><Relationship Id="rId1295" Type="http://schemas.openxmlformats.org/officeDocument/2006/relationships/hyperlink" Target="http://pbs.twimg.com/profile_images/830979748289400832/1fXP1HND_normal.jpg" TargetMode="External"/><Relationship Id="rId2139" Type="http://schemas.openxmlformats.org/officeDocument/2006/relationships/hyperlink" Target="http://pbs.twimg.com/profile_images/1235590536410599425/FDf8J4m5_normal.jpg" TargetMode="External"/><Relationship Id="rId2346" Type="http://schemas.openxmlformats.org/officeDocument/2006/relationships/hyperlink" Target="http://pbs.twimg.com/profile_images/1437488655942094848/8Y1Mm8G2_normal.jpg" TargetMode="External"/><Relationship Id="rId2553" Type="http://schemas.openxmlformats.org/officeDocument/2006/relationships/hyperlink" Target="http://pbs.twimg.com/profile_images/1465220752060608512/PlbpYtTB_normal.jpg" TargetMode="External"/><Relationship Id="rId2760" Type="http://schemas.openxmlformats.org/officeDocument/2006/relationships/hyperlink" Target="http://pbs.twimg.com/profile_images/830551242719911936/dYXNa9VZ_normal.jpg" TargetMode="External"/><Relationship Id="rId3604" Type="http://schemas.openxmlformats.org/officeDocument/2006/relationships/hyperlink" Target="https://twitter.com/mr_jospinchrist" TargetMode="External"/><Relationship Id="rId3811" Type="http://schemas.openxmlformats.org/officeDocument/2006/relationships/hyperlink" Target="https://twitter.com/cedricbaaga" TargetMode="External"/><Relationship Id="rId318" Type="http://schemas.openxmlformats.org/officeDocument/2006/relationships/hyperlink" Target="https://t.co/aYsBzsv5Kf" TargetMode="External"/><Relationship Id="rId525" Type="http://schemas.openxmlformats.org/officeDocument/2006/relationships/hyperlink" Target="https://t.co/yz8HOoQ5t1" TargetMode="External"/><Relationship Id="rId732" Type="http://schemas.openxmlformats.org/officeDocument/2006/relationships/hyperlink" Target="http://pbs.twimg.com/profile_images/1454528278652657664/F7GQXxFw_normal.jpg" TargetMode="External"/><Relationship Id="rId1155" Type="http://schemas.openxmlformats.org/officeDocument/2006/relationships/hyperlink" Target="http://pbs.twimg.com/profile_images/1376492237597462529/HMHlXh2m_normal.jpg" TargetMode="External"/><Relationship Id="rId1362" Type="http://schemas.openxmlformats.org/officeDocument/2006/relationships/hyperlink" Target="http://pbs.twimg.com/profile_images/1448814176764403716/6ec-CWJl_normal.jpg" TargetMode="External"/><Relationship Id="rId2206" Type="http://schemas.openxmlformats.org/officeDocument/2006/relationships/hyperlink" Target="http://pbs.twimg.com/profile_images/1097816297268666368/NXN-3toL_normal.jpg" TargetMode="External"/><Relationship Id="rId2413" Type="http://schemas.openxmlformats.org/officeDocument/2006/relationships/hyperlink" Target="http://pbs.twimg.com/profile_images/1461834964396294147/JLmFzkA9_normal.jpg" TargetMode="External"/><Relationship Id="rId2620" Type="http://schemas.openxmlformats.org/officeDocument/2006/relationships/hyperlink" Target="http://pbs.twimg.com/profile_images/1460104308088008704/yfl0X5HT_normal.jpg" TargetMode="External"/><Relationship Id="rId1015" Type="http://schemas.openxmlformats.org/officeDocument/2006/relationships/hyperlink" Target="http://pbs.twimg.com/profile_images/1464916221762351104/mAdrid-r_normal.jpg" TargetMode="External"/><Relationship Id="rId1222" Type="http://schemas.openxmlformats.org/officeDocument/2006/relationships/hyperlink" Target="http://pbs.twimg.com/profile_images/1453153715129573377/MToDpmLP_normal.jpg" TargetMode="External"/><Relationship Id="rId4378" Type="http://schemas.openxmlformats.org/officeDocument/2006/relationships/hyperlink" Target="https://twitter.com/bmf_bisping2" TargetMode="External"/><Relationship Id="rId4585" Type="http://schemas.openxmlformats.org/officeDocument/2006/relationships/hyperlink" Target="https://twitter.com/antwadley325" TargetMode="External"/><Relationship Id="rId3187" Type="http://schemas.openxmlformats.org/officeDocument/2006/relationships/hyperlink" Target="https://twitter.com/bogackibart" TargetMode="External"/><Relationship Id="rId3394" Type="http://schemas.openxmlformats.org/officeDocument/2006/relationships/hyperlink" Target="https://twitter.com/izayy05" TargetMode="External"/><Relationship Id="rId4238" Type="http://schemas.openxmlformats.org/officeDocument/2006/relationships/hyperlink" Target="https://twitter.com/binitrejo" TargetMode="External"/><Relationship Id="rId4792" Type="http://schemas.openxmlformats.org/officeDocument/2006/relationships/hyperlink" Target="https://twitter.com/ilye3s" TargetMode="External"/><Relationship Id="rId3047" Type="http://schemas.openxmlformats.org/officeDocument/2006/relationships/hyperlink" Target="https://twitter.com/cm_fights" TargetMode="External"/><Relationship Id="rId4445" Type="http://schemas.openxmlformats.org/officeDocument/2006/relationships/hyperlink" Target="https://twitter.com/amkmrmm" TargetMode="External"/><Relationship Id="rId4652" Type="http://schemas.openxmlformats.org/officeDocument/2006/relationships/hyperlink" Target="https://twitter.com/olivertaylordmu" TargetMode="External"/><Relationship Id="rId175" Type="http://schemas.openxmlformats.org/officeDocument/2006/relationships/hyperlink" Target="https://t.co/K5uO36UOZT" TargetMode="External"/><Relationship Id="rId3254" Type="http://schemas.openxmlformats.org/officeDocument/2006/relationships/hyperlink" Target="https://twitter.com/_miggzy" TargetMode="External"/><Relationship Id="rId3461" Type="http://schemas.openxmlformats.org/officeDocument/2006/relationships/hyperlink" Target="https://twitter.com/steve_cribb" TargetMode="External"/><Relationship Id="rId4305" Type="http://schemas.openxmlformats.org/officeDocument/2006/relationships/hyperlink" Target="https://twitter.com/odeosbourne" TargetMode="External"/><Relationship Id="rId4512" Type="http://schemas.openxmlformats.org/officeDocument/2006/relationships/hyperlink" Target="https://twitter.com/todorovic_ufc" TargetMode="External"/><Relationship Id="rId382" Type="http://schemas.openxmlformats.org/officeDocument/2006/relationships/hyperlink" Target="https://t.co/vuvggwJ3WJ" TargetMode="External"/><Relationship Id="rId2063" Type="http://schemas.openxmlformats.org/officeDocument/2006/relationships/hyperlink" Target="http://pbs.twimg.com/profile_images/1253151714947092480/b5EXAOSG_normal.jpg" TargetMode="External"/><Relationship Id="rId2270" Type="http://schemas.openxmlformats.org/officeDocument/2006/relationships/hyperlink" Target="http://pbs.twimg.com/profile_images/1438327004688965632/XstbC5Qv_normal.jpg" TargetMode="External"/><Relationship Id="rId3114" Type="http://schemas.openxmlformats.org/officeDocument/2006/relationships/hyperlink" Target="https://twitter.com/thortolu" TargetMode="External"/><Relationship Id="rId3321" Type="http://schemas.openxmlformats.org/officeDocument/2006/relationships/hyperlink" Target="https://twitter.com/510cisco" TargetMode="External"/><Relationship Id="rId242" Type="http://schemas.openxmlformats.org/officeDocument/2006/relationships/hyperlink" Target="https://t.co/hSwPHwwQyl" TargetMode="External"/><Relationship Id="rId2130" Type="http://schemas.openxmlformats.org/officeDocument/2006/relationships/hyperlink" Target="http://pbs.twimg.com/profile_images/1428307174464233481/Rpq9zz59_normal.jpg" TargetMode="External"/><Relationship Id="rId102" Type="http://schemas.openxmlformats.org/officeDocument/2006/relationships/hyperlink" Target="https://t.co/xHj5iu2yzI" TargetMode="External"/><Relationship Id="rId1689" Type="http://schemas.openxmlformats.org/officeDocument/2006/relationships/hyperlink" Target="http://pbs.twimg.com/profile_images/1205524991128637441/NSOHQcVW_normal.png" TargetMode="External"/><Relationship Id="rId4095" Type="http://schemas.openxmlformats.org/officeDocument/2006/relationships/hyperlink" Target="https://twitter.com/krysteena91" TargetMode="External"/><Relationship Id="rId1896" Type="http://schemas.openxmlformats.org/officeDocument/2006/relationships/hyperlink" Target="http://abs.twimg.com/sticky/default_profile_images/default_profile_normal.png" TargetMode="External"/><Relationship Id="rId2947" Type="http://schemas.openxmlformats.org/officeDocument/2006/relationships/hyperlink" Target="https://twitter.com/chadallen592" TargetMode="External"/><Relationship Id="rId4162" Type="http://schemas.openxmlformats.org/officeDocument/2006/relationships/hyperlink" Target="https://twitter.com/sidi_94470" TargetMode="External"/><Relationship Id="rId919" Type="http://schemas.openxmlformats.org/officeDocument/2006/relationships/hyperlink" Target="http://pbs.twimg.com/profile_images/1464460537882943496/tcIuZJ56_normal.jpg" TargetMode="External"/><Relationship Id="rId1549" Type="http://schemas.openxmlformats.org/officeDocument/2006/relationships/hyperlink" Target="http://pbs.twimg.com/profile_images/1194945314475495425/7QXAsUMz_normal.jpg" TargetMode="External"/><Relationship Id="rId1756" Type="http://schemas.openxmlformats.org/officeDocument/2006/relationships/hyperlink" Target="http://pbs.twimg.com/profile_images/1456572472409858050/waRDu2Uq_normal.jpg" TargetMode="External"/><Relationship Id="rId1963" Type="http://schemas.openxmlformats.org/officeDocument/2006/relationships/hyperlink" Target="http://pbs.twimg.com/profile_images/1437540794810916865/c70_6mfG_normal.jpg" TargetMode="External"/><Relationship Id="rId2807" Type="http://schemas.openxmlformats.org/officeDocument/2006/relationships/hyperlink" Target="https://twitter.com/schiavellovoice" TargetMode="External"/><Relationship Id="rId4022" Type="http://schemas.openxmlformats.org/officeDocument/2006/relationships/hyperlink" Target="https://twitter.com/luckytannie_" TargetMode="External"/><Relationship Id="rId48" Type="http://schemas.openxmlformats.org/officeDocument/2006/relationships/hyperlink" Target="https://t.co/hIydTulduK" TargetMode="External"/><Relationship Id="rId1409" Type="http://schemas.openxmlformats.org/officeDocument/2006/relationships/hyperlink" Target="http://pbs.twimg.com/profile_images/1293587285087334400/-oFKhD4o_normal.jpg" TargetMode="External"/><Relationship Id="rId1616" Type="http://schemas.openxmlformats.org/officeDocument/2006/relationships/hyperlink" Target="http://pbs.twimg.com/profile_images/1390254272269340674/WFUiJDUG_normal.jpg" TargetMode="External"/><Relationship Id="rId1823" Type="http://schemas.openxmlformats.org/officeDocument/2006/relationships/hyperlink" Target="http://pbs.twimg.com/profile_images/1452123856919941122/BbWawWPI_normal.jpg" TargetMode="External"/><Relationship Id="rId3788" Type="http://schemas.openxmlformats.org/officeDocument/2006/relationships/hyperlink" Target="https://twitter.com/decastroyon" TargetMode="External"/><Relationship Id="rId3995" Type="http://schemas.openxmlformats.org/officeDocument/2006/relationships/hyperlink" Target="https://twitter.com/thesportingbase" TargetMode="External"/><Relationship Id="rId4839" Type="http://schemas.openxmlformats.org/officeDocument/2006/relationships/hyperlink" Target="https://twitter.com/krauss_kvin" TargetMode="External"/><Relationship Id="rId2597" Type="http://schemas.openxmlformats.org/officeDocument/2006/relationships/hyperlink" Target="http://pbs.twimg.com/profile_images/1357593027120820224/jBW3SjPw_normal.jpg" TargetMode="External"/><Relationship Id="rId3648" Type="http://schemas.openxmlformats.org/officeDocument/2006/relationships/hyperlink" Target="https://twitter.com/missyufe" TargetMode="External"/><Relationship Id="rId3855" Type="http://schemas.openxmlformats.org/officeDocument/2006/relationships/hyperlink" Target="https://twitter.com/winjcityx" TargetMode="External"/><Relationship Id="rId569" Type="http://schemas.openxmlformats.org/officeDocument/2006/relationships/hyperlink" Target="https://t.co/kKjGoPsLdY" TargetMode="External"/><Relationship Id="rId776" Type="http://schemas.openxmlformats.org/officeDocument/2006/relationships/hyperlink" Target="http://pbs.twimg.com/profile_images/1426349662085210112/iUpgVPMS_normal.jpg" TargetMode="External"/><Relationship Id="rId983" Type="http://schemas.openxmlformats.org/officeDocument/2006/relationships/hyperlink" Target="http://pbs.twimg.com/profile_images/1431873518984179712/J8SS1PVd_normal.jpg" TargetMode="External"/><Relationship Id="rId1199" Type="http://schemas.openxmlformats.org/officeDocument/2006/relationships/hyperlink" Target="http://pbs.twimg.com/profile_images/905002258370318336/H65yze2-_normal.jpg" TargetMode="External"/><Relationship Id="rId2457" Type="http://schemas.openxmlformats.org/officeDocument/2006/relationships/hyperlink" Target="http://pbs.twimg.com/profile_images/1440000340372254720/8tVGSje5_normal.jpg" TargetMode="External"/><Relationship Id="rId2664" Type="http://schemas.openxmlformats.org/officeDocument/2006/relationships/hyperlink" Target="http://pbs.twimg.com/profile_images/890421848084692993/1g34EPoF_normal.jpg" TargetMode="External"/><Relationship Id="rId3508" Type="http://schemas.openxmlformats.org/officeDocument/2006/relationships/hyperlink" Target="https://twitter.com/bigtimefandd" TargetMode="External"/><Relationship Id="rId429" Type="http://schemas.openxmlformats.org/officeDocument/2006/relationships/hyperlink" Target="https://t.co/wKgBxWXJtb" TargetMode="External"/><Relationship Id="rId636" Type="http://schemas.openxmlformats.org/officeDocument/2006/relationships/hyperlink" Target="https://t.co/d1u6rx58xD" TargetMode="External"/><Relationship Id="rId1059" Type="http://schemas.openxmlformats.org/officeDocument/2006/relationships/hyperlink" Target="http://pbs.twimg.com/profile_images/1308914096977448961/yT_qNd-j_normal.jpg" TargetMode="External"/><Relationship Id="rId1266" Type="http://schemas.openxmlformats.org/officeDocument/2006/relationships/hyperlink" Target="http://pbs.twimg.com/profile_images/1320826186134622209/L8dYLGMe_normal.jpg" TargetMode="External"/><Relationship Id="rId1473" Type="http://schemas.openxmlformats.org/officeDocument/2006/relationships/hyperlink" Target="http://pbs.twimg.com/profile_images/1339110887773310979/Vh9nD0RC_normal.jpg" TargetMode="External"/><Relationship Id="rId2317" Type="http://schemas.openxmlformats.org/officeDocument/2006/relationships/hyperlink" Target="http://pbs.twimg.com/profile_images/1465284426846384134/Q2WonGAl_normal.jpg" TargetMode="External"/><Relationship Id="rId2871" Type="http://schemas.openxmlformats.org/officeDocument/2006/relationships/hyperlink" Target="https://twitter.com/onzettt" TargetMode="External"/><Relationship Id="rId3715" Type="http://schemas.openxmlformats.org/officeDocument/2006/relationships/hyperlink" Target="https://twitter.com/kookluvvx" TargetMode="External"/><Relationship Id="rId3922" Type="http://schemas.openxmlformats.org/officeDocument/2006/relationships/hyperlink" Target="https://twitter.com/shineedust" TargetMode="External"/><Relationship Id="rId843" Type="http://schemas.openxmlformats.org/officeDocument/2006/relationships/hyperlink" Target="http://pbs.twimg.com/profile_images/1464726432576376837/0_tny-_h_normal.jpg" TargetMode="External"/><Relationship Id="rId1126" Type="http://schemas.openxmlformats.org/officeDocument/2006/relationships/hyperlink" Target="http://pbs.twimg.com/profile_images/1144756580052680706/pRmPkZ4M_normal.jpg" TargetMode="External"/><Relationship Id="rId1680" Type="http://schemas.openxmlformats.org/officeDocument/2006/relationships/hyperlink" Target="http://pbs.twimg.com/profile_images/1463400813389557760/lgIIKIe2_normal.jpg" TargetMode="External"/><Relationship Id="rId2524" Type="http://schemas.openxmlformats.org/officeDocument/2006/relationships/hyperlink" Target="http://pbs.twimg.com/profile_images/688416944542863360/8Y76FtHG_normal.jpg" TargetMode="External"/><Relationship Id="rId2731" Type="http://schemas.openxmlformats.org/officeDocument/2006/relationships/hyperlink" Target="http://pbs.twimg.com/profile_images/1455034036724944905/1KumKMCb_normal.jpg" TargetMode="External"/><Relationship Id="rId703" Type="http://schemas.openxmlformats.org/officeDocument/2006/relationships/hyperlink" Target="https://t.co/3vAyOBoofm" TargetMode="External"/><Relationship Id="rId910" Type="http://schemas.openxmlformats.org/officeDocument/2006/relationships/hyperlink" Target="http://pbs.twimg.com/profile_images/1454658855208620033/MIbmkpZy_normal.jpg" TargetMode="External"/><Relationship Id="rId1333" Type="http://schemas.openxmlformats.org/officeDocument/2006/relationships/hyperlink" Target="http://pbs.twimg.com/profile_images/1076097414581403648/PPYVuA8j_normal.jpg" TargetMode="External"/><Relationship Id="rId1540" Type="http://schemas.openxmlformats.org/officeDocument/2006/relationships/hyperlink" Target="http://pbs.twimg.com/profile_images/1461214636775202817/y4hV1jxd_normal.jpg" TargetMode="External"/><Relationship Id="rId4489" Type="http://schemas.openxmlformats.org/officeDocument/2006/relationships/hyperlink" Target="https://twitter.com/scrptddy" TargetMode="External"/><Relationship Id="rId4696" Type="http://schemas.openxmlformats.org/officeDocument/2006/relationships/hyperlink" Target="https://twitter.com/aoiyam__" TargetMode="External"/><Relationship Id="rId1400" Type="http://schemas.openxmlformats.org/officeDocument/2006/relationships/hyperlink" Target="http://pbs.twimg.com/profile_images/1443419165738496002/_PDLkIsi_normal.jpg" TargetMode="External"/><Relationship Id="rId3298" Type="http://schemas.openxmlformats.org/officeDocument/2006/relationships/hyperlink" Target="https://twitter.com/anthony_guzmann" TargetMode="External"/><Relationship Id="rId4349" Type="http://schemas.openxmlformats.org/officeDocument/2006/relationships/hyperlink" Target="https://twitter.com/mjotamarques" TargetMode="External"/><Relationship Id="rId4556" Type="http://schemas.openxmlformats.org/officeDocument/2006/relationships/hyperlink" Target="https://twitter.com/marioah86" TargetMode="External"/><Relationship Id="rId4763" Type="http://schemas.openxmlformats.org/officeDocument/2006/relationships/hyperlink" Target="https://twitter.com/acrossolution" TargetMode="External"/><Relationship Id="rId3158" Type="http://schemas.openxmlformats.org/officeDocument/2006/relationships/hyperlink" Target="https://twitter.com/schwick6" TargetMode="External"/><Relationship Id="rId3365" Type="http://schemas.openxmlformats.org/officeDocument/2006/relationships/hyperlink" Target="https://twitter.com/sportz_x" TargetMode="External"/><Relationship Id="rId3572" Type="http://schemas.openxmlformats.org/officeDocument/2006/relationships/hyperlink" Target="https://twitter.com/dabbomma" TargetMode="External"/><Relationship Id="rId4209" Type="http://schemas.openxmlformats.org/officeDocument/2006/relationships/hyperlink" Target="https://twitter.com/freyselaluhokyx" TargetMode="External"/><Relationship Id="rId4416" Type="http://schemas.openxmlformats.org/officeDocument/2006/relationships/hyperlink" Target="https://twitter.com/_7012citix" TargetMode="External"/><Relationship Id="rId4623" Type="http://schemas.openxmlformats.org/officeDocument/2006/relationships/hyperlink" Target="https://twitter.com/patrickv23" TargetMode="External"/><Relationship Id="rId4830" Type="http://schemas.openxmlformats.org/officeDocument/2006/relationships/hyperlink" Target="https://twitter.com/jmga1961" TargetMode="External"/><Relationship Id="rId286" Type="http://schemas.openxmlformats.org/officeDocument/2006/relationships/hyperlink" Target="https://t.co/pAFxevnZWr" TargetMode="External"/><Relationship Id="rId493" Type="http://schemas.openxmlformats.org/officeDocument/2006/relationships/hyperlink" Target="https://t.co/ahr7wR6PbT" TargetMode="External"/><Relationship Id="rId2174" Type="http://schemas.openxmlformats.org/officeDocument/2006/relationships/hyperlink" Target="http://pbs.twimg.com/profile_images/1446828423503138816/URlBb8ba_normal.jpg" TargetMode="External"/><Relationship Id="rId2381" Type="http://schemas.openxmlformats.org/officeDocument/2006/relationships/hyperlink" Target="http://pbs.twimg.com/profile_images/1364635981245272066/VKMIbHMx_normal.png" TargetMode="External"/><Relationship Id="rId3018" Type="http://schemas.openxmlformats.org/officeDocument/2006/relationships/hyperlink" Target="https://twitter.com/kusamura_eisei" TargetMode="External"/><Relationship Id="rId3225" Type="http://schemas.openxmlformats.org/officeDocument/2006/relationships/hyperlink" Target="https://twitter.com/hongjoongiie_" TargetMode="External"/><Relationship Id="rId3432" Type="http://schemas.openxmlformats.org/officeDocument/2006/relationships/hyperlink" Target="https://twitter.com/dapper_doug" TargetMode="External"/><Relationship Id="rId146" Type="http://schemas.openxmlformats.org/officeDocument/2006/relationships/hyperlink" Target="https://t.co/KHYAZtihEt" TargetMode="External"/><Relationship Id="rId353" Type="http://schemas.openxmlformats.org/officeDocument/2006/relationships/hyperlink" Target="https://t.co/w7d5eXhN0K" TargetMode="External"/><Relationship Id="rId560" Type="http://schemas.openxmlformats.org/officeDocument/2006/relationships/hyperlink" Target="https://t.co/m40e6mwaAw" TargetMode="External"/><Relationship Id="rId1190" Type="http://schemas.openxmlformats.org/officeDocument/2006/relationships/hyperlink" Target="http://pbs.twimg.com/profile_images/1458223634397413380/MWm38ycA_normal.jpg" TargetMode="External"/><Relationship Id="rId2034" Type="http://schemas.openxmlformats.org/officeDocument/2006/relationships/hyperlink" Target="http://pbs.twimg.com/profile_images/1352887142968512514/olhK22wK_normal.jpg" TargetMode="External"/><Relationship Id="rId2241" Type="http://schemas.openxmlformats.org/officeDocument/2006/relationships/hyperlink" Target="http://pbs.twimg.com/profile_images/1464711821080895494/-12bApVf_normal.jpg" TargetMode="External"/><Relationship Id="rId213" Type="http://schemas.openxmlformats.org/officeDocument/2006/relationships/hyperlink" Target="https://t.co/4AgdF5tjOl" TargetMode="External"/><Relationship Id="rId420" Type="http://schemas.openxmlformats.org/officeDocument/2006/relationships/hyperlink" Target="https://t.co/5LiACMA7JH" TargetMode="External"/><Relationship Id="rId1050" Type="http://schemas.openxmlformats.org/officeDocument/2006/relationships/hyperlink" Target="http://pbs.twimg.com/profile_images/1434903336226934787/qOkzkoOR_normal.jpg" TargetMode="External"/><Relationship Id="rId2101" Type="http://schemas.openxmlformats.org/officeDocument/2006/relationships/hyperlink" Target="http://pbs.twimg.com/profile_images/1400042916387512321/VkPzKG4v_normal.jpg" TargetMode="External"/><Relationship Id="rId4066" Type="http://schemas.openxmlformats.org/officeDocument/2006/relationships/hyperlink" Target="https://twitter.com/tatsuyanagasaki" TargetMode="External"/><Relationship Id="rId1867" Type="http://schemas.openxmlformats.org/officeDocument/2006/relationships/hyperlink" Target="http://pbs.twimg.com/profile_images/1315577297202708485/-DtBSrmu_normal.jpg" TargetMode="External"/><Relationship Id="rId2918" Type="http://schemas.openxmlformats.org/officeDocument/2006/relationships/hyperlink" Target="https://twitter.com/alexbehunin" TargetMode="External"/><Relationship Id="rId4273" Type="http://schemas.openxmlformats.org/officeDocument/2006/relationships/hyperlink" Target="https://twitter.com/shyou412" TargetMode="External"/><Relationship Id="rId4480" Type="http://schemas.openxmlformats.org/officeDocument/2006/relationships/hyperlink" Target="https://twitter.com/randy_couture" TargetMode="External"/><Relationship Id="rId1727" Type="http://schemas.openxmlformats.org/officeDocument/2006/relationships/hyperlink" Target="http://pbs.twimg.com/profile_images/1465245918966747137/bEf51HBc_normal.jpg" TargetMode="External"/><Relationship Id="rId1934" Type="http://schemas.openxmlformats.org/officeDocument/2006/relationships/hyperlink" Target="http://pbs.twimg.com/profile_images/1414969718293762051/k_OrXg3S_normal.jpg" TargetMode="External"/><Relationship Id="rId3082" Type="http://schemas.openxmlformats.org/officeDocument/2006/relationships/hyperlink" Target="https://twitter.com/eraserby" TargetMode="External"/><Relationship Id="rId4133" Type="http://schemas.openxmlformats.org/officeDocument/2006/relationships/hyperlink" Target="https://twitter.com/8dquh0ctsnmgvyf" TargetMode="External"/><Relationship Id="rId4340" Type="http://schemas.openxmlformats.org/officeDocument/2006/relationships/hyperlink" Target="https://twitter.com/mikerobmma" TargetMode="External"/><Relationship Id="rId19" Type="http://schemas.openxmlformats.org/officeDocument/2006/relationships/hyperlink" Target="https://t.co/L5wtLRkqEH" TargetMode="External"/><Relationship Id="rId3899" Type="http://schemas.openxmlformats.org/officeDocument/2006/relationships/hyperlink" Target="https://twitter.com/pnkpapucho" TargetMode="External"/><Relationship Id="rId4200" Type="http://schemas.openxmlformats.org/officeDocument/2006/relationships/hyperlink" Target="https://twitter.com/ningajadah" TargetMode="External"/><Relationship Id="rId3759" Type="http://schemas.openxmlformats.org/officeDocument/2006/relationships/hyperlink" Target="https://twitter.com/tntsportsbr" TargetMode="External"/><Relationship Id="rId3966" Type="http://schemas.openxmlformats.org/officeDocument/2006/relationships/hyperlink" Target="https://twitter.com/newsoldsfurther" TargetMode="External"/><Relationship Id="rId3" Type="http://schemas.openxmlformats.org/officeDocument/2006/relationships/hyperlink" Target="https://t.co/X2bjr9OV1m" TargetMode="External"/><Relationship Id="rId887" Type="http://schemas.openxmlformats.org/officeDocument/2006/relationships/hyperlink" Target="http://pbs.twimg.com/profile_images/1390608948399513609/B4Gu6NPd_normal.jpg" TargetMode="External"/><Relationship Id="rId2568" Type="http://schemas.openxmlformats.org/officeDocument/2006/relationships/hyperlink" Target="http://pbs.twimg.com/profile_images/1463125984857800709/DXNFlPyl_normal.jpg" TargetMode="External"/><Relationship Id="rId2775" Type="http://schemas.openxmlformats.org/officeDocument/2006/relationships/hyperlink" Target="http://pbs.twimg.com/profile_images/1459652875492237314/ICXGTtgS_normal.jpg" TargetMode="External"/><Relationship Id="rId2982" Type="http://schemas.openxmlformats.org/officeDocument/2006/relationships/hyperlink" Target="https://twitter.com/supervans6" TargetMode="External"/><Relationship Id="rId3619" Type="http://schemas.openxmlformats.org/officeDocument/2006/relationships/hyperlink" Target="https://twitter.com/skiersteve23" TargetMode="External"/><Relationship Id="rId3826" Type="http://schemas.openxmlformats.org/officeDocument/2006/relationships/hyperlink" Target="https://twitter.com/lockedfloyd" TargetMode="External"/><Relationship Id="rId747" Type="http://schemas.openxmlformats.org/officeDocument/2006/relationships/hyperlink" Target="http://pbs.twimg.com/profile_images/1357806802843414529/q6szVTm0_normal.jpg" TargetMode="External"/><Relationship Id="rId954" Type="http://schemas.openxmlformats.org/officeDocument/2006/relationships/hyperlink" Target="http://pbs.twimg.com/profile_images/1422388809635811330/7BR3Y9bD_normal.jpg" TargetMode="External"/><Relationship Id="rId1377" Type="http://schemas.openxmlformats.org/officeDocument/2006/relationships/hyperlink" Target="http://pbs.twimg.com/profile_images/1412194266403667969/J7CVwD5u_normal.jpg" TargetMode="External"/><Relationship Id="rId1584" Type="http://schemas.openxmlformats.org/officeDocument/2006/relationships/hyperlink" Target="http://pbs.twimg.com/profile_images/1354895335211065347/Eax91_Yb_normal.jpg" TargetMode="External"/><Relationship Id="rId1791" Type="http://schemas.openxmlformats.org/officeDocument/2006/relationships/hyperlink" Target="http://pbs.twimg.com/profile_images/1459844599183462400/R55duHCI_normal.jpg" TargetMode="External"/><Relationship Id="rId2428" Type="http://schemas.openxmlformats.org/officeDocument/2006/relationships/hyperlink" Target="http://pbs.twimg.com/profile_images/1069150157344632832/nKxHZw9G_normal.jpg" TargetMode="External"/><Relationship Id="rId2635" Type="http://schemas.openxmlformats.org/officeDocument/2006/relationships/hyperlink" Target="http://pbs.twimg.com/profile_images/1313328161384325122/oBNSD4tH_normal.png" TargetMode="External"/><Relationship Id="rId2842" Type="http://schemas.openxmlformats.org/officeDocument/2006/relationships/hyperlink" Target="https://twitter.com/miketyson" TargetMode="External"/><Relationship Id="rId83" Type="http://schemas.openxmlformats.org/officeDocument/2006/relationships/hyperlink" Target="https://t.co/V6EHcFCh3D" TargetMode="External"/><Relationship Id="rId607" Type="http://schemas.openxmlformats.org/officeDocument/2006/relationships/hyperlink" Target="https://t.co/IquOCcPFmC" TargetMode="External"/><Relationship Id="rId814" Type="http://schemas.openxmlformats.org/officeDocument/2006/relationships/hyperlink" Target="http://pbs.twimg.com/profile_images/1427292844612595720/RC1YSvuT_normal.jpg" TargetMode="External"/><Relationship Id="rId1237" Type="http://schemas.openxmlformats.org/officeDocument/2006/relationships/hyperlink" Target="http://pbs.twimg.com/profile_images/722382939380559873/PzjzgkVR_normal.jpg" TargetMode="External"/><Relationship Id="rId1444" Type="http://schemas.openxmlformats.org/officeDocument/2006/relationships/hyperlink" Target="http://pbs.twimg.com/profile_images/1324134724084797440/ccZHVp2e_normal.jpg" TargetMode="External"/><Relationship Id="rId1651" Type="http://schemas.openxmlformats.org/officeDocument/2006/relationships/hyperlink" Target="http://pbs.twimg.com/profile_images/1456274246993276930/z3kRF1xa_normal.jpg" TargetMode="External"/><Relationship Id="rId2702" Type="http://schemas.openxmlformats.org/officeDocument/2006/relationships/hyperlink" Target="http://pbs.twimg.com/profile_images/1465271372138045442/txei5D4k_normal.jpg" TargetMode="External"/><Relationship Id="rId1304" Type="http://schemas.openxmlformats.org/officeDocument/2006/relationships/hyperlink" Target="http://pbs.twimg.com/profile_images/1460054649847762945/WGGgkbFu_normal.jpg" TargetMode="External"/><Relationship Id="rId1511" Type="http://schemas.openxmlformats.org/officeDocument/2006/relationships/hyperlink" Target="http://pbs.twimg.com/profile_images/1367694404933152772/H3Qz2L2I_normal.jpg" TargetMode="External"/><Relationship Id="rId4667" Type="http://schemas.openxmlformats.org/officeDocument/2006/relationships/hyperlink" Target="https://twitter.com/joker_kaich0" TargetMode="External"/><Relationship Id="rId4874" Type="http://schemas.openxmlformats.org/officeDocument/2006/relationships/hyperlink" Target="https://twitter.com/busydreamingg" TargetMode="External"/><Relationship Id="rId3269" Type="http://schemas.openxmlformats.org/officeDocument/2006/relationships/hyperlink" Target="https://twitter.com/eudy_ftb" TargetMode="External"/><Relationship Id="rId3476" Type="http://schemas.openxmlformats.org/officeDocument/2006/relationships/hyperlink" Target="https://twitter.com/elianaferns" TargetMode="External"/><Relationship Id="rId3683" Type="http://schemas.openxmlformats.org/officeDocument/2006/relationships/hyperlink" Target="https://twitter.com/sultonsabillar" TargetMode="External"/><Relationship Id="rId4527" Type="http://schemas.openxmlformats.org/officeDocument/2006/relationships/hyperlink" Target="https://twitter.com/i_belong_to_non" TargetMode="External"/><Relationship Id="rId10" Type="http://schemas.openxmlformats.org/officeDocument/2006/relationships/hyperlink" Target="http://jordansmind.tumblr.com/" TargetMode="External"/><Relationship Id="rId397" Type="http://schemas.openxmlformats.org/officeDocument/2006/relationships/hyperlink" Target="https://t.co/0FBVK1lPBf" TargetMode="External"/><Relationship Id="rId2078" Type="http://schemas.openxmlformats.org/officeDocument/2006/relationships/hyperlink" Target="http://pbs.twimg.com/profile_images/1458706109750194177/kjwFgWLC_normal.jpg" TargetMode="External"/><Relationship Id="rId2285" Type="http://schemas.openxmlformats.org/officeDocument/2006/relationships/hyperlink" Target="http://pbs.twimg.com/profile_images/1437860054800257035/aonZ3iet_normal.jpg" TargetMode="External"/><Relationship Id="rId2492" Type="http://schemas.openxmlformats.org/officeDocument/2006/relationships/hyperlink" Target="http://pbs.twimg.com/profile_images/1435652710645239811/qEPd8iAS_normal.jpg" TargetMode="External"/><Relationship Id="rId3129" Type="http://schemas.openxmlformats.org/officeDocument/2006/relationships/hyperlink" Target="https://twitter.com/josephdiazjr" TargetMode="External"/><Relationship Id="rId3336" Type="http://schemas.openxmlformats.org/officeDocument/2006/relationships/hyperlink" Target="https://twitter.com/doc_shelly" TargetMode="External"/><Relationship Id="rId3890" Type="http://schemas.openxmlformats.org/officeDocument/2006/relationships/hyperlink" Target="https://twitter.com/footyrustling" TargetMode="External"/><Relationship Id="rId4734" Type="http://schemas.openxmlformats.org/officeDocument/2006/relationships/hyperlink" Target="https://twitter.com/acaric" TargetMode="External"/><Relationship Id="rId257" Type="http://schemas.openxmlformats.org/officeDocument/2006/relationships/hyperlink" Target="https://t.co/Av2t57f3cZ" TargetMode="External"/><Relationship Id="rId464" Type="http://schemas.openxmlformats.org/officeDocument/2006/relationships/hyperlink" Target="https://t.co/6rrfyCWPKH" TargetMode="External"/><Relationship Id="rId1094" Type="http://schemas.openxmlformats.org/officeDocument/2006/relationships/hyperlink" Target="http://pbs.twimg.com/profile_images/670104798193143808/evvuitsG_normal.jpg" TargetMode="External"/><Relationship Id="rId2145" Type="http://schemas.openxmlformats.org/officeDocument/2006/relationships/hyperlink" Target="http://pbs.twimg.com/profile_images/1463147048123858947/ybnZf8tL_normal.jpg" TargetMode="External"/><Relationship Id="rId3543" Type="http://schemas.openxmlformats.org/officeDocument/2006/relationships/hyperlink" Target="https://twitter.com/baddalabin" TargetMode="External"/><Relationship Id="rId3750" Type="http://schemas.openxmlformats.org/officeDocument/2006/relationships/hyperlink" Target="https://twitter.com/anouar55771" TargetMode="External"/><Relationship Id="rId4801" Type="http://schemas.openxmlformats.org/officeDocument/2006/relationships/hyperlink" Target="https://twitter.com/sumner06" TargetMode="External"/><Relationship Id="rId117" Type="http://schemas.openxmlformats.org/officeDocument/2006/relationships/hyperlink" Target="https://t.co/K4uYavBdgw" TargetMode="External"/><Relationship Id="rId671" Type="http://schemas.openxmlformats.org/officeDocument/2006/relationships/hyperlink" Target="https://t.co/4qI8O6l8Rs" TargetMode="External"/><Relationship Id="rId2352" Type="http://schemas.openxmlformats.org/officeDocument/2006/relationships/hyperlink" Target="http://pbs.twimg.com/profile_images/1383592884880908300/rm5U0T73_normal.jpg" TargetMode="External"/><Relationship Id="rId3403" Type="http://schemas.openxmlformats.org/officeDocument/2006/relationships/hyperlink" Target="https://twitter.com/kingfisher_mma" TargetMode="External"/><Relationship Id="rId3610" Type="http://schemas.openxmlformats.org/officeDocument/2006/relationships/hyperlink" Target="https://twitter.com/megaoniptv" TargetMode="External"/><Relationship Id="rId324" Type="http://schemas.openxmlformats.org/officeDocument/2006/relationships/hyperlink" Target="https://t.co/NrR19SC2Jq" TargetMode="External"/><Relationship Id="rId531" Type="http://schemas.openxmlformats.org/officeDocument/2006/relationships/hyperlink" Target="https://t.co/FV0vgiKO5U" TargetMode="External"/><Relationship Id="rId1161" Type="http://schemas.openxmlformats.org/officeDocument/2006/relationships/hyperlink" Target="http://pbs.twimg.com/profile_images/1413124930523201537/bLzjHr_c_normal.jpg" TargetMode="External"/><Relationship Id="rId2005" Type="http://schemas.openxmlformats.org/officeDocument/2006/relationships/hyperlink" Target="http://pbs.twimg.com/profile_images/1324944926711418880/bk3y1O_R_normal.jpg" TargetMode="External"/><Relationship Id="rId2212" Type="http://schemas.openxmlformats.org/officeDocument/2006/relationships/hyperlink" Target="http://pbs.twimg.com/profile_images/1103608840464023552/M92_3MZC_normal.jpg" TargetMode="External"/><Relationship Id="rId1021" Type="http://schemas.openxmlformats.org/officeDocument/2006/relationships/hyperlink" Target="http://pbs.twimg.com/profile_images/1374003053276188672/24cyKSlA_normal.jpg" TargetMode="External"/><Relationship Id="rId1978" Type="http://schemas.openxmlformats.org/officeDocument/2006/relationships/hyperlink" Target="http://pbs.twimg.com/profile_images/1424382361144152066/ddHx9z1B_normal.jpg" TargetMode="External"/><Relationship Id="rId4177" Type="http://schemas.openxmlformats.org/officeDocument/2006/relationships/hyperlink" Target="https://twitter.com/burncali" TargetMode="External"/><Relationship Id="rId4384" Type="http://schemas.openxmlformats.org/officeDocument/2006/relationships/hyperlink" Target="https://twitter.com/angelo090406" TargetMode="External"/><Relationship Id="rId4591" Type="http://schemas.openxmlformats.org/officeDocument/2006/relationships/hyperlink" Target="https://twitter.com/ruedadepperu" TargetMode="External"/><Relationship Id="rId3193" Type="http://schemas.openxmlformats.org/officeDocument/2006/relationships/hyperlink" Target="https://twitter.com/industrializ3d" TargetMode="External"/><Relationship Id="rId4037" Type="http://schemas.openxmlformats.org/officeDocument/2006/relationships/hyperlink" Target="https://twitter.com/jaewon4lifer" TargetMode="External"/><Relationship Id="rId4244" Type="http://schemas.openxmlformats.org/officeDocument/2006/relationships/hyperlink" Target="https://twitter.com/nabeha_ru" TargetMode="External"/><Relationship Id="rId4451" Type="http://schemas.openxmlformats.org/officeDocument/2006/relationships/hyperlink" Target="https://twitter.com/yamaken_yade" TargetMode="External"/><Relationship Id="rId1838" Type="http://schemas.openxmlformats.org/officeDocument/2006/relationships/hyperlink" Target="http://pbs.twimg.com/profile_images/1439992056227803137/uv4vVv4g_normal.jpg" TargetMode="External"/><Relationship Id="rId3053" Type="http://schemas.openxmlformats.org/officeDocument/2006/relationships/hyperlink" Target="https://twitter.com/grapplurr" TargetMode="External"/><Relationship Id="rId3260" Type="http://schemas.openxmlformats.org/officeDocument/2006/relationships/hyperlink" Target="https://twitter.com/gnashlan1" TargetMode="External"/><Relationship Id="rId4104" Type="http://schemas.openxmlformats.org/officeDocument/2006/relationships/hyperlink" Target="https://twitter.com/eurosjonesevans" TargetMode="External"/><Relationship Id="rId4311" Type="http://schemas.openxmlformats.org/officeDocument/2006/relationships/hyperlink" Target="https://twitter.com/erwanlecorre" TargetMode="External"/><Relationship Id="rId181" Type="http://schemas.openxmlformats.org/officeDocument/2006/relationships/hyperlink" Target="https://t.co/ZLloCHjCkS" TargetMode="External"/><Relationship Id="rId1905" Type="http://schemas.openxmlformats.org/officeDocument/2006/relationships/hyperlink" Target="http://pbs.twimg.com/profile_images/1346704871156695041/EvBjtOdB_normal.jpg" TargetMode="External"/><Relationship Id="rId3120" Type="http://schemas.openxmlformats.org/officeDocument/2006/relationships/hyperlink" Target="https://twitter.com/b_arism97" TargetMode="External"/><Relationship Id="rId998" Type="http://schemas.openxmlformats.org/officeDocument/2006/relationships/hyperlink" Target="http://pbs.twimg.com/profile_images/1420199736141811713/gLTAfkNL_normal.jpg" TargetMode="External"/><Relationship Id="rId2679" Type="http://schemas.openxmlformats.org/officeDocument/2006/relationships/hyperlink" Target="http://pbs.twimg.com/profile_images/1424409405378891777/JWoR02iy_normal.jpg" TargetMode="External"/><Relationship Id="rId2886" Type="http://schemas.openxmlformats.org/officeDocument/2006/relationships/hyperlink" Target="https://twitter.com/akkuzii" TargetMode="External"/><Relationship Id="rId3937" Type="http://schemas.openxmlformats.org/officeDocument/2006/relationships/hyperlink" Target="https://twitter.com/japanprideoki13" TargetMode="External"/><Relationship Id="rId858" Type="http://schemas.openxmlformats.org/officeDocument/2006/relationships/hyperlink" Target="http://pbs.twimg.com/profile_images/1460859038603030528/s1fl3XO8_normal.jpg" TargetMode="External"/><Relationship Id="rId1488" Type="http://schemas.openxmlformats.org/officeDocument/2006/relationships/hyperlink" Target="http://pbs.twimg.com/profile_images/1204065470229430273/MmNjzTsl_normal.jpg" TargetMode="External"/><Relationship Id="rId1695" Type="http://schemas.openxmlformats.org/officeDocument/2006/relationships/hyperlink" Target="http://pbs.twimg.com/profile_images/1097618233421688832/JF6DrPMf_normal.png" TargetMode="External"/><Relationship Id="rId2539" Type="http://schemas.openxmlformats.org/officeDocument/2006/relationships/hyperlink" Target="http://pbs.twimg.com/profile_images/1463876704485920769/SbBUiEm2_normal.jpg" TargetMode="External"/><Relationship Id="rId2746" Type="http://schemas.openxmlformats.org/officeDocument/2006/relationships/hyperlink" Target="http://pbs.twimg.com/profile_images/1459415559414722560/1rXMpHKL_normal.jpg" TargetMode="External"/><Relationship Id="rId2953" Type="http://schemas.openxmlformats.org/officeDocument/2006/relationships/hyperlink" Target="https://twitter.com/s_mah" TargetMode="External"/><Relationship Id="rId718" Type="http://schemas.openxmlformats.org/officeDocument/2006/relationships/hyperlink" Target="http://pbs.twimg.com/profile_images/1356474650981781505/EW3RHfg3_normal.jpg" TargetMode="External"/><Relationship Id="rId925" Type="http://schemas.openxmlformats.org/officeDocument/2006/relationships/hyperlink" Target="http://pbs.twimg.com/profile_images/1317812112782094336/bzcv2XRO_normal.jpg" TargetMode="External"/><Relationship Id="rId1348" Type="http://schemas.openxmlformats.org/officeDocument/2006/relationships/hyperlink" Target="http://pbs.twimg.com/profile_images/1381297557645619201/lnUmIubU_normal.jpg" TargetMode="External"/><Relationship Id="rId1555" Type="http://schemas.openxmlformats.org/officeDocument/2006/relationships/hyperlink" Target="http://pbs.twimg.com/profile_images/1456671724481781761/_zb7bBUP_normal.jpg" TargetMode="External"/><Relationship Id="rId1762" Type="http://schemas.openxmlformats.org/officeDocument/2006/relationships/hyperlink" Target="http://pbs.twimg.com/profile_images/1326533431501545472/tOoJ5ugo_normal.jpg" TargetMode="External"/><Relationship Id="rId2606" Type="http://schemas.openxmlformats.org/officeDocument/2006/relationships/hyperlink" Target="http://pbs.twimg.com/profile_images/1455214003077419008/3rGDb5te_normal.jpg" TargetMode="External"/><Relationship Id="rId1208" Type="http://schemas.openxmlformats.org/officeDocument/2006/relationships/hyperlink" Target="http://pbs.twimg.com/profile_images/1075271279417032705/LKl3bTLX_normal.jpg" TargetMode="External"/><Relationship Id="rId1415" Type="http://schemas.openxmlformats.org/officeDocument/2006/relationships/hyperlink" Target="http://pbs.twimg.com/profile_images/955538458965032962/mlR0Mr3D_normal.jpg" TargetMode="External"/><Relationship Id="rId2813" Type="http://schemas.openxmlformats.org/officeDocument/2006/relationships/hyperlink" Target="https://twitter.com/jngmng" TargetMode="External"/><Relationship Id="rId54" Type="http://schemas.openxmlformats.org/officeDocument/2006/relationships/hyperlink" Target="https://t.co/bEwJkSUKJ2" TargetMode="External"/><Relationship Id="rId1622" Type="http://schemas.openxmlformats.org/officeDocument/2006/relationships/hyperlink" Target="http://pbs.twimg.com/profile_images/1422263000510181378/a2xgiZFX_normal.jpg" TargetMode="External"/><Relationship Id="rId4778" Type="http://schemas.openxmlformats.org/officeDocument/2006/relationships/hyperlink" Target="https://twitter.com/952alan" TargetMode="External"/><Relationship Id="rId2189" Type="http://schemas.openxmlformats.org/officeDocument/2006/relationships/hyperlink" Target="http://pbs.twimg.com/profile_images/1290852350018465792/f9OED15N_normal.jpg" TargetMode="External"/><Relationship Id="rId3587" Type="http://schemas.openxmlformats.org/officeDocument/2006/relationships/hyperlink" Target="https://twitter.com/8amaken" TargetMode="External"/><Relationship Id="rId3794" Type="http://schemas.openxmlformats.org/officeDocument/2006/relationships/hyperlink" Target="https://twitter.com/jaemwinbigcityx" TargetMode="External"/><Relationship Id="rId4638" Type="http://schemas.openxmlformats.org/officeDocument/2006/relationships/hyperlink" Target="https://twitter.com/bigwinclaiming" TargetMode="External"/><Relationship Id="rId4845" Type="http://schemas.openxmlformats.org/officeDocument/2006/relationships/hyperlink" Target="https://twitter.com/ishjitsu" TargetMode="External"/><Relationship Id="rId2396" Type="http://schemas.openxmlformats.org/officeDocument/2006/relationships/hyperlink" Target="http://pbs.twimg.com/profile_images/1456950775062872064/_ohYt4fU_normal.jpg" TargetMode="External"/><Relationship Id="rId3447" Type="http://schemas.openxmlformats.org/officeDocument/2006/relationships/hyperlink" Target="https://twitter.com/daniel_killick" TargetMode="External"/><Relationship Id="rId3654" Type="http://schemas.openxmlformats.org/officeDocument/2006/relationships/hyperlink" Target="https://twitter.com/mattfromboston_" TargetMode="External"/><Relationship Id="rId3861" Type="http://schemas.openxmlformats.org/officeDocument/2006/relationships/hyperlink" Target="https://twitter.com/sunwoo_shidae" TargetMode="External"/><Relationship Id="rId4705" Type="http://schemas.openxmlformats.org/officeDocument/2006/relationships/hyperlink" Target="https://twitter.com/car_go_official" TargetMode="External"/><Relationship Id="rId368" Type="http://schemas.openxmlformats.org/officeDocument/2006/relationships/hyperlink" Target="https://t.co/KL6hELNW9y" TargetMode="External"/><Relationship Id="rId575" Type="http://schemas.openxmlformats.org/officeDocument/2006/relationships/hyperlink" Target="https://t.co/uFuvcwANTf" TargetMode="External"/><Relationship Id="rId782" Type="http://schemas.openxmlformats.org/officeDocument/2006/relationships/hyperlink" Target="http://pbs.twimg.com/profile_images/1370089426911686657/uqvhdFU7_normal.png" TargetMode="External"/><Relationship Id="rId2049" Type="http://schemas.openxmlformats.org/officeDocument/2006/relationships/hyperlink" Target="http://pbs.twimg.com/profile_images/1400560513789181954/E2J8WrMu_normal.jpg" TargetMode="External"/><Relationship Id="rId2256" Type="http://schemas.openxmlformats.org/officeDocument/2006/relationships/hyperlink" Target="http://pbs.twimg.com/profile_images/1462960911853883397/D8UvpcQG_normal.jpg" TargetMode="External"/><Relationship Id="rId2463" Type="http://schemas.openxmlformats.org/officeDocument/2006/relationships/hyperlink" Target="http://pbs.twimg.com/profile_images/1463877524250046464/0XazfTnZ_normal.jpg" TargetMode="External"/><Relationship Id="rId2670" Type="http://schemas.openxmlformats.org/officeDocument/2006/relationships/hyperlink" Target="http://pbs.twimg.com/profile_images/1444146253638496262/Y3XjM7Zo_normal.jpg" TargetMode="External"/><Relationship Id="rId3307" Type="http://schemas.openxmlformats.org/officeDocument/2006/relationships/hyperlink" Target="https://twitter.com/lelkan" TargetMode="External"/><Relationship Id="rId3514" Type="http://schemas.openxmlformats.org/officeDocument/2006/relationships/hyperlink" Target="https://twitter.com/gvblachlan" TargetMode="External"/><Relationship Id="rId3721" Type="http://schemas.openxmlformats.org/officeDocument/2006/relationships/hyperlink" Target="https://twitter.com/mejie_u" TargetMode="External"/><Relationship Id="rId228" Type="http://schemas.openxmlformats.org/officeDocument/2006/relationships/hyperlink" Target="https://t.co/GpJWYVWJcM" TargetMode="External"/><Relationship Id="rId435" Type="http://schemas.openxmlformats.org/officeDocument/2006/relationships/hyperlink" Target="https://t.co/zQR6WPtoZA" TargetMode="External"/><Relationship Id="rId642" Type="http://schemas.openxmlformats.org/officeDocument/2006/relationships/hyperlink" Target="https://t.co/y851F3EogI" TargetMode="External"/><Relationship Id="rId1065" Type="http://schemas.openxmlformats.org/officeDocument/2006/relationships/hyperlink" Target="http://pbs.twimg.com/profile_images/1463955525972873219/tuXJ00DL_normal.jpg" TargetMode="External"/><Relationship Id="rId1272" Type="http://schemas.openxmlformats.org/officeDocument/2006/relationships/hyperlink" Target="http://pbs.twimg.com/profile_images/1262726821386366986/8A5DxhPt_normal.jpg" TargetMode="External"/><Relationship Id="rId2116" Type="http://schemas.openxmlformats.org/officeDocument/2006/relationships/hyperlink" Target="http://pbs.twimg.com/profile_images/1464744195399483394/8DbD6Yma_normal.jpg" TargetMode="External"/><Relationship Id="rId2323" Type="http://schemas.openxmlformats.org/officeDocument/2006/relationships/hyperlink" Target="http://pbs.twimg.com/profile_images/1455020660007346176/2lzN72ze_normal.jpg" TargetMode="External"/><Relationship Id="rId2530" Type="http://schemas.openxmlformats.org/officeDocument/2006/relationships/hyperlink" Target="http://pbs.twimg.com/profile_images/1463902145023860737/w50er_LP_normal.jpg" TargetMode="External"/><Relationship Id="rId502" Type="http://schemas.openxmlformats.org/officeDocument/2006/relationships/hyperlink" Target="https://t.co/2sN5awojo1" TargetMode="External"/><Relationship Id="rId1132" Type="http://schemas.openxmlformats.org/officeDocument/2006/relationships/hyperlink" Target="http://pbs.twimg.com/profile_images/1284415378412785665/DKdIR2Rl_normal.jpg" TargetMode="External"/><Relationship Id="rId4288" Type="http://schemas.openxmlformats.org/officeDocument/2006/relationships/hyperlink" Target="https://twitter.com/byborsa72" TargetMode="External"/><Relationship Id="rId4495" Type="http://schemas.openxmlformats.org/officeDocument/2006/relationships/hyperlink" Target="https://twitter.com/bonoroigor" TargetMode="External"/><Relationship Id="rId3097" Type="http://schemas.openxmlformats.org/officeDocument/2006/relationships/hyperlink" Target="https://twitter.com/dataaugmented" TargetMode="External"/><Relationship Id="rId4148" Type="http://schemas.openxmlformats.org/officeDocument/2006/relationships/hyperlink" Target="https://twitter.com/luuftw" TargetMode="External"/><Relationship Id="rId4355" Type="http://schemas.openxmlformats.org/officeDocument/2006/relationships/hyperlink" Target="https://twitter.com/czekata" TargetMode="External"/><Relationship Id="rId1949" Type="http://schemas.openxmlformats.org/officeDocument/2006/relationships/hyperlink" Target="http://pbs.twimg.com/profile_images/1404794058602594317/gW_FeLmW_normal.jpg" TargetMode="External"/><Relationship Id="rId3164" Type="http://schemas.openxmlformats.org/officeDocument/2006/relationships/hyperlink" Target="https://twitter.com/crissyndatt" TargetMode="External"/><Relationship Id="rId4008" Type="http://schemas.openxmlformats.org/officeDocument/2006/relationships/hyperlink" Target="https://twitter.com/mmabrad48" TargetMode="External"/><Relationship Id="rId4562" Type="http://schemas.openxmlformats.org/officeDocument/2006/relationships/hyperlink" Target="https://twitter.com/iris_lang_muna" TargetMode="External"/><Relationship Id="rId292" Type="http://schemas.openxmlformats.org/officeDocument/2006/relationships/hyperlink" Target="https://t.co/GSCE20I7SB" TargetMode="External"/><Relationship Id="rId1809" Type="http://schemas.openxmlformats.org/officeDocument/2006/relationships/hyperlink" Target="http://pbs.twimg.com/profile_images/1242868025507885056/HW-1_0u6_normal.jpg" TargetMode="External"/><Relationship Id="rId3371" Type="http://schemas.openxmlformats.org/officeDocument/2006/relationships/hyperlink" Target="https://twitter.com/sebastianpetr12" TargetMode="External"/><Relationship Id="rId4215" Type="http://schemas.openxmlformats.org/officeDocument/2006/relationships/hyperlink" Target="https://twitter.com/leecjeno_" TargetMode="External"/><Relationship Id="rId4422" Type="http://schemas.openxmlformats.org/officeDocument/2006/relationships/hyperlink" Target="https://twitter.com/burakoz68032132" TargetMode="External"/><Relationship Id="rId2180" Type="http://schemas.openxmlformats.org/officeDocument/2006/relationships/hyperlink" Target="http://pbs.twimg.com/profile_images/1462711444554715139/t8Zty2YC_normal.jpg" TargetMode="External"/><Relationship Id="rId3024" Type="http://schemas.openxmlformats.org/officeDocument/2006/relationships/hyperlink" Target="https://twitter.com/guavaji_" TargetMode="External"/><Relationship Id="rId3231" Type="http://schemas.openxmlformats.org/officeDocument/2006/relationships/hyperlink" Target="https://twitter.com/kakarot_ufc" TargetMode="External"/><Relationship Id="rId152" Type="http://schemas.openxmlformats.org/officeDocument/2006/relationships/hyperlink" Target="https://t.co/P7dgYkvmZi" TargetMode="External"/><Relationship Id="rId2040" Type="http://schemas.openxmlformats.org/officeDocument/2006/relationships/hyperlink" Target="http://pbs.twimg.com/profile_images/1449128089750016005/kSqHJFfy_normal.jpg" TargetMode="External"/><Relationship Id="rId2997" Type="http://schemas.openxmlformats.org/officeDocument/2006/relationships/hyperlink" Target="https://twitter.com/kshaunblunt" TargetMode="External"/><Relationship Id="rId969" Type="http://schemas.openxmlformats.org/officeDocument/2006/relationships/hyperlink" Target="http://pbs.twimg.com/profile_images/1033746809863061504/i98XU1li_normal.jpg" TargetMode="External"/><Relationship Id="rId1599" Type="http://schemas.openxmlformats.org/officeDocument/2006/relationships/hyperlink" Target="http://pbs.twimg.com/profile_images/1369690924884889608/Lvdbj9gP_normal.jpg" TargetMode="External"/><Relationship Id="rId1459" Type="http://schemas.openxmlformats.org/officeDocument/2006/relationships/hyperlink" Target="http://pbs.twimg.com/profile_images/1368306656933670912/_3t-HUxn_normal.jpg" TargetMode="External"/><Relationship Id="rId2857" Type="http://schemas.openxmlformats.org/officeDocument/2006/relationships/hyperlink" Target="https://twitter.com/reversal_mma" TargetMode="External"/><Relationship Id="rId3908" Type="http://schemas.openxmlformats.org/officeDocument/2006/relationships/hyperlink" Target="https://twitter.com/workrateboxing" TargetMode="External"/><Relationship Id="rId4072" Type="http://schemas.openxmlformats.org/officeDocument/2006/relationships/hyperlink" Target="https://twitter.com/skirandohp" TargetMode="External"/><Relationship Id="rId98" Type="http://schemas.openxmlformats.org/officeDocument/2006/relationships/hyperlink" Target="https://t.co/MCliiLGZOe" TargetMode="External"/><Relationship Id="rId829" Type="http://schemas.openxmlformats.org/officeDocument/2006/relationships/hyperlink" Target="http://pbs.twimg.com/profile_images/1460867538435424258/FsrJS55q_normal.jpg" TargetMode="External"/><Relationship Id="rId1666" Type="http://schemas.openxmlformats.org/officeDocument/2006/relationships/hyperlink" Target="http://pbs.twimg.com/profile_images/1463772736241635329/Lgom1zgG_normal.jpg" TargetMode="External"/><Relationship Id="rId1873" Type="http://schemas.openxmlformats.org/officeDocument/2006/relationships/hyperlink" Target="http://pbs.twimg.com/profile_images/1465002375597342727/zqGS-e6l_normal.jpg" TargetMode="External"/><Relationship Id="rId2717" Type="http://schemas.openxmlformats.org/officeDocument/2006/relationships/hyperlink" Target="http://pbs.twimg.com/profile_images/1460630788752519171/WBSHtjqH_normal.jpg" TargetMode="External"/><Relationship Id="rId2924" Type="http://schemas.openxmlformats.org/officeDocument/2006/relationships/hyperlink" Target="https://twitter.com/ufc_ausnz" TargetMode="External"/><Relationship Id="rId1319" Type="http://schemas.openxmlformats.org/officeDocument/2006/relationships/hyperlink" Target="http://pbs.twimg.com/profile_images/1424641150514724865/Ugw_hzSU_normal.png" TargetMode="External"/><Relationship Id="rId1526" Type="http://schemas.openxmlformats.org/officeDocument/2006/relationships/hyperlink" Target="http://pbs.twimg.com/profile_images/1405205611617259523/73mKkrdq_normal.jpg" TargetMode="External"/><Relationship Id="rId1733" Type="http://schemas.openxmlformats.org/officeDocument/2006/relationships/hyperlink" Target="http://pbs.twimg.com/profile_images/1465291952165818369/FTd5vI4K_normal.jpg" TargetMode="External"/><Relationship Id="rId1940" Type="http://schemas.openxmlformats.org/officeDocument/2006/relationships/hyperlink" Target="http://pbs.twimg.com/profile_images/1463488551723876352/Xmk8Ua3-_normal.jpg" TargetMode="External"/><Relationship Id="rId4889" Type="http://schemas.openxmlformats.org/officeDocument/2006/relationships/hyperlink" Target="https://twitter.com/herson_herbster" TargetMode="External"/><Relationship Id="rId25" Type="http://schemas.openxmlformats.org/officeDocument/2006/relationships/hyperlink" Target="https://t.co/30oORhKPug" TargetMode="External"/><Relationship Id="rId1800" Type="http://schemas.openxmlformats.org/officeDocument/2006/relationships/hyperlink" Target="http://pbs.twimg.com/profile_images/1352049971693023240/nmXd3BmN_normal.jpg" TargetMode="External"/><Relationship Id="rId3698" Type="http://schemas.openxmlformats.org/officeDocument/2006/relationships/hyperlink" Target="https://twitter.com/bra_channie" TargetMode="External"/><Relationship Id="rId4749" Type="http://schemas.openxmlformats.org/officeDocument/2006/relationships/hyperlink" Target="https://twitter.com/fe_758" TargetMode="External"/><Relationship Id="rId3558" Type="http://schemas.openxmlformats.org/officeDocument/2006/relationships/hyperlink" Target="https://twitter.com/milodini88" TargetMode="External"/><Relationship Id="rId3765" Type="http://schemas.openxmlformats.org/officeDocument/2006/relationships/hyperlink" Target="https://twitter.com/lechalrk" TargetMode="External"/><Relationship Id="rId3972" Type="http://schemas.openxmlformats.org/officeDocument/2006/relationships/hyperlink" Target="https://twitter.com/bigskwishee" TargetMode="External"/><Relationship Id="rId4609" Type="http://schemas.openxmlformats.org/officeDocument/2006/relationships/hyperlink" Target="https://twitter.com/kakutogifanmma" TargetMode="External"/><Relationship Id="rId4816" Type="http://schemas.openxmlformats.org/officeDocument/2006/relationships/hyperlink" Target="https://twitter.com/setsunataisho_4" TargetMode="External"/><Relationship Id="rId479" Type="http://schemas.openxmlformats.org/officeDocument/2006/relationships/hyperlink" Target="https://t.co/COudoEjYNU" TargetMode="External"/><Relationship Id="rId686" Type="http://schemas.openxmlformats.org/officeDocument/2006/relationships/hyperlink" Target="https://t.co/zJU4Y9wdmV" TargetMode="External"/><Relationship Id="rId893" Type="http://schemas.openxmlformats.org/officeDocument/2006/relationships/hyperlink" Target="http://pbs.twimg.com/profile_images/1448849269817950211/L8BJhpLN_normal.jpg" TargetMode="External"/><Relationship Id="rId2367" Type="http://schemas.openxmlformats.org/officeDocument/2006/relationships/hyperlink" Target="http://pbs.twimg.com/profile_images/1415255053414420486/6IBJvtHO_normal.jpg" TargetMode="External"/><Relationship Id="rId2574" Type="http://schemas.openxmlformats.org/officeDocument/2006/relationships/hyperlink" Target="http://pbs.twimg.com/profile_images/1454397525025337347/nW-zPPMg_normal.jpg" TargetMode="External"/><Relationship Id="rId2781" Type="http://schemas.openxmlformats.org/officeDocument/2006/relationships/hyperlink" Target="http://pbs.twimg.com/profile_images/1391818233968271361/X-TEosr2_normal.jpg" TargetMode="External"/><Relationship Id="rId3418" Type="http://schemas.openxmlformats.org/officeDocument/2006/relationships/hyperlink" Target="https://twitter.com/mmaindiashow" TargetMode="External"/><Relationship Id="rId3625" Type="http://schemas.openxmlformats.org/officeDocument/2006/relationships/hyperlink" Target="https://twitter.com/sdinet" TargetMode="External"/><Relationship Id="rId339" Type="http://schemas.openxmlformats.org/officeDocument/2006/relationships/hyperlink" Target="https://t.co/e8pq2Jhe49" TargetMode="External"/><Relationship Id="rId546" Type="http://schemas.openxmlformats.org/officeDocument/2006/relationships/hyperlink" Target="https://t.co/6bP30eiPkF" TargetMode="External"/><Relationship Id="rId753" Type="http://schemas.openxmlformats.org/officeDocument/2006/relationships/hyperlink" Target="http://pbs.twimg.com/profile_images/1268176490979561472/aorwOh3s_normal.jpg" TargetMode="External"/><Relationship Id="rId1176" Type="http://schemas.openxmlformats.org/officeDocument/2006/relationships/hyperlink" Target="http://pbs.twimg.com/profile_images/1462389492313206788/VjcIyhJ6_normal.jpg" TargetMode="External"/><Relationship Id="rId1383" Type="http://schemas.openxmlformats.org/officeDocument/2006/relationships/hyperlink" Target="http://pbs.twimg.com/profile_images/1447274777870323718/EIM16-HF_normal.jpg" TargetMode="External"/><Relationship Id="rId2227" Type="http://schemas.openxmlformats.org/officeDocument/2006/relationships/hyperlink" Target="http://pbs.twimg.com/profile_images/1445866817604530178/dyH3VcMq_normal.jpg" TargetMode="External"/><Relationship Id="rId2434" Type="http://schemas.openxmlformats.org/officeDocument/2006/relationships/hyperlink" Target="http://pbs.twimg.com/profile_images/1456793199041826819/uakS8AWx_normal.jpg" TargetMode="External"/><Relationship Id="rId3832" Type="http://schemas.openxmlformats.org/officeDocument/2006/relationships/hyperlink" Target="https://twitter.com/taescakeq" TargetMode="External"/><Relationship Id="rId406" Type="http://schemas.openxmlformats.org/officeDocument/2006/relationships/hyperlink" Target="https://t.co/Hvmm5l6VYk" TargetMode="External"/><Relationship Id="rId960" Type="http://schemas.openxmlformats.org/officeDocument/2006/relationships/hyperlink" Target="http://pbs.twimg.com/profile_images/1462542827628470275/H7ZvUqNq_normal.jpg" TargetMode="External"/><Relationship Id="rId1036" Type="http://schemas.openxmlformats.org/officeDocument/2006/relationships/hyperlink" Target="http://pbs.twimg.com/profile_images/1463487126209581056/AHHQHMOl_normal.jpg" TargetMode="External"/><Relationship Id="rId1243" Type="http://schemas.openxmlformats.org/officeDocument/2006/relationships/hyperlink" Target="http://pbs.twimg.com/profile_images/760132638451433474/-fDlQoCW_normal.jpg" TargetMode="External"/><Relationship Id="rId1590" Type="http://schemas.openxmlformats.org/officeDocument/2006/relationships/hyperlink" Target="http://pbs.twimg.com/profile_images/1463438505304997892/0l5e3_sP_normal.jpg" TargetMode="External"/><Relationship Id="rId2641" Type="http://schemas.openxmlformats.org/officeDocument/2006/relationships/hyperlink" Target="http://pbs.twimg.com/profile_images/567514876256329729/JqJSq27i_normal.jpeg" TargetMode="External"/><Relationship Id="rId4399" Type="http://schemas.openxmlformats.org/officeDocument/2006/relationships/hyperlink" Target="https://twitter.com/libertadsurja" TargetMode="External"/><Relationship Id="rId613" Type="http://schemas.openxmlformats.org/officeDocument/2006/relationships/hyperlink" Target="https://t.co/LasjBtAD7M" TargetMode="External"/><Relationship Id="rId820" Type="http://schemas.openxmlformats.org/officeDocument/2006/relationships/hyperlink" Target="http://pbs.twimg.com/profile_images/1437456202716303366/sfPWiAyJ_normal.jpg" TargetMode="External"/><Relationship Id="rId1450" Type="http://schemas.openxmlformats.org/officeDocument/2006/relationships/hyperlink" Target="http://pbs.twimg.com/profile_images/1260077025995317248/Bn94IZLx_normal.jpg" TargetMode="External"/><Relationship Id="rId2501" Type="http://schemas.openxmlformats.org/officeDocument/2006/relationships/hyperlink" Target="http://pbs.twimg.com/profile_images/1398359876489945092/0QZt_dQh_normal.jpg" TargetMode="External"/><Relationship Id="rId1103" Type="http://schemas.openxmlformats.org/officeDocument/2006/relationships/hyperlink" Target="http://pbs.twimg.com/profile_images/1431339136581976066/jfhj0MCc_normal.jpg" TargetMode="External"/><Relationship Id="rId1310" Type="http://schemas.openxmlformats.org/officeDocument/2006/relationships/hyperlink" Target="http://pbs.twimg.com/profile_images/1390612929293213700/RMIdXXbu_normal.jpg" TargetMode="External"/><Relationship Id="rId4259" Type="http://schemas.openxmlformats.org/officeDocument/2006/relationships/hyperlink" Target="https://twitter.com/24365withlisa" TargetMode="External"/><Relationship Id="rId4466" Type="http://schemas.openxmlformats.org/officeDocument/2006/relationships/hyperlink" Target="https://twitter.com/amu_babachenko" TargetMode="External"/><Relationship Id="rId4673" Type="http://schemas.openxmlformats.org/officeDocument/2006/relationships/hyperlink" Target="https://twitter.com/upgarage_com" TargetMode="External"/><Relationship Id="rId4880" Type="http://schemas.openxmlformats.org/officeDocument/2006/relationships/hyperlink" Target="https://twitter.com/wmtyufc4" TargetMode="External"/><Relationship Id="rId3068" Type="http://schemas.openxmlformats.org/officeDocument/2006/relationships/hyperlink" Target="https://twitter.com/rodneyashley" TargetMode="External"/><Relationship Id="rId3275" Type="http://schemas.openxmlformats.org/officeDocument/2006/relationships/hyperlink" Target="https://twitter.com/meowtoshi_" TargetMode="External"/><Relationship Id="rId3482" Type="http://schemas.openxmlformats.org/officeDocument/2006/relationships/hyperlink" Target="https://twitter.com/hawkfighttalk" TargetMode="External"/><Relationship Id="rId4119" Type="http://schemas.openxmlformats.org/officeDocument/2006/relationships/hyperlink" Target="https://twitter.com/the_dcom2" TargetMode="External"/><Relationship Id="rId4326" Type="http://schemas.openxmlformats.org/officeDocument/2006/relationships/hyperlink" Target="https://twitter.com/pao8abkqljk6xjo" TargetMode="External"/><Relationship Id="rId4533" Type="http://schemas.openxmlformats.org/officeDocument/2006/relationships/hyperlink" Target="https://twitter.com/mmaofarm1" TargetMode="External"/><Relationship Id="rId4740" Type="http://schemas.openxmlformats.org/officeDocument/2006/relationships/hyperlink" Target="https://twitter.com/baynet_tabi" TargetMode="External"/><Relationship Id="rId196" Type="http://schemas.openxmlformats.org/officeDocument/2006/relationships/hyperlink" Target="https://t.co/6ZrvwN03e8" TargetMode="External"/><Relationship Id="rId2084" Type="http://schemas.openxmlformats.org/officeDocument/2006/relationships/hyperlink" Target="http://pbs.twimg.com/profile_images/1180588532387082240/njAG0tD4_normal.jpg" TargetMode="External"/><Relationship Id="rId2291" Type="http://schemas.openxmlformats.org/officeDocument/2006/relationships/hyperlink" Target="http://pbs.twimg.com/profile_images/1449787001759272970/Hj7H7FQB_normal.jpg" TargetMode="External"/><Relationship Id="rId3135" Type="http://schemas.openxmlformats.org/officeDocument/2006/relationships/hyperlink" Target="https://twitter.com/mark_faithful87" TargetMode="External"/><Relationship Id="rId3342" Type="http://schemas.openxmlformats.org/officeDocument/2006/relationships/hyperlink" Target="https://twitter.com/ladha_chetan" TargetMode="External"/><Relationship Id="rId4600" Type="http://schemas.openxmlformats.org/officeDocument/2006/relationships/hyperlink" Target="https://twitter.com/yasagresnipe025" TargetMode="External"/><Relationship Id="rId263" Type="http://schemas.openxmlformats.org/officeDocument/2006/relationships/hyperlink" Target="https://t.co/LHyiW49W5R" TargetMode="External"/><Relationship Id="rId470" Type="http://schemas.openxmlformats.org/officeDocument/2006/relationships/hyperlink" Target="https://t.co/j0D9UC5Vd5" TargetMode="External"/><Relationship Id="rId2151" Type="http://schemas.openxmlformats.org/officeDocument/2006/relationships/hyperlink" Target="http://pbs.twimg.com/profile_images/1464192718926917632/hhw-tgHv_normal.jpg" TargetMode="External"/><Relationship Id="rId3202" Type="http://schemas.openxmlformats.org/officeDocument/2006/relationships/hyperlink" Target="https://twitter.com/didier_liret" TargetMode="External"/><Relationship Id="rId123" Type="http://schemas.openxmlformats.org/officeDocument/2006/relationships/hyperlink" Target="https://t.co/4jXzdXmxGm" TargetMode="External"/><Relationship Id="rId330" Type="http://schemas.openxmlformats.org/officeDocument/2006/relationships/hyperlink" Target="https://t.co/frUYACrUmy" TargetMode="External"/><Relationship Id="rId2011" Type="http://schemas.openxmlformats.org/officeDocument/2006/relationships/hyperlink" Target="http://pbs.twimg.com/profile_images/1129744472693202944/xW9bx-oS_normal.png" TargetMode="External"/><Relationship Id="rId2968" Type="http://schemas.openxmlformats.org/officeDocument/2006/relationships/hyperlink" Target="https://twitter.com/raffyboiii" TargetMode="External"/><Relationship Id="rId4183" Type="http://schemas.openxmlformats.org/officeDocument/2006/relationships/hyperlink" Target="https://twitter.com/druidruimama" TargetMode="External"/><Relationship Id="rId1777" Type="http://schemas.openxmlformats.org/officeDocument/2006/relationships/hyperlink" Target="http://pbs.twimg.com/profile_images/1380826199870562313/35FtdjP-_normal.jpg" TargetMode="External"/><Relationship Id="rId1984" Type="http://schemas.openxmlformats.org/officeDocument/2006/relationships/hyperlink" Target="http://pbs.twimg.com/profile_images/569463108213563392/T606HRtx_normal.jpeg" TargetMode="External"/><Relationship Id="rId2828" Type="http://schemas.openxmlformats.org/officeDocument/2006/relationships/hyperlink" Target="https://twitter.com/deli964" TargetMode="External"/><Relationship Id="rId4390" Type="http://schemas.openxmlformats.org/officeDocument/2006/relationships/hyperlink" Target="https://twitter.com/kosshi0627" TargetMode="External"/><Relationship Id="rId69" Type="http://schemas.openxmlformats.org/officeDocument/2006/relationships/hyperlink" Target="https://t.co/dYDuQI31n3" TargetMode="External"/><Relationship Id="rId1637" Type="http://schemas.openxmlformats.org/officeDocument/2006/relationships/hyperlink" Target="http://pbs.twimg.com/profile_images/1465275828019732484/_xGcMkhc_normal.jpg" TargetMode="External"/><Relationship Id="rId1844" Type="http://schemas.openxmlformats.org/officeDocument/2006/relationships/hyperlink" Target="http://pbs.twimg.com/profile_images/1463749551286673411/mjBHQJtl_normal.jpg" TargetMode="External"/><Relationship Id="rId4043" Type="http://schemas.openxmlformats.org/officeDocument/2006/relationships/hyperlink" Target="https://twitter.com/universe__vk" TargetMode="External"/><Relationship Id="rId4250" Type="http://schemas.openxmlformats.org/officeDocument/2006/relationships/hyperlink" Target="https://twitter.com/antidrop3" TargetMode="External"/><Relationship Id="rId1704" Type="http://schemas.openxmlformats.org/officeDocument/2006/relationships/hyperlink" Target="http://pbs.twimg.com/profile_images/1457213924282335233/wVq_9pOr_normal.jpg" TargetMode="External"/><Relationship Id="rId4110" Type="http://schemas.openxmlformats.org/officeDocument/2006/relationships/hyperlink" Target="https://twitter.com/tanabigroup" TargetMode="External"/><Relationship Id="rId1911" Type="http://schemas.openxmlformats.org/officeDocument/2006/relationships/hyperlink" Target="http://pbs.twimg.com/profile_images/1419235293748600833/kKaeWANW_normal.jpg" TargetMode="External"/><Relationship Id="rId3669" Type="http://schemas.openxmlformats.org/officeDocument/2006/relationships/hyperlink" Target="https://twitter.com/mhd_581" TargetMode="External"/><Relationship Id="rId797" Type="http://schemas.openxmlformats.org/officeDocument/2006/relationships/hyperlink" Target="http://pbs.twimg.com/profile_images/1463973562461659140/E_JSGd7Q_normal.jpg" TargetMode="External"/><Relationship Id="rId2478" Type="http://schemas.openxmlformats.org/officeDocument/2006/relationships/hyperlink" Target="http://pbs.twimg.com/profile_images/1459354311226441732/a7_wjIor_normal.jpg" TargetMode="External"/><Relationship Id="rId3876" Type="http://schemas.openxmlformats.org/officeDocument/2006/relationships/hyperlink" Target="https://twitter.com/dcfirstwinwhen" TargetMode="External"/><Relationship Id="rId1287" Type="http://schemas.openxmlformats.org/officeDocument/2006/relationships/hyperlink" Target="http://pbs.twimg.com/profile_images/1439528643160461316/p6UMZu2f_normal.jpg" TargetMode="External"/><Relationship Id="rId2685" Type="http://schemas.openxmlformats.org/officeDocument/2006/relationships/hyperlink" Target="http://pbs.twimg.com/profile_images/1456075864387756032/IJUrHmth_normal.jpg" TargetMode="External"/><Relationship Id="rId2892" Type="http://schemas.openxmlformats.org/officeDocument/2006/relationships/hyperlink" Target="https://twitter.com/stat_punk" TargetMode="External"/><Relationship Id="rId3529" Type="http://schemas.openxmlformats.org/officeDocument/2006/relationships/hyperlink" Target="https://twitter.com/petryanufc" TargetMode="External"/><Relationship Id="rId3736" Type="http://schemas.openxmlformats.org/officeDocument/2006/relationships/hyperlink" Target="https://twitter.com/_lalaluna_" TargetMode="External"/><Relationship Id="rId3943" Type="http://schemas.openxmlformats.org/officeDocument/2006/relationships/hyperlink" Target="https://twitter.com/dongwwins" TargetMode="External"/><Relationship Id="rId657" Type="http://schemas.openxmlformats.org/officeDocument/2006/relationships/hyperlink" Target="https://t.co/ikQzXSkexa" TargetMode="External"/><Relationship Id="rId864" Type="http://schemas.openxmlformats.org/officeDocument/2006/relationships/hyperlink" Target="http://pbs.twimg.com/profile_images/1439830571161735170/yg9bDjhL_normal.jpg" TargetMode="External"/><Relationship Id="rId1494" Type="http://schemas.openxmlformats.org/officeDocument/2006/relationships/hyperlink" Target="http://pbs.twimg.com/profile_images/1077702971658461184/zj3WSeqV_normal.jpg" TargetMode="External"/><Relationship Id="rId2338" Type="http://schemas.openxmlformats.org/officeDocument/2006/relationships/hyperlink" Target="http://pbs.twimg.com/profile_images/1401567092810285061/B-P4DdM0_normal.jpg" TargetMode="External"/><Relationship Id="rId2545" Type="http://schemas.openxmlformats.org/officeDocument/2006/relationships/hyperlink" Target="http://pbs.twimg.com/profile_images/583128639090229248/eUbL9C9P_normal.jpg" TargetMode="External"/><Relationship Id="rId2752" Type="http://schemas.openxmlformats.org/officeDocument/2006/relationships/hyperlink" Target="http://pbs.twimg.com/profile_images/1463744676582899713/BLl_OQKg_normal.jpg" TargetMode="External"/><Relationship Id="rId3803" Type="http://schemas.openxmlformats.org/officeDocument/2006/relationships/hyperlink" Target="https://twitter.com/show24240" TargetMode="External"/><Relationship Id="rId517" Type="http://schemas.openxmlformats.org/officeDocument/2006/relationships/hyperlink" Target="https://t.co/JBJFZF5g8i" TargetMode="External"/><Relationship Id="rId724" Type="http://schemas.openxmlformats.org/officeDocument/2006/relationships/hyperlink" Target="http://pbs.twimg.com/profile_images/1378673067153530881/GKWlxXCi_normal.jpg" TargetMode="External"/><Relationship Id="rId931" Type="http://schemas.openxmlformats.org/officeDocument/2006/relationships/hyperlink" Target="http://pbs.twimg.com/profile_images/1455565850900111365/o4Kblhkq_normal.jpg" TargetMode="External"/><Relationship Id="rId1147" Type="http://schemas.openxmlformats.org/officeDocument/2006/relationships/hyperlink" Target="http://pbs.twimg.com/profile_images/1418398123991265284/1H35VpuU_normal.jpg" TargetMode="External"/><Relationship Id="rId1354" Type="http://schemas.openxmlformats.org/officeDocument/2006/relationships/hyperlink" Target="http://pbs.twimg.com/profile_images/1455169043145580555/M5ChoDxD_normal.jpg" TargetMode="External"/><Relationship Id="rId1561" Type="http://schemas.openxmlformats.org/officeDocument/2006/relationships/hyperlink" Target="http://pbs.twimg.com/profile_images/1464377836266045448/HDJQSudk_normal.jpg" TargetMode="External"/><Relationship Id="rId2405" Type="http://schemas.openxmlformats.org/officeDocument/2006/relationships/hyperlink" Target="http://pbs.twimg.com/profile_images/1370911551184637957/OaL6H4GZ_normal.jpg" TargetMode="External"/><Relationship Id="rId2612" Type="http://schemas.openxmlformats.org/officeDocument/2006/relationships/hyperlink" Target="http://pbs.twimg.com/profile_images/1379841088551149569/Gq-NZqnD_normal.jpg" TargetMode="External"/><Relationship Id="rId60" Type="http://schemas.openxmlformats.org/officeDocument/2006/relationships/hyperlink" Target="https://t.co/4mL8J8KHgE" TargetMode="External"/><Relationship Id="rId1007" Type="http://schemas.openxmlformats.org/officeDocument/2006/relationships/hyperlink" Target="http://pbs.twimg.com/profile_images/1302170997328621568/kxZYcsFI_normal.jpg" TargetMode="External"/><Relationship Id="rId1214" Type="http://schemas.openxmlformats.org/officeDocument/2006/relationships/hyperlink" Target="http://pbs.twimg.com/profile_images/1455791223805857792/wpJlF0gP_normal.jpg" TargetMode="External"/><Relationship Id="rId1421" Type="http://schemas.openxmlformats.org/officeDocument/2006/relationships/hyperlink" Target="http://pbs.twimg.com/profile_images/929484789098393600/8JZgtpsI_normal.jpg" TargetMode="External"/><Relationship Id="rId4577" Type="http://schemas.openxmlformats.org/officeDocument/2006/relationships/hyperlink" Target="https://twitter.com/damcolog" TargetMode="External"/><Relationship Id="rId4784" Type="http://schemas.openxmlformats.org/officeDocument/2006/relationships/hyperlink" Target="https://twitter.com/kouragumi" TargetMode="External"/><Relationship Id="rId3179" Type="http://schemas.openxmlformats.org/officeDocument/2006/relationships/hyperlink" Target="https://twitter.com/eeelambda" TargetMode="External"/><Relationship Id="rId3386" Type="http://schemas.openxmlformats.org/officeDocument/2006/relationships/hyperlink" Target="https://twitter.com/puspen_tni" TargetMode="External"/><Relationship Id="rId3593" Type="http://schemas.openxmlformats.org/officeDocument/2006/relationships/hyperlink" Target="https://twitter.com/nfbetofficial" TargetMode="External"/><Relationship Id="rId4437" Type="http://schemas.openxmlformats.org/officeDocument/2006/relationships/hyperlink" Target="https://twitter.com/bigthumb_ck631" TargetMode="External"/><Relationship Id="rId4644" Type="http://schemas.openxmlformats.org/officeDocument/2006/relationships/hyperlink" Target="https://twitter.com/sochak34" TargetMode="External"/><Relationship Id="rId2195" Type="http://schemas.openxmlformats.org/officeDocument/2006/relationships/hyperlink" Target="http://pbs.twimg.com/profile_images/1354837087896399875/jK-yeYwy_normal.jpg" TargetMode="External"/><Relationship Id="rId3039" Type="http://schemas.openxmlformats.org/officeDocument/2006/relationships/hyperlink" Target="https://twitter.com/dendeweg" TargetMode="External"/><Relationship Id="rId3246" Type="http://schemas.openxmlformats.org/officeDocument/2006/relationships/hyperlink" Target="https://twitter.com/0522_gon" TargetMode="External"/><Relationship Id="rId3453" Type="http://schemas.openxmlformats.org/officeDocument/2006/relationships/hyperlink" Target="https://twitter.com/dede_alsace_68" TargetMode="External"/><Relationship Id="rId4851" Type="http://schemas.openxmlformats.org/officeDocument/2006/relationships/hyperlink" Target="https://twitter.com/iewefed" TargetMode="External"/><Relationship Id="rId167" Type="http://schemas.openxmlformats.org/officeDocument/2006/relationships/hyperlink" Target="https://t.co/7k5AkwihgE" TargetMode="External"/><Relationship Id="rId374" Type="http://schemas.openxmlformats.org/officeDocument/2006/relationships/hyperlink" Target="https://t.co/9Y8Srj9iJe" TargetMode="External"/><Relationship Id="rId581" Type="http://schemas.openxmlformats.org/officeDocument/2006/relationships/hyperlink" Target="https://t.co/3RUIxXg2WB" TargetMode="External"/><Relationship Id="rId2055" Type="http://schemas.openxmlformats.org/officeDocument/2006/relationships/hyperlink" Target="http://pbs.twimg.com/profile_images/1462957409786343424/NYtHspyU_normal.jpg" TargetMode="External"/><Relationship Id="rId2262" Type="http://schemas.openxmlformats.org/officeDocument/2006/relationships/hyperlink" Target="http://pbs.twimg.com/profile_images/1396139746561253380/B-PKXJEF_normal.jpg" TargetMode="External"/><Relationship Id="rId3106" Type="http://schemas.openxmlformats.org/officeDocument/2006/relationships/hyperlink" Target="https://twitter.com/kenjiosawa" TargetMode="External"/><Relationship Id="rId3660" Type="http://schemas.openxmlformats.org/officeDocument/2006/relationships/hyperlink" Target="https://twitter.com/wayne_mccready" TargetMode="External"/><Relationship Id="rId4504" Type="http://schemas.openxmlformats.org/officeDocument/2006/relationships/hyperlink" Target="https://twitter.com/dr_manpsa" TargetMode="External"/><Relationship Id="rId4711" Type="http://schemas.openxmlformats.org/officeDocument/2006/relationships/hyperlink" Target="https://twitter.com/2nd_po1" TargetMode="External"/><Relationship Id="rId234" Type="http://schemas.openxmlformats.org/officeDocument/2006/relationships/hyperlink" Target="https://t.co/NcilTDUgFh" TargetMode="External"/><Relationship Id="rId3313" Type="http://schemas.openxmlformats.org/officeDocument/2006/relationships/hyperlink" Target="https://twitter.com/ogcy7ozmngzk828" TargetMode="External"/><Relationship Id="rId3520" Type="http://schemas.openxmlformats.org/officeDocument/2006/relationships/hyperlink" Target="https://twitter.com/kamidorapad" TargetMode="External"/><Relationship Id="rId441" Type="http://schemas.openxmlformats.org/officeDocument/2006/relationships/hyperlink" Target="https://t.co/pVgNQsy0VX" TargetMode="External"/><Relationship Id="rId1071" Type="http://schemas.openxmlformats.org/officeDocument/2006/relationships/hyperlink" Target="http://pbs.twimg.com/profile_images/1255349144367087617/buGS8L8z_normal.jpg" TargetMode="External"/><Relationship Id="rId2122" Type="http://schemas.openxmlformats.org/officeDocument/2006/relationships/hyperlink" Target="http://pbs.twimg.com/profile_images/1463163634352275485/T1oyBOYW_normal.jpg" TargetMode="External"/><Relationship Id="rId301" Type="http://schemas.openxmlformats.org/officeDocument/2006/relationships/hyperlink" Target="https://t.co/3KAKH7Dzl9" TargetMode="External"/><Relationship Id="rId1888" Type="http://schemas.openxmlformats.org/officeDocument/2006/relationships/hyperlink" Target="http://pbs.twimg.com/profile_images/977235490263855104/dbk7krbQ_normal.jpg" TargetMode="External"/><Relationship Id="rId2939" Type="http://schemas.openxmlformats.org/officeDocument/2006/relationships/hyperlink" Target="https://twitter.com/mmafaninavan" TargetMode="External"/><Relationship Id="rId4087" Type="http://schemas.openxmlformats.org/officeDocument/2006/relationships/hyperlink" Target="https://twitter.com/arunsha24501846" TargetMode="External"/><Relationship Id="rId4294" Type="http://schemas.openxmlformats.org/officeDocument/2006/relationships/hyperlink" Target="https://twitter.com/toribasutom" TargetMode="External"/><Relationship Id="rId1748" Type="http://schemas.openxmlformats.org/officeDocument/2006/relationships/hyperlink" Target="http://pbs.twimg.com/profile_images/1463518990970462209/v1aYjvr-_normal.jpg" TargetMode="External"/><Relationship Id="rId4154" Type="http://schemas.openxmlformats.org/officeDocument/2006/relationships/hyperlink" Target="https://twitter.com/givemesport" TargetMode="External"/><Relationship Id="rId4361" Type="http://schemas.openxmlformats.org/officeDocument/2006/relationships/hyperlink" Target="https://twitter.com/ricojugg" TargetMode="External"/><Relationship Id="rId1955" Type="http://schemas.openxmlformats.org/officeDocument/2006/relationships/hyperlink" Target="http://pbs.twimg.com/profile_images/1414713738360508426/H_V4TZ4t_normal.jpg" TargetMode="External"/><Relationship Id="rId3170" Type="http://schemas.openxmlformats.org/officeDocument/2006/relationships/hyperlink" Target="https://twitter.com/ufcathome" TargetMode="External"/><Relationship Id="rId4014" Type="http://schemas.openxmlformats.org/officeDocument/2006/relationships/hyperlink" Target="https://twitter.com/iamtheimmortal" TargetMode="External"/><Relationship Id="rId4221" Type="http://schemas.openxmlformats.org/officeDocument/2006/relationships/hyperlink" Target="https://twitter.com/kousukewaifu" TargetMode="External"/><Relationship Id="rId1608" Type="http://schemas.openxmlformats.org/officeDocument/2006/relationships/hyperlink" Target="http://pbs.twimg.com/profile_images/1423346564546932740/lzkq6wIV_normal.jpg" TargetMode="External"/><Relationship Id="rId1815" Type="http://schemas.openxmlformats.org/officeDocument/2006/relationships/hyperlink" Target="http://pbs.twimg.com/profile_images/1463866691876577283/GmJGtuc4_normal.jpg" TargetMode="External"/><Relationship Id="rId3030" Type="http://schemas.openxmlformats.org/officeDocument/2006/relationships/hyperlink" Target="https://twitter.com/jwhaifa" TargetMode="External"/><Relationship Id="rId3987" Type="http://schemas.openxmlformats.org/officeDocument/2006/relationships/hyperlink" Target="https://twitter.com/timiyaaaaa_" TargetMode="External"/><Relationship Id="rId2589" Type="http://schemas.openxmlformats.org/officeDocument/2006/relationships/hyperlink" Target="http://pbs.twimg.com/profile_images/1392773400699961346/PN8YtRat_normal.jpg" TargetMode="External"/><Relationship Id="rId2796" Type="http://schemas.openxmlformats.org/officeDocument/2006/relationships/hyperlink" Target="http://pbs.twimg.com/profile_images/1182479423167033344/EjaC8cO1_normal.jpg" TargetMode="External"/><Relationship Id="rId3847" Type="http://schemas.openxmlformats.org/officeDocument/2006/relationships/hyperlink" Target="https://twitter.com/nolulubikik" TargetMode="External"/><Relationship Id="rId768" Type="http://schemas.openxmlformats.org/officeDocument/2006/relationships/hyperlink" Target="http://pbs.twimg.com/profile_images/1465200341151006722/G3hAfwbb_normal.jpg" TargetMode="External"/><Relationship Id="rId975" Type="http://schemas.openxmlformats.org/officeDocument/2006/relationships/hyperlink" Target="http://pbs.twimg.com/profile_images/1456496140522819585/D8gcjtbM_normal.jpg" TargetMode="External"/><Relationship Id="rId1398" Type="http://schemas.openxmlformats.org/officeDocument/2006/relationships/hyperlink" Target="http://pbs.twimg.com/profile_images/1452067161610936322/UNPatFK9_normal.jpg" TargetMode="External"/><Relationship Id="rId2449" Type="http://schemas.openxmlformats.org/officeDocument/2006/relationships/hyperlink" Target="http://pbs.twimg.com/profile_images/1461698358037209091/2fR1IOpg_normal.jpg" TargetMode="External"/><Relationship Id="rId2656" Type="http://schemas.openxmlformats.org/officeDocument/2006/relationships/hyperlink" Target="http://pbs.twimg.com/profile_images/1410038059630927872/UCRFSU76_normal.jpg" TargetMode="External"/><Relationship Id="rId2863" Type="http://schemas.openxmlformats.org/officeDocument/2006/relationships/hyperlink" Target="https://twitter.com/bryguyreynolds" TargetMode="External"/><Relationship Id="rId3707" Type="http://schemas.openxmlformats.org/officeDocument/2006/relationships/hyperlink" Target="https://twitter.com/sbe94" TargetMode="External"/><Relationship Id="rId3914" Type="http://schemas.openxmlformats.org/officeDocument/2006/relationships/hyperlink" Target="https://twitter.com/researchmrx" TargetMode="External"/><Relationship Id="rId628" Type="http://schemas.openxmlformats.org/officeDocument/2006/relationships/hyperlink" Target="https://t.co/1aBuJrso0V" TargetMode="External"/><Relationship Id="rId835" Type="http://schemas.openxmlformats.org/officeDocument/2006/relationships/hyperlink" Target="http://pbs.twimg.com/profile_images/1436887568499425282/-nPz4yQu_normal.jpg" TargetMode="External"/><Relationship Id="rId1258" Type="http://schemas.openxmlformats.org/officeDocument/2006/relationships/hyperlink" Target="http://pbs.twimg.com/profile_images/1274169258285633542/DKlUQD_B_normal.jpg" TargetMode="External"/><Relationship Id="rId1465" Type="http://schemas.openxmlformats.org/officeDocument/2006/relationships/hyperlink" Target="http://pbs.twimg.com/profile_images/1108525540363898881/AbaHJoHd_normal.jpg" TargetMode="External"/><Relationship Id="rId1672" Type="http://schemas.openxmlformats.org/officeDocument/2006/relationships/hyperlink" Target="http://pbs.twimg.com/profile_images/1456790972843630593/uUWf5TJ7_normal.jpg" TargetMode="External"/><Relationship Id="rId2309" Type="http://schemas.openxmlformats.org/officeDocument/2006/relationships/hyperlink" Target="http://pbs.twimg.com/profile_images/1217619039947841541/rh5xFo7i_normal.jpg" TargetMode="External"/><Relationship Id="rId2516" Type="http://schemas.openxmlformats.org/officeDocument/2006/relationships/hyperlink" Target="http://pbs.twimg.com/profile_images/1427340375128100879/sjEgcFec_normal.jpg" TargetMode="External"/><Relationship Id="rId2723" Type="http://schemas.openxmlformats.org/officeDocument/2006/relationships/hyperlink" Target="http://pbs.twimg.com/profile_images/1376541257598607365/Sos6PCiO_normal.jpg" TargetMode="External"/><Relationship Id="rId1118" Type="http://schemas.openxmlformats.org/officeDocument/2006/relationships/hyperlink" Target="http://pbs.twimg.com/profile_images/1421980960560762882/5uvzhzKS_normal.jpg" TargetMode="External"/><Relationship Id="rId1325" Type="http://schemas.openxmlformats.org/officeDocument/2006/relationships/hyperlink" Target="http://pbs.twimg.com/profile_images/1448271047929655307/tZVymUD7_normal.jpg" TargetMode="External"/><Relationship Id="rId1532" Type="http://schemas.openxmlformats.org/officeDocument/2006/relationships/hyperlink" Target="http://pbs.twimg.com/profile_images/1463678035732099072/nmAz6lTF_normal.jpg" TargetMode="External"/><Relationship Id="rId2930" Type="http://schemas.openxmlformats.org/officeDocument/2006/relationships/hyperlink" Target="https://twitter.com/smallballgang" TargetMode="External"/><Relationship Id="rId4688" Type="http://schemas.openxmlformats.org/officeDocument/2006/relationships/hyperlink" Target="https://twitter.com/job_chocolat" TargetMode="External"/><Relationship Id="rId902" Type="http://schemas.openxmlformats.org/officeDocument/2006/relationships/hyperlink" Target="http://pbs.twimg.com/profile_images/1313030384653754368/mwmrrAZ9_normal.jpg" TargetMode="External"/><Relationship Id="rId3497" Type="http://schemas.openxmlformats.org/officeDocument/2006/relationships/hyperlink" Target="https://twitter.com/ultimateappfan" TargetMode="External"/><Relationship Id="rId4895" Type="http://schemas.openxmlformats.org/officeDocument/2006/relationships/printerSettings" Target="../printerSettings/printerSettings2.bin"/><Relationship Id="rId31" Type="http://schemas.openxmlformats.org/officeDocument/2006/relationships/hyperlink" Target="https://t.co/EdE6wuq1X2" TargetMode="External"/><Relationship Id="rId2099" Type="http://schemas.openxmlformats.org/officeDocument/2006/relationships/hyperlink" Target="http://pbs.twimg.com/profile_images/1455504402270228488/TUidaBIP_normal.jpg" TargetMode="External"/><Relationship Id="rId4548" Type="http://schemas.openxmlformats.org/officeDocument/2006/relationships/hyperlink" Target="https://twitter.com/ericaaricardo" TargetMode="External"/><Relationship Id="rId4755" Type="http://schemas.openxmlformats.org/officeDocument/2006/relationships/hyperlink" Target="https://twitter.com/news_line_me" TargetMode="External"/><Relationship Id="rId278" Type="http://schemas.openxmlformats.org/officeDocument/2006/relationships/hyperlink" Target="https://t.co/KzmOBlF8EQ" TargetMode="External"/><Relationship Id="rId3357" Type="http://schemas.openxmlformats.org/officeDocument/2006/relationships/hyperlink" Target="https://twitter.com/jamiehollis17" TargetMode="External"/><Relationship Id="rId3564" Type="http://schemas.openxmlformats.org/officeDocument/2006/relationships/hyperlink" Target="https://twitter.com/kinniku3320011" TargetMode="External"/><Relationship Id="rId3771" Type="http://schemas.openxmlformats.org/officeDocument/2006/relationships/hyperlink" Target="https://twitter.com/kaii2475" TargetMode="External"/><Relationship Id="rId4408" Type="http://schemas.openxmlformats.org/officeDocument/2006/relationships/hyperlink" Target="https://twitter.com/keisyishere" TargetMode="External"/><Relationship Id="rId4615" Type="http://schemas.openxmlformats.org/officeDocument/2006/relationships/hyperlink" Target="https://twitter.com/ealvarezfight" TargetMode="External"/><Relationship Id="rId4822" Type="http://schemas.openxmlformats.org/officeDocument/2006/relationships/hyperlink" Target="https://twitter.com/deadlifter93" TargetMode="External"/><Relationship Id="rId485" Type="http://schemas.openxmlformats.org/officeDocument/2006/relationships/hyperlink" Target="https://t.co/5khyrH2Jk7" TargetMode="External"/><Relationship Id="rId692" Type="http://schemas.openxmlformats.org/officeDocument/2006/relationships/hyperlink" Target="https://t.co/us2MXI6igJ" TargetMode="External"/><Relationship Id="rId2166" Type="http://schemas.openxmlformats.org/officeDocument/2006/relationships/hyperlink" Target="http://pbs.twimg.com/profile_images/1458057133988122631/8wKVC1sn_normal.jpg" TargetMode="External"/><Relationship Id="rId2373" Type="http://schemas.openxmlformats.org/officeDocument/2006/relationships/hyperlink" Target="http://pbs.twimg.com/profile_images/1465281828588515333/c_GDsCZB_normal.jpg" TargetMode="External"/><Relationship Id="rId2580" Type="http://schemas.openxmlformats.org/officeDocument/2006/relationships/hyperlink" Target="http://pbs.twimg.com/profile_images/1245549049224130561/UH_z3rpo_normal.jpg" TargetMode="External"/><Relationship Id="rId3217" Type="http://schemas.openxmlformats.org/officeDocument/2006/relationships/hyperlink" Target="https://twitter.com/yannispappas" TargetMode="External"/><Relationship Id="rId3424" Type="http://schemas.openxmlformats.org/officeDocument/2006/relationships/hyperlink" Target="https://twitter.com/baeron_" TargetMode="External"/><Relationship Id="rId3631" Type="http://schemas.openxmlformats.org/officeDocument/2006/relationships/hyperlink" Target="https://twitter.com/yowesbbigwins1" TargetMode="External"/><Relationship Id="rId138" Type="http://schemas.openxmlformats.org/officeDocument/2006/relationships/hyperlink" Target="https://t.co/dzSPuzsu73" TargetMode="External"/><Relationship Id="rId345" Type="http://schemas.openxmlformats.org/officeDocument/2006/relationships/hyperlink" Target="https://t.co/3MYKcONiE8" TargetMode="External"/><Relationship Id="rId552" Type="http://schemas.openxmlformats.org/officeDocument/2006/relationships/hyperlink" Target="https://t.co/BtWU3hIjPb" TargetMode="External"/><Relationship Id="rId1182" Type="http://schemas.openxmlformats.org/officeDocument/2006/relationships/hyperlink" Target="http://pbs.twimg.com/profile_images/814534504693972992/w-zM2Vl9_normal.jpg" TargetMode="External"/><Relationship Id="rId2026" Type="http://schemas.openxmlformats.org/officeDocument/2006/relationships/hyperlink" Target="http://pbs.twimg.com/profile_images/1462646260838678533/UFNWZsAW_normal.jpg" TargetMode="External"/><Relationship Id="rId2233" Type="http://schemas.openxmlformats.org/officeDocument/2006/relationships/hyperlink" Target="http://pbs.twimg.com/profile_images/1461877661874065408/qMTP4F_k_normal.jpg" TargetMode="External"/><Relationship Id="rId2440" Type="http://schemas.openxmlformats.org/officeDocument/2006/relationships/hyperlink" Target="http://pbs.twimg.com/profile_images/1447941403250675714/97xLqApx_normal.jpg" TargetMode="External"/><Relationship Id="rId205" Type="http://schemas.openxmlformats.org/officeDocument/2006/relationships/hyperlink" Target="https://t.co/1YhWb2OT4Q" TargetMode="External"/><Relationship Id="rId412" Type="http://schemas.openxmlformats.org/officeDocument/2006/relationships/hyperlink" Target="https://t.co/1ZE9dfmJfL" TargetMode="External"/><Relationship Id="rId1042" Type="http://schemas.openxmlformats.org/officeDocument/2006/relationships/hyperlink" Target="http://pbs.twimg.com/profile_images/1379140162551177220/6qoJZik8_normal.jpg" TargetMode="External"/><Relationship Id="rId2300" Type="http://schemas.openxmlformats.org/officeDocument/2006/relationships/hyperlink" Target="http://pbs.twimg.com/profile_images/1464651061210550272/rYSQHdOX_normal.jpg" TargetMode="External"/><Relationship Id="rId4198" Type="http://schemas.openxmlformats.org/officeDocument/2006/relationships/hyperlink" Target="https://twitter.com/jenkyues" TargetMode="External"/><Relationship Id="rId1999" Type="http://schemas.openxmlformats.org/officeDocument/2006/relationships/hyperlink" Target="http://pbs.twimg.com/profile_images/1287627328755990528/VcFt6rbG_normal.jpg" TargetMode="External"/><Relationship Id="rId4058" Type="http://schemas.openxmlformats.org/officeDocument/2006/relationships/hyperlink" Target="https://twitter.com/combat_insider" TargetMode="External"/><Relationship Id="rId4265" Type="http://schemas.openxmlformats.org/officeDocument/2006/relationships/hyperlink" Target="https://twitter.com/artic_2010" TargetMode="External"/><Relationship Id="rId4472" Type="http://schemas.openxmlformats.org/officeDocument/2006/relationships/hyperlink" Target="https://twitter.com/recitesocial" TargetMode="External"/><Relationship Id="rId1859" Type="http://schemas.openxmlformats.org/officeDocument/2006/relationships/hyperlink" Target="http://pbs.twimg.com/profile_images/1219575518221090816/l2hy-fKm_normal.jpg" TargetMode="External"/><Relationship Id="rId3074" Type="http://schemas.openxmlformats.org/officeDocument/2006/relationships/hyperlink" Target="https://twitter.com/meteoraspractor" TargetMode="External"/><Relationship Id="rId4125" Type="http://schemas.openxmlformats.org/officeDocument/2006/relationships/hyperlink" Target="https://twitter.com/cedrick89" TargetMode="External"/><Relationship Id="rId1719" Type="http://schemas.openxmlformats.org/officeDocument/2006/relationships/hyperlink" Target="http://pbs.twimg.com/profile_images/1281315555958493184/a5R-yIYv_normal.jpg" TargetMode="External"/><Relationship Id="rId1926" Type="http://schemas.openxmlformats.org/officeDocument/2006/relationships/hyperlink" Target="http://pbs.twimg.com/profile_images/1404025734084059136/M1GHEcy6_normal.jpg" TargetMode="External"/><Relationship Id="rId3281" Type="http://schemas.openxmlformats.org/officeDocument/2006/relationships/hyperlink" Target="https://twitter.com/boogerbeard1" TargetMode="External"/><Relationship Id="rId4332" Type="http://schemas.openxmlformats.org/officeDocument/2006/relationships/hyperlink" Target="https://twitter.com/aegyowincityxxx" TargetMode="External"/><Relationship Id="rId2090" Type="http://schemas.openxmlformats.org/officeDocument/2006/relationships/hyperlink" Target="http://pbs.twimg.com/profile_images/1364310651980705793/cwHWE-o2_normal.jpg" TargetMode="External"/><Relationship Id="rId3141" Type="http://schemas.openxmlformats.org/officeDocument/2006/relationships/hyperlink" Target="https://twitter.com/twooodley" TargetMode="External"/><Relationship Id="rId3001" Type="http://schemas.openxmlformats.org/officeDocument/2006/relationships/hyperlink" Target="https://twitter.com/officalaustin75" TargetMode="External"/><Relationship Id="rId3958" Type="http://schemas.openxmlformats.org/officeDocument/2006/relationships/hyperlink" Target="https://twitter.com/elevensportspl" TargetMode="External"/><Relationship Id="rId879" Type="http://schemas.openxmlformats.org/officeDocument/2006/relationships/hyperlink" Target="http://pbs.twimg.com/profile_images/1427485696546201601/jL6ZZSAz_normal.png" TargetMode="External"/><Relationship Id="rId2767" Type="http://schemas.openxmlformats.org/officeDocument/2006/relationships/hyperlink" Target="http://pbs.twimg.com/profile_images/1392364345170882560/xcXBJL7h_normal.jpg" TargetMode="External"/><Relationship Id="rId739" Type="http://schemas.openxmlformats.org/officeDocument/2006/relationships/hyperlink" Target="http://pbs.twimg.com/profile_images/1243952499951722496/avmozXvx_normal.jpg" TargetMode="External"/><Relationship Id="rId1369" Type="http://schemas.openxmlformats.org/officeDocument/2006/relationships/hyperlink" Target="http://pbs.twimg.com/profile_images/1263012868523298816/eABQRzJA_normal.jpg" TargetMode="External"/><Relationship Id="rId1576" Type="http://schemas.openxmlformats.org/officeDocument/2006/relationships/hyperlink" Target="http://pbs.twimg.com/profile_images/1330833399003672576/1RGLrxup_normal.jpg" TargetMode="External"/><Relationship Id="rId2974" Type="http://schemas.openxmlformats.org/officeDocument/2006/relationships/hyperlink" Target="https://twitter.com/ufc_junkie89" TargetMode="External"/><Relationship Id="rId3818" Type="http://schemas.openxmlformats.org/officeDocument/2006/relationships/hyperlink" Target="https://twitter.com/jj_euphoria" TargetMode="External"/><Relationship Id="rId946" Type="http://schemas.openxmlformats.org/officeDocument/2006/relationships/hyperlink" Target="http://pbs.twimg.com/profile_images/1449567788406751232/vRzxKzkW_normal.jpg" TargetMode="External"/><Relationship Id="rId1229" Type="http://schemas.openxmlformats.org/officeDocument/2006/relationships/hyperlink" Target="http://pbs.twimg.com/profile_images/1594755891/image_normal.jpg" TargetMode="External"/><Relationship Id="rId1783" Type="http://schemas.openxmlformats.org/officeDocument/2006/relationships/hyperlink" Target="http://pbs.twimg.com/profile_images/1465273388675776514/5oh8UUoe_normal.jpg" TargetMode="External"/><Relationship Id="rId1990" Type="http://schemas.openxmlformats.org/officeDocument/2006/relationships/hyperlink" Target="http://pbs.twimg.com/profile_images/1463115355866677251/G83d5eC5_normal.jpg" TargetMode="External"/><Relationship Id="rId2627" Type="http://schemas.openxmlformats.org/officeDocument/2006/relationships/hyperlink" Target="http://pbs.twimg.com/profile_images/1309302303975854080/LeoONH_G_normal.jpg" TargetMode="External"/><Relationship Id="rId2834" Type="http://schemas.openxmlformats.org/officeDocument/2006/relationships/hyperlink" Target="https://twitter.com/sakai_rugby1223" TargetMode="External"/><Relationship Id="rId75" Type="http://schemas.openxmlformats.org/officeDocument/2006/relationships/hyperlink" Target="https://t.co/Mlh0sdAwYE" TargetMode="External"/><Relationship Id="rId806" Type="http://schemas.openxmlformats.org/officeDocument/2006/relationships/hyperlink" Target="http://pbs.twimg.com/profile_images/1401145483322703876/oXR2lfjl_normal.jpg" TargetMode="External"/><Relationship Id="rId1436" Type="http://schemas.openxmlformats.org/officeDocument/2006/relationships/hyperlink" Target="http://pbs.twimg.com/profile_images/1607693423/image_normal.jpg" TargetMode="External"/><Relationship Id="rId1643" Type="http://schemas.openxmlformats.org/officeDocument/2006/relationships/hyperlink" Target="http://pbs.twimg.com/profile_images/1464608654297268226/ZqBhC9z2_normal.jpg" TargetMode="External"/><Relationship Id="rId1850" Type="http://schemas.openxmlformats.org/officeDocument/2006/relationships/hyperlink" Target="http://pbs.twimg.com/profile_images/1451872449482657793/qFvNB-eC_normal.jpg" TargetMode="External"/><Relationship Id="rId2901" Type="http://schemas.openxmlformats.org/officeDocument/2006/relationships/hyperlink" Target="https://twitter.com/muzammil7485" TargetMode="External"/><Relationship Id="rId4799" Type="http://schemas.openxmlformats.org/officeDocument/2006/relationships/hyperlink" Target="https://twitter.com/larryfisher_man" TargetMode="External"/><Relationship Id="rId1503" Type="http://schemas.openxmlformats.org/officeDocument/2006/relationships/hyperlink" Target="http://pbs.twimg.com/profile_images/1447435913781415939/gbvvhejl_normal.png" TargetMode="External"/><Relationship Id="rId1710" Type="http://schemas.openxmlformats.org/officeDocument/2006/relationships/hyperlink" Target="http://pbs.twimg.com/profile_images/1464444385945284613/nlgSu5Fq_normal.jpg" TargetMode="External"/><Relationship Id="rId4659" Type="http://schemas.openxmlformats.org/officeDocument/2006/relationships/hyperlink" Target="https://twitter.com/officialmmatime" TargetMode="External"/><Relationship Id="rId4866" Type="http://schemas.openxmlformats.org/officeDocument/2006/relationships/hyperlink" Target="https://twitter.com/jivites40705454" TargetMode="External"/><Relationship Id="rId3468" Type="http://schemas.openxmlformats.org/officeDocument/2006/relationships/hyperlink" Target="https://twitter.com/itsjustkadarius" TargetMode="External"/><Relationship Id="rId3675" Type="http://schemas.openxmlformats.org/officeDocument/2006/relationships/hyperlink" Target="https://twitter.com/warriorcode2020" TargetMode="External"/><Relationship Id="rId3882" Type="http://schemas.openxmlformats.org/officeDocument/2006/relationships/hyperlink" Target="https://twitter.com/hypengee" TargetMode="External"/><Relationship Id="rId4519" Type="http://schemas.openxmlformats.org/officeDocument/2006/relationships/hyperlink" Target="https://twitter.com/mve240" TargetMode="External"/><Relationship Id="rId4726" Type="http://schemas.openxmlformats.org/officeDocument/2006/relationships/hyperlink" Target="https://twitter.com/fujimarukun777" TargetMode="External"/><Relationship Id="rId389" Type="http://schemas.openxmlformats.org/officeDocument/2006/relationships/hyperlink" Target="https://t.co/O5Lv245WaR" TargetMode="External"/><Relationship Id="rId596" Type="http://schemas.openxmlformats.org/officeDocument/2006/relationships/hyperlink" Target="https://t.co/fBKj3rGaDk" TargetMode="External"/><Relationship Id="rId2277" Type="http://schemas.openxmlformats.org/officeDocument/2006/relationships/hyperlink" Target="http://pbs.twimg.com/profile_images/1288348243093405696/hEBi_gwX_normal.jpg" TargetMode="External"/><Relationship Id="rId2484" Type="http://schemas.openxmlformats.org/officeDocument/2006/relationships/hyperlink" Target="http://pbs.twimg.com/profile_images/1456011901301895169/6xv2xKKr_normal.jpg" TargetMode="External"/><Relationship Id="rId2691" Type="http://schemas.openxmlformats.org/officeDocument/2006/relationships/hyperlink" Target="http://pbs.twimg.com/profile_images/1450295056913485826/zeYIibNz_normal.jpg" TargetMode="External"/><Relationship Id="rId3328" Type="http://schemas.openxmlformats.org/officeDocument/2006/relationships/hyperlink" Target="https://twitter.com/tjidenma" TargetMode="External"/><Relationship Id="rId3535" Type="http://schemas.openxmlformats.org/officeDocument/2006/relationships/hyperlink" Target="https://twitter.com/raymundomma" TargetMode="External"/><Relationship Id="rId3742" Type="http://schemas.openxmlformats.org/officeDocument/2006/relationships/hyperlink" Target="https://twitter.com/nanaciay" TargetMode="External"/><Relationship Id="rId249" Type="http://schemas.openxmlformats.org/officeDocument/2006/relationships/hyperlink" Target="https://t.co/O7miejYADL" TargetMode="External"/><Relationship Id="rId456" Type="http://schemas.openxmlformats.org/officeDocument/2006/relationships/hyperlink" Target="https://t.co/L34TzQj95U" TargetMode="External"/><Relationship Id="rId663" Type="http://schemas.openxmlformats.org/officeDocument/2006/relationships/hyperlink" Target="https://t.co/EYL5j70jRG" TargetMode="External"/><Relationship Id="rId870" Type="http://schemas.openxmlformats.org/officeDocument/2006/relationships/hyperlink" Target="http://pbs.twimg.com/profile_images/1229137782951620608/jdFjcGjP_normal.png" TargetMode="External"/><Relationship Id="rId1086" Type="http://schemas.openxmlformats.org/officeDocument/2006/relationships/hyperlink" Target="http://pbs.twimg.com/profile_images/1465201769177247746/TNkc0XZ1_normal.jpg" TargetMode="External"/><Relationship Id="rId1293" Type="http://schemas.openxmlformats.org/officeDocument/2006/relationships/hyperlink" Target="http://pbs.twimg.com/profile_images/1410904758609711105/IKHc11pn_normal.jpg" TargetMode="External"/><Relationship Id="rId2137" Type="http://schemas.openxmlformats.org/officeDocument/2006/relationships/hyperlink" Target="http://pbs.twimg.com/profile_images/1413587254430343174/ZFO36TIi_normal.jpg" TargetMode="External"/><Relationship Id="rId2344" Type="http://schemas.openxmlformats.org/officeDocument/2006/relationships/hyperlink" Target="http://pbs.twimg.com/profile_images/1238805387652009985/sV6Dvdt1_normal.jpg" TargetMode="External"/><Relationship Id="rId2551" Type="http://schemas.openxmlformats.org/officeDocument/2006/relationships/hyperlink" Target="http://pbs.twimg.com/profile_images/1464364715409391627/MYqPRID__normal.jpg" TargetMode="External"/><Relationship Id="rId109" Type="http://schemas.openxmlformats.org/officeDocument/2006/relationships/hyperlink" Target="https://t.co/STRCJcvpqA" TargetMode="External"/><Relationship Id="rId316" Type="http://schemas.openxmlformats.org/officeDocument/2006/relationships/hyperlink" Target="https://t.co/TExEjwKmZs" TargetMode="External"/><Relationship Id="rId523" Type="http://schemas.openxmlformats.org/officeDocument/2006/relationships/hyperlink" Target="https://t.co/oLk4XEKAWA" TargetMode="External"/><Relationship Id="rId1153" Type="http://schemas.openxmlformats.org/officeDocument/2006/relationships/hyperlink" Target="http://pbs.twimg.com/profile_images/1091961978157858816/p7_gAgKB_normal.jpg" TargetMode="External"/><Relationship Id="rId2204" Type="http://schemas.openxmlformats.org/officeDocument/2006/relationships/hyperlink" Target="http://pbs.twimg.com/profile_images/1154959339657916417/GLpjunbx_normal.jpg" TargetMode="External"/><Relationship Id="rId3602" Type="http://schemas.openxmlformats.org/officeDocument/2006/relationships/hyperlink" Target="https://twitter.com/huemungus__" TargetMode="External"/><Relationship Id="rId730" Type="http://schemas.openxmlformats.org/officeDocument/2006/relationships/hyperlink" Target="http://pbs.twimg.com/profile_images/1247575225337872385/rnTedKB4_normal.jpg" TargetMode="External"/><Relationship Id="rId1013" Type="http://schemas.openxmlformats.org/officeDocument/2006/relationships/hyperlink" Target="http://pbs.twimg.com/profile_images/1322891120364396544/RUFd11T0_normal.jpg" TargetMode="External"/><Relationship Id="rId1360" Type="http://schemas.openxmlformats.org/officeDocument/2006/relationships/hyperlink" Target="http://pbs.twimg.com/profile_images/1247767142289657865/OeR3FVm2_normal.jpg" TargetMode="External"/><Relationship Id="rId2411" Type="http://schemas.openxmlformats.org/officeDocument/2006/relationships/hyperlink" Target="http://pbs.twimg.com/profile_images/1449624517446299648/g58cVYAl_normal.jpg" TargetMode="External"/><Relationship Id="rId4169" Type="http://schemas.openxmlformats.org/officeDocument/2006/relationships/hyperlink" Target="https://twitter.com/dnw91melbourne" TargetMode="External"/><Relationship Id="rId1220" Type="http://schemas.openxmlformats.org/officeDocument/2006/relationships/hyperlink" Target="http://pbs.twimg.com/profile_images/1429212245347782667/XQp5q8C5_normal.jpg" TargetMode="External"/><Relationship Id="rId4376" Type="http://schemas.openxmlformats.org/officeDocument/2006/relationships/hyperlink" Target="https://twitter.com/eagiesmesh" TargetMode="External"/><Relationship Id="rId4583" Type="http://schemas.openxmlformats.org/officeDocument/2006/relationships/hyperlink" Target="https://twitter.com/swm7ssjyjab4bxz" TargetMode="External"/><Relationship Id="rId4790" Type="http://schemas.openxmlformats.org/officeDocument/2006/relationships/hyperlink" Target="https://twitter.com/riya74675039" TargetMode="External"/><Relationship Id="rId3185" Type="http://schemas.openxmlformats.org/officeDocument/2006/relationships/hyperlink" Target="https://twitter.com/chris19585632" TargetMode="External"/><Relationship Id="rId3392" Type="http://schemas.openxmlformats.org/officeDocument/2006/relationships/hyperlink" Target="https://twitter.com/pedrocrf10" TargetMode="External"/><Relationship Id="rId4029" Type="http://schemas.openxmlformats.org/officeDocument/2006/relationships/hyperlink" Target="https://twitter.com/win_cutie_cityx" TargetMode="External"/><Relationship Id="rId4236" Type="http://schemas.openxmlformats.org/officeDocument/2006/relationships/hyperlink" Target="https://twitter.com/ciarafiles" TargetMode="External"/><Relationship Id="rId4443" Type="http://schemas.openxmlformats.org/officeDocument/2006/relationships/hyperlink" Target="https://twitter.com/fatboyjonesy" TargetMode="External"/><Relationship Id="rId4650" Type="http://schemas.openxmlformats.org/officeDocument/2006/relationships/hyperlink" Target="https://twitter.com/taufiqhakimi_" TargetMode="External"/><Relationship Id="rId3045" Type="http://schemas.openxmlformats.org/officeDocument/2006/relationships/hyperlink" Target="https://twitter.com/apolloufc" TargetMode="External"/><Relationship Id="rId3252" Type="http://schemas.openxmlformats.org/officeDocument/2006/relationships/hyperlink" Target="https://twitter.com/brandon68081501" TargetMode="External"/><Relationship Id="rId4303" Type="http://schemas.openxmlformats.org/officeDocument/2006/relationships/hyperlink" Target="https://twitter.com/chcolaate" TargetMode="External"/><Relationship Id="rId4510" Type="http://schemas.openxmlformats.org/officeDocument/2006/relationships/hyperlink" Target="https://twitter.com/kakutou_ms" TargetMode="External"/><Relationship Id="rId173" Type="http://schemas.openxmlformats.org/officeDocument/2006/relationships/hyperlink" Target="https://t.co/zvxzP8eNb1" TargetMode="External"/><Relationship Id="rId380" Type="http://schemas.openxmlformats.org/officeDocument/2006/relationships/hyperlink" Target="https://t.co/3ECg5vZhvy" TargetMode="External"/><Relationship Id="rId2061" Type="http://schemas.openxmlformats.org/officeDocument/2006/relationships/hyperlink" Target="http://pbs.twimg.com/profile_images/1422227646658891782/YAzfBNFX_normal.jpg" TargetMode="External"/><Relationship Id="rId3112" Type="http://schemas.openxmlformats.org/officeDocument/2006/relationships/hyperlink" Target="https://twitter.com/nzakkyyf" TargetMode="External"/><Relationship Id="rId240" Type="http://schemas.openxmlformats.org/officeDocument/2006/relationships/hyperlink" Target="https://t.co/SOWdJkvSOe" TargetMode="External"/><Relationship Id="rId100" Type="http://schemas.openxmlformats.org/officeDocument/2006/relationships/hyperlink" Target="https://t.co/mOD96VyJaa" TargetMode="External"/><Relationship Id="rId2878" Type="http://schemas.openxmlformats.org/officeDocument/2006/relationships/hyperlink" Target="https://twitter.com/enotrpgdx3" TargetMode="External"/><Relationship Id="rId3929" Type="http://schemas.openxmlformats.org/officeDocument/2006/relationships/hyperlink" Target="https://twitter.com/svtt7teencityx" TargetMode="External"/><Relationship Id="rId4093" Type="http://schemas.openxmlformats.org/officeDocument/2006/relationships/hyperlink" Target="https://twitter.com/hunnywh0re" TargetMode="External"/><Relationship Id="rId1687" Type="http://schemas.openxmlformats.org/officeDocument/2006/relationships/hyperlink" Target="http://pbs.twimg.com/profile_images/1459069342709174273/PJDakWtC_normal.jpg" TargetMode="External"/><Relationship Id="rId1894" Type="http://schemas.openxmlformats.org/officeDocument/2006/relationships/hyperlink" Target="http://pbs.twimg.com/profile_images/1459999901123764233/j05cQCXh_normal.jpg" TargetMode="External"/><Relationship Id="rId2738" Type="http://schemas.openxmlformats.org/officeDocument/2006/relationships/hyperlink" Target="http://pbs.twimg.com/profile_images/1418062599531339777/gbSszce-_normal.jpg" TargetMode="External"/><Relationship Id="rId2945" Type="http://schemas.openxmlformats.org/officeDocument/2006/relationships/hyperlink" Target="https://twitter.com/jenmillsap" TargetMode="External"/><Relationship Id="rId917" Type="http://schemas.openxmlformats.org/officeDocument/2006/relationships/hyperlink" Target="http://pbs.twimg.com/profile_images/1329116428654551042/3DHnyY4h_normal.jpg" TargetMode="External"/><Relationship Id="rId1547" Type="http://schemas.openxmlformats.org/officeDocument/2006/relationships/hyperlink" Target="http://pbs.twimg.com/profile_images/1464275412310126598/MXBTZ6aE_normal.jpg" TargetMode="External"/><Relationship Id="rId1754" Type="http://schemas.openxmlformats.org/officeDocument/2006/relationships/hyperlink" Target="http://pbs.twimg.com/profile_images/1463361636954427392/E2RjwohS_normal.jpg" TargetMode="External"/><Relationship Id="rId1961" Type="http://schemas.openxmlformats.org/officeDocument/2006/relationships/hyperlink" Target="http://pbs.twimg.com/profile_images/1347151580936724480/bdX_cKXq_normal.jpg" TargetMode="External"/><Relationship Id="rId2805" Type="http://schemas.openxmlformats.org/officeDocument/2006/relationships/hyperlink" Target="https://twitter.com/devonlwoods" TargetMode="External"/><Relationship Id="rId4160" Type="http://schemas.openxmlformats.org/officeDocument/2006/relationships/hyperlink" Target="https://twitter.com/cluckypls" TargetMode="External"/><Relationship Id="rId46" Type="http://schemas.openxmlformats.org/officeDocument/2006/relationships/hyperlink" Target="https://t.co/7IYwVQmi4G" TargetMode="External"/><Relationship Id="rId1407" Type="http://schemas.openxmlformats.org/officeDocument/2006/relationships/hyperlink" Target="http://pbs.twimg.com/profile_images/515179675325177856/WxbryqlV_normal.png" TargetMode="External"/><Relationship Id="rId1614" Type="http://schemas.openxmlformats.org/officeDocument/2006/relationships/hyperlink" Target="http://pbs.twimg.com/profile_images/1329887886754328576/m37LC60X_normal.jpg" TargetMode="External"/><Relationship Id="rId1821" Type="http://schemas.openxmlformats.org/officeDocument/2006/relationships/hyperlink" Target="http://pbs.twimg.com/profile_images/908576878700634113/zs23be5n_normal.jpg" TargetMode="External"/><Relationship Id="rId4020" Type="http://schemas.openxmlformats.org/officeDocument/2006/relationships/hyperlink" Target="https://twitter.com/g_sonerr" TargetMode="External"/><Relationship Id="rId3579" Type="http://schemas.openxmlformats.org/officeDocument/2006/relationships/hyperlink" Target="https://twitter.com/90alex011" TargetMode="External"/><Relationship Id="rId3786" Type="http://schemas.openxmlformats.org/officeDocument/2006/relationships/hyperlink" Target="https://twitter.com/neymarjrdepre" TargetMode="External"/><Relationship Id="rId2388" Type="http://schemas.openxmlformats.org/officeDocument/2006/relationships/hyperlink" Target="http://pbs.twimg.com/profile_images/1388321680171409417/534BYc78_normal.jpg" TargetMode="External"/><Relationship Id="rId2595" Type="http://schemas.openxmlformats.org/officeDocument/2006/relationships/hyperlink" Target="http://pbs.twimg.com/profile_images/639613903895314432/i86S43n3_normal.jpg" TargetMode="External"/><Relationship Id="rId3439" Type="http://schemas.openxmlformats.org/officeDocument/2006/relationships/hyperlink" Target="https://twitter.com/buhmuhsuh" TargetMode="External"/><Relationship Id="rId3993" Type="http://schemas.openxmlformats.org/officeDocument/2006/relationships/hyperlink" Target="https://twitter.com/sunoo_bels" TargetMode="External"/><Relationship Id="rId4837" Type="http://schemas.openxmlformats.org/officeDocument/2006/relationships/hyperlink" Target="https://twitter.com/presidentboxing" TargetMode="External"/><Relationship Id="rId567" Type="http://schemas.openxmlformats.org/officeDocument/2006/relationships/hyperlink" Target="https://t.co/lzGbow2Ffq" TargetMode="External"/><Relationship Id="rId1197" Type="http://schemas.openxmlformats.org/officeDocument/2006/relationships/hyperlink" Target="http://pbs.twimg.com/profile_images/1209000226801016832/9qs5Equr_normal.jpg" TargetMode="External"/><Relationship Id="rId2248" Type="http://schemas.openxmlformats.org/officeDocument/2006/relationships/hyperlink" Target="http://pbs.twimg.com/profile_images/1460970336330350596/qNsAke6e_normal.jpg" TargetMode="External"/><Relationship Id="rId3646" Type="http://schemas.openxmlformats.org/officeDocument/2006/relationships/hyperlink" Target="https://twitter.com/_jima__" TargetMode="External"/><Relationship Id="rId3853" Type="http://schemas.openxmlformats.org/officeDocument/2006/relationships/hyperlink" Target="https://twitter.com/ultimatesolana" TargetMode="External"/><Relationship Id="rId774" Type="http://schemas.openxmlformats.org/officeDocument/2006/relationships/hyperlink" Target="http://pbs.twimg.com/profile_images/1460345771467972617/Pue2IY6B_normal.jpg" TargetMode="External"/><Relationship Id="rId981" Type="http://schemas.openxmlformats.org/officeDocument/2006/relationships/hyperlink" Target="http://pbs.twimg.com/profile_images/1304700580405731328/IZmDZlql_normal.jpg" TargetMode="External"/><Relationship Id="rId1057" Type="http://schemas.openxmlformats.org/officeDocument/2006/relationships/hyperlink" Target="http://pbs.twimg.com/profile_images/1459995319337308160/h_I4ErU7_normal.jpg" TargetMode="External"/><Relationship Id="rId2455" Type="http://schemas.openxmlformats.org/officeDocument/2006/relationships/hyperlink" Target="http://pbs.twimg.com/profile_images/1464976969737535493/L15g2uoE_normal.jpg" TargetMode="External"/><Relationship Id="rId2662" Type="http://schemas.openxmlformats.org/officeDocument/2006/relationships/hyperlink" Target="http://pbs.twimg.com/profile_images/1069400757416292353/xqmajyqr_normal.jpg" TargetMode="External"/><Relationship Id="rId3506" Type="http://schemas.openxmlformats.org/officeDocument/2006/relationships/hyperlink" Target="https://twitter.com/crunthorpe5" TargetMode="External"/><Relationship Id="rId3713" Type="http://schemas.openxmlformats.org/officeDocument/2006/relationships/hyperlink" Target="https://twitter.com/moscreamfightp1" TargetMode="External"/><Relationship Id="rId3920" Type="http://schemas.openxmlformats.org/officeDocument/2006/relationships/hyperlink" Target="https://twitter.com/koo49022111" TargetMode="External"/><Relationship Id="rId427" Type="http://schemas.openxmlformats.org/officeDocument/2006/relationships/hyperlink" Target="https://t.co/0QcINIGSLh" TargetMode="External"/><Relationship Id="rId634" Type="http://schemas.openxmlformats.org/officeDocument/2006/relationships/hyperlink" Target="https://t.co/wpZ9XFkNJj" TargetMode="External"/><Relationship Id="rId841" Type="http://schemas.openxmlformats.org/officeDocument/2006/relationships/hyperlink" Target="http://pbs.twimg.com/profile_images/1465085913638203395/WvFQq-EF_normal.jpg" TargetMode="External"/><Relationship Id="rId1264" Type="http://schemas.openxmlformats.org/officeDocument/2006/relationships/hyperlink" Target="http://pbs.twimg.com/profile_images/1203958619340988416/apmiOUSM_normal.jpg" TargetMode="External"/><Relationship Id="rId1471" Type="http://schemas.openxmlformats.org/officeDocument/2006/relationships/hyperlink" Target="http://pbs.twimg.com/profile_images/1453192234237530112/dsYFMl-C_normal.jpg" TargetMode="External"/><Relationship Id="rId2108" Type="http://schemas.openxmlformats.org/officeDocument/2006/relationships/hyperlink" Target="http://pbs.twimg.com/profile_images/1464589549448097792/fKdtZDu8_normal.jpg" TargetMode="External"/><Relationship Id="rId2315" Type="http://schemas.openxmlformats.org/officeDocument/2006/relationships/hyperlink" Target="http://pbs.twimg.com/profile_images/1463156681756524549/5NfY0czw_normal.jpg" TargetMode="External"/><Relationship Id="rId2522" Type="http://schemas.openxmlformats.org/officeDocument/2006/relationships/hyperlink" Target="http://pbs.twimg.com/profile_images/1465150643610468358/T35xbc8X_normal.jpg" TargetMode="External"/><Relationship Id="rId701" Type="http://schemas.openxmlformats.org/officeDocument/2006/relationships/hyperlink" Target="https://t.co/TZXqZLQOMB" TargetMode="External"/><Relationship Id="rId1124" Type="http://schemas.openxmlformats.org/officeDocument/2006/relationships/hyperlink" Target="http://pbs.twimg.com/profile_images/1463700942675755014/Klw2uXuy_normal.jpg" TargetMode="External"/><Relationship Id="rId1331" Type="http://schemas.openxmlformats.org/officeDocument/2006/relationships/hyperlink" Target="http://pbs.twimg.com/profile_images/1425150207440924682/aAvOIH7v_normal.jpg" TargetMode="External"/><Relationship Id="rId4487" Type="http://schemas.openxmlformats.org/officeDocument/2006/relationships/hyperlink" Target="https://twitter.com/kwinassistance" TargetMode="External"/><Relationship Id="rId4694" Type="http://schemas.openxmlformats.org/officeDocument/2006/relationships/hyperlink" Target="https://twitter.com/meniichigo" TargetMode="External"/><Relationship Id="rId3089" Type="http://schemas.openxmlformats.org/officeDocument/2006/relationships/hyperlink" Target="https://twitter.com/nya_oooooong" TargetMode="External"/><Relationship Id="rId3296" Type="http://schemas.openxmlformats.org/officeDocument/2006/relationships/hyperlink" Target="https://twitter.com/vestisporta" TargetMode="External"/><Relationship Id="rId4347" Type="http://schemas.openxmlformats.org/officeDocument/2006/relationships/hyperlink" Target="https://twitter.com/nbuskova" TargetMode="External"/><Relationship Id="rId4554" Type="http://schemas.openxmlformats.org/officeDocument/2006/relationships/hyperlink" Target="https://twitter.com/ksc47" TargetMode="External"/><Relationship Id="rId4761" Type="http://schemas.openxmlformats.org/officeDocument/2006/relationships/hyperlink" Target="https://twitter.com/panilla_re" TargetMode="External"/><Relationship Id="rId3156" Type="http://schemas.openxmlformats.org/officeDocument/2006/relationships/hyperlink" Target="https://twitter.com/teepkickk" TargetMode="External"/><Relationship Id="rId3363" Type="http://schemas.openxmlformats.org/officeDocument/2006/relationships/hyperlink" Target="https://twitter.com/jonatha37281295" TargetMode="External"/><Relationship Id="rId4207" Type="http://schemas.openxmlformats.org/officeDocument/2006/relationships/hyperlink" Target="https://twitter.com/talgicityx" TargetMode="External"/><Relationship Id="rId4414" Type="http://schemas.openxmlformats.org/officeDocument/2006/relationships/hyperlink" Target="https://twitter.com/vtaehyungsii_" TargetMode="External"/><Relationship Id="rId284" Type="http://schemas.openxmlformats.org/officeDocument/2006/relationships/hyperlink" Target="https://t.co/v0bkPLaydK" TargetMode="External"/><Relationship Id="rId491" Type="http://schemas.openxmlformats.org/officeDocument/2006/relationships/hyperlink" Target="https://t.co/bGrOkBZxgl" TargetMode="External"/><Relationship Id="rId2172" Type="http://schemas.openxmlformats.org/officeDocument/2006/relationships/hyperlink" Target="http://pbs.twimg.com/profile_images/1459403343433199618/S4CoEiid_normal.jpg" TargetMode="External"/><Relationship Id="rId3016" Type="http://schemas.openxmlformats.org/officeDocument/2006/relationships/hyperlink" Target="https://twitter.com/mmasaelite" TargetMode="External"/><Relationship Id="rId3223" Type="http://schemas.openxmlformats.org/officeDocument/2006/relationships/hyperlink" Target="https://twitter.com/chrismartinart1" TargetMode="External"/><Relationship Id="rId3570" Type="http://schemas.openxmlformats.org/officeDocument/2006/relationships/hyperlink" Target="https://twitter.com/riki_kami" TargetMode="External"/><Relationship Id="rId4621" Type="http://schemas.openxmlformats.org/officeDocument/2006/relationships/hyperlink" Target="https://twitter.com/mgratton1988" TargetMode="External"/><Relationship Id="rId144" Type="http://schemas.openxmlformats.org/officeDocument/2006/relationships/hyperlink" Target="https://t.co/4aOzN1TdAr" TargetMode="External"/><Relationship Id="rId3430" Type="http://schemas.openxmlformats.org/officeDocument/2006/relationships/hyperlink" Target="https://twitter.com/gokhanatak__" TargetMode="External"/><Relationship Id="rId351" Type="http://schemas.openxmlformats.org/officeDocument/2006/relationships/hyperlink" Target="https://t.co/LBjYjCimL3" TargetMode="External"/><Relationship Id="rId2032" Type="http://schemas.openxmlformats.org/officeDocument/2006/relationships/hyperlink" Target="http://pbs.twimg.com/profile_images/1463108317698531333/cfR-4tom_normal.jpg" TargetMode="External"/><Relationship Id="rId2989" Type="http://schemas.openxmlformats.org/officeDocument/2006/relationships/hyperlink" Target="https://twitter.com/beneildariush" TargetMode="External"/><Relationship Id="rId211" Type="http://schemas.openxmlformats.org/officeDocument/2006/relationships/hyperlink" Target="https://t.co/nu4PyyNlzQ" TargetMode="External"/><Relationship Id="rId1798" Type="http://schemas.openxmlformats.org/officeDocument/2006/relationships/hyperlink" Target="http://pbs.twimg.com/profile_images/885624634678415366/u6RUJ29S_normal.jpg" TargetMode="External"/><Relationship Id="rId2849" Type="http://schemas.openxmlformats.org/officeDocument/2006/relationships/hyperlink" Target="https://twitter.com/pvrkns" TargetMode="External"/><Relationship Id="rId1658" Type="http://schemas.openxmlformats.org/officeDocument/2006/relationships/hyperlink" Target="http://pbs.twimg.com/profile_images/1063348502447734786/FzMXjZHj_normal.jpg" TargetMode="External"/><Relationship Id="rId1865" Type="http://schemas.openxmlformats.org/officeDocument/2006/relationships/hyperlink" Target="http://pbs.twimg.com/profile_images/1032524359179689984/7wEGGEMP_normal.jpg" TargetMode="External"/><Relationship Id="rId2709" Type="http://schemas.openxmlformats.org/officeDocument/2006/relationships/hyperlink" Target="http://pbs.twimg.com/profile_images/1178203005604241408/LYIPfKbM_normal.jpg" TargetMode="External"/><Relationship Id="rId4064" Type="http://schemas.openxmlformats.org/officeDocument/2006/relationships/hyperlink" Target="https://twitter.com/fqmma" TargetMode="External"/><Relationship Id="rId4271" Type="http://schemas.openxmlformats.org/officeDocument/2006/relationships/hyperlink" Target="https://twitter.com/eliseothe3rd" TargetMode="External"/><Relationship Id="rId1518" Type="http://schemas.openxmlformats.org/officeDocument/2006/relationships/hyperlink" Target="http://pbs.twimg.com/profile_images/1457725138406088704/u-mDWF4V_normal.jpg" TargetMode="External"/><Relationship Id="rId2916" Type="http://schemas.openxmlformats.org/officeDocument/2006/relationships/hyperlink" Target="https://twitter.com/kiapel_shn" TargetMode="External"/><Relationship Id="rId3080" Type="http://schemas.openxmlformats.org/officeDocument/2006/relationships/hyperlink" Target="https://twitter.com/gwang_dil" TargetMode="External"/><Relationship Id="rId4131" Type="http://schemas.openxmlformats.org/officeDocument/2006/relationships/hyperlink" Target="https://twitter.com/lasso_rfz" TargetMode="External"/><Relationship Id="rId1725" Type="http://schemas.openxmlformats.org/officeDocument/2006/relationships/hyperlink" Target="http://pbs.twimg.com/profile_images/870692437437497344/Tuc-tyPH_normal.jpg" TargetMode="External"/><Relationship Id="rId1932" Type="http://schemas.openxmlformats.org/officeDocument/2006/relationships/hyperlink" Target="http://pbs.twimg.com/profile_images/1439066551701819393/_FaqwPdY_normal.jpg" TargetMode="External"/><Relationship Id="rId17" Type="http://schemas.openxmlformats.org/officeDocument/2006/relationships/hyperlink" Target="https://t.co/SNBRmJ5gRo" TargetMode="External"/><Relationship Id="rId3897" Type="http://schemas.openxmlformats.org/officeDocument/2006/relationships/hyperlink" Target="https://twitter.com/ep2phppewoolky1" TargetMode="External"/><Relationship Id="rId2499" Type="http://schemas.openxmlformats.org/officeDocument/2006/relationships/hyperlink" Target="http://pbs.twimg.com/profile_images/1465289252049088514/tONMIOlN_normal.jpg" TargetMode="External"/><Relationship Id="rId3757" Type="http://schemas.openxmlformats.org/officeDocument/2006/relationships/hyperlink" Target="https://twitter.com/snnlvsthn" TargetMode="External"/><Relationship Id="rId3964" Type="http://schemas.openxmlformats.org/officeDocument/2006/relationships/hyperlink" Target="https://twitter.com/ashley_easton14" TargetMode="External"/><Relationship Id="rId4808" Type="http://schemas.openxmlformats.org/officeDocument/2006/relationships/hyperlink" Target="https://twitter.com/northernsky__" TargetMode="External"/><Relationship Id="rId1" Type="http://schemas.openxmlformats.org/officeDocument/2006/relationships/hyperlink" Target="https://t.co/bXMMfBoUyf" TargetMode="External"/><Relationship Id="rId678" Type="http://schemas.openxmlformats.org/officeDocument/2006/relationships/hyperlink" Target="https://t.co/EAPH0XDMXd" TargetMode="External"/><Relationship Id="rId885" Type="http://schemas.openxmlformats.org/officeDocument/2006/relationships/hyperlink" Target="http://pbs.twimg.com/profile_images/1437475293787271171/yjRAIk4f_normal.jpg" TargetMode="External"/><Relationship Id="rId2359" Type="http://schemas.openxmlformats.org/officeDocument/2006/relationships/hyperlink" Target="http://pbs.twimg.com/profile_images/1456702273162293254/M3BVx9V5_normal.jpg" TargetMode="External"/><Relationship Id="rId2566" Type="http://schemas.openxmlformats.org/officeDocument/2006/relationships/hyperlink" Target="http://pbs.twimg.com/profile_images/1391725383096094722/2tUuC4qP_normal.jpg" TargetMode="External"/><Relationship Id="rId2773" Type="http://schemas.openxmlformats.org/officeDocument/2006/relationships/hyperlink" Target="http://abs.twimg.com/sticky/default_profile_images/default_profile_normal.png" TargetMode="External"/><Relationship Id="rId2980" Type="http://schemas.openxmlformats.org/officeDocument/2006/relationships/hyperlink" Target="https://twitter.com/gothishcatgirl" TargetMode="External"/><Relationship Id="rId3617" Type="http://schemas.openxmlformats.org/officeDocument/2006/relationships/hyperlink" Target="https://twitter.com/bibliothequesub" TargetMode="External"/><Relationship Id="rId3824" Type="http://schemas.openxmlformats.org/officeDocument/2006/relationships/hyperlink" Target="https://twitter.com/lucishari05" TargetMode="External"/><Relationship Id="rId538" Type="http://schemas.openxmlformats.org/officeDocument/2006/relationships/hyperlink" Target="https://t.co/6q3DJcvOJB" TargetMode="External"/><Relationship Id="rId745" Type="http://schemas.openxmlformats.org/officeDocument/2006/relationships/hyperlink" Target="http://pbs.twimg.com/profile_images/1463657767793991680/GWmq6t1c_normal.jpg" TargetMode="External"/><Relationship Id="rId952" Type="http://schemas.openxmlformats.org/officeDocument/2006/relationships/hyperlink" Target="http://pbs.twimg.com/profile_images/1391944242965139460/VOGSTGW3_normal.jpg" TargetMode="External"/><Relationship Id="rId1168" Type="http://schemas.openxmlformats.org/officeDocument/2006/relationships/hyperlink" Target="http://pbs.twimg.com/profile_images/1464500504340406274/dndjdXHW_normal.jpg" TargetMode="External"/><Relationship Id="rId1375" Type="http://schemas.openxmlformats.org/officeDocument/2006/relationships/hyperlink" Target="http://pbs.twimg.com/profile_images/1214318131121774592/356sllme_normal.jpg" TargetMode="External"/><Relationship Id="rId1582" Type="http://schemas.openxmlformats.org/officeDocument/2006/relationships/hyperlink" Target="http://pbs.twimg.com/profile_images/1464618066709520399/qTuAMqrP_normal.jpg" TargetMode="External"/><Relationship Id="rId2219" Type="http://schemas.openxmlformats.org/officeDocument/2006/relationships/hyperlink" Target="http://pbs.twimg.com/profile_images/1447173819202932738/SFc3CPK4_normal.jpg" TargetMode="External"/><Relationship Id="rId2426" Type="http://schemas.openxmlformats.org/officeDocument/2006/relationships/hyperlink" Target="http://pbs.twimg.com/profile_images/1423094492614119424/lwWeuXT2_normal.jpg" TargetMode="External"/><Relationship Id="rId2633" Type="http://schemas.openxmlformats.org/officeDocument/2006/relationships/hyperlink" Target="http://pbs.twimg.com/profile_images/1151693669256220672/vo_eq1Mw_normal.jpg" TargetMode="External"/><Relationship Id="rId81" Type="http://schemas.openxmlformats.org/officeDocument/2006/relationships/hyperlink" Target="https://t.co/nVbAVV8tMo" TargetMode="External"/><Relationship Id="rId605" Type="http://schemas.openxmlformats.org/officeDocument/2006/relationships/hyperlink" Target="https://t.co/3Pm21hInWf" TargetMode="External"/><Relationship Id="rId812" Type="http://schemas.openxmlformats.org/officeDocument/2006/relationships/hyperlink" Target="http://pbs.twimg.com/profile_images/1131199088588779520/rP_PT9tS_normal.jpg" TargetMode="External"/><Relationship Id="rId1028" Type="http://schemas.openxmlformats.org/officeDocument/2006/relationships/hyperlink" Target="http://pbs.twimg.com/profile_images/1458960472913371137/gpoeMeGS_normal.jpg" TargetMode="External"/><Relationship Id="rId1235" Type="http://schemas.openxmlformats.org/officeDocument/2006/relationships/hyperlink" Target="http://pbs.twimg.com/profile_images/1464946038113210368/qD95Z_Pe_normal.jpg" TargetMode="External"/><Relationship Id="rId1442" Type="http://schemas.openxmlformats.org/officeDocument/2006/relationships/hyperlink" Target="http://pbs.twimg.com/profile_images/1455633889129533446/3NBE4aPY_normal.jpg" TargetMode="External"/><Relationship Id="rId2840" Type="http://schemas.openxmlformats.org/officeDocument/2006/relationships/hyperlink" Target="https://twitter.com/orimoto777" TargetMode="External"/><Relationship Id="rId4598" Type="http://schemas.openxmlformats.org/officeDocument/2006/relationships/hyperlink" Target="https://twitter.com/ardienterev" TargetMode="External"/><Relationship Id="rId1302" Type="http://schemas.openxmlformats.org/officeDocument/2006/relationships/hyperlink" Target="http://pbs.twimg.com/profile_images/1459625922403909634/TCNycL7x_normal.jpg" TargetMode="External"/><Relationship Id="rId2700" Type="http://schemas.openxmlformats.org/officeDocument/2006/relationships/hyperlink" Target="http://abs.twimg.com/sticky/default_profile_images/default_profile_normal.png" TargetMode="External"/><Relationship Id="rId4458" Type="http://schemas.openxmlformats.org/officeDocument/2006/relationships/hyperlink" Target="https://twitter.com/mmabutter" TargetMode="External"/><Relationship Id="rId3267" Type="http://schemas.openxmlformats.org/officeDocument/2006/relationships/hyperlink" Target="https://twitter.com/ayodeji_02" TargetMode="External"/><Relationship Id="rId4665" Type="http://schemas.openxmlformats.org/officeDocument/2006/relationships/hyperlink" Target="https://twitter.com/tinlopss" TargetMode="External"/><Relationship Id="rId4872" Type="http://schemas.openxmlformats.org/officeDocument/2006/relationships/hyperlink" Target="https://twitter.com/zuian4410" TargetMode="External"/><Relationship Id="rId188" Type="http://schemas.openxmlformats.org/officeDocument/2006/relationships/hyperlink" Target="https://t.co/AAuX3fsk2A" TargetMode="External"/><Relationship Id="rId395" Type="http://schemas.openxmlformats.org/officeDocument/2006/relationships/hyperlink" Target="https://t.co/anMEd84iUA" TargetMode="External"/><Relationship Id="rId2076" Type="http://schemas.openxmlformats.org/officeDocument/2006/relationships/hyperlink" Target="http://pbs.twimg.com/profile_images/1434147664560488449/vkqySukZ_normal.jpg" TargetMode="External"/><Relationship Id="rId3474" Type="http://schemas.openxmlformats.org/officeDocument/2006/relationships/hyperlink" Target="https://twitter.com/jackassmomo_" TargetMode="External"/><Relationship Id="rId3681" Type="http://schemas.openxmlformats.org/officeDocument/2006/relationships/hyperlink" Target="https://twitter.com/bloodyflower482" TargetMode="External"/><Relationship Id="rId4318" Type="http://schemas.openxmlformats.org/officeDocument/2006/relationships/hyperlink" Target="https://twitter.com/amidalaa_" TargetMode="External"/><Relationship Id="rId4525" Type="http://schemas.openxmlformats.org/officeDocument/2006/relationships/hyperlink" Target="https://twitter.com/galoph_" TargetMode="External"/><Relationship Id="rId4732" Type="http://schemas.openxmlformats.org/officeDocument/2006/relationships/hyperlink" Target="https://twitter.com/ac_okazaki" TargetMode="External"/><Relationship Id="rId2283" Type="http://schemas.openxmlformats.org/officeDocument/2006/relationships/hyperlink" Target="http://pbs.twimg.com/profile_images/1463686707958722564/d0PgCdAU_normal.jpg" TargetMode="External"/><Relationship Id="rId2490" Type="http://schemas.openxmlformats.org/officeDocument/2006/relationships/hyperlink" Target="http://pbs.twimg.com/profile_images/1130472173284614144/ppebYAjn_normal.jpg" TargetMode="External"/><Relationship Id="rId3127" Type="http://schemas.openxmlformats.org/officeDocument/2006/relationships/hyperlink" Target="https://twitter.com/axisthefallen" TargetMode="External"/><Relationship Id="rId3334" Type="http://schemas.openxmlformats.org/officeDocument/2006/relationships/hyperlink" Target="https://twitter.com/joshuagabriel__" TargetMode="External"/><Relationship Id="rId3541" Type="http://schemas.openxmlformats.org/officeDocument/2006/relationships/hyperlink" Target="https://twitter.com/ufc_dut" TargetMode="External"/><Relationship Id="rId255" Type="http://schemas.openxmlformats.org/officeDocument/2006/relationships/hyperlink" Target="https://t.co/azHxUs2K7w" TargetMode="External"/><Relationship Id="rId462" Type="http://schemas.openxmlformats.org/officeDocument/2006/relationships/hyperlink" Target="https://t.co/s1XxktkmO4" TargetMode="External"/><Relationship Id="rId1092" Type="http://schemas.openxmlformats.org/officeDocument/2006/relationships/hyperlink" Target="http://pbs.twimg.com/profile_images/1323905806044069891/u1U-Wskn_normal.jpg" TargetMode="External"/><Relationship Id="rId2143" Type="http://schemas.openxmlformats.org/officeDocument/2006/relationships/hyperlink" Target="http://pbs.twimg.com/profile_images/1346014758177304577/ZexRWeUu_normal.jpg" TargetMode="External"/><Relationship Id="rId2350" Type="http://schemas.openxmlformats.org/officeDocument/2006/relationships/hyperlink" Target="http://pbs.twimg.com/profile_images/1456697100599767046/PFkCXcmI_normal.jpg" TargetMode="External"/><Relationship Id="rId3401" Type="http://schemas.openxmlformats.org/officeDocument/2006/relationships/hyperlink" Target="https://twitter.com/teddyatlasreal" TargetMode="External"/><Relationship Id="rId115" Type="http://schemas.openxmlformats.org/officeDocument/2006/relationships/hyperlink" Target="https://t.co/C0tWoHVp4h" TargetMode="External"/><Relationship Id="rId322" Type="http://schemas.openxmlformats.org/officeDocument/2006/relationships/hyperlink" Target="https://t.co/T6IuFbR7Pz" TargetMode="External"/><Relationship Id="rId2003" Type="http://schemas.openxmlformats.org/officeDocument/2006/relationships/hyperlink" Target="http://pbs.twimg.com/profile_images/1451046698168561671/i2i7hz_3_normal.jpg" TargetMode="External"/><Relationship Id="rId2210" Type="http://schemas.openxmlformats.org/officeDocument/2006/relationships/hyperlink" Target="http://pbs.twimg.com/profile_images/1460335568454361089/PoUwxU6H_normal.jpg" TargetMode="External"/><Relationship Id="rId4175" Type="http://schemas.openxmlformats.org/officeDocument/2006/relationships/hyperlink" Target="https://twitter.com/halleberry" TargetMode="External"/><Relationship Id="rId4382" Type="http://schemas.openxmlformats.org/officeDocument/2006/relationships/hyperlink" Target="https://twitter.com/gaeulparksh" TargetMode="External"/><Relationship Id="rId1769" Type="http://schemas.openxmlformats.org/officeDocument/2006/relationships/hyperlink" Target="http://pbs.twimg.com/profile_images/1463141049942085638/8gHNMTPa_normal.jpg" TargetMode="External"/><Relationship Id="rId1976" Type="http://schemas.openxmlformats.org/officeDocument/2006/relationships/hyperlink" Target="http://pbs.twimg.com/profile_images/1275672266/_____-37_trm_normal.jpg" TargetMode="External"/><Relationship Id="rId3191" Type="http://schemas.openxmlformats.org/officeDocument/2006/relationships/hyperlink" Target="https://twitter.com/v0lswq" TargetMode="External"/><Relationship Id="rId4035" Type="http://schemas.openxmlformats.org/officeDocument/2006/relationships/hyperlink" Target="https://twitter.com/rabitte_" TargetMode="External"/><Relationship Id="rId4242" Type="http://schemas.openxmlformats.org/officeDocument/2006/relationships/hyperlink" Target="https://twitter.com/missufecityy" TargetMode="External"/><Relationship Id="rId1629" Type="http://schemas.openxmlformats.org/officeDocument/2006/relationships/hyperlink" Target="http://pbs.twimg.com/profile_images/1458675615507226631/ebyROUKz_normal.jpg" TargetMode="External"/><Relationship Id="rId1836" Type="http://schemas.openxmlformats.org/officeDocument/2006/relationships/hyperlink" Target="http://pbs.twimg.com/profile_images/1459325217982103560/rmt4usX0_normal.jpg" TargetMode="External"/><Relationship Id="rId1903" Type="http://schemas.openxmlformats.org/officeDocument/2006/relationships/hyperlink" Target="http://pbs.twimg.com/profile_images/1465285970094276611/0aMec7H3_normal.jpg" TargetMode="External"/><Relationship Id="rId3051" Type="http://schemas.openxmlformats.org/officeDocument/2006/relationships/hyperlink" Target="https://twitter.com/aromeroxvii" TargetMode="External"/><Relationship Id="rId4102" Type="http://schemas.openxmlformats.org/officeDocument/2006/relationships/hyperlink" Target="https://twitter.com/jmcguire320" TargetMode="External"/><Relationship Id="rId3868" Type="http://schemas.openxmlformats.org/officeDocument/2006/relationships/hyperlink" Target="https://twitter.com/chaeeyie" TargetMode="External"/><Relationship Id="rId789" Type="http://schemas.openxmlformats.org/officeDocument/2006/relationships/hyperlink" Target="http://pbs.twimg.com/profile_images/1268036788439756800/lfX4Agc3_normal.jpg" TargetMode="External"/><Relationship Id="rId996" Type="http://schemas.openxmlformats.org/officeDocument/2006/relationships/hyperlink" Target="http://pbs.twimg.com/profile_images/1432180914352623618/xChc76j4_normal.jpg" TargetMode="External"/><Relationship Id="rId2677" Type="http://schemas.openxmlformats.org/officeDocument/2006/relationships/hyperlink" Target="http://pbs.twimg.com/profile_images/1464619624549744645/bX3YqjdK_normal.jpg" TargetMode="External"/><Relationship Id="rId2884" Type="http://schemas.openxmlformats.org/officeDocument/2006/relationships/hyperlink" Target="https://twitter.com/sergiopettis" TargetMode="External"/><Relationship Id="rId3728" Type="http://schemas.openxmlformats.org/officeDocument/2006/relationships/hyperlink" Target="https://twitter.com/rappygil" TargetMode="External"/><Relationship Id="rId649" Type="http://schemas.openxmlformats.org/officeDocument/2006/relationships/hyperlink" Target="https://t.co/qgcsDJoIoz" TargetMode="External"/><Relationship Id="rId856" Type="http://schemas.openxmlformats.org/officeDocument/2006/relationships/hyperlink" Target="http://pbs.twimg.com/profile_images/1404614769554952196/MHmfa110_normal.jpg" TargetMode="External"/><Relationship Id="rId1279" Type="http://schemas.openxmlformats.org/officeDocument/2006/relationships/hyperlink" Target="http://pbs.twimg.com/profile_images/1418266370916061184/gJHtckTS_normal.jpg" TargetMode="External"/><Relationship Id="rId1486" Type="http://schemas.openxmlformats.org/officeDocument/2006/relationships/hyperlink" Target="http://pbs.twimg.com/profile_images/1416139214656245760/DwUDZVzN_normal.jpg" TargetMode="External"/><Relationship Id="rId2537" Type="http://schemas.openxmlformats.org/officeDocument/2006/relationships/hyperlink" Target="http://pbs.twimg.com/profile_images/1168501162565353474/p2Emm0Vj_normal.png" TargetMode="External"/><Relationship Id="rId3935" Type="http://schemas.openxmlformats.org/officeDocument/2006/relationships/hyperlink" Target="https://twitter.com/eshingostozin" TargetMode="External"/><Relationship Id="rId509" Type="http://schemas.openxmlformats.org/officeDocument/2006/relationships/hyperlink" Target="https://t.co/POXqLKazWl" TargetMode="External"/><Relationship Id="rId1139" Type="http://schemas.openxmlformats.org/officeDocument/2006/relationships/hyperlink" Target="http://pbs.twimg.com/profile_images/1464487117854150659/8OLyQWYP_normal.jpg" TargetMode="External"/><Relationship Id="rId1346" Type="http://schemas.openxmlformats.org/officeDocument/2006/relationships/hyperlink" Target="http://pbs.twimg.com/profile_images/1451079822592016386/BEFbSO0G_normal.jpg" TargetMode="External"/><Relationship Id="rId1693" Type="http://schemas.openxmlformats.org/officeDocument/2006/relationships/hyperlink" Target="http://pbs.twimg.com/profile_images/1451735528274075651/EoRxUBC3_normal.jpg" TargetMode="External"/><Relationship Id="rId2744" Type="http://schemas.openxmlformats.org/officeDocument/2006/relationships/hyperlink" Target="http://pbs.twimg.com/profile_images/1437793473722306562/ciCEit2z_normal.jpg" TargetMode="External"/><Relationship Id="rId2951" Type="http://schemas.openxmlformats.org/officeDocument/2006/relationships/hyperlink" Target="https://twitter.com/toniruediger" TargetMode="External"/><Relationship Id="rId716" Type="http://schemas.openxmlformats.org/officeDocument/2006/relationships/hyperlink" Target="http://pbs.twimg.com/profile_images/1137001690840862720/jpfjdF4B_normal.jpg" TargetMode="External"/><Relationship Id="rId923" Type="http://schemas.openxmlformats.org/officeDocument/2006/relationships/hyperlink" Target="http://pbs.twimg.com/profile_images/1293664200623964160/7I86ax7c_normal.jpg" TargetMode="External"/><Relationship Id="rId1553" Type="http://schemas.openxmlformats.org/officeDocument/2006/relationships/hyperlink" Target="http://pbs.twimg.com/profile_images/1429724971207585792/geCjzqZn_normal.jpg" TargetMode="External"/><Relationship Id="rId1760" Type="http://schemas.openxmlformats.org/officeDocument/2006/relationships/hyperlink" Target="http://pbs.twimg.com/profile_images/1460629460810563586/6achbyx0_normal.jpg" TargetMode="External"/><Relationship Id="rId2604" Type="http://schemas.openxmlformats.org/officeDocument/2006/relationships/hyperlink" Target="http://pbs.twimg.com/profile_images/1398173344755699712/sYBP7wfj_normal.jpg" TargetMode="External"/><Relationship Id="rId2811" Type="http://schemas.openxmlformats.org/officeDocument/2006/relationships/hyperlink" Target="https://twitter.com/tamrajkilvish69" TargetMode="External"/><Relationship Id="rId52" Type="http://schemas.openxmlformats.org/officeDocument/2006/relationships/hyperlink" Target="https://t.co/qTxFxwQ19E" TargetMode="External"/><Relationship Id="rId1206" Type="http://schemas.openxmlformats.org/officeDocument/2006/relationships/hyperlink" Target="http://pbs.twimg.com/profile_images/440371922023378944/MA9VwXQs_normal.jpeg" TargetMode="External"/><Relationship Id="rId1413" Type="http://schemas.openxmlformats.org/officeDocument/2006/relationships/hyperlink" Target="http://pbs.twimg.com/profile_images/1448455737676648449/ojg6oY6V_normal.png" TargetMode="External"/><Relationship Id="rId1620" Type="http://schemas.openxmlformats.org/officeDocument/2006/relationships/hyperlink" Target="http://pbs.twimg.com/profile_images/1410524303226028036/2xeMlqqy_normal.jpg" TargetMode="External"/><Relationship Id="rId4569" Type="http://schemas.openxmlformats.org/officeDocument/2006/relationships/hyperlink" Target="https://twitter.com/urubudailha" TargetMode="External"/><Relationship Id="rId4776" Type="http://schemas.openxmlformats.org/officeDocument/2006/relationships/hyperlink" Target="https://twitter.com/x45chanx" TargetMode="External"/><Relationship Id="rId3378" Type="http://schemas.openxmlformats.org/officeDocument/2006/relationships/hyperlink" Target="https://twitter.com/nengmaungg" TargetMode="External"/><Relationship Id="rId3585" Type="http://schemas.openxmlformats.org/officeDocument/2006/relationships/hyperlink" Target="https://twitter.com/hardcorecasua10" TargetMode="External"/><Relationship Id="rId3792" Type="http://schemas.openxmlformats.org/officeDocument/2006/relationships/hyperlink" Target="https://twitter.com/meloso_128" TargetMode="External"/><Relationship Id="rId4429" Type="http://schemas.openxmlformats.org/officeDocument/2006/relationships/hyperlink" Target="https://twitter.com/sootanghoon08" TargetMode="External"/><Relationship Id="rId4636" Type="http://schemas.openxmlformats.org/officeDocument/2006/relationships/hyperlink" Target="https://twitter.com/flowpom" TargetMode="External"/><Relationship Id="rId4843" Type="http://schemas.openxmlformats.org/officeDocument/2006/relationships/hyperlink" Target="https://twitter.com/premierleague" TargetMode="External"/><Relationship Id="rId299" Type="http://schemas.openxmlformats.org/officeDocument/2006/relationships/hyperlink" Target="https://t.co/xZS1kEdhPn" TargetMode="External"/><Relationship Id="rId2187" Type="http://schemas.openxmlformats.org/officeDocument/2006/relationships/hyperlink" Target="http://pbs.twimg.com/profile_images/1464949808859209728/jk5IuVMW_normal.jpg" TargetMode="External"/><Relationship Id="rId2394" Type="http://schemas.openxmlformats.org/officeDocument/2006/relationships/hyperlink" Target="http://pbs.twimg.com/profile_images/1462859279195639809/8KHu6XTZ_normal.jpg" TargetMode="External"/><Relationship Id="rId3238" Type="http://schemas.openxmlformats.org/officeDocument/2006/relationships/hyperlink" Target="https://twitter.com/ehulsedc" TargetMode="External"/><Relationship Id="rId3445" Type="http://schemas.openxmlformats.org/officeDocument/2006/relationships/hyperlink" Target="https://twitter.com/attackingscrum" TargetMode="External"/><Relationship Id="rId3652" Type="http://schemas.openxmlformats.org/officeDocument/2006/relationships/hyperlink" Target="https://twitter.com/mickacityxxxxxx" TargetMode="External"/><Relationship Id="rId4703" Type="http://schemas.openxmlformats.org/officeDocument/2006/relationships/hyperlink" Target="https://twitter.com/moereen_navi" TargetMode="External"/><Relationship Id="rId159" Type="http://schemas.openxmlformats.org/officeDocument/2006/relationships/hyperlink" Target="https://t.co/ySnOgEjwVM" TargetMode="External"/><Relationship Id="rId366" Type="http://schemas.openxmlformats.org/officeDocument/2006/relationships/hyperlink" Target="https://t.co/iq3af6bVpG" TargetMode="External"/><Relationship Id="rId573" Type="http://schemas.openxmlformats.org/officeDocument/2006/relationships/hyperlink" Target="http://t.co/fqcjb5AsYx" TargetMode="External"/><Relationship Id="rId780" Type="http://schemas.openxmlformats.org/officeDocument/2006/relationships/hyperlink" Target="http://pbs.twimg.com/profile_images/1424146690169262080/oJIxK8XN_normal.jpg" TargetMode="External"/><Relationship Id="rId2047" Type="http://schemas.openxmlformats.org/officeDocument/2006/relationships/hyperlink" Target="http://pbs.twimg.com/profile_images/695871706741624837/fPLbZgfk_normal.jpg" TargetMode="External"/><Relationship Id="rId2254" Type="http://schemas.openxmlformats.org/officeDocument/2006/relationships/hyperlink" Target="http://pbs.twimg.com/profile_images/2552529240/33dxqapjtek1w1by9do0_normal.jpeg" TargetMode="External"/><Relationship Id="rId2461" Type="http://schemas.openxmlformats.org/officeDocument/2006/relationships/hyperlink" Target="http://pbs.twimg.com/profile_images/822650838137061380/0-XvThB6_normal.jpg" TargetMode="External"/><Relationship Id="rId3305" Type="http://schemas.openxmlformats.org/officeDocument/2006/relationships/hyperlink" Target="https://twitter.com/luckyjoyyyy" TargetMode="External"/><Relationship Id="rId3512" Type="http://schemas.openxmlformats.org/officeDocument/2006/relationships/hyperlink" Target="https://twitter.com/hisham72354482" TargetMode="External"/><Relationship Id="rId226" Type="http://schemas.openxmlformats.org/officeDocument/2006/relationships/hyperlink" Target="https://t.co/u7WLSEJz5U" TargetMode="External"/><Relationship Id="rId433" Type="http://schemas.openxmlformats.org/officeDocument/2006/relationships/hyperlink" Target="https://t.co/sNezf89YBE" TargetMode="External"/><Relationship Id="rId1063" Type="http://schemas.openxmlformats.org/officeDocument/2006/relationships/hyperlink" Target="http://pbs.twimg.com/profile_images/1282020927/magatar_normal.jpg" TargetMode="External"/><Relationship Id="rId1270" Type="http://schemas.openxmlformats.org/officeDocument/2006/relationships/hyperlink" Target="http://pbs.twimg.com/profile_images/1368107589318418432/xb2YVLcU_normal.jpg" TargetMode="External"/><Relationship Id="rId2114" Type="http://schemas.openxmlformats.org/officeDocument/2006/relationships/hyperlink" Target="http://pbs.twimg.com/profile_images/1167674908266119168/MsVVKhgw_normal.jpg" TargetMode="External"/><Relationship Id="rId640" Type="http://schemas.openxmlformats.org/officeDocument/2006/relationships/hyperlink" Target="https://t.co/2unlDffyHt" TargetMode="External"/><Relationship Id="rId2321" Type="http://schemas.openxmlformats.org/officeDocument/2006/relationships/hyperlink" Target="http://pbs.twimg.com/profile_images/1463566201083228169/yr2yeylo_normal.jpg" TargetMode="External"/><Relationship Id="rId4079" Type="http://schemas.openxmlformats.org/officeDocument/2006/relationships/hyperlink" Target="https://twitter.com/denzel_tim" TargetMode="External"/><Relationship Id="rId4286" Type="http://schemas.openxmlformats.org/officeDocument/2006/relationships/hyperlink" Target="https://twitter.com/jayfdiaz99" TargetMode="External"/><Relationship Id="rId500" Type="http://schemas.openxmlformats.org/officeDocument/2006/relationships/hyperlink" Target="https://t.co/MXfHsok61c" TargetMode="External"/><Relationship Id="rId1130" Type="http://schemas.openxmlformats.org/officeDocument/2006/relationships/hyperlink" Target="http://pbs.twimg.com/profile_images/1464615226649858057/59w_SeRV_normal.jpg" TargetMode="External"/><Relationship Id="rId4493" Type="http://schemas.openxmlformats.org/officeDocument/2006/relationships/hyperlink" Target="https://twitter.com/tarveraew" TargetMode="External"/><Relationship Id="rId1947" Type="http://schemas.openxmlformats.org/officeDocument/2006/relationships/hyperlink" Target="http://pbs.twimg.com/profile_images/1442497611479457792/KbUhC03V_normal.jpg" TargetMode="External"/><Relationship Id="rId3095" Type="http://schemas.openxmlformats.org/officeDocument/2006/relationships/hyperlink" Target="https://twitter.com/winningpost_kt" TargetMode="External"/><Relationship Id="rId4146" Type="http://schemas.openxmlformats.org/officeDocument/2006/relationships/hyperlink" Target="https://twitter.com/qtrriki" TargetMode="External"/><Relationship Id="rId4353" Type="http://schemas.openxmlformats.org/officeDocument/2006/relationships/hyperlink" Target="https://twitter.com/tropicano90" TargetMode="External"/><Relationship Id="rId4560" Type="http://schemas.openxmlformats.org/officeDocument/2006/relationships/hyperlink" Target="https://twitter.com/lehmanaamari" TargetMode="External"/><Relationship Id="rId1807" Type="http://schemas.openxmlformats.org/officeDocument/2006/relationships/hyperlink" Target="http://pbs.twimg.com/profile_images/1414200679866929152/PNhDuyX5_normal.jpg" TargetMode="External"/><Relationship Id="rId3162" Type="http://schemas.openxmlformats.org/officeDocument/2006/relationships/hyperlink" Target="https://twitter.com/johncampea" TargetMode="External"/><Relationship Id="rId4006" Type="http://schemas.openxmlformats.org/officeDocument/2006/relationships/hyperlink" Target="https://twitter.com/atumenov" TargetMode="External"/><Relationship Id="rId4213" Type="http://schemas.openxmlformats.org/officeDocument/2006/relationships/hyperlink" Target="https://twitter.com/odettecityx" TargetMode="External"/><Relationship Id="rId4420" Type="http://schemas.openxmlformats.org/officeDocument/2006/relationships/hyperlink" Target="https://twitter.com/pessi_suzaku" TargetMode="External"/><Relationship Id="rId290" Type="http://schemas.openxmlformats.org/officeDocument/2006/relationships/hyperlink" Target="https://t.co/BrNKtgCkMF" TargetMode="External"/><Relationship Id="rId3022" Type="http://schemas.openxmlformats.org/officeDocument/2006/relationships/hyperlink" Target="https://twitter.com/kimurasweden" TargetMode="External"/><Relationship Id="rId150" Type="http://schemas.openxmlformats.org/officeDocument/2006/relationships/hyperlink" Target="https://t.co/ugpBu2u3Yb" TargetMode="External"/><Relationship Id="rId3979" Type="http://schemas.openxmlformats.org/officeDocument/2006/relationships/hyperlink" Target="https://twitter.com/bbfeed7" TargetMode="External"/><Relationship Id="rId2788" Type="http://schemas.openxmlformats.org/officeDocument/2006/relationships/hyperlink" Target="http://pbs.twimg.com/profile_images/1382113754817658880/XrBPPlfT_normal.jpg" TargetMode="External"/><Relationship Id="rId2995" Type="http://schemas.openxmlformats.org/officeDocument/2006/relationships/hyperlink" Target="https://twitter.com/heyitsvadim" TargetMode="External"/><Relationship Id="rId3839" Type="http://schemas.openxmlformats.org/officeDocument/2006/relationships/hyperlink" Target="https://twitter.com/808mmainsight" TargetMode="External"/><Relationship Id="rId967" Type="http://schemas.openxmlformats.org/officeDocument/2006/relationships/hyperlink" Target="http://pbs.twimg.com/profile_images/1458092948520849436/llkE48Pc_normal.jpg" TargetMode="External"/><Relationship Id="rId1597" Type="http://schemas.openxmlformats.org/officeDocument/2006/relationships/hyperlink" Target="http://pbs.twimg.com/profile_images/1179176436063703040/w5wzKijm_normal.jpg" TargetMode="External"/><Relationship Id="rId2648" Type="http://schemas.openxmlformats.org/officeDocument/2006/relationships/hyperlink" Target="http://pbs.twimg.com/profile_images/875580045573595140/Ta0MN1va_normal.jpg" TargetMode="External"/><Relationship Id="rId2855" Type="http://schemas.openxmlformats.org/officeDocument/2006/relationships/hyperlink" Target="https://twitter.com/oleynikufc" TargetMode="External"/><Relationship Id="rId3906" Type="http://schemas.openxmlformats.org/officeDocument/2006/relationships/hyperlink" Target="https://twitter.com/carpediem_oki" TargetMode="External"/><Relationship Id="rId96" Type="http://schemas.openxmlformats.org/officeDocument/2006/relationships/hyperlink" Target="https://t.co/ldg8Wg1QS2" TargetMode="External"/><Relationship Id="rId827" Type="http://schemas.openxmlformats.org/officeDocument/2006/relationships/hyperlink" Target="http://pbs.twimg.com/profile_images/1447057097288474628/MUNeRBG0_normal.jpg" TargetMode="External"/><Relationship Id="rId1457" Type="http://schemas.openxmlformats.org/officeDocument/2006/relationships/hyperlink" Target="http://pbs.twimg.com/profile_images/1463886307143614464/pmL9vULc_normal.jpg" TargetMode="External"/><Relationship Id="rId1664" Type="http://schemas.openxmlformats.org/officeDocument/2006/relationships/hyperlink" Target="http://pbs.twimg.com/profile_images/873911386/Tian_Tan_Buddha__2_8_x_10_normal.jpg" TargetMode="External"/><Relationship Id="rId1871" Type="http://schemas.openxmlformats.org/officeDocument/2006/relationships/hyperlink" Target="http://pbs.twimg.com/profile_images/1373984374564253700/KBc6DBUx_normal.jpg" TargetMode="External"/><Relationship Id="rId2508" Type="http://schemas.openxmlformats.org/officeDocument/2006/relationships/hyperlink" Target="http://pbs.twimg.com/profile_images/1464428934515150857/r0cNcLDQ_normal.jpg" TargetMode="External"/><Relationship Id="rId2715" Type="http://schemas.openxmlformats.org/officeDocument/2006/relationships/hyperlink" Target="http://pbs.twimg.com/profile_images/1460274136626778122/WsQIBOLd_normal.jpg" TargetMode="External"/><Relationship Id="rId2922" Type="http://schemas.openxmlformats.org/officeDocument/2006/relationships/hyperlink" Target="https://twitter.com/hassy0924" TargetMode="External"/><Relationship Id="rId4070" Type="http://schemas.openxmlformats.org/officeDocument/2006/relationships/hyperlink" Target="https://twitter.com/9_breaking_news" TargetMode="External"/><Relationship Id="rId1317" Type="http://schemas.openxmlformats.org/officeDocument/2006/relationships/hyperlink" Target="http://pbs.twimg.com/profile_images/1440380244964229127/bY_dzueV_normal.jpg" TargetMode="External"/><Relationship Id="rId1524" Type="http://schemas.openxmlformats.org/officeDocument/2006/relationships/hyperlink" Target="http://pbs.twimg.com/profile_images/1458914552989589512/3c-WRlrh_normal.jpg" TargetMode="External"/><Relationship Id="rId1731" Type="http://schemas.openxmlformats.org/officeDocument/2006/relationships/hyperlink" Target="http://pbs.twimg.com/profile_images/1233127584575217668/UbXL7G3m_normal.jpg" TargetMode="External"/><Relationship Id="rId4887" Type="http://schemas.openxmlformats.org/officeDocument/2006/relationships/hyperlink" Target="https://twitter.com/luckiestlilies" TargetMode="External"/><Relationship Id="rId23" Type="http://schemas.openxmlformats.org/officeDocument/2006/relationships/hyperlink" Target="https://t.co/ZO2ZtgLqMC" TargetMode="External"/><Relationship Id="rId3489" Type="http://schemas.openxmlformats.org/officeDocument/2006/relationships/hyperlink" Target="https://twitter.com/acespacek" TargetMode="External"/><Relationship Id="rId3696" Type="http://schemas.openxmlformats.org/officeDocument/2006/relationships/hyperlink" Target="https://twitter.com/syou7829" TargetMode="External"/><Relationship Id="rId4747" Type="http://schemas.openxmlformats.org/officeDocument/2006/relationships/hyperlink" Target="https://twitter.com/emo_miu" TargetMode="External"/><Relationship Id="rId2298" Type="http://schemas.openxmlformats.org/officeDocument/2006/relationships/hyperlink" Target="http://pbs.twimg.com/profile_images/1421341411828408320/M5fua1gE_normal.jpg" TargetMode="External"/><Relationship Id="rId3349" Type="http://schemas.openxmlformats.org/officeDocument/2006/relationships/hyperlink" Target="https://twitter.com/essiesharkmiss" TargetMode="External"/><Relationship Id="rId3556" Type="http://schemas.openxmlformats.org/officeDocument/2006/relationships/hyperlink" Target="https://twitter.com/sportbible" TargetMode="External"/><Relationship Id="rId477" Type="http://schemas.openxmlformats.org/officeDocument/2006/relationships/hyperlink" Target="https://t.co/azar7ln4Kt" TargetMode="External"/><Relationship Id="rId684" Type="http://schemas.openxmlformats.org/officeDocument/2006/relationships/hyperlink" Target="https://t.co/eS4FKNoe4E" TargetMode="External"/><Relationship Id="rId2158" Type="http://schemas.openxmlformats.org/officeDocument/2006/relationships/hyperlink" Target="http://pbs.twimg.com/profile_images/1462842260706541568/D8xQQfDw_normal.jpg" TargetMode="External"/><Relationship Id="rId2365" Type="http://schemas.openxmlformats.org/officeDocument/2006/relationships/hyperlink" Target="http://pbs.twimg.com/profile_images/1323756983640621061/fkz7Rg1F_normal.jpg" TargetMode="External"/><Relationship Id="rId3209" Type="http://schemas.openxmlformats.org/officeDocument/2006/relationships/hyperlink" Target="https://twitter.com/_alexandriant_" TargetMode="External"/><Relationship Id="rId3763" Type="http://schemas.openxmlformats.org/officeDocument/2006/relationships/hyperlink" Target="https://twitter.com/5starzx_" TargetMode="External"/><Relationship Id="rId3970" Type="http://schemas.openxmlformats.org/officeDocument/2006/relationships/hyperlink" Target="https://twitter.com/scrappersdigest" TargetMode="External"/><Relationship Id="rId4607" Type="http://schemas.openxmlformats.org/officeDocument/2006/relationships/hyperlink" Target="https://twitter.com/_winscityxxxx_" TargetMode="External"/><Relationship Id="rId4814" Type="http://schemas.openxmlformats.org/officeDocument/2006/relationships/hyperlink" Target="https://twitter.com/phill_kallings" TargetMode="External"/><Relationship Id="rId337" Type="http://schemas.openxmlformats.org/officeDocument/2006/relationships/hyperlink" Target="https://t.co/qyNVxB7Rvl" TargetMode="External"/><Relationship Id="rId891" Type="http://schemas.openxmlformats.org/officeDocument/2006/relationships/hyperlink" Target="http://pbs.twimg.com/profile_images/1137896454314442753/hZTyqaD__normal.jpg" TargetMode="External"/><Relationship Id="rId2018" Type="http://schemas.openxmlformats.org/officeDocument/2006/relationships/hyperlink" Target="http://pbs.twimg.com/profile_images/1300618465305268224/2rkXnLwC_normal.jpg" TargetMode="External"/><Relationship Id="rId2572" Type="http://schemas.openxmlformats.org/officeDocument/2006/relationships/hyperlink" Target="http://pbs.twimg.com/profile_images/1421638625788321793/Gbw8cBsW_normal.jpg" TargetMode="External"/><Relationship Id="rId3416" Type="http://schemas.openxmlformats.org/officeDocument/2006/relationships/hyperlink" Target="https://twitter.com/jpbacallan" TargetMode="External"/><Relationship Id="rId3623" Type="http://schemas.openxmlformats.org/officeDocument/2006/relationships/hyperlink" Target="https://twitter.com/mukuruspa" TargetMode="External"/><Relationship Id="rId3830" Type="http://schemas.openxmlformats.org/officeDocument/2006/relationships/hyperlink" Target="https://twitter.com/jaemcity_xyxy" TargetMode="External"/><Relationship Id="rId544" Type="http://schemas.openxmlformats.org/officeDocument/2006/relationships/hyperlink" Target="https://t.co/lZIMBJQVcp" TargetMode="External"/><Relationship Id="rId751" Type="http://schemas.openxmlformats.org/officeDocument/2006/relationships/hyperlink" Target="http://pbs.twimg.com/profile_images/661812732849557504/1231YPis_normal.jpg" TargetMode="External"/><Relationship Id="rId1174" Type="http://schemas.openxmlformats.org/officeDocument/2006/relationships/hyperlink" Target="http://pbs.twimg.com/profile_images/1382269338774736898/FdgSr9ph_normal.jpg" TargetMode="External"/><Relationship Id="rId1381" Type="http://schemas.openxmlformats.org/officeDocument/2006/relationships/hyperlink" Target="http://pbs.twimg.com/profile_images/938398962221854721/dYWRdXwT_normal.jpg" TargetMode="External"/><Relationship Id="rId2225" Type="http://schemas.openxmlformats.org/officeDocument/2006/relationships/hyperlink" Target="http://pbs.twimg.com/profile_images/1273558886021238786/FAzavi3y_normal.jpg" TargetMode="External"/><Relationship Id="rId2432" Type="http://schemas.openxmlformats.org/officeDocument/2006/relationships/hyperlink" Target="http://pbs.twimg.com/profile_images/1463313780683665413/jEfJ2OoW_normal.jpg" TargetMode="External"/><Relationship Id="rId404" Type="http://schemas.openxmlformats.org/officeDocument/2006/relationships/hyperlink" Target="https://t.co/YvIwxawQ3Z" TargetMode="External"/><Relationship Id="rId611" Type="http://schemas.openxmlformats.org/officeDocument/2006/relationships/hyperlink" Target="https://t.co/nJtrcUTpVI" TargetMode="External"/><Relationship Id="rId1034" Type="http://schemas.openxmlformats.org/officeDocument/2006/relationships/hyperlink" Target="http://pbs.twimg.com/profile_images/1440923165128118273/fR2Vv5qt_normal.jpg" TargetMode="External"/><Relationship Id="rId1241" Type="http://schemas.openxmlformats.org/officeDocument/2006/relationships/hyperlink" Target="http://pbs.twimg.com/profile_images/1170690523201527808/FriNRiir_normal.png" TargetMode="External"/><Relationship Id="rId4397" Type="http://schemas.openxmlformats.org/officeDocument/2006/relationships/hyperlink" Target="https://twitter.com/nizargu" TargetMode="External"/><Relationship Id="rId1101" Type="http://schemas.openxmlformats.org/officeDocument/2006/relationships/hyperlink" Target="http://pbs.twimg.com/profile_images/1414183943872520192/HJXHnvBO_normal.jpg" TargetMode="External"/><Relationship Id="rId4257" Type="http://schemas.openxmlformats.org/officeDocument/2006/relationships/hyperlink" Target="https://twitter.com/scannellnathan" TargetMode="External"/><Relationship Id="rId4464" Type="http://schemas.openxmlformats.org/officeDocument/2006/relationships/hyperlink" Target="https://twitter.com/fristalobo" TargetMode="External"/><Relationship Id="rId4671" Type="http://schemas.openxmlformats.org/officeDocument/2006/relationships/hyperlink" Target="https://twitter.com/rjc_po" TargetMode="External"/><Relationship Id="rId3066" Type="http://schemas.openxmlformats.org/officeDocument/2006/relationships/hyperlink" Target="https://twitter.com/bigboycamacho" TargetMode="External"/><Relationship Id="rId3273" Type="http://schemas.openxmlformats.org/officeDocument/2006/relationships/hyperlink" Target="https://twitter.com/moyensnet" TargetMode="External"/><Relationship Id="rId3480" Type="http://schemas.openxmlformats.org/officeDocument/2006/relationships/hyperlink" Target="https://twitter.com/hurrymartyn" TargetMode="External"/><Relationship Id="rId4117" Type="http://schemas.openxmlformats.org/officeDocument/2006/relationships/hyperlink" Target="https://twitter.com/edugevinci" TargetMode="External"/><Relationship Id="rId4324" Type="http://schemas.openxmlformats.org/officeDocument/2006/relationships/hyperlink" Target="https://twitter.com/by360sport" TargetMode="External"/><Relationship Id="rId4531" Type="http://schemas.openxmlformats.org/officeDocument/2006/relationships/hyperlink" Target="https://twitter.com/iron_fist_jnr" TargetMode="External"/><Relationship Id="rId194" Type="http://schemas.openxmlformats.org/officeDocument/2006/relationships/hyperlink" Target="https://t.co/T9DG8T7I6W" TargetMode="External"/><Relationship Id="rId1918" Type="http://schemas.openxmlformats.org/officeDocument/2006/relationships/hyperlink" Target="http://pbs.twimg.com/profile_images/1332105128879517703/bVcchfPo_normal.jpg" TargetMode="External"/><Relationship Id="rId2082" Type="http://schemas.openxmlformats.org/officeDocument/2006/relationships/hyperlink" Target="http://pbs.twimg.com/profile_images/1461573480340623360/Q3jiObIV_normal.jpg" TargetMode="External"/><Relationship Id="rId3133" Type="http://schemas.openxmlformats.org/officeDocument/2006/relationships/hyperlink" Target="https://twitter.com/jpriverag" TargetMode="External"/><Relationship Id="rId261" Type="http://schemas.openxmlformats.org/officeDocument/2006/relationships/hyperlink" Target="https://t.co/jR4oGKOQgG" TargetMode="External"/><Relationship Id="rId3340" Type="http://schemas.openxmlformats.org/officeDocument/2006/relationships/hyperlink" Target="https://twitter.com/jul14nnn1" TargetMode="External"/><Relationship Id="rId2899" Type="http://schemas.openxmlformats.org/officeDocument/2006/relationships/hyperlink" Target="https://twitter.com/1628jpg" TargetMode="External"/><Relationship Id="rId3200" Type="http://schemas.openxmlformats.org/officeDocument/2006/relationships/hyperlink" Target="https://twitter.com/sc" TargetMode="External"/><Relationship Id="rId121" Type="http://schemas.openxmlformats.org/officeDocument/2006/relationships/hyperlink" Target="https://t.co/LjBEqzOvjE" TargetMode="External"/><Relationship Id="rId2759" Type="http://schemas.openxmlformats.org/officeDocument/2006/relationships/hyperlink" Target="http://pbs.twimg.com/profile_images/1463937196763893761/cHIMs67__normal.jpg" TargetMode="External"/><Relationship Id="rId2966" Type="http://schemas.openxmlformats.org/officeDocument/2006/relationships/hyperlink" Target="https://twitter.com/waywardprairie" TargetMode="External"/><Relationship Id="rId938" Type="http://schemas.openxmlformats.org/officeDocument/2006/relationships/hyperlink" Target="http://pbs.twimg.com/profile_images/1463817064595210242/NOZoUIzL_normal.png" TargetMode="External"/><Relationship Id="rId1568" Type="http://schemas.openxmlformats.org/officeDocument/2006/relationships/hyperlink" Target="http://pbs.twimg.com/profile_images/1456672046432272389/mXVuuWDe_normal.jpg" TargetMode="External"/><Relationship Id="rId1775" Type="http://schemas.openxmlformats.org/officeDocument/2006/relationships/hyperlink" Target="http://pbs.twimg.com/profile_images/1435433039769661440/yquS2LP0_normal.jpg" TargetMode="External"/><Relationship Id="rId2619" Type="http://schemas.openxmlformats.org/officeDocument/2006/relationships/hyperlink" Target="http://pbs.twimg.com/profile_images/1110362668576071680/dYq0XUjw_normal.png" TargetMode="External"/><Relationship Id="rId2826" Type="http://schemas.openxmlformats.org/officeDocument/2006/relationships/hyperlink" Target="https://twitter.com/akagami_no_gojo" TargetMode="External"/><Relationship Id="rId4181" Type="http://schemas.openxmlformats.org/officeDocument/2006/relationships/hyperlink" Target="https://twitter.com/ufc_artois" TargetMode="External"/><Relationship Id="rId67" Type="http://schemas.openxmlformats.org/officeDocument/2006/relationships/hyperlink" Target="https://t.co/KbAQlUHNQX" TargetMode="External"/><Relationship Id="rId1428" Type="http://schemas.openxmlformats.org/officeDocument/2006/relationships/hyperlink" Target="http://pbs.twimg.com/profile_images/1354457318700662784/M53e8oWt_normal.jpg" TargetMode="External"/><Relationship Id="rId1635" Type="http://schemas.openxmlformats.org/officeDocument/2006/relationships/hyperlink" Target="http://pbs.twimg.com/profile_images/1464404026418622470/VmKYxs_s_normal.jpg" TargetMode="External"/><Relationship Id="rId1982" Type="http://schemas.openxmlformats.org/officeDocument/2006/relationships/hyperlink" Target="http://pbs.twimg.com/profile_images/687572992549875712/JwzQ4XA3_normal.png" TargetMode="External"/><Relationship Id="rId4041" Type="http://schemas.openxmlformats.org/officeDocument/2006/relationships/hyperlink" Target="https://twitter.com/jinniesnzxnsnz" TargetMode="External"/><Relationship Id="rId1842" Type="http://schemas.openxmlformats.org/officeDocument/2006/relationships/hyperlink" Target="http://pbs.twimg.com/profile_images/618993511262777344/_ZvG82Fx_normal.jpg" TargetMode="External"/><Relationship Id="rId1702" Type="http://schemas.openxmlformats.org/officeDocument/2006/relationships/hyperlink" Target="http://pbs.twimg.com/profile_images/1457602090595864577/7ZzgkzI5_normal.jpg" TargetMode="External"/><Relationship Id="rId4858" Type="http://schemas.openxmlformats.org/officeDocument/2006/relationships/hyperlink" Target="https://twitter.com/cassius__92" TargetMode="External"/><Relationship Id="rId3667" Type="http://schemas.openxmlformats.org/officeDocument/2006/relationships/hyperlink" Target="https://twitter.com/wweromanreigns" TargetMode="External"/><Relationship Id="rId3874" Type="http://schemas.openxmlformats.org/officeDocument/2006/relationships/hyperlink" Target="https://twitter.com/lakay_hopetowin" TargetMode="External"/><Relationship Id="rId4718" Type="http://schemas.openxmlformats.org/officeDocument/2006/relationships/hyperlink" Target="https://twitter.com/yakult_man" TargetMode="External"/><Relationship Id="rId588" Type="http://schemas.openxmlformats.org/officeDocument/2006/relationships/hyperlink" Target="https://t.co/Xr6euNUfc8" TargetMode="External"/><Relationship Id="rId795" Type="http://schemas.openxmlformats.org/officeDocument/2006/relationships/hyperlink" Target="http://pbs.twimg.com/profile_images/1340508571650334723/QSZnAHZ2_normal.jpg" TargetMode="External"/><Relationship Id="rId2269" Type="http://schemas.openxmlformats.org/officeDocument/2006/relationships/hyperlink" Target="http://pbs.twimg.com/profile_images/1377637173738921984/vLvno1cw_normal.jpg" TargetMode="External"/><Relationship Id="rId2476" Type="http://schemas.openxmlformats.org/officeDocument/2006/relationships/hyperlink" Target="http://pbs.twimg.com/profile_images/1465114148770283520/CJBJpgwM_normal.jpg" TargetMode="External"/><Relationship Id="rId2683" Type="http://schemas.openxmlformats.org/officeDocument/2006/relationships/hyperlink" Target="http://pbs.twimg.com/profile_images/1459539205001216000/zbl_B4zl_normal.jpg" TargetMode="External"/><Relationship Id="rId2890" Type="http://schemas.openxmlformats.org/officeDocument/2006/relationships/hyperlink" Target="https://twitter.com/diamondelbows" TargetMode="External"/><Relationship Id="rId3527" Type="http://schemas.openxmlformats.org/officeDocument/2006/relationships/hyperlink" Target="https://twitter.com/anthonyprendez_" TargetMode="External"/><Relationship Id="rId3734" Type="http://schemas.openxmlformats.org/officeDocument/2006/relationships/hyperlink" Target="https://twitter.com/crezellsipe" TargetMode="External"/><Relationship Id="rId3941" Type="http://schemas.openxmlformats.org/officeDocument/2006/relationships/hyperlink" Target="https://twitter.com/soleilreads_" TargetMode="External"/><Relationship Id="rId448" Type="http://schemas.openxmlformats.org/officeDocument/2006/relationships/hyperlink" Target="https://t.co/NkjmnVKh68" TargetMode="External"/><Relationship Id="rId655" Type="http://schemas.openxmlformats.org/officeDocument/2006/relationships/hyperlink" Target="https://t.co/cREKGCH8uy" TargetMode="External"/><Relationship Id="rId862" Type="http://schemas.openxmlformats.org/officeDocument/2006/relationships/hyperlink" Target="http://pbs.twimg.com/profile_images/1143293041/sumire_normal.jpg" TargetMode="External"/><Relationship Id="rId1078" Type="http://schemas.openxmlformats.org/officeDocument/2006/relationships/hyperlink" Target="http://pbs.twimg.com/profile_images/1465214682550390786/OwgtRHMQ_normal.png" TargetMode="External"/><Relationship Id="rId1285" Type="http://schemas.openxmlformats.org/officeDocument/2006/relationships/hyperlink" Target="http://pbs.twimg.com/profile_images/1464541835842691072/YLL_AcCh_normal.jpg" TargetMode="External"/><Relationship Id="rId1492" Type="http://schemas.openxmlformats.org/officeDocument/2006/relationships/hyperlink" Target="http://pbs.twimg.com/profile_images/1200208446382960640/XpTQ2Pb1_normal.jpg" TargetMode="External"/><Relationship Id="rId2129" Type="http://schemas.openxmlformats.org/officeDocument/2006/relationships/hyperlink" Target="http://pbs.twimg.com/profile_images/1462649757210652672/l0hU406Z_normal.jpg" TargetMode="External"/><Relationship Id="rId2336" Type="http://schemas.openxmlformats.org/officeDocument/2006/relationships/hyperlink" Target="http://pbs.twimg.com/profile_images/1299271683140759552/bLA1D-CM_normal.jpg" TargetMode="External"/><Relationship Id="rId2543" Type="http://schemas.openxmlformats.org/officeDocument/2006/relationships/hyperlink" Target="http://pbs.twimg.com/profile_images/1449803236802801665/fqB55fsJ_normal.jpg" TargetMode="External"/><Relationship Id="rId2750" Type="http://schemas.openxmlformats.org/officeDocument/2006/relationships/hyperlink" Target="http://pbs.twimg.com/profile_images/1422147624270893056/zifzwD1C_normal.jpg" TargetMode="External"/><Relationship Id="rId3801" Type="http://schemas.openxmlformats.org/officeDocument/2006/relationships/hyperlink" Target="https://twitter.com/water_busaik" TargetMode="External"/><Relationship Id="rId308" Type="http://schemas.openxmlformats.org/officeDocument/2006/relationships/hyperlink" Target="https://t.co/BBnQseZUUF" TargetMode="External"/><Relationship Id="rId515" Type="http://schemas.openxmlformats.org/officeDocument/2006/relationships/hyperlink" Target="https://t.co/SSdOEKP6bp" TargetMode="External"/><Relationship Id="rId722" Type="http://schemas.openxmlformats.org/officeDocument/2006/relationships/hyperlink" Target="http://pbs.twimg.com/profile_images/1294484819531845632/UIHLmOgb_normal.jpg" TargetMode="External"/><Relationship Id="rId1145" Type="http://schemas.openxmlformats.org/officeDocument/2006/relationships/hyperlink" Target="http://pbs.twimg.com/profile_images/1419349408039178249/mA_qjRYI_normal.jpg" TargetMode="External"/><Relationship Id="rId1352" Type="http://schemas.openxmlformats.org/officeDocument/2006/relationships/hyperlink" Target="http://pbs.twimg.com/profile_images/1464823603824898054/EU-JAle-_normal.jpg" TargetMode="External"/><Relationship Id="rId2403" Type="http://schemas.openxmlformats.org/officeDocument/2006/relationships/hyperlink" Target="http://pbs.twimg.com/profile_images/1273693973115293698/Fhe-nbYp_normal.jpg" TargetMode="External"/><Relationship Id="rId1005" Type="http://schemas.openxmlformats.org/officeDocument/2006/relationships/hyperlink" Target="http://pbs.twimg.com/profile_images/875522762135134208/_XT1Fjfq_normal.jpg" TargetMode="External"/><Relationship Id="rId1212" Type="http://schemas.openxmlformats.org/officeDocument/2006/relationships/hyperlink" Target="http://pbs.twimg.com/profile_images/1344716702257455107/dW0wdDiW_normal.jpg" TargetMode="External"/><Relationship Id="rId2610" Type="http://schemas.openxmlformats.org/officeDocument/2006/relationships/hyperlink" Target="http://pbs.twimg.com/profile_images/1462049603180654594/c-8zxzYl_normal.jpg" TargetMode="External"/><Relationship Id="rId4368" Type="http://schemas.openxmlformats.org/officeDocument/2006/relationships/hyperlink" Target="https://twitter.com/makakolcrf" TargetMode="External"/><Relationship Id="rId4575" Type="http://schemas.openxmlformats.org/officeDocument/2006/relationships/hyperlink" Target="https://twitter.com/droryctolagus" TargetMode="External"/><Relationship Id="rId3177" Type="http://schemas.openxmlformats.org/officeDocument/2006/relationships/hyperlink" Target="https://twitter.com/hayderhassan" TargetMode="External"/><Relationship Id="rId4228" Type="http://schemas.openxmlformats.org/officeDocument/2006/relationships/hyperlink" Target="https://twitter.com/hehim6" TargetMode="External"/><Relationship Id="rId4782" Type="http://schemas.openxmlformats.org/officeDocument/2006/relationships/hyperlink" Target="https://twitter.com/katsu_1228" TargetMode="External"/><Relationship Id="rId3037" Type="http://schemas.openxmlformats.org/officeDocument/2006/relationships/hyperlink" Target="https://twitter.com/aoi114514box" TargetMode="External"/><Relationship Id="rId3384" Type="http://schemas.openxmlformats.org/officeDocument/2006/relationships/hyperlink" Target="https://twitter.com/amaac_mottyairo" TargetMode="External"/><Relationship Id="rId3591" Type="http://schemas.openxmlformats.org/officeDocument/2006/relationships/hyperlink" Target="https://twitter.com/calguetajr" TargetMode="External"/><Relationship Id="rId4435" Type="http://schemas.openxmlformats.org/officeDocument/2006/relationships/hyperlink" Target="https://twitter.com/iyadtari1" TargetMode="External"/><Relationship Id="rId4642" Type="http://schemas.openxmlformats.org/officeDocument/2006/relationships/hyperlink" Target="https://twitter.com/multixxc" TargetMode="External"/><Relationship Id="rId2193" Type="http://schemas.openxmlformats.org/officeDocument/2006/relationships/hyperlink" Target="http://pbs.twimg.com/profile_images/1435764256121651204/DdTw_ZOF_normal.jpg" TargetMode="External"/><Relationship Id="rId3244" Type="http://schemas.openxmlformats.org/officeDocument/2006/relationships/hyperlink" Target="https://twitter.com/vidrinebailie" TargetMode="External"/><Relationship Id="rId3451" Type="http://schemas.openxmlformats.org/officeDocument/2006/relationships/hyperlink" Target="https://twitter.com/zulkhanhongor" TargetMode="External"/><Relationship Id="rId4502" Type="http://schemas.openxmlformats.org/officeDocument/2006/relationships/hyperlink" Target="https://twitter.com/hannahgarcia_" TargetMode="External"/><Relationship Id="rId165" Type="http://schemas.openxmlformats.org/officeDocument/2006/relationships/hyperlink" Target="https://t.co/P8SK8BRoVL" TargetMode="External"/><Relationship Id="rId372" Type="http://schemas.openxmlformats.org/officeDocument/2006/relationships/hyperlink" Target="https://t.co/AAtJr9ccG5" TargetMode="External"/><Relationship Id="rId2053" Type="http://schemas.openxmlformats.org/officeDocument/2006/relationships/hyperlink" Target="http://pbs.twimg.com/profile_images/1461344909068468225/XbIBlBOC_normal.jpg" TargetMode="External"/><Relationship Id="rId2260" Type="http://schemas.openxmlformats.org/officeDocument/2006/relationships/hyperlink" Target="http://pbs.twimg.com/profile_images/1464536423756099584/LNF74n4C_normal.jpg" TargetMode="External"/><Relationship Id="rId3104" Type="http://schemas.openxmlformats.org/officeDocument/2006/relationships/hyperlink" Target="https://twitter.com/brian57174698" TargetMode="External"/><Relationship Id="rId3311" Type="http://schemas.openxmlformats.org/officeDocument/2006/relationships/hyperlink" Target="https://twitter.com/los_herren" TargetMode="External"/><Relationship Id="rId232" Type="http://schemas.openxmlformats.org/officeDocument/2006/relationships/hyperlink" Target="https://t.co/8LBCdidIbU" TargetMode="External"/><Relationship Id="rId2120" Type="http://schemas.openxmlformats.org/officeDocument/2006/relationships/hyperlink" Target="http://pbs.twimg.com/profile_images/1461470450660556800/j7CCYX8e_normal.jpg" TargetMode="External"/><Relationship Id="rId1679" Type="http://schemas.openxmlformats.org/officeDocument/2006/relationships/hyperlink" Target="http://pbs.twimg.com/profile_images/1447046393470853122/2cIEAjg__normal.jpg" TargetMode="External"/><Relationship Id="rId4085" Type="http://schemas.openxmlformats.org/officeDocument/2006/relationships/hyperlink" Target="https://twitter.com/redwhitequeen" TargetMode="External"/><Relationship Id="rId4292" Type="http://schemas.openxmlformats.org/officeDocument/2006/relationships/hyperlink" Target="https://twitter.com/ftblobs" TargetMode="External"/><Relationship Id="rId1886" Type="http://schemas.openxmlformats.org/officeDocument/2006/relationships/hyperlink" Target="http://pbs.twimg.com/profile_images/1268448687962947584/4VvrDomY_normal.jpg" TargetMode="External"/><Relationship Id="rId2937" Type="http://schemas.openxmlformats.org/officeDocument/2006/relationships/hyperlink" Target="https://twitter.com/anzacmma" TargetMode="External"/><Relationship Id="rId4152" Type="http://schemas.openxmlformats.org/officeDocument/2006/relationships/hyperlink" Target="https://twitter.com/hugoawrites" TargetMode="External"/><Relationship Id="rId909" Type="http://schemas.openxmlformats.org/officeDocument/2006/relationships/hyperlink" Target="http://pbs.twimg.com/profile_images/1461249313510543361/-9lLX5v9_normal.jpg" TargetMode="External"/><Relationship Id="rId1539" Type="http://schemas.openxmlformats.org/officeDocument/2006/relationships/hyperlink" Target="http://pbs.twimg.com/profile_images/1177892614172901376/CkSC5RnR_normal.jpg" TargetMode="External"/><Relationship Id="rId1746" Type="http://schemas.openxmlformats.org/officeDocument/2006/relationships/hyperlink" Target="http://pbs.twimg.com/profile_images/1451170610030137348/ti0EEbxA_normal.jpg" TargetMode="External"/><Relationship Id="rId1953" Type="http://schemas.openxmlformats.org/officeDocument/2006/relationships/hyperlink" Target="http://pbs.twimg.com/profile_images/1458773406183309314/rYyUA_As_normal.jpg" TargetMode="External"/><Relationship Id="rId38" Type="http://schemas.openxmlformats.org/officeDocument/2006/relationships/hyperlink" Target="https://t.co/unYN9FQTuO" TargetMode="External"/><Relationship Id="rId1606" Type="http://schemas.openxmlformats.org/officeDocument/2006/relationships/hyperlink" Target="http://pbs.twimg.com/profile_images/1359833030299250688/QV4IW7u8_normal.jpg" TargetMode="External"/><Relationship Id="rId1813" Type="http://schemas.openxmlformats.org/officeDocument/2006/relationships/hyperlink" Target="http://pbs.twimg.com/profile_images/1457632841190232065/4LjWdGhA_normal.jpg" TargetMode="External"/><Relationship Id="rId4012" Type="http://schemas.openxmlformats.org/officeDocument/2006/relationships/hyperlink" Target="https://twitter.com/vymajories" TargetMode="External"/><Relationship Id="rId3778" Type="http://schemas.openxmlformats.org/officeDocument/2006/relationships/hyperlink" Target="https://twitter.com/isleii2" TargetMode="External"/><Relationship Id="rId3985" Type="http://schemas.openxmlformats.org/officeDocument/2006/relationships/hyperlink" Target="https://twitter.com/superpumpkin2" TargetMode="External"/><Relationship Id="rId4829" Type="http://schemas.openxmlformats.org/officeDocument/2006/relationships/hyperlink" Target="https://twitter.com/dragovich26" TargetMode="External"/><Relationship Id="rId699" Type="http://schemas.openxmlformats.org/officeDocument/2006/relationships/hyperlink" Target="https://t.co/89PVlWTklZ" TargetMode="External"/><Relationship Id="rId2587" Type="http://schemas.openxmlformats.org/officeDocument/2006/relationships/hyperlink" Target="http://pbs.twimg.com/profile_images/1407321851190075396/tN895gHf_normal.jpg" TargetMode="External"/><Relationship Id="rId2794" Type="http://schemas.openxmlformats.org/officeDocument/2006/relationships/hyperlink" Target="http://pbs.twimg.com/profile_images/1458034727022379009/3_OHGGXm_normal.jpg" TargetMode="External"/><Relationship Id="rId3638" Type="http://schemas.openxmlformats.org/officeDocument/2006/relationships/hyperlink" Target="https://twitter.com/heyyjeon_" TargetMode="External"/><Relationship Id="rId3845" Type="http://schemas.openxmlformats.org/officeDocument/2006/relationships/hyperlink" Target="https://twitter.com/xx_ream_xx" TargetMode="External"/><Relationship Id="rId559" Type="http://schemas.openxmlformats.org/officeDocument/2006/relationships/hyperlink" Target="https://t.co/fq2cYINL1U" TargetMode="External"/><Relationship Id="rId766" Type="http://schemas.openxmlformats.org/officeDocument/2006/relationships/hyperlink" Target="http://pbs.twimg.com/profile_images/1395496682201120770/NbsjETVo_normal.jpg" TargetMode="External"/><Relationship Id="rId1189" Type="http://schemas.openxmlformats.org/officeDocument/2006/relationships/hyperlink" Target="http://pbs.twimg.com/profile_images/1229659508625965056/XOyDONv7_normal.jpg" TargetMode="External"/><Relationship Id="rId1396" Type="http://schemas.openxmlformats.org/officeDocument/2006/relationships/hyperlink" Target="http://pbs.twimg.com/profile_images/1450753216199593984/RfHnYmzA_normal.jpg" TargetMode="External"/><Relationship Id="rId2447" Type="http://schemas.openxmlformats.org/officeDocument/2006/relationships/hyperlink" Target="http://pbs.twimg.com/profile_images/1454758882379800577/llljUTNI_normal.jpg" TargetMode="External"/><Relationship Id="rId419" Type="http://schemas.openxmlformats.org/officeDocument/2006/relationships/hyperlink" Target="https://t.co/xSLLuTsCZw" TargetMode="External"/><Relationship Id="rId626" Type="http://schemas.openxmlformats.org/officeDocument/2006/relationships/hyperlink" Target="https://t.co/XDMIKnoAx7" TargetMode="External"/><Relationship Id="rId973" Type="http://schemas.openxmlformats.org/officeDocument/2006/relationships/hyperlink" Target="http://pbs.twimg.com/profile_images/949756964162101248/oPhWRXHT_normal.jpg" TargetMode="External"/><Relationship Id="rId1049" Type="http://schemas.openxmlformats.org/officeDocument/2006/relationships/hyperlink" Target="http://pbs.twimg.com/profile_images/1277410295925760000/3Nv65-oT_normal.jpg" TargetMode="External"/><Relationship Id="rId1256" Type="http://schemas.openxmlformats.org/officeDocument/2006/relationships/hyperlink" Target="http://pbs.twimg.com/profile_images/1461603656122388482/GN8K3yR4_normal.jpg" TargetMode="External"/><Relationship Id="rId2307" Type="http://schemas.openxmlformats.org/officeDocument/2006/relationships/hyperlink" Target="http://pbs.twimg.com/profile_images/1432668303684669445/LgxunV_J_normal.jpg" TargetMode="External"/><Relationship Id="rId2654" Type="http://schemas.openxmlformats.org/officeDocument/2006/relationships/hyperlink" Target="http://pbs.twimg.com/profile_images/1594067745/______normal.JPG" TargetMode="External"/><Relationship Id="rId2861" Type="http://schemas.openxmlformats.org/officeDocument/2006/relationships/hyperlink" Target="https://twitter.com/hannal_han_si" TargetMode="External"/><Relationship Id="rId3705" Type="http://schemas.openxmlformats.org/officeDocument/2006/relationships/hyperlink" Target="https://twitter.com/arod_oakland" TargetMode="External"/><Relationship Id="rId3912" Type="http://schemas.openxmlformats.org/officeDocument/2006/relationships/hyperlink" Target="https://twitter.com/604mma" TargetMode="External"/><Relationship Id="rId833" Type="http://schemas.openxmlformats.org/officeDocument/2006/relationships/hyperlink" Target="http://pbs.twimg.com/profile_images/1395336765448364032/W8B5UWBN_normal.jpg" TargetMode="External"/><Relationship Id="rId1116" Type="http://schemas.openxmlformats.org/officeDocument/2006/relationships/hyperlink" Target="http://pbs.twimg.com/profile_images/1408513446576939009/grTpznhc_normal.jpg" TargetMode="External"/><Relationship Id="rId1463" Type="http://schemas.openxmlformats.org/officeDocument/2006/relationships/hyperlink" Target="http://pbs.twimg.com/profile_images/1435524272777089025/up_FcXq4_normal.jpg" TargetMode="External"/><Relationship Id="rId1670" Type="http://schemas.openxmlformats.org/officeDocument/2006/relationships/hyperlink" Target="http://pbs.twimg.com/profile_images/1437208896423223303/bAkY-qQl_normal.jpg" TargetMode="External"/><Relationship Id="rId2514" Type="http://schemas.openxmlformats.org/officeDocument/2006/relationships/hyperlink" Target="http://pbs.twimg.com/profile_images/1421267351253647363/cXLJCI6V_normal.jpg" TargetMode="External"/><Relationship Id="rId2721" Type="http://schemas.openxmlformats.org/officeDocument/2006/relationships/hyperlink" Target="http://pbs.twimg.com/profile_images/1461405453770965005/EWtUG2mn_normal.jpg" TargetMode="External"/><Relationship Id="rId900" Type="http://schemas.openxmlformats.org/officeDocument/2006/relationships/hyperlink" Target="http://pbs.twimg.com/profile_images/1462437291553861632/dSUMyeT5_normal.jpg" TargetMode="External"/><Relationship Id="rId1323" Type="http://schemas.openxmlformats.org/officeDocument/2006/relationships/hyperlink" Target="http://pbs.twimg.com/profile_images/1452429299605295104/Xmc0QPZo_normal.jpg" TargetMode="External"/><Relationship Id="rId1530" Type="http://schemas.openxmlformats.org/officeDocument/2006/relationships/hyperlink" Target="http://pbs.twimg.com/profile_images/1105579247886721024/VHFd1YZe_normal.jpg" TargetMode="External"/><Relationship Id="rId4479" Type="http://schemas.openxmlformats.org/officeDocument/2006/relationships/hyperlink" Target="https://twitter.com/barstoolsports" TargetMode="External"/><Relationship Id="rId4686" Type="http://schemas.openxmlformats.org/officeDocument/2006/relationships/hyperlink" Target="https://twitter.com/chocolat_music_" TargetMode="External"/><Relationship Id="rId4893" Type="http://schemas.openxmlformats.org/officeDocument/2006/relationships/hyperlink" Target="https://twitter.com/caekx" TargetMode="External"/><Relationship Id="rId3288" Type="http://schemas.openxmlformats.org/officeDocument/2006/relationships/hyperlink" Target="https://twitter.com/hasbullahive" TargetMode="External"/><Relationship Id="rId3495" Type="http://schemas.openxmlformats.org/officeDocument/2006/relationships/hyperlink" Target="https://twitter.com/futebol_info" TargetMode="External"/><Relationship Id="rId4339" Type="http://schemas.openxmlformats.org/officeDocument/2006/relationships/hyperlink" Target="https://twitter.com/kiyongie123" TargetMode="External"/><Relationship Id="rId4546" Type="http://schemas.openxmlformats.org/officeDocument/2006/relationships/hyperlink" Target="https://twitter.com/faf_d_sh9" TargetMode="External"/><Relationship Id="rId4753" Type="http://schemas.openxmlformats.org/officeDocument/2006/relationships/hyperlink" Target="https://twitter.com/jumpsho" TargetMode="External"/><Relationship Id="rId2097" Type="http://schemas.openxmlformats.org/officeDocument/2006/relationships/hyperlink" Target="http://pbs.twimg.com/profile_images/1383614157149261834/xqmo8fmo_normal.jpg" TargetMode="External"/><Relationship Id="rId3148" Type="http://schemas.openxmlformats.org/officeDocument/2006/relationships/hyperlink" Target="https://twitter.com/derekbrink3" TargetMode="External"/><Relationship Id="rId3355" Type="http://schemas.openxmlformats.org/officeDocument/2006/relationships/hyperlink" Target="https://twitter.com/murtonedelstei1" TargetMode="External"/><Relationship Id="rId3562" Type="http://schemas.openxmlformats.org/officeDocument/2006/relationships/hyperlink" Target="https://twitter.com/sarrismau" TargetMode="External"/><Relationship Id="rId4406" Type="http://schemas.openxmlformats.org/officeDocument/2006/relationships/hyperlink" Target="https://twitter.com/caratrightherez" TargetMode="External"/><Relationship Id="rId4613" Type="http://schemas.openxmlformats.org/officeDocument/2006/relationships/hyperlink" Target="https://twitter.com/jaemcitybigwins" TargetMode="External"/><Relationship Id="rId276" Type="http://schemas.openxmlformats.org/officeDocument/2006/relationships/hyperlink" Target="https://t.co/WiwpIwt9y3" TargetMode="External"/><Relationship Id="rId483" Type="http://schemas.openxmlformats.org/officeDocument/2006/relationships/hyperlink" Target="https://t.co/M8sSJ4er41" TargetMode="External"/><Relationship Id="rId690" Type="http://schemas.openxmlformats.org/officeDocument/2006/relationships/hyperlink" Target="https://t.co/t1SsOyP6Yx" TargetMode="External"/><Relationship Id="rId2164" Type="http://schemas.openxmlformats.org/officeDocument/2006/relationships/hyperlink" Target="http://pbs.twimg.com/profile_images/1333821868919435266/VfgdeiZ0_normal.jpg" TargetMode="External"/><Relationship Id="rId2371" Type="http://schemas.openxmlformats.org/officeDocument/2006/relationships/hyperlink" Target="http://pbs.twimg.com/profile_images/1227274766710693888/qxpaVamf_normal.jpg" TargetMode="External"/><Relationship Id="rId3008" Type="http://schemas.openxmlformats.org/officeDocument/2006/relationships/hyperlink" Target="https://twitter.com/sinabro0106" TargetMode="External"/><Relationship Id="rId3215" Type="http://schemas.openxmlformats.org/officeDocument/2006/relationships/hyperlink" Target="https://twitter.com/mmatrout" TargetMode="External"/><Relationship Id="rId3422" Type="http://schemas.openxmlformats.org/officeDocument/2006/relationships/hyperlink" Target="https://twitter.com/sarfatibenjamin" TargetMode="External"/><Relationship Id="rId4820" Type="http://schemas.openxmlformats.org/officeDocument/2006/relationships/hyperlink" Target="https://twitter.com/bitsnark" TargetMode="External"/><Relationship Id="rId136" Type="http://schemas.openxmlformats.org/officeDocument/2006/relationships/hyperlink" Target="https://t.co/R915qIzuOg" TargetMode="External"/><Relationship Id="rId343" Type="http://schemas.openxmlformats.org/officeDocument/2006/relationships/hyperlink" Target="https://t.co/M2jI2TKDBy" TargetMode="External"/><Relationship Id="rId550" Type="http://schemas.openxmlformats.org/officeDocument/2006/relationships/hyperlink" Target="http://t.co/6iTbDZxEZb" TargetMode="External"/><Relationship Id="rId1180" Type="http://schemas.openxmlformats.org/officeDocument/2006/relationships/hyperlink" Target="http://pbs.twimg.com/profile_images/1373642270180847616/hQtm3bMj_normal.jpg" TargetMode="External"/><Relationship Id="rId2024" Type="http://schemas.openxmlformats.org/officeDocument/2006/relationships/hyperlink" Target="http://pbs.twimg.com/profile_images/1342850769268178944/tZK0ygGv_normal.jpg" TargetMode="External"/><Relationship Id="rId2231" Type="http://schemas.openxmlformats.org/officeDocument/2006/relationships/hyperlink" Target="http://pbs.twimg.com/profile_images/1332080151241306116/H6AKv0P9_normal.jpg" TargetMode="External"/><Relationship Id="rId203" Type="http://schemas.openxmlformats.org/officeDocument/2006/relationships/hyperlink" Target="https://t.co/L7MtlNggZc" TargetMode="External"/><Relationship Id="rId1040" Type="http://schemas.openxmlformats.org/officeDocument/2006/relationships/hyperlink" Target="http://pbs.twimg.com/profile_images/1283877431481217024/_eKCDJHG_normal.jpg" TargetMode="External"/><Relationship Id="rId4196" Type="http://schemas.openxmlformats.org/officeDocument/2006/relationships/hyperlink" Target="https://twitter.com/zmcmuffxn" TargetMode="External"/><Relationship Id="rId410" Type="http://schemas.openxmlformats.org/officeDocument/2006/relationships/hyperlink" Target="https://t.co/3cwp0VAK5O" TargetMode="External"/><Relationship Id="rId1997" Type="http://schemas.openxmlformats.org/officeDocument/2006/relationships/hyperlink" Target="http://pbs.twimg.com/profile_images/1465218057777807363/vT3onZuu_normal.jpg" TargetMode="External"/><Relationship Id="rId4056" Type="http://schemas.openxmlformats.org/officeDocument/2006/relationships/hyperlink" Target="https://twitter.com/sirpunchalot69" TargetMode="External"/><Relationship Id="rId1857" Type="http://schemas.openxmlformats.org/officeDocument/2006/relationships/hyperlink" Target="http://pbs.twimg.com/profile_images/1423148364535795719/tDexu12Y_normal.jpg" TargetMode="External"/><Relationship Id="rId2908" Type="http://schemas.openxmlformats.org/officeDocument/2006/relationships/hyperlink" Target="https://twitter.com/aaroncanarte" TargetMode="External"/><Relationship Id="rId4263" Type="http://schemas.openxmlformats.org/officeDocument/2006/relationships/hyperlink" Target="https://twitter.com/pooching17" TargetMode="External"/><Relationship Id="rId4470" Type="http://schemas.openxmlformats.org/officeDocument/2006/relationships/hyperlink" Target="https://twitter.com/kixeann_" TargetMode="External"/><Relationship Id="rId1717" Type="http://schemas.openxmlformats.org/officeDocument/2006/relationships/hyperlink" Target="http://pbs.twimg.com/profile_images/1459683735755169792/KrSJX4Uj_normal.jpg" TargetMode="External"/><Relationship Id="rId1924" Type="http://schemas.openxmlformats.org/officeDocument/2006/relationships/hyperlink" Target="http://pbs.twimg.com/profile_images/932069878231588864/P-Rfp0TP_normal.jpg" TargetMode="External"/><Relationship Id="rId3072" Type="http://schemas.openxmlformats.org/officeDocument/2006/relationships/hyperlink" Target="https://twitter.com/vargnarvii" TargetMode="External"/><Relationship Id="rId4123" Type="http://schemas.openxmlformats.org/officeDocument/2006/relationships/hyperlink" Target="https://twitter.com/ufcarabia" TargetMode="External"/><Relationship Id="rId4330" Type="http://schemas.openxmlformats.org/officeDocument/2006/relationships/hyperlink" Target="https://twitter.com/sportskeedamma" TargetMode="External"/><Relationship Id="rId3889" Type="http://schemas.openxmlformats.org/officeDocument/2006/relationships/hyperlink" Target="https://twitter.com/john_daniel86" TargetMode="External"/><Relationship Id="rId2698" Type="http://schemas.openxmlformats.org/officeDocument/2006/relationships/hyperlink" Target="http://pbs.twimg.com/profile_images/1460486490883239936/LEk6VJG6_normal.jpg" TargetMode="External"/><Relationship Id="rId3749" Type="http://schemas.openxmlformats.org/officeDocument/2006/relationships/hyperlink" Target="https://twitter.com/soft_ddeonuu" TargetMode="External"/><Relationship Id="rId3956" Type="http://schemas.openxmlformats.org/officeDocument/2006/relationships/hyperlink" Target="https://twitter.com/bartmazniak" TargetMode="External"/><Relationship Id="rId877" Type="http://schemas.openxmlformats.org/officeDocument/2006/relationships/hyperlink" Target="http://pbs.twimg.com/profile_images/1402642791331684361/VOcFFB-p_normal.png" TargetMode="External"/><Relationship Id="rId2558" Type="http://schemas.openxmlformats.org/officeDocument/2006/relationships/hyperlink" Target="http://pbs.twimg.com/profile_images/1458409931472781324/sY5WQZqY_normal.jpg" TargetMode="External"/><Relationship Id="rId2765" Type="http://schemas.openxmlformats.org/officeDocument/2006/relationships/hyperlink" Target="http://pbs.twimg.com/profile_images/1322350650059972609/p_xDNCLA_normal.jpg" TargetMode="External"/><Relationship Id="rId2972" Type="http://schemas.openxmlformats.org/officeDocument/2006/relationships/hyperlink" Target="https://twitter.com/wwwanpaus" TargetMode="External"/><Relationship Id="rId3609" Type="http://schemas.openxmlformats.org/officeDocument/2006/relationships/hyperlink" Target="https://twitter.com/kek0055" TargetMode="External"/><Relationship Id="rId3816" Type="http://schemas.openxmlformats.org/officeDocument/2006/relationships/hyperlink" Target="https://twitter.com/rayjjonker" TargetMode="External"/><Relationship Id="rId737" Type="http://schemas.openxmlformats.org/officeDocument/2006/relationships/hyperlink" Target="http://pbs.twimg.com/profile_images/1394596247370149891/Tj33tPTQ_normal.jpg" TargetMode="External"/><Relationship Id="rId944" Type="http://schemas.openxmlformats.org/officeDocument/2006/relationships/hyperlink" Target="http://pbs.twimg.com/profile_images/1440321560410083333/3yV5i8e2_normal.jpg" TargetMode="External"/><Relationship Id="rId1367" Type="http://schemas.openxmlformats.org/officeDocument/2006/relationships/hyperlink" Target="http://pbs.twimg.com/profile_images/1455282895858307073/M93GO5hH_normal.jpg" TargetMode="External"/><Relationship Id="rId1574" Type="http://schemas.openxmlformats.org/officeDocument/2006/relationships/hyperlink" Target="http://pbs.twimg.com/profile_images/1455202548730646530/l58vdh9W_normal.jpg" TargetMode="External"/><Relationship Id="rId1781" Type="http://schemas.openxmlformats.org/officeDocument/2006/relationships/hyperlink" Target="http://pbs.twimg.com/profile_images/1389354213700952075/Ysga8CNN_normal.jpg" TargetMode="External"/><Relationship Id="rId2418" Type="http://schemas.openxmlformats.org/officeDocument/2006/relationships/hyperlink" Target="http://pbs.twimg.com/profile_images/1442002200750821377/fBMpGSQ6_normal.jpg" TargetMode="External"/><Relationship Id="rId2625" Type="http://schemas.openxmlformats.org/officeDocument/2006/relationships/hyperlink" Target="http://pbs.twimg.com/profile_images/1027414057656102913/7eZdXkn3_normal.jpg" TargetMode="External"/><Relationship Id="rId2832" Type="http://schemas.openxmlformats.org/officeDocument/2006/relationships/hyperlink" Target="https://twitter.com/pattyfuego" TargetMode="External"/><Relationship Id="rId73" Type="http://schemas.openxmlformats.org/officeDocument/2006/relationships/hyperlink" Target="https://t.co/sfHCwksWKF" TargetMode="External"/><Relationship Id="rId804" Type="http://schemas.openxmlformats.org/officeDocument/2006/relationships/hyperlink" Target="http://pbs.twimg.com/profile_images/947973003727589376/u2nA1vEL_normal.jpg" TargetMode="External"/><Relationship Id="rId1227" Type="http://schemas.openxmlformats.org/officeDocument/2006/relationships/hyperlink" Target="http://pbs.twimg.com/profile_images/1151227440028499968/B_H61Ve8_normal.jpg" TargetMode="External"/><Relationship Id="rId1434" Type="http://schemas.openxmlformats.org/officeDocument/2006/relationships/hyperlink" Target="http://pbs.twimg.com/profile_images/1458033882104795136/l96sPysM_normal.jpg" TargetMode="External"/><Relationship Id="rId1641" Type="http://schemas.openxmlformats.org/officeDocument/2006/relationships/hyperlink" Target="http://pbs.twimg.com/profile_images/1460278980003651586/91meTqmg_normal.jpg" TargetMode="External"/><Relationship Id="rId4797" Type="http://schemas.openxmlformats.org/officeDocument/2006/relationships/hyperlink" Target="https://twitter.com/adamcrypro777" TargetMode="External"/><Relationship Id="rId1501" Type="http://schemas.openxmlformats.org/officeDocument/2006/relationships/hyperlink" Target="http://pbs.twimg.com/profile_images/1350825059611521024/QncS4lcL_normal.jpg" TargetMode="External"/><Relationship Id="rId3399" Type="http://schemas.openxmlformats.org/officeDocument/2006/relationships/hyperlink" Target="https://twitter.com/rekordmeisters" TargetMode="External"/><Relationship Id="rId4657" Type="http://schemas.openxmlformats.org/officeDocument/2006/relationships/hyperlink" Target="https://twitter.com/sweetsssv" TargetMode="External"/><Relationship Id="rId4864" Type="http://schemas.openxmlformats.org/officeDocument/2006/relationships/hyperlink" Target="https://twitter.com/meaggypants" TargetMode="External"/><Relationship Id="rId3259" Type="http://schemas.openxmlformats.org/officeDocument/2006/relationships/hyperlink" Target="https://twitter.com/zaynmalik" TargetMode="External"/><Relationship Id="rId3466" Type="http://schemas.openxmlformats.org/officeDocument/2006/relationships/hyperlink" Target="https://twitter.com/pribarskiy" TargetMode="External"/><Relationship Id="rId4517" Type="http://schemas.openxmlformats.org/officeDocument/2006/relationships/hyperlink" Target="https://twitter.com/piaf_acab" TargetMode="External"/><Relationship Id="rId387" Type="http://schemas.openxmlformats.org/officeDocument/2006/relationships/hyperlink" Target="https://t.co/LGcHvHMzAz" TargetMode="External"/><Relationship Id="rId594" Type="http://schemas.openxmlformats.org/officeDocument/2006/relationships/hyperlink" Target="https://t.co/9t48GFpd06" TargetMode="External"/><Relationship Id="rId2068" Type="http://schemas.openxmlformats.org/officeDocument/2006/relationships/hyperlink" Target="http://pbs.twimg.com/profile_images/1448908871351914497/uQ3vfwy-_normal.jpg" TargetMode="External"/><Relationship Id="rId2275" Type="http://schemas.openxmlformats.org/officeDocument/2006/relationships/hyperlink" Target="http://pbs.twimg.com/profile_images/1145683611162517505/Jd6Jq1od_normal.jpg" TargetMode="External"/><Relationship Id="rId3119" Type="http://schemas.openxmlformats.org/officeDocument/2006/relationships/hyperlink" Target="https://twitter.com/sergiodagoat" TargetMode="External"/><Relationship Id="rId3326" Type="http://schemas.openxmlformats.org/officeDocument/2006/relationships/hyperlink" Target="https://twitter.com/j05h_16" TargetMode="External"/><Relationship Id="rId3673" Type="http://schemas.openxmlformats.org/officeDocument/2006/relationships/hyperlink" Target="https://twitter.com/the_ton4real" TargetMode="External"/><Relationship Id="rId3880" Type="http://schemas.openxmlformats.org/officeDocument/2006/relationships/hyperlink" Target="https://twitter.com/toshikungfu" TargetMode="External"/><Relationship Id="rId4724" Type="http://schemas.openxmlformats.org/officeDocument/2006/relationships/hyperlink" Target="https://twitter.com/yoronotaki_com" TargetMode="External"/><Relationship Id="rId247" Type="http://schemas.openxmlformats.org/officeDocument/2006/relationships/hyperlink" Target="https://t.co/sqTH7MybJY" TargetMode="External"/><Relationship Id="rId1084" Type="http://schemas.openxmlformats.org/officeDocument/2006/relationships/hyperlink" Target="http://pbs.twimg.com/profile_images/1379951521736101894/5nTNidDr_normal.jpg" TargetMode="External"/><Relationship Id="rId2482" Type="http://schemas.openxmlformats.org/officeDocument/2006/relationships/hyperlink" Target="http://pbs.twimg.com/profile_images/415947322451701760/yZw7cNxO_normal.jpeg" TargetMode="External"/><Relationship Id="rId3533" Type="http://schemas.openxmlformats.org/officeDocument/2006/relationships/hyperlink" Target="https://twitter.com/trippingmau5" TargetMode="External"/><Relationship Id="rId3740" Type="http://schemas.openxmlformats.org/officeDocument/2006/relationships/hyperlink" Target="https://twitter.com/barg_rizan" TargetMode="External"/><Relationship Id="rId107" Type="http://schemas.openxmlformats.org/officeDocument/2006/relationships/hyperlink" Target="http://t.co/rw8fCbRaTe" TargetMode="External"/><Relationship Id="rId454" Type="http://schemas.openxmlformats.org/officeDocument/2006/relationships/hyperlink" Target="https://t.co/tLh8KCEVNY" TargetMode="External"/><Relationship Id="rId661" Type="http://schemas.openxmlformats.org/officeDocument/2006/relationships/hyperlink" Target="https://t.co/7WxMpupW83" TargetMode="External"/><Relationship Id="rId1291" Type="http://schemas.openxmlformats.org/officeDocument/2006/relationships/hyperlink" Target="http://pbs.twimg.com/profile_images/1227210116979556357/G-vHMiRB_normal.jpg" TargetMode="External"/><Relationship Id="rId2135" Type="http://schemas.openxmlformats.org/officeDocument/2006/relationships/hyperlink" Target="http://pbs.twimg.com/profile_images/1465298652126400518/tqx8ifBg_normal.jpg" TargetMode="External"/><Relationship Id="rId2342" Type="http://schemas.openxmlformats.org/officeDocument/2006/relationships/hyperlink" Target="http://abs.twimg.com/sticky/default_profile_images/default_profile_normal.png" TargetMode="External"/><Relationship Id="rId3600" Type="http://schemas.openxmlformats.org/officeDocument/2006/relationships/hyperlink" Target="https://twitter.com/yuu_hilux" TargetMode="External"/><Relationship Id="rId314" Type="http://schemas.openxmlformats.org/officeDocument/2006/relationships/hyperlink" Target="http://t.co/WO29CDW8Bu" TargetMode="External"/><Relationship Id="rId521" Type="http://schemas.openxmlformats.org/officeDocument/2006/relationships/hyperlink" Target="https://t.co/ILvAAJhiQe" TargetMode="External"/><Relationship Id="rId1151" Type="http://schemas.openxmlformats.org/officeDocument/2006/relationships/hyperlink" Target="http://pbs.twimg.com/profile_images/1374059109021069317/i-wY0nDA_normal.jpg" TargetMode="External"/><Relationship Id="rId2202" Type="http://schemas.openxmlformats.org/officeDocument/2006/relationships/hyperlink" Target="http://pbs.twimg.com/profile_images/1455279228312858626/nm5JAkik_normal.jpg" TargetMode="External"/><Relationship Id="rId1011" Type="http://schemas.openxmlformats.org/officeDocument/2006/relationships/hyperlink" Target="http://pbs.twimg.com/profile_images/1393538497621942278/rJR74UGz_normal.jpg" TargetMode="External"/><Relationship Id="rId1968" Type="http://schemas.openxmlformats.org/officeDocument/2006/relationships/hyperlink" Target="http://pbs.twimg.com/profile_images/1234258347265671168/wbmVCfZ0_normal.jpg" TargetMode="External"/><Relationship Id="rId4167" Type="http://schemas.openxmlformats.org/officeDocument/2006/relationships/hyperlink" Target="https://twitter.com/sujalsalekar2" TargetMode="External"/><Relationship Id="rId4374" Type="http://schemas.openxmlformats.org/officeDocument/2006/relationships/hyperlink" Target="https://twitter.com/codyboucher2" TargetMode="External"/><Relationship Id="rId4581" Type="http://schemas.openxmlformats.org/officeDocument/2006/relationships/hyperlink" Target="https://twitter.com/_inuinu_n" TargetMode="External"/><Relationship Id="rId3183" Type="http://schemas.openxmlformats.org/officeDocument/2006/relationships/hyperlink" Target="https://twitter.com/see_u_soon_boi" TargetMode="External"/><Relationship Id="rId3390" Type="http://schemas.openxmlformats.org/officeDocument/2006/relationships/hyperlink" Target="https://twitter.com/lthomasnews" TargetMode="External"/><Relationship Id="rId4027" Type="http://schemas.openxmlformats.org/officeDocument/2006/relationships/hyperlink" Target="https://twitter.com/oxidisedpotato" TargetMode="External"/><Relationship Id="rId4234" Type="http://schemas.openxmlformats.org/officeDocument/2006/relationships/hyperlink" Target="https://twitter.com/bloodline_nzl" TargetMode="External"/><Relationship Id="rId4441" Type="http://schemas.openxmlformats.org/officeDocument/2006/relationships/hyperlink" Target="https://twitter.com/bigboybeefdip" TargetMode="External"/><Relationship Id="rId1828" Type="http://schemas.openxmlformats.org/officeDocument/2006/relationships/hyperlink" Target="http://pbs.twimg.com/profile_images/1434085957221838854/K7NYFxfM_normal.jpg" TargetMode="External"/><Relationship Id="rId3043" Type="http://schemas.openxmlformats.org/officeDocument/2006/relationships/hyperlink" Target="https://twitter.com/thegladiatorufc" TargetMode="External"/><Relationship Id="rId3250" Type="http://schemas.openxmlformats.org/officeDocument/2006/relationships/hyperlink" Target="https://twitter.com/pantheontweet" TargetMode="External"/><Relationship Id="rId171" Type="http://schemas.openxmlformats.org/officeDocument/2006/relationships/hyperlink" Target="https://t.co/WuP1Klchq3" TargetMode="External"/><Relationship Id="rId4301" Type="http://schemas.openxmlformats.org/officeDocument/2006/relationships/hyperlink" Target="https://twitter.com/_mrhakka" TargetMode="External"/><Relationship Id="rId3110" Type="http://schemas.openxmlformats.org/officeDocument/2006/relationships/hyperlink" Target="https://twitter.com/teamkhabib" TargetMode="External"/><Relationship Id="rId988" Type="http://schemas.openxmlformats.org/officeDocument/2006/relationships/hyperlink" Target="http://pbs.twimg.com/profile_images/840746282431971328/-rFssD_O_normal.jpg" TargetMode="External"/><Relationship Id="rId2669" Type="http://schemas.openxmlformats.org/officeDocument/2006/relationships/hyperlink" Target="http://abs.twimg.com/sticky/default_profile_images/default_profile_normal.png" TargetMode="External"/><Relationship Id="rId2876" Type="http://schemas.openxmlformats.org/officeDocument/2006/relationships/hyperlink" Target="https://twitter.com/joshua_sung" TargetMode="External"/><Relationship Id="rId3927" Type="http://schemas.openxmlformats.org/officeDocument/2006/relationships/hyperlink" Target="https://twitter.com/ufceurope" TargetMode="External"/><Relationship Id="rId848" Type="http://schemas.openxmlformats.org/officeDocument/2006/relationships/hyperlink" Target="http://pbs.twimg.com/profile_images/1449918369973551115/zDg-NGF-_normal.jpg" TargetMode="External"/><Relationship Id="rId1478" Type="http://schemas.openxmlformats.org/officeDocument/2006/relationships/hyperlink" Target="http://pbs.twimg.com/profile_images/1464723324261515267/8ANgeEjN_normal.jpg" TargetMode="External"/><Relationship Id="rId1685" Type="http://schemas.openxmlformats.org/officeDocument/2006/relationships/hyperlink" Target="http://pbs.twimg.com/profile_images/1065196605828096001/77eR16t2_normal.jpg" TargetMode="External"/><Relationship Id="rId1892" Type="http://schemas.openxmlformats.org/officeDocument/2006/relationships/hyperlink" Target="http://pbs.twimg.com/profile_images/1211073412585730053/2GKDI-2u_normal.jpg" TargetMode="External"/><Relationship Id="rId2529" Type="http://schemas.openxmlformats.org/officeDocument/2006/relationships/hyperlink" Target="http://pbs.twimg.com/profile_images/1464866189885149184/b6hvLYfo_normal.jpg" TargetMode="External"/><Relationship Id="rId2736" Type="http://schemas.openxmlformats.org/officeDocument/2006/relationships/hyperlink" Target="http://pbs.twimg.com/profile_images/1125100388275802112/DMaCaeOt_normal.jpg" TargetMode="External"/><Relationship Id="rId4091" Type="http://schemas.openxmlformats.org/officeDocument/2006/relationships/hyperlink" Target="https://twitter.com/indigomma" TargetMode="External"/><Relationship Id="rId708" Type="http://schemas.openxmlformats.org/officeDocument/2006/relationships/hyperlink" Target="https://t.co/n5q9RT2Axw" TargetMode="External"/><Relationship Id="rId915" Type="http://schemas.openxmlformats.org/officeDocument/2006/relationships/hyperlink" Target="http://pbs.twimg.com/profile_images/1383519238321676296/M76K4oib_normal.jpg" TargetMode="External"/><Relationship Id="rId1338" Type="http://schemas.openxmlformats.org/officeDocument/2006/relationships/hyperlink" Target="http://pbs.twimg.com/profile_images/1427272241880834050/bKEs_gDV_normal.jpg" TargetMode="External"/><Relationship Id="rId1545" Type="http://schemas.openxmlformats.org/officeDocument/2006/relationships/hyperlink" Target="http://pbs.twimg.com/profile_images/1456339817571160069/dBI0kcXQ_normal.jpg" TargetMode="External"/><Relationship Id="rId2943" Type="http://schemas.openxmlformats.org/officeDocument/2006/relationships/hyperlink" Target="https://twitter.com/imstillshannon" TargetMode="External"/><Relationship Id="rId1405" Type="http://schemas.openxmlformats.org/officeDocument/2006/relationships/hyperlink" Target="http://pbs.twimg.com/profile_images/1439005488256069636/ZL6D5DXy_normal.jpg" TargetMode="External"/><Relationship Id="rId1752" Type="http://schemas.openxmlformats.org/officeDocument/2006/relationships/hyperlink" Target="http://pbs.twimg.com/profile_images/1458982769217146880/D0Xa0krj_normal.jpg" TargetMode="External"/><Relationship Id="rId2803" Type="http://schemas.openxmlformats.org/officeDocument/2006/relationships/hyperlink" Target="http://pbs.twimg.com/profile_images/1462339992399888387/rLtfa5VC_normal.jpg" TargetMode="External"/><Relationship Id="rId44" Type="http://schemas.openxmlformats.org/officeDocument/2006/relationships/hyperlink" Target="https://t.co/Yxj7UMTrMk" TargetMode="External"/><Relationship Id="rId1612" Type="http://schemas.openxmlformats.org/officeDocument/2006/relationships/hyperlink" Target="http://pbs.twimg.com/profile_images/1327632777638936576/dmDOpOGo_normal.jpg" TargetMode="External"/><Relationship Id="rId4768" Type="http://schemas.openxmlformats.org/officeDocument/2006/relationships/hyperlink" Target="https://twitter.com/kouyagintyamu" TargetMode="External"/><Relationship Id="rId498" Type="http://schemas.openxmlformats.org/officeDocument/2006/relationships/hyperlink" Target="https://t.co/7ZWnVrftsW" TargetMode="External"/><Relationship Id="rId2179" Type="http://schemas.openxmlformats.org/officeDocument/2006/relationships/hyperlink" Target="http://pbs.twimg.com/profile_images/1387430747364020232/IDrgETuD_normal.jpg" TargetMode="External"/><Relationship Id="rId3577" Type="http://schemas.openxmlformats.org/officeDocument/2006/relationships/hyperlink" Target="https://twitter.com/andymcgeady" TargetMode="External"/><Relationship Id="rId3784" Type="http://schemas.openxmlformats.org/officeDocument/2006/relationships/hyperlink" Target="https://twitter.com/malureive_ficap" TargetMode="External"/><Relationship Id="rId3991" Type="http://schemas.openxmlformats.org/officeDocument/2006/relationships/hyperlink" Target="https://twitter.com/woopy_woocityxx" TargetMode="External"/><Relationship Id="rId4628" Type="http://schemas.openxmlformats.org/officeDocument/2006/relationships/hyperlink" Target="https://twitter.com/thaysoberana" TargetMode="External"/><Relationship Id="rId4835" Type="http://schemas.openxmlformats.org/officeDocument/2006/relationships/hyperlink" Target="https://twitter.com/kekeniea" TargetMode="External"/><Relationship Id="rId2386" Type="http://schemas.openxmlformats.org/officeDocument/2006/relationships/hyperlink" Target="http://pbs.twimg.com/profile_images/1462418690087993344/nXvB3ml9_normal.jpg" TargetMode="External"/><Relationship Id="rId2593" Type="http://schemas.openxmlformats.org/officeDocument/2006/relationships/hyperlink" Target="http://pbs.twimg.com/profile_images/1253306572928925697/50LuotYc_normal.jpg" TargetMode="External"/><Relationship Id="rId3437" Type="http://schemas.openxmlformats.org/officeDocument/2006/relationships/hyperlink" Target="https://twitter.com/tripleidoubleh1" TargetMode="External"/><Relationship Id="rId3644" Type="http://schemas.openxmlformats.org/officeDocument/2006/relationships/hyperlink" Target="https://twitter.com/pinksh3yb4rwin_" TargetMode="External"/><Relationship Id="rId3851" Type="http://schemas.openxmlformats.org/officeDocument/2006/relationships/hyperlink" Target="https://twitter.com/jel_winnie" TargetMode="External"/><Relationship Id="rId358" Type="http://schemas.openxmlformats.org/officeDocument/2006/relationships/hyperlink" Target="https://t.co/mYghQiltZB" TargetMode="External"/><Relationship Id="rId565" Type="http://schemas.openxmlformats.org/officeDocument/2006/relationships/hyperlink" Target="https://t.co/sAEgvJ3QU7" TargetMode="External"/><Relationship Id="rId772" Type="http://schemas.openxmlformats.org/officeDocument/2006/relationships/hyperlink" Target="http://pbs.twimg.com/profile_images/1461575797924192258/XHlAkbnz_normal.jpg" TargetMode="External"/><Relationship Id="rId1195" Type="http://schemas.openxmlformats.org/officeDocument/2006/relationships/hyperlink" Target="http://pbs.twimg.com/profile_images/1412774901128310787/KC_lp0Z5_normal.jpg" TargetMode="External"/><Relationship Id="rId2039" Type="http://schemas.openxmlformats.org/officeDocument/2006/relationships/hyperlink" Target="http://pbs.twimg.com/profile_images/815653261051043840/MimmZ-zC_normal.jpg" TargetMode="External"/><Relationship Id="rId2246" Type="http://schemas.openxmlformats.org/officeDocument/2006/relationships/hyperlink" Target="http://pbs.twimg.com/profile_images/1398073827117223939/j-rIKUtP_normal.jpg" TargetMode="External"/><Relationship Id="rId2453" Type="http://schemas.openxmlformats.org/officeDocument/2006/relationships/hyperlink" Target="http://pbs.twimg.com/profile_images/1288462218489729030/3r1KTKKj_normal.jpg" TargetMode="External"/><Relationship Id="rId2660" Type="http://schemas.openxmlformats.org/officeDocument/2006/relationships/hyperlink" Target="http://pbs.twimg.com/profile_images/861509717641707520/r3ltoQXw_normal.jpg" TargetMode="External"/><Relationship Id="rId3504" Type="http://schemas.openxmlformats.org/officeDocument/2006/relationships/hyperlink" Target="https://twitter.com/indieangles" TargetMode="External"/><Relationship Id="rId3711" Type="http://schemas.openxmlformats.org/officeDocument/2006/relationships/hyperlink" Target="https://twitter.com/danetveronique" TargetMode="External"/><Relationship Id="rId218" Type="http://schemas.openxmlformats.org/officeDocument/2006/relationships/hyperlink" Target="https://t.co/N8UsavPzpF" TargetMode="External"/><Relationship Id="rId425" Type="http://schemas.openxmlformats.org/officeDocument/2006/relationships/hyperlink" Target="https://t.co/V5e9a9xClF" TargetMode="External"/><Relationship Id="rId632" Type="http://schemas.openxmlformats.org/officeDocument/2006/relationships/hyperlink" Target="https://t.co/x2g9q7WeRx" TargetMode="External"/><Relationship Id="rId1055" Type="http://schemas.openxmlformats.org/officeDocument/2006/relationships/hyperlink" Target="http://pbs.twimg.com/profile_images/1441647712143765509/Sbs0ai8o_normal.jpg" TargetMode="External"/><Relationship Id="rId1262" Type="http://schemas.openxmlformats.org/officeDocument/2006/relationships/hyperlink" Target="http://pbs.twimg.com/profile_images/1461858213171707911/gtHI8bVR_normal.jpg" TargetMode="External"/><Relationship Id="rId2106" Type="http://schemas.openxmlformats.org/officeDocument/2006/relationships/hyperlink" Target="http://pbs.twimg.com/profile_images/1463298756644794369/pDg6VPuF_normal.jpg" TargetMode="External"/><Relationship Id="rId2313" Type="http://schemas.openxmlformats.org/officeDocument/2006/relationships/hyperlink" Target="http://pbs.twimg.com/profile_images/1464907976687316993/n6X8ZCf7_normal.jpg" TargetMode="External"/><Relationship Id="rId2520" Type="http://schemas.openxmlformats.org/officeDocument/2006/relationships/hyperlink" Target="http://pbs.twimg.com/profile_images/687781795723608064/NrLufNaw_normal.jpg" TargetMode="External"/><Relationship Id="rId1122" Type="http://schemas.openxmlformats.org/officeDocument/2006/relationships/hyperlink" Target="http://pbs.twimg.com/profile_images/1464301944772648966/l71qRxu5_normal.jpg" TargetMode="External"/><Relationship Id="rId4278" Type="http://schemas.openxmlformats.org/officeDocument/2006/relationships/hyperlink" Target="https://twitter.com/realgbf_" TargetMode="External"/><Relationship Id="rId4485" Type="http://schemas.openxmlformats.org/officeDocument/2006/relationships/hyperlink" Target="https://twitter.com/regina_ador" TargetMode="External"/><Relationship Id="rId3087" Type="http://schemas.openxmlformats.org/officeDocument/2006/relationships/hyperlink" Target="https://twitter.com/s_jogador05" TargetMode="External"/><Relationship Id="rId3294" Type="http://schemas.openxmlformats.org/officeDocument/2006/relationships/hyperlink" Target="https://twitter.com/lovehempuk" TargetMode="External"/><Relationship Id="rId4138" Type="http://schemas.openxmlformats.org/officeDocument/2006/relationships/hyperlink" Target="https://twitter.com/imsaamycb" TargetMode="External"/><Relationship Id="rId4345" Type="http://schemas.openxmlformats.org/officeDocument/2006/relationships/hyperlink" Target="https://twitter.com/jonatha32853971" TargetMode="External"/><Relationship Id="rId4692" Type="http://schemas.openxmlformats.org/officeDocument/2006/relationships/hyperlink" Target="https://twitter.com/siro_cha__" TargetMode="External"/><Relationship Id="rId1939" Type="http://schemas.openxmlformats.org/officeDocument/2006/relationships/hyperlink" Target="http://pbs.twimg.com/profile_images/1465068926812196864/6jw8N_wJ_normal.jpg" TargetMode="External"/><Relationship Id="rId4552" Type="http://schemas.openxmlformats.org/officeDocument/2006/relationships/hyperlink" Target="https://twitter.com/jaemnncityxx" TargetMode="External"/><Relationship Id="rId3154" Type="http://schemas.openxmlformats.org/officeDocument/2006/relationships/hyperlink" Target="https://twitter.com/agnost_" TargetMode="External"/><Relationship Id="rId3361" Type="http://schemas.openxmlformats.org/officeDocument/2006/relationships/hyperlink" Target="https://twitter.com/1xqkev3dsxzoyba" TargetMode="External"/><Relationship Id="rId4205" Type="http://schemas.openxmlformats.org/officeDocument/2006/relationships/hyperlink" Target="https://twitter.com/desertheart85" TargetMode="External"/><Relationship Id="rId4412" Type="http://schemas.openxmlformats.org/officeDocument/2006/relationships/hyperlink" Target="https://twitter.com/vvshyyy" TargetMode="External"/><Relationship Id="rId282" Type="http://schemas.openxmlformats.org/officeDocument/2006/relationships/hyperlink" Target="https://t.co/4GG32vB1Pr" TargetMode="External"/><Relationship Id="rId2170" Type="http://schemas.openxmlformats.org/officeDocument/2006/relationships/hyperlink" Target="http://pbs.twimg.com/profile_images/1115415608118652929/kUkSMooP_normal.png" TargetMode="External"/><Relationship Id="rId3014" Type="http://schemas.openxmlformats.org/officeDocument/2006/relationships/hyperlink" Target="https://twitter.com/espnmma" TargetMode="External"/><Relationship Id="rId3221" Type="http://schemas.openxmlformats.org/officeDocument/2006/relationships/hyperlink" Target="https://twitter.com/mmamelotto" TargetMode="External"/><Relationship Id="rId8" Type="http://schemas.openxmlformats.org/officeDocument/2006/relationships/hyperlink" Target="https://t.co/RjffyymU4f" TargetMode="External"/><Relationship Id="rId142" Type="http://schemas.openxmlformats.org/officeDocument/2006/relationships/hyperlink" Target="https://t.co/6ic3u94TyY" TargetMode="External"/><Relationship Id="rId2030" Type="http://schemas.openxmlformats.org/officeDocument/2006/relationships/hyperlink" Target="http://pbs.twimg.com/profile_images/1388928944250949637/JGzNVGjF_normal.jpg" TargetMode="External"/><Relationship Id="rId2987" Type="http://schemas.openxmlformats.org/officeDocument/2006/relationships/hyperlink" Target="https://twitter.com/bokamotoespn" TargetMode="External"/><Relationship Id="rId959" Type="http://schemas.openxmlformats.org/officeDocument/2006/relationships/hyperlink" Target="http://pbs.twimg.com/profile_images/1450195786533257220/K13gj8kl_normal.jpg" TargetMode="External"/><Relationship Id="rId1589" Type="http://schemas.openxmlformats.org/officeDocument/2006/relationships/hyperlink" Target="http://pbs.twimg.com/profile_images/1461269964351025155/MoNMmADF_normal.jpg" TargetMode="External"/><Relationship Id="rId1449" Type="http://schemas.openxmlformats.org/officeDocument/2006/relationships/hyperlink" Target="http://pbs.twimg.com/profile_images/1131510072482250752/2v9WRmvc_normal.png" TargetMode="External"/><Relationship Id="rId1796" Type="http://schemas.openxmlformats.org/officeDocument/2006/relationships/hyperlink" Target="http://pbs.twimg.com/profile_images/1457970898141876224/2kKxNgCN_normal.jpg" TargetMode="External"/><Relationship Id="rId2847" Type="http://schemas.openxmlformats.org/officeDocument/2006/relationships/hyperlink" Target="https://twitter.com/cz_binance" TargetMode="External"/><Relationship Id="rId4062" Type="http://schemas.openxmlformats.org/officeDocument/2006/relationships/hyperlink" Target="https://twitter.com/kk10980838" TargetMode="External"/><Relationship Id="rId88" Type="http://schemas.openxmlformats.org/officeDocument/2006/relationships/hyperlink" Target="https://t.co/FrCyjB78bQ" TargetMode="External"/><Relationship Id="rId819" Type="http://schemas.openxmlformats.org/officeDocument/2006/relationships/hyperlink" Target="http://pbs.twimg.com/profile_images/1369273546959110147/HFfboXKP_normal.jpg" TargetMode="External"/><Relationship Id="rId1656" Type="http://schemas.openxmlformats.org/officeDocument/2006/relationships/hyperlink" Target="http://pbs.twimg.com/profile_images/1464875317697609728/Kifk2ssi_normal.jpg" TargetMode="External"/><Relationship Id="rId1863" Type="http://schemas.openxmlformats.org/officeDocument/2006/relationships/hyperlink" Target="http://pbs.twimg.com/profile_images/1389776394020868100/4ipBi31S_normal.jpg" TargetMode="External"/><Relationship Id="rId2707" Type="http://schemas.openxmlformats.org/officeDocument/2006/relationships/hyperlink" Target="http://pbs.twimg.com/profile_images/1463788722718134274/2lrPT53u_normal.jpg" TargetMode="External"/><Relationship Id="rId2914" Type="http://schemas.openxmlformats.org/officeDocument/2006/relationships/hyperlink" Target="https://twitter.com/grabaka_hitman" TargetMode="External"/><Relationship Id="rId1309" Type="http://schemas.openxmlformats.org/officeDocument/2006/relationships/hyperlink" Target="http://pbs.twimg.com/profile_images/1427242992356806657/Vl1-zP9I_normal.jpg" TargetMode="External"/><Relationship Id="rId1516" Type="http://schemas.openxmlformats.org/officeDocument/2006/relationships/hyperlink" Target="http://pbs.twimg.com/profile_images/1363722313477148673/6Y-ngh-X_normal.jpg" TargetMode="External"/><Relationship Id="rId1723" Type="http://schemas.openxmlformats.org/officeDocument/2006/relationships/hyperlink" Target="http://pbs.twimg.com/profile_images/1430700610630922246/zsPbXB1E_normal.png" TargetMode="External"/><Relationship Id="rId1930" Type="http://schemas.openxmlformats.org/officeDocument/2006/relationships/hyperlink" Target="http://pbs.twimg.com/profile_images/1453378951083134976/WGzmIAqa_normal.jpg" TargetMode="External"/><Relationship Id="rId4879" Type="http://schemas.openxmlformats.org/officeDocument/2006/relationships/hyperlink" Target="https://twitter.com/manutd" TargetMode="External"/><Relationship Id="rId15" Type="http://schemas.openxmlformats.org/officeDocument/2006/relationships/hyperlink" Target="https://t.co/44yLA3AJQq" TargetMode="External"/><Relationship Id="rId3688" Type="http://schemas.openxmlformats.org/officeDocument/2006/relationships/hyperlink" Target="https://twitter.com/m01am01a" TargetMode="External"/><Relationship Id="rId3895" Type="http://schemas.openxmlformats.org/officeDocument/2006/relationships/hyperlink" Target="https://twitter.com/goidoutarou" TargetMode="External"/><Relationship Id="rId4739" Type="http://schemas.openxmlformats.org/officeDocument/2006/relationships/hyperlink" Target="https://twitter.com/assaultlily_pj" TargetMode="External"/><Relationship Id="rId2497" Type="http://schemas.openxmlformats.org/officeDocument/2006/relationships/hyperlink" Target="http://pbs.twimg.com/profile_images/1448634654546878465/JHJc8n1F_normal.jpg" TargetMode="External"/><Relationship Id="rId3548" Type="http://schemas.openxmlformats.org/officeDocument/2006/relationships/hyperlink" Target="https://twitter.com/n_h_mma" TargetMode="External"/><Relationship Id="rId3755" Type="http://schemas.openxmlformats.org/officeDocument/2006/relationships/hyperlink" Target="https://twitter.com/winsachicity" TargetMode="External"/><Relationship Id="rId4806" Type="http://schemas.openxmlformats.org/officeDocument/2006/relationships/hyperlink" Target="https://twitter.com/jek___" TargetMode="External"/><Relationship Id="rId469" Type="http://schemas.openxmlformats.org/officeDocument/2006/relationships/hyperlink" Target="https://t.co/NOpFgnAzA7" TargetMode="External"/><Relationship Id="rId676" Type="http://schemas.openxmlformats.org/officeDocument/2006/relationships/hyperlink" Target="https://t.co/hb6huuH2hQ" TargetMode="External"/><Relationship Id="rId883" Type="http://schemas.openxmlformats.org/officeDocument/2006/relationships/hyperlink" Target="http://pbs.twimg.com/profile_images/1006592619709779968/IJihmRGz_normal.jpg" TargetMode="External"/><Relationship Id="rId1099" Type="http://schemas.openxmlformats.org/officeDocument/2006/relationships/hyperlink" Target="http://pbs.twimg.com/profile_images/1268738160550387713/l8VPGe_b_normal.jpg" TargetMode="External"/><Relationship Id="rId2357" Type="http://schemas.openxmlformats.org/officeDocument/2006/relationships/hyperlink" Target="http://pbs.twimg.com/profile_images/2884851152/efd3566931a97ba15e598326869d3ccb_normal.jpeg" TargetMode="External"/><Relationship Id="rId2564" Type="http://schemas.openxmlformats.org/officeDocument/2006/relationships/hyperlink" Target="http://pbs.twimg.com/profile_images/1450155996626751495/14SjpagG_normal.jpg" TargetMode="External"/><Relationship Id="rId3408" Type="http://schemas.openxmlformats.org/officeDocument/2006/relationships/hyperlink" Target="https://twitter.com/yagyag_bs" TargetMode="External"/><Relationship Id="rId3615" Type="http://schemas.openxmlformats.org/officeDocument/2006/relationships/hyperlink" Target="https://twitter.com/tofiq__musayev" TargetMode="External"/><Relationship Id="rId3962" Type="http://schemas.openxmlformats.org/officeDocument/2006/relationships/hyperlink" Target="https://twitter.com/onehoedown" TargetMode="External"/><Relationship Id="rId329" Type="http://schemas.openxmlformats.org/officeDocument/2006/relationships/hyperlink" Target="https://t.co/JJ1P3RmVuH" TargetMode="External"/><Relationship Id="rId536" Type="http://schemas.openxmlformats.org/officeDocument/2006/relationships/hyperlink" Target="https://t.co/RqFXvXiHIU" TargetMode="External"/><Relationship Id="rId1166" Type="http://schemas.openxmlformats.org/officeDocument/2006/relationships/hyperlink" Target="http://pbs.twimg.com/profile_images/1036074883132796928/b96UwJwT_normal.jpg" TargetMode="External"/><Relationship Id="rId1373" Type="http://schemas.openxmlformats.org/officeDocument/2006/relationships/hyperlink" Target="http://pbs.twimg.com/profile_images/1443800308736413709/EPRXsq9p_normal.jpg" TargetMode="External"/><Relationship Id="rId2217" Type="http://schemas.openxmlformats.org/officeDocument/2006/relationships/hyperlink" Target="http://pbs.twimg.com/profile_images/1456238544452997120/6KiyUZ9D_normal.jpg" TargetMode="External"/><Relationship Id="rId2771" Type="http://schemas.openxmlformats.org/officeDocument/2006/relationships/hyperlink" Target="http://pbs.twimg.com/profile_images/1389509460545228805/lf_i_4oE_normal.jpg" TargetMode="External"/><Relationship Id="rId3822" Type="http://schemas.openxmlformats.org/officeDocument/2006/relationships/hyperlink" Target="https://twitter.com/unorthodox_vir" TargetMode="External"/><Relationship Id="rId743" Type="http://schemas.openxmlformats.org/officeDocument/2006/relationships/hyperlink" Target="http://pbs.twimg.com/profile_images/1465064293406289920/k6eCoYRR_normal.jpg" TargetMode="External"/><Relationship Id="rId950" Type="http://schemas.openxmlformats.org/officeDocument/2006/relationships/hyperlink" Target="http://pbs.twimg.com/profile_images/1414710257226498050/OvZV7_CH_normal.jpg" TargetMode="External"/><Relationship Id="rId1026" Type="http://schemas.openxmlformats.org/officeDocument/2006/relationships/hyperlink" Target="http://pbs.twimg.com/profile_images/1450788735612702731/T7MTyTrN_normal.jpg" TargetMode="External"/><Relationship Id="rId1580" Type="http://schemas.openxmlformats.org/officeDocument/2006/relationships/hyperlink" Target="http://pbs.twimg.com/profile_images/1459920602844774403/xrmWbilP_normal.jpg" TargetMode="External"/><Relationship Id="rId2424" Type="http://schemas.openxmlformats.org/officeDocument/2006/relationships/hyperlink" Target="http://abs.twimg.com/sticky/default_profile_images/default_profile_normal.png" TargetMode="External"/><Relationship Id="rId2631" Type="http://schemas.openxmlformats.org/officeDocument/2006/relationships/hyperlink" Target="http://pbs.twimg.com/profile_images/1366283004398641158/IIdSv9t6_normal.jpg" TargetMode="External"/><Relationship Id="rId4389" Type="http://schemas.openxmlformats.org/officeDocument/2006/relationships/hyperlink" Target="https://twitter.com/ka_bigwin" TargetMode="External"/><Relationship Id="rId603" Type="http://schemas.openxmlformats.org/officeDocument/2006/relationships/hyperlink" Target="https://t.co/4Ez40fDTGp" TargetMode="External"/><Relationship Id="rId810" Type="http://schemas.openxmlformats.org/officeDocument/2006/relationships/hyperlink" Target="http://pbs.twimg.com/profile_images/1440651090798673936/5SVxVJIP_normal.jpg" TargetMode="External"/><Relationship Id="rId1233" Type="http://schemas.openxmlformats.org/officeDocument/2006/relationships/hyperlink" Target="http://pbs.twimg.com/profile_images/1458696704237187079/NpjsG2HE_normal.jpg" TargetMode="External"/><Relationship Id="rId1440" Type="http://schemas.openxmlformats.org/officeDocument/2006/relationships/hyperlink" Target="http://pbs.twimg.com/profile_images/1350530277098074119/R97MTJIV_normal.jpg" TargetMode="External"/><Relationship Id="rId4596" Type="http://schemas.openxmlformats.org/officeDocument/2006/relationships/hyperlink" Target="https://twitter.com/saveflix" TargetMode="External"/><Relationship Id="rId1300" Type="http://schemas.openxmlformats.org/officeDocument/2006/relationships/hyperlink" Target="http://pbs.twimg.com/profile_images/861213568028618752/a6t3OH3X_normal.jpg" TargetMode="External"/><Relationship Id="rId3198" Type="http://schemas.openxmlformats.org/officeDocument/2006/relationships/hyperlink" Target="https://twitter.com/shxttaa" TargetMode="External"/><Relationship Id="rId4249" Type="http://schemas.openxmlformats.org/officeDocument/2006/relationships/hyperlink" Target="https://twitter.com/adri_geek" TargetMode="External"/><Relationship Id="rId4456" Type="http://schemas.openxmlformats.org/officeDocument/2006/relationships/hyperlink" Target="https://twitter.com/sportsinsider" TargetMode="External"/><Relationship Id="rId4663" Type="http://schemas.openxmlformats.org/officeDocument/2006/relationships/hyperlink" Target="https://twitter.com/mma_muse" TargetMode="External"/><Relationship Id="rId4870" Type="http://schemas.openxmlformats.org/officeDocument/2006/relationships/hyperlink" Target="https://twitter.com/hana2360" TargetMode="External"/><Relationship Id="rId3058" Type="http://schemas.openxmlformats.org/officeDocument/2006/relationships/hyperlink" Target="https://twitter.com/giscorrectie" TargetMode="External"/><Relationship Id="rId3265" Type="http://schemas.openxmlformats.org/officeDocument/2006/relationships/hyperlink" Target="https://twitter.com/tonyfergusonxt" TargetMode="External"/><Relationship Id="rId3472" Type="http://schemas.openxmlformats.org/officeDocument/2006/relationships/hyperlink" Target="https://twitter.com/femhealth4life" TargetMode="External"/><Relationship Id="rId4109" Type="http://schemas.openxmlformats.org/officeDocument/2006/relationships/hyperlink" Target="https://twitter.com/sannomiyadkk" TargetMode="External"/><Relationship Id="rId4316" Type="http://schemas.openxmlformats.org/officeDocument/2006/relationships/hyperlink" Target="https://twitter.com/ovitchovitch" TargetMode="External"/><Relationship Id="rId4523" Type="http://schemas.openxmlformats.org/officeDocument/2006/relationships/hyperlink" Target="https://twitter.com/bao92639773" TargetMode="External"/><Relationship Id="rId4730" Type="http://schemas.openxmlformats.org/officeDocument/2006/relationships/hyperlink" Target="https://twitter.com/umagon751" TargetMode="External"/><Relationship Id="rId186" Type="http://schemas.openxmlformats.org/officeDocument/2006/relationships/hyperlink" Target="https://t.co/tP9UpMNjZa" TargetMode="External"/><Relationship Id="rId393" Type="http://schemas.openxmlformats.org/officeDocument/2006/relationships/hyperlink" Target="https://t.co/0J0uSGA6oh" TargetMode="External"/><Relationship Id="rId2074" Type="http://schemas.openxmlformats.org/officeDocument/2006/relationships/hyperlink" Target="http://pbs.twimg.com/profile_images/1464332660302823424/hPph7Qs__normal.jpg" TargetMode="External"/><Relationship Id="rId2281" Type="http://schemas.openxmlformats.org/officeDocument/2006/relationships/hyperlink" Target="http://pbs.twimg.com/profile_images/1435548235431432193/rhwzM9N3_normal.jpg" TargetMode="External"/><Relationship Id="rId3125" Type="http://schemas.openxmlformats.org/officeDocument/2006/relationships/hyperlink" Target="https://twitter.com/josephj" TargetMode="External"/><Relationship Id="rId3332" Type="http://schemas.openxmlformats.org/officeDocument/2006/relationships/hyperlink" Target="https://twitter.com/stylebender" TargetMode="External"/><Relationship Id="rId253" Type="http://schemas.openxmlformats.org/officeDocument/2006/relationships/hyperlink" Target="http://t.co/8ROe22gUfx" TargetMode="External"/><Relationship Id="rId460" Type="http://schemas.openxmlformats.org/officeDocument/2006/relationships/hyperlink" Target="https://t.co/PeJV9HuCUc" TargetMode="External"/><Relationship Id="rId1090" Type="http://schemas.openxmlformats.org/officeDocument/2006/relationships/hyperlink" Target="http://pbs.twimg.com/profile_images/1244629244027830275/ICTcKYGd_normal.jpg" TargetMode="External"/><Relationship Id="rId2141" Type="http://schemas.openxmlformats.org/officeDocument/2006/relationships/hyperlink" Target="http://pbs.twimg.com/profile_images/1456842485159034880/RUbws0K4_normal.jpg" TargetMode="External"/><Relationship Id="rId113" Type="http://schemas.openxmlformats.org/officeDocument/2006/relationships/hyperlink" Target="https://t.co/7JovxMROLW" TargetMode="External"/><Relationship Id="rId320" Type="http://schemas.openxmlformats.org/officeDocument/2006/relationships/hyperlink" Target="https://t.co/pYAgK1v0Qb" TargetMode="External"/><Relationship Id="rId2001" Type="http://schemas.openxmlformats.org/officeDocument/2006/relationships/hyperlink" Target="http://pbs.twimg.com/profile_images/1442125115412516864/EdHsbAtL_normal.jpg" TargetMode="External"/><Relationship Id="rId2958" Type="http://schemas.openxmlformats.org/officeDocument/2006/relationships/hyperlink" Target="https://twitter.com/rtsmallstreams" TargetMode="External"/><Relationship Id="rId1767" Type="http://schemas.openxmlformats.org/officeDocument/2006/relationships/hyperlink" Target="http://pbs.twimg.com/profile_images/1464629554819985412/vPlH9H82_normal.jpg" TargetMode="External"/><Relationship Id="rId1974" Type="http://schemas.openxmlformats.org/officeDocument/2006/relationships/hyperlink" Target="http://pbs.twimg.com/profile_images/1097811499798515713/HnvaI7fq_normal.jpg" TargetMode="External"/><Relationship Id="rId2818" Type="http://schemas.openxmlformats.org/officeDocument/2006/relationships/hyperlink" Target="https://twitter.com/won96702" TargetMode="External"/><Relationship Id="rId4173" Type="http://schemas.openxmlformats.org/officeDocument/2006/relationships/hyperlink" Target="https://twitter.com/h_m_a_04" TargetMode="External"/><Relationship Id="rId4380" Type="http://schemas.openxmlformats.org/officeDocument/2006/relationships/hyperlink" Target="https://twitter.com/neezax6" TargetMode="External"/><Relationship Id="rId59" Type="http://schemas.openxmlformats.org/officeDocument/2006/relationships/hyperlink" Target="https://t.co/b0uvZgrwZB" TargetMode="External"/><Relationship Id="rId1627" Type="http://schemas.openxmlformats.org/officeDocument/2006/relationships/hyperlink" Target="http://pbs.twimg.com/profile_images/1446744008550617089/FTr42JBm_normal.jpg" TargetMode="External"/><Relationship Id="rId1834" Type="http://schemas.openxmlformats.org/officeDocument/2006/relationships/hyperlink" Target="http://pbs.twimg.com/profile_images/1457842213971431438/oGRDCBs9_normal.jpg" TargetMode="External"/><Relationship Id="rId4033" Type="http://schemas.openxmlformats.org/officeDocument/2006/relationships/hyperlink" Target="https://twitter.com/marygracejumao2" TargetMode="External"/><Relationship Id="rId4240" Type="http://schemas.openxmlformats.org/officeDocument/2006/relationships/hyperlink" Target="https://twitter.com/inungs" TargetMode="External"/><Relationship Id="rId3799" Type="http://schemas.openxmlformats.org/officeDocument/2006/relationships/hyperlink" Target="https://twitter.com/howlerhead" TargetMode="External"/><Relationship Id="rId4100" Type="http://schemas.openxmlformats.org/officeDocument/2006/relationships/hyperlink" Target="https://twitter.com/tadanoiiyatu" TargetMode="External"/><Relationship Id="rId1901" Type="http://schemas.openxmlformats.org/officeDocument/2006/relationships/hyperlink" Target="http://pbs.twimg.com/profile_images/1461973436826144769/X6yVP4X__normal.jpg" TargetMode="External"/><Relationship Id="rId3659" Type="http://schemas.openxmlformats.org/officeDocument/2006/relationships/hyperlink" Target="https://twitter.com/skufflz" TargetMode="External"/><Relationship Id="rId3866" Type="http://schemas.openxmlformats.org/officeDocument/2006/relationships/hyperlink" Target="https://twitter.com/mid_summer_koba" TargetMode="External"/><Relationship Id="rId787" Type="http://schemas.openxmlformats.org/officeDocument/2006/relationships/hyperlink" Target="http://pbs.twimg.com/profile_images/859024102199148544/NO8rr1_Z_normal.jpg" TargetMode="External"/><Relationship Id="rId994" Type="http://schemas.openxmlformats.org/officeDocument/2006/relationships/hyperlink" Target="http://pbs.twimg.com/profile_images/1456848764212240389/WfVa6mjW_normal.jpg" TargetMode="External"/><Relationship Id="rId2468" Type="http://schemas.openxmlformats.org/officeDocument/2006/relationships/hyperlink" Target="http://pbs.twimg.com/profile_images/791656316787789824/3lB38c89_normal.jpg" TargetMode="External"/><Relationship Id="rId2675" Type="http://schemas.openxmlformats.org/officeDocument/2006/relationships/hyperlink" Target="http://pbs.twimg.com/profile_images/1455844425763266560/6b_xlH5D_normal.jpg" TargetMode="External"/><Relationship Id="rId2882" Type="http://schemas.openxmlformats.org/officeDocument/2006/relationships/hyperlink" Target="https://twitter.com/connections_sc" TargetMode="External"/><Relationship Id="rId3519" Type="http://schemas.openxmlformats.org/officeDocument/2006/relationships/hyperlink" Target="https://twitter.com/crutejim" TargetMode="External"/><Relationship Id="rId3726" Type="http://schemas.openxmlformats.org/officeDocument/2006/relationships/hyperlink" Target="https://twitter.com/_asteriaxxx" TargetMode="External"/><Relationship Id="rId3933" Type="http://schemas.openxmlformats.org/officeDocument/2006/relationships/hyperlink" Target="https://twitter.com/vyyy03607013" TargetMode="External"/><Relationship Id="rId647" Type="http://schemas.openxmlformats.org/officeDocument/2006/relationships/hyperlink" Target="https://t.co/MsXBb1JYmZ" TargetMode="External"/><Relationship Id="rId854" Type="http://schemas.openxmlformats.org/officeDocument/2006/relationships/hyperlink" Target="http://pbs.twimg.com/profile_images/1352380595897249797/5gxdjL3I_normal.jpg" TargetMode="External"/><Relationship Id="rId1277" Type="http://schemas.openxmlformats.org/officeDocument/2006/relationships/hyperlink" Target="http://pbs.twimg.com/profile_images/1434795193681670145/BWbhsSti_normal.jpg" TargetMode="External"/><Relationship Id="rId1484" Type="http://schemas.openxmlformats.org/officeDocument/2006/relationships/hyperlink" Target="http://pbs.twimg.com/profile_images/1419289695645622276/f2ztu0dw_normal.jpg" TargetMode="External"/><Relationship Id="rId1691" Type="http://schemas.openxmlformats.org/officeDocument/2006/relationships/hyperlink" Target="http://pbs.twimg.com/profile_images/1330835913316782080/BdJHmxKL_normal.jpg" TargetMode="External"/><Relationship Id="rId2328" Type="http://schemas.openxmlformats.org/officeDocument/2006/relationships/hyperlink" Target="http://pbs.twimg.com/profile_images/1432474780733689857/TEo9lEc9_normal.jpg" TargetMode="External"/><Relationship Id="rId2535" Type="http://schemas.openxmlformats.org/officeDocument/2006/relationships/hyperlink" Target="http://pbs.twimg.com/profile_images/1298569458362064896/8LkGg5Nd_normal.jpg" TargetMode="External"/><Relationship Id="rId2742" Type="http://schemas.openxmlformats.org/officeDocument/2006/relationships/hyperlink" Target="http://pbs.twimg.com/profile_images/1464582050174799880/JpFe2s1S_normal.jpg" TargetMode="External"/><Relationship Id="rId507" Type="http://schemas.openxmlformats.org/officeDocument/2006/relationships/hyperlink" Target="https://t.co/ijlxfGwI4K" TargetMode="External"/><Relationship Id="rId714" Type="http://schemas.openxmlformats.org/officeDocument/2006/relationships/hyperlink" Target="https://t.co/bTOwaC4saK" TargetMode="External"/><Relationship Id="rId921" Type="http://schemas.openxmlformats.org/officeDocument/2006/relationships/hyperlink" Target="http://pbs.twimg.com/profile_images/1464022520592539653/Bkh7N0GL_normal.jpg" TargetMode="External"/><Relationship Id="rId1137" Type="http://schemas.openxmlformats.org/officeDocument/2006/relationships/hyperlink" Target="http://pbs.twimg.com/profile_images/1461315803283083270/atHA0JGa_normal.jpg" TargetMode="External"/><Relationship Id="rId1344" Type="http://schemas.openxmlformats.org/officeDocument/2006/relationships/hyperlink" Target="http://pbs.twimg.com/profile_images/1402571515263127554/WQ8sMQQf_normal.jpg" TargetMode="External"/><Relationship Id="rId1551" Type="http://schemas.openxmlformats.org/officeDocument/2006/relationships/hyperlink" Target="http://pbs.twimg.com/profile_images/1457299475895132166/GVtiovBE_normal.jpg" TargetMode="External"/><Relationship Id="rId2602" Type="http://schemas.openxmlformats.org/officeDocument/2006/relationships/hyperlink" Target="http://pbs.twimg.com/profile_images/1446169214067220487/i35chKv8_normal.jpg" TargetMode="External"/><Relationship Id="rId50" Type="http://schemas.openxmlformats.org/officeDocument/2006/relationships/hyperlink" Target="https://t.co/7KaqthiU3w" TargetMode="External"/><Relationship Id="rId1204" Type="http://schemas.openxmlformats.org/officeDocument/2006/relationships/hyperlink" Target="http://pbs.twimg.com/profile_images/1421806084248018945/UKHSsmFr_normal.jpg" TargetMode="External"/><Relationship Id="rId1411" Type="http://schemas.openxmlformats.org/officeDocument/2006/relationships/hyperlink" Target="http://pbs.twimg.com/profile_images/1322520550154014720/u8R36VUf_normal.jpg" TargetMode="External"/><Relationship Id="rId4567" Type="http://schemas.openxmlformats.org/officeDocument/2006/relationships/hyperlink" Target="https://twitter.com/sabrinaluckss" TargetMode="External"/><Relationship Id="rId4774" Type="http://schemas.openxmlformats.org/officeDocument/2006/relationships/hyperlink" Target="https://twitter.com/cats777japan" TargetMode="External"/><Relationship Id="rId3169" Type="http://schemas.openxmlformats.org/officeDocument/2006/relationships/hyperlink" Target="https://twitter.com/ufc_bt" TargetMode="External"/><Relationship Id="rId3376" Type="http://schemas.openxmlformats.org/officeDocument/2006/relationships/hyperlink" Target="https://twitter.com/617allday" TargetMode="External"/><Relationship Id="rId3583" Type="http://schemas.openxmlformats.org/officeDocument/2006/relationships/hyperlink" Target="https://twitter.com/velvethundr" TargetMode="External"/><Relationship Id="rId4427" Type="http://schemas.openxmlformats.org/officeDocument/2006/relationships/hyperlink" Target="https://twitter.com/rtsportnews" TargetMode="External"/><Relationship Id="rId297" Type="http://schemas.openxmlformats.org/officeDocument/2006/relationships/hyperlink" Target="https://t.co/s92tpGi0HR" TargetMode="External"/><Relationship Id="rId2185" Type="http://schemas.openxmlformats.org/officeDocument/2006/relationships/hyperlink" Target="http://pbs.twimg.com/profile_images/1228145472289869824/CEjS8c7B_normal.jpg" TargetMode="External"/><Relationship Id="rId2392" Type="http://schemas.openxmlformats.org/officeDocument/2006/relationships/hyperlink" Target="http://pbs.twimg.com/profile_images/1362908033756532737/tKbd_h5A_normal.jpg" TargetMode="External"/><Relationship Id="rId3029" Type="http://schemas.openxmlformats.org/officeDocument/2006/relationships/hyperlink" Target="https://twitter.com/karrbren" TargetMode="External"/><Relationship Id="rId3236" Type="http://schemas.openxmlformats.org/officeDocument/2006/relationships/hyperlink" Target="https://twitter.com/lizzkiven" TargetMode="External"/><Relationship Id="rId3790" Type="http://schemas.openxmlformats.org/officeDocument/2006/relationships/hyperlink" Target="https://twitter.com/detiksport" TargetMode="External"/><Relationship Id="rId4634" Type="http://schemas.openxmlformats.org/officeDocument/2006/relationships/hyperlink" Target="https://twitter.com/delorazepary" TargetMode="External"/><Relationship Id="rId4841" Type="http://schemas.openxmlformats.org/officeDocument/2006/relationships/hyperlink" Target="https://twitter.com/nb" TargetMode="External"/><Relationship Id="rId157" Type="http://schemas.openxmlformats.org/officeDocument/2006/relationships/hyperlink" Target="https://t.co/uWIAkd2H6h" TargetMode="External"/><Relationship Id="rId364" Type="http://schemas.openxmlformats.org/officeDocument/2006/relationships/hyperlink" Target="https://t.co/3vuWhXTu2n" TargetMode="External"/><Relationship Id="rId2045" Type="http://schemas.openxmlformats.org/officeDocument/2006/relationships/hyperlink" Target="http://pbs.twimg.com/profile_images/1388973407346298883/0xt-BRKE_normal.jpg" TargetMode="External"/><Relationship Id="rId3443" Type="http://schemas.openxmlformats.org/officeDocument/2006/relationships/hyperlink" Target="https://twitter.com/tonyselbow1" TargetMode="External"/><Relationship Id="rId3650" Type="http://schemas.openxmlformats.org/officeDocument/2006/relationships/hyperlink" Target="https://twitter.com/miannaeem07" TargetMode="External"/><Relationship Id="rId4701" Type="http://schemas.openxmlformats.org/officeDocument/2006/relationships/hyperlink" Target="https://twitter.com/sab_nyairin_" TargetMode="External"/><Relationship Id="rId571" Type="http://schemas.openxmlformats.org/officeDocument/2006/relationships/hyperlink" Target="https://t.co/PPk2aPfLge" TargetMode="External"/><Relationship Id="rId2252" Type="http://schemas.openxmlformats.org/officeDocument/2006/relationships/hyperlink" Target="http://pbs.twimg.com/profile_images/1351959681112158208/U1-gvJ3W_normal.jpg" TargetMode="External"/><Relationship Id="rId3303" Type="http://schemas.openxmlformats.org/officeDocument/2006/relationships/hyperlink" Target="https://twitter.com/vlastkoe" TargetMode="External"/><Relationship Id="rId3510" Type="http://schemas.openxmlformats.org/officeDocument/2006/relationships/hyperlink" Target="https://twitter.com/batal_ibrahim1" TargetMode="External"/><Relationship Id="rId224" Type="http://schemas.openxmlformats.org/officeDocument/2006/relationships/hyperlink" Target="https://t.co/ciRHekHbrq" TargetMode="External"/><Relationship Id="rId431" Type="http://schemas.openxmlformats.org/officeDocument/2006/relationships/hyperlink" Target="https://t.co/LawNCxpdgW" TargetMode="External"/><Relationship Id="rId1061" Type="http://schemas.openxmlformats.org/officeDocument/2006/relationships/hyperlink" Target="http://pbs.twimg.com/profile_images/994582141693497344/X823_isX_normal.jpg" TargetMode="External"/><Relationship Id="rId2112" Type="http://schemas.openxmlformats.org/officeDocument/2006/relationships/hyperlink" Target="http://pbs.twimg.com/profile_images/1463449859282059264/RX7-yds2_normal.jpg" TargetMode="External"/><Relationship Id="rId1878" Type="http://schemas.openxmlformats.org/officeDocument/2006/relationships/hyperlink" Target="http://pbs.twimg.com/profile_images/1465259305976750085/t4EI6dqw_normal.jpg" TargetMode="External"/><Relationship Id="rId2929" Type="http://schemas.openxmlformats.org/officeDocument/2006/relationships/hyperlink" Target="https://twitter.com/markhuntgoat" TargetMode="External"/><Relationship Id="rId4077" Type="http://schemas.openxmlformats.org/officeDocument/2006/relationships/hyperlink" Target="https://twitter.com/shangatan" TargetMode="External"/><Relationship Id="rId4284" Type="http://schemas.openxmlformats.org/officeDocument/2006/relationships/hyperlink" Target="https://twitter.com/ufc_rizin3" TargetMode="External"/><Relationship Id="rId4491" Type="http://schemas.openxmlformats.org/officeDocument/2006/relationships/hyperlink" Target="https://twitter.com/takeuchikenji6" TargetMode="External"/><Relationship Id="rId1738" Type="http://schemas.openxmlformats.org/officeDocument/2006/relationships/hyperlink" Target="http://pbs.twimg.com/profile_images/1750787399/direitoce_3_4_normal.png" TargetMode="External"/><Relationship Id="rId3093" Type="http://schemas.openxmlformats.org/officeDocument/2006/relationships/hyperlink" Target="https://twitter.com/titane82855434" TargetMode="External"/><Relationship Id="rId4144" Type="http://schemas.openxmlformats.org/officeDocument/2006/relationships/hyperlink" Target="https://twitter.com/iamkrizzachu" TargetMode="External"/><Relationship Id="rId4351" Type="http://schemas.openxmlformats.org/officeDocument/2006/relationships/hyperlink" Target="https://twitter.com/ernas35843958" TargetMode="External"/><Relationship Id="rId1945" Type="http://schemas.openxmlformats.org/officeDocument/2006/relationships/hyperlink" Target="http://pbs.twimg.com/profile_images/1338521419085299712/TCqCMMiV_normal.jpg" TargetMode="External"/><Relationship Id="rId3160" Type="http://schemas.openxmlformats.org/officeDocument/2006/relationships/hyperlink" Target="https://twitter.com/lucky_grateful" TargetMode="External"/><Relationship Id="rId4004" Type="http://schemas.openxmlformats.org/officeDocument/2006/relationships/hyperlink" Target="https://twitter.com/jsuischo" TargetMode="External"/><Relationship Id="rId4211" Type="http://schemas.openxmlformats.org/officeDocument/2006/relationships/hyperlink" Target="https://twitter.com/luxxkim" TargetMode="External"/><Relationship Id="rId1805" Type="http://schemas.openxmlformats.org/officeDocument/2006/relationships/hyperlink" Target="http://pbs.twimg.com/profile_images/1380179949366038528/jGA4JUx2_normal.jpg" TargetMode="External"/><Relationship Id="rId3020" Type="http://schemas.openxmlformats.org/officeDocument/2006/relationships/hyperlink" Target="https://twitter.com/shankslz" TargetMode="External"/><Relationship Id="rId3977" Type="http://schemas.openxmlformats.org/officeDocument/2006/relationships/hyperlink" Target="https://twitter.com/beautifulsoull5" TargetMode="External"/><Relationship Id="rId898" Type="http://schemas.openxmlformats.org/officeDocument/2006/relationships/hyperlink" Target="http://pbs.twimg.com/profile_images/604067209531506688/d50ZEdCV_normal.jpg" TargetMode="External"/><Relationship Id="rId2579" Type="http://schemas.openxmlformats.org/officeDocument/2006/relationships/hyperlink" Target="http://pbs.twimg.com/profile_images/1463281608593936384/X0R99ZA5_normal.jpg" TargetMode="External"/><Relationship Id="rId2786" Type="http://schemas.openxmlformats.org/officeDocument/2006/relationships/hyperlink" Target="http://pbs.twimg.com/profile_images/1465292016875896832/-DrrPOFm_normal.jpg" TargetMode="External"/><Relationship Id="rId2993" Type="http://schemas.openxmlformats.org/officeDocument/2006/relationships/hyperlink" Target="https://twitter.com/faleenn23" TargetMode="External"/><Relationship Id="rId3837" Type="http://schemas.openxmlformats.org/officeDocument/2006/relationships/hyperlink" Target="https://twitter.com/chitawinscityx" TargetMode="External"/><Relationship Id="rId758" Type="http://schemas.openxmlformats.org/officeDocument/2006/relationships/hyperlink" Target="http://pbs.twimg.com/profile_images/1422637130/mccigartrophy_normal.jpg" TargetMode="External"/><Relationship Id="rId965" Type="http://schemas.openxmlformats.org/officeDocument/2006/relationships/hyperlink" Target="http://pbs.twimg.com/profile_images/1190788079226888192/8_EDrS42_normal.jpg" TargetMode="External"/><Relationship Id="rId1388" Type="http://schemas.openxmlformats.org/officeDocument/2006/relationships/hyperlink" Target="http://pbs.twimg.com/profile_images/949411174650667010/DbPZZGb-_normal.jpg" TargetMode="External"/><Relationship Id="rId1595" Type="http://schemas.openxmlformats.org/officeDocument/2006/relationships/hyperlink" Target="http://pbs.twimg.com/profile_images/1463446836258041859/jhsXTILY_normal.jpg" TargetMode="External"/><Relationship Id="rId2439" Type="http://schemas.openxmlformats.org/officeDocument/2006/relationships/hyperlink" Target="http://pbs.twimg.com/profile_images/1406997779914788865/pTmGakbA_normal.jpg" TargetMode="External"/><Relationship Id="rId2646" Type="http://schemas.openxmlformats.org/officeDocument/2006/relationships/hyperlink" Target="http://pbs.twimg.com/profile_images/1299938547357503490/jC1bcRLn_normal.jpg" TargetMode="External"/><Relationship Id="rId2853" Type="http://schemas.openxmlformats.org/officeDocument/2006/relationships/hyperlink" Target="https://twitter.com/ufc_airsoftgun" TargetMode="External"/><Relationship Id="rId3904" Type="http://schemas.openxmlformats.org/officeDocument/2006/relationships/hyperlink" Target="https://twitter.com/enajcityxx" TargetMode="External"/><Relationship Id="rId94" Type="http://schemas.openxmlformats.org/officeDocument/2006/relationships/hyperlink" Target="https://t.co/DFD9wUqKGu" TargetMode="External"/><Relationship Id="rId618" Type="http://schemas.openxmlformats.org/officeDocument/2006/relationships/hyperlink" Target="https://t.co/0ovDAAvipP" TargetMode="External"/><Relationship Id="rId825" Type="http://schemas.openxmlformats.org/officeDocument/2006/relationships/hyperlink" Target="http://pbs.twimg.com/profile_images/1451330521800318979/aoJc4EcO_normal.jpg" TargetMode="External"/><Relationship Id="rId1248" Type="http://schemas.openxmlformats.org/officeDocument/2006/relationships/hyperlink" Target="http://pbs.twimg.com/profile_images/1371576002313347078/wR-CHRau_normal.jpg" TargetMode="External"/><Relationship Id="rId1455" Type="http://schemas.openxmlformats.org/officeDocument/2006/relationships/hyperlink" Target="http://pbs.twimg.com/profile_images/1086914537071235072/J-luIZil_normal.jpg" TargetMode="External"/><Relationship Id="rId1662" Type="http://schemas.openxmlformats.org/officeDocument/2006/relationships/hyperlink" Target="http://pbs.twimg.com/profile_images/1463375028553064449/C_Q5_NGA_normal.jpg" TargetMode="External"/><Relationship Id="rId2506" Type="http://schemas.openxmlformats.org/officeDocument/2006/relationships/hyperlink" Target="http://pbs.twimg.com/profile_images/1457312540816519170/Dxmzuiyg_normal.jpg" TargetMode="External"/><Relationship Id="rId1108" Type="http://schemas.openxmlformats.org/officeDocument/2006/relationships/hyperlink" Target="http://pbs.twimg.com/profile_images/1429943261754449927/azatxGsI_normal.jpg" TargetMode="External"/><Relationship Id="rId1315" Type="http://schemas.openxmlformats.org/officeDocument/2006/relationships/hyperlink" Target="http://pbs.twimg.com/profile_images/1463774069292105732/lJdMyZy9_normal.jpg" TargetMode="External"/><Relationship Id="rId2713" Type="http://schemas.openxmlformats.org/officeDocument/2006/relationships/hyperlink" Target="http://pbs.twimg.com/profile_images/707224727824179200/nVxMEKf4_normal.jpg" TargetMode="External"/><Relationship Id="rId2920" Type="http://schemas.openxmlformats.org/officeDocument/2006/relationships/hyperlink" Target="https://twitter.com/hdoumergue" TargetMode="External"/><Relationship Id="rId4678" Type="http://schemas.openxmlformats.org/officeDocument/2006/relationships/hyperlink" Target="https://twitter.com/harvard_pro" TargetMode="External"/><Relationship Id="rId1522" Type="http://schemas.openxmlformats.org/officeDocument/2006/relationships/hyperlink" Target="http://pbs.twimg.com/profile_images/849851127541542913/AHuQCv6c_normal.jpg" TargetMode="External"/><Relationship Id="rId4885" Type="http://schemas.openxmlformats.org/officeDocument/2006/relationships/hyperlink" Target="https://twitter.com/lalawoodd" TargetMode="External"/><Relationship Id="rId21" Type="http://schemas.openxmlformats.org/officeDocument/2006/relationships/hyperlink" Target="https://t.co/qTdsinagmm" TargetMode="External"/><Relationship Id="rId2089" Type="http://schemas.openxmlformats.org/officeDocument/2006/relationships/hyperlink" Target="http://pbs.twimg.com/profile_images/1193173752772734977/o20RXU6K_normal.jpg" TargetMode="External"/><Relationship Id="rId3487" Type="http://schemas.openxmlformats.org/officeDocument/2006/relationships/hyperlink" Target="https://twitter.com/familyfightguy" TargetMode="External"/><Relationship Id="rId3694" Type="http://schemas.openxmlformats.org/officeDocument/2006/relationships/hyperlink" Target="https://twitter.com/iz_vaz" TargetMode="External"/><Relationship Id="rId4538" Type="http://schemas.openxmlformats.org/officeDocument/2006/relationships/hyperlink" Target="https://twitter.com/nicosomoza06" TargetMode="External"/><Relationship Id="rId4745" Type="http://schemas.openxmlformats.org/officeDocument/2006/relationships/hyperlink" Target="https://twitter.com/chneco" TargetMode="External"/><Relationship Id="rId2296" Type="http://schemas.openxmlformats.org/officeDocument/2006/relationships/hyperlink" Target="http://pbs.twimg.com/profile_images/1449707888822259716/p42UhFqA_normal.jpg" TargetMode="External"/><Relationship Id="rId3347" Type="http://schemas.openxmlformats.org/officeDocument/2006/relationships/hyperlink" Target="https://twitter.com/diehardmmapod" TargetMode="External"/><Relationship Id="rId3554" Type="http://schemas.openxmlformats.org/officeDocument/2006/relationships/hyperlink" Target="https://twitter.com/chineselove555" TargetMode="External"/><Relationship Id="rId3761" Type="http://schemas.openxmlformats.org/officeDocument/2006/relationships/hyperlink" Target="https://twitter.com/jun_silv" TargetMode="External"/><Relationship Id="rId4605" Type="http://schemas.openxmlformats.org/officeDocument/2006/relationships/hyperlink" Target="https://twitter.com/k1bear_" TargetMode="External"/><Relationship Id="rId4812" Type="http://schemas.openxmlformats.org/officeDocument/2006/relationships/hyperlink" Target="https://twitter.com/ruanbb2021" TargetMode="External"/><Relationship Id="rId268" Type="http://schemas.openxmlformats.org/officeDocument/2006/relationships/hyperlink" Target="https://t.co/P5PGXxZcMO" TargetMode="External"/><Relationship Id="rId475" Type="http://schemas.openxmlformats.org/officeDocument/2006/relationships/hyperlink" Target="https://t.co/4CYz9TSB3E" TargetMode="External"/><Relationship Id="rId682" Type="http://schemas.openxmlformats.org/officeDocument/2006/relationships/hyperlink" Target="http://t.co/6TZkWBuR1T" TargetMode="External"/><Relationship Id="rId2156" Type="http://schemas.openxmlformats.org/officeDocument/2006/relationships/hyperlink" Target="http://pbs.twimg.com/profile_images/1465234657960599563/EFK29ADx_normal.jpg" TargetMode="External"/><Relationship Id="rId2363" Type="http://schemas.openxmlformats.org/officeDocument/2006/relationships/hyperlink" Target="http://pbs.twimg.com/profile_images/1290465546819874816/A-YpBxlJ_normal.jpg" TargetMode="External"/><Relationship Id="rId2570" Type="http://schemas.openxmlformats.org/officeDocument/2006/relationships/hyperlink" Target="http://pbs.twimg.com/profile_images/1207074834401894400/xajLXMf6_normal.jpg" TargetMode="External"/><Relationship Id="rId3207" Type="http://schemas.openxmlformats.org/officeDocument/2006/relationships/hyperlink" Target="https://twitter.com/melissagattoufc" TargetMode="External"/><Relationship Id="rId3414" Type="http://schemas.openxmlformats.org/officeDocument/2006/relationships/hyperlink" Target="https://twitter.com/djmactenonline" TargetMode="External"/><Relationship Id="rId3621" Type="http://schemas.openxmlformats.org/officeDocument/2006/relationships/hyperlink" Target="https://twitter.com/kingkorn5" TargetMode="External"/><Relationship Id="rId128" Type="http://schemas.openxmlformats.org/officeDocument/2006/relationships/hyperlink" Target="https://t.co/0z6KUVExBx" TargetMode="External"/><Relationship Id="rId335" Type="http://schemas.openxmlformats.org/officeDocument/2006/relationships/hyperlink" Target="https://t.co/LfY3NSgWae" TargetMode="External"/><Relationship Id="rId542" Type="http://schemas.openxmlformats.org/officeDocument/2006/relationships/hyperlink" Target="https://t.co/JCyJE9Akj4" TargetMode="External"/><Relationship Id="rId1172" Type="http://schemas.openxmlformats.org/officeDocument/2006/relationships/hyperlink" Target="http://pbs.twimg.com/profile_images/1174725717847871488/dwrmKYmP_normal.jpg" TargetMode="External"/><Relationship Id="rId2016" Type="http://schemas.openxmlformats.org/officeDocument/2006/relationships/hyperlink" Target="http://pbs.twimg.com/profile_images/1086538049029234688/saxiDN6w_normal.jpg" TargetMode="External"/><Relationship Id="rId2223" Type="http://schemas.openxmlformats.org/officeDocument/2006/relationships/hyperlink" Target="http://pbs.twimg.com/profile_images/1453841216274333696/qrUmRcu6_normal.jpg" TargetMode="External"/><Relationship Id="rId2430" Type="http://schemas.openxmlformats.org/officeDocument/2006/relationships/hyperlink" Target="http://pbs.twimg.com/profile_images/1461187303833960448/EYIvAfpZ_normal.jpg" TargetMode="External"/><Relationship Id="rId402" Type="http://schemas.openxmlformats.org/officeDocument/2006/relationships/hyperlink" Target="https://t.co/xFbpwerdPU" TargetMode="External"/><Relationship Id="rId1032" Type="http://schemas.openxmlformats.org/officeDocument/2006/relationships/hyperlink" Target="http://pbs.twimg.com/profile_images/1456065614141960195/1x6W27kj_normal.jpg" TargetMode="External"/><Relationship Id="rId4188" Type="http://schemas.openxmlformats.org/officeDocument/2006/relationships/hyperlink" Target="https://twitter.com/pratik__theboss" TargetMode="External"/><Relationship Id="rId4395" Type="http://schemas.openxmlformats.org/officeDocument/2006/relationships/hyperlink" Target="https://twitter.com/aidenfknrich" TargetMode="External"/><Relationship Id="rId1989" Type="http://schemas.openxmlformats.org/officeDocument/2006/relationships/hyperlink" Target="http://abs.twimg.com/sticky/default_profile_images/default_profile_normal.png" TargetMode="External"/><Relationship Id="rId4048" Type="http://schemas.openxmlformats.org/officeDocument/2006/relationships/hyperlink" Target="https://twitter.com/shreyydave" TargetMode="External"/><Relationship Id="rId4255" Type="http://schemas.openxmlformats.org/officeDocument/2006/relationships/hyperlink" Target="https://twitter.com/thewoorstt" TargetMode="External"/><Relationship Id="rId1849" Type="http://schemas.openxmlformats.org/officeDocument/2006/relationships/hyperlink" Target="http://pbs.twimg.com/profile_images/1465208952342253571/NsPBkhnX_normal.jpg" TargetMode="External"/><Relationship Id="rId3064" Type="http://schemas.openxmlformats.org/officeDocument/2006/relationships/hyperlink" Target="https://twitter.com/kaeri____tai" TargetMode="External"/><Relationship Id="rId4462" Type="http://schemas.openxmlformats.org/officeDocument/2006/relationships/hyperlink" Target="https://twitter.com/rhnlyn_" TargetMode="External"/><Relationship Id="rId192" Type="http://schemas.openxmlformats.org/officeDocument/2006/relationships/hyperlink" Target="https://t.co/KRGz8u5HBA" TargetMode="External"/><Relationship Id="rId1709" Type="http://schemas.openxmlformats.org/officeDocument/2006/relationships/hyperlink" Target="http://pbs.twimg.com/profile_images/1229915133868007424/0X6PKWty_normal.jpg" TargetMode="External"/><Relationship Id="rId1916" Type="http://schemas.openxmlformats.org/officeDocument/2006/relationships/hyperlink" Target="http://pbs.twimg.com/profile_images/1428520151654219781/tiBzzn3A_normal.jpg" TargetMode="External"/><Relationship Id="rId3271" Type="http://schemas.openxmlformats.org/officeDocument/2006/relationships/hyperlink" Target="https://twitter.com/gabriel24778149" TargetMode="External"/><Relationship Id="rId4115" Type="http://schemas.openxmlformats.org/officeDocument/2006/relationships/hyperlink" Target="https://twitter.com/patsabatini145" TargetMode="External"/><Relationship Id="rId4322" Type="http://schemas.openxmlformats.org/officeDocument/2006/relationships/hyperlink" Target="https://twitter.com/motogp_espn" TargetMode="External"/><Relationship Id="rId2080" Type="http://schemas.openxmlformats.org/officeDocument/2006/relationships/hyperlink" Target="http://pbs.twimg.com/profile_images/1423442112654184448/WaoqFRkv_normal.jpg" TargetMode="External"/><Relationship Id="rId3131" Type="http://schemas.openxmlformats.org/officeDocument/2006/relationships/hyperlink" Target="https://twitter.com/svmichanco" TargetMode="External"/><Relationship Id="rId2897" Type="http://schemas.openxmlformats.org/officeDocument/2006/relationships/hyperlink" Target="https://twitter.com/chitoveraufc" TargetMode="External"/><Relationship Id="rId3948" Type="http://schemas.openxmlformats.org/officeDocument/2006/relationships/hyperlink" Target="https://twitter.com/realsehajpal" TargetMode="External"/><Relationship Id="rId869" Type="http://schemas.openxmlformats.org/officeDocument/2006/relationships/hyperlink" Target="http://pbs.twimg.com/profile_images/1416976827629936642/d6K1pBrs_normal.jpg" TargetMode="External"/><Relationship Id="rId1499" Type="http://schemas.openxmlformats.org/officeDocument/2006/relationships/hyperlink" Target="http://pbs.twimg.com/profile_images/1453835936786436096/iK5M4WRk_normal.jpg" TargetMode="External"/><Relationship Id="rId729" Type="http://schemas.openxmlformats.org/officeDocument/2006/relationships/hyperlink" Target="http://pbs.twimg.com/profile_images/1358307454270902276/qk7K5Qkt_normal.jpg" TargetMode="External"/><Relationship Id="rId1359" Type="http://schemas.openxmlformats.org/officeDocument/2006/relationships/hyperlink" Target="http://pbs.twimg.com/profile_images/1462090349636046856/EQLX00z6_normal.jpg" TargetMode="External"/><Relationship Id="rId2757" Type="http://schemas.openxmlformats.org/officeDocument/2006/relationships/hyperlink" Target="http://pbs.twimg.com/profile_images/1409928611205898247/UTXWykUO_normal.jpg" TargetMode="External"/><Relationship Id="rId2964" Type="http://schemas.openxmlformats.org/officeDocument/2006/relationships/hyperlink" Target="https://twitter.com/remcogaming198" TargetMode="External"/><Relationship Id="rId3808" Type="http://schemas.openxmlformats.org/officeDocument/2006/relationships/hyperlink" Target="https://twitter.com/_babacar" TargetMode="External"/><Relationship Id="rId936" Type="http://schemas.openxmlformats.org/officeDocument/2006/relationships/hyperlink" Target="http://pbs.twimg.com/profile_images/1459813557806465025/WYSoUQKc_normal.jpg" TargetMode="External"/><Relationship Id="rId1219" Type="http://schemas.openxmlformats.org/officeDocument/2006/relationships/hyperlink" Target="http://pbs.twimg.com/profile_images/1445457278564384769/pu4rH6YT_normal.jpg" TargetMode="External"/><Relationship Id="rId1566" Type="http://schemas.openxmlformats.org/officeDocument/2006/relationships/hyperlink" Target="http://pbs.twimg.com/profile_images/1464663298000015364/RGHGPwLF_normal.jpg" TargetMode="External"/><Relationship Id="rId1773" Type="http://schemas.openxmlformats.org/officeDocument/2006/relationships/hyperlink" Target="http://pbs.twimg.com/profile_images/1464978377958653952/8GudNFQ2_normal.jpg" TargetMode="External"/><Relationship Id="rId1980" Type="http://schemas.openxmlformats.org/officeDocument/2006/relationships/hyperlink" Target="http://pbs.twimg.com/profile_images/1224184761079304193/3Tqx1CFr_normal.jpg" TargetMode="External"/><Relationship Id="rId2617" Type="http://schemas.openxmlformats.org/officeDocument/2006/relationships/hyperlink" Target="http://pbs.twimg.com/profile_images/1445875602976739332/KDcLpmqS_normal.jpg" TargetMode="External"/><Relationship Id="rId2824" Type="http://schemas.openxmlformats.org/officeDocument/2006/relationships/hyperlink" Target="https://twitter.com/jamesmma10" TargetMode="External"/><Relationship Id="rId65" Type="http://schemas.openxmlformats.org/officeDocument/2006/relationships/hyperlink" Target="https://t.co/QqRj2IvVCu" TargetMode="External"/><Relationship Id="rId1426" Type="http://schemas.openxmlformats.org/officeDocument/2006/relationships/hyperlink" Target="http://pbs.twimg.com/profile_images/1432749051997351944/-vaeDjxV_normal.jpg" TargetMode="External"/><Relationship Id="rId1633" Type="http://schemas.openxmlformats.org/officeDocument/2006/relationships/hyperlink" Target="http://pbs.twimg.com/profile_images/1463136794241732608/9XOYnfVM_normal.jpg" TargetMode="External"/><Relationship Id="rId1840" Type="http://schemas.openxmlformats.org/officeDocument/2006/relationships/hyperlink" Target="http://pbs.twimg.com/profile_images/1290433895758884864/fUC34Z9W_normal.jpg" TargetMode="External"/><Relationship Id="rId4789" Type="http://schemas.openxmlformats.org/officeDocument/2006/relationships/hyperlink" Target="https://twitter.com/arca_mare" TargetMode="External"/><Relationship Id="rId1700" Type="http://schemas.openxmlformats.org/officeDocument/2006/relationships/hyperlink" Target="http://pbs.twimg.com/profile_images/1358972313656430593/xpeaVeAu_normal.jpg" TargetMode="External"/><Relationship Id="rId3598" Type="http://schemas.openxmlformats.org/officeDocument/2006/relationships/hyperlink" Target="https://twitter.com/boxingtonightl1" TargetMode="External"/><Relationship Id="rId4649" Type="http://schemas.openxmlformats.org/officeDocument/2006/relationships/hyperlink" Target="https://twitter.com/alarchy_" TargetMode="External"/><Relationship Id="rId4856" Type="http://schemas.openxmlformats.org/officeDocument/2006/relationships/hyperlink" Target="https://twitter.com/scotty2long" TargetMode="External"/><Relationship Id="rId3458" Type="http://schemas.openxmlformats.org/officeDocument/2006/relationships/hyperlink" Target="https://twitter.com/hondacenter" TargetMode="External"/><Relationship Id="rId3665" Type="http://schemas.openxmlformats.org/officeDocument/2006/relationships/hyperlink" Target="https://twitter.com/wweonfox" TargetMode="External"/><Relationship Id="rId3872" Type="http://schemas.openxmlformats.org/officeDocument/2006/relationships/hyperlink" Target="https://twitter.com/yyyyyamaryo" TargetMode="External"/><Relationship Id="rId4509" Type="http://schemas.openxmlformats.org/officeDocument/2006/relationships/hyperlink" Target="https://twitter.com/josecoronel117" TargetMode="External"/><Relationship Id="rId4716" Type="http://schemas.openxmlformats.org/officeDocument/2006/relationships/hyperlink" Target="https://twitter.com/kamiya0kk" TargetMode="External"/><Relationship Id="rId379" Type="http://schemas.openxmlformats.org/officeDocument/2006/relationships/hyperlink" Target="https://t.co/JnsCvDDejB" TargetMode="External"/><Relationship Id="rId586" Type="http://schemas.openxmlformats.org/officeDocument/2006/relationships/hyperlink" Target="https://t.co/ivEwxkWxYA" TargetMode="External"/><Relationship Id="rId793" Type="http://schemas.openxmlformats.org/officeDocument/2006/relationships/hyperlink" Target="http://pbs.twimg.com/profile_images/897167919729311745/kdKbtdI5_normal.jpg" TargetMode="External"/><Relationship Id="rId2267" Type="http://schemas.openxmlformats.org/officeDocument/2006/relationships/hyperlink" Target="http://pbs.twimg.com/profile_images/1457764847660277762/-5fX95ot_normal.jpg" TargetMode="External"/><Relationship Id="rId2474" Type="http://schemas.openxmlformats.org/officeDocument/2006/relationships/hyperlink" Target="http://pbs.twimg.com/profile_images/1448438252944314374/UXecBZf8_normal.jpg" TargetMode="External"/><Relationship Id="rId2681" Type="http://schemas.openxmlformats.org/officeDocument/2006/relationships/hyperlink" Target="http://pbs.twimg.com/profile_images/1456560596733018112/I1maQxAO_normal.jpg" TargetMode="External"/><Relationship Id="rId3318" Type="http://schemas.openxmlformats.org/officeDocument/2006/relationships/hyperlink" Target="https://twitter.com/adamlufc1919" TargetMode="External"/><Relationship Id="rId3525" Type="http://schemas.openxmlformats.org/officeDocument/2006/relationships/hyperlink" Target="https://twitter.com/_memellionaire" TargetMode="External"/><Relationship Id="rId239" Type="http://schemas.openxmlformats.org/officeDocument/2006/relationships/hyperlink" Target="https://t.co/NRzMJhvPrj" TargetMode="External"/><Relationship Id="rId446" Type="http://schemas.openxmlformats.org/officeDocument/2006/relationships/hyperlink" Target="https://t.co/R0YcZkRYDt" TargetMode="External"/><Relationship Id="rId653" Type="http://schemas.openxmlformats.org/officeDocument/2006/relationships/hyperlink" Target="https://t.co/BNl823P8NB" TargetMode="External"/><Relationship Id="rId1076" Type="http://schemas.openxmlformats.org/officeDocument/2006/relationships/hyperlink" Target="http://pbs.twimg.com/profile_images/1397894638644649985/E-W-i-_f_normal.jpg" TargetMode="External"/><Relationship Id="rId1283" Type="http://schemas.openxmlformats.org/officeDocument/2006/relationships/hyperlink" Target="http://pbs.twimg.com/profile_images/3190193919/2f35adc1f29b7b0c499b0effd1411fb4_normal.jpeg" TargetMode="External"/><Relationship Id="rId1490" Type="http://schemas.openxmlformats.org/officeDocument/2006/relationships/hyperlink" Target="http://pbs.twimg.com/profile_images/767504459572183040/FTaiM40a_normal.jpg" TargetMode="External"/><Relationship Id="rId2127" Type="http://schemas.openxmlformats.org/officeDocument/2006/relationships/hyperlink" Target="http://pbs.twimg.com/profile_images/1465286007503216642/1maU_irU_normal.jpg" TargetMode="External"/><Relationship Id="rId2334" Type="http://schemas.openxmlformats.org/officeDocument/2006/relationships/hyperlink" Target="http://pbs.twimg.com/profile_images/1458122578132865030/mPXaEB_v_normal.jpg" TargetMode="External"/><Relationship Id="rId3732" Type="http://schemas.openxmlformats.org/officeDocument/2006/relationships/hyperlink" Target="https://twitter.com/ensanomarlou" TargetMode="External"/><Relationship Id="rId306" Type="http://schemas.openxmlformats.org/officeDocument/2006/relationships/hyperlink" Target="https://t.co/EbLzDIuSy2" TargetMode="External"/><Relationship Id="rId860" Type="http://schemas.openxmlformats.org/officeDocument/2006/relationships/hyperlink" Target="http://pbs.twimg.com/profile_images/1464900391439634439/6h3DAhSQ_normal.jpg" TargetMode="External"/><Relationship Id="rId1143" Type="http://schemas.openxmlformats.org/officeDocument/2006/relationships/hyperlink" Target="http://pbs.twimg.com/profile_images/1461393962619576326/rFKBWzeB_normal.jpg" TargetMode="External"/><Relationship Id="rId2541" Type="http://schemas.openxmlformats.org/officeDocument/2006/relationships/hyperlink" Target="http://pbs.twimg.com/profile_images/1415075914371665921/iICcBGiF_normal.jpg" TargetMode="External"/><Relationship Id="rId4299" Type="http://schemas.openxmlformats.org/officeDocument/2006/relationships/hyperlink" Target="https://twitter.com/crewtaxi" TargetMode="External"/><Relationship Id="rId513" Type="http://schemas.openxmlformats.org/officeDocument/2006/relationships/hyperlink" Target="https://t.co/dIQnqMoGty" TargetMode="External"/><Relationship Id="rId720" Type="http://schemas.openxmlformats.org/officeDocument/2006/relationships/hyperlink" Target="http://pbs.twimg.com/profile_images/1410259163985289222/2h5S_JaR_normal.jpg" TargetMode="External"/><Relationship Id="rId1350" Type="http://schemas.openxmlformats.org/officeDocument/2006/relationships/hyperlink" Target="http://pbs.twimg.com/profile_images/976844816750465026/Ant_zqVh_normal.jpg" TargetMode="External"/><Relationship Id="rId2401" Type="http://schemas.openxmlformats.org/officeDocument/2006/relationships/hyperlink" Target="http://abs.twimg.com/sticky/default_profile_images/default_profile_normal.png" TargetMode="External"/><Relationship Id="rId4159" Type="http://schemas.openxmlformats.org/officeDocument/2006/relationships/hyperlink" Target="https://twitter.com/taexoocityx" TargetMode="External"/><Relationship Id="rId1003" Type="http://schemas.openxmlformats.org/officeDocument/2006/relationships/hyperlink" Target="http://pbs.twimg.com/profile_images/1462670390849769485/35cZN2nZ_normal.jpg" TargetMode="External"/><Relationship Id="rId1210" Type="http://schemas.openxmlformats.org/officeDocument/2006/relationships/hyperlink" Target="http://pbs.twimg.com/profile_images/1460287016390873089/d5Hev3cD_normal.jpg" TargetMode="External"/><Relationship Id="rId4366" Type="http://schemas.openxmlformats.org/officeDocument/2006/relationships/hyperlink" Target="https://twitter.com/omasukifight" TargetMode="External"/><Relationship Id="rId4573" Type="http://schemas.openxmlformats.org/officeDocument/2006/relationships/hyperlink" Target="https://twitter.com/oharuhaiiyo" TargetMode="External"/><Relationship Id="rId4780" Type="http://schemas.openxmlformats.org/officeDocument/2006/relationships/hyperlink" Target="https://twitter.com/sawa46493" TargetMode="External"/><Relationship Id="rId3175" Type="http://schemas.openxmlformats.org/officeDocument/2006/relationships/hyperlink" Target="https://twitter.com/mma_fan223" TargetMode="External"/><Relationship Id="rId3382" Type="http://schemas.openxmlformats.org/officeDocument/2006/relationships/hyperlink" Target="https://twitter.com/rubenpais_9" TargetMode="External"/><Relationship Id="rId4019" Type="http://schemas.openxmlformats.org/officeDocument/2006/relationships/hyperlink" Target="https://twitter.com/peytonmatherne1" TargetMode="External"/><Relationship Id="rId4226" Type="http://schemas.openxmlformats.org/officeDocument/2006/relationships/hyperlink" Target="https://twitter.com/nikbilejn_" TargetMode="External"/><Relationship Id="rId4433" Type="http://schemas.openxmlformats.org/officeDocument/2006/relationships/hyperlink" Target="https://twitter.com/relyamnz" TargetMode="External"/><Relationship Id="rId4640" Type="http://schemas.openxmlformats.org/officeDocument/2006/relationships/hyperlink" Target="https://twitter.com/idextratime" TargetMode="External"/><Relationship Id="rId2191" Type="http://schemas.openxmlformats.org/officeDocument/2006/relationships/hyperlink" Target="http://pbs.twimg.com/profile_images/1258125960022384640/e798KqxN_normal.jpg" TargetMode="External"/><Relationship Id="rId3035" Type="http://schemas.openxmlformats.org/officeDocument/2006/relationships/hyperlink" Target="https://twitter.com/peoplerpeople4" TargetMode="External"/><Relationship Id="rId3242" Type="http://schemas.openxmlformats.org/officeDocument/2006/relationships/hyperlink" Target="https://twitter.com/thetowerofjoy" TargetMode="External"/><Relationship Id="rId4500" Type="http://schemas.openxmlformats.org/officeDocument/2006/relationships/hyperlink" Target="https://twitter.com/cwxjgkax8btyk9l" TargetMode="External"/><Relationship Id="rId163" Type="http://schemas.openxmlformats.org/officeDocument/2006/relationships/hyperlink" Target="https://t.co/khugYkVkJR" TargetMode="External"/><Relationship Id="rId370" Type="http://schemas.openxmlformats.org/officeDocument/2006/relationships/hyperlink" Target="https://t.co/MKwtMKqrnK" TargetMode="External"/><Relationship Id="rId2051" Type="http://schemas.openxmlformats.org/officeDocument/2006/relationships/hyperlink" Target="http://pbs.twimg.com/profile_images/608235886149554176/ob5Q0fcz_normal.jpg" TargetMode="External"/><Relationship Id="rId3102" Type="http://schemas.openxmlformats.org/officeDocument/2006/relationships/hyperlink" Target="https://twitter.com/beforethebell22" TargetMode="External"/><Relationship Id="rId230" Type="http://schemas.openxmlformats.org/officeDocument/2006/relationships/hyperlink" Target="https://t.co/MosJzVtoKk" TargetMode="External"/><Relationship Id="rId2868" Type="http://schemas.openxmlformats.org/officeDocument/2006/relationships/hyperlink" Target="https://twitter.com/saintboxing1" TargetMode="External"/><Relationship Id="rId3919" Type="http://schemas.openxmlformats.org/officeDocument/2006/relationships/hyperlink" Target="https://twitter.com/iplib5uu9ouxtyx" TargetMode="External"/><Relationship Id="rId4083" Type="http://schemas.openxmlformats.org/officeDocument/2006/relationships/hyperlink" Target="https://twitter.com/websefard" TargetMode="External"/><Relationship Id="rId1677" Type="http://schemas.openxmlformats.org/officeDocument/2006/relationships/hyperlink" Target="http://pbs.twimg.com/profile_images/1461761148240363525/KsPsmQ3N_normal.jpg" TargetMode="External"/><Relationship Id="rId1884" Type="http://schemas.openxmlformats.org/officeDocument/2006/relationships/hyperlink" Target="http://pbs.twimg.com/profile_images/1459450241921347590/5LMaNQvO_normal.jpg" TargetMode="External"/><Relationship Id="rId2728" Type="http://schemas.openxmlformats.org/officeDocument/2006/relationships/hyperlink" Target="http://pbs.twimg.com/profile_images/1318595700171694081/nutxCnPA_normal.jpg" TargetMode="External"/><Relationship Id="rId2935" Type="http://schemas.openxmlformats.org/officeDocument/2006/relationships/hyperlink" Target="https://twitter.com/mosn_170" TargetMode="External"/><Relationship Id="rId4290" Type="http://schemas.openxmlformats.org/officeDocument/2006/relationships/hyperlink" Target="https://twitter.com/niabigwinn" TargetMode="External"/><Relationship Id="rId907" Type="http://schemas.openxmlformats.org/officeDocument/2006/relationships/hyperlink" Target="http://pbs.twimg.com/profile_images/794421558236344320/LGkYMKta_normal.jpg" TargetMode="External"/><Relationship Id="rId1537" Type="http://schemas.openxmlformats.org/officeDocument/2006/relationships/hyperlink" Target="http://pbs.twimg.com/profile_images/1177285439146930183/cvjCmReG_normal.jpg" TargetMode="External"/><Relationship Id="rId1744" Type="http://schemas.openxmlformats.org/officeDocument/2006/relationships/hyperlink" Target="http://pbs.twimg.com/profile_images/1463063216075034624/dHYN3vJB_normal.jpg" TargetMode="External"/><Relationship Id="rId1951" Type="http://schemas.openxmlformats.org/officeDocument/2006/relationships/hyperlink" Target="http://pbs.twimg.com/profile_images/1452258535702614020/IpsfueSL_normal.jpg" TargetMode="External"/><Relationship Id="rId4150" Type="http://schemas.openxmlformats.org/officeDocument/2006/relationships/hyperlink" Target="https://twitter.com/43toeknee" TargetMode="External"/><Relationship Id="rId36" Type="http://schemas.openxmlformats.org/officeDocument/2006/relationships/hyperlink" Target="https://t.co/zlvCSBqwss" TargetMode="External"/><Relationship Id="rId1604" Type="http://schemas.openxmlformats.org/officeDocument/2006/relationships/hyperlink" Target="http://pbs.twimg.com/profile_images/1463158561459089424/xLMlzw_6_normal.jpg" TargetMode="External"/><Relationship Id="rId4010" Type="http://schemas.openxmlformats.org/officeDocument/2006/relationships/hyperlink" Target="https://twitter.com/actu_mma" TargetMode="External"/><Relationship Id="rId1811" Type="http://schemas.openxmlformats.org/officeDocument/2006/relationships/hyperlink" Target="http://pbs.twimg.com/profile_images/1464137665738342400/4U4kSuxs_normal.jpg" TargetMode="External"/><Relationship Id="rId3569" Type="http://schemas.openxmlformats.org/officeDocument/2006/relationships/hyperlink" Target="https://twitter.com/oncepa1" TargetMode="External"/><Relationship Id="rId697" Type="http://schemas.openxmlformats.org/officeDocument/2006/relationships/hyperlink" Target="https://t.co/ddMD1v0nxo" TargetMode="External"/><Relationship Id="rId2378" Type="http://schemas.openxmlformats.org/officeDocument/2006/relationships/hyperlink" Target="http://pbs.twimg.com/profile_images/1462508573120864258/2P3xPdyj_normal.jpg" TargetMode="External"/><Relationship Id="rId3429" Type="http://schemas.openxmlformats.org/officeDocument/2006/relationships/hyperlink" Target="https://twitter.com/colinmma_wwe" TargetMode="External"/><Relationship Id="rId3776" Type="http://schemas.openxmlformats.org/officeDocument/2006/relationships/hyperlink" Target="https://twitter.com/farida_mona2" TargetMode="External"/><Relationship Id="rId3983" Type="http://schemas.openxmlformats.org/officeDocument/2006/relationships/hyperlink" Target="https://twitter.com/xrumourz" TargetMode="External"/><Relationship Id="rId4827" Type="http://schemas.openxmlformats.org/officeDocument/2006/relationships/hyperlink" Target="https://twitter.com/f_lab_niigata" TargetMode="External"/><Relationship Id="rId1187" Type="http://schemas.openxmlformats.org/officeDocument/2006/relationships/hyperlink" Target="http://pbs.twimg.com/profile_images/1461999059284250628/e90ZfrlD_normal.jpg" TargetMode="External"/><Relationship Id="rId2585" Type="http://schemas.openxmlformats.org/officeDocument/2006/relationships/hyperlink" Target="http://pbs.twimg.com/profile_images/1335537495274995714/dsrigNpI_normal.jpg" TargetMode="External"/><Relationship Id="rId2792" Type="http://schemas.openxmlformats.org/officeDocument/2006/relationships/hyperlink" Target="http://pbs.twimg.com/profile_images/1458031318697185280/cNQSgVFi_normal.jpg" TargetMode="External"/><Relationship Id="rId3636" Type="http://schemas.openxmlformats.org/officeDocument/2006/relationships/hyperlink" Target="https://twitter.com/crist3l_cityx_" TargetMode="External"/><Relationship Id="rId3843" Type="http://schemas.openxmlformats.org/officeDocument/2006/relationships/hyperlink" Target="https://twitter.com/snrfcityx" TargetMode="External"/><Relationship Id="rId557" Type="http://schemas.openxmlformats.org/officeDocument/2006/relationships/hyperlink" Target="https://t.co/vgpCCmwuOM" TargetMode="External"/><Relationship Id="rId764" Type="http://schemas.openxmlformats.org/officeDocument/2006/relationships/hyperlink" Target="http://pbs.twimg.com/profile_images/1461021255105191939/5bvhjQjQ_normal.jpg" TargetMode="External"/><Relationship Id="rId971" Type="http://schemas.openxmlformats.org/officeDocument/2006/relationships/hyperlink" Target="http://pbs.twimg.com/profile_images/1463094349106135040/b0QHuPFZ_normal.jpg" TargetMode="External"/><Relationship Id="rId1394" Type="http://schemas.openxmlformats.org/officeDocument/2006/relationships/hyperlink" Target="http://pbs.twimg.com/profile_images/1461270223667953665/DHHxEVuW_normal.jpg" TargetMode="External"/><Relationship Id="rId2238" Type="http://schemas.openxmlformats.org/officeDocument/2006/relationships/hyperlink" Target="http://pbs.twimg.com/profile_images/1386035396094529538/Ejb5PIh-_normal.jpg" TargetMode="External"/><Relationship Id="rId2445" Type="http://schemas.openxmlformats.org/officeDocument/2006/relationships/hyperlink" Target="http://pbs.twimg.com/profile_images/1323344045914099712/T6kdmu5m_normal.jpg" TargetMode="External"/><Relationship Id="rId2652" Type="http://schemas.openxmlformats.org/officeDocument/2006/relationships/hyperlink" Target="http://pbs.twimg.com/profile_images/1380340441233551361/My_kEfS3_normal.png" TargetMode="External"/><Relationship Id="rId3703" Type="http://schemas.openxmlformats.org/officeDocument/2006/relationships/hyperlink" Target="https://twitter.com/mmashorties" TargetMode="External"/><Relationship Id="rId3910" Type="http://schemas.openxmlformats.org/officeDocument/2006/relationships/hyperlink" Target="https://twitter.com/iqbalkoshan27" TargetMode="External"/><Relationship Id="rId417" Type="http://schemas.openxmlformats.org/officeDocument/2006/relationships/hyperlink" Target="https://t.co/zWtpXjG6rU" TargetMode="External"/><Relationship Id="rId624" Type="http://schemas.openxmlformats.org/officeDocument/2006/relationships/hyperlink" Target="https://t.co/rXNN763A4r" TargetMode="External"/><Relationship Id="rId831" Type="http://schemas.openxmlformats.org/officeDocument/2006/relationships/hyperlink" Target="http://pbs.twimg.com/profile_images/877523044826087424/k_8ZUGSx_normal.jpg" TargetMode="External"/><Relationship Id="rId1047" Type="http://schemas.openxmlformats.org/officeDocument/2006/relationships/hyperlink" Target="http://pbs.twimg.com/profile_images/1402288598800556033/0aL88YM0_normal.jpg" TargetMode="External"/><Relationship Id="rId1254" Type="http://schemas.openxmlformats.org/officeDocument/2006/relationships/hyperlink" Target="http://pbs.twimg.com/profile_images/1433103376745578500/AHZBfC0J_normal.jpg" TargetMode="External"/><Relationship Id="rId1461" Type="http://schemas.openxmlformats.org/officeDocument/2006/relationships/hyperlink" Target="http://pbs.twimg.com/profile_images/1363771010344869894/m8Nuibz__normal.jpg" TargetMode="External"/><Relationship Id="rId2305" Type="http://schemas.openxmlformats.org/officeDocument/2006/relationships/hyperlink" Target="http://pbs.twimg.com/profile_images/1461149859495374849/UfwglMJu_normal.jpg" TargetMode="External"/><Relationship Id="rId2512" Type="http://schemas.openxmlformats.org/officeDocument/2006/relationships/hyperlink" Target="http://pbs.twimg.com/profile_images/1443940239114862597/lRIfpNo5_normal.jpg" TargetMode="External"/><Relationship Id="rId1114" Type="http://schemas.openxmlformats.org/officeDocument/2006/relationships/hyperlink" Target="http://pbs.twimg.com/profile_images/1008009924670963712/Yi1rakpI_normal.jpg" TargetMode="External"/><Relationship Id="rId1321" Type="http://schemas.openxmlformats.org/officeDocument/2006/relationships/hyperlink" Target="http://pbs.twimg.com/profile_images/1424355509642145795/_ZOCmk0X_normal.jpg" TargetMode="External"/><Relationship Id="rId4477" Type="http://schemas.openxmlformats.org/officeDocument/2006/relationships/hyperlink" Target="https://twitter.com/oskareidemmma" TargetMode="External"/><Relationship Id="rId4684" Type="http://schemas.openxmlformats.org/officeDocument/2006/relationships/hyperlink" Target="https://twitter.com/yuuhokamoyo" TargetMode="External"/><Relationship Id="rId4891" Type="http://schemas.openxmlformats.org/officeDocument/2006/relationships/hyperlink" Target="https://twitter.com/iamretrsuleiman" TargetMode="External"/><Relationship Id="rId3079" Type="http://schemas.openxmlformats.org/officeDocument/2006/relationships/hyperlink" Target="https://twitter.com/sznrqyuewfo4m3v" TargetMode="External"/><Relationship Id="rId3286" Type="http://schemas.openxmlformats.org/officeDocument/2006/relationships/hyperlink" Target="https://twitter.com/save_video" TargetMode="External"/><Relationship Id="rId3493" Type="http://schemas.openxmlformats.org/officeDocument/2006/relationships/hyperlink" Target="https://twitter.com/mamommawwe17" TargetMode="External"/><Relationship Id="rId4337" Type="http://schemas.openxmlformats.org/officeDocument/2006/relationships/hyperlink" Target="https://twitter.com/ras_lghul" TargetMode="External"/><Relationship Id="rId4544" Type="http://schemas.openxmlformats.org/officeDocument/2006/relationships/hyperlink" Target="https://twitter.com/sajjada63772046" TargetMode="External"/><Relationship Id="rId2095" Type="http://schemas.openxmlformats.org/officeDocument/2006/relationships/hyperlink" Target="http://pbs.twimg.com/profile_images/1404803381823258636/VB4baUFo_normal.jpg" TargetMode="External"/><Relationship Id="rId3146" Type="http://schemas.openxmlformats.org/officeDocument/2006/relationships/hyperlink" Target="https://twitter.com/windujati4" TargetMode="External"/><Relationship Id="rId3353" Type="http://schemas.openxmlformats.org/officeDocument/2006/relationships/hyperlink" Target="https://twitter.com/yvngskootaaj" TargetMode="External"/><Relationship Id="rId4751" Type="http://schemas.openxmlformats.org/officeDocument/2006/relationships/hyperlink" Target="https://twitter.com/journey847" TargetMode="External"/><Relationship Id="rId274" Type="http://schemas.openxmlformats.org/officeDocument/2006/relationships/hyperlink" Target="https://t.co/Mlx7UXGrZt" TargetMode="External"/><Relationship Id="rId481" Type="http://schemas.openxmlformats.org/officeDocument/2006/relationships/hyperlink" Target="https://t.co/ahuPwiQ7kU" TargetMode="External"/><Relationship Id="rId2162" Type="http://schemas.openxmlformats.org/officeDocument/2006/relationships/hyperlink" Target="http://pbs.twimg.com/profile_images/1174247086780551168/eNcJGgbp_normal.jpg" TargetMode="External"/><Relationship Id="rId3006" Type="http://schemas.openxmlformats.org/officeDocument/2006/relationships/hyperlink" Target="https://twitter.com/420mmapicks" TargetMode="External"/><Relationship Id="rId3560" Type="http://schemas.openxmlformats.org/officeDocument/2006/relationships/hyperlink" Target="https://twitter.com/rocketmarcii" TargetMode="External"/><Relationship Id="rId4404" Type="http://schemas.openxmlformats.org/officeDocument/2006/relationships/hyperlink" Target="https://twitter.com/yanda041092701" TargetMode="External"/><Relationship Id="rId4611" Type="http://schemas.openxmlformats.org/officeDocument/2006/relationships/hyperlink" Target="https://twitter.com/michaelerossi" TargetMode="External"/><Relationship Id="rId134" Type="http://schemas.openxmlformats.org/officeDocument/2006/relationships/hyperlink" Target="https://t.co/BzFuo4tLq8" TargetMode="External"/><Relationship Id="rId3213" Type="http://schemas.openxmlformats.org/officeDocument/2006/relationships/hyperlink" Target="https://twitter.com/ihtaejin" TargetMode="External"/><Relationship Id="rId3420" Type="http://schemas.openxmlformats.org/officeDocument/2006/relationships/hyperlink" Target="https://twitter.com/mmafactory_fr" TargetMode="External"/><Relationship Id="rId341" Type="http://schemas.openxmlformats.org/officeDocument/2006/relationships/hyperlink" Target="https://t.co/ty1VKgHjF2" TargetMode="External"/><Relationship Id="rId2022" Type="http://schemas.openxmlformats.org/officeDocument/2006/relationships/hyperlink" Target="http://pbs.twimg.com/profile_images/1453041618957656064/oazphvB0_normal.jpg" TargetMode="External"/><Relationship Id="rId2979" Type="http://schemas.openxmlformats.org/officeDocument/2006/relationships/hyperlink" Target="https://twitter.com/fanbolero" TargetMode="External"/><Relationship Id="rId201" Type="http://schemas.openxmlformats.org/officeDocument/2006/relationships/hyperlink" Target="https://t.co/BSG2TTwgx2" TargetMode="External"/><Relationship Id="rId1788" Type="http://schemas.openxmlformats.org/officeDocument/2006/relationships/hyperlink" Target="http://pbs.twimg.com/profile_images/1451837027968716801/1a4UGIMv_normal.jpg" TargetMode="External"/><Relationship Id="rId1995" Type="http://schemas.openxmlformats.org/officeDocument/2006/relationships/hyperlink" Target="http://pbs.twimg.com/profile_images/2831216167/83a66850636b17bf6660d5962887a009_normal.jpeg" TargetMode="External"/><Relationship Id="rId2839" Type="http://schemas.openxmlformats.org/officeDocument/2006/relationships/hyperlink" Target="https://twitter.com/ezakimichio" TargetMode="External"/><Relationship Id="rId4194" Type="http://schemas.openxmlformats.org/officeDocument/2006/relationships/hyperlink" Target="https://twitter.com/durazell" TargetMode="External"/><Relationship Id="rId1648" Type="http://schemas.openxmlformats.org/officeDocument/2006/relationships/hyperlink" Target="http://pbs.twimg.com/profile_images/1463803547724615685/T9XV0V3I_normal.jpg" TargetMode="External"/><Relationship Id="rId4054" Type="http://schemas.openxmlformats.org/officeDocument/2006/relationships/hyperlink" Target="https://twitter.com/patureaumarie" TargetMode="External"/><Relationship Id="rId4261" Type="http://schemas.openxmlformats.org/officeDocument/2006/relationships/hyperlink" Target="https://twitter.com/winterr_cityxx" TargetMode="External"/><Relationship Id="rId1508" Type="http://schemas.openxmlformats.org/officeDocument/2006/relationships/hyperlink" Target="http://pbs.twimg.com/profile_images/1432309445363736580/gzKR6_5b_normal.jpg" TargetMode="External"/><Relationship Id="rId1855" Type="http://schemas.openxmlformats.org/officeDocument/2006/relationships/hyperlink" Target="http://pbs.twimg.com/profile_images/1457761371911766017/CqQhZfHx_normal.jpg" TargetMode="External"/><Relationship Id="rId2906" Type="http://schemas.openxmlformats.org/officeDocument/2006/relationships/hyperlink" Target="https://twitter.com/thaweasle" TargetMode="External"/><Relationship Id="rId3070" Type="http://schemas.openxmlformats.org/officeDocument/2006/relationships/hyperlink" Target="https://twitter.com/fitetv" TargetMode="External"/><Relationship Id="rId4121" Type="http://schemas.openxmlformats.org/officeDocument/2006/relationships/hyperlink" Target="https://twitter.com/castillo_lolit" TargetMode="External"/><Relationship Id="rId1715" Type="http://schemas.openxmlformats.org/officeDocument/2006/relationships/hyperlink" Target="http://pbs.twimg.com/profile_images/1452958924705976323/2GRp4TJj_normal.jpg" TargetMode="External"/><Relationship Id="rId1922" Type="http://schemas.openxmlformats.org/officeDocument/2006/relationships/hyperlink" Target="http://pbs.twimg.com/profile_images/1362117172026302469/UAjhL0Hc_normal.jpg" TargetMode="External"/><Relationship Id="rId3887" Type="http://schemas.openxmlformats.org/officeDocument/2006/relationships/hyperlink" Target="https://twitter.com/jaywhewell" TargetMode="External"/><Relationship Id="rId2489" Type="http://schemas.openxmlformats.org/officeDocument/2006/relationships/hyperlink" Target="http://pbs.twimg.com/profile_images/1427061516335935491/CJJiQY68_normal.jpg" TargetMode="External"/><Relationship Id="rId2696" Type="http://schemas.openxmlformats.org/officeDocument/2006/relationships/hyperlink" Target="http://pbs.twimg.com/profile_images/1148033957805486081/x8my7zmL_normal.jpg" TargetMode="External"/><Relationship Id="rId3747" Type="http://schemas.openxmlformats.org/officeDocument/2006/relationships/hyperlink" Target="https://twitter.com/andini_a17" TargetMode="External"/><Relationship Id="rId3954" Type="http://schemas.openxmlformats.org/officeDocument/2006/relationships/hyperlink" Target="https://twitter.com/zigev" TargetMode="External"/><Relationship Id="rId668" Type="http://schemas.openxmlformats.org/officeDocument/2006/relationships/hyperlink" Target="https://t.co/9jMVfYhsZE" TargetMode="External"/><Relationship Id="rId875" Type="http://schemas.openxmlformats.org/officeDocument/2006/relationships/hyperlink" Target="http://pbs.twimg.com/profile_images/1452412078757715969/qUC84LAo_normal.jpg" TargetMode="External"/><Relationship Id="rId1298" Type="http://schemas.openxmlformats.org/officeDocument/2006/relationships/hyperlink" Target="http://pbs.twimg.com/profile_images/1170345732341153793/D5NivH-2_normal.jpg" TargetMode="External"/><Relationship Id="rId2349" Type="http://schemas.openxmlformats.org/officeDocument/2006/relationships/hyperlink" Target="http://pbs.twimg.com/profile_images/1159489786471768064/LXqhe0IW_normal.jpg" TargetMode="External"/><Relationship Id="rId2556" Type="http://schemas.openxmlformats.org/officeDocument/2006/relationships/hyperlink" Target="http://abs.twimg.com/sticky/default_profile_images/default_profile_normal.png" TargetMode="External"/><Relationship Id="rId2763" Type="http://schemas.openxmlformats.org/officeDocument/2006/relationships/hyperlink" Target="http://pbs.twimg.com/profile_images/1060515573673680897/-zqKjO0v_normal.jpg" TargetMode="External"/><Relationship Id="rId2970" Type="http://schemas.openxmlformats.org/officeDocument/2006/relationships/hyperlink" Target="https://twitter.com/aew" TargetMode="External"/><Relationship Id="rId3607" Type="http://schemas.openxmlformats.org/officeDocument/2006/relationships/hyperlink" Target="https://twitter.com/mariso_valentin" TargetMode="External"/><Relationship Id="rId3814" Type="http://schemas.openxmlformats.org/officeDocument/2006/relationships/hyperlink" Target="https://twitter.com/ifltv" TargetMode="External"/><Relationship Id="rId528" Type="http://schemas.openxmlformats.org/officeDocument/2006/relationships/hyperlink" Target="https://t.co/a2MHwLs8kF" TargetMode="External"/><Relationship Id="rId735" Type="http://schemas.openxmlformats.org/officeDocument/2006/relationships/hyperlink" Target="http://pbs.twimg.com/profile_images/1435483683754938369/BmkuDPaQ_normal.jpg" TargetMode="External"/><Relationship Id="rId942" Type="http://schemas.openxmlformats.org/officeDocument/2006/relationships/hyperlink" Target="http://pbs.twimg.com/profile_images/1396325472389173249/0eE0AmRk_normal.jpg" TargetMode="External"/><Relationship Id="rId1158" Type="http://schemas.openxmlformats.org/officeDocument/2006/relationships/hyperlink" Target="http://pbs.twimg.com/profile_images/1727586445/n507915524_2010510_8306_normal.jpg" TargetMode="External"/><Relationship Id="rId1365" Type="http://schemas.openxmlformats.org/officeDocument/2006/relationships/hyperlink" Target="http://pbs.twimg.com/profile_images/914770787764260865/PioYDllJ_normal.jpg" TargetMode="External"/><Relationship Id="rId1572" Type="http://schemas.openxmlformats.org/officeDocument/2006/relationships/hyperlink" Target="http://pbs.twimg.com/profile_images/1138598344228560897/lDIKyGEu_normal.png" TargetMode="External"/><Relationship Id="rId2209" Type="http://schemas.openxmlformats.org/officeDocument/2006/relationships/hyperlink" Target="http://pbs.twimg.com/profile_images/1297673623876931584/TMbjfSHa_normal.jpg" TargetMode="External"/><Relationship Id="rId2416" Type="http://schemas.openxmlformats.org/officeDocument/2006/relationships/hyperlink" Target="http://pbs.twimg.com/profile_images/1454833265647710208/UVJ4-dSm_normal.jpg" TargetMode="External"/><Relationship Id="rId2623" Type="http://schemas.openxmlformats.org/officeDocument/2006/relationships/hyperlink" Target="http://pbs.twimg.com/profile_images/1113061957056131073/AY_BjlWs_normal.jpg" TargetMode="External"/><Relationship Id="rId1018" Type="http://schemas.openxmlformats.org/officeDocument/2006/relationships/hyperlink" Target="http://pbs.twimg.com/profile_images/1120518678464823296/1obLi04K_normal.png" TargetMode="External"/><Relationship Id="rId1225" Type="http://schemas.openxmlformats.org/officeDocument/2006/relationships/hyperlink" Target="http://abs.twimg.com/sticky/default_profile_images/default_profile_normal.png" TargetMode="External"/><Relationship Id="rId1432" Type="http://schemas.openxmlformats.org/officeDocument/2006/relationships/hyperlink" Target="http://pbs.twimg.com/profile_images/1310205073771827206/jh6hIHCa_normal.jpg" TargetMode="External"/><Relationship Id="rId2830" Type="http://schemas.openxmlformats.org/officeDocument/2006/relationships/hyperlink" Target="https://twitter.com/geezyea" TargetMode="External"/><Relationship Id="rId4588" Type="http://schemas.openxmlformats.org/officeDocument/2006/relationships/hyperlink" Target="https://twitter.com/pabasbasriegoo" TargetMode="External"/><Relationship Id="rId71" Type="http://schemas.openxmlformats.org/officeDocument/2006/relationships/hyperlink" Target="https://t.co/5IJfadyZrr" TargetMode="External"/><Relationship Id="rId802" Type="http://schemas.openxmlformats.org/officeDocument/2006/relationships/hyperlink" Target="http://pbs.twimg.com/profile_images/1431614953463574531/7GNDyxBx_normal.jpg" TargetMode="External"/><Relationship Id="rId3397" Type="http://schemas.openxmlformats.org/officeDocument/2006/relationships/hyperlink" Target="https://twitter.com/mac94bmp" TargetMode="External"/><Relationship Id="rId4795" Type="http://schemas.openxmlformats.org/officeDocument/2006/relationships/hyperlink" Target="https://twitter.com/smkngdn" TargetMode="External"/><Relationship Id="rId4448" Type="http://schemas.openxmlformats.org/officeDocument/2006/relationships/hyperlink" Target="https://twitter.com/turnflafly_" TargetMode="External"/><Relationship Id="rId4655" Type="http://schemas.openxmlformats.org/officeDocument/2006/relationships/hyperlink" Target="https://twitter.com/dstandridge92" TargetMode="External"/><Relationship Id="rId4862" Type="http://schemas.openxmlformats.org/officeDocument/2006/relationships/hyperlink" Target="https://twitter.com/mmahojepodcast" TargetMode="External"/><Relationship Id="rId178" Type="http://schemas.openxmlformats.org/officeDocument/2006/relationships/hyperlink" Target="https://t.co/HLU36fi7C8" TargetMode="External"/><Relationship Id="rId3257" Type="http://schemas.openxmlformats.org/officeDocument/2006/relationships/hyperlink" Target="https://twitter.com/tribunsuperball" TargetMode="External"/><Relationship Id="rId3464" Type="http://schemas.openxmlformats.org/officeDocument/2006/relationships/hyperlink" Target="https://twitter.com/morgan99044993" TargetMode="External"/><Relationship Id="rId3671" Type="http://schemas.openxmlformats.org/officeDocument/2006/relationships/hyperlink" Target="https://twitter.com/daintyyyoon" TargetMode="External"/><Relationship Id="rId4308" Type="http://schemas.openxmlformats.org/officeDocument/2006/relationships/hyperlink" Target="https://twitter.com/aeioupro" TargetMode="External"/><Relationship Id="rId4515" Type="http://schemas.openxmlformats.org/officeDocument/2006/relationships/hyperlink" Target="https://twitter.com/djidji35derenne" TargetMode="External"/><Relationship Id="rId4722" Type="http://schemas.openxmlformats.org/officeDocument/2006/relationships/hyperlink" Target="https://twitter.com/tms7_ym" TargetMode="External"/><Relationship Id="rId385" Type="http://schemas.openxmlformats.org/officeDocument/2006/relationships/hyperlink" Target="https://t.co/oeb7mv4cAB" TargetMode="External"/><Relationship Id="rId592" Type="http://schemas.openxmlformats.org/officeDocument/2006/relationships/hyperlink" Target="https://t.co/qrhzPqqV85" TargetMode="External"/><Relationship Id="rId2066" Type="http://schemas.openxmlformats.org/officeDocument/2006/relationships/hyperlink" Target="http://pbs.twimg.com/profile_images/1464953215812734978/O1jPBBS1_normal.jpg" TargetMode="External"/><Relationship Id="rId2273" Type="http://schemas.openxmlformats.org/officeDocument/2006/relationships/hyperlink" Target="http://pbs.twimg.com/profile_images/1392089019220209666/3HD9PXgC_normal.jpg" TargetMode="External"/><Relationship Id="rId2480" Type="http://schemas.openxmlformats.org/officeDocument/2006/relationships/hyperlink" Target="http://pbs.twimg.com/profile_images/972780375821832192/hSC6-It0_normal.jpg" TargetMode="External"/><Relationship Id="rId3117" Type="http://schemas.openxmlformats.org/officeDocument/2006/relationships/hyperlink" Target="https://twitter.com/10k_mma" TargetMode="External"/><Relationship Id="rId3324" Type="http://schemas.openxmlformats.org/officeDocument/2006/relationships/hyperlink" Target="https://twitter.com/rhzsdb0jp0cph5b" TargetMode="External"/><Relationship Id="rId3531" Type="http://schemas.openxmlformats.org/officeDocument/2006/relationships/hyperlink" Target="https://twitter.com/shinobi_01" TargetMode="External"/><Relationship Id="rId245" Type="http://schemas.openxmlformats.org/officeDocument/2006/relationships/hyperlink" Target="http://t.co/WUfky77mXz" TargetMode="External"/><Relationship Id="rId452" Type="http://schemas.openxmlformats.org/officeDocument/2006/relationships/hyperlink" Target="https://t.co/6dzx2LCETo" TargetMode="External"/><Relationship Id="rId1082" Type="http://schemas.openxmlformats.org/officeDocument/2006/relationships/hyperlink" Target="http://pbs.twimg.com/profile_images/1379134611712712706/z37YRoYq_normal.jpg" TargetMode="External"/><Relationship Id="rId2133" Type="http://schemas.openxmlformats.org/officeDocument/2006/relationships/hyperlink" Target="http://pbs.twimg.com/profile_images/1461154899920523268/3_mgxqmG_normal.jpg" TargetMode="External"/><Relationship Id="rId2340" Type="http://schemas.openxmlformats.org/officeDocument/2006/relationships/hyperlink" Target="http://pbs.twimg.com/profile_images/1068967570055716864/v8jLzPlL_normal.jpg" TargetMode="External"/><Relationship Id="rId105" Type="http://schemas.openxmlformats.org/officeDocument/2006/relationships/hyperlink" Target="https://t.co/H3cLwKXezO" TargetMode="External"/><Relationship Id="rId312" Type="http://schemas.openxmlformats.org/officeDocument/2006/relationships/hyperlink" Target="https://t.co/MyrLwbLVYd" TargetMode="External"/><Relationship Id="rId2200" Type="http://schemas.openxmlformats.org/officeDocument/2006/relationships/hyperlink" Target="http://pbs.twimg.com/profile_images/1446104140149452803/soaTvzdI_normal.jpg" TargetMode="External"/><Relationship Id="rId4098" Type="http://schemas.openxmlformats.org/officeDocument/2006/relationships/hyperlink" Target="https://twitter.com/bhaskargarg16" TargetMode="External"/><Relationship Id="rId1899" Type="http://schemas.openxmlformats.org/officeDocument/2006/relationships/hyperlink" Target="http://pbs.twimg.com/profile_images/1464032814005850112/3_Xs5f8o_normal.jpg" TargetMode="External"/><Relationship Id="rId4165" Type="http://schemas.openxmlformats.org/officeDocument/2006/relationships/hyperlink" Target="https://twitter.com/sulemam42920632" TargetMode="External"/><Relationship Id="rId4372" Type="http://schemas.openxmlformats.org/officeDocument/2006/relationships/hyperlink" Target="https://twitter.com/toma_nwk" TargetMode="External"/><Relationship Id="rId1759" Type="http://schemas.openxmlformats.org/officeDocument/2006/relationships/hyperlink" Target="http://pbs.twimg.com/profile_images/1423322257351340033/uWErnhaK_normal.jpg" TargetMode="External"/><Relationship Id="rId1966" Type="http://schemas.openxmlformats.org/officeDocument/2006/relationships/hyperlink" Target="http://pbs.twimg.com/profile_images/1452621247351861254/ijt0cpOJ_normal.jpg" TargetMode="External"/><Relationship Id="rId3181" Type="http://schemas.openxmlformats.org/officeDocument/2006/relationships/hyperlink" Target="https://twitter.com/datchuguy" TargetMode="External"/><Relationship Id="rId4025" Type="http://schemas.openxmlformats.org/officeDocument/2006/relationships/hyperlink" Target="https://twitter.com/aqrbawi5" TargetMode="External"/><Relationship Id="rId1619" Type="http://schemas.openxmlformats.org/officeDocument/2006/relationships/hyperlink" Target="http://pbs.twimg.com/profile_images/1011877640310087681/JwhcYL_5_normal.jpg" TargetMode="External"/><Relationship Id="rId1826" Type="http://schemas.openxmlformats.org/officeDocument/2006/relationships/hyperlink" Target="http://pbs.twimg.com/profile_images/1373578523059879939/uIpspa-t_normal.jpg" TargetMode="External"/><Relationship Id="rId4232" Type="http://schemas.openxmlformats.org/officeDocument/2006/relationships/hyperlink" Target="https://twitter.com/go_jerem" TargetMode="External"/><Relationship Id="rId3041" Type="http://schemas.openxmlformats.org/officeDocument/2006/relationships/hyperlink" Target="https://twitter.com/kantbtamed" TargetMode="External"/><Relationship Id="rId3998" Type="http://schemas.openxmlformats.org/officeDocument/2006/relationships/hyperlink" Target="https://twitter.com/uecristiano" TargetMode="External"/><Relationship Id="rId3858" Type="http://schemas.openxmlformats.org/officeDocument/2006/relationships/hyperlink" Target="https://twitter.com/mahha_kick" TargetMode="External"/><Relationship Id="rId779" Type="http://schemas.openxmlformats.org/officeDocument/2006/relationships/hyperlink" Target="http://pbs.twimg.com/profile_images/1454241645076099073/AIQz8qXi_normal.jpg" TargetMode="External"/><Relationship Id="rId986" Type="http://schemas.openxmlformats.org/officeDocument/2006/relationships/hyperlink" Target="http://pbs.twimg.com/profile_images/1272219388511268865/Kf-ar0Y3_normal.jpg" TargetMode="External"/><Relationship Id="rId2667" Type="http://schemas.openxmlformats.org/officeDocument/2006/relationships/hyperlink" Target="http://pbs.twimg.com/profile_images/1382112338875076610/0iwTLJSk_normal.jpg" TargetMode="External"/><Relationship Id="rId3718" Type="http://schemas.openxmlformats.org/officeDocument/2006/relationships/hyperlink" Target="https://twitter.com/jocelyndomantay" TargetMode="External"/><Relationship Id="rId639" Type="http://schemas.openxmlformats.org/officeDocument/2006/relationships/hyperlink" Target="https://t.co/Zg7MF9zk6W" TargetMode="External"/><Relationship Id="rId1269" Type="http://schemas.openxmlformats.org/officeDocument/2006/relationships/hyperlink" Target="http://pbs.twimg.com/profile_images/771343472208994308/TrjRs1yn_normal.jpg" TargetMode="External"/><Relationship Id="rId1476" Type="http://schemas.openxmlformats.org/officeDocument/2006/relationships/hyperlink" Target="http://pbs.twimg.com/profile_images/1420889841328394253/7BXTCjcm_normal.jpg" TargetMode="External"/><Relationship Id="rId2874" Type="http://schemas.openxmlformats.org/officeDocument/2006/relationships/hyperlink" Target="https://twitter.com/thenotoriousmma" TargetMode="External"/><Relationship Id="rId3925" Type="http://schemas.openxmlformats.org/officeDocument/2006/relationships/hyperlink" Target="https://twitter.com/nunesnation" TargetMode="External"/><Relationship Id="rId846" Type="http://schemas.openxmlformats.org/officeDocument/2006/relationships/hyperlink" Target="http://pbs.twimg.com/profile_images/1394545165755248641/4lg2Y6d6_normal.jpg" TargetMode="External"/><Relationship Id="rId1129" Type="http://schemas.openxmlformats.org/officeDocument/2006/relationships/hyperlink" Target="http://pbs.twimg.com/profile_images/945751803890749440/J3LDuiKf_normal.jpg" TargetMode="External"/><Relationship Id="rId1683" Type="http://schemas.openxmlformats.org/officeDocument/2006/relationships/hyperlink" Target="http://pbs.twimg.com/profile_images/1464244726572654592/YoQua-JU_normal.jpg" TargetMode="External"/><Relationship Id="rId1890" Type="http://schemas.openxmlformats.org/officeDocument/2006/relationships/hyperlink" Target="http://pbs.twimg.com/profile_images/1455912001398624257/-GBNgtms_normal.jpg" TargetMode="External"/><Relationship Id="rId2527" Type="http://schemas.openxmlformats.org/officeDocument/2006/relationships/hyperlink" Target="http://abs.twimg.com/sticky/default_profile_images/default_profile_normal.png" TargetMode="External"/><Relationship Id="rId2734" Type="http://schemas.openxmlformats.org/officeDocument/2006/relationships/hyperlink" Target="http://pbs.twimg.com/profile_images/1387770977887604741/dqcItZAa_normal.jpg" TargetMode="External"/><Relationship Id="rId2941" Type="http://schemas.openxmlformats.org/officeDocument/2006/relationships/hyperlink" Target="https://twitter.com/slipsterog" TargetMode="External"/><Relationship Id="rId706" Type="http://schemas.openxmlformats.org/officeDocument/2006/relationships/hyperlink" Target="https://t.co/WP6dXv0UZM" TargetMode="External"/><Relationship Id="rId913" Type="http://schemas.openxmlformats.org/officeDocument/2006/relationships/hyperlink" Target="http://pbs.twimg.com/profile_images/1459825127303135233/eIghF-Sz_normal.jpg" TargetMode="External"/><Relationship Id="rId1336" Type="http://schemas.openxmlformats.org/officeDocument/2006/relationships/hyperlink" Target="http://pbs.twimg.com/profile_images/1178184607952359424/m8iPYcH__normal.jpg" TargetMode="External"/><Relationship Id="rId1543" Type="http://schemas.openxmlformats.org/officeDocument/2006/relationships/hyperlink" Target="http://pbs.twimg.com/profile_images/1080077053787926530/g01Yj_ia_normal.jpg" TargetMode="External"/><Relationship Id="rId1750" Type="http://schemas.openxmlformats.org/officeDocument/2006/relationships/hyperlink" Target="http://pbs.twimg.com/profile_images/990007091078119431/Jf1Q0PIW_normal.jpg" TargetMode="External"/><Relationship Id="rId2801" Type="http://schemas.openxmlformats.org/officeDocument/2006/relationships/hyperlink" Target="http://pbs.twimg.com/profile_images/1461372723532341254/GWzeMOCF_normal.jpg" TargetMode="External"/><Relationship Id="rId4699" Type="http://schemas.openxmlformats.org/officeDocument/2006/relationships/hyperlink" Target="https://twitter.com/taiga1436masa" TargetMode="External"/><Relationship Id="rId42" Type="http://schemas.openxmlformats.org/officeDocument/2006/relationships/hyperlink" Target="https://t.co/BsBM7kUyjb" TargetMode="External"/><Relationship Id="rId1403" Type="http://schemas.openxmlformats.org/officeDocument/2006/relationships/hyperlink" Target="http://pbs.twimg.com/profile_images/1342712814402560001/gW0xD8DV_normal.jpg" TargetMode="External"/><Relationship Id="rId1610" Type="http://schemas.openxmlformats.org/officeDocument/2006/relationships/hyperlink" Target="http://pbs.twimg.com/profile_images/1404804769588383746/P1W7hSfK_normal.jpg" TargetMode="External"/><Relationship Id="rId4559" Type="http://schemas.openxmlformats.org/officeDocument/2006/relationships/hyperlink" Target="https://twitter.com/minbnscart" TargetMode="External"/><Relationship Id="rId4766" Type="http://schemas.openxmlformats.org/officeDocument/2006/relationships/hyperlink" Target="https://twitter.com/sia15612" TargetMode="External"/><Relationship Id="rId3368" Type="http://schemas.openxmlformats.org/officeDocument/2006/relationships/hyperlink" Target="https://twitter.com/qmer_ylg" TargetMode="External"/><Relationship Id="rId3575" Type="http://schemas.openxmlformats.org/officeDocument/2006/relationships/hyperlink" Target="https://twitter.com/terezowens" TargetMode="External"/><Relationship Id="rId3782" Type="http://schemas.openxmlformats.org/officeDocument/2006/relationships/hyperlink" Target="https://twitter.com/tonight_news" TargetMode="External"/><Relationship Id="rId4419" Type="http://schemas.openxmlformats.org/officeDocument/2006/relationships/hyperlink" Target="https://twitter.com/dimitrisanders_" TargetMode="External"/><Relationship Id="rId4626" Type="http://schemas.openxmlformats.org/officeDocument/2006/relationships/hyperlink" Target="https://twitter.com/castellanoskin3" TargetMode="External"/><Relationship Id="rId4833" Type="http://schemas.openxmlformats.org/officeDocument/2006/relationships/hyperlink" Target="https://twitter.com/parmy_singh" TargetMode="External"/><Relationship Id="rId289" Type="http://schemas.openxmlformats.org/officeDocument/2006/relationships/hyperlink" Target="https://t.co/hBc1lmD9pd" TargetMode="External"/><Relationship Id="rId496" Type="http://schemas.openxmlformats.org/officeDocument/2006/relationships/hyperlink" Target="https://t.co/Sgs8CGxpCS" TargetMode="External"/><Relationship Id="rId2177" Type="http://schemas.openxmlformats.org/officeDocument/2006/relationships/hyperlink" Target="http://pbs.twimg.com/profile_images/697783815121424384/OFuaLQ0j_normal.jpg" TargetMode="External"/><Relationship Id="rId2384" Type="http://schemas.openxmlformats.org/officeDocument/2006/relationships/hyperlink" Target="http://pbs.twimg.com/profile_images/563840248908509184/52vXV2Tk_normal.jpeg" TargetMode="External"/><Relationship Id="rId2591" Type="http://schemas.openxmlformats.org/officeDocument/2006/relationships/hyperlink" Target="http://pbs.twimg.com/profile_images/1452931622882271237/WY0IFC2g_normal.jpg" TargetMode="External"/><Relationship Id="rId3228" Type="http://schemas.openxmlformats.org/officeDocument/2006/relationships/hyperlink" Target="https://twitter.com/yoyomike22" TargetMode="External"/><Relationship Id="rId3435" Type="http://schemas.openxmlformats.org/officeDocument/2006/relationships/hyperlink" Target="https://twitter.com/magickal_mom" TargetMode="External"/><Relationship Id="rId3642" Type="http://schemas.openxmlformats.org/officeDocument/2006/relationships/hyperlink" Target="https://twitter.com/ddionysus_js" TargetMode="External"/><Relationship Id="rId149" Type="http://schemas.openxmlformats.org/officeDocument/2006/relationships/hyperlink" Target="https://t.co/uFCnSoRIb0" TargetMode="External"/><Relationship Id="rId356" Type="http://schemas.openxmlformats.org/officeDocument/2006/relationships/hyperlink" Target="https://t.co/fGlJDsixzF" TargetMode="External"/><Relationship Id="rId563" Type="http://schemas.openxmlformats.org/officeDocument/2006/relationships/hyperlink" Target="https://t.co/ocQcichQ6Z" TargetMode="External"/><Relationship Id="rId770" Type="http://schemas.openxmlformats.org/officeDocument/2006/relationships/hyperlink" Target="http://pbs.twimg.com/profile_images/1461543327833427970/RrJhlM23_normal.jpg" TargetMode="External"/><Relationship Id="rId1193" Type="http://schemas.openxmlformats.org/officeDocument/2006/relationships/hyperlink" Target="http://pbs.twimg.com/profile_images/1465210171794333701/i1zY4lmC_normal.jpg" TargetMode="External"/><Relationship Id="rId2037" Type="http://schemas.openxmlformats.org/officeDocument/2006/relationships/hyperlink" Target="http://pbs.twimg.com/profile_images/1437917370295721985/UHHg9-CU_normal.jpg" TargetMode="External"/><Relationship Id="rId2244" Type="http://schemas.openxmlformats.org/officeDocument/2006/relationships/hyperlink" Target="http://pbs.twimg.com/profile_images/1429750056597417989/ErqQqNSH_normal.jpg" TargetMode="External"/><Relationship Id="rId2451" Type="http://schemas.openxmlformats.org/officeDocument/2006/relationships/hyperlink" Target="http://pbs.twimg.com/profile_images/1452931505966223368/5j7m34LG_normal.jpg" TargetMode="External"/><Relationship Id="rId216" Type="http://schemas.openxmlformats.org/officeDocument/2006/relationships/hyperlink" Target="https://t.co/asKLRwDsHk" TargetMode="External"/><Relationship Id="rId423" Type="http://schemas.openxmlformats.org/officeDocument/2006/relationships/hyperlink" Target="https://t.co/2FQSOK7Yw2" TargetMode="External"/><Relationship Id="rId1053" Type="http://schemas.openxmlformats.org/officeDocument/2006/relationships/hyperlink" Target="http://pbs.twimg.com/profile_images/1330248898787553280/pzRHeXnP_normal.jpg" TargetMode="External"/><Relationship Id="rId1260" Type="http://schemas.openxmlformats.org/officeDocument/2006/relationships/hyperlink" Target="http://pbs.twimg.com/profile_images/1347804971320958976/TzsmRl7g_normal.jpg" TargetMode="External"/><Relationship Id="rId2104" Type="http://schemas.openxmlformats.org/officeDocument/2006/relationships/hyperlink" Target="http://pbs.twimg.com/profile_images/1245985977593556997/4fSQGOZ7_normal.jpg" TargetMode="External"/><Relationship Id="rId3502" Type="http://schemas.openxmlformats.org/officeDocument/2006/relationships/hyperlink" Target="https://twitter.com/ufc_infojp" TargetMode="External"/><Relationship Id="rId630" Type="http://schemas.openxmlformats.org/officeDocument/2006/relationships/hyperlink" Target="https://t.co/QyTdOFL6WG" TargetMode="External"/><Relationship Id="rId2311" Type="http://schemas.openxmlformats.org/officeDocument/2006/relationships/hyperlink" Target="http://pbs.twimg.com/profile_images/1463133633573761029/Zj0PBL-G_normal.jpg" TargetMode="External"/><Relationship Id="rId4069" Type="http://schemas.openxmlformats.org/officeDocument/2006/relationships/hyperlink" Target="https://twitter.com/smassuyo" TargetMode="External"/><Relationship Id="rId1120" Type="http://schemas.openxmlformats.org/officeDocument/2006/relationships/hyperlink" Target="http://pbs.twimg.com/profile_images/1419620432618033153/m_SINsFu_normal.png" TargetMode="External"/><Relationship Id="rId4276" Type="http://schemas.openxmlformats.org/officeDocument/2006/relationships/hyperlink" Target="https://twitter.com/galaskyamazing" TargetMode="External"/><Relationship Id="rId4483" Type="http://schemas.openxmlformats.org/officeDocument/2006/relationships/hyperlink" Target="https://twitter.com/kthsbebu_" TargetMode="External"/><Relationship Id="rId4690" Type="http://schemas.openxmlformats.org/officeDocument/2006/relationships/hyperlink" Target="https://twitter.com/rex_luxury1130" TargetMode="External"/><Relationship Id="rId1937" Type="http://schemas.openxmlformats.org/officeDocument/2006/relationships/hyperlink" Target="http://pbs.twimg.com/profile_images/1460991711648305160/cSXD5Jsv_normal.jpg" TargetMode="External"/><Relationship Id="rId3085" Type="http://schemas.openxmlformats.org/officeDocument/2006/relationships/hyperlink" Target="https://twitter.com/hektic_one" TargetMode="External"/><Relationship Id="rId3292" Type="http://schemas.openxmlformats.org/officeDocument/2006/relationships/hyperlink" Target="https://twitter.com/ty04914476" TargetMode="External"/><Relationship Id="rId4136" Type="http://schemas.openxmlformats.org/officeDocument/2006/relationships/hyperlink" Target="https://twitter.com/lobjectif17" TargetMode="External"/><Relationship Id="rId4343" Type="http://schemas.openxmlformats.org/officeDocument/2006/relationships/hyperlink" Target="https://twitter.com/floydmayweather" TargetMode="External"/><Relationship Id="rId4550" Type="http://schemas.openxmlformats.org/officeDocument/2006/relationships/hyperlink" Target="https://twitter.com/joeking704" TargetMode="External"/><Relationship Id="rId3152" Type="http://schemas.openxmlformats.org/officeDocument/2006/relationships/hyperlink" Target="https://twitter.com/ringtestnz" TargetMode="External"/><Relationship Id="rId4203" Type="http://schemas.openxmlformats.org/officeDocument/2006/relationships/hyperlink" Target="https://twitter.com/lee_hsng_" TargetMode="External"/><Relationship Id="rId4410" Type="http://schemas.openxmlformats.org/officeDocument/2006/relationships/hyperlink" Target="https://twitter.com/cofeex1" TargetMode="External"/><Relationship Id="rId280" Type="http://schemas.openxmlformats.org/officeDocument/2006/relationships/hyperlink" Target="https://t.co/5JvPEYEzPV" TargetMode="External"/><Relationship Id="rId3012" Type="http://schemas.openxmlformats.org/officeDocument/2006/relationships/hyperlink" Target="https://twitter.com/connergregorich" TargetMode="External"/><Relationship Id="rId140" Type="http://schemas.openxmlformats.org/officeDocument/2006/relationships/hyperlink" Target="https://t.co/AIWNaPaC9Q" TargetMode="External"/><Relationship Id="rId3969" Type="http://schemas.openxmlformats.org/officeDocument/2006/relationships/hyperlink" Target="https://twitter.com/judicarlee_" TargetMode="External"/><Relationship Id="rId6" Type="http://schemas.openxmlformats.org/officeDocument/2006/relationships/hyperlink" Target="https://t.co/c721mIDFhP" TargetMode="External"/><Relationship Id="rId2778" Type="http://schemas.openxmlformats.org/officeDocument/2006/relationships/hyperlink" Target="http://pbs.twimg.com/profile_images/822492835425513472/3EwWXkBU_normal.jpg" TargetMode="External"/><Relationship Id="rId2985" Type="http://schemas.openxmlformats.org/officeDocument/2006/relationships/hyperlink" Target="https://twitter.com/foot_basket" TargetMode="External"/><Relationship Id="rId3829" Type="http://schemas.openxmlformats.org/officeDocument/2006/relationships/hyperlink" Target="https://twitter.com/alicesyea" TargetMode="External"/><Relationship Id="rId957" Type="http://schemas.openxmlformats.org/officeDocument/2006/relationships/hyperlink" Target="http://pbs.twimg.com/profile_images/1202174826955366401/Q6ogDLsa_normal.jpg" TargetMode="External"/><Relationship Id="rId1587" Type="http://schemas.openxmlformats.org/officeDocument/2006/relationships/hyperlink" Target="http://pbs.twimg.com/profile_images/1291441139908841483/DimlZQ_Q_normal.jpg" TargetMode="External"/><Relationship Id="rId1794" Type="http://schemas.openxmlformats.org/officeDocument/2006/relationships/hyperlink" Target="http://pbs.twimg.com/profile_images/1465258709328740354/SSVkkmNg_normal.jpg" TargetMode="External"/><Relationship Id="rId2638" Type="http://schemas.openxmlformats.org/officeDocument/2006/relationships/hyperlink" Target="http://pbs.twimg.com/profile_images/1381399015372165120/VA2DQ0Be_normal.jpg" TargetMode="External"/><Relationship Id="rId2845" Type="http://schemas.openxmlformats.org/officeDocument/2006/relationships/hyperlink" Target="https://twitter.com/joerogan" TargetMode="External"/><Relationship Id="rId86" Type="http://schemas.openxmlformats.org/officeDocument/2006/relationships/hyperlink" Target="https://t.co/jrTaPZ04ST" TargetMode="External"/><Relationship Id="rId817" Type="http://schemas.openxmlformats.org/officeDocument/2006/relationships/hyperlink" Target="http://abs.twimg.com/sticky/default_profile_images/default_profile_normal.png" TargetMode="External"/><Relationship Id="rId1447" Type="http://schemas.openxmlformats.org/officeDocument/2006/relationships/hyperlink" Target="http://pbs.twimg.com/profile_images/1272346009000083458/ArRefdmQ_normal.jpg" TargetMode="External"/><Relationship Id="rId1654" Type="http://schemas.openxmlformats.org/officeDocument/2006/relationships/hyperlink" Target="http://pbs.twimg.com/profile_images/1459731366971465733/A0JZ1KhX_normal.jpg" TargetMode="External"/><Relationship Id="rId1861" Type="http://schemas.openxmlformats.org/officeDocument/2006/relationships/hyperlink" Target="http://pbs.twimg.com/profile_images/1457560324589047812/_qOvePJu_normal.jpg" TargetMode="External"/><Relationship Id="rId2705" Type="http://schemas.openxmlformats.org/officeDocument/2006/relationships/hyperlink" Target="http://pbs.twimg.com/profile_images/1450325897555283969/5mMi97Yq_normal.jpg" TargetMode="External"/><Relationship Id="rId2912" Type="http://schemas.openxmlformats.org/officeDocument/2006/relationships/hyperlink" Target="https://twitter.com/danny87578062" TargetMode="External"/><Relationship Id="rId4060" Type="http://schemas.openxmlformats.org/officeDocument/2006/relationships/hyperlink" Target="https://twitter.com/brennan42915808" TargetMode="External"/><Relationship Id="rId1307" Type="http://schemas.openxmlformats.org/officeDocument/2006/relationships/hyperlink" Target="http://pbs.twimg.com/profile_images/1460128918124568577/v2z1W_S5_normal.jpg" TargetMode="External"/><Relationship Id="rId1514" Type="http://schemas.openxmlformats.org/officeDocument/2006/relationships/hyperlink" Target="http://pbs.twimg.com/profile_images/1441939123460354048/Xv8_oskK_normal.jpg" TargetMode="External"/><Relationship Id="rId1721" Type="http://schemas.openxmlformats.org/officeDocument/2006/relationships/hyperlink" Target="http://pbs.twimg.com/profile_images/1456601732390309889/UI4tMZ_t_normal.jpg" TargetMode="External"/><Relationship Id="rId4877" Type="http://schemas.openxmlformats.org/officeDocument/2006/relationships/hyperlink" Target="https://twitter.com/bundesliga_jp" TargetMode="External"/><Relationship Id="rId13" Type="http://schemas.openxmlformats.org/officeDocument/2006/relationships/hyperlink" Target="https://t.co/5K0BwldxB0" TargetMode="External"/><Relationship Id="rId3479" Type="http://schemas.openxmlformats.org/officeDocument/2006/relationships/hyperlink" Target="https://twitter.com/tyson30374" TargetMode="External"/><Relationship Id="rId3686" Type="http://schemas.openxmlformats.org/officeDocument/2006/relationships/hyperlink" Target="https://twitter.com/bleacherreport" TargetMode="External"/><Relationship Id="rId2288" Type="http://schemas.openxmlformats.org/officeDocument/2006/relationships/hyperlink" Target="http://pbs.twimg.com/profile_images/1419426643928571908/lmTgBi2d_normal.jpg" TargetMode="External"/><Relationship Id="rId2495" Type="http://schemas.openxmlformats.org/officeDocument/2006/relationships/hyperlink" Target="http://pbs.twimg.com/profile_images/1235445115403014144/9WjftpYD_normal.jpg" TargetMode="External"/><Relationship Id="rId3339" Type="http://schemas.openxmlformats.org/officeDocument/2006/relationships/hyperlink" Target="https://twitter.com/jogabonito10__" TargetMode="External"/><Relationship Id="rId3893" Type="http://schemas.openxmlformats.org/officeDocument/2006/relationships/hyperlink" Target="https://twitter.com/kddmediacompany" TargetMode="External"/><Relationship Id="rId4737" Type="http://schemas.openxmlformats.org/officeDocument/2006/relationships/hyperlink" Target="https://twitter.com/aritabokujo" TargetMode="External"/><Relationship Id="rId467" Type="http://schemas.openxmlformats.org/officeDocument/2006/relationships/hyperlink" Target="https://t.co/bbPz6ovn41" TargetMode="External"/><Relationship Id="rId1097" Type="http://schemas.openxmlformats.org/officeDocument/2006/relationships/hyperlink" Target="http://pbs.twimg.com/profile_images/1437131378135556103/iPnEs8bm_normal.jpg" TargetMode="External"/><Relationship Id="rId2148" Type="http://schemas.openxmlformats.org/officeDocument/2006/relationships/hyperlink" Target="http://pbs.twimg.com/profile_images/1465273155925151747/iZlhtEvP_normal.jpg" TargetMode="External"/><Relationship Id="rId3546" Type="http://schemas.openxmlformats.org/officeDocument/2006/relationships/hyperlink" Target="https://twitter.com/angra_letsgo" TargetMode="External"/><Relationship Id="rId3753" Type="http://schemas.openxmlformats.org/officeDocument/2006/relationships/hyperlink" Target="https://twitter.com/triwira83" TargetMode="External"/><Relationship Id="rId3960" Type="http://schemas.openxmlformats.org/officeDocument/2006/relationships/hyperlink" Target="https://twitter.com/bunioo" TargetMode="External"/><Relationship Id="rId4804" Type="http://schemas.openxmlformats.org/officeDocument/2006/relationships/hyperlink" Target="https://twitter.com/dqng8vetasasnik" TargetMode="External"/><Relationship Id="rId674" Type="http://schemas.openxmlformats.org/officeDocument/2006/relationships/hyperlink" Target="https://t.co/hbWhr3S3lX" TargetMode="External"/><Relationship Id="rId881" Type="http://schemas.openxmlformats.org/officeDocument/2006/relationships/hyperlink" Target="http://pbs.twimg.com/profile_images/1266056588458065920/CKC9p1GF_normal.jpg" TargetMode="External"/><Relationship Id="rId2355" Type="http://schemas.openxmlformats.org/officeDocument/2006/relationships/hyperlink" Target="http://pbs.twimg.com/profile_images/1124928331588096000/-5v7u_5S_normal.jpg" TargetMode="External"/><Relationship Id="rId2562" Type="http://schemas.openxmlformats.org/officeDocument/2006/relationships/hyperlink" Target="http://pbs.twimg.com/profile_images/1376888198043959298/t5lDJktP_normal.png" TargetMode="External"/><Relationship Id="rId3406" Type="http://schemas.openxmlformats.org/officeDocument/2006/relationships/hyperlink" Target="https://twitter.com/bradynclarke" TargetMode="External"/><Relationship Id="rId3613" Type="http://schemas.openxmlformats.org/officeDocument/2006/relationships/hyperlink" Target="https://twitter.com/kakutsuka" TargetMode="External"/><Relationship Id="rId3820" Type="http://schemas.openxmlformats.org/officeDocument/2006/relationships/hyperlink" Target="https://twitter.com/luckymekoo" TargetMode="External"/><Relationship Id="rId327" Type="http://schemas.openxmlformats.org/officeDocument/2006/relationships/hyperlink" Target="https://t.co/npa2cco8jQ" TargetMode="External"/><Relationship Id="rId534" Type="http://schemas.openxmlformats.org/officeDocument/2006/relationships/hyperlink" Target="https://t.co/XlK5jNjUR9" TargetMode="External"/><Relationship Id="rId741" Type="http://schemas.openxmlformats.org/officeDocument/2006/relationships/hyperlink" Target="http://pbs.twimg.com/profile_images/1277830775317180416/xKJwqQUb_normal.jpg" TargetMode="External"/><Relationship Id="rId1164" Type="http://schemas.openxmlformats.org/officeDocument/2006/relationships/hyperlink" Target="http://pbs.twimg.com/profile_images/1377314053182394371/wovVnBjW_normal.jpg" TargetMode="External"/><Relationship Id="rId1371" Type="http://schemas.openxmlformats.org/officeDocument/2006/relationships/hyperlink" Target="http://pbs.twimg.com/profile_images/1036508999959687168/UAJUXLjK_normal.jpg" TargetMode="External"/><Relationship Id="rId2008" Type="http://schemas.openxmlformats.org/officeDocument/2006/relationships/hyperlink" Target="http://pbs.twimg.com/profile_images/1392746226970361859/VmQq3D2G_normal.jpg" TargetMode="External"/><Relationship Id="rId2215" Type="http://schemas.openxmlformats.org/officeDocument/2006/relationships/hyperlink" Target="http://pbs.twimg.com/profile_images/1410623307729281028/oWsSzVyL_normal.jpg" TargetMode="External"/><Relationship Id="rId2422" Type="http://schemas.openxmlformats.org/officeDocument/2006/relationships/hyperlink" Target="http://pbs.twimg.com/profile_images/1172108425465122818/imqC4STD_normal.jpg" TargetMode="External"/><Relationship Id="rId601" Type="http://schemas.openxmlformats.org/officeDocument/2006/relationships/hyperlink" Target="https://t.co/EBd0FQEXGJ" TargetMode="External"/><Relationship Id="rId1024" Type="http://schemas.openxmlformats.org/officeDocument/2006/relationships/hyperlink" Target="http://pbs.twimg.com/profile_images/1457642961433468937/GHyqL2Tp_normal.jpg" TargetMode="External"/><Relationship Id="rId1231" Type="http://schemas.openxmlformats.org/officeDocument/2006/relationships/hyperlink" Target="http://pbs.twimg.com/profile_images/1423731285315489794/eJ6SeOMQ_normal.jpg" TargetMode="External"/><Relationship Id="rId4387" Type="http://schemas.openxmlformats.org/officeDocument/2006/relationships/hyperlink" Target="https://twitter.com/haniette_" TargetMode="External"/><Relationship Id="rId4594" Type="http://schemas.openxmlformats.org/officeDocument/2006/relationships/hyperlink" Target="https://twitter.com/din_chipmunk" TargetMode="External"/><Relationship Id="rId3196" Type="http://schemas.openxmlformats.org/officeDocument/2006/relationships/hyperlink" Target="https://twitter.com/xx54mwooerplinj" TargetMode="External"/><Relationship Id="rId4247" Type="http://schemas.openxmlformats.org/officeDocument/2006/relationships/hyperlink" Target="https://twitter.com/77elodiewwe_ufc" TargetMode="External"/><Relationship Id="rId4454" Type="http://schemas.openxmlformats.org/officeDocument/2006/relationships/hyperlink" Target="https://twitter.com/kayyieu" TargetMode="External"/><Relationship Id="rId4661" Type="http://schemas.openxmlformats.org/officeDocument/2006/relationships/hyperlink" Target="https://twitter.com/bananagugu" TargetMode="External"/><Relationship Id="rId3056" Type="http://schemas.openxmlformats.org/officeDocument/2006/relationships/hyperlink" Target="https://twitter.com/xiecheze" TargetMode="External"/><Relationship Id="rId3263" Type="http://schemas.openxmlformats.org/officeDocument/2006/relationships/hyperlink" Target="https://twitter.com/rickmauler" TargetMode="External"/><Relationship Id="rId3470" Type="http://schemas.openxmlformats.org/officeDocument/2006/relationships/hyperlink" Target="https://twitter.com/combathubreal" TargetMode="External"/><Relationship Id="rId4107" Type="http://schemas.openxmlformats.org/officeDocument/2006/relationships/hyperlink" Target="https://twitter.com/awesoome999" TargetMode="External"/><Relationship Id="rId4314" Type="http://schemas.openxmlformats.org/officeDocument/2006/relationships/hyperlink" Target="https://twitter.com/trifight" TargetMode="External"/><Relationship Id="rId184" Type="http://schemas.openxmlformats.org/officeDocument/2006/relationships/hyperlink" Target="https://t.co/XNTtDrWTrz" TargetMode="External"/><Relationship Id="rId391" Type="http://schemas.openxmlformats.org/officeDocument/2006/relationships/hyperlink" Target="https://t.co/TMt3jGVMFY" TargetMode="External"/><Relationship Id="rId1908" Type="http://schemas.openxmlformats.org/officeDocument/2006/relationships/hyperlink" Target="http://pbs.twimg.com/profile_images/1441229711426789383/kOzEhiSa_normal.jpg" TargetMode="External"/><Relationship Id="rId2072" Type="http://schemas.openxmlformats.org/officeDocument/2006/relationships/hyperlink" Target="http://pbs.twimg.com/profile_images/1356517873343168512/3RPPH_Tl_normal.jpg" TargetMode="External"/><Relationship Id="rId3123" Type="http://schemas.openxmlformats.org/officeDocument/2006/relationships/hyperlink" Target="https://twitter.com/utahgimmetwo_" TargetMode="External"/><Relationship Id="rId4521" Type="http://schemas.openxmlformats.org/officeDocument/2006/relationships/hyperlink" Target="https://twitter.com/homelessrambo" TargetMode="External"/><Relationship Id="rId251" Type="http://schemas.openxmlformats.org/officeDocument/2006/relationships/hyperlink" Target="https://t.co/eQdOVlX0Me" TargetMode="External"/><Relationship Id="rId3330" Type="http://schemas.openxmlformats.org/officeDocument/2006/relationships/hyperlink" Target="https://twitter.com/dolcegabbana" TargetMode="External"/><Relationship Id="rId2889" Type="http://schemas.openxmlformats.org/officeDocument/2006/relationships/hyperlink" Target="https://twitter.com/mikechandlermma" TargetMode="External"/><Relationship Id="rId111" Type="http://schemas.openxmlformats.org/officeDocument/2006/relationships/hyperlink" Target="https://t.co/jFQVpv0qjU" TargetMode="External"/><Relationship Id="rId1698" Type="http://schemas.openxmlformats.org/officeDocument/2006/relationships/hyperlink" Target="http://pbs.twimg.com/profile_images/1460899718498701315/zYsiDg6H_normal.png" TargetMode="External"/><Relationship Id="rId2749" Type="http://schemas.openxmlformats.org/officeDocument/2006/relationships/hyperlink" Target="http://pbs.twimg.com/profile_images/1443309405110419456/E-eDQNps_normal.jpg" TargetMode="External"/><Relationship Id="rId2956" Type="http://schemas.openxmlformats.org/officeDocument/2006/relationships/hyperlink" Target="https://twitter.com/blowoutbuzz" TargetMode="External"/><Relationship Id="rId928" Type="http://schemas.openxmlformats.org/officeDocument/2006/relationships/hyperlink" Target="http://pbs.twimg.com/profile_images/682635540869595136/S1M1TrUq_normal.jpg" TargetMode="External"/><Relationship Id="rId1558" Type="http://schemas.openxmlformats.org/officeDocument/2006/relationships/hyperlink" Target="http://pbs.twimg.com/profile_images/1463746050187939840/JOvttP8O_normal.jpg" TargetMode="External"/><Relationship Id="rId1765" Type="http://schemas.openxmlformats.org/officeDocument/2006/relationships/hyperlink" Target="http://pbs.twimg.com/profile_images/1464904029667217409/ojn4Z0Q3_normal.jpg" TargetMode="External"/><Relationship Id="rId2609" Type="http://schemas.openxmlformats.org/officeDocument/2006/relationships/hyperlink" Target="http://pbs.twimg.com/profile_images/1463282906848448516/AaUztv02_normal.jpg" TargetMode="External"/><Relationship Id="rId4171" Type="http://schemas.openxmlformats.org/officeDocument/2006/relationships/hyperlink" Target="https://twitter.com/uwu_city" TargetMode="External"/><Relationship Id="rId57" Type="http://schemas.openxmlformats.org/officeDocument/2006/relationships/hyperlink" Target="https://t.co/QjYMKhe2mY" TargetMode="External"/><Relationship Id="rId1418" Type="http://schemas.openxmlformats.org/officeDocument/2006/relationships/hyperlink" Target="http://pbs.twimg.com/profile_images/984102184726888448/oatauBAf_normal.jpg" TargetMode="External"/><Relationship Id="rId1972" Type="http://schemas.openxmlformats.org/officeDocument/2006/relationships/hyperlink" Target="http://pbs.twimg.com/profile_images/1460231607411900417/aDV5bjhi_normal.jpg" TargetMode="External"/><Relationship Id="rId2816" Type="http://schemas.openxmlformats.org/officeDocument/2006/relationships/hyperlink" Target="https://twitter.com/toyotires" TargetMode="External"/><Relationship Id="rId4031" Type="http://schemas.openxmlformats.org/officeDocument/2006/relationships/hyperlink" Target="https://twitter.com/itz_draconian" TargetMode="External"/><Relationship Id="rId1625" Type="http://schemas.openxmlformats.org/officeDocument/2006/relationships/hyperlink" Target="http://pbs.twimg.com/profile_images/1432767523137601543/KiRwU8rt_normal.jpg" TargetMode="External"/><Relationship Id="rId1832" Type="http://schemas.openxmlformats.org/officeDocument/2006/relationships/hyperlink" Target="http://pbs.twimg.com/profile_images/1446605675606380548/XBvFdZZE_normal.jpg" TargetMode="External"/><Relationship Id="rId3797" Type="http://schemas.openxmlformats.org/officeDocument/2006/relationships/hyperlink" Target="https://twitter.com/franzcapt" TargetMode="External"/><Relationship Id="rId4848" Type="http://schemas.openxmlformats.org/officeDocument/2006/relationships/hyperlink" Target="https://twitter.com/packm93m" TargetMode="External"/><Relationship Id="rId2399" Type="http://schemas.openxmlformats.org/officeDocument/2006/relationships/hyperlink" Target="http://pbs.twimg.com/profile_images/1458894274385354755/mkHRnZeV_normal.jpg" TargetMode="External"/><Relationship Id="rId3657" Type="http://schemas.openxmlformats.org/officeDocument/2006/relationships/hyperlink" Target="https://twitter.com/mryuji1112" TargetMode="External"/><Relationship Id="rId3864" Type="http://schemas.openxmlformats.org/officeDocument/2006/relationships/hyperlink" Target="https://twitter.com/vpenttinen" TargetMode="External"/><Relationship Id="rId4708" Type="http://schemas.openxmlformats.org/officeDocument/2006/relationships/hyperlink" Target="https://twitter.com/miguei_777" TargetMode="External"/><Relationship Id="rId578" Type="http://schemas.openxmlformats.org/officeDocument/2006/relationships/hyperlink" Target="https://t.co/xQ1jjyPcpq" TargetMode="External"/><Relationship Id="rId785" Type="http://schemas.openxmlformats.org/officeDocument/2006/relationships/hyperlink" Target="http://pbs.twimg.com/profile_images/1417787613470240770/wyckRSWw_normal.jpg" TargetMode="External"/><Relationship Id="rId992" Type="http://schemas.openxmlformats.org/officeDocument/2006/relationships/hyperlink" Target="http://pbs.twimg.com/profile_images/1309393281202163713/oKc-fDU5_normal.jpg" TargetMode="External"/><Relationship Id="rId2259" Type="http://schemas.openxmlformats.org/officeDocument/2006/relationships/hyperlink" Target="http://pbs.twimg.com/profile_images/1199456210/C_pia_de_moto_0155_normal.jpg" TargetMode="External"/><Relationship Id="rId2466" Type="http://schemas.openxmlformats.org/officeDocument/2006/relationships/hyperlink" Target="http://pbs.twimg.com/profile_images/1423996163942924289/UNCF3zRi_normal.jpg" TargetMode="External"/><Relationship Id="rId2673" Type="http://schemas.openxmlformats.org/officeDocument/2006/relationships/hyperlink" Target="http://pbs.twimg.com/profile_images/934749512693772289/3maLYC2__normal.jpg" TargetMode="External"/><Relationship Id="rId2880" Type="http://schemas.openxmlformats.org/officeDocument/2006/relationships/hyperlink" Target="https://twitter.com/na_cholo_ka" TargetMode="External"/><Relationship Id="rId3517" Type="http://schemas.openxmlformats.org/officeDocument/2006/relationships/hyperlink" Target="https://twitter.com/joshmas86634462" TargetMode="External"/><Relationship Id="rId3724" Type="http://schemas.openxmlformats.org/officeDocument/2006/relationships/hyperlink" Target="https://twitter.com/changkyuncityx" TargetMode="External"/><Relationship Id="rId3931" Type="http://schemas.openxmlformats.org/officeDocument/2006/relationships/hyperlink" Target="https://twitter.com/timurvaliev_df" TargetMode="External"/><Relationship Id="rId438" Type="http://schemas.openxmlformats.org/officeDocument/2006/relationships/hyperlink" Target="https://t.co/xlSOZf4Q2T" TargetMode="External"/><Relationship Id="rId645" Type="http://schemas.openxmlformats.org/officeDocument/2006/relationships/hyperlink" Target="http://t.co/gx5qYAa21x" TargetMode="External"/><Relationship Id="rId852" Type="http://schemas.openxmlformats.org/officeDocument/2006/relationships/hyperlink" Target="http://pbs.twimg.com/profile_images/1385764845480386562/JhJPAPnJ_normal.jpg" TargetMode="External"/><Relationship Id="rId1068" Type="http://schemas.openxmlformats.org/officeDocument/2006/relationships/hyperlink" Target="http://pbs.twimg.com/profile_images/1458068966526619654/C8LIE-rT_normal.jpg" TargetMode="External"/><Relationship Id="rId1275" Type="http://schemas.openxmlformats.org/officeDocument/2006/relationships/hyperlink" Target="http://pbs.twimg.com/profile_images/1455587783318310929/EPnujCQi_normal.jpg" TargetMode="External"/><Relationship Id="rId1482" Type="http://schemas.openxmlformats.org/officeDocument/2006/relationships/hyperlink" Target="http://pbs.twimg.com/profile_images/1421871344220835845/8OThfbAB_normal.jpg" TargetMode="External"/><Relationship Id="rId2119" Type="http://schemas.openxmlformats.org/officeDocument/2006/relationships/hyperlink" Target="http://pbs.twimg.com/profile_images/1455249474234695680/-xX5IqEv_normal.jpg" TargetMode="External"/><Relationship Id="rId2326" Type="http://schemas.openxmlformats.org/officeDocument/2006/relationships/hyperlink" Target="http://pbs.twimg.com/profile_images/1465088738480975875/fTtUOECT_normal.jpg" TargetMode="External"/><Relationship Id="rId2533" Type="http://schemas.openxmlformats.org/officeDocument/2006/relationships/hyperlink" Target="http://pbs.twimg.com/profile_images/1426413834047082499/f8yzJPVj_normal.jpg" TargetMode="External"/><Relationship Id="rId2740" Type="http://schemas.openxmlformats.org/officeDocument/2006/relationships/hyperlink" Target="http://pbs.twimg.com/profile_images/1361842208907931650/ar-S-1f9_normal.png" TargetMode="External"/><Relationship Id="rId505" Type="http://schemas.openxmlformats.org/officeDocument/2006/relationships/hyperlink" Target="http://t.co/t1a4owtKnl" TargetMode="External"/><Relationship Id="rId712" Type="http://schemas.openxmlformats.org/officeDocument/2006/relationships/hyperlink" Target="https://t.co/4Mh4uzQwEF" TargetMode="External"/><Relationship Id="rId1135" Type="http://schemas.openxmlformats.org/officeDocument/2006/relationships/hyperlink" Target="http://pbs.twimg.com/profile_images/1456255694915571728/osYSp-Bd_normal.jpg" TargetMode="External"/><Relationship Id="rId1342" Type="http://schemas.openxmlformats.org/officeDocument/2006/relationships/hyperlink" Target="http://pbs.twimg.com/profile_images/1464831631760543747/kkTGv1qt_normal.jpg" TargetMode="External"/><Relationship Id="rId4498" Type="http://schemas.openxmlformats.org/officeDocument/2006/relationships/hyperlink" Target="https://twitter.com/bot_mma_fan" TargetMode="External"/><Relationship Id="rId1202" Type="http://schemas.openxmlformats.org/officeDocument/2006/relationships/hyperlink" Target="http://abs.twimg.com/sticky/default_profile_images/default_profile_normal.png" TargetMode="External"/><Relationship Id="rId2600" Type="http://schemas.openxmlformats.org/officeDocument/2006/relationships/hyperlink" Target="http://pbs.twimg.com/profile_images/1341728541700845568/A-C2hqZl_normal.jpg" TargetMode="External"/><Relationship Id="rId4358" Type="http://schemas.openxmlformats.org/officeDocument/2006/relationships/hyperlink" Target="https://twitter.com/inspecteurjcc" TargetMode="External"/><Relationship Id="rId3167" Type="http://schemas.openxmlformats.org/officeDocument/2006/relationships/hyperlink" Target="https://twitter.com/eolx5" TargetMode="External"/><Relationship Id="rId4565" Type="http://schemas.openxmlformats.org/officeDocument/2006/relationships/hyperlink" Target="https://twitter.com/s3xbombs_ufc" TargetMode="External"/><Relationship Id="rId4772" Type="http://schemas.openxmlformats.org/officeDocument/2006/relationships/hyperlink" Target="https://twitter.com/babu__run" TargetMode="External"/><Relationship Id="rId295" Type="http://schemas.openxmlformats.org/officeDocument/2006/relationships/hyperlink" Target="https://t.co/9K66BBGsMc" TargetMode="External"/><Relationship Id="rId3374" Type="http://schemas.openxmlformats.org/officeDocument/2006/relationships/hyperlink" Target="https://twitter.com/jube_yagyu" TargetMode="External"/><Relationship Id="rId3581" Type="http://schemas.openxmlformats.org/officeDocument/2006/relationships/hyperlink" Target="https://twitter.com/ll0key" TargetMode="External"/><Relationship Id="rId4218" Type="http://schemas.openxmlformats.org/officeDocument/2006/relationships/hyperlink" Target="https://twitter.com/arctmonksa" TargetMode="External"/><Relationship Id="rId4425" Type="http://schemas.openxmlformats.org/officeDocument/2006/relationships/hyperlink" Target="https://twitter.com/jjaywonx" TargetMode="External"/><Relationship Id="rId4632" Type="http://schemas.openxmlformats.org/officeDocument/2006/relationships/hyperlink" Target="https://twitter.com/jrossnicoll" TargetMode="External"/><Relationship Id="rId2183" Type="http://schemas.openxmlformats.org/officeDocument/2006/relationships/hyperlink" Target="http://pbs.twimg.com/profile_images/1140108154430091264/uA__KcXE_normal.jpg" TargetMode="External"/><Relationship Id="rId2390" Type="http://schemas.openxmlformats.org/officeDocument/2006/relationships/hyperlink" Target="http://pbs.twimg.com/profile_images/1445513252012642304/aQ67T3Pl_normal.jpg" TargetMode="External"/><Relationship Id="rId3027" Type="http://schemas.openxmlformats.org/officeDocument/2006/relationships/hyperlink" Target="https://twitter.com/lucky_elel" TargetMode="External"/><Relationship Id="rId3234" Type="http://schemas.openxmlformats.org/officeDocument/2006/relationships/hyperlink" Target="https://twitter.com/gamebredfighter" TargetMode="External"/><Relationship Id="rId3441" Type="http://schemas.openxmlformats.org/officeDocument/2006/relationships/hyperlink" Target="https://twitter.com/akkiakki1137" TargetMode="External"/><Relationship Id="rId155" Type="http://schemas.openxmlformats.org/officeDocument/2006/relationships/hyperlink" Target="https://t.co/mAfDJirtAM" TargetMode="External"/><Relationship Id="rId362" Type="http://schemas.openxmlformats.org/officeDocument/2006/relationships/hyperlink" Target="https://t.co/FC9w7RyW8m" TargetMode="External"/><Relationship Id="rId2043" Type="http://schemas.openxmlformats.org/officeDocument/2006/relationships/hyperlink" Target="http://pbs.twimg.com/profile_images/1459808377572585472/dhXBz25T_normal.jpg" TargetMode="External"/><Relationship Id="rId2250" Type="http://schemas.openxmlformats.org/officeDocument/2006/relationships/hyperlink" Target="http://pbs.twimg.com/profile_images/487651999551614978/TOq01Lo9_normal.jpeg" TargetMode="External"/><Relationship Id="rId3301" Type="http://schemas.openxmlformats.org/officeDocument/2006/relationships/hyperlink" Target="https://twitter.com/smpmonks" TargetMode="External"/><Relationship Id="rId222" Type="http://schemas.openxmlformats.org/officeDocument/2006/relationships/hyperlink" Target="https://t.co/ha3lsc1Ljb" TargetMode="External"/><Relationship Id="rId2110" Type="http://schemas.openxmlformats.org/officeDocument/2006/relationships/hyperlink" Target="http://pbs.twimg.com/profile_images/1465178420824793096/3zmmxZC8_normal.jpg" TargetMode="External"/><Relationship Id="rId4075" Type="http://schemas.openxmlformats.org/officeDocument/2006/relationships/hyperlink" Target="https://twitter.com/zzxmp" TargetMode="External"/><Relationship Id="rId4282" Type="http://schemas.openxmlformats.org/officeDocument/2006/relationships/hyperlink" Target="https://twitter.com/mhb_brasil" TargetMode="External"/><Relationship Id="rId1669" Type="http://schemas.openxmlformats.org/officeDocument/2006/relationships/hyperlink" Target="http://pbs.twimg.com/profile_images/1424394820164980739/jq4pn49f_normal.jpg" TargetMode="External"/><Relationship Id="rId1876" Type="http://schemas.openxmlformats.org/officeDocument/2006/relationships/hyperlink" Target="http://pbs.twimg.com/profile_images/900430067964063744/UxsdROib_normal.jpg" TargetMode="External"/><Relationship Id="rId2927" Type="http://schemas.openxmlformats.org/officeDocument/2006/relationships/hyperlink" Target="https://twitter.com/malabaikubat" TargetMode="External"/><Relationship Id="rId3091" Type="http://schemas.openxmlformats.org/officeDocument/2006/relationships/hyperlink" Target="https://twitter.com/calvinkattar" TargetMode="External"/><Relationship Id="rId4142" Type="http://schemas.openxmlformats.org/officeDocument/2006/relationships/hyperlink" Target="https://twitter.com/blackpandamma" TargetMode="External"/><Relationship Id="rId1529" Type="http://schemas.openxmlformats.org/officeDocument/2006/relationships/hyperlink" Target="http://pbs.twimg.com/profile_images/843045708685086720/q07P7gky_normal.jpg" TargetMode="External"/><Relationship Id="rId1736" Type="http://schemas.openxmlformats.org/officeDocument/2006/relationships/hyperlink" Target="http://pbs.twimg.com/profile_images/1464605622100537366/0BFgd7lZ_normal.jpg" TargetMode="External"/><Relationship Id="rId1943" Type="http://schemas.openxmlformats.org/officeDocument/2006/relationships/hyperlink" Target="http://pbs.twimg.com/profile_images/1461719923269402627/ygPlaKSL_normal.jpg" TargetMode="External"/><Relationship Id="rId28" Type="http://schemas.openxmlformats.org/officeDocument/2006/relationships/hyperlink" Target="https://t.co/ybycW7KGIr" TargetMode="External"/><Relationship Id="rId1803" Type="http://schemas.openxmlformats.org/officeDocument/2006/relationships/hyperlink" Target="http://pbs.twimg.com/profile_images/1313197180581076992/1nU9ow-B_normal.jpg" TargetMode="External"/><Relationship Id="rId4002" Type="http://schemas.openxmlformats.org/officeDocument/2006/relationships/hyperlink" Target="https://twitter.com/guicorentin" TargetMode="External"/><Relationship Id="rId3768" Type="http://schemas.openxmlformats.org/officeDocument/2006/relationships/hyperlink" Target="https://twitter.com/cereal_kilier" TargetMode="External"/><Relationship Id="rId3975" Type="http://schemas.openxmlformats.org/officeDocument/2006/relationships/hyperlink" Target="https://twitter.com/najeongwincityx" TargetMode="External"/><Relationship Id="rId4819" Type="http://schemas.openxmlformats.org/officeDocument/2006/relationships/hyperlink" Target="https://twitter.com/freakydeakgifs" TargetMode="External"/><Relationship Id="rId689" Type="http://schemas.openxmlformats.org/officeDocument/2006/relationships/hyperlink" Target="https://t.co/KsT8l4DbHE" TargetMode="External"/><Relationship Id="rId896" Type="http://schemas.openxmlformats.org/officeDocument/2006/relationships/hyperlink" Target="http://pbs.twimg.com/profile_images/1308616494474027010/R2p5Vyf__normal.jpg" TargetMode="External"/><Relationship Id="rId2577" Type="http://schemas.openxmlformats.org/officeDocument/2006/relationships/hyperlink" Target="http://pbs.twimg.com/profile_images/1465257477688393728/AwinOCDg_normal.jpg" TargetMode="External"/><Relationship Id="rId2784" Type="http://schemas.openxmlformats.org/officeDocument/2006/relationships/hyperlink" Target="http://pbs.twimg.com/profile_images/1463876366462603265/1cv1VWdc_normal.jpg" TargetMode="External"/><Relationship Id="rId3628" Type="http://schemas.openxmlformats.org/officeDocument/2006/relationships/hyperlink" Target="https://twitter.com/haydenhunter_12" TargetMode="External"/><Relationship Id="rId549" Type="http://schemas.openxmlformats.org/officeDocument/2006/relationships/hyperlink" Target="https://t.co/YbjGpmkb9i" TargetMode="External"/><Relationship Id="rId756" Type="http://schemas.openxmlformats.org/officeDocument/2006/relationships/hyperlink" Target="http://pbs.twimg.com/profile_images/3592316706/186f22e8e63863281d35771c59879659_normal.jpeg" TargetMode="External"/><Relationship Id="rId1179" Type="http://schemas.openxmlformats.org/officeDocument/2006/relationships/hyperlink" Target="http://pbs.twimg.com/profile_images/1451333782460461066/q_73F9GM_normal.jpg" TargetMode="External"/><Relationship Id="rId1386" Type="http://schemas.openxmlformats.org/officeDocument/2006/relationships/hyperlink" Target="http://pbs.twimg.com/profile_images/1391489550447353856/cdoUJwac_normal.jpg" TargetMode="External"/><Relationship Id="rId1593" Type="http://schemas.openxmlformats.org/officeDocument/2006/relationships/hyperlink" Target="http://pbs.twimg.com/profile_images/1443877569560866825/N6UzP5CW_normal.jpg" TargetMode="External"/><Relationship Id="rId2437" Type="http://schemas.openxmlformats.org/officeDocument/2006/relationships/hyperlink" Target="http://pbs.twimg.com/profile_images/1464555795723341829/rLFutLd7_normal.jpg" TargetMode="External"/><Relationship Id="rId2991" Type="http://schemas.openxmlformats.org/officeDocument/2006/relationships/hyperlink" Target="https://twitter.com/kairosmma2" TargetMode="External"/><Relationship Id="rId3835" Type="http://schemas.openxmlformats.org/officeDocument/2006/relationships/hyperlink" Target="https://twitter.com/iryan10102014" TargetMode="External"/><Relationship Id="rId409" Type="http://schemas.openxmlformats.org/officeDocument/2006/relationships/hyperlink" Target="https://t.co/xpDxG9DLT8" TargetMode="External"/><Relationship Id="rId963" Type="http://schemas.openxmlformats.org/officeDocument/2006/relationships/hyperlink" Target="http://pbs.twimg.com/profile_images/1430253293662572551/OIdo2sdg_normal.jpg" TargetMode="External"/><Relationship Id="rId1039" Type="http://schemas.openxmlformats.org/officeDocument/2006/relationships/hyperlink" Target="http://pbs.twimg.com/profile_images/1463599224637964288/DT3h_x1O_normal.jpg" TargetMode="External"/><Relationship Id="rId1246" Type="http://schemas.openxmlformats.org/officeDocument/2006/relationships/hyperlink" Target="http://pbs.twimg.com/profile_images/1400310878671540228/db7vsDae_normal.jpg" TargetMode="External"/><Relationship Id="rId2644" Type="http://schemas.openxmlformats.org/officeDocument/2006/relationships/hyperlink" Target="http://pbs.twimg.com/profile_images/1409783200780492810/mxUzQm4m_normal.jpg" TargetMode="External"/><Relationship Id="rId2851" Type="http://schemas.openxmlformats.org/officeDocument/2006/relationships/hyperlink" Target="https://twitter.com/grantcohn" TargetMode="External"/><Relationship Id="rId3902" Type="http://schemas.openxmlformats.org/officeDocument/2006/relationships/hyperlink" Target="https://twitter.com/nick202wastaken" TargetMode="External"/><Relationship Id="rId92" Type="http://schemas.openxmlformats.org/officeDocument/2006/relationships/hyperlink" Target="https://t.co/hyj7BvFAC2" TargetMode="External"/><Relationship Id="rId616" Type="http://schemas.openxmlformats.org/officeDocument/2006/relationships/hyperlink" Target="https://t.co/NxJDDIZrb8" TargetMode="External"/><Relationship Id="rId823" Type="http://schemas.openxmlformats.org/officeDocument/2006/relationships/hyperlink" Target="http://pbs.twimg.com/profile_images/1392125617764814853/1e1SBVrz_normal.jpg" TargetMode="External"/><Relationship Id="rId1453" Type="http://schemas.openxmlformats.org/officeDocument/2006/relationships/hyperlink" Target="http://pbs.twimg.com/profile_images/965327101716058115/mD24OdoS_normal.jpg" TargetMode="External"/><Relationship Id="rId1660" Type="http://schemas.openxmlformats.org/officeDocument/2006/relationships/hyperlink" Target="http://pbs.twimg.com/profile_images/1228717825713430530/5ZQoQetc_normal.jpg" TargetMode="External"/><Relationship Id="rId2504" Type="http://schemas.openxmlformats.org/officeDocument/2006/relationships/hyperlink" Target="http://pbs.twimg.com/profile_images/1464595127922737152/Cehm7o6-_normal.jpg" TargetMode="External"/><Relationship Id="rId2711" Type="http://schemas.openxmlformats.org/officeDocument/2006/relationships/hyperlink" Target="http://abs.twimg.com/sticky/default_profile_images/default_profile_normal.png" TargetMode="External"/><Relationship Id="rId1106" Type="http://schemas.openxmlformats.org/officeDocument/2006/relationships/hyperlink" Target="http://pbs.twimg.com/profile_images/1399892665706061824/oQE_9xGs_normal.jpg" TargetMode="External"/><Relationship Id="rId1313" Type="http://schemas.openxmlformats.org/officeDocument/2006/relationships/hyperlink" Target="http://pbs.twimg.com/profile_images/1390685354177581057/M57FazGY_normal.jpg" TargetMode="External"/><Relationship Id="rId1520" Type="http://schemas.openxmlformats.org/officeDocument/2006/relationships/hyperlink" Target="http://pbs.twimg.com/profile_images/1451856580325089280/aAbG95tA_normal.jpg" TargetMode="External"/><Relationship Id="rId4469" Type="http://schemas.openxmlformats.org/officeDocument/2006/relationships/hyperlink" Target="https://twitter.com/aulrevoir" TargetMode="External"/><Relationship Id="rId4676" Type="http://schemas.openxmlformats.org/officeDocument/2006/relationships/hyperlink" Target="https://twitter.com/stastami" TargetMode="External"/><Relationship Id="rId4883" Type="http://schemas.openxmlformats.org/officeDocument/2006/relationships/hyperlink" Target="https://twitter.com/wmtyufc5" TargetMode="External"/><Relationship Id="rId3278" Type="http://schemas.openxmlformats.org/officeDocument/2006/relationships/hyperlink" Target="https://twitter.com/j7s92prbvaz0qkl" TargetMode="External"/><Relationship Id="rId3485" Type="http://schemas.openxmlformats.org/officeDocument/2006/relationships/hyperlink" Target="https://twitter.com/r_k_t_14" TargetMode="External"/><Relationship Id="rId3692" Type="http://schemas.openxmlformats.org/officeDocument/2006/relationships/hyperlink" Target="https://twitter.com/fenerrmedya" TargetMode="External"/><Relationship Id="rId4329" Type="http://schemas.openxmlformats.org/officeDocument/2006/relationships/hyperlink" Target="https://twitter.com/iluvchan1e" TargetMode="External"/><Relationship Id="rId4536" Type="http://schemas.openxmlformats.org/officeDocument/2006/relationships/hyperlink" Target="https://twitter.com/denfercat" TargetMode="External"/><Relationship Id="rId4743" Type="http://schemas.openxmlformats.org/officeDocument/2006/relationships/hyperlink" Target="https://twitter.com/buzzvideo_japan" TargetMode="External"/><Relationship Id="rId199" Type="http://schemas.openxmlformats.org/officeDocument/2006/relationships/hyperlink" Target="https://t.co/9WsbT099eU" TargetMode="External"/><Relationship Id="rId2087" Type="http://schemas.openxmlformats.org/officeDocument/2006/relationships/hyperlink" Target="http://pbs.twimg.com/profile_images/1320274167242121217/XDWv8Eak_normal.jpg" TargetMode="External"/><Relationship Id="rId2294" Type="http://schemas.openxmlformats.org/officeDocument/2006/relationships/hyperlink" Target="http://pbs.twimg.com/profile_images/1461241787226673153/BBKLvWmV_normal.jpg" TargetMode="External"/><Relationship Id="rId3138" Type="http://schemas.openxmlformats.org/officeDocument/2006/relationships/hyperlink" Target="https://twitter.com/_adorablyksn" TargetMode="External"/><Relationship Id="rId3345" Type="http://schemas.openxmlformats.org/officeDocument/2006/relationships/hyperlink" Target="https://twitter.com/ifigeneiamaymac" TargetMode="External"/><Relationship Id="rId3552" Type="http://schemas.openxmlformats.org/officeDocument/2006/relationships/hyperlink" Target="https://twitter.com/elijahgithugo" TargetMode="External"/><Relationship Id="rId4603" Type="http://schemas.openxmlformats.org/officeDocument/2006/relationships/hyperlink" Target="https://twitter.com/wrestlejamia" TargetMode="External"/><Relationship Id="rId266" Type="http://schemas.openxmlformats.org/officeDocument/2006/relationships/hyperlink" Target="https://t.co/v7BfXNWmRR" TargetMode="External"/><Relationship Id="rId473" Type="http://schemas.openxmlformats.org/officeDocument/2006/relationships/hyperlink" Target="http://t.co/KspzEtSv" TargetMode="External"/><Relationship Id="rId680" Type="http://schemas.openxmlformats.org/officeDocument/2006/relationships/hyperlink" Target="https://t.co/Elhor3tBnz" TargetMode="External"/><Relationship Id="rId2154" Type="http://schemas.openxmlformats.org/officeDocument/2006/relationships/hyperlink" Target="http://pbs.twimg.com/profile_images/841669396317667328/pyjcEDb0_normal.jpg" TargetMode="External"/><Relationship Id="rId2361" Type="http://schemas.openxmlformats.org/officeDocument/2006/relationships/hyperlink" Target="http://pbs.twimg.com/profile_images/1418074161272922112/ZCRO--Hd_normal.jpg" TargetMode="External"/><Relationship Id="rId3205" Type="http://schemas.openxmlformats.org/officeDocument/2006/relationships/hyperlink" Target="https://twitter.com/ph17053627" TargetMode="External"/><Relationship Id="rId3412" Type="http://schemas.openxmlformats.org/officeDocument/2006/relationships/hyperlink" Target="https://twitter.com/wwe_imagenes" TargetMode="External"/><Relationship Id="rId4810" Type="http://schemas.openxmlformats.org/officeDocument/2006/relationships/hyperlink" Target="https://twitter.com/jhg78596940" TargetMode="External"/><Relationship Id="rId126" Type="http://schemas.openxmlformats.org/officeDocument/2006/relationships/hyperlink" Target="https://t.co/Tog5lhcR9M" TargetMode="External"/><Relationship Id="rId333" Type="http://schemas.openxmlformats.org/officeDocument/2006/relationships/hyperlink" Target="http://t.co/EfFqIG6n0S" TargetMode="External"/><Relationship Id="rId540" Type="http://schemas.openxmlformats.org/officeDocument/2006/relationships/hyperlink" Target="https://t.co/X3eq6zzeaL" TargetMode="External"/><Relationship Id="rId1170" Type="http://schemas.openxmlformats.org/officeDocument/2006/relationships/hyperlink" Target="http://pbs.twimg.com/profile_images/1435803526001741826/PtxNvKjw_normal.jpg" TargetMode="External"/><Relationship Id="rId2014" Type="http://schemas.openxmlformats.org/officeDocument/2006/relationships/hyperlink" Target="http://pbs.twimg.com/profile_images/1449384935043837955/2O9vd3rx_normal.jpg" TargetMode="External"/><Relationship Id="rId2221" Type="http://schemas.openxmlformats.org/officeDocument/2006/relationships/hyperlink" Target="http://pbs.twimg.com/profile_images/1263175247752302598/tqeE8ntB_normal.jpg" TargetMode="External"/><Relationship Id="rId1030" Type="http://schemas.openxmlformats.org/officeDocument/2006/relationships/hyperlink" Target="http://pbs.twimg.com/profile_images/1371666261688512513/UsWrelwP_normal.jpg" TargetMode="External"/><Relationship Id="rId4186" Type="http://schemas.openxmlformats.org/officeDocument/2006/relationships/hyperlink" Target="https://twitter.com/florentmalice" TargetMode="External"/><Relationship Id="rId400" Type="http://schemas.openxmlformats.org/officeDocument/2006/relationships/hyperlink" Target="https://t.co/oJihmmXt5Y" TargetMode="External"/><Relationship Id="rId1987" Type="http://schemas.openxmlformats.org/officeDocument/2006/relationships/hyperlink" Target="http://pbs.twimg.com/profile_images/798996296887570432/5I5NpPNH_normal.jpg" TargetMode="External"/><Relationship Id="rId4393" Type="http://schemas.openxmlformats.org/officeDocument/2006/relationships/hyperlink" Target="https://twitter.com/bts_xxmochiii" TargetMode="External"/><Relationship Id="rId1847" Type="http://schemas.openxmlformats.org/officeDocument/2006/relationships/hyperlink" Target="http://pbs.twimg.com/profile_images/1447104098889732097/cPsETB4J_normal.jpg" TargetMode="External"/><Relationship Id="rId4046" Type="http://schemas.openxmlformats.org/officeDocument/2006/relationships/hyperlink" Target="https://twitter.com/k2mjj3mouk9vgpb" TargetMode="External"/><Relationship Id="rId4253" Type="http://schemas.openxmlformats.org/officeDocument/2006/relationships/hyperlink" Target="https://twitter.com/ivy_sky01" TargetMode="External"/><Relationship Id="rId4460" Type="http://schemas.openxmlformats.org/officeDocument/2006/relationships/hyperlink" Target="https://twitter.com/kaiseranddragon" TargetMode="External"/><Relationship Id="rId1707" Type="http://schemas.openxmlformats.org/officeDocument/2006/relationships/hyperlink" Target="http://pbs.twimg.com/profile_images/1465268929497296899/4rvgW5uO_normal.jpg" TargetMode="External"/><Relationship Id="rId3062" Type="http://schemas.openxmlformats.org/officeDocument/2006/relationships/hyperlink" Target="https://twitter.com/avila_mma1119" TargetMode="External"/><Relationship Id="rId4113" Type="http://schemas.openxmlformats.org/officeDocument/2006/relationships/hyperlink" Target="https://twitter.com/wahuuwahyu" TargetMode="External"/><Relationship Id="rId4320" Type="http://schemas.openxmlformats.org/officeDocument/2006/relationships/hyperlink" Target="https://twitter.com/future_bro718" TargetMode="External"/><Relationship Id="rId190" Type="http://schemas.openxmlformats.org/officeDocument/2006/relationships/hyperlink" Target="https://t.co/Ie3kSwlC1F" TargetMode="External"/><Relationship Id="rId1914" Type="http://schemas.openxmlformats.org/officeDocument/2006/relationships/hyperlink" Target="http://pbs.twimg.com/profile_images/1379852561805639693/avNI-437_normal.jpg" TargetMode="External"/><Relationship Id="rId3879" Type="http://schemas.openxmlformats.org/officeDocument/2006/relationships/hyperlink" Target="https://twitter.com/channiieexx_" TargetMode="External"/><Relationship Id="rId2688" Type="http://schemas.openxmlformats.org/officeDocument/2006/relationships/hyperlink" Target="http://pbs.twimg.com/profile_images/1464214718995111936/jxJ0WRgf_normal.jpg" TargetMode="External"/><Relationship Id="rId2895" Type="http://schemas.openxmlformats.org/officeDocument/2006/relationships/hyperlink" Target="https://twitter.com/ufcfightpass" TargetMode="External"/><Relationship Id="rId3739" Type="http://schemas.openxmlformats.org/officeDocument/2006/relationships/hyperlink" Target="https://twitter.com/_daryadokht" TargetMode="External"/><Relationship Id="rId3946" Type="http://schemas.openxmlformats.org/officeDocument/2006/relationships/hyperlink" Target="https://twitter.com/rakhisawantt" TargetMode="External"/><Relationship Id="rId867" Type="http://schemas.openxmlformats.org/officeDocument/2006/relationships/hyperlink" Target="http://pbs.twimg.com/profile_images/1464441435726368768/dl_hor30_normal.jpg" TargetMode="External"/><Relationship Id="rId1497" Type="http://schemas.openxmlformats.org/officeDocument/2006/relationships/hyperlink" Target="http://pbs.twimg.com/profile_images/1041111223285108736/IF7_1qxK_normal.jpg" TargetMode="External"/><Relationship Id="rId2548" Type="http://schemas.openxmlformats.org/officeDocument/2006/relationships/hyperlink" Target="http://pbs.twimg.com/profile_images/1464080712676802560/H7uT1zWI_normal.jpg" TargetMode="External"/><Relationship Id="rId2755" Type="http://schemas.openxmlformats.org/officeDocument/2006/relationships/hyperlink" Target="http://pbs.twimg.com/profile_images/1460418434450305024/qaXx7kjg_normal.jpg" TargetMode="External"/><Relationship Id="rId2962" Type="http://schemas.openxmlformats.org/officeDocument/2006/relationships/hyperlink" Target="https://twitter.com/streamer_boost" TargetMode="External"/><Relationship Id="rId3806" Type="http://schemas.openxmlformats.org/officeDocument/2006/relationships/hyperlink" Target="https://twitter.com/rhayneastrid" TargetMode="External"/><Relationship Id="rId727" Type="http://schemas.openxmlformats.org/officeDocument/2006/relationships/hyperlink" Target="http://pbs.twimg.com/profile_images/1454564034439643138/g6a81op2_normal.jpg" TargetMode="External"/><Relationship Id="rId934" Type="http://schemas.openxmlformats.org/officeDocument/2006/relationships/hyperlink" Target="http://pbs.twimg.com/profile_images/1410071515463290880/QLuxrNHk_normal.jpg" TargetMode="External"/><Relationship Id="rId1357" Type="http://schemas.openxmlformats.org/officeDocument/2006/relationships/hyperlink" Target="http://pbs.twimg.com/profile_images/625038295127465985/jLL1Ei46_normal.jpg" TargetMode="External"/><Relationship Id="rId1564" Type="http://schemas.openxmlformats.org/officeDocument/2006/relationships/hyperlink" Target="http://pbs.twimg.com/profile_images/1411853564293623810/IkmgzOLB_normal.jpg" TargetMode="External"/><Relationship Id="rId1771" Type="http://schemas.openxmlformats.org/officeDocument/2006/relationships/hyperlink" Target="http://pbs.twimg.com/profile_images/1458262040955715584/jlwXwj_e_normal.jpg" TargetMode="External"/><Relationship Id="rId2408" Type="http://schemas.openxmlformats.org/officeDocument/2006/relationships/hyperlink" Target="http://pbs.twimg.com/profile_images/3378359424/8b4c93d7a12c0ac439502342efc78515_normal.jpeg" TargetMode="External"/><Relationship Id="rId2615" Type="http://schemas.openxmlformats.org/officeDocument/2006/relationships/hyperlink" Target="http://pbs.twimg.com/profile_images/1170603109694894081/l9hOJwm8_normal.jpg" TargetMode="External"/><Relationship Id="rId2822" Type="http://schemas.openxmlformats.org/officeDocument/2006/relationships/hyperlink" Target="https://twitter.com/aile_kilzer" TargetMode="External"/><Relationship Id="rId63" Type="http://schemas.openxmlformats.org/officeDocument/2006/relationships/hyperlink" Target="https://t.co/vlAi7m129I" TargetMode="External"/><Relationship Id="rId1217" Type="http://schemas.openxmlformats.org/officeDocument/2006/relationships/hyperlink" Target="http://pbs.twimg.com/profile_images/697901377079664640/fGcgHcTF_normal.jpg" TargetMode="External"/><Relationship Id="rId1424" Type="http://schemas.openxmlformats.org/officeDocument/2006/relationships/hyperlink" Target="http://pbs.twimg.com/profile_images/1463995583757234176/9Z3r0_G9_normal.jpg" TargetMode="External"/><Relationship Id="rId1631" Type="http://schemas.openxmlformats.org/officeDocument/2006/relationships/hyperlink" Target="http://pbs.twimg.com/profile_images/1464153294235136000/EYYDNB1q_normal.jpg" TargetMode="External"/><Relationship Id="rId4787" Type="http://schemas.openxmlformats.org/officeDocument/2006/relationships/hyperlink" Target="https://twitter.com/volta123456" TargetMode="External"/><Relationship Id="rId3389" Type="http://schemas.openxmlformats.org/officeDocument/2006/relationships/hyperlink" Target="https://twitter.com/italiano78" TargetMode="External"/><Relationship Id="rId3596" Type="http://schemas.openxmlformats.org/officeDocument/2006/relationships/hyperlink" Target="https://twitter.com/gotflick" TargetMode="External"/><Relationship Id="rId4647" Type="http://schemas.openxmlformats.org/officeDocument/2006/relationships/hyperlink" Target="https://twitter.com/1sx8so071gcurom" TargetMode="External"/><Relationship Id="rId2198" Type="http://schemas.openxmlformats.org/officeDocument/2006/relationships/hyperlink" Target="http://pbs.twimg.com/profile_images/1444786367909748738/7BVGFHEY_normal.jpg" TargetMode="External"/><Relationship Id="rId3249" Type="http://schemas.openxmlformats.org/officeDocument/2006/relationships/hyperlink" Target="https://twitter.com/goatofgoats_mma" TargetMode="External"/><Relationship Id="rId3456" Type="http://schemas.openxmlformats.org/officeDocument/2006/relationships/hyperlink" Target="https://twitter.com/nfalphabet" TargetMode="External"/><Relationship Id="rId4854" Type="http://schemas.openxmlformats.org/officeDocument/2006/relationships/hyperlink" Target="https://twitter.com/stipemiocic" TargetMode="External"/><Relationship Id="rId377" Type="http://schemas.openxmlformats.org/officeDocument/2006/relationships/hyperlink" Target="https://t.co/aSwrRCMA0s" TargetMode="External"/><Relationship Id="rId584" Type="http://schemas.openxmlformats.org/officeDocument/2006/relationships/hyperlink" Target="https://t.co/TcQi6CYNNI" TargetMode="External"/><Relationship Id="rId2058" Type="http://schemas.openxmlformats.org/officeDocument/2006/relationships/hyperlink" Target="http://pbs.twimg.com/profile_images/1460618459432165380/7MvLMBjv_normal.jpg" TargetMode="External"/><Relationship Id="rId2265" Type="http://schemas.openxmlformats.org/officeDocument/2006/relationships/hyperlink" Target="http://pbs.twimg.com/profile_images/1424714238711541767/rvpbSXga_normal.jpg" TargetMode="External"/><Relationship Id="rId3109" Type="http://schemas.openxmlformats.org/officeDocument/2006/relationships/hyperlink" Target="https://twitter.com/pritch91" TargetMode="External"/><Relationship Id="rId3663" Type="http://schemas.openxmlformats.org/officeDocument/2006/relationships/hyperlink" Target="https://twitter.com/brocklesnar" TargetMode="External"/><Relationship Id="rId3870" Type="http://schemas.openxmlformats.org/officeDocument/2006/relationships/hyperlink" Target="https://twitter.com/couchsidejudges" TargetMode="External"/><Relationship Id="rId4507" Type="http://schemas.openxmlformats.org/officeDocument/2006/relationships/hyperlink" Target="https://twitter.com/news_ringkz" TargetMode="External"/><Relationship Id="rId4714" Type="http://schemas.openxmlformats.org/officeDocument/2006/relationships/hyperlink" Target="https://twitter.com/mapupresident" TargetMode="External"/><Relationship Id="rId237" Type="http://schemas.openxmlformats.org/officeDocument/2006/relationships/hyperlink" Target="https://t.co/svxJVkqzTo" TargetMode="External"/><Relationship Id="rId791" Type="http://schemas.openxmlformats.org/officeDocument/2006/relationships/hyperlink" Target="http://pbs.twimg.com/profile_images/1463189767625928706/XzMQoeA5_normal.jpg" TargetMode="External"/><Relationship Id="rId1074" Type="http://schemas.openxmlformats.org/officeDocument/2006/relationships/hyperlink" Target="http://pbs.twimg.com/profile_images/1464078269330821122/pN1SW2Ov_normal.jpg" TargetMode="External"/><Relationship Id="rId2472" Type="http://schemas.openxmlformats.org/officeDocument/2006/relationships/hyperlink" Target="http://pbs.twimg.com/profile_images/1450695937924349954/QqOzFkRD_normal.jpg" TargetMode="External"/><Relationship Id="rId3316" Type="http://schemas.openxmlformats.org/officeDocument/2006/relationships/hyperlink" Target="https://twitter.com/erikhipolito" TargetMode="External"/><Relationship Id="rId3523" Type="http://schemas.openxmlformats.org/officeDocument/2006/relationships/hyperlink" Target="https://twitter.com/andrewc_1999" TargetMode="External"/><Relationship Id="rId3730" Type="http://schemas.openxmlformats.org/officeDocument/2006/relationships/hyperlink" Target="https://twitter.com/hardin_09" TargetMode="External"/><Relationship Id="rId444" Type="http://schemas.openxmlformats.org/officeDocument/2006/relationships/hyperlink" Target="https://t.co/oJzKaIzFKP" TargetMode="External"/><Relationship Id="rId651" Type="http://schemas.openxmlformats.org/officeDocument/2006/relationships/hyperlink" Target="https://t.co/WoCpIkZaLN" TargetMode="External"/><Relationship Id="rId1281" Type="http://schemas.openxmlformats.org/officeDocument/2006/relationships/hyperlink" Target="http://pbs.twimg.com/profile_images/1037370831893147649/fsx9cFMr_normal.jpg" TargetMode="External"/><Relationship Id="rId2125" Type="http://schemas.openxmlformats.org/officeDocument/2006/relationships/hyperlink" Target="http://pbs.twimg.com/profile_images/1430078698036727814/QVIY4rWS_normal.jpg" TargetMode="External"/><Relationship Id="rId2332" Type="http://schemas.openxmlformats.org/officeDocument/2006/relationships/hyperlink" Target="http://abs.twimg.com/sticky/default_profile_images/default_profile_normal.png" TargetMode="External"/><Relationship Id="rId304" Type="http://schemas.openxmlformats.org/officeDocument/2006/relationships/hyperlink" Target="https://t.co/okP5bh2JJr" TargetMode="External"/><Relationship Id="rId511" Type="http://schemas.openxmlformats.org/officeDocument/2006/relationships/hyperlink" Target="https://t.co/U4jaMG7zqW" TargetMode="External"/><Relationship Id="rId1141" Type="http://schemas.openxmlformats.org/officeDocument/2006/relationships/hyperlink" Target="http://pbs.twimg.com/profile_images/1426457279885320194/9IvKC4tb_normal.jpg" TargetMode="External"/><Relationship Id="rId4297" Type="http://schemas.openxmlformats.org/officeDocument/2006/relationships/hyperlink" Target="https://twitter.com/lvaro40614856" TargetMode="External"/><Relationship Id="rId1001" Type="http://schemas.openxmlformats.org/officeDocument/2006/relationships/hyperlink" Target="http://pbs.twimg.com/profile_images/1131913675885993986/E55_H_u__normal.jpg" TargetMode="External"/><Relationship Id="rId4157" Type="http://schemas.openxmlformats.org/officeDocument/2006/relationships/hyperlink" Target="https://twitter.com/pucci0211" TargetMode="External"/><Relationship Id="rId4364" Type="http://schemas.openxmlformats.org/officeDocument/2006/relationships/hyperlink" Target="https://twitter.com/annamerlan" TargetMode="External"/><Relationship Id="rId4571" Type="http://schemas.openxmlformats.org/officeDocument/2006/relationships/hyperlink" Target="https://twitter.com/aaronpriv4" TargetMode="External"/><Relationship Id="rId1958" Type="http://schemas.openxmlformats.org/officeDocument/2006/relationships/hyperlink" Target="http://pbs.twimg.com/profile_images/1464348977449426949/0K6gfSAa_normal.jpg" TargetMode="External"/><Relationship Id="rId3173" Type="http://schemas.openxmlformats.org/officeDocument/2006/relationships/hyperlink" Target="https://twitter.com/_victorihanna_" TargetMode="External"/><Relationship Id="rId3380" Type="http://schemas.openxmlformats.org/officeDocument/2006/relationships/hyperlink" Target="https://twitter.com/suzuyamob" TargetMode="External"/><Relationship Id="rId4017" Type="http://schemas.openxmlformats.org/officeDocument/2006/relationships/hyperlink" Target="https://twitter.com/jaymma4" TargetMode="External"/><Relationship Id="rId4224" Type="http://schemas.openxmlformats.org/officeDocument/2006/relationships/hyperlink" Target="https://twitter.com/marstarvega77" TargetMode="External"/><Relationship Id="rId4431" Type="http://schemas.openxmlformats.org/officeDocument/2006/relationships/hyperlink" Target="https://twitter.com/bosscapone415" TargetMode="External"/><Relationship Id="rId1818" Type="http://schemas.openxmlformats.org/officeDocument/2006/relationships/hyperlink" Target="http://pbs.twimg.com/profile_images/1229614566042218496/bPK8SWRw_normal.jpg" TargetMode="External"/><Relationship Id="rId3033" Type="http://schemas.openxmlformats.org/officeDocument/2006/relationships/hyperlink" Target="https://twitter.com/zknflz" TargetMode="External"/><Relationship Id="rId3240" Type="http://schemas.openxmlformats.org/officeDocument/2006/relationships/hyperlink" Target="https://twitter.com/josealdojunior" TargetMode="External"/><Relationship Id="rId161" Type="http://schemas.openxmlformats.org/officeDocument/2006/relationships/hyperlink" Target="https://t.co/wRblEeal2H" TargetMode="External"/><Relationship Id="rId2799" Type="http://schemas.openxmlformats.org/officeDocument/2006/relationships/hyperlink" Target="http://pbs.twimg.com/profile_images/938209496840724481/eCqt8X5O_normal.jpg" TargetMode="External"/><Relationship Id="rId3100" Type="http://schemas.openxmlformats.org/officeDocument/2006/relationships/hyperlink" Target="https://twitter.com/ryan_fentress" TargetMode="External"/><Relationship Id="rId978" Type="http://schemas.openxmlformats.org/officeDocument/2006/relationships/hyperlink" Target="http://pbs.twimg.com/profile_images/1301307909482205184/N-bPkN9F_normal.jpg" TargetMode="External"/><Relationship Id="rId2659" Type="http://schemas.openxmlformats.org/officeDocument/2006/relationships/hyperlink" Target="http://pbs.twimg.com/profile_images/696924060320722945/AqrATmrP_normal.png" TargetMode="External"/><Relationship Id="rId2866" Type="http://schemas.openxmlformats.org/officeDocument/2006/relationships/hyperlink" Target="https://twitter.com/ayyitspauli" TargetMode="External"/><Relationship Id="rId3917" Type="http://schemas.openxmlformats.org/officeDocument/2006/relationships/hyperlink" Target="https://twitter.com/marconi__17" TargetMode="External"/><Relationship Id="rId838" Type="http://schemas.openxmlformats.org/officeDocument/2006/relationships/hyperlink" Target="http://pbs.twimg.com/profile_images/1454199185712955396/mDfbTMeo_normal.jpg" TargetMode="External"/><Relationship Id="rId1468" Type="http://schemas.openxmlformats.org/officeDocument/2006/relationships/hyperlink" Target="http://pbs.twimg.com/profile_images/1227113269078495233/xZiX7Aoh_normal.jpg" TargetMode="External"/><Relationship Id="rId1675" Type="http://schemas.openxmlformats.org/officeDocument/2006/relationships/hyperlink" Target="http://pbs.twimg.com/profile_images/1355121121046237184/PLdUH8xB_normal.jpg" TargetMode="External"/><Relationship Id="rId1882" Type="http://schemas.openxmlformats.org/officeDocument/2006/relationships/hyperlink" Target="http://pbs.twimg.com/profile_images/1456568241661353988/E6_OBdOl_normal.jpg" TargetMode="External"/><Relationship Id="rId2519" Type="http://schemas.openxmlformats.org/officeDocument/2006/relationships/hyperlink" Target="http://pbs.twimg.com/profile_images/1457187782976499712/lWd-ze_a_normal.jpg" TargetMode="External"/><Relationship Id="rId2726" Type="http://schemas.openxmlformats.org/officeDocument/2006/relationships/hyperlink" Target="http://pbs.twimg.com/profile_images/1456854900701159427/gkhQeaNd_normal.jpg" TargetMode="External"/><Relationship Id="rId4081" Type="http://schemas.openxmlformats.org/officeDocument/2006/relationships/hyperlink" Target="https://twitter.com/mangalpramani14" TargetMode="External"/><Relationship Id="rId1328" Type="http://schemas.openxmlformats.org/officeDocument/2006/relationships/hyperlink" Target="http://pbs.twimg.com/profile_images/1244486842272985088/ctwsDERO_normal.jpg" TargetMode="External"/><Relationship Id="rId1535" Type="http://schemas.openxmlformats.org/officeDocument/2006/relationships/hyperlink" Target="http://pbs.twimg.com/profile_images/877165133482668032/39a-WgSe_normal.jpg" TargetMode="External"/><Relationship Id="rId2933" Type="http://schemas.openxmlformats.org/officeDocument/2006/relationships/hyperlink" Target="https://twitter.com/acamilacrf" TargetMode="External"/><Relationship Id="rId905" Type="http://schemas.openxmlformats.org/officeDocument/2006/relationships/hyperlink" Target="http://pbs.twimg.com/profile_images/1355698851680837636/W0FDw4IW_normal.jpg" TargetMode="External"/><Relationship Id="rId1742" Type="http://schemas.openxmlformats.org/officeDocument/2006/relationships/hyperlink" Target="http://pbs.twimg.com/profile_images/1454415793970872321/Uki28zan_normal.jpg" TargetMode="External"/><Relationship Id="rId4898" Type="http://schemas.openxmlformats.org/officeDocument/2006/relationships/table" Target="../tables/table2.xml"/><Relationship Id="rId34" Type="http://schemas.openxmlformats.org/officeDocument/2006/relationships/hyperlink" Target="https://t.co/UoPqZeUr22" TargetMode="External"/><Relationship Id="rId1602" Type="http://schemas.openxmlformats.org/officeDocument/2006/relationships/hyperlink" Target="http://pbs.twimg.com/profile_images/1377334061233016841/_NuGtLVe_normal.jpg" TargetMode="External"/><Relationship Id="rId4758" Type="http://schemas.openxmlformats.org/officeDocument/2006/relationships/hyperlink" Target="https://twitter.com/office_de_yasai" TargetMode="External"/><Relationship Id="rId3567" Type="http://schemas.openxmlformats.org/officeDocument/2006/relationships/hyperlink" Target="https://twitter.com/nickfluckiger" TargetMode="External"/><Relationship Id="rId3774" Type="http://schemas.openxmlformats.org/officeDocument/2006/relationships/hyperlink" Target="https://twitter.com/rh_subagio" TargetMode="External"/><Relationship Id="rId3981" Type="http://schemas.openxmlformats.org/officeDocument/2006/relationships/hyperlink" Target="https://twitter.com/miglioresulweb" TargetMode="External"/><Relationship Id="rId4618" Type="http://schemas.openxmlformats.org/officeDocument/2006/relationships/hyperlink" Target="https://twitter.com/socios" TargetMode="External"/><Relationship Id="rId4825" Type="http://schemas.openxmlformats.org/officeDocument/2006/relationships/hyperlink" Target="https://twitter.com/hemoans_drino" TargetMode="External"/><Relationship Id="rId488" Type="http://schemas.openxmlformats.org/officeDocument/2006/relationships/hyperlink" Target="https://t.co/laTbYrPk8d" TargetMode="External"/><Relationship Id="rId695" Type="http://schemas.openxmlformats.org/officeDocument/2006/relationships/hyperlink" Target="https://t.co/dZOZGYpD4A" TargetMode="External"/><Relationship Id="rId2169" Type="http://schemas.openxmlformats.org/officeDocument/2006/relationships/hyperlink" Target="http://pbs.twimg.com/profile_images/1464868253147463680/87ShNnPs_normal.jpg" TargetMode="External"/><Relationship Id="rId2376" Type="http://schemas.openxmlformats.org/officeDocument/2006/relationships/hyperlink" Target="http://pbs.twimg.com/profile_images/1332407896727035905/D1X6lozI_normal.jpg" TargetMode="External"/><Relationship Id="rId2583" Type="http://schemas.openxmlformats.org/officeDocument/2006/relationships/hyperlink" Target="http://pbs.twimg.com/profile_images/779523040639975424/Ra1b_k7Q_normal.jpg" TargetMode="External"/><Relationship Id="rId2790" Type="http://schemas.openxmlformats.org/officeDocument/2006/relationships/hyperlink" Target="http://pbs.twimg.com/profile_images/1459126596502056969/CTGo569E_normal.jpg" TargetMode="External"/><Relationship Id="rId3427" Type="http://schemas.openxmlformats.org/officeDocument/2006/relationships/hyperlink" Target="https://twitter.com/boxing_ufc_pfp" TargetMode="External"/><Relationship Id="rId3634" Type="http://schemas.openxmlformats.org/officeDocument/2006/relationships/hyperlink" Target="https://twitter.com/_ibrashkalash" TargetMode="External"/><Relationship Id="rId3841" Type="http://schemas.openxmlformats.org/officeDocument/2006/relationships/hyperlink" Target="https://twitter.com/luckydrea2" TargetMode="External"/><Relationship Id="rId348" Type="http://schemas.openxmlformats.org/officeDocument/2006/relationships/hyperlink" Target="https://t.co/jp3kZ0A1Z9" TargetMode="External"/><Relationship Id="rId555" Type="http://schemas.openxmlformats.org/officeDocument/2006/relationships/hyperlink" Target="https://t.co/Be3DG3NFeb" TargetMode="External"/><Relationship Id="rId762" Type="http://schemas.openxmlformats.org/officeDocument/2006/relationships/hyperlink" Target="http://pbs.twimg.com/profile_images/1449646645595893763/HPr58j7H_normal.jpg" TargetMode="External"/><Relationship Id="rId1185" Type="http://schemas.openxmlformats.org/officeDocument/2006/relationships/hyperlink" Target="http://pbs.twimg.com/profile_images/1411355400574836736/J3y_0AIg_normal.jpg" TargetMode="External"/><Relationship Id="rId1392" Type="http://schemas.openxmlformats.org/officeDocument/2006/relationships/hyperlink" Target="http://pbs.twimg.com/profile_images/1453865513193381888/UNVhlG_U_normal.jpg" TargetMode="External"/><Relationship Id="rId2029" Type="http://schemas.openxmlformats.org/officeDocument/2006/relationships/hyperlink" Target="http://pbs.twimg.com/profile_images/1434987530571718659/GSPfi5Fe_normal.jpg" TargetMode="External"/><Relationship Id="rId2236" Type="http://schemas.openxmlformats.org/officeDocument/2006/relationships/hyperlink" Target="http://pbs.twimg.com/profile_images/1462705048061120513/pbyWp_Gv_normal.jpg" TargetMode="External"/><Relationship Id="rId2443" Type="http://schemas.openxmlformats.org/officeDocument/2006/relationships/hyperlink" Target="http://pbs.twimg.com/profile_images/1452298422304784390/Hqr5gcLc_normal.jpg" TargetMode="External"/><Relationship Id="rId2650" Type="http://schemas.openxmlformats.org/officeDocument/2006/relationships/hyperlink" Target="http://pbs.twimg.com/profile_images/1443492991369318406/XnJuxxW3_normal.jpg" TargetMode="External"/><Relationship Id="rId3701" Type="http://schemas.openxmlformats.org/officeDocument/2006/relationships/hyperlink" Target="https://twitter.com/liveyrlife1" TargetMode="External"/><Relationship Id="rId208" Type="http://schemas.openxmlformats.org/officeDocument/2006/relationships/hyperlink" Target="https://t.co/LUX6w8V7N4" TargetMode="External"/><Relationship Id="rId415" Type="http://schemas.openxmlformats.org/officeDocument/2006/relationships/hyperlink" Target="https://t.co/ZO1Pk1QPFL" TargetMode="External"/><Relationship Id="rId622" Type="http://schemas.openxmlformats.org/officeDocument/2006/relationships/hyperlink" Target="https://t.co/x3fadsMYje" TargetMode="External"/><Relationship Id="rId1045" Type="http://schemas.openxmlformats.org/officeDocument/2006/relationships/hyperlink" Target="http://pbs.twimg.com/profile_images/1426601853874229248/bv384Mom_normal.jpg" TargetMode="External"/><Relationship Id="rId1252" Type="http://schemas.openxmlformats.org/officeDocument/2006/relationships/hyperlink" Target="http://pbs.twimg.com/profile_images/1236293634011435009/ljkhc0-K_normal.jpg" TargetMode="External"/><Relationship Id="rId2303" Type="http://schemas.openxmlformats.org/officeDocument/2006/relationships/hyperlink" Target="http://pbs.twimg.com/profile_images/1463089969657163776/kdCrwKKm_normal.jpg" TargetMode="External"/><Relationship Id="rId2510" Type="http://schemas.openxmlformats.org/officeDocument/2006/relationships/hyperlink" Target="http://pbs.twimg.com/profile_images/1414487419236208640/5JYZcJ0N_normal.jpg" TargetMode="External"/><Relationship Id="rId1112" Type="http://schemas.openxmlformats.org/officeDocument/2006/relationships/hyperlink" Target="http://pbs.twimg.com/profile_images/1175114075443027970/CMu2Vj3x_normal.jpg" TargetMode="External"/><Relationship Id="rId4268" Type="http://schemas.openxmlformats.org/officeDocument/2006/relationships/hyperlink" Target="https://twitter.com/mcnsk96" TargetMode="External"/><Relationship Id="rId4475" Type="http://schemas.openxmlformats.org/officeDocument/2006/relationships/hyperlink" Target="https://twitter.com/aliabdelaziz00" TargetMode="External"/><Relationship Id="rId3077" Type="http://schemas.openxmlformats.org/officeDocument/2006/relationships/hyperlink" Target="https://twitter.com/afarangwhocares" TargetMode="External"/><Relationship Id="rId3284" Type="http://schemas.openxmlformats.org/officeDocument/2006/relationships/hyperlink" Target="https://twitter.com/arimi_909" TargetMode="External"/><Relationship Id="rId4128" Type="http://schemas.openxmlformats.org/officeDocument/2006/relationships/hyperlink" Target="https://twitter.com/savn0nltnvpp67y" TargetMode="External"/><Relationship Id="rId4682" Type="http://schemas.openxmlformats.org/officeDocument/2006/relationships/hyperlink" Target="https://twitter.com/iisssaac" TargetMode="External"/><Relationship Id="rId1929" Type="http://schemas.openxmlformats.org/officeDocument/2006/relationships/hyperlink" Target="http://pbs.twimg.com/profile_images/1448073808087339013/zko5zsaL_normal.jpg" TargetMode="External"/><Relationship Id="rId2093" Type="http://schemas.openxmlformats.org/officeDocument/2006/relationships/hyperlink" Target="http://pbs.twimg.com/profile_images/1360698371284025344/NTEdad41_normal.jpg" TargetMode="External"/><Relationship Id="rId3491" Type="http://schemas.openxmlformats.org/officeDocument/2006/relationships/hyperlink" Target="https://twitter.com/pefra20" TargetMode="External"/><Relationship Id="rId4335" Type="http://schemas.openxmlformats.org/officeDocument/2006/relationships/hyperlink" Target="https://twitter.com/fightersecuador" TargetMode="External"/><Relationship Id="rId4542" Type="http://schemas.openxmlformats.org/officeDocument/2006/relationships/hyperlink" Target="https://twitter.com/rimshankjesus" TargetMode="External"/><Relationship Id="rId3144" Type="http://schemas.openxmlformats.org/officeDocument/2006/relationships/hyperlink" Target="https://twitter.com/78gkhltqweidppd" TargetMode="External"/><Relationship Id="rId3351" Type="http://schemas.openxmlformats.org/officeDocument/2006/relationships/hyperlink" Target="https://twitter.com/eddielent7" TargetMode="External"/><Relationship Id="rId4402" Type="http://schemas.openxmlformats.org/officeDocument/2006/relationships/hyperlink" Target="https://twitter.com/master_yinyang" TargetMode="External"/><Relationship Id="rId272" Type="http://schemas.openxmlformats.org/officeDocument/2006/relationships/hyperlink" Target="https://t.co/OWM4ETMYmH" TargetMode="External"/><Relationship Id="rId2160" Type="http://schemas.openxmlformats.org/officeDocument/2006/relationships/hyperlink" Target="http://pbs.twimg.com/profile_images/1457760496053010439/IOQ6j2tP_normal.jpg" TargetMode="External"/><Relationship Id="rId3004" Type="http://schemas.openxmlformats.org/officeDocument/2006/relationships/hyperlink" Target="https://twitter.com/indysport" TargetMode="External"/><Relationship Id="rId3211" Type="http://schemas.openxmlformats.org/officeDocument/2006/relationships/hyperlink" Target="https://twitter.com/malak_sahb1" TargetMode="External"/><Relationship Id="rId132" Type="http://schemas.openxmlformats.org/officeDocument/2006/relationships/hyperlink" Target="https://t.co/kmhjlGPTQK" TargetMode="External"/><Relationship Id="rId2020" Type="http://schemas.openxmlformats.org/officeDocument/2006/relationships/hyperlink" Target="http://pbs.twimg.com/profile_images/1188939856795373568/xXdtw3qy_normal.jpg" TargetMode="External"/><Relationship Id="rId1579" Type="http://schemas.openxmlformats.org/officeDocument/2006/relationships/hyperlink" Target="http://pbs.twimg.com/profile_images/1458458574682722304/O-W1Glu7_normal.jpg" TargetMode="External"/><Relationship Id="rId2977" Type="http://schemas.openxmlformats.org/officeDocument/2006/relationships/hyperlink" Target="https://twitter.com/karma_smackdown" TargetMode="External"/><Relationship Id="rId4192" Type="http://schemas.openxmlformats.org/officeDocument/2006/relationships/hyperlink" Target="https://twitter.com/sirjanakhapang" TargetMode="External"/><Relationship Id="rId949" Type="http://schemas.openxmlformats.org/officeDocument/2006/relationships/hyperlink" Target="http://pbs.twimg.com/profile_images/1380978294347153409/wHkY6ys6_normal.jpg" TargetMode="External"/><Relationship Id="rId1786" Type="http://schemas.openxmlformats.org/officeDocument/2006/relationships/hyperlink" Target="http://pbs.twimg.com/profile_images/1417800361998356483/8D3suKH7_normal.jpg" TargetMode="External"/><Relationship Id="rId1993" Type="http://schemas.openxmlformats.org/officeDocument/2006/relationships/hyperlink" Target="http://pbs.twimg.com/profile_images/1425734594930819075/31xTmckc_normal.jpg" TargetMode="External"/><Relationship Id="rId2837" Type="http://schemas.openxmlformats.org/officeDocument/2006/relationships/hyperlink" Target="https://twitter.com/_willcompton" TargetMode="External"/><Relationship Id="rId4052" Type="http://schemas.openxmlformats.org/officeDocument/2006/relationships/hyperlink" Target="https://twitter.com/mmaworldinside" TargetMode="External"/><Relationship Id="rId78" Type="http://schemas.openxmlformats.org/officeDocument/2006/relationships/hyperlink" Target="https://t.co/2nNUqAS8t0" TargetMode="External"/><Relationship Id="rId809" Type="http://schemas.openxmlformats.org/officeDocument/2006/relationships/hyperlink" Target="http://pbs.twimg.com/profile_images/1464631307795767298/s7cXUDhz_normal.jpg" TargetMode="External"/><Relationship Id="rId1439" Type="http://schemas.openxmlformats.org/officeDocument/2006/relationships/hyperlink" Target="http://pbs.twimg.com/profile_images/1141610920004788224/78wk-6kl_normal.jpg" TargetMode="External"/><Relationship Id="rId1646" Type="http://schemas.openxmlformats.org/officeDocument/2006/relationships/hyperlink" Target="http://pbs.twimg.com/profile_images/1465292171817283589/_sPwclzF_normal.jpg" TargetMode="External"/><Relationship Id="rId1853" Type="http://schemas.openxmlformats.org/officeDocument/2006/relationships/hyperlink" Target="http://pbs.twimg.com/profile_images/1459012523630669824/k7HanFae_normal.jpg" TargetMode="External"/><Relationship Id="rId2904" Type="http://schemas.openxmlformats.org/officeDocument/2006/relationships/hyperlink" Target="https://twitter.com/youtube" TargetMode="External"/><Relationship Id="rId1506" Type="http://schemas.openxmlformats.org/officeDocument/2006/relationships/hyperlink" Target="http://pbs.twimg.com/profile_images/1345464286710288391/VgwDVaZr_normal.jpg" TargetMode="External"/><Relationship Id="rId1713" Type="http://schemas.openxmlformats.org/officeDocument/2006/relationships/hyperlink" Target="http://pbs.twimg.com/profile_images/1374354452149272588/Q99scvDY_normal.jpg" TargetMode="External"/><Relationship Id="rId1920" Type="http://schemas.openxmlformats.org/officeDocument/2006/relationships/hyperlink" Target="http://pbs.twimg.com/profile_images/812231123061325824/Z1oCxDTG_normal.jpg" TargetMode="External"/><Relationship Id="rId4869" Type="http://schemas.openxmlformats.org/officeDocument/2006/relationships/hyperlink" Target="https://twitter.com/harveyleonardd" TargetMode="External"/><Relationship Id="rId3678" Type="http://schemas.openxmlformats.org/officeDocument/2006/relationships/hyperlink" Target="https://twitter.com/sugarish25" TargetMode="External"/><Relationship Id="rId3885" Type="http://schemas.openxmlformats.org/officeDocument/2006/relationships/hyperlink" Target="https://twitter.com/imqft" TargetMode="External"/><Relationship Id="rId4729" Type="http://schemas.openxmlformats.org/officeDocument/2006/relationships/hyperlink" Target="https://twitter.com/wymmv" TargetMode="External"/><Relationship Id="rId599" Type="http://schemas.openxmlformats.org/officeDocument/2006/relationships/hyperlink" Target="https://t.co/UDOOB4rjVE" TargetMode="External"/><Relationship Id="rId2487" Type="http://schemas.openxmlformats.org/officeDocument/2006/relationships/hyperlink" Target="http://pbs.twimg.com/profile_images/1459984077440925699/UWQu4KmM_normal.jpg" TargetMode="External"/><Relationship Id="rId2694" Type="http://schemas.openxmlformats.org/officeDocument/2006/relationships/hyperlink" Target="http://pbs.twimg.com/profile_images/1405179117964718085/EA0KX6hb_normal.jpg" TargetMode="External"/><Relationship Id="rId3538" Type="http://schemas.openxmlformats.org/officeDocument/2006/relationships/hyperlink" Target="https://twitter.com/sigilo_ce" TargetMode="External"/><Relationship Id="rId3745" Type="http://schemas.openxmlformats.org/officeDocument/2006/relationships/hyperlink" Target="https://twitter.com/lamakcityx" TargetMode="External"/><Relationship Id="rId459" Type="http://schemas.openxmlformats.org/officeDocument/2006/relationships/hyperlink" Target="https://t.co/ZlEW2IG5XC" TargetMode="External"/><Relationship Id="rId666" Type="http://schemas.openxmlformats.org/officeDocument/2006/relationships/hyperlink" Target="https://t.co/dVFgN8lzJ4" TargetMode="External"/><Relationship Id="rId873" Type="http://schemas.openxmlformats.org/officeDocument/2006/relationships/hyperlink" Target="http://pbs.twimg.com/profile_images/1420446587151650816/a5_TpMf2_normal.jpg" TargetMode="External"/><Relationship Id="rId1089" Type="http://schemas.openxmlformats.org/officeDocument/2006/relationships/hyperlink" Target="http://pbs.twimg.com/profile_images/1368435743673049090/YK69M4_y_normal.jpg" TargetMode="External"/><Relationship Id="rId1296" Type="http://schemas.openxmlformats.org/officeDocument/2006/relationships/hyperlink" Target="http://pbs.twimg.com/profile_images/749294413809983488/E_Ash1Ef_normal.jpg" TargetMode="External"/><Relationship Id="rId2347" Type="http://schemas.openxmlformats.org/officeDocument/2006/relationships/hyperlink" Target="http://pbs.twimg.com/profile_images/1424393293975101442/sUJYrU3d_normal.jpg" TargetMode="External"/><Relationship Id="rId2554" Type="http://schemas.openxmlformats.org/officeDocument/2006/relationships/hyperlink" Target="http://pbs.twimg.com/profile_images/1448537951357517830/UC-jAWOQ_normal.jpg" TargetMode="External"/><Relationship Id="rId3952" Type="http://schemas.openxmlformats.org/officeDocument/2006/relationships/hyperlink" Target="https://twitter.com/hobbyconnector" TargetMode="External"/><Relationship Id="rId319" Type="http://schemas.openxmlformats.org/officeDocument/2006/relationships/hyperlink" Target="https://t.co/MIAz1iylii" TargetMode="External"/><Relationship Id="rId526" Type="http://schemas.openxmlformats.org/officeDocument/2006/relationships/hyperlink" Target="https://t.co/PbMCFtVpQE" TargetMode="External"/><Relationship Id="rId1156" Type="http://schemas.openxmlformats.org/officeDocument/2006/relationships/hyperlink" Target="http://pbs.twimg.com/profile_images/1097682851842031616/uls0WKTD_normal.jpg" TargetMode="External"/><Relationship Id="rId1363" Type="http://schemas.openxmlformats.org/officeDocument/2006/relationships/hyperlink" Target="http://pbs.twimg.com/profile_images/1346688765453021184/tL4q-YeN_normal.jpg" TargetMode="External"/><Relationship Id="rId2207" Type="http://schemas.openxmlformats.org/officeDocument/2006/relationships/hyperlink" Target="http://pbs.twimg.com/profile_images/1380580874295590919/AgXgRE5J_normal.jpg" TargetMode="External"/><Relationship Id="rId2761" Type="http://schemas.openxmlformats.org/officeDocument/2006/relationships/hyperlink" Target="http://pbs.twimg.com/profile_images/1380324040250908672/MIe_hwSV_normal.jpg" TargetMode="External"/><Relationship Id="rId3605" Type="http://schemas.openxmlformats.org/officeDocument/2006/relationships/hyperlink" Target="https://twitter.com/djomoplatta" TargetMode="External"/><Relationship Id="rId3812" Type="http://schemas.openxmlformats.org/officeDocument/2006/relationships/hyperlink" Target="https://twitter.com/evasomo17" TargetMode="External"/><Relationship Id="rId733" Type="http://schemas.openxmlformats.org/officeDocument/2006/relationships/hyperlink" Target="http://abs.twimg.com/sticky/default_profile_images/default_profile_normal.png" TargetMode="External"/><Relationship Id="rId940" Type="http://schemas.openxmlformats.org/officeDocument/2006/relationships/hyperlink" Target="http://pbs.twimg.com/profile_images/1252521606984990720/81CYmSwX_normal.jpg" TargetMode="External"/><Relationship Id="rId1016" Type="http://schemas.openxmlformats.org/officeDocument/2006/relationships/hyperlink" Target="http://pbs.twimg.com/profile_images/378800000110443615/757b535b721c97934cae3668f4a7f0bb_normal.jpeg" TargetMode="External"/><Relationship Id="rId1570" Type="http://schemas.openxmlformats.org/officeDocument/2006/relationships/hyperlink" Target="http://pbs.twimg.com/profile_images/1448553799736463367/EesEfuVm_normal.jpg" TargetMode="External"/><Relationship Id="rId2414" Type="http://schemas.openxmlformats.org/officeDocument/2006/relationships/hyperlink" Target="http://pbs.twimg.com/profile_images/727323389858181121/8hyddz2f_normal.jpg" TargetMode="External"/><Relationship Id="rId2621" Type="http://schemas.openxmlformats.org/officeDocument/2006/relationships/hyperlink" Target="http://pbs.twimg.com/profile_images/1455842018874527744/F1xzw2WF_normal.jpg" TargetMode="External"/><Relationship Id="rId800" Type="http://schemas.openxmlformats.org/officeDocument/2006/relationships/hyperlink" Target="http://pbs.twimg.com/profile_images/1459727093395189761/gsE5WfWe_normal.jpg" TargetMode="External"/><Relationship Id="rId1223" Type="http://schemas.openxmlformats.org/officeDocument/2006/relationships/hyperlink" Target="http://pbs.twimg.com/profile_images/1448919877528424449/qG4RDKYq_normal.jpg" TargetMode="External"/><Relationship Id="rId1430" Type="http://schemas.openxmlformats.org/officeDocument/2006/relationships/hyperlink" Target="http://pbs.twimg.com/profile_images/1445618863446450179/PRoxzOrq_normal.jpg" TargetMode="External"/><Relationship Id="rId4379" Type="http://schemas.openxmlformats.org/officeDocument/2006/relationships/hyperlink" Target="https://twitter.com/mmawrestle_chat" TargetMode="External"/><Relationship Id="rId4586" Type="http://schemas.openxmlformats.org/officeDocument/2006/relationships/hyperlink" Target="https://twitter.com/inso29328688" TargetMode="External"/><Relationship Id="rId4793" Type="http://schemas.openxmlformats.org/officeDocument/2006/relationships/hyperlink" Target="https://twitter.com/toutmenmerde" TargetMode="External"/><Relationship Id="rId3188" Type="http://schemas.openxmlformats.org/officeDocument/2006/relationships/hyperlink" Target="https://twitter.com/philkonieczny" TargetMode="External"/><Relationship Id="rId3395" Type="http://schemas.openxmlformats.org/officeDocument/2006/relationships/hyperlink" Target="https://twitter.com/dudafxrs" TargetMode="External"/><Relationship Id="rId4239" Type="http://schemas.openxmlformats.org/officeDocument/2006/relationships/hyperlink" Target="https://twitter.com/sexipops1" TargetMode="External"/><Relationship Id="rId4446" Type="http://schemas.openxmlformats.org/officeDocument/2006/relationships/hyperlink" Target="https://twitter.com/jay_moffatt" TargetMode="External"/><Relationship Id="rId4653" Type="http://schemas.openxmlformats.org/officeDocument/2006/relationships/hyperlink" Target="https://twitter.com/nanadjibril" TargetMode="External"/><Relationship Id="rId4860" Type="http://schemas.openxmlformats.org/officeDocument/2006/relationships/hyperlink" Target="https://twitter.com/gerggardniller1" TargetMode="External"/><Relationship Id="rId3048" Type="http://schemas.openxmlformats.org/officeDocument/2006/relationships/hyperlink" Target="https://twitter.com/romeoams1" TargetMode="External"/><Relationship Id="rId3255" Type="http://schemas.openxmlformats.org/officeDocument/2006/relationships/hyperlink" Target="https://twitter.com/bolasportdotcom" TargetMode="External"/><Relationship Id="rId3462" Type="http://schemas.openxmlformats.org/officeDocument/2006/relationships/hyperlink" Target="https://twitter.com/nathalienath19" TargetMode="External"/><Relationship Id="rId4306" Type="http://schemas.openxmlformats.org/officeDocument/2006/relationships/hyperlink" Target="https://twitter.com/_ownedbynam" TargetMode="External"/><Relationship Id="rId4513" Type="http://schemas.openxmlformats.org/officeDocument/2006/relationships/hyperlink" Target="https://twitter.com/robert28800594" TargetMode="External"/><Relationship Id="rId4720" Type="http://schemas.openxmlformats.org/officeDocument/2006/relationships/hyperlink" Target="https://twitter.com/prekoku" TargetMode="External"/><Relationship Id="rId176" Type="http://schemas.openxmlformats.org/officeDocument/2006/relationships/hyperlink" Target="https://t.co/aGpW060Lhi" TargetMode="External"/><Relationship Id="rId383" Type="http://schemas.openxmlformats.org/officeDocument/2006/relationships/hyperlink" Target="https://t.co/JgrQcjQtpi" TargetMode="External"/><Relationship Id="rId590" Type="http://schemas.openxmlformats.org/officeDocument/2006/relationships/hyperlink" Target="https://t.co/Mn6nQlnvGz" TargetMode="External"/><Relationship Id="rId2064" Type="http://schemas.openxmlformats.org/officeDocument/2006/relationships/hyperlink" Target="http://pbs.twimg.com/profile_images/1199269906723885056/iCpZmOvP_normal.jpg" TargetMode="External"/><Relationship Id="rId2271" Type="http://schemas.openxmlformats.org/officeDocument/2006/relationships/hyperlink" Target="http://pbs.twimg.com/profile_images/1368427116107284482/efkDQ3jy_normal.jpg" TargetMode="External"/><Relationship Id="rId3115" Type="http://schemas.openxmlformats.org/officeDocument/2006/relationships/hyperlink" Target="https://twitter.com/mmajunkie" TargetMode="External"/><Relationship Id="rId3322" Type="http://schemas.openxmlformats.org/officeDocument/2006/relationships/hyperlink" Target="https://twitter.com/bellatormma" TargetMode="External"/><Relationship Id="rId243" Type="http://schemas.openxmlformats.org/officeDocument/2006/relationships/hyperlink" Target="https://t.co/ncAqe8KyTi" TargetMode="External"/><Relationship Id="rId450" Type="http://schemas.openxmlformats.org/officeDocument/2006/relationships/hyperlink" Target="https://t.co/mPDkuyAhRX" TargetMode="External"/><Relationship Id="rId1080" Type="http://schemas.openxmlformats.org/officeDocument/2006/relationships/hyperlink" Target="http://pbs.twimg.com/profile_images/1459441496789291010/D4f2JDx6_normal.jpg" TargetMode="External"/><Relationship Id="rId2131" Type="http://schemas.openxmlformats.org/officeDocument/2006/relationships/hyperlink" Target="http://pbs.twimg.com/profile_images/1271696905743904768/scny896l_normal.jpg" TargetMode="External"/><Relationship Id="rId103" Type="http://schemas.openxmlformats.org/officeDocument/2006/relationships/hyperlink" Target="https://t.co/Uw6ysU4xUt" TargetMode="External"/><Relationship Id="rId310" Type="http://schemas.openxmlformats.org/officeDocument/2006/relationships/hyperlink" Target="https://t.co/SLXVtPax8e" TargetMode="External"/><Relationship Id="rId4096" Type="http://schemas.openxmlformats.org/officeDocument/2006/relationships/hyperlink" Target="https://twitter.com/10ji_tetsujin" TargetMode="External"/><Relationship Id="rId1897" Type="http://schemas.openxmlformats.org/officeDocument/2006/relationships/hyperlink" Target="http://pbs.twimg.com/profile_images/1379431629114908691/8Cs_Mlnf_normal.jpg" TargetMode="External"/><Relationship Id="rId2948" Type="http://schemas.openxmlformats.org/officeDocument/2006/relationships/hyperlink" Target="https://twitter.com/mindooze" TargetMode="External"/><Relationship Id="rId1757" Type="http://schemas.openxmlformats.org/officeDocument/2006/relationships/hyperlink" Target="http://pbs.twimg.com/profile_images/1460109698481664001/TCvF5dud_normal.jpg" TargetMode="External"/><Relationship Id="rId1964" Type="http://schemas.openxmlformats.org/officeDocument/2006/relationships/hyperlink" Target="http://pbs.twimg.com/profile_images/610376164377501696/vfckwAkt_normal.jpg" TargetMode="External"/><Relationship Id="rId2808" Type="http://schemas.openxmlformats.org/officeDocument/2006/relationships/hyperlink" Target="https://twitter.com/themindofreyrey" TargetMode="External"/><Relationship Id="rId4163" Type="http://schemas.openxmlformats.org/officeDocument/2006/relationships/hyperlink" Target="https://twitter.com/bby_chanyeol" TargetMode="External"/><Relationship Id="rId4370" Type="http://schemas.openxmlformats.org/officeDocument/2006/relationships/hyperlink" Target="https://twitter.com/ishin_is_fake" TargetMode="External"/><Relationship Id="rId49" Type="http://schemas.openxmlformats.org/officeDocument/2006/relationships/hyperlink" Target="http://t.co/nesqs8SLP1" TargetMode="External"/><Relationship Id="rId1617" Type="http://schemas.openxmlformats.org/officeDocument/2006/relationships/hyperlink" Target="http://pbs.twimg.com/profile_images/2961286005/e9d84445ed853a1c5a50c8f23661c3eb_normal.jpeg" TargetMode="External"/><Relationship Id="rId1824" Type="http://schemas.openxmlformats.org/officeDocument/2006/relationships/hyperlink" Target="http://pbs.twimg.com/profile_images/1082501359629287424/wxvBLPtH_normal.jpg" TargetMode="External"/><Relationship Id="rId4023" Type="http://schemas.openxmlformats.org/officeDocument/2006/relationships/hyperlink" Target="https://twitter.com/dainelombardo" TargetMode="External"/><Relationship Id="rId4230" Type="http://schemas.openxmlformats.org/officeDocument/2006/relationships/hyperlink" Target="https://twitter.com/roxyfighter" TargetMode="External"/><Relationship Id="rId3789" Type="http://schemas.openxmlformats.org/officeDocument/2006/relationships/hyperlink" Target="https://twitter.com/dogeraca" TargetMode="External"/><Relationship Id="rId2598" Type="http://schemas.openxmlformats.org/officeDocument/2006/relationships/hyperlink" Target="http://pbs.twimg.com/profile_images/1375045806072291330/4XLEcvCS_normal.jpg" TargetMode="External"/><Relationship Id="rId3996" Type="http://schemas.openxmlformats.org/officeDocument/2006/relationships/hyperlink" Target="https://twitter.com/bbylioncityx" TargetMode="External"/><Relationship Id="rId3649" Type="http://schemas.openxmlformats.org/officeDocument/2006/relationships/hyperlink" Target="https://twitter.com/zeropressure_" TargetMode="External"/><Relationship Id="rId3856" Type="http://schemas.openxmlformats.org/officeDocument/2006/relationships/hyperlink" Target="https://twitter.com/kissy_pretz" TargetMode="External"/><Relationship Id="rId777" Type="http://schemas.openxmlformats.org/officeDocument/2006/relationships/hyperlink" Target="http://pbs.twimg.com/profile_images/1375622082210447361/7N4Yy6I-_normal.jpg" TargetMode="External"/><Relationship Id="rId984" Type="http://schemas.openxmlformats.org/officeDocument/2006/relationships/hyperlink" Target="http://pbs.twimg.com/profile_images/1456870700518559748/66eD3h-g_normal.jpg" TargetMode="External"/><Relationship Id="rId2458" Type="http://schemas.openxmlformats.org/officeDocument/2006/relationships/hyperlink" Target="http://pbs.twimg.com/profile_images/1451681562156744711/S6_cWYRY_normal.jpg" TargetMode="External"/><Relationship Id="rId2665" Type="http://schemas.openxmlformats.org/officeDocument/2006/relationships/hyperlink" Target="http://pbs.twimg.com/profile_images/1248543328238362624/clSBHO1m_normal.jpg" TargetMode="External"/><Relationship Id="rId2872" Type="http://schemas.openxmlformats.org/officeDocument/2006/relationships/hyperlink" Target="https://twitter.com/sportsgridradio" TargetMode="External"/><Relationship Id="rId3509" Type="http://schemas.openxmlformats.org/officeDocument/2006/relationships/hyperlink" Target="https://twitter.com/jamefretz" TargetMode="External"/><Relationship Id="rId3716" Type="http://schemas.openxmlformats.org/officeDocument/2006/relationships/hyperlink" Target="https://twitter.com/ziiesky19__" TargetMode="External"/><Relationship Id="rId3923" Type="http://schemas.openxmlformats.org/officeDocument/2006/relationships/hyperlink" Target="https://twitter.com/jamcityxzx35156" TargetMode="External"/><Relationship Id="rId637" Type="http://schemas.openxmlformats.org/officeDocument/2006/relationships/hyperlink" Target="https://t.co/CHyU1Gg5Pc" TargetMode="External"/><Relationship Id="rId844" Type="http://schemas.openxmlformats.org/officeDocument/2006/relationships/hyperlink" Target="http://pbs.twimg.com/profile_images/1439149426753347584/gcfbCjyH_normal.jpg" TargetMode="External"/><Relationship Id="rId1267" Type="http://schemas.openxmlformats.org/officeDocument/2006/relationships/hyperlink" Target="http://pbs.twimg.com/profile_images/1464571954363617283/O0gNqVeK_normal.jpg" TargetMode="External"/><Relationship Id="rId1474" Type="http://schemas.openxmlformats.org/officeDocument/2006/relationships/hyperlink" Target="http://pbs.twimg.com/profile_images/1308317758287835137/CjKV6Muf_normal.jpg" TargetMode="External"/><Relationship Id="rId1681" Type="http://schemas.openxmlformats.org/officeDocument/2006/relationships/hyperlink" Target="http://pbs.twimg.com/profile_images/1449137760619704325/WBH2QS0x_normal.jpg" TargetMode="External"/><Relationship Id="rId2318" Type="http://schemas.openxmlformats.org/officeDocument/2006/relationships/hyperlink" Target="http://pbs.twimg.com/profile_images/1429522825417789441/HH0b0saB_normal.jpg" TargetMode="External"/><Relationship Id="rId2525" Type="http://schemas.openxmlformats.org/officeDocument/2006/relationships/hyperlink" Target="http://pbs.twimg.com/profile_images/2404248331/rdx4nvind3rfom6qglre_normal.jpeg" TargetMode="External"/><Relationship Id="rId2732" Type="http://schemas.openxmlformats.org/officeDocument/2006/relationships/hyperlink" Target="http://pbs.twimg.com/profile_images/1458547265530994688/wlIJtUd__normal.jpg" TargetMode="External"/><Relationship Id="rId704" Type="http://schemas.openxmlformats.org/officeDocument/2006/relationships/hyperlink" Target="https://t.co/zCGuUD7BDm" TargetMode="External"/><Relationship Id="rId911" Type="http://schemas.openxmlformats.org/officeDocument/2006/relationships/hyperlink" Target="http://pbs.twimg.com/profile_images/1041186106476097536/5koCByCy_normal.jpg" TargetMode="External"/><Relationship Id="rId1127" Type="http://schemas.openxmlformats.org/officeDocument/2006/relationships/hyperlink" Target="http://pbs.twimg.com/profile_images/1459428505557639168/7lxRR8Um_normal.jpg" TargetMode="External"/><Relationship Id="rId1334" Type="http://schemas.openxmlformats.org/officeDocument/2006/relationships/hyperlink" Target="http://pbs.twimg.com/profile_images/1461850125802905607/dmtiFmQf_normal.jpg" TargetMode="External"/><Relationship Id="rId1541" Type="http://schemas.openxmlformats.org/officeDocument/2006/relationships/hyperlink" Target="http://pbs.twimg.com/profile_images/1465289228883939331/Fwsn06bh_normal.jpg" TargetMode="External"/><Relationship Id="rId4697" Type="http://schemas.openxmlformats.org/officeDocument/2006/relationships/hyperlink" Target="https://twitter.com/sawa_0307" TargetMode="External"/><Relationship Id="rId40" Type="http://schemas.openxmlformats.org/officeDocument/2006/relationships/hyperlink" Target="https://t.co/geTjbINz19" TargetMode="External"/><Relationship Id="rId1401" Type="http://schemas.openxmlformats.org/officeDocument/2006/relationships/hyperlink" Target="http://pbs.twimg.com/profile_images/1442153349759922181/2z8uFoXn_normal.jpg" TargetMode="External"/><Relationship Id="rId3299" Type="http://schemas.openxmlformats.org/officeDocument/2006/relationships/hyperlink" Target="https://twitter.com/michael1sz" TargetMode="External"/><Relationship Id="rId4557" Type="http://schemas.openxmlformats.org/officeDocument/2006/relationships/hyperlink" Target="https://twitter.com/adamhulsesports" TargetMode="External"/><Relationship Id="rId4764" Type="http://schemas.openxmlformats.org/officeDocument/2006/relationships/hyperlink" Target="https://twitter.com/oki6kage" TargetMode="External"/><Relationship Id="rId3159" Type="http://schemas.openxmlformats.org/officeDocument/2006/relationships/hyperlink" Target="https://twitter.com/goukizm" TargetMode="External"/><Relationship Id="rId3366" Type="http://schemas.openxmlformats.org/officeDocument/2006/relationships/hyperlink" Target="https://twitter.com/zaaaaaacck" TargetMode="External"/><Relationship Id="rId3573" Type="http://schemas.openxmlformats.org/officeDocument/2006/relationships/hyperlink" Target="https://twitter.com/shebing11092" TargetMode="External"/><Relationship Id="rId4417" Type="http://schemas.openxmlformats.org/officeDocument/2006/relationships/hyperlink" Target="https://twitter.com/felipsn_" TargetMode="External"/><Relationship Id="rId287" Type="http://schemas.openxmlformats.org/officeDocument/2006/relationships/hyperlink" Target="https://t.co/ATWDjKG8F3" TargetMode="External"/><Relationship Id="rId494" Type="http://schemas.openxmlformats.org/officeDocument/2006/relationships/hyperlink" Target="https://t.co/b7FXX3bWdH" TargetMode="External"/><Relationship Id="rId2175" Type="http://schemas.openxmlformats.org/officeDocument/2006/relationships/hyperlink" Target="http://pbs.twimg.com/profile_images/1458648017997758467/sE8BqesP_normal.jpg" TargetMode="External"/><Relationship Id="rId2382" Type="http://schemas.openxmlformats.org/officeDocument/2006/relationships/hyperlink" Target="http://pbs.twimg.com/profile_images/912843066007986176/rtVKCTiv_normal.jpg" TargetMode="External"/><Relationship Id="rId3019" Type="http://schemas.openxmlformats.org/officeDocument/2006/relationships/hyperlink" Target="https://twitter.com/majan_saitou" TargetMode="External"/><Relationship Id="rId3226" Type="http://schemas.openxmlformats.org/officeDocument/2006/relationships/hyperlink" Target="https://twitter.com/justpersnickety" TargetMode="External"/><Relationship Id="rId3780" Type="http://schemas.openxmlformats.org/officeDocument/2006/relationships/hyperlink" Target="https://twitter.com/_advxm_" TargetMode="External"/><Relationship Id="rId4624" Type="http://schemas.openxmlformats.org/officeDocument/2006/relationships/hyperlink" Target="https://twitter.com/bradquakeriddel" TargetMode="External"/><Relationship Id="rId4831" Type="http://schemas.openxmlformats.org/officeDocument/2006/relationships/hyperlink" Target="https://twitter.com/infidels888" TargetMode="External"/><Relationship Id="rId147" Type="http://schemas.openxmlformats.org/officeDocument/2006/relationships/hyperlink" Target="https://t.co/l6256FAMBt" TargetMode="External"/><Relationship Id="rId354" Type="http://schemas.openxmlformats.org/officeDocument/2006/relationships/hyperlink" Target="https://t.co/68XVHIg4hC" TargetMode="External"/><Relationship Id="rId1191" Type="http://schemas.openxmlformats.org/officeDocument/2006/relationships/hyperlink" Target="http://pbs.twimg.com/profile_images/1404034229013450752/T9dhtAp7_normal.jpg" TargetMode="External"/><Relationship Id="rId2035" Type="http://schemas.openxmlformats.org/officeDocument/2006/relationships/hyperlink" Target="http://pbs.twimg.com/profile_images/1379727637640282113/JYiG4QrL_normal.jpg" TargetMode="External"/><Relationship Id="rId3433" Type="http://schemas.openxmlformats.org/officeDocument/2006/relationships/hyperlink" Target="https://twitter.com/realbrill_show" TargetMode="External"/><Relationship Id="rId3640" Type="http://schemas.openxmlformats.org/officeDocument/2006/relationships/hyperlink" Target="https://twitter.com/jahseung" TargetMode="External"/><Relationship Id="rId561" Type="http://schemas.openxmlformats.org/officeDocument/2006/relationships/hyperlink" Target="https://t.co/FTaSXHnh6x" TargetMode="External"/><Relationship Id="rId2242" Type="http://schemas.openxmlformats.org/officeDocument/2006/relationships/hyperlink" Target="http://pbs.twimg.com/profile_images/1464854141034201089/0aNcDfcv_normal.jpg" TargetMode="External"/><Relationship Id="rId3500" Type="http://schemas.openxmlformats.org/officeDocument/2006/relationships/hyperlink" Target="https://twitter.com/johncena" TargetMode="External"/><Relationship Id="rId214" Type="http://schemas.openxmlformats.org/officeDocument/2006/relationships/hyperlink" Target="https://t.co/eqJyF2T74p" TargetMode="External"/><Relationship Id="rId421" Type="http://schemas.openxmlformats.org/officeDocument/2006/relationships/hyperlink" Target="https://t.co/72mH9UMSW6" TargetMode="External"/><Relationship Id="rId1051" Type="http://schemas.openxmlformats.org/officeDocument/2006/relationships/hyperlink" Target="http://pbs.twimg.com/profile_images/1390517092504440834/G3EMIe13_normal.jpg" TargetMode="External"/><Relationship Id="rId2102" Type="http://schemas.openxmlformats.org/officeDocument/2006/relationships/hyperlink" Target="http://pbs.twimg.com/profile_images/1464243844967723010/dD1ZbN4-_normal.jpg" TargetMode="External"/><Relationship Id="rId1868" Type="http://schemas.openxmlformats.org/officeDocument/2006/relationships/hyperlink" Target="http://pbs.twimg.com/profile_images/1013722580182863872/iazLEZLR_normal.jpg" TargetMode="External"/><Relationship Id="rId4067" Type="http://schemas.openxmlformats.org/officeDocument/2006/relationships/hyperlink" Target="https://twitter.com/naggetrebuss" TargetMode="External"/><Relationship Id="rId4274" Type="http://schemas.openxmlformats.org/officeDocument/2006/relationships/hyperlink" Target="https://twitter.com/sirisking" TargetMode="External"/><Relationship Id="rId4481" Type="http://schemas.openxmlformats.org/officeDocument/2006/relationships/hyperlink" Target="https://twitter.com/gottliebshow" TargetMode="External"/><Relationship Id="rId2919" Type="http://schemas.openxmlformats.org/officeDocument/2006/relationships/hyperlink" Target="https://twitter.com/kashi4l" TargetMode="External"/><Relationship Id="rId3083" Type="http://schemas.openxmlformats.org/officeDocument/2006/relationships/hyperlink" Target="https://twitter.com/bigmarcel24" TargetMode="External"/><Relationship Id="rId3290" Type="http://schemas.openxmlformats.org/officeDocument/2006/relationships/hyperlink" Target="https://twitter.com/willemynss" TargetMode="External"/><Relationship Id="rId4134" Type="http://schemas.openxmlformats.org/officeDocument/2006/relationships/hyperlink" Target="https://twitter.com/tubatuwins" TargetMode="External"/><Relationship Id="rId4341" Type="http://schemas.openxmlformats.org/officeDocument/2006/relationships/hyperlink" Target="https://twitter.com/tyson_fury" TargetMode="External"/><Relationship Id="rId1728" Type="http://schemas.openxmlformats.org/officeDocument/2006/relationships/hyperlink" Target="http://pbs.twimg.com/profile_images/1459649878875783171/dsTP2QdV_normal.jpg" TargetMode="External"/><Relationship Id="rId1935" Type="http://schemas.openxmlformats.org/officeDocument/2006/relationships/hyperlink" Target="http://pbs.twimg.com/profile_images/1465212027450929161/Y_DwY_v9_normal.jpg" TargetMode="External"/><Relationship Id="rId3150" Type="http://schemas.openxmlformats.org/officeDocument/2006/relationships/hyperlink" Target="https://twitter.com/brian_vanenburg" TargetMode="External"/><Relationship Id="rId4201" Type="http://schemas.openxmlformats.org/officeDocument/2006/relationships/hyperlink" Target="https://twitter.com/nmjnygi" TargetMode="External"/><Relationship Id="rId3010" Type="http://schemas.openxmlformats.org/officeDocument/2006/relationships/hyperlink" Target="https://twitter.com/nrlpicks" TargetMode="External"/><Relationship Id="rId3967" Type="http://schemas.openxmlformats.org/officeDocument/2006/relationships/hyperlink" Target="https://twitter.com/collectioncold" TargetMode="External"/><Relationship Id="rId4" Type="http://schemas.openxmlformats.org/officeDocument/2006/relationships/hyperlink" Target="https://t.co/PqVOU1YaFn" TargetMode="External"/><Relationship Id="rId888" Type="http://schemas.openxmlformats.org/officeDocument/2006/relationships/hyperlink" Target="http://pbs.twimg.com/profile_images/1464733478021484545/tsqn8XHt_normal.jpg" TargetMode="External"/><Relationship Id="rId2569" Type="http://schemas.openxmlformats.org/officeDocument/2006/relationships/hyperlink" Target="http://pbs.twimg.com/profile_images/1448219465217413121/CeL68zOe_normal.jpg" TargetMode="External"/><Relationship Id="rId2776" Type="http://schemas.openxmlformats.org/officeDocument/2006/relationships/hyperlink" Target="http://pbs.twimg.com/profile_images/1414952448528166926/FYaz1rkP_normal.jpg" TargetMode="External"/><Relationship Id="rId2983" Type="http://schemas.openxmlformats.org/officeDocument/2006/relationships/hyperlink" Target="https://twitter.com/sakakiiscute" TargetMode="External"/><Relationship Id="rId3827" Type="http://schemas.openxmlformats.org/officeDocument/2006/relationships/hyperlink" Target="https://twitter.com/sheluvsrikii" TargetMode="External"/><Relationship Id="rId748" Type="http://schemas.openxmlformats.org/officeDocument/2006/relationships/hyperlink" Target="http://pbs.twimg.com/profile_images/1351707221332160512/SmRlsjq9_normal.jpg" TargetMode="External"/><Relationship Id="rId955" Type="http://schemas.openxmlformats.org/officeDocument/2006/relationships/hyperlink" Target="http://pbs.twimg.com/profile_images/1459938112977747977/MZcTN3RW_normal.jpg" TargetMode="External"/><Relationship Id="rId1378" Type="http://schemas.openxmlformats.org/officeDocument/2006/relationships/hyperlink" Target="http://pbs.twimg.com/profile_images/1457846093274828800/bpBCUyJq_normal.jpg" TargetMode="External"/><Relationship Id="rId1585" Type="http://schemas.openxmlformats.org/officeDocument/2006/relationships/hyperlink" Target="http://pbs.twimg.com/profile_images/1456573608290131972/mlQIxaIc_normal.jpg" TargetMode="External"/><Relationship Id="rId1792" Type="http://schemas.openxmlformats.org/officeDocument/2006/relationships/hyperlink" Target="http://pbs.twimg.com/profile_images/1464151885900746756/18aNfyAS_normal.jpg" TargetMode="External"/><Relationship Id="rId2429" Type="http://schemas.openxmlformats.org/officeDocument/2006/relationships/hyperlink" Target="http://pbs.twimg.com/profile_images/1423620847982555136/_r950v9i_normal.jpg" TargetMode="External"/><Relationship Id="rId2636" Type="http://schemas.openxmlformats.org/officeDocument/2006/relationships/hyperlink" Target="http://pbs.twimg.com/profile_images/1057815654160420864/gDdI1zZJ_normal.jpg" TargetMode="External"/><Relationship Id="rId2843" Type="http://schemas.openxmlformats.org/officeDocument/2006/relationships/hyperlink" Target="https://twitter.com/garyvee" TargetMode="External"/><Relationship Id="rId84" Type="http://schemas.openxmlformats.org/officeDocument/2006/relationships/hyperlink" Target="https://t.co/KXhdvz3bE3" TargetMode="External"/><Relationship Id="rId608" Type="http://schemas.openxmlformats.org/officeDocument/2006/relationships/hyperlink" Target="https://t.co/dG9jN2kQDL" TargetMode="External"/><Relationship Id="rId815" Type="http://schemas.openxmlformats.org/officeDocument/2006/relationships/hyperlink" Target="http://pbs.twimg.com/profile_images/823452820418404352/jktAzhF8_normal.jpg" TargetMode="External"/><Relationship Id="rId1238" Type="http://schemas.openxmlformats.org/officeDocument/2006/relationships/hyperlink" Target="http://pbs.twimg.com/profile_images/1330403875766104066/yY5BrUfq_normal.jpg" TargetMode="External"/><Relationship Id="rId1445" Type="http://schemas.openxmlformats.org/officeDocument/2006/relationships/hyperlink" Target="http://pbs.twimg.com/profile_images/1349342857711202304/2eLoZuG3_normal.jpg" TargetMode="External"/><Relationship Id="rId1652" Type="http://schemas.openxmlformats.org/officeDocument/2006/relationships/hyperlink" Target="http://pbs.twimg.com/profile_images/1412656328493867009/8ggSz78F_normal.jpg" TargetMode="External"/><Relationship Id="rId1305" Type="http://schemas.openxmlformats.org/officeDocument/2006/relationships/hyperlink" Target="http://pbs.twimg.com/profile_images/1463964844839817217/ZyLGd6q3_normal.jpg" TargetMode="External"/><Relationship Id="rId2703" Type="http://schemas.openxmlformats.org/officeDocument/2006/relationships/hyperlink" Target="http://pbs.twimg.com/profile_images/548034043384573952/bM-bDPbx_normal.jpeg" TargetMode="External"/><Relationship Id="rId2910" Type="http://schemas.openxmlformats.org/officeDocument/2006/relationships/hyperlink" Target="https://twitter.com/99healpotions" TargetMode="External"/><Relationship Id="rId1512" Type="http://schemas.openxmlformats.org/officeDocument/2006/relationships/hyperlink" Target="http://pbs.twimg.com/profile_images/1457579105029804032/PB6dgagC_normal.jpg" TargetMode="External"/><Relationship Id="rId4668" Type="http://schemas.openxmlformats.org/officeDocument/2006/relationships/hyperlink" Target="https://twitter.com/lv7____kuro" TargetMode="External"/><Relationship Id="rId4875" Type="http://schemas.openxmlformats.org/officeDocument/2006/relationships/hyperlink" Target="https://twitter.com/annasazin" TargetMode="External"/><Relationship Id="rId11" Type="http://schemas.openxmlformats.org/officeDocument/2006/relationships/hyperlink" Target="https://bit.ly/30gO5Uh" TargetMode="External"/><Relationship Id="rId398" Type="http://schemas.openxmlformats.org/officeDocument/2006/relationships/hyperlink" Target="https://t.co/DR7VxTpqVb" TargetMode="External"/><Relationship Id="rId2079" Type="http://schemas.openxmlformats.org/officeDocument/2006/relationships/hyperlink" Target="http://pbs.twimg.com/profile_images/1307339196420354049/Z44nS2n9_normal.jpg" TargetMode="External"/><Relationship Id="rId3477" Type="http://schemas.openxmlformats.org/officeDocument/2006/relationships/hyperlink" Target="https://twitter.com/yanezmma" TargetMode="External"/><Relationship Id="rId3684" Type="http://schemas.openxmlformats.org/officeDocument/2006/relationships/hyperlink" Target="https://twitter.com/everstretch" TargetMode="External"/><Relationship Id="rId3891" Type="http://schemas.openxmlformats.org/officeDocument/2006/relationships/hyperlink" Target="https://twitter.com/martin_johnson9" TargetMode="External"/><Relationship Id="rId4528" Type="http://schemas.openxmlformats.org/officeDocument/2006/relationships/hyperlink" Target="https://twitter.com/makgolli_" TargetMode="External"/><Relationship Id="rId4735" Type="http://schemas.openxmlformats.org/officeDocument/2006/relationships/hyperlink" Target="https://twitter.com/af_originaltl" TargetMode="External"/><Relationship Id="rId2286" Type="http://schemas.openxmlformats.org/officeDocument/2006/relationships/hyperlink" Target="http://pbs.twimg.com/profile_images/1388186259470835715/8xE6VtcW_normal.jpg" TargetMode="External"/><Relationship Id="rId2493" Type="http://schemas.openxmlformats.org/officeDocument/2006/relationships/hyperlink" Target="http://pbs.twimg.com/profile_images/1454782562124312576/uxSBH5xD_normal.jpg" TargetMode="External"/><Relationship Id="rId3337" Type="http://schemas.openxmlformats.org/officeDocument/2006/relationships/hyperlink" Target="https://twitter.com/adabagcompany" TargetMode="External"/><Relationship Id="rId3544" Type="http://schemas.openxmlformats.org/officeDocument/2006/relationships/hyperlink" Target="https://twitter.com/the_ballas" TargetMode="External"/><Relationship Id="rId3751" Type="http://schemas.openxmlformats.org/officeDocument/2006/relationships/hyperlink" Target="https://twitter.com/nusr_et" TargetMode="External"/><Relationship Id="rId4802" Type="http://schemas.openxmlformats.org/officeDocument/2006/relationships/hyperlink" Target="https://twitter.com/john_kavanagh" TargetMode="External"/><Relationship Id="rId258" Type="http://schemas.openxmlformats.org/officeDocument/2006/relationships/hyperlink" Target="https://t.co/T9VybyZyYp" TargetMode="External"/><Relationship Id="rId465" Type="http://schemas.openxmlformats.org/officeDocument/2006/relationships/hyperlink" Target="https://t.co/8uEkpQrS8p" TargetMode="External"/><Relationship Id="rId672" Type="http://schemas.openxmlformats.org/officeDocument/2006/relationships/hyperlink" Target="http://t.co/31EJkZOpLl" TargetMode="External"/><Relationship Id="rId1095" Type="http://schemas.openxmlformats.org/officeDocument/2006/relationships/hyperlink" Target="http://pbs.twimg.com/profile_images/1299911744001843200/F4mFn2t__normal.jpg" TargetMode="External"/><Relationship Id="rId2146" Type="http://schemas.openxmlformats.org/officeDocument/2006/relationships/hyperlink" Target="http://pbs.twimg.com/profile_images/1450608550481317890/9jjpgQSZ_normal.jpg" TargetMode="External"/><Relationship Id="rId2353" Type="http://schemas.openxmlformats.org/officeDocument/2006/relationships/hyperlink" Target="http://pbs.twimg.com/profile_images/1464385096098762754/KRINtZgZ_normal.jpg" TargetMode="External"/><Relationship Id="rId2560" Type="http://schemas.openxmlformats.org/officeDocument/2006/relationships/hyperlink" Target="http://pbs.twimg.com/profile_images/1464548062433460227/z_FHs4Cu_normal.jpg" TargetMode="External"/><Relationship Id="rId3404" Type="http://schemas.openxmlformats.org/officeDocument/2006/relationships/hyperlink" Target="https://twitter.com/barbietrinip" TargetMode="External"/><Relationship Id="rId3611" Type="http://schemas.openxmlformats.org/officeDocument/2006/relationships/hyperlink" Target="https://twitter.com/steveausti23" TargetMode="External"/><Relationship Id="rId118" Type="http://schemas.openxmlformats.org/officeDocument/2006/relationships/hyperlink" Target="https://t.co/W2TaqAKEMN" TargetMode="External"/><Relationship Id="rId325" Type="http://schemas.openxmlformats.org/officeDocument/2006/relationships/hyperlink" Target="https://t.co/1iWZHU1mo4" TargetMode="External"/><Relationship Id="rId532" Type="http://schemas.openxmlformats.org/officeDocument/2006/relationships/hyperlink" Target="https://t.co/MaGUt9XCnj" TargetMode="External"/><Relationship Id="rId1162" Type="http://schemas.openxmlformats.org/officeDocument/2006/relationships/hyperlink" Target="http://pbs.twimg.com/profile_images/1432830125603708929/O-paI4Mv_normal.jpg" TargetMode="External"/><Relationship Id="rId2006" Type="http://schemas.openxmlformats.org/officeDocument/2006/relationships/hyperlink" Target="http://pbs.twimg.com/profile_images/1741187961/image_normal.jpg" TargetMode="External"/><Relationship Id="rId2213" Type="http://schemas.openxmlformats.org/officeDocument/2006/relationships/hyperlink" Target="http://pbs.twimg.com/profile_images/1462269871404634114/ZaX8fc7C_normal.jpg" TargetMode="External"/><Relationship Id="rId2420" Type="http://schemas.openxmlformats.org/officeDocument/2006/relationships/hyperlink" Target="http://pbs.twimg.com/profile_images/1345797826911948801/W_AhMcA6_normal.jpg" TargetMode="External"/><Relationship Id="rId1022" Type="http://schemas.openxmlformats.org/officeDocument/2006/relationships/hyperlink" Target="http://pbs.twimg.com/profile_images/1463928833321541639/WxIpcDEN_normal.jpg" TargetMode="External"/><Relationship Id="rId4178" Type="http://schemas.openxmlformats.org/officeDocument/2006/relationships/hyperlink" Target="https://twitter.com/soyaaaaaaaaaaa_" TargetMode="External"/><Relationship Id="rId4385" Type="http://schemas.openxmlformats.org/officeDocument/2006/relationships/hyperlink" Target="https://twitter.com/let_itbewinn" TargetMode="External"/><Relationship Id="rId4592" Type="http://schemas.openxmlformats.org/officeDocument/2006/relationships/hyperlink" Target="https://twitter.com/tribunapicante1" TargetMode="External"/><Relationship Id="rId1979" Type="http://schemas.openxmlformats.org/officeDocument/2006/relationships/hyperlink" Target="http://pbs.twimg.com/profile_images/1462383179403526145/3OjwQjpO_normal.jpg" TargetMode="External"/><Relationship Id="rId3194" Type="http://schemas.openxmlformats.org/officeDocument/2006/relationships/hyperlink" Target="https://twitter.com/bareknucklefc" TargetMode="External"/><Relationship Id="rId4038" Type="http://schemas.openxmlformats.org/officeDocument/2006/relationships/hyperlink" Target="https://twitter.com/lucky_froggy" TargetMode="External"/><Relationship Id="rId4245" Type="http://schemas.openxmlformats.org/officeDocument/2006/relationships/hyperlink" Target="https://twitter.com/akumakamen2" TargetMode="External"/><Relationship Id="rId1839" Type="http://schemas.openxmlformats.org/officeDocument/2006/relationships/hyperlink" Target="http://pbs.twimg.com/profile_images/1380183931551629314/Z9Jk10wq_normal.jpg" TargetMode="External"/><Relationship Id="rId3054" Type="http://schemas.openxmlformats.org/officeDocument/2006/relationships/hyperlink" Target="https://twitter.com/pryoxis" TargetMode="External"/><Relationship Id="rId4452" Type="http://schemas.openxmlformats.org/officeDocument/2006/relationships/hyperlink" Target="https://twitter.com/rizin_pr" TargetMode="External"/><Relationship Id="rId182" Type="http://schemas.openxmlformats.org/officeDocument/2006/relationships/hyperlink" Target="https://t.co/kgS4WdfetM" TargetMode="External"/><Relationship Id="rId1906" Type="http://schemas.openxmlformats.org/officeDocument/2006/relationships/hyperlink" Target="http://pbs.twimg.com/profile_images/1435243181986091020/fKUyYYKk_normal.jpg" TargetMode="External"/><Relationship Id="rId3261" Type="http://schemas.openxmlformats.org/officeDocument/2006/relationships/hyperlink" Target="https://twitter.com/melo23107" TargetMode="External"/><Relationship Id="rId4105" Type="http://schemas.openxmlformats.org/officeDocument/2006/relationships/hyperlink" Target="https://twitter.com/heyitsyel_" TargetMode="External"/><Relationship Id="rId4312" Type="http://schemas.openxmlformats.org/officeDocument/2006/relationships/hyperlink" Target="https://twitter.com/christinatasty" TargetMode="External"/><Relationship Id="rId2070" Type="http://schemas.openxmlformats.org/officeDocument/2006/relationships/hyperlink" Target="http://pbs.twimg.com/profile_images/1464460986623356929/iTFGUy5__normal.jpg" TargetMode="External"/><Relationship Id="rId3121" Type="http://schemas.openxmlformats.org/officeDocument/2006/relationships/hyperlink" Target="https://twitter.com/rondarousey" TargetMode="External"/><Relationship Id="rId999" Type="http://schemas.openxmlformats.org/officeDocument/2006/relationships/hyperlink" Target="http://pbs.twimg.com/profile_images/1432150524996947969/46DHXYpK_normal.jpg" TargetMode="External"/><Relationship Id="rId2887" Type="http://schemas.openxmlformats.org/officeDocument/2006/relationships/hyperlink" Target="https://twitter.com/_mmamindset" TargetMode="External"/><Relationship Id="rId859" Type="http://schemas.openxmlformats.org/officeDocument/2006/relationships/hyperlink" Target="http://pbs.twimg.com/profile_images/1413390424614445056/M1eh0o82_normal.jpg" TargetMode="External"/><Relationship Id="rId1489" Type="http://schemas.openxmlformats.org/officeDocument/2006/relationships/hyperlink" Target="http://pbs.twimg.com/profile_images/1447406834629894146/UR8Dg2Z__normal.jpg" TargetMode="External"/><Relationship Id="rId1696" Type="http://schemas.openxmlformats.org/officeDocument/2006/relationships/hyperlink" Target="http://pbs.twimg.com/profile_images/1458992343361757187/SzbtQ2fC_normal.jpg" TargetMode="External"/><Relationship Id="rId3938" Type="http://schemas.openxmlformats.org/officeDocument/2006/relationships/hyperlink" Target="https://twitter.com/casualmmaf4n" TargetMode="External"/><Relationship Id="rId1349" Type="http://schemas.openxmlformats.org/officeDocument/2006/relationships/hyperlink" Target="http://pbs.twimg.com/profile_images/1369005442999943168/7nd-6t40_normal.jpg" TargetMode="External"/><Relationship Id="rId2747" Type="http://schemas.openxmlformats.org/officeDocument/2006/relationships/hyperlink" Target="http://pbs.twimg.com/profile_images/1446548491367550989/NAvNbyXE_normal.jpg" TargetMode="External"/><Relationship Id="rId2954" Type="http://schemas.openxmlformats.org/officeDocument/2006/relationships/hyperlink" Target="https://twitter.com/luisvelez131" TargetMode="External"/><Relationship Id="rId719" Type="http://schemas.openxmlformats.org/officeDocument/2006/relationships/hyperlink" Target="http://pbs.twimg.com/profile_images/1232458993567707137/WsphRYZk_normal.jpg" TargetMode="External"/><Relationship Id="rId926" Type="http://schemas.openxmlformats.org/officeDocument/2006/relationships/hyperlink" Target="http://pbs.twimg.com/profile_images/1353348281452158976/zfjtIRFY_normal.jpg" TargetMode="External"/><Relationship Id="rId1556" Type="http://schemas.openxmlformats.org/officeDocument/2006/relationships/hyperlink" Target="http://pbs.twimg.com/profile_images/1459815849498660871/zmjgrCgM_normal.jpg" TargetMode="External"/><Relationship Id="rId1763" Type="http://schemas.openxmlformats.org/officeDocument/2006/relationships/hyperlink" Target="http://pbs.twimg.com/profile_images/1455202836371939337/5S20nFtx_normal.jpg" TargetMode="External"/><Relationship Id="rId1970" Type="http://schemas.openxmlformats.org/officeDocument/2006/relationships/hyperlink" Target="http://abs.twimg.com/sticky/default_profile_images/default_profile_normal.png" TargetMode="External"/><Relationship Id="rId2607" Type="http://schemas.openxmlformats.org/officeDocument/2006/relationships/hyperlink" Target="http://pbs.twimg.com/profile_images/1365158542567608325/TQ2k2kSP_normal.jpg" TargetMode="External"/><Relationship Id="rId2814" Type="http://schemas.openxmlformats.org/officeDocument/2006/relationships/hyperlink" Target="https://twitter.com/cheshirefeli15" TargetMode="External"/><Relationship Id="rId55" Type="http://schemas.openxmlformats.org/officeDocument/2006/relationships/hyperlink" Target="https://t.co/ltr920XA55" TargetMode="External"/><Relationship Id="rId1209" Type="http://schemas.openxmlformats.org/officeDocument/2006/relationships/hyperlink" Target="http://pbs.twimg.com/profile_images/1443978338523967493/WNwrB_nk_normal.jpg" TargetMode="External"/><Relationship Id="rId1416" Type="http://schemas.openxmlformats.org/officeDocument/2006/relationships/hyperlink" Target="http://pbs.twimg.com/profile_images/1341638612169834496/VwriB8VR_normal.jpg" TargetMode="External"/><Relationship Id="rId1623" Type="http://schemas.openxmlformats.org/officeDocument/2006/relationships/hyperlink" Target="http://pbs.twimg.com/profile_images/1437123266867601421/j53sUiQT_normal.jpg" TargetMode="External"/><Relationship Id="rId1830" Type="http://schemas.openxmlformats.org/officeDocument/2006/relationships/hyperlink" Target="http://pbs.twimg.com/profile_images/1442809743769096194/Gq7SpNzP_normal.jpg" TargetMode="External"/><Relationship Id="rId4779" Type="http://schemas.openxmlformats.org/officeDocument/2006/relationships/hyperlink" Target="https://twitter.com/cos_manasou" TargetMode="External"/><Relationship Id="rId3588" Type="http://schemas.openxmlformats.org/officeDocument/2006/relationships/hyperlink" Target="https://twitter.com/mmashingo" TargetMode="External"/><Relationship Id="rId3795" Type="http://schemas.openxmlformats.org/officeDocument/2006/relationships/hyperlink" Target="https://twitter.com/erudamy" TargetMode="External"/><Relationship Id="rId4639" Type="http://schemas.openxmlformats.org/officeDocument/2006/relationships/hyperlink" Target="https://twitter.com/txtdrsalman" TargetMode="External"/><Relationship Id="rId4846" Type="http://schemas.openxmlformats.org/officeDocument/2006/relationships/hyperlink" Target="https://twitter.com/a91636" TargetMode="External"/><Relationship Id="rId2397" Type="http://schemas.openxmlformats.org/officeDocument/2006/relationships/hyperlink" Target="http://pbs.twimg.com/profile_images/1464591560645906433/gQdgZKo6_normal.jpg" TargetMode="External"/><Relationship Id="rId3448" Type="http://schemas.openxmlformats.org/officeDocument/2006/relationships/hyperlink" Target="https://twitter.com/frankmodica2" TargetMode="External"/><Relationship Id="rId3655" Type="http://schemas.openxmlformats.org/officeDocument/2006/relationships/hyperlink" Target="https://twitter.com/bar_resurrected" TargetMode="External"/><Relationship Id="rId3862" Type="http://schemas.openxmlformats.org/officeDocument/2006/relationships/hyperlink" Target="https://twitter.com/macfromdurbs" TargetMode="External"/><Relationship Id="rId4706" Type="http://schemas.openxmlformats.org/officeDocument/2006/relationships/hyperlink" Target="https://twitter.com/konnii_1st" TargetMode="External"/><Relationship Id="rId369" Type="http://schemas.openxmlformats.org/officeDocument/2006/relationships/hyperlink" Target="https://t.co/YZquxc25Pp" TargetMode="External"/><Relationship Id="rId576" Type="http://schemas.openxmlformats.org/officeDocument/2006/relationships/hyperlink" Target="https://t.co/WrvmU2gM57" TargetMode="External"/><Relationship Id="rId783" Type="http://schemas.openxmlformats.org/officeDocument/2006/relationships/hyperlink" Target="http://pbs.twimg.com/profile_images/1251334013899493378/Qam8lnDz_normal.jpg" TargetMode="External"/><Relationship Id="rId990" Type="http://schemas.openxmlformats.org/officeDocument/2006/relationships/hyperlink" Target="http://pbs.twimg.com/profile_images/1462250235502407680/OVZnX3sb_normal.png" TargetMode="External"/><Relationship Id="rId2257" Type="http://schemas.openxmlformats.org/officeDocument/2006/relationships/hyperlink" Target="http://pbs.twimg.com/profile_images/1465265813062045696/1jxRVsEv_normal.jpg" TargetMode="External"/><Relationship Id="rId2464" Type="http://schemas.openxmlformats.org/officeDocument/2006/relationships/hyperlink" Target="http://pbs.twimg.com/profile_images/1455151626713505801/kC45TTGI_normal.jpg" TargetMode="External"/><Relationship Id="rId2671" Type="http://schemas.openxmlformats.org/officeDocument/2006/relationships/hyperlink" Target="http://pbs.twimg.com/profile_images/1430370924977483780/70A0cB3-_normal.jpg" TargetMode="External"/><Relationship Id="rId3308" Type="http://schemas.openxmlformats.org/officeDocument/2006/relationships/hyperlink" Target="https://twitter.com/ramzlif3" TargetMode="External"/><Relationship Id="rId3515" Type="http://schemas.openxmlformats.org/officeDocument/2006/relationships/hyperlink" Target="https://twitter.com/manutd_bitw" TargetMode="External"/><Relationship Id="rId229" Type="http://schemas.openxmlformats.org/officeDocument/2006/relationships/hyperlink" Target="https://t.co/ANnlPSFxL4" TargetMode="External"/><Relationship Id="rId436" Type="http://schemas.openxmlformats.org/officeDocument/2006/relationships/hyperlink" Target="https://t.co/2jK52ps9H3" TargetMode="External"/><Relationship Id="rId643" Type="http://schemas.openxmlformats.org/officeDocument/2006/relationships/hyperlink" Target="https://t.co/LzWTm1MwVE" TargetMode="External"/><Relationship Id="rId1066" Type="http://schemas.openxmlformats.org/officeDocument/2006/relationships/hyperlink" Target="http://pbs.twimg.com/profile_images/1463687083847872513/OOd1DbV1_normal.jpg" TargetMode="External"/><Relationship Id="rId1273" Type="http://schemas.openxmlformats.org/officeDocument/2006/relationships/hyperlink" Target="http://pbs.twimg.com/profile_images/1077093316762763264/EIjBa2t2_normal.jpg" TargetMode="External"/><Relationship Id="rId1480" Type="http://schemas.openxmlformats.org/officeDocument/2006/relationships/hyperlink" Target="http://pbs.twimg.com/profile_images/1210002141529530368/ptD5R0pR_normal.jpg" TargetMode="External"/><Relationship Id="rId2117" Type="http://schemas.openxmlformats.org/officeDocument/2006/relationships/hyperlink" Target="http://pbs.twimg.com/profile_images/1464998906668851211/3g_Ko0SE_normal.jpg" TargetMode="External"/><Relationship Id="rId2324" Type="http://schemas.openxmlformats.org/officeDocument/2006/relationships/hyperlink" Target="http://pbs.twimg.com/profile_images/1464053178706501641/QUNehOWf_normal.jpg" TargetMode="External"/><Relationship Id="rId3722" Type="http://schemas.openxmlformats.org/officeDocument/2006/relationships/hyperlink" Target="https://twitter.com/mindless_titan" TargetMode="External"/><Relationship Id="rId850" Type="http://schemas.openxmlformats.org/officeDocument/2006/relationships/hyperlink" Target="http://pbs.twimg.com/profile_images/1401253435261997061/LyBIWz5-_normal.jpg" TargetMode="External"/><Relationship Id="rId1133" Type="http://schemas.openxmlformats.org/officeDocument/2006/relationships/hyperlink" Target="http://pbs.twimg.com/profile_images/1345810238662995971/NglyjMox_normal.jpg" TargetMode="External"/><Relationship Id="rId2531" Type="http://schemas.openxmlformats.org/officeDocument/2006/relationships/hyperlink" Target="http://pbs.twimg.com/profile_images/934082233903788039/_T415Pma_normal.jpg" TargetMode="External"/><Relationship Id="rId4289" Type="http://schemas.openxmlformats.org/officeDocument/2006/relationships/hyperlink" Target="https://twitter.com/olimpiyat_ufc" TargetMode="External"/><Relationship Id="rId503" Type="http://schemas.openxmlformats.org/officeDocument/2006/relationships/hyperlink" Target="https://t.co/wYEGcIRM5y" TargetMode="External"/><Relationship Id="rId710" Type="http://schemas.openxmlformats.org/officeDocument/2006/relationships/hyperlink" Target="http://t.co/X7ECD1Use2" TargetMode="External"/><Relationship Id="rId1340" Type="http://schemas.openxmlformats.org/officeDocument/2006/relationships/hyperlink" Target="http://pbs.twimg.com/profile_images/1462215642891837446/Fp4bWcej_normal.jpg" TargetMode="External"/><Relationship Id="rId3098" Type="http://schemas.openxmlformats.org/officeDocument/2006/relationships/hyperlink" Target="https://twitter.com/letstakeshrooms" TargetMode="External"/><Relationship Id="rId4496" Type="http://schemas.openxmlformats.org/officeDocument/2006/relationships/hyperlink" Target="https://twitter.com/ivermectinatha" TargetMode="External"/><Relationship Id="rId1200" Type="http://schemas.openxmlformats.org/officeDocument/2006/relationships/hyperlink" Target="http://pbs.twimg.com/profile_images/1545630533/29085_429066960398_73368125398_5872429_7417203_n_normal.jpg" TargetMode="External"/><Relationship Id="rId4149" Type="http://schemas.openxmlformats.org/officeDocument/2006/relationships/hyperlink" Target="https://twitter.com/angelinvestorog" TargetMode="External"/><Relationship Id="rId4356" Type="http://schemas.openxmlformats.org/officeDocument/2006/relationships/hyperlink" Target="https://twitter.com/bg1oilewnbkq8pe" TargetMode="External"/><Relationship Id="rId4563" Type="http://schemas.openxmlformats.org/officeDocument/2006/relationships/hyperlink" Target="https://twitter.com/pangpang4evs" TargetMode="External"/><Relationship Id="rId4770" Type="http://schemas.openxmlformats.org/officeDocument/2006/relationships/hyperlink" Target="https://twitter.com/ru1day0" TargetMode="External"/><Relationship Id="rId3165" Type="http://schemas.openxmlformats.org/officeDocument/2006/relationships/hyperlink" Target="https://twitter.com/legendrafic" TargetMode="External"/><Relationship Id="rId3372" Type="http://schemas.openxmlformats.org/officeDocument/2006/relationships/hyperlink" Target="https://twitter.com/im_klout" TargetMode="External"/><Relationship Id="rId4009" Type="http://schemas.openxmlformats.org/officeDocument/2006/relationships/hyperlink" Target="https://twitter.com/caoiltedebarra" TargetMode="External"/><Relationship Id="rId4216" Type="http://schemas.openxmlformats.org/officeDocument/2006/relationships/hyperlink" Target="https://twitter.com/shreadercityx" TargetMode="External"/><Relationship Id="rId4423" Type="http://schemas.openxmlformats.org/officeDocument/2006/relationships/hyperlink" Target="https://twitter.com/wf4_phd" TargetMode="External"/><Relationship Id="rId4630" Type="http://schemas.openxmlformats.org/officeDocument/2006/relationships/hyperlink" Target="https://twitter.com/kourosh99913687" TargetMode="External"/><Relationship Id="rId293" Type="http://schemas.openxmlformats.org/officeDocument/2006/relationships/hyperlink" Target="https://t.co/qKurr4AWyq" TargetMode="External"/><Relationship Id="rId2181" Type="http://schemas.openxmlformats.org/officeDocument/2006/relationships/hyperlink" Target="http://pbs.twimg.com/profile_images/1277616714784673794/8-d4dgqU_normal.jpg" TargetMode="External"/><Relationship Id="rId3025" Type="http://schemas.openxmlformats.org/officeDocument/2006/relationships/hyperlink" Target="https://twitter.com/batingaws" TargetMode="External"/><Relationship Id="rId3232" Type="http://schemas.openxmlformats.org/officeDocument/2006/relationships/hyperlink" Target="https://twitter.com/ngcebo_ynwa" TargetMode="External"/><Relationship Id="rId153" Type="http://schemas.openxmlformats.org/officeDocument/2006/relationships/hyperlink" Target="https://t.co/gf39Z5Cuzh" TargetMode="External"/><Relationship Id="rId360" Type="http://schemas.openxmlformats.org/officeDocument/2006/relationships/hyperlink" Target="https://t.co/HNhQV2GFjQ" TargetMode="External"/><Relationship Id="rId2041" Type="http://schemas.openxmlformats.org/officeDocument/2006/relationships/hyperlink" Target="http://pbs.twimg.com/profile_images/1465273528207433739/uhFiVdVh_normal.jpg" TargetMode="External"/><Relationship Id="rId220" Type="http://schemas.openxmlformats.org/officeDocument/2006/relationships/hyperlink" Target="https://t.co/T4WS1OZmKf" TargetMode="External"/><Relationship Id="rId2998" Type="http://schemas.openxmlformats.org/officeDocument/2006/relationships/hyperlink" Target="https://twitter.com/charlesdobronxs" TargetMode="External"/><Relationship Id="rId2858" Type="http://schemas.openxmlformats.org/officeDocument/2006/relationships/hyperlink" Target="https://twitter.com/jacobortiz96" TargetMode="External"/><Relationship Id="rId3909" Type="http://schemas.openxmlformats.org/officeDocument/2006/relationships/hyperlink" Target="https://twitter.com/mmagenius05" TargetMode="External"/><Relationship Id="rId4073" Type="http://schemas.openxmlformats.org/officeDocument/2006/relationships/hyperlink" Target="https://twitter.com/tristifano" TargetMode="External"/><Relationship Id="rId99" Type="http://schemas.openxmlformats.org/officeDocument/2006/relationships/hyperlink" Target="https://t.co/bnVel6ils4" TargetMode="External"/><Relationship Id="rId1667" Type="http://schemas.openxmlformats.org/officeDocument/2006/relationships/hyperlink" Target="http://pbs.twimg.com/profile_images/1462440711690010624/3p-UdkvF_normal.jpg" TargetMode="External"/><Relationship Id="rId1874" Type="http://schemas.openxmlformats.org/officeDocument/2006/relationships/hyperlink" Target="http://pbs.twimg.com/profile_images/1406979711868280832/EQYzDs58_normal.jpg" TargetMode="External"/><Relationship Id="rId2718" Type="http://schemas.openxmlformats.org/officeDocument/2006/relationships/hyperlink" Target="http://pbs.twimg.com/profile_images/1318282067822694400/u0p9OMxK_normal.jpg" TargetMode="External"/><Relationship Id="rId2925" Type="http://schemas.openxmlformats.org/officeDocument/2006/relationships/hyperlink" Target="https://twitter.com/robwhittakermma" TargetMode="External"/><Relationship Id="rId4280" Type="http://schemas.openxmlformats.org/officeDocument/2006/relationships/hyperlink" Target="https://twitter.com/kaktycslatt" TargetMode="External"/><Relationship Id="rId1527" Type="http://schemas.openxmlformats.org/officeDocument/2006/relationships/hyperlink" Target="http://pbs.twimg.com/profile_images/756481492193316864/YeO9l2Sg_normal.jpg" TargetMode="External"/><Relationship Id="rId1734" Type="http://schemas.openxmlformats.org/officeDocument/2006/relationships/hyperlink" Target="http://pbs.twimg.com/profile_images/1414956837191958531/F7huAJHs_normal.jpg" TargetMode="External"/><Relationship Id="rId1941" Type="http://schemas.openxmlformats.org/officeDocument/2006/relationships/hyperlink" Target="http://pbs.twimg.com/profile_images/1043130602495475713/rNYLnUiL_normal.jpg" TargetMode="External"/><Relationship Id="rId4140" Type="http://schemas.openxmlformats.org/officeDocument/2006/relationships/hyperlink" Target="https://twitter.com/alexm_talksport" TargetMode="External"/><Relationship Id="rId26" Type="http://schemas.openxmlformats.org/officeDocument/2006/relationships/hyperlink" Target="https://t.co/w2Nh7df9fb" TargetMode="External"/><Relationship Id="rId3699" Type="http://schemas.openxmlformats.org/officeDocument/2006/relationships/hyperlink" Target="https://twitter.com/gejjurahul" TargetMode="External"/><Relationship Id="rId4000" Type="http://schemas.openxmlformats.org/officeDocument/2006/relationships/hyperlink" Target="https://twitter.com/showbiznotices" TargetMode="External"/><Relationship Id="rId1801" Type="http://schemas.openxmlformats.org/officeDocument/2006/relationships/hyperlink" Target="http://pbs.twimg.com/profile_images/502737987252523008/1k3pXzXx_normal.jpeg" TargetMode="External"/><Relationship Id="rId3559" Type="http://schemas.openxmlformats.org/officeDocument/2006/relationships/hyperlink" Target="https://twitter.com/cototoko" TargetMode="External"/><Relationship Id="rId687" Type="http://schemas.openxmlformats.org/officeDocument/2006/relationships/hyperlink" Target="https://t.co/kMMb0YOVSS" TargetMode="External"/><Relationship Id="rId2368" Type="http://schemas.openxmlformats.org/officeDocument/2006/relationships/hyperlink" Target="http://pbs.twimg.com/profile_images/1460476218432798723/GvhmXKUh_normal.jpg" TargetMode="External"/><Relationship Id="rId3766" Type="http://schemas.openxmlformats.org/officeDocument/2006/relationships/hyperlink" Target="https://twitter.com/walter_sentsho" TargetMode="External"/><Relationship Id="rId3973" Type="http://schemas.openxmlformats.org/officeDocument/2006/relationships/hyperlink" Target="https://twitter.com/itsnaph" TargetMode="External"/><Relationship Id="rId4817" Type="http://schemas.openxmlformats.org/officeDocument/2006/relationships/hyperlink" Target="https://twitter.com/menggayyiee" TargetMode="External"/><Relationship Id="rId894" Type="http://schemas.openxmlformats.org/officeDocument/2006/relationships/hyperlink" Target="http://pbs.twimg.com/profile_images/1460801885565120517/v293W7Ox_normal.jpg" TargetMode="External"/><Relationship Id="rId1177" Type="http://schemas.openxmlformats.org/officeDocument/2006/relationships/hyperlink" Target="http://pbs.twimg.com/profile_images/1464363045119950849/CAEFROQk_normal.jpg" TargetMode="External"/><Relationship Id="rId2575" Type="http://schemas.openxmlformats.org/officeDocument/2006/relationships/hyperlink" Target="http://pbs.twimg.com/profile_images/1197511931721990144/roNcBNn-_normal.jpg" TargetMode="External"/><Relationship Id="rId2782" Type="http://schemas.openxmlformats.org/officeDocument/2006/relationships/hyperlink" Target="http://pbs.twimg.com/profile_images/1036361830061334528/zhLgSI3D_normal.jpg" TargetMode="External"/><Relationship Id="rId3419" Type="http://schemas.openxmlformats.org/officeDocument/2006/relationships/hyperlink" Target="https://twitter.com/colbycovmma" TargetMode="External"/><Relationship Id="rId3626" Type="http://schemas.openxmlformats.org/officeDocument/2006/relationships/hyperlink" Target="https://twitter.com/africancities_" TargetMode="External"/><Relationship Id="rId3833" Type="http://schemas.openxmlformats.org/officeDocument/2006/relationships/hyperlink" Target="https://twitter.com/dapphyyyy" TargetMode="External"/><Relationship Id="rId547" Type="http://schemas.openxmlformats.org/officeDocument/2006/relationships/hyperlink" Target="https://t.co/Oz8bEBlQQI" TargetMode="External"/><Relationship Id="rId754" Type="http://schemas.openxmlformats.org/officeDocument/2006/relationships/hyperlink" Target="http://pbs.twimg.com/profile_images/1433412323734065161/n9aKp-V4_normal.jpg" TargetMode="External"/><Relationship Id="rId961" Type="http://schemas.openxmlformats.org/officeDocument/2006/relationships/hyperlink" Target="http://pbs.twimg.com/profile_images/1348092529057607680/wjFKOZh9_normal.jpg" TargetMode="External"/><Relationship Id="rId1384" Type="http://schemas.openxmlformats.org/officeDocument/2006/relationships/hyperlink" Target="http://pbs.twimg.com/profile_images/1437506928729477121/r_NoyFj7_normal.jpg" TargetMode="External"/><Relationship Id="rId1591" Type="http://schemas.openxmlformats.org/officeDocument/2006/relationships/hyperlink" Target="http://pbs.twimg.com/profile_images/771622534982754304/H-tGZmSc_normal.jpg" TargetMode="External"/><Relationship Id="rId2228" Type="http://schemas.openxmlformats.org/officeDocument/2006/relationships/hyperlink" Target="http://pbs.twimg.com/profile_images/1437663672575434760/F0ttTzz9_normal.jpg" TargetMode="External"/><Relationship Id="rId2435" Type="http://schemas.openxmlformats.org/officeDocument/2006/relationships/hyperlink" Target="http://pbs.twimg.com/profile_images/1461498464605544451/m0G_5-y__normal.jpg" TargetMode="External"/><Relationship Id="rId2642" Type="http://schemas.openxmlformats.org/officeDocument/2006/relationships/hyperlink" Target="http://pbs.twimg.com/profile_images/904974269607583744/j2JF7TkM_normal.jpg" TargetMode="External"/><Relationship Id="rId3900" Type="http://schemas.openxmlformats.org/officeDocument/2006/relationships/hyperlink" Target="https://twitter.com/strbryci" TargetMode="External"/><Relationship Id="rId90" Type="http://schemas.openxmlformats.org/officeDocument/2006/relationships/hyperlink" Target="https://t.co/SLvLqKnUYn" TargetMode="External"/><Relationship Id="rId407" Type="http://schemas.openxmlformats.org/officeDocument/2006/relationships/hyperlink" Target="https://t.co/CoSW75sBtS" TargetMode="External"/><Relationship Id="rId614" Type="http://schemas.openxmlformats.org/officeDocument/2006/relationships/hyperlink" Target="https://t.co/6eYa6rFsaY" TargetMode="External"/><Relationship Id="rId821" Type="http://schemas.openxmlformats.org/officeDocument/2006/relationships/hyperlink" Target="http://pbs.twimg.com/profile_images/1449275079443943431/-_9VjHO9_normal.jpg" TargetMode="External"/><Relationship Id="rId1037" Type="http://schemas.openxmlformats.org/officeDocument/2006/relationships/hyperlink" Target="http://pbs.twimg.com/profile_images/1464075619960979460/YdvOvbLZ_normal.jpg" TargetMode="External"/><Relationship Id="rId1244" Type="http://schemas.openxmlformats.org/officeDocument/2006/relationships/hyperlink" Target="http://pbs.twimg.com/profile_images/1431232219670925314/YMfzFzUD_normal.jpg" TargetMode="External"/><Relationship Id="rId1451" Type="http://schemas.openxmlformats.org/officeDocument/2006/relationships/hyperlink" Target="http://pbs.twimg.com/profile_images/971675092278218752/nlXPpnS4_normal.jpg" TargetMode="External"/><Relationship Id="rId2502" Type="http://schemas.openxmlformats.org/officeDocument/2006/relationships/hyperlink" Target="http://pbs.twimg.com/profile_images/1089357928983941120/UTmpsDAf_normal.jpg" TargetMode="External"/><Relationship Id="rId1104" Type="http://schemas.openxmlformats.org/officeDocument/2006/relationships/hyperlink" Target="http://pbs.twimg.com/profile_images/1293670393690173446/SytXqOwr_normal.jpg" TargetMode="External"/><Relationship Id="rId1311" Type="http://schemas.openxmlformats.org/officeDocument/2006/relationships/hyperlink" Target="http://pbs.twimg.com/profile_images/1039887086088843264/nx4VoiIL_normal.jpg" TargetMode="External"/><Relationship Id="rId4467" Type="http://schemas.openxmlformats.org/officeDocument/2006/relationships/hyperlink" Target="https://twitter.com/poodlewins" TargetMode="External"/><Relationship Id="rId4674" Type="http://schemas.openxmlformats.org/officeDocument/2006/relationships/hyperlink" Target="https://twitter.com/sato22302" TargetMode="External"/><Relationship Id="rId4881" Type="http://schemas.openxmlformats.org/officeDocument/2006/relationships/hyperlink" Target="https://twitter.com/wmtyufc2" TargetMode="External"/><Relationship Id="rId3069" Type="http://schemas.openxmlformats.org/officeDocument/2006/relationships/hyperlink" Target="https://twitter.com/platinumperry" TargetMode="External"/><Relationship Id="rId3276" Type="http://schemas.openxmlformats.org/officeDocument/2006/relationships/hyperlink" Target="https://twitter.com/trader1sz" TargetMode="External"/><Relationship Id="rId3483" Type="http://schemas.openxmlformats.org/officeDocument/2006/relationships/hyperlink" Target="https://twitter.com/ufc_oracle" TargetMode="External"/><Relationship Id="rId3690" Type="http://schemas.openxmlformats.org/officeDocument/2006/relationships/hyperlink" Target="https://twitter.com/denistweetdudin" TargetMode="External"/><Relationship Id="rId4327" Type="http://schemas.openxmlformats.org/officeDocument/2006/relationships/hyperlink" Target="https://twitter.com/2021vista_1st" TargetMode="External"/><Relationship Id="rId4534" Type="http://schemas.openxmlformats.org/officeDocument/2006/relationships/hyperlink" Target="https://twitter.com/nordaceofficial" TargetMode="External"/><Relationship Id="rId197" Type="http://schemas.openxmlformats.org/officeDocument/2006/relationships/hyperlink" Target="https://t.co/W4MPEAUMFr" TargetMode="External"/><Relationship Id="rId2085" Type="http://schemas.openxmlformats.org/officeDocument/2006/relationships/hyperlink" Target="http://pbs.twimg.com/profile_images/1365096545813737472/MdE9uaXz_normal.jpg" TargetMode="External"/><Relationship Id="rId2292" Type="http://schemas.openxmlformats.org/officeDocument/2006/relationships/hyperlink" Target="http://pbs.twimg.com/profile_images/1461288961200902144/zg4aPKL9_normal.jpg" TargetMode="External"/><Relationship Id="rId3136" Type="http://schemas.openxmlformats.org/officeDocument/2006/relationships/hyperlink" Target="https://twitter.com/richardasalas3" TargetMode="External"/><Relationship Id="rId3343" Type="http://schemas.openxmlformats.org/officeDocument/2006/relationships/hyperlink" Target="https://twitter.com/shubhranshurai" TargetMode="External"/><Relationship Id="rId4741" Type="http://schemas.openxmlformats.org/officeDocument/2006/relationships/hyperlink" Target="https://twitter.com/thefullbokki" TargetMode="External"/><Relationship Id="rId264" Type="http://schemas.openxmlformats.org/officeDocument/2006/relationships/hyperlink" Target="https://t.co/K3xF0p2NLp" TargetMode="External"/><Relationship Id="rId471" Type="http://schemas.openxmlformats.org/officeDocument/2006/relationships/hyperlink" Target="https://t.co/tOLqG5XLlO" TargetMode="External"/><Relationship Id="rId2152" Type="http://schemas.openxmlformats.org/officeDocument/2006/relationships/hyperlink" Target="http://pbs.twimg.com/profile_images/1448991838379986951/_gSHcJ1X_normal.jpg" TargetMode="External"/><Relationship Id="rId3550" Type="http://schemas.openxmlformats.org/officeDocument/2006/relationships/hyperlink" Target="https://twitter.com/ahab_comoff" TargetMode="External"/><Relationship Id="rId4601" Type="http://schemas.openxmlformats.org/officeDocument/2006/relationships/hyperlink" Target="https://twitter.com/stallmma" TargetMode="External"/><Relationship Id="rId124" Type="http://schemas.openxmlformats.org/officeDocument/2006/relationships/hyperlink" Target="https://t.co/X1le43fXZX" TargetMode="External"/><Relationship Id="rId3203" Type="http://schemas.openxmlformats.org/officeDocument/2006/relationships/hyperlink" Target="https://twitter.com/karate_getter" TargetMode="External"/><Relationship Id="rId3410" Type="http://schemas.openxmlformats.org/officeDocument/2006/relationships/hyperlink" Target="https://twitter.com/asim_ali_arain" TargetMode="External"/><Relationship Id="rId331" Type="http://schemas.openxmlformats.org/officeDocument/2006/relationships/hyperlink" Target="https://t.co/v92gN1fT56" TargetMode="External"/><Relationship Id="rId2012" Type="http://schemas.openxmlformats.org/officeDocument/2006/relationships/hyperlink" Target="http://pbs.twimg.com/profile_images/1353167772277231617/8B2GXttd_normal.jpg" TargetMode="External"/><Relationship Id="rId2969" Type="http://schemas.openxmlformats.org/officeDocument/2006/relationships/hyperlink" Target="https://twitter.com/bklaeren" TargetMode="External"/><Relationship Id="rId1778" Type="http://schemas.openxmlformats.org/officeDocument/2006/relationships/hyperlink" Target="http://pbs.twimg.com/profile_images/1465286467354509312/JaII2cLP_normal.jpg" TargetMode="External"/><Relationship Id="rId1985" Type="http://schemas.openxmlformats.org/officeDocument/2006/relationships/hyperlink" Target="http://pbs.twimg.com/profile_images/1404606353885351937/9X_LQ7h5_normal.jpg" TargetMode="External"/><Relationship Id="rId2829" Type="http://schemas.openxmlformats.org/officeDocument/2006/relationships/hyperlink" Target="https://twitter.com/vaibhavxt" TargetMode="External"/><Relationship Id="rId4184" Type="http://schemas.openxmlformats.org/officeDocument/2006/relationships/hyperlink" Target="https://twitter.com/sauceepice" TargetMode="External"/><Relationship Id="rId4391" Type="http://schemas.openxmlformats.org/officeDocument/2006/relationships/hyperlink" Target="https://twitter.com/beneadth" TargetMode="External"/><Relationship Id="rId1638" Type="http://schemas.openxmlformats.org/officeDocument/2006/relationships/hyperlink" Target="http://pbs.twimg.com/profile_images/1458429338697682949/z4kcWwqB_normal.jpg" TargetMode="External"/><Relationship Id="rId4044" Type="http://schemas.openxmlformats.org/officeDocument/2006/relationships/hyperlink" Target="https://twitter.com/eyessmanga" TargetMode="External"/><Relationship Id="rId4251" Type="http://schemas.openxmlformats.org/officeDocument/2006/relationships/hyperlink" Target="https://twitter.com/kiace11" TargetMode="External"/><Relationship Id="rId1845" Type="http://schemas.openxmlformats.org/officeDocument/2006/relationships/hyperlink" Target="http://pbs.twimg.com/profile_images/1451588878586953732/rWsAizst_normal.jpg" TargetMode="External"/><Relationship Id="rId3060" Type="http://schemas.openxmlformats.org/officeDocument/2006/relationships/hyperlink" Target="https://twitter.com/johnny200018" TargetMode="External"/><Relationship Id="rId4111" Type="http://schemas.openxmlformats.org/officeDocument/2006/relationships/hyperlink" Target="https://twitter.com/georgesstpierre" TargetMode="External"/><Relationship Id="rId1705" Type="http://schemas.openxmlformats.org/officeDocument/2006/relationships/hyperlink" Target="http://pbs.twimg.com/profile_images/1207076326118547456/lFa391tV_normal.jpg" TargetMode="External"/><Relationship Id="rId1912" Type="http://schemas.openxmlformats.org/officeDocument/2006/relationships/hyperlink" Target="http://pbs.twimg.com/profile_images/1253037458012418049/jS_Tlz-a_normal.jpg" TargetMode="External"/><Relationship Id="rId3877" Type="http://schemas.openxmlformats.org/officeDocument/2006/relationships/hyperlink" Target="https://twitter.com/dikasureeeeeeee" TargetMode="External"/><Relationship Id="rId798" Type="http://schemas.openxmlformats.org/officeDocument/2006/relationships/hyperlink" Target="http://pbs.twimg.com/profile_images/1461527983605391361/bU6RpEiK_normal.jpg" TargetMode="External"/><Relationship Id="rId2479" Type="http://schemas.openxmlformats.org/officeDocument/2006/relationships/hyperlink" Target="http://pbs.twimg.com/profile_images/1452354740881399815/i1uP4_Xc_normal.jpg" TargetMode="External"/><Relationship Id="rId2686" Type="http://schemas.openxmlformats.org/officeDocument/2006/relationships/hyperlink" Target="http://pbs.twimg.com/profile_images/1418689497726742528/zdeyETX9_normal.jpg" TargetMode="External"/><Relationship Id="rId2893" Type="http://schemas.openxmlformats.org/officeDocument/2006/relationships/hyperlink" Target="https://twitter.com/twrecks155" TargetMode="External"/><Relationship Id="rId3737" Type="http://schemas.openxmlformats.org/officeDocument/2006/relationships/hyperlink" Target="https://twitter.com/ruto_n00na" TargetMode="External"/><Relationship Id="rId3944" Type="http://schemas.openxmlformats.org/officeDocument/2006/relationships/hyperlink" Target="https://twitter.com/umashantha" TargetMode="External"/><Relationship Id="rId658" Type="http://schemas.openxmlformats.org/officeDocument/2006/relationships/hyperlink" Target="https://t.co/l0JR0fHd0s" TargetMode="External"/><Relationship Id="rId865" Type="http://schemas.openxmlformats.org/officeDocument/2006/relationships/hyperlink" Target="http://pbs.twimg.com/profile_images/1429880111797506051/mYF19cp9_normal.jpg" TargetMode="External"/><Relationship Id="rId1288" Type="http://schemas.openxmlformats.org/officeDocument/2006/relationships/hyperlink" Target="http://pbs.twimg.com/profile_images/1401511370554626048/e5ajLK1l_normal.jpg" TargetMode="External"/><Relationship Id="rId1495" Type="http://schemas.openxmlformats.org/officeDocument/2006/relationships/hyperlink" Target="http://pbs.twimg.com/profile_images/1310687837474430977/Esa6_mOC_normal.jpg" TargetMode="External"/><Relationship Id="rId2339" Type="http://schemas.openxmlformats.org/officeDocument/2006/relationships/hyperlink" Target="http://pbs.twimg.com/profile_images/1463130178692218884/lN7BVLbe_normal.jpg" TargetMode="External"/><Relationship Id="rId2546" Type="http://schemas.openxmlformats.org/officeDocument/2006/relationships/hyperlink" Target="http://pbs.twimg.com/profile_images/1336982597415518209/MQwpXvFb_normal.jpg" TargetMode="External"/><Relationship Id="rId2753" Type="http://schemas.openxmlformats.org/officeDocument/2006/relationships/hyperlink" Target="http://pbs.twimg.com/profile_images/1464155847895011351/FD_w93Nq_normal.jpg" TargetMode="External"/><Relationship Id="rId2960" Type="http://schemas.openxmlformats.org/officeDocument/2006/relationships/hyperlink" Target="https://twitter.com/stream_caster" TargetMode="External"/><Relationship Id="rId3804" Type="http://schemas.openxmlformats.org/officeDocument/2006/relationships/hyperlink" Target="https://twitter.com/patambaylang" TargetMode="External"/><Relationship Id="rId518" Type="http://schemas.openxmlformats.org/officeDocument/2006/relationships/hyperlink" Target="https://t.co/ZtegvvuwlT" TargetMode="External"/><Relationship Id="rId725" Type="http://schemas.openxmlformats.org/officeDocument/2006/relationships/hyperlink" Target="http://pbs.twimg.com/profile_images/1453143221144522752/4mWRg2eD_normal.jpg" TargetMode="External"/><Relationship Id="rId932" Type="http://schemas.openxmlformats.org/officeDocument/2006/relationships/hyperlink" Target="http://pbs.twimg.com/profile_images/1028757861093072896/fTAa7SIr_normal.jpg" TargetMode="External"/><Relationship Id="rId1148" Type="http://schemas.openxmlformats.org/officeDocument/2006/relationships/hyperlink" Target="http://pbs.twimg.com/profile_images/2449185613/image_normal.jpg" TargetMode="External"/><Relationship Id="rId1355" Type="http://schemas.openxmlformats.org/officeDocument/2006/relationships/hyperlink" Target="http://pbs.twimg.com/profile_images/1143626610647736326/ix-wTCS2_normal.png" TargetMode="External"/><Relationship Id="rId1562" Type="http://schemas.openxmlformats.org/officeDocument/2006/relationships/hyperlink" Target="http://pbs.twimg.com/profile_images/1462580327038451715/quz8d9Sm_normal.jpg" TargetMode="External"/><Relationship Id="rId2406" Type="http://schemas.openxmlformats.org/officeDocument/2006/relationships/hyperlink" Target="http://pbs.twimg.com/profile_images/1457392433810006017/B5-nkAtR_normal.jpg" TargetMode="External"/><Relationship Id="rId2613" Type="http://schemas.openxmlformats.org/officeDocument/2006/relationships/hyperlink" Target="http://pbs.twimg.com/profile_images/1427246808321773575/jte8NuGg_normal.jpg" TargetMode="External"/><Relationship Id="rId1008" Type="http://schemas.openxmlformats.org/officeDocument/2006/relationships/hyperlink" Target="http://pbs.twimg.com/profile_images/786646751247675392/Cy3a21lW_normal.jpg" TargetMode="External"/><Relationship Id="rId1215" Type="http://schemas.openxmlformats.org/officeDocument/2006/relationships/hyperlink" Target="http://pbs.twimg.com/profile_images/1463456295747723264/0SFA8lS1_normal.jpg" TargetMode="External"/><Relationship Id="rId1422" Type="http://schemas.openxmlformats.org/officeDocument/2006/relationships/hyperlink" Target="http://pbs.twimg.com/profile_images/1457351180321841156/rFQE3uqd_normal.jpg" TargetMode="External"/><Relationship Id="rId2820" Type="http://schemas.openxmlformats.org/officeDocument/2006/relationships/hyperlink" Target="https://twitter.com/jedkmeshew" TargetMode="External"/><Relationship Id="rId4578" Type="http://schemas.openxmlformats.org/officeDocument/2006/relationships/hyperlink" Target="https://twitter.com/georgekambosos" TargetMode="External"/><Relationship Id="rId61" Type="http://schemas.openxmlformats.org/officeDocument/2006/relationships/hyperlink" Target="https://t.co/wUkdmD4XHo" TargetMode="External"/><Relationship Id="rId3387" Type="http://schemas.openxmlformats.org/officeDocument/2006/relationships/hyperlink" Target="https://twitter.com/yaniarsim" TargetMode="External"/><Relationship Id="rId4785" Type="http://schemas.openxmlformats.org/officeDocument/2006/relationships/hyperlink" Target="https://twitter.com/mutenkurasushi" TargetMode="External"/><Relationship Id="rId2196" Type="http://schemas.openxmlformats.org/officeDocument/2006/relationships/hyperlink" Target="http://pbs.twimg.com/profile_images/1406798866624696321/YpMBBzG7_normal.jpg" TargetMode="External"/><Relationship Id="rId3594" Type="http://schemas.openxmlformats.org/officeDocument/2006/relationships/hyperlink" Target="https://twitter.com/cryptoanglio" TargetMode="External"/><Relationship Id="rId4438" Type="http://schemas.openxmlformats.org/officeDocument/2006/relationships/hyperlink" Target="https://twitter.com/tkvk7_cityx" TargetMode="External"/><Relationship Id="rId4645" Type="http://schemas.openxmlformats.org/officeDocument/2006/relationships/hyperlink" Target="https://twitter.com/frenchsavagery" TargetMode="External"/><Relationship Id="rId4852" Type="http://schemas.openxmlformats.org/officeDocument/2006/relationships/hyperlink" Target="https://twitter.com/justin_gaethje" TargetMode="External"/><Relationship Id="rId168" Type="http://schemas.openxmlformats.org/officeDocument/2006/relationships/hyperlink" Target="https://t.co/Cdlneg8gnV" TargetMode="External"/><Relationship Id="rId3247" Type="http://schemas.openxmlformats.org/officeDocument/2006/relationships/hyperlink" Target="https://twitter.com/powerbower20" TargetMode="External"/><Relationship Id="rId3454" Type="http://schemas.openxmlformats.org/officeDocument/2006/relationships/hyperlink" Target="https://twitter.com/emmanuelmacron" TargetMode="External"/><Relationship Id="rId3661" Type="http://schemas.openxmlformats.org/officeDocument/2006/relationships/hyperlink" Target="https://twitter.com/natash_blake" TargetMode="External"/><Relationship Id="rId4505" Type="http://schemas.openxmlformats.org/officeDocument/2006/relationships/hyperlink" Target="https://twitter.com/macenah21" TargetMode="External"/><Relationship Id="rId4712" Type="http://schemas.openxmlformats.org/officeDocument/2006/relationships/hyperlink" Target="https://twitter.com/sutten_present_" TargetMode="External"/><Relationship Id="rId375" Type="http://schemas.openxmlformats.org/officeDocument/2006/relationships/hyperlink" Target="https://t.co/Ykjqh58ZhQ" TargetMode="External"/><Relationship Id="rId582" Type="http://schemas.openxmlformats.org/officeDocument/2006/relationships/hyperlink" Target="https://t.co/pPoJtp6b7g" TargetMode="External"/><Relationship Id="rId2056" Type="http://schemas.openxmlformats.org/officeDocument/2006/relationships/hyperlink" Target="http://pbs.twimg.com/profile_images/1465261210702852096/lNy7GSxK_normal.jpg" TargetMode="External"/><Relationship Id="rId2263" Type="http://schemas.openxmlformats.org/officeDocument/2006/relationships/hyperlink" Target="http://pbs.twimg.com/profile_images/1464816880678539271/T0IvetCb_normal.jpg" TargetMode="External"/><Relationship Id="rId2470" Type="http://schemas.openxmlformats.org/officeDocument/2006/relationships/hyperlink" Target="http://pbs.twimg.com/profile_images/1375827709134303232/KzLJrhfz_normal.jpg" TargetMode="External"/><Relationship Id="rId3107" Type="http://schemas.openxmlformats.org/officeDocument/2006/relationships/hyperlink" Target="https://twitter.com/fljuemnw3pyp9th" TargetMode="External"/><Relationship Id="rId3314" Type="http://schemas.openxmlformats.org/officeDocument/2006/relationships/hyperlink" Target="https://twitter.com/jordanlucki" TargetMode="External"/><Relationship Id="rId3521" Type="http://schemas.openxmlformats.org/officeDocument/2006/relationships/hyperlink" Target="https://twitter.com/ajkhan83" TargetMode="External"/><Relationship Id="rId235" Type="http://schemas.openxmlformats.org/officeDocument/2006/relationships/hyperlink" Target="https://t.co/w4Hsv8oSQY" TargetMode="External"/><Relationship Id="rId442" Type="http://schemas.openxmlformats.org/officeDocument/2006/relationships/hyperlink" Target="https://t.co/4PB5A5V6uT" TargetMode="External"/><Relationship Id="rId1072" Type="http://schemas.openxmlformats.org/officeDocument/2006/relationships/hyperlink" Target="http://pbs.twimg.com/profile_images/1011115180162334720/llnRPdD3_normal.jpg" TargetMode="External"/><Relationship Id="rId2123" Type="http://schemas.openxmlformats.org/officeDocument/2006/relationships/hyperlink" Target="http://pbs.twimg.com/profile_images/1465215672292499456/yhvDfVpX_normal.jpg" TargetMode="External"/><Relationship Id="rId2330" Type="http://schemas.openxmlformats.org/officeDocument/2006/relationships/hyperlink" Target="http://pbs.twimg.com/profile_images/1367143043728429058/Mbo8ApF4_normal.jpg" TargetMode="External"/><Relationship Id="rId302" Type="http://schemas.openxmlformats.org/officeDocument/2006/relationships/hyperlink" Target="http://t.co/rhbtT5tHmQ" TargetMode="External"/><Relationship Id="rId4088" Type="http://schemas.openxmlformats.org/officeDocument/2006/relationships/hyperlink" Target="https://twitter.com/muntasir795" TargetMode="External"/><Relationship Id="rId4295" Type="http://schemas.openxmlformats.org/officeDocument/2006/relationships/hyperlink" Target="https://twitter.com/mewj79" TargetMode="External"/><Relationship Id="rId1889" Type="http://schemas.openxmlformats.org/officeDocument/2006/relationships/hyperlink" Target="http://pbs.twimg.com/profile_images/1448002815360602114/zy9vQUsO_normal.png" TargetMode="External"/><Relationship Id="rId4155" Type="http://schemas.openxmlformats.org/officeDocument/2006/relationships/hyperlink" Target="https://twitter.com/nalokimang" TargetMode="External"/><Relationship Id="rId4362" Type="http://schemas.openxmlformats.org/officeDocument/2006/relationships/hyperlink" Target="https://twitter.com/loiavnducelsjtd" TargetMode="External"/><Relationship Id="rId1749" Type="http://schemas.openxmlformats.org/officeDocument/2006/relationships/hyperlink" Target="http://pbs.twimg.com/profile_images/1387638117587296259/U9u7HQy1_normal.jpg" TargetMode="External"/><Relationship Id="rId1956" Type="http://schemas.openxmlformats.org/officeDocument/2006/relationships/hyperlink" Target="http://pbs.twimg.com/profile_images/1464876109934501893/j3scxgzb_normal.jpg" TargetMode="External"/><Relationship Id="rId3171" Type="http://schemas.openxmlformats.org/officeDocument/2006/relationships/hyperlink" Target="https://twitter.com/lotuse_xx" TargetMode="External"/><Relationship Id="rId4015" Type="http://schemas.openxmlformats.org/officeDocument/2006/relationships/hyperlink" Target="https://twitter.com/___kwinlycityx_" TargetMode="External"/><Relationship Id="rId1609" Type="http://schemas.openxmlformats.org/officeDocument/2006/relationships/hyperlink" Target="http://pbs.twimg.com/profile_images/1453404996024684545/cCqX2f-Q_normal.jpg" TargetMode="External"/><Relationship Id="rId1816" Type="http://schemas.openxmlformats.org/officeDocument/2006/relationships/hyperlink" Target="http://pbs.twimg.com/profile_images/1401486300797042690/ctVSgoxQ_normal.jpg" TargetMode="External"/><Relationship Id="rId4222" Type="http://schemas.openxmlformats.org/officeDocument/2006/relationships/hyperlink" Target="https://twitter.com/kepincityx" TargetMode="External"/><Relationship Id="rId3031" Type="http://schemas.openxmlformats.org/officeDocument/2006/relationships/hyperlink" Target="https://twitter.com/surouninoira" TargetMode="External"/><Relationship Id="rId3988" Type="http://schemas.openxmlformats.org/officeDocument/2006/relationships/hyperlink" Target="https://twitter.com/romarnixmma" TargetMode="External"/><Relationship Id="rId2797" Type="http://schemas.openxmlformats.org/officeDocument/2006/relationships/hyperlink" Target="http://pbs.twimg.com/profile_images/1464503085498527745/kc2aX3VC_normal.jpg" TargetMode="External"/><Relationship Id="rId3848" Type="http://schemas.openxmlformats.org/officeDocument/2006/relationships/hyperlink" Target="https://twitter.com/___jolly_" TargetMode="External"/><Relationship Id="rId769" Type="http://schemas.openxmlformats.org/officeDocument/2006/relationships/hyperlink" Target="http://pbs.twimg.com/profile_images/1193932432896081926/U6e-t0UQ_normal.jpg" TargetMode="External"/><Relationship Id="rId976" Type="http://schemas.openxmlformats.org/officeDocument/2006/relationships/hyperlink" Target="http://pbs.twimg.com/profile_images/1053680138678788096/07tFlf_0_normal.jpg" TargetMode="External"/><Relationship Id="rId1399" Type="http://schemas.openxmlformats.org/officeDocument/2006/relationships/hyperlink" Target="http://pbs.twimg.com/profile_images/2395466001/xxhg6sjw9er64e0o50w0_normal.jpeg" TargetMode="External"/><Relationship Id="rId2657" Type="http://schemas.openxmlformats.org/officeDocument/2006/relationships/hyperlink" Target="http://pbs.twimg.com/profile_images/1159673988475285504/m2fbbwYG_normal.jpg" TargetMode="External"/><Relationship Id="rId629" Type="http://schemas.openxmlformats.org/officeDocument/2006/relationships/hyperlink" Target="https://t.co/InEtjst7S9" TargetMode="External"/><Relationship Id="rId1259" Type="http://schemas.openxmlformats.org/officeDocument/2006/relationships/hyperlink" Target="http://pbs.twimg.com/profile_images/1250659464082075648/MquCh6Bm_normal.jpg" TargetMode="External"/><Relationship Id="rId1466" Type="http://schemas.openxmlformats.org/officeDocument/2006/relationships/hyperlink" Target="http://pbs.twimg.com/profile_images/1247889793255538688/NqA3Fe7q_normal.jpg" TargetMode="External"/><Relationship Id="rId2864" Type="http://schemas.openxmlformats.org/officeDocument/2006/relationships/hyperlink" Target="https://twitter.com/drnkconor" TargetMode="External"/><Relationship Id="rId3708" Type="http://schemas.openxmlformats.org/officeDocument/2006/relationships/hyperlink" Target="https://twitter.com/alexiscorbiere" TargetMode="External"/><Relationship Id="rId3915" Type="http://schemas.openxmlformats.org/officeDocument/2006/relationships/hyperlink" Target="https://twitter.com/retweetdc" TargetMode="External"/><Relationship Id="rId836" Type="http://schemas.openxmlformats.org/officeDocument/2006/relationships/hyperlink" Target="http://pbs.twimg.com/profile_images/1377879615310426117/-TAgaDp5_normal.jpg" TargetMode="External"/><Relationship Id="rId1119" Type="http://schemas.openxmlformats.org/officeDocument/2006/relationships/hyperlink" Target="http://pbs.twimg.com/profile_images/1460068244925173760/djT3brBw_normal.jpg" TargetMode="External"/><Relationship Id="rId1673" Type="http://schemas.openxmlformats.org/officeDocument/2006/relationships/hyperlink" Target="http://pbs.twimg.com/profile_images/1435437444665462788/6_XIuYFQ_normal.jpg" TargetMode="External"/><Relationship Id="rId1880" Type="http://schemas.openxmlformats.org/officeDocument/2006/relationships/hyperlink" Target="http://pbs.twimg.com/profile_images/1457528439842304001/mlOf3zwh_normal.jpg" TargetMode="External"/><Relationship Id="rId2517" Type="http://schemas.openxmlformats.org/officeDocument/2006/relationships/hyperlink" Target="http://pbs.twimg.com/profile_images/1463774270522535937/myJwf-GD_normal.jpg" TargetMode="External"/><Relationship Id="rId2724" Type="http://schemas.openxmlformats.org/officeDocument/2006/relationships/hyperlink" Target="http://pbs.twimg.com/profile_images/1338426685990055939/jTcwagiw_normal.jpg" TargetMode="External"/><Relationship Id="rId2931" Type="http://schemas.openxmlformats.org/officeDocument/2006/relationships/hyperlink" Target="https://twitter.com/dasmajortuff" TargetMode="External"/><Relationship Id="rId903" Type="http://schemas.openxmlformats.org/officeDocument/2006/relationships/hyperlink" Target="http://pbs.twimg.com/profile_images/1431074861615501313/H49Z0RBQ_normal.jpg" TargetMode="External"/><Relationship Id="rId1326" Type="http://schemas.openxmlformats.org/officeDocument/2006/relationships/hyperlink" Target="http://pbs.twimg.com/profile_images/1376138314021957633/FZSakYdq_normal.jpg" TargetMode="External"/><Relationship Id="rId1533" Type="http://schemas.openxmlformats.org/officeDocument/2006/relationships/hyperlink" Target="http://pbs.twimg.com/profile_images/1064051756143915008/Gq9Ddkq__normal.jpg" TargetMode="External"/><Relationship Id="rId1740" Type="http://schemas.openxmlformats.org/officeDocument/2006/relationships/hyperlink" Target="http://pbs.twimg.com/profile_images/1455074400165064704/0fHcHNTy_normal.jpg" TargetMode="External"/><Relationship Id="rId4689" Type="http://schemas.openxmlformats.org/officeDocument/2006/relationships/hyperlink" Target="https://twitter.com/rex_sokeibu" TargetMode="External"/><Relationship Id="rId4896" Type="http://schemas.openxmlformats.org/officeDocument/2006/relationships/drawing" Target="../drawings/drawing1.xml"/><Relationship Id="rId32" Type="http://schemas.openxmlformats.org/officeDocument/2006/relationships/hyperlink" Target="https://t.co/3BuAcL8gK2" TargetMode="External"/><Relationship Id="rId1600" Type="http://schemas.openxmlformats.org/officeDocument/2006/relationships/hyperlink" Target="http://pbs.twimg.com/profile_images/1254386738539225089/9Jk0VPc3_normal.jpg" TargetMode="External"/><Relationship Id="rId3498" Type="http://schemas.openxmlformats.org/officeDocument/2006/relationships/hyperlink" Target="https://twitter.com/anomaro426" TargetMode="External"/><Relationship Id="rId4549" Type="http://schemas.openxmlformats.org/officeDocument/2006/relationships/hyperlink" Target="https://twitter.com/ericlaughsatyou" TargetMode="External"/><Relationship Id="rId4756" Type="http://schemas.openxmlformats.org/officeDocument/2006/relationships/hyperlink" Target="https://twitter.com/nitoriofficial" TargetMode="External"/><Relationship Id="rId3358" Type="http://schemas.openxmlformats.org/officeDocument/2006/relationships/hyperlink" Target="https://twitter.com/cryptocom" TargetMode="External"/><Relationship Id="rId3565" Type="http://schemas.openxmlformats.org/officeDocument/2006/relationships/hyperlink" Target="https://twitter.com/hji8ixvvr39lisc" TargetMode="External"/><Relationship Id="rId3772" Type="http://schemas.openxmlformats.org/officeDocument/2006/relationships/hyperlink" Target="https://twitter.com/pasvuupaspris" TargetMode="External"/><Relationship Id="rId4409" Type="http://schemas.openxmlformats.org/officeDocument/2006/relationships/hyperlink" Target="https://twitter.com/mmaskovv" TargetMode="External"/><Relationship Id="rId4616" Type="http://schemas.openxmlformats.org/officeDocument/2006/relationships/hyperlink" Target="https://twitter.com/big_stereotype" TargetMode="External"/><Relationship Id="rId4823" Type="http://schemas.openxmlformats.org/officeDocument/2006/relationships/hyperlink" Target="https://twitter.com/tcsinterview" TargetMode="External"/><Relationship Id="rId279" Type="http://schemas.openxmlformats.org/officeDocument/2006/relationships/hyperlink" Target="https://t.co/PIVPdXhK9E" TargetMode="External"/><Relationship Id="rId486" Type="http://schemas.openxmlformats.org/officeDocument/2006/relationships/hyperlink" Target="https://t.co/jwsVwbr7Sm" TargetMode="External"/><Relationship Id="rId693" Type="http://schemas.openxmlformats.org/officeDocument/2006/relationships/hyperlink" Target="https://t.co/t0IBtfBFRw" TargetMode="External"/><Relationship Id="rId2167" Type="http://schemas.openxmlformats.org/officeDocument/2006/relationships/hyperlink" Target="http://pbs.twimg.com/profile_images/1413821413396463618/HP-OpQI2_normal.jpg" TargetMode="External"/><Relationship Id="rId2374" Type="http://schemas.openxmlformats.org/officeDocument/2006/relationships/hyperlink" Target="http://abs.twimg.com/sticky/default_profile_images/default_profile_normal.png" TargetMode="External"/><Relationship Id="rId2581" Type="http://schemas.openxmlformats.org/officeDocument/2006/relationships/hyperlink" Target="http://pbs.twimg.com/profile_images/948730816749649921/Rw70gY5M_normal.jpg" TargetMode="External"/><Relationship Id="rId3218" Type="http://schemas.openxmlformats.org/officeDocument/2006/relationships/hyperlink" Target="https://twitter.com/amandabarragan_" TargetMode="External"/><Relationship Id="rId3425" Type="http://schemas.openxmlformats.org/officeDocument/2006/relationships/hyperlink" Target="https://twitter.com/nlkagan" TargetMode="External"/><Relationship Id="rId3632" Type="http://schemas.openxmlformats.org/officeDocument/2006/relationships/hyperlink" Target="https://twitter.com/cryptosuperape" TargetMode="External"/><Relationship Id="rId139" Type="http://schemas.openxmlformats.org/officeDocument/2006/relationships/hyperlink" Target="https://t.co/UX3fbIvlxX" TargetMode="External"/><Relationship Id="rId346" Type="http://schemas.openxmlformats.org/officeDocument/2006/relationships/hyperlink" Target="https://t.co/GRVM0pLrPa" TargetMode="External"/><Relationship Id="rId553" Type="http://schemas.openxmlformats.org/officeDocument/2006/relationships/hyperlink" Target="https://t.co/0LEXAvkSH3" TargetMode="External"/><Relationship Id="rId760" Type="http://schemas.openxmlformats.org/officeDocument/2006/relationships/hyperlink" Target="http://pbs.twimg.com/profile_images/1424402517325090816/jEXWGsF5_normal.jpg" TargetMode="External"/><Relationship Id="rId1183" Type="http://schemas.openxmlformats.org/officeDocument/2006/relationships/hyperlink" Target="http://pbs.twimg.com/profile_images/1229842676545130496/fE-Gjhqg_normal.jpg" TargetMode="External"/><Relationship Id="rId1390" Type="http://schemas.openxmlformats.org/officeDocument/2006/relationships/hyperlink" Target="http://pbs.twimg.com/profile_images/1247432791920386053/Q1KPkxMY_normal.jpg" TargetMode="External"/><Relationship Id="rId2027" Type="http://schemas.openxmlformats.org/officeDocument/2006/relationships/hyperlink" Target="http://pbs.twimg.com/profile_images/1464611788490625038/9L5EXKxy_normal.jpg" TargetMode="External"/><Relationship Id="rId2234" Type="http://schemas.openxmlformats.org/officeDocument/2006/relationships/hyperlink" Target="http://pbs.twimg.com/profile_images/907714707141877760/d-04IhEu_normal.jpg" TargetMode="External"/><Relationship Id="rId2441" Type="http://schemas.openxmlformats.org/officeDocument/2006/relationships/hyperlink" Target="http://pbs.twimg.com/profile_images/1147737662666657792/ygu1Pxj-_normal.jpg" TargetMode="External"/><Relationship Id="rId206" Type="http://schemas.openxmlformats.org/officeDocument/2006/relationships/hyperlink" Target="https://t.co/cIEktEYrgL" TargetMode="External"/><Relationship Id="rId413" Type="http://schemas.openxmlformats.org/officeDocument/2006/relationships/hyperlink" Target="https://t.co/90ddYqcmHv" TargetMode="External"/><Relationship Id="rId1043" Type="http://schemas.openxmlformats.org/officeDocument/2006/relationships/hyperlink" Target="http://pbs.twimg.com/profile_images/1420864868933046279/jmlvB6mD_normal.jpg" TargetMode="External"/><Relationship Id="rId4199" Type="http://schemas.openxmlformats.org/officeDocument/2006/relationships/hyperlink" Target="https://twitter.com/htsony" TargetMode="External"/><Relationship Id="rId620" Type="http://schemas.openxmlformats.org/officeDocument/2006/relationships/hyperlink" Target="https://t.co/hp9QsKuDwc" TargetMode="External"/><Relationship Id="rId1250" Type="http://schemas.openxmlformats.org/officeDocument/2006/relationships/hyperlink" Target="http://pbs.twimg.com/profile_images/1450489920825479171/cFjLeTx9_normal.jpg" TargetMode="External"/><Relationship Id="rId2301" Type="http://schemas.openxmlformats.org/officeDocument/2006/relationships/hyperlink" Target="http://pbs.twimg.com/profile_images/1465237990507106305/Og1dzFXZ_normal.jpg" TargetMode="External"/><Relationship Id="rId4059" Type="http://schemas.openxmlformats.org/officeDocument/2006/relationships/hyperlink" Target="https://twitter.com/isiknes" TargetMode="External"/><Relationship Id="rId1110" Type="http://schemas.openxmlformats.org/officeDocument/2006/relationships/hyperlink" Target="http://pbs.twimg.com/profile_images/1408409915857723396/LO_QWNMe_normal.jpg" TargetMode="External"/><Relationship Id="rId4266" Type="http://schemas.openxmlformats.org/officeDocument/2006/relationships/hyperlink" Target="https://twitter.com/rennyunodeshi" TargetMode="External"/><Relationship Id="rId4473" Type="http://schemas.openxmlformats.org/officeDocument/2006/relationships/hyperlink" Target="https://twitter.com/showtimeboxing" TargetMode="External"/><Relationship Id="rId4680" Type="http://schemas.openxmlformats.org/officeDocument/2006/relationships/hyperlink" Target="https://twitter.com/xxx_aaa55" TargetMode="External"/><Relationship Id="rId1927" Type="http://schemas.openxmlformats.org/officeDocument/2006/relationships/hyperlink" Target="http://pbs.twimg.com/profile_images/1417975244103593989/6wVMNKk__normal.jpg" TargetMode="External"/><Relationship Id="rId3075" Type="http://schemas.openxmlformats.org/officeDocument/2006/relationships/hyperlink" Target="https://twitter.com/freddycarbs" TargetMode="External"/><Relationship Id="rId3282" Type="http://schemas.openxmlformats.org/officeDocument/2006/relationships/hyperlink" Target="https://twitter.com/chrisreive" TargetMode="External"/><Relationship Id="rId4126" Type="http://schemas.openxmlformats.org/officeDocument/2006/relationships/hyperlink" Target="https://twitter.com/gyeombamie_" TargetMode="External"/><Relationship Id="rId4333" Type="http://schemas.openxmlformats.org/officeDocument/2006/relationships/hyperlink" Target="https://twitter.com/kang_sol_a_" TargetMode="External"/><Relationship Id="rId4540" Type="http://schemas.openxmlformats.org/officeDocument/2006/relationships/hyperlink" Target="https://twitter.com/jesuschild87" TargetMode="External"/><Relationship Id="rId2091" Type="http://schemas.openxmlformats.org/officeDocument/2006/relationships/hyperlink" Target="http://pbs.twimg.com/profile_images/674154387456065536/V1Zp88KA_normal.jpg" TargetMode="External"/><Relationship Id="rId3142" Type="http://schemas.openxmlformats.org/officeDocument/2006/relationships/hyperlink" Target="https://twitter.com/jakepaul" TargetMode="External"/><Relationship Id="rId4400" Type="http://schemas.openxmlformats.org/officeDocument/2006/relationships/hyperlink" Target="https://twitter.com/unlorddelogrono" TargetMode="External"/><Relationship Id="rId270" Type="http://schemas.openxmlformats.org/officeDocument/2006/relationships/hyperlink" Target="https://t.co/tPSENMw6Te" TargetMode="External"/><Relationship Id="rId3002" Type="http://schemas.openxmlformats.org/officeDocument/2006/relationships/hyperlink" Target="https://twitter.com/classifiedmma" TargetMode="External"/><Relationship Id="rId130" Type="http://schemas.openxmlformats.org/officeDocument/2006/relationships/hyperlink" Target="https://t.co/WtUaYjP55M" TargetMode="External"/><Relationship Id="rId3959" Type="http://schemas.openxmlformats.org/officeDocument/2006/relationships/hyperlink" Target="https://twitter.com/futboholik1947" TargetMode="External"/><Relationship Id="rId2768" Type="http://schemas.openxmlformats.org/officeDocument/2006/relationships/hyperlink" Target="http://pbs.twimg.com/profile_images/1407103494859935746/wwXVYvmg_normal.jpg" TargetMode="External"/><Relationship Id="rId2975" Type="http://schemas.openxmlformats.org/officeDocument/2006/relationships/hyperlink" Target="https://twitter.com/wolfkingvillian" TargetMode="External"/><Relationship Id="rId3819" Type="http://schemas.openxmlformats.org/officeDocument/2006/relationships/hyperlink" Target="https://twitter.com/itsjustmezeynah" TargetMode="External"/><Relationship Id="rId947" Type="http://schemas.openxmlformats.org/officeDocument/2006/relationships/hyperlink" Target="http://pbs.twimg.com/profile_images/1394177425974587393/MxJ76cNP_normal.jpg" TargetMode="External"/><Relationship Id="rId1577" Type="http://schemas.openxmlformats.org/officeDocument/2006/relationships/hyperlink" Target="http://pbs.twimg.com/profile_images/1332760781717467136/SdLMgNkM_normal.jpg" TargetMode="External"/><Relationship Id="rId1784" Type="http://schemas.openxmlformats.org/officeDocument/2006/relationships/hyperlink" Target="http://pbs.twimg.com/profile_images/1463792927428079624/5S89M7kF_normal.png" TargetMode="External"/><Relationship Id="rId1991" Type="http://schemas.openxmlformats.org/officeDocument/2006/relationships/hyperlink" Target="http://pbs.twimg.com/profile_images/1455881475317186560/WDXxGxVJ_normal.jpg" TargetMode="External"/><Relationship Id="rId2628" Type="http://schemas.openxmlformats.org/officeDocument/2006/relationships/hyperlink" Target="http://pbs.twimg.com/profile_images/1096332520969318400/X0iPDq5Q_normal.png" TargetMode="External"/><Relationship Id="rId2835" Type="http://schemas.openxmlformats.org/officeDocument/2006/relationships/hyperlink" Target="https://twitter.com/kyojimomoko1" TargetMode="External"/><Relationship Id="rId4190" Type="http://schemas.openxmlformats.org/officeDocument/2006/relationships/hyperlink" Target="https://twitter.com/elduper1" TargetMode="External"/><Relationship Id="rId76" Type="http://schemas.openxmlformats.org/officeDocument/2006/relationships/hyperlink" Target="https://t.co/i8fPJ1ppXd" TargetMode="External"/><Relationship Id="rId807" Type="http://schemas.openxmlformats.org/officeDocument/2006/relationships/hyperlink" Target="http://pbs.twimg.com/profile_images/1379460826885578752/---taXaj_normal.jpg" TargetMode="External"/><Relationship Id="rId1437" Type="http://schemas.openxmlformats.org/officeDocument/2006/relationships/hyperlink" Target="http://pbs.twimg.com/profile_images/1464799731456954382/yT-PWg35_normal.jpg" TargetMode="External"/><Relationship Id="rId1644" Type="http://schemas.openxmlformats.org/officeDocument/2006/relationships/hyperlink" Target="http://pbs.twimg.com/profile_images/1464962284585820160/Wunp9lDZ_normal.jpg" TargetMode="External"/><Relationship Id="rId1851" Type="http://schemas.openxmlformats.org/officeDocument/2006/relationships/hyperlink" Target="http://pbs.twimg.com/profile_images/1453659441476243458/b1QVaRjS_normal.jpg" TargetMode="External"/><Relationship Id="rId2902" Type="http://schemas.openxmlformats.org/officeDocument/2006/relationships/hyperlink" Target="https://twitter.com/elel_tz" TargetMode="External"/><Relationship Id="rId4050" Type="http://schemas.openxmlformats.org/officeDocument/2006/relationships/hyperlink" Target="https://twitter.com/ddd_mma_ball" TargetMode="External"/><Relationship Id="rId1504" Type="http://schemas.openxmlformats.org/officeDocument/2006/relationships/hyperlink" Target="http://pbs.twimg.com/profile_images/1454020213519826945/gIvKSd2N_normal.png" TargetMode="External"/><Relationship Id="rId1711" Type="http://schemas.openxmlformats.org/officeDocument/2006/relationships/hyperlink" Target="http://pbs.twimg.com/profile_images/1465295002758967297/RbIlrZpc_normal.jpg" TargetMode="External"/><Relationship Id="rId4867" Type="http://schemas.openxmlformats.org/officeDocument/2006/relationships/hyperlink" Target="https://twitter.com/tomsmetaverse" TargetMode="External"/><Relationship Id="rId3469" Type="http://schemas.openxmlformats.org/officeDocument/2006/relationships/hyperlink" Target="https://twitter.com/fedricemasse" TargetMode="External"/><Relationship Id="rId3676" Type="http://schemas.openxmlformats.org/officeDocument/2006/relationships/hyperlink" Target="https://twitter.com/vividxtreme" TargetMode="External"/><Relationship Id="rId597" Type="http://schemas.openxmlformats.org/officeDocument/2006/relationships/hyperlink" Target="http://t.co/XAOObnmBvF" TargetMode="External"/><Relationship Id="rId2278" Type="http://schemas.openxmlformats.org/officeDocument/2006/relationships/hyperlink" Target="http://pbs.twimg.com/profile_images/1465273684134973444/1Bd3qpFZ_normal.jpg" TargetMode="External"/><Relationship Id="rId2485" Type="http://schemas.openxmlformats.org/officeDocument/2006/relationships/hyperlink" Target="http://pbs.twimg.com/profile_images/1439500216210710529/VwL1v567_normal.jpg" TargetMode="External"/><Relationship Id="rId3329" Type="http://schemas.openxmlformats.org/officeDocument/2006/relationships/hyperlink" Target="https://twitter.com/bulletvalentina" TargetMode="External"/><Relationship Id="rId3883" Type="http://schemas.openxmlformats.org/officeDocument/2006/relationships/hyperlink" Target="https://twitter.com/atakhelikoptar" TargetMode="External"/><Relationship Id="rId4727" Type="http://schemas.openxmlformats.org/officeDocument/2006/relationships/hyperlink" Target="https://twitter.com/sky_recruiting" TargetMode="External"/><Relationship Id="rId457" Type="http://schemas.openxmlformats.org/officeDocument/2006/relationships/hyperlink" Target="https://t.co/3m5ql6I7xo" TargetMode="External"/><Relationship Id="rId1087" Type="http://schemas.openxmlformats.org/officeDocument/2006/relationships/hyperlink" Target="http://pbs.twimg.com/profile_images/572300895593840640/NkD3Peqj_normal.jpeg" TargetMode="External"/><Relationship Id="rId1294" Type="http://schemas.openxmlformats.org/officeDocument/2006/relationships/hyperlink" Target="http://pbs.twimg.com/profile_images/1400297773501616128/uC-gio3K_normal.jpg" TargetMode="External"/><Relationship Id="rId2138" Type="http://schemas.openxmlformats.org/officeDocument/2006/relationships/hyperlink" Target="http://pbs.twimg.com/profile_images/1288248447250894850/aljWug0U_normal.jpg" TargetMode="External"/><Relationship Id="rId2692" Type="http://schemas.openxmlformats.org/officeDocument/2006/relationships/hyperlink" Target="http://pbs.twimg.com/profile_images/1443454321207570435/yzgSYxUj_normal.jpg" TargetMode="External"/><Relationship Id="rId3536" Type="http://schemas.openxmlformats.org/officeDocument/2006/relationships/hyperlink" Target="https://twitter.com/sqarnix" TargetMode="External"/><Relationship Id="rId3743" Type="http://schemas.openxmlformats.org/officeDocument/2006/relationships/hyperlink" Target="https://twitter.com/ekanovi68887021" TargetMode="External"/><Relationship Id="rId3950" Type="http://schemas.openxmlformats.org/officeDocument/2006/relationships/hyperlink" Target="https://twitter.com/judas_1994" TargetMode="External"/><Relationship Id="rId664" Type="http://schemas.openxmlformats.org/officeDocument/2006/relationships/hyperlink" Target="https://t.co/YnjoK4d436" TargetMode="External"/><Relationship Id="rId871" Type="http://schemas.openxmlformats.org/officeDocument/2006/relationships/hyperlink" Target="http://pbs.twimg.com/profile_images/1414661223111532562/uYtYO7Ut_normal.jpg" TargetMode="External"/><Relationship Id="rId2345" Type="http://schemas.openxmlformats.org/officeDocument/2006/relationships/hyperlink" Target="http://pbs.twimg.com/profile_images/1464933698470440963/TgQzpw7D_normal.jpg" TargetMode="External"/><Relationship Id="rId2552" Type="http://schemas.openxmlformats.org/officeDocument/2006/relationships/hyperlink" Target="http://pbs.twimg.com/profile_images/1463844379169554432/x1hbX3EA_normal.jpg" TargetMode="External"/><Relationship Id="rId3603" Type="http://schemas.openxmlformats.org/officeDocument/2006/relationships/hyperlink" Target="https://twitter.com/beigefrequency" TargetMode="External"/><Relationship Id="rId3810" Type="http://schemas.openxmlformats.org/officeDocument/2006/relationships/hyperlink" Target="https://twitter.com/offtrack_fr" TargetMode="External"/><Relationship Id="rId317" Type="http://schemas.openxmlformats.org/officeDocument/2006/relationships/hyperlink" Target="https://t.co/zr5rAaZrk2" TargetMode="External"/><Relationship Id="rId524" Type="http://schemas.openxmlformats.org/officeDocument/2006/relationships/hyperlink" Target="https://t.co/KjG2xWh1yM" TargetMode="External"/><Relationship Id="rId731" Type="http://schemas.openxmlformats.org/officeDocument/2006/relationships/hyperlink" Target="http://pbs.twimg.com/profile_images/1367485868026560535/qkm1qMxm_normal.jpg" TargetMode="External"/><Relationship Id="rId1154" Type="http://schemas.openxmlformats.org/officeDocument/2006/relationships/hyperlink" Target="http://pbs.twimg.com/profile_images/1290394036260556809/M2W7x4_l_normal.jpg" TargetMode="External"/><Relationship Id="rId1361" Type="http://schemas.openxmlformats.org/officeDocument/2006/relationships/hyperlink" Target="http://pbs.twimg.com/profile_images/1387623202583580672/EK8vW_lZ_normal.jpg" TargetMode="External"/><Relationship Id="rId2205" Type="http://schemas.openxmlformats.org/officeDocument/2006/relationships/hyperlink" Target="http://pbs.twimg.com/profile_images/905176082734866432/cW1xHDJS_normal.jpg" TargetMode="External"/><Relationship Id="rId2412" Type="http://schemas.openxmlformats.org/officeDocument/2006/relationships/hyperlink" Target="http://pbs.twimg.com/profile_images/1454802956310945792/ZfMvKSbp_normal.jpg" TargetMode="External"/><Relationship Id="rId1014" Type="http://schemas.openxmlformats.org/officeDocument/2006/relationships/hyperlink" Target="http://pbs.twimg.com/profile_images/1372021502640459782/rEhD9-fy_normal.jpg" TargetMode="External"/><Relationship Id="rId1221" Type="http://schemas.openxmlformats.org/officeDocument/2006/relationships/hyperlink" Target="http://pbs.twimg.com/profile_images/1465161240972566533/DJAu_8QT_normal.jpg" TargetMode="External"/><Relationship Id="rId4377" Type="http://schemas.openxmlformats.org/officeDocument/2006/relationships/hyperlink" Target="https://twitter.com/rafaelfiziev" TargetMode="External"/><Relationship Id="rId4584" Type="http://schemas.openxmlformats.org/officeDocument/2006/relationships/hyperlink" Target="https://twitter.com/yurinaup" TargetMode="External"/><Relationship Id="rId4791" Type="http://schemas.openxmlformats.org/officeDocument/2006/relationships/hyperlink" Target="https://twitter.com/atatogha" TargetMode="External"/><Relationship Id="rId3186" Type="http://schemas.openxmlformats.org/officeDocument/2006/relationships/hyperlink" Target="https://twitter.com/mcgregorrousey" TargetMode="External"/><Relationship Id="rId3393" Type="http://schemas.openxmlformats.org/officeDocument/2006/relationships/hyperlink" Target="https://twitter.com/flamengozip" TargetMode="External"/><Relationship Id="rId4237" Type="http://schemas.openxmlformats.org/officeDocument/2006/relationships/hyperlink" Target="https://twitter.com/cryptodoge146" TargetMode="External"/><Relationship Id="rId4444" Type="http://schemas.openxmlformats.org/officeDocument/2006/relationships/hyperlink" Target="https://twitter.com/templar7772" TargetMode="External"/><Relationship Id="rId4651" Type="http://schemas.openxmlformats.org/officeDocument/2006/relationships/hyperlink" Target="https://twitter.com/pwinsidercom" TargetMode="External"/><Relationship Id="rId3046" Type="http://schemas.openxmlformats.org/officeDocument/2006/relationships/hyperlink" Target="https://twitter.com/jayski711" TargetMode="External"/><Relationship Id="rId3253" Type="http://schemas.openxmlformats.org/officeDocument/2006/relationships/hyperlink" Target="https://twitter.com/talksport" TargetMode="External"/><Relationship Id="rId3460" Type="http://schemas.openxmlformats.org/officeDocument/2006/relationships/hyperlink" Target="https://twitter.com/mustle_bot" TargetMode="External"/><Relationship Id="rId4304" Type="http://schemas.openxmlformats.org/officeDocument/2006/relationships/hyperlink" Target="https://twitter.com/hoge_tetra" TargetMode="External"/><Relationship Id="rId174" Type="http://schemas.openxmlformats.org/officeDocument/2006/relationships/hyperlink" Target="https://t.co/fIhibFhOrD" TargetMode="External"/><Relationship Id="rId381" Type="http://schemas.openxmlformats.org/officeDocument/2006/relationships/hyperlink" Target="https://t.co/kUaJcN26Xs" TargetMode="External"/><Relationship Id="rId2062" Type="http://schemas.openxmlformats.org/officeDocument/2006/relationships/hyperlink" Target="http://pbs.twimg.com/profile_images/1452940837046743044/8jEhKGJ-_normal.jpg" TargetMode="External"/><Relationship Id="rId3113" Type="http://schemas.openxmlformats.org/officeDocument/2006/relationships/hyperlink" Target="https://twitter.com/c8w6gwssbbyogng" TargetMode="External"/><Relationship Id="rId4511" Type="http://schemas.openxmlformats.org/officeDocument/2006/relationships/hyperlink" Target="https://twitter.com/mtk_mma" TargetMode="External"/><Relationship Id="rId241" Type="http://schemas.openxmlformats.org/officeDocument/2006/relationships/hyperlink" Target="https://t.co/2x1hI2zau5" TargetMode="External"/><Relationship Id="rId3320" Type="http://schemas.openxmlformats.org/officeDocument/2006/relationships/hyperlink" Target="https://twitter.com/jimmy_l_ufc" TargetMode="External"/><Relationship Id="rId2879" Type="http://schemas.openxmlformats.org/officeDocument/2006/relationships/hyperlink" Target="https://twitter.com/jasonofkorea" TargetMode="External"/><Relationship Id="rId101" Type="http://schemas.openxmlformats.org/officeDocument/2006/relationships/hyperlink" Target="https://t.co/m1QKzgQXqT" TargetMode="External"/><Relationship Id="rId1688" Type="http://schemas.openxmlformats.org/officeDocument/2006/relationships/hyperlink" Target="http://pbs.twimg.com/profile_images/1465258301198077953/LTnH-Lmj_normal.jpg" TargetMode="External"/><Relationship Id="rId1895" Type="http://schemas.openxmlformats.org/officeDocument/2006/relationships/hyperlink" Target="http://pbs.twimg.com/profile_images/992070013077999616/00zossdv_normal.jpg" TargetMode="External"/><Relationship Id="rId2739" Type="http://schemas.openxmlformats.org/officeDocument/2006/relationships/hyperlink" Target="http://pbs.twimg.com/profile_images/1465226625122017283/9SRv4J7f_normal.jpg" TargetMode="External"/><Relationship Id="rId2946" Type="http://schemas.openxmlformats.org/officeDocument/2006/relationships/hyperlink" Target="https://twitter.com/callum_jn" TargetMode="External"/><Relationship Id="rId4094" Type="http://schemas.openxmlformats.org/officeDocument/2006/relationships/hyperlink" Target="https://twitter.com/jtuck151" TargetMode="External"/><Relationship Id="rId918" Type="http://schemas.openxmlformats.org/officeDocument/2006/relationships/hyperlink" Target="http://pbs.twimg.com/profile_images/1179088063995056128/xG1PmkzI_normal.jpg" TargetMode="External"/><Relationship Id="rId1548" Type="http://schemas.openxmlformats.org/officeDocument/2006/relationships/hyperlink" Target="http://pbs.twimg.com/profile_images/1457184865296986113/qRxmoYMo_normal.jpg" TargetMode="External"/><Relationship Id="rId1755" Type="http://schemas.openxmlformats.org/officeDocument/2006/relationships/hyperlink" Target="http://pbs.twimg.com/profile_images/1463779252764295168/sZxGeP9X_normal.jpg" TargetMode="External"/><Relationship Id="rId4161" Type="http://schemas.openxmlformats.org/officeDocument/2006/relationships/hyperlink" Target="https://twitter.com/bobthedoctor_" TargetMode="External"/><Relationship Id="rId1408" Type="http://schemas.openxmlformats.org/officeDocument/2006/relationships/hyperlink" Target="http://pbs.twimg.com/profile_images/1245395427043631104/Coqq-dW1_normal.jpg" TargetMode="External"/><Relationship Id="rId1962" Type="http://schemas.openxmlformats.org/officeDocument/2006/relationships/hyperlink" Target="http://pbs.twimg.com/profile_images/1397969019429289987/abZ1nXqh_normal.jpg" TargetMode="External"/><Relationship Id="rId2806" Type="http://schemas.openxmlformats.org/officeDocument/2006/relationships/hyperlink" Target="https://twitter.com/dannyseguratv" TargetMode="External"/><Relationship Id="rId4021" Type="http://schemas.openxmlformats.org/officeDocument/2006/relationships/hyperlink" Target="https://twitter.com/scoutelye" TargetMode="External"/><Relationship Id="rId47" Type="http://schemas.openxmlformats.org/officeDocument/2006/relationships/hyperlink" Target="https://t.co/icy84kUlHs" TargetMode="External"/><Relationship Id="rId1615" Type="http://schemas.openxmlformats.org/officeDocument/2006/relationships/hyperlink" Target="http://pbs.twimg.com/profile_images/953720429155422208/cjhv_g1H_normal.jpg" TargetMode="External"/><Relationship Id="rId1822" Type="http://schemas.openxmlformats.org/officeDocument/2006/relationships/hyperlink" Target="http://pbs.twimg.com/profile_images/1269413860601036802/GxnsOYv9_normal.jpg" TargetMode="External"/><Relationship Id="rId3787" Type="http://schemas.openxmlformats.org/officeDocument/2006/relationships/hyperlink" Target="https://twitter.com/brianco15657846" TargetMode="External"/><Relationship Id="rId3994" Type="http://schemas.openxmlformats.org/officeDocument/2006/relationships/hyperlink" Target="https://twitter.com/jaelyncityx" TargetMode="External"/><Relationship Id="rId4838" Type="http://schemas.openxmlformats.org/officeDocument/2006/relationships/hyperlink" Target="https://twitter.com/europe_mma" TargetMode="External"/><Relationship Id="rId2389" Type="http://schemas.openxmlformats.org/officeDocument/2006/relationships/hyperlink" Target="http://pbs.twimg.com/profile_images/1222128514624892935/zC0ABl3m_normal.jpg" TargetMode="External"/><Relationship Id="rId2596" Type="http://schemas.openxmlformats.org/officeDocument/2006/relationships/hyperlink" Target="http://pbs.twimg.com/profile_images/1454958283878727680/USW7Ce9B_normal.jpg" TargetMode="External"/><Relationship Id="rId3647" Type="http://schemas.openxmlformats.org/officeDocument/2006/relationships/hyperlink" Target="https://twitter.com/kamedajunior" TargetMode="External"/><Relationship Id="rId3854" Type="http://schemas.openxmlformats.org/officeDocument/2006/relationships/hyperlink" Target="https://twitter.com/uxujamal" TargetMode="External"/><Relationship Id="rId568" Type="http://schemas.openxmlformats.org/officeDocument/2006/relationships/hyperlink" Target="https://t.co/0V4MxYO9Se" TargetMode="External"/><Relationship Id="rId775" Type="http://schemas.openxmlformats.org/officeDocument/2006/relationships/hyperlink" Target="http://pbs.twimg.com/profile_images/1293555880814874625/6-hHdsYK_normal.jpg" TargetMode="External"/><Relationship Id="rId982" Type="http://schemas.openxmlformats.org/officeDocument/2006/relationships/hyperlink" Target="http://pbs.twimg.com/profile_images/1464626606572376069/U1fOCJP4_normal.jpg" TargetMode="External"/><Relationship Id="rId1198" Type="http://schemas.openxmlformats.org/officeDocument/2006/relationships/hyperlink" Target="http://pbs.twimg.com/profile_images/1459805901662011397/Tei1b3ga_normal.jpg" TargetMode="External"/><Relationship Id="rId2249" Type="http://schemas.openxmlformats.org/officeDocument/2006/relationships/hyperlink" Target="http://pbs.twimg.com/profile_images/1460046977769836544/cxho6Lw1_normal.jpg" TargetMode="External"/><Relationship Id="rId2456" Type="http://schemas.openxmlformats.org/officeDocument/2006/relationships/hyperlink" Target="http://pbs.twimg.com/profile_images/1363165601829560324/CbhZJakU_normal.jpg" TargetMode="External"/><Relationship Id="rId2663" Type="http://schemas.openxmlformats.org/officeDocument/2006/relationships/hyperlink" Target="http://abs.twimg.com/sticky/default_profile_images/default_profile_normal.png" TargetMode="External"/><Relationship Id="rId2870" Type="http://schemas.openxmlformats.org/officeDocument/2006/relationships/hyperlink" Target="https://twitter.com/lehumbleopinion" TargetMode="External"/><Relationship Id="rId3507" Type="http://schemas.openxmlformats.org/officeDocument/2006/relationships/hyperlink" Target="https://twitter.com/prestonbowman12" TargetMode="External"/><Relationship Id="rId3714" Type="http://schemas.openxmlformats.org/officeDocument/2006/relationships/hyperlink" Target="https://twitter.com/cherrybomb2711" TargetMode="External"/><Relationship Id="rId3921" Type="http://schemas.openxmlformats.org/officeDocument/2006/relationships/hyperlink" Target="https://twitter.com/piolofrmspn" TargetMode="External"/><Relationship Id="rId428" Type="http://schemas.openxmlformats.org/officeDocument/2006/relationships/hyperlink" Target="https://t.co/kHnuQ4tDX5" TargetMode="External"/><Relationship Id="rId635" Type="http://schemas.openxmlformats.org/officeDocument/2006/relationships/hyperlink" Target="https://t.co/67ANSHJQiW" TargetMode="External"/><Relationship Id="rId842" Type="http://schemas.openxmlformats.org/officeDocument/2006/relationships/hyperlink" Target="http://pbs.twimg.com/profile_images/1464603245393989633/qI96IdUB_normal.jpg" TargetMode="External"/><Relationship Id="rId1058" Type="http://schemas.openxmlformats.org/officeDocument/2006/relationships/hyperlink" Target="http://pbs.twimg.com/profile_images/1031628321010995200/H3mhajFh_normal.jpg" TargetMode="External"/><Relationship Id="rId1265" Type="http://schemas.openxmlformats.org/officeDocument/2006/relationships/hyperlink" Target="http://pbs.twimg.com/profile_images/1365291502809849860/Y0D_v0Q-_normal.jpg" TargetMode="External"/><Relationship Id="rId1472" Type="http://schemas.openxmlformats.org/officeDocument/2006/relationships/hyperlink" Target="http://pbs.twimg.com/profile_images/1134193035045212162/_opsyHT8_normal.jpg" TargetMode="External"/><Relationship Id="rId2109" Type="http://schemas.openxmlformats.org/officeDocument/2006/relationships/hyperlink" Target="http://pbs.twimg.com/profile_images/1456808591034548224/WAsuZD9S_normal.jpg" TargetMode="External"/><Relationship Id="rId2316" Type="http://schemas.openxmlformats.org/officeDocument/2006/relationships/hyperlink" Target="http://pbs.twimg.com/profile_images/1463346797083242496/2aelMV25_normal.jpg" TargetMode="External"/><Relationship Id="rId2523" Type="http://schemas.openxmlformats.org/officeDocument/2006/relationships/hyperlink" Target="http://pbs.twimg.com/profile_images/1465247953120301056/olIApORy_normal.jpg" TargetMode="External"/><Relationship Id="rId2730" Type="http://schemas.openxmlformats.org/officeDocument/2006/relationships/hyperlink" Target="http://pbs.twimg.com/profile_images/1429784926778494983/1q586kzk_normal.jpg" TargetMode="External"/><Relationship Id="rId702" Type="http://schemas.openxmlformats.org/officeDocument/2006/relationships/hyperlink" Target="https://t.co/IrIWLeGaB1" TargetMode="External"/><Relationship Id="rId1125" Type="http://schemas.openxmlformats.org/officeDocument/2006/relationships/hyperlink" Target="http://pbs.twimg.com/profile_images/1457163429928656896/A63b8-Qm_normal.jpg" TargetMode="External"/><Relationship Id="rId1332" Type="http://schemas.openxmlformats.org/officeDocument/2006/relationships/hyperlink" Target="http://pbs.twimg.com/profile_images/1224371470186446848/k2Z0ZZqT_normal.jpg" TargetMode="External"/><Relationship Id="rId4488" Type="http://schemas.openxmlformats.org/officeDocument/2006/relationships/hyperlink" Target="https://twitter.com/thecheflayun" TargetMode="External"/><Relationship Id="rId4695" Type="http://schemas.openxmlformats.org/officeDocument/2006/relationships/hyperlink" Target="https://twitter.com/n_ssdq" TargetMode="External"/><Relationship Id="rId3297" Type="http://schemas.openxmlformats.org/officeDocument/2006/relationships/hyperlink" Target="https://twitter.com/youngdreamer321" TargetMode="External"/><Relationship Id="rId4348" Type="http://schemas.openxmlformats.org/officeDocument/2006/relationships/hyperlink" Target="https://twitter.com/offseasonlopata" TargetMode="External"/><Relationship Id="rId3157" Type="http://schemas.openxmlformats.org/officeDocument/2006/relationships/hyperlink" Target="https://twitter.com/mokiller98" TargetMode="External"/><Relationship Id="rId4555" Type="http://schemas.openxmlformats.org/officeDocument/2006/relationships/hyperlink" Target="https://twitter.com/rennoka" TargetMode="External"/><Relationship Id="rId4762" Type="http://schemas.openxmlformats.org/officeDocument/2006/relationships/hyperlink" Target="https://twitter.com/paypaymall" TargetMode="External"/><Relationship Id="rId285" Type="http://schemas.openxmlformats.org/officeDocument/2006/relationships/hyperlink" Target="https://t.co/KLiAZl4otA" TargetMode="External"/><Relationship Id="rId3364" Type="http://schemas.openxmlformats.org/officeDocument/2006/relationships/hyperlink" Target="https://twitter.com/themaclife" TargetMode="External"/><Relationship Id="rId3571" Type="http://schemas.openxmlformats.org/officeDocument/2006/relationships/hyperlink" Target="https://twitter.com/mmarockspl" TargetMode="External"/><Relationship Id="rId4208" Type="http://schemas.openxmlformats.org/officeDocument/2006/relationships/hyperlink" Target="https://twitter.com/istyluq" TargetMode="External"/><Relationship Id="rId4415" Type="http://schemas.openxmlformats.org/officeDocument/2006/relationships/hyperlink" Target="https://twitter.com/stetheh" TargetMode="External"/><Relationship Id="rId4622" Type="http://schemas.openxmlformats.org/officeDocument/2006/relationships/hyperlink" Target="https://twitter.com/getschwifty97" TargetMode="External"/><Relationship Id="rId492" Type="http://schemas.openxmlformats.org/officeDocument/2006/relationships/hyperlink" Target="https://t.co/zPEoEEY11G" TargetMode="External"/><Relationship Id="rId2173" Type="http://schemas.openxmlformats.org/officeDocument/2006/relationships/hyperlink" Target="http://pbs.twimg.com/profile_images/1464401304282103808/LcEv0s8g_normal.jpg" TargetMode="External"/><Relationship Id="rId2380" Type="http://schemas.openxmlformats.org/officeDocument/2006/relationships/hyperlink" Target="http://pbs.twimg.com/profile_images/1462957031518728192/iiZqw8Gy_normal.jpg" TargetMode="External"/><Relationship Id="rId3017" Type="http://schemas.openxmlformats.org/officeDocument/2006/relationships/hyperlink" Target="https://twitter.com/lummesummma" TargetMode="External"/><Relationship Id="rId3224" Type="http://schemas.openxmlformats.org/officeDocument/2006/relationships/hyperlink" Target="https://twitter.com/chuckliddell" TargetMode="External"/><Relationship Id="rId3431" Type="http://schemas.openxmlformats.org/officeDocument/2006/relationships/hyperlink" Target="https://twitter.com/seanbradymma" TargetMode="External"/><Relationship Id="rId145" Type="http://schemas.openxmlformats.org/officeDocument/2006/relationships/hyperlink" Target="https://t.co/u3n9ut1amQ" TargetMode="External"/><Relationship Id="rId352" Type="http://schemas.openxmlformats.org/officeDocument/2006/relationships/hyperlink" Target="https://t.co/OjfYT1nUhK" TargetMode="External"/><Relationship Id="rId2033" Type="http://schemas.openxmlformats.org/officeDocument/2006/relationships/hyperlink" Target="http://pbs.twimg.com/profile_images/1124957176513142784/6aDcl0Jg_normal.png" TargetMode="External"/><Relationship Id="rId2240" Type="http://schemas.openxmlformats.org/officeDocument/2006/relationships/hyperlink" Target="http://pbs.twimg.com/profile_images/808709388470882304/2VjGtFHq_normal.jpg" TargetMode="External"/><Relationship Id="rId212" Type="http://schemas.openxmlformats.org/officeDocument/2006/relationships/hyperlink" Target="http://t.co/MYkZihbEEy" TargetMode="External"/><Relationship Id="rId1799" Type="http://schemas.openxmlformats.org/officeDocument/2006/relationships/hyperlink" Target="http://pbs.twimg.com/profile_images/1443197064389840896/1RE_57pU_normal.jpg" TargetMode="External"/><Relationship Id="rId2100" Type="http://schemas.openxmlformats.org/officeDocument/2006/relationships/hyperlink" Target="http://pbs.twimg.com/profile_images/1225423093260222464/NrKvVh9P_normal.jpg" TargetMode="External"/><Relationship Id="rId4065" Type="http://schemas.openxmlformats.org/officeDocument/2006/relationships/hyperlink" Target="https://twitter.com/31_mnc" TargetMode="External"/><Relationship Id="rId4272" Type="http://schemas.openxmlformats.org/officeDocument/2006/relationships/hyperlink" Target="https://twitter.com/snowiethunder" TargetMode="External"/><Relationship Id="rId1659" Type="http://schemas.openxmlformats.org/officeDocument/2006/relationships/hyperlink" Target="http://pbs.twimg.com/profile_images/1464010680382951425/OdX_edbY_normal.jpg" TargetMode="External"/><Relationship Id="rId1866" Type="http://schemas.openxmlformats.org/officeDocument/2006/relationships/hyperlink" Target="http://pbs.twimg.com/profile_images/826187591418515456/tG9HRxf6_normal.jpg" TargetMode="External"/><Relationship Id="rId2917" Type="http://schemas.openxmlformats.org/officeDocument/2006/relationships/hyperlink" Target="https://twitter.com/shymonicso" TargetMode="External"/><Relationship Id="rId3081" Type="http://schemas.openxmlformats.org/officeDocument/2006/relationships/hyperlink" Target="https://twitter.com/ufc_az" TargetMode="External"/><Relationship Id="rId4132" Type="http://schemas.openxmlformats.org/officeDocument/2006/relationships/hyperlink" Target="https://twitter.com/newsmond1" TargetMode="External"/><Relationship Id="rId1519" Type="http://schemas.openxmlformats.org/officeDocument/2006/relationships/hyperlink" Target="http://pbs.twimg.com/profile_images/673230601542115332/MWAzXGJy_normal.jpg" TargetMode="External"/><Relationship Id="rId1726" Type="http://schemas.openxmlformats.org/officeDocument/2006/relationships/hyperlink" Target="http://pbs.twimg.com/profile_images/1391835996526989313/MO0qhQAQ_normal.jpg" TargetMode="External"/><Relationship Id="rId1933" Type="http://schemas.openxmlformats.org/officeDocument/2006/relationships/hyperlink" Target="http://pbs.twimg.com/profile_images/1453128745057988613/ac5VIFYO_normal.jpg" TargetMode="External"/><Relationship Id="rId18" Type="http://schemas.openxmlformats.org/officeDocument/2006/relationships/hyperlink" Target="https://t.co/mxHxDO6Qbc" TargetMode="External"/><Relationship Id="rId3898" Type="http://schemas.openxmlformats.org/officeDocument/2006/relationships/hyperlink" Target="https://twitter.com/songodaniel" TargetMode="External"/><Relationship Id="rId3758" Type="http://schemas.openxmlformats.org/officeDocument/2006/relationships/hyperlink" Target="https://twitter.com/m4nochris" TargetMode="External"/><Relationship Id="rId3965" Type="http://schemas.openxmlformats.org/officeDocument/2006/relationships/hyperlink" Target="https://twitter.com/fight24pl" TargetMode="External"/><Relationship Id="rId4809" Type="http://schemas.openxmlformats.org/officeDocument/2006/relationships/hyperlink" Target="https://twitter.com/eliocinelli" TargetMode="External"/><Relationship Id="rId679" Type="http://schemas.openxmlformats.org/officeDocument/2006/relationships/hyperlink" Target="https://t.co/ilBbnrGcqA" TargetMode="External"/><Relationship Id="rId886" Type="http://schemas.openxmlformats.org/officeDocument/2006/relationships/hyperlink" Target="http://pbs.twimg.com/profile_images/1388246925107994627/D7Qpy91R_normal.jpg" TargetMode="External"/><Relationship Id="rId2567" Type="http://schemas.openxmlformats.org/officeDocument/2006/relationships/hyperlink" Target="http://pbs.twimg.com/profile_images/1441668918095990787/VlPDkWK3_normal.jpg" TargetMode="External"/><Relationship Id="rId2774" Type="http://schemas.openxmlformats.org/officeDocument/2006/relationships/hyperlink" Target="http://pbs.twimg.com/profile_images/1461142241704128514/qULZe07M_normal.jpg" TargetMode="External"/><Relationship Id="rId3618" Type="http://schemas.openxmlformats.org/officeDocument/2006/relationships/hyperlink" Target="https://twitter.com/20minuteseco" TargetMode="External"/><Relationship Id="rId2" Type="http://schemas.openxmlformats.org/officeDocument/2006/relationships/hyperlink" Target="https://t.co/EllYTe74gS" TargetMode="External"/><Relationship Id="rId539" Type="http://schemas.openxmlformats.org/officeDocument/2006/relationships/hyperlink" Target="https://t.co/AVJYqjjksp" TargetMode="External"/><Relationship Id="rId746" Type="http://schemas.openxmlformats.org/officeDocument/2006/relationships/hyperlink" Target="http://abs.twimg.com/sticky/default_profile_images/default_profile_normal.png" TargetMode="External"/><Relationship Id="rId1169" Type="http://schemas.openxmlformats.org/officeDocument/2006/relationships/hyperlink" Target="http://pbs.twimg.com/profile_images/1308525962859098114/SFa770Jq_normal.jpg" TargetMode="External"/><Relationship Id="rId1376" Type="http://schemas.openxmlformats.org/officeDocument/2006/relationships/hyperlink" Target="http://pbs.twimg.com/profile_images/1174932055198584832/bIDHEKB8_normal.jpg" TargetMode="External"/><Relationship Id="rId1583" Type="http://schemas.openxmlformats.org/officeDocument/2006/relationships/hyperlink" Target="http://pbs.twimg.com/profile_images/1225506534223941633/FfAbBo_R_normal.jpg" TargetMode="External"/><Relationship Id="rId2427" Type="http://schemas.openxmlformats.org/officeDocument/2006/relationships/hyperlink" Target="http://pbs.twimg.com/profile_images/1460664935034376194/SIzvQBR8_normal.jpg" TargetMode="External"/><Relationship Id="rId2981" Type="http://schemas.openxmlformats.org/officeDocument/2006/relationships/hyperlink" Target="https://twitter.com/aetiusrf" TargetMode="External"/><Relationship Id="rId3825" Type="http://schemas.openxmlformats.org/officeDocument/2006/relationships/hyperlink" Target="https://twitter.com/sugaaacubee" TargetMode="External"/><Relationship Id="rId953" Type="http://schemas.openxmlformats.org/officeDocument/2006/relationships/hyperlink" Target="http://pbs.twimg.com/profile_images/1460499083030720512/RAQ2ZpGs_normal.jpg" TargetMode="External"/><Relationship Id="rId1029" Type="http://schemas.openxmlformats.org/officeDocument/2006/relationships/hyperlink" Target="http://pbs.twimg.com/profile_images/1372043659407884289/DDKZpI5O_normal.jpg" TargetMode="External"/><Relationship Id="rId1236" Type="http://schemas.openxmlformats.org/officeDocument/2006/relationships/hyperlink" Target="http://pbs.twimg.com/profile_images/1344488010365034497/atsT3qlP_normal.jpg" TargetMode="External"/><Relationship Id="rId1790" Type="http://schemas.openxmlformats.org/officeDocument/2006/relationships/hyperlink" Target="http://pbs.twimg.com/profile_images/1056046559085903878/dDpPQk_v_normal.jpg" TargetMode="External"/><Relationship Id="rId2634" Type="http://schemas.openxmlformats.org/officeDocument/2006/relationships/hyperlink" Target="http://pbs.twimg.com/profile_images/1245183258041757699/moZGNtwP_normal.png" TargetMode="External"/><Relationship Id="rId2841" Type="http://schemas.openxmlformats.org/officeDocument/2006/relationships/hyperlink" Target="https://twitter.com/sirbeastlife" TargetMode="External"/><Relationship Id="rId82" Type="http://schemas.openxmlformats.org/officeDocument/2006/relationships/hyperlink" Target="https://t.co/dFtcsFgLss" TargetMode="External"/><Relationship Id="rId606" Type="http://schemas.openxmlformats.org/officeDocument/2006/relationships/hyperlink" Target="https://t.co/lktozZu69t" TargetMode="External"/><Relationship Id="rId813" Type="http://schemas.openxmlformats.org/officeDocument/2006/relationships/hyperlink" Target="http://pbs.twimg.com/profile_images/914285132156153856/sIqRIOee_normal.jpg" TargetMode="External"/><Relationship Id="rId1443" Type="http://schemas.openxmlformats.org/officeDocument/2006/relationships/hyperlink" Target="http://pbs.twimg.com/profile_images/1429313640755122182/4yOmpqKl_normal.jpg" TargetMode="External"/><Relationship Id="rId1650" Type="http://schemas.openxmlformats.org/officeDocument/2006/relationships/hyperlink" Target="http://pbs.twimg.com/profile_images/1434797317526224902/Qi3JtmfG_normal.jpg" TargetMode="External"/><Relationship Id="rId2701" Type="http://schemas.openxmlformats.org/officeDocument/2006/relationships/hyperlink" Target="http://pbs.twimg.com/profile_images/1459984403715739653/r2DQNpMS_normal.jpg" TargetMode="External"/><Relationship Id="rId4599" Type="http://schemas.openxmlformats.org/officeDocument/2006/relationships/hyperlink" Target="https://twitter.com/mizutonii" TargetMode="External"/><Relationship Id="rId1303" Type="http://schemas.openxmlformats.org/officeDocument/2006/relationships/hyperlink" Target="http://pbs.twimg.com/profile_images/1396205173995888647/XcKK8SUg_normal.jpg" TargetMode="External"/><Relationship Id="rId1510" Type="http://schemas.openxmlformats.org/officeDocument/2006/relationships/hyperlink" Target="http://pbs.twimg.com/profile_images/1357196695281434625/p7Vjml2i_normal.jpg" TargetMode="External"/><Relationship Id="rId4459" Type="http://schemas.openxmlformats.org/officeDocument/2006/relationships/hyperlink" Target="https://twitter.com/thejivemaster" TargetMode="External"/><Relationship Id="rId4666" Type="http://schemas.openxmlformats.org/officeDocument/2006/relationships/hyperlink" Target="https://twitter.com/eiki_present" TargetMode="External"/><Relationship Id="rId4873" Type="http://schemas.openxmlformats.org/officeDocument/2006/relationships/hyperlink" Target="https://twitter.com/moh03437248" TargetMode="External"/><Relationship Id="rId3268" Type="http://schemas.openxmlformats.org/officeDocument/2006/relationships/hyperlink" Target="https://twitter.com/arijxoxoxo" TargetMode="External"/><Relationship Id="rId3475" Type="http://schemas.openxmlformats.org/officeDocument/2006/relationships/hyperlink" Target="https://twitter.com/mikkysupreme" TargetMode="External"/><Relationship Id="rId3682" Type="http://schemas.openxmlformats.org/officeDocument/2006/relationships/hyperlink" Target="https://twitter.com/datoukyoku1993" TargetMode="External"/><Relationship Id="rId4319" Type="http://schemas.openxmlformats.org/officeDocument/2006/relationships/hyperlink" Target="https://twitter.com/dlove108" TargetMode="External"/><Relationship Id="rId4526" Type="http://schemas.openxmlformats.org/officeDocument/2006/relationships/hyperlink" Target="https://twitter.com/maykeuallef" TargetMode="External"/><Relationship Id="rId4733" Type="http://schemas.openxmlformats.org/officeDocument/2006/relationships/hyperlink" Target="https://twitter.com/ac_shinsaibashi" TargetMode="External"/><Relationship Id="rId189" Type="http://schemas.openxmlformats.org/officeDocument/2006/relationships/hyperlink" Target="https://t.co/T43dhM4YJn" TargetMode="External"/><Relationship Id="rId396" Type="http://schemas.openxmlformats.org/officeDocument/2006/relationships/hyperlink" Target="https://t.co/7UXD8l6ZjN" TargetMode="External"/><Relationship Id="rId2077" Type="http://schemas.openxmlformats.org/officeDocument/2006/relationships/hyperlink" Target="http://pbs.twimg.com/profile_images/1463408069488955394/UFyp4zGq_normal.jpg" TargetMode="External"/><Relationship Id="rId2284" Type="http://schemas.openxmlformats.org/officeDocument/2006/relationships/hyperlink" Target="http://pbs.twimg.com/profile_images/1369417547389485061/xkqGuYE0_normal.jpg" TargetMode="External"/><Relationship Id="rId2491" Type="http://schemas.openxmlformats.org/officeDocument/2006/relationships/hyperlink" Target="http://pbs.twimg.com/profile_images/1406062258753470465/gyfEIe47_normal.jpg" TargetMode="External"/><Relationship Id="rId3128" Type="http://schemas.openxmlformats.org/officeDocument/2006/relationships/hyperlink" Target="https://twitter.com/fattybbw" TargetMode="External"/><Relationship Id="rId3335" Type="http://schemas.openxmlformats.org/officeDocument/2006/relationships/hyperlink" Target="https://twitter.com/breetztweetz" TargetMode="External"/><Relationship Id="rId3542" Type="http://schemas.openxmlformats.org/officeDocument/2006/relationships/hyperlink" Target="https://twitter.com/p7_ufc" TargetMode="External"/><Relationship Id="rId256" Type="http://schemas.openxmlformats.org/officeDocument/2006/relationships/hyperlink" Target="https://t.co/g5thuSAhIM" TargetMode="External"/><Relationship Id="rId463" Type="http://schemas.openxmlformats.org/officeDocument/2006/relationships/hyperlink" Target="https://t.co/hzKm9Omwng" TargetMode="External"/><Relationship Id="rId670" Type="http://schemas.openxmlformats.org/officeDocument/2006/relationships/hyperlink" Target="https://t.co/mSDrM3wvaZ" TargetMode="External"/><Relationship Id="rId1093" Type="http://schemas.openxmlformats.org/officeDocument/2006/relationships/hyperlink" Target="http://pbs.twimg.com/profile_images/1447036315502002178/hEPXZTlw_normal.jpg" TargetMode="External"/><Relationship Id="rId2144" Type="http://schemas.openxmlformats.org/officeDocument/2006/relationships/hyperlink" Target="http://pbs.twimg.com/profile_images/1464458535622701061/tUjBpuui_normal.jpg" TargetMode="External"/><Relationship Id="rId2351" Type="http://schemas.openxmlformats.org/officeDocument/2006/relationships/hyperlink" Target="http://pbs.twimg.com/profile_images/873245870107615235/Bd_m5Qlw_normal.jpg" TargetMode="External"/><Relationship Id="rId3402" Type="http://schemas.openxmlformats.org/officeDocument/2006/relationships/hyperlink" Target="https://twitter.com/mymartialartstv" TargetMode="External"/><Relationship Id="rId4800" Type="http://schemas.openxmlformats.org/officeDocument/2006/relationships/hyperlink" Target="https://twitter.com/jhkmma" TargetMode="External"/><Relationship Id="rId116" Type="http://schemas.openxmlformats.org/officeDocument/2006/relationships/hyperlink" Target="https://t.co/Do6u9UBmcv" TargetMode="External"/><Relationship Id="rId323" Type="http://schemas.openxmlformats.org/officeDocument/2006/relationships/hyperlink" Target="https://t.co/TSlH7bTfMq" TargetMode="External"/><Relationship Id="rId530" Type="http://schemas.openxmlformats.org/officeDocument/2006/relationships/hyperlink" Target="https://t.co/FLhBmPEzYY" TargetMode="External"/><Relationship Id="rId1160" Type="http://schemas.openxmlformats.org/officeDocument/2006/relationships/hyperlink" Target="http://pbs.twimg.com/profile_images/1428261415840792576/h-cbfBDa_normal.jpg" TargetMode="External"/><Relationship Id="rId2004" Type="http://schemas.openxmlformats.org/officeDocument/2006/relationships/hyperlink" Target="http://pbs.twimg.com/profile_images/1376257204978786307/opNaHqNQ_normal.jpg" TargetMode="External"/><Relationship Id="rId2211" Type="http://schemas.openxmlformats.org/officeDocument/2006/relationships/hyperlink" Target="http://pbs.twimg.com/profile_images/1398293543878287363/mFSYOZGS_normal.jpg" TargetMode="External"/><Relationship Id="rId4176" Type="http://schemas.openxmlformats.org/officeDocument/2006/relationships/hyperlink" Target="https://twitter.com/poliana1895_" TargetMode="External"/><Relationship Id="rId1020" Type="http://schemas.openxmlformats.org/officeDocument/2006/relationships/hyperlink" Target="http://pbs.twimg.com/profile_images/1322781586513895425/G_stL2vh_normal.jpg" TargetMode="External"/><Relationship Id="rId1977" Type="http://schemas.openxmlformats.org/officeDocument/2006/relationships/hyperlink" Target="http://pbs.twimg.com/profile_images/1463123493680082951/7OS_OfXx_normal.jpg" TargetMode="External"/><Relationship Id="rId4383" Type="http://schemas.openxmlformats.org/officeDocument/2006/relationships/hyperlink" Target="https://twitter.com/penguinhxxnie" TargetMode="External"/><Relationship Id="rId4590" Type="http://schemas.openxmlformats.org/officeDocument/2006/relationships/hyperlink" Target="https://twitter.com/theshopth" TargetMode="External"/><Relationship Id="rId1837" Type="http://schemas.openxmlformats.org/officeDocument/2006/relationships/hyperlink" Target="http://pbs.twimg.com/profile_images/1368855217048072192/JBO8QwTa_normal.jpg" TargetMode="External"/><Relationship Id="rId3192" Type="http://schemas.openxmlformats.org/officeDocument/2006/relationships/hyperlink" Target="https://twitter.com/af1s__" TargetMode="External"/><Relationship Id="rId4036" Type="http://schemas.openxmlformats.org/officeDocument/2006/relationships/hyperlink" Target="https://twitter.com/kyl0_renn" TargetMode="External"/><Relationship Id="rId4243" Type="http://schemas.openxmlformats.org/officeDocument/2006/relationships/hyperlink" Target="https://twitter.com/rccccheon" TargetMode="External"/><Relationship Id="rId4450" Type="http://schemas.openxmlformats.org/officeDocument/2006/relationships/hyperlink" Target="https://twitter.com/saku_rizin_ufc" TargetMode="External"/><Relationship Id="rId3052" Type="http://schemas.openxmlformats.org/officeDocument/2006/relationships/hyperlink" Target="https://twitter.com/t4h_zeus" TargetMode="External"/><Relationship Id="rId4103" Type="http://schemas.openxmlformats.org/officeDocument/2006/relationships/hyperlink" Target="https://twitter.com/ferriolferrio2" TargetMode="External"/><Relationship Id="rId4310" Type="http://schemas.openxmlformats.org/officeDocument/2006/relationships/hyperlink" Target="https://twitter.com/bestfightodds" TargetMode="External"/><Relationship Id="rId180" Type="http://schemas.openxmlformats.org/officeDocument/2006/relationships/hyperlink" Target="https://t.co/novnwg52Nl" TargetMode="External"/><Relationship Id="rId1904" Type="http://schemas.openxmlformats.org/officeDocument/2006/relationships/hyperlink" Target="http://pbs.twimg.com/profile_images/1461286851210518538/vAH67ALA_normal.jpg" TargetMode="External"/><Relationship Id="rId3869" Type="http://schemas.openxmlformats.org/officeDocument/2006/relationships/hyperlink" Target="https://twitter.com/qiana0802" TargetMode="External"/><Relationship Id="rId997" Type="http://schemas.openxmlformats.org/officeDocument/2006/relationships/hyperlink" Target="http://pbs.twimg.com/profile_images/1461944392504197123/ASAvmAiv_normal.jpg" TargetMode="External"/><Relationship Id="rId2678" Type="http://schemas.openxmlformats.org/officeDocument/2006/relationships/hyperlink" Target="http://pbs.twimg.com/profile_images/1455948930878144512/udsyLuMk_normal.jpg" TargetMode="External"/><Relationship Id="rId2885" Type="http://schemas.openxmlformats.org/officeDocument/2006/relationships/hyperlink" Target="https://twitter.com/ufc_mmafrontier" TargetMode="External"/><Relationship Id="rId3729" Type="http://schemas.openxmlformats.org/officeDocument/2006/relationships/hyperlink" Target="https://twitter.com/hwaniee382" TargetMode="External"/><Relationship Id="rId3936" Type="http://schemas.openxmlformats.org/officeDocument/2006/relationships/hyperlink" Target="https://twitter.com/alodiasha_" TargetMode="External"/><Relationship Id="rId857" Type="http://schemas.openxmlformats.org/officeDocument/2006/relationships/hyperlink" Target="http://pbs.twimg.com/profile_images/1412256212024975363/PLB0j3to_normal.jpg" TargetMode="External"/><Relationship Id="rId1487" Type="http://schemas.openxmlformats.org/officeDocument/2006/relationships/hyperlink" Target="http://pbs.twimg.com/profile_images/1227687633767276546/FFjh1bv9_normal.jpg" TargetMode="External"/><Relationship Id="rId1694" Type="http://schemas.openxmlformats.org/officeDocument/2006/relationships/hyperlink" Target="http://pbs.twimg.com/profile_images/1446137422870364162/bFPzxm-P_normal.jpg" TargetMode="External"/><Relationship Id="rId2538" Type="http://schemas.openxmlformats.org/officeDocument/2006/relationships/hyperlink" Target="http://pbs.twimg.com/profile_images/1464919189278314498/OzrtYFXC_normal.jpg" TargetMode="External"/><Relationship Id="rId2745" Type="http://schemas.openxmlformats.org/officeDocument/2006/relationships/hyperlink" Target="http://pbs.twimg.com/profile_images/1460206245864828931/MN8KeXyu_normal.jpg" TargetMode="External"/><Relationship Id="rId2952" Type="http://schemas.openxmlformats.org/officeDocument/2006/relationships/hyperlink" Target="https://twitter.com/helpline" TargetMode="External"/><Relationship Id="rId717" Type="http://schemas.openxmlformats.org/officeDocument/2006/relationships/hyperlink" Target="http://pbs.twimg.com/profile_images/1421771882278252548/Z-tTTFZO_normal.jpg" TargetMode="External"/><Relationship Id="rId924" Type="http://schemas.openxmlformats.org/officeDocument/2006/relationships/hyperlink" Target="http://pbs.twimg.com/profile_images/1079781681089994753/DMwkBkPC_normal.jpg" TargetMode="External"/><Relationship Id="rId1347" Type="http://schemas.openxmlformats.org/officeDocument/2006/relationships/hyperlink" Target="http://pbs.twimg.com/profile_images/1456635574320779274/Y7FoCYjG_normal.jpg" TargetMode="External"/><Relationship Id="rId1554" Type="http://schemas.openxmlformats.org/officeDocument/2006/relationships/hyperlink" Target="http://pbs.twimg.com/profile_images/1433734499318132745/sn9hOe8d_normal.jpg" TargetMode="External"/><Relationship Id="rId1761" Type="http://schemas.openxmlformats.org/officeDocument/2006/relationships/hyperlink" Target="http://pbs.twimg.com/profile_images/1462163248669593604/htbFiN6A_normal.jpg" TargetMode="External"/><Relationship Id="rId2605" Type="http://schemas.openxmlformats.org/officeDocument/2006/relationships/hyperlink" Target="http://pbs.twimg.com/profile_images/1463112293198499840/fES7Q7i5_normal.jpg" TargetMode="External"/><Relationship Id="rId2812" Type="http://schemas.openxmlformats.org/officeDocument/2006/relationships/hyperlink" Target="https://twitter.com/pradip103" TargetMode="External"/><Relationship Id="rId53" Type="http://schemas.openxmlformats.org/officeDocument/2006/relationships/hyperlink" Target="https://t.co/qWp27PgSzC" TargetMode="External"/><Relationship Id="rId1207" Type="http://schemas.openxmlformats.org/officeDocument/2006/relationships/hyperlink" Target="http://pbs.twimg.com/profile_images/822624632058605570/fYGEC9rS_normal.jpg" TargetMode="External"/><Relationship Id="rId1414" Type="http://schemas.openxmlformats.org/officeDocument/2006/relationships/hyperlink" Target="http://pbs.twimg.com/profile_images/1446076194294751236/t7wnuOYk_normal.jpg" TargetMode="External"/><Relationship Id="rId1621" Type="http://schemas.openxmlformats.org/officeDocument/2006/relationships/hyperlink" Target="http://pbs.twimg.com/profile_images/579535731636498433/thOfbUwO_normal.jpg" TargetMode="External"/><Relationship Id="rId4777" Type="http://schemas.openxmlformats.org/officeDocument/2006/relationships/hyperlink" Target="https://twitter.com/ku_0_0zzzz" TargetMode="External"/><Relationship Id="rId3379" Type="http://schemas.openxmlformats.org/officeDocument/2006/relationships/hyperlink" Target="https://twitter.com/sahturne_" TargetMode="External"/><Relationship Id="rId3586" Type="http://schemas.openxmlformats.org/officeDocument/2006/relationships/hyperlink" Target="https://twitter.com/ap03__" TargetMode="External"/><Relationship Id="rId3793" Type="http://schemas.openxmlformats.org/officeDocument/2006/relationships/hyperlink" Target="https://twitter.com/rosie_roses_bp" TargetMode="External"/><Relationship Id="rId4637" Type="http://schemas.openxmlformats.org/officeDocument/2006/relationships/hyperlink" Target="https://twitter.com/luberakkj" TargetMode="External"/><Relationship Id="rId2188" Type="http://schemas.openxmlformats.org/officeDocument/2006/relationships/hyperlink" Target="http://pbs.twimg.com/profile_images/1418864732207996938/_pJt4TYw_normal.jpg" TargetMode="External"/><Relationship Id="rId2395" Type="http://schemas.openxmlformats.org/officeDocument/2006/relationships/hyperlink" Target="http://pbs.twimg.com/profile_images/1453712617118134284/FpC8xln5_normal.jpg" TargetMode="External"/><Relationship Id="rId3239" Type="http://schemas.openxmlformats.org/officeDocument/2006/relationships/hyperlink" Target="https://twitter.com/nikozzzzz" TargetMode="External"/><Relationship Id="rId3446" Type="http://schemas.openxmlformats.org/officeDocument/2006/relationships/hyperlink" Target="https://twitter.com/themightymurph" TargetMode="External"/><Relationship Id="rId4844" Type="http://schemas.openxmlformats.org/officeDocument/2006/relationships/hyperlink" Target="https://twitter.com/surfsumatra" TargetMode="External"/><Relationship Id="rId367" Type="http://schemas.openxmlformats.org/officeDocument/2006/relationships/hyperlink" Target="https://t.co/HIERvpgR0A" TargetMode="External"/><Relationship Id="rId574" Type="http://schemas.openxmlformats.org/officeDocument/2006/relationships/hyperlink" Target="https://t.co/BDWhibqokZ" TargetMode="External"/><Relationship Id="rId2048" Type="http://schemas.openxmlformats.org/officeDocument/2006/relationships/hyperlink" Target="http://pbs.twimg.com/profile_images/1463496363543572484/WYv2Cf5a_normal.jpg" TargetMode="External"/><Relationship Id="rId2255" Type="http://schemas.openxmlformats.org/officeDocument/2006/relationships/hyperlink" Target="http://pbs.twimg.com/profile_images/1368452635842449428/eRLb0q80_normal.jpg" TargetMode="External"/><Relationship Id="rId3653" Type="http://schemas.openxmlformats.org/officeDocument/2006/relationships/hyperlink" Target="https://twitter.com/biased_mma" TargetMode="External"/><Relationship Id="rId3860" Type="http://schemas.openxmlformats.org/officeDocument/2006/relationships/hyperlink" Target="https://twitter.com/jamaal123456782" TargetMode="External"/><Relationship Id="rId4704" Type="http://schemas.openxmlformats.org/officeDocument/2006/relationships/hyperlink" Target="https://twitter.com/eiki_1105ng" TargetMode="External"/><Relationship Id="rId227" Type="http://schemas.openxmlformats.org/officeDocument/2006/relationships/hyperlink" Target="https://t.co/dzRNfUIUlO" TargetMode="External"/><Relationship Id="rId781" Type="http://schemas.openxmlformats.org/officeDocument/2006/relationships/hyperlink" Target="http://pbs.twimg.com/profile_images/1426015959781888000/qwclctk8_normal.jpg" TargetMode="External"/><Relationship Id="rId2462" Type="http://schemas.openxmlformats.org/officeDocument/2006/relationships/hyperlink" Target="http://pbs.twimg.com/profile_images/1462784799949885441/Ytxp26hy_normal.jpg" TargetMode="External"/><Relationship Id="rId3306" Type="http://schemas.openxmlformats.org/officeDocument/2006/relationships/hyperlink" Target="https://twitter.com/dacryptoghost" TargetMode="External"/><Relationship Id="rId3513" Type="http://schemas.openxmlformats.org/officeDocument/2006/relationships/hyperlink" Target="https://twitter.com/v3ganpussy" TargetMode="External"/><Relationship Id="rId3720" Type="http://schemas.openxmlformats.org/officeDocument/2006/relationships/hyperlink" Target="https://twitter.com/_chaerybearyy" TargetMode="External"/><Relationship Id="rId434" Type="http://schemas.openxmlformats.org/officeDocument/2006/relationships/hyperlink" Target="https://t.co/GbygOSUbfM" TargetMode="External"/><Relationship Id="rId641" Type="http://schemas.openxmlformats.org/officeDocument/2006/relationships/hyperlink" Target="https://t.co/0p8yWlZVf0" TargetMode="External"/><Relationship Id="rId1064" Type="http://schemas.openxmlformats.org/officeDocument/2006/relationships/hyperlink" Target="http://pbs.twimg.com/profile_images/1349092816362872835/RDl1CtS9_normal.jpg" TargetMode="External"/><Relationship Id="rId1271" Type="http://schemas.openxmlformats.org/officeDocument/2006/relationships/hyperlink" Target="http://pbs.twimg.com/profile_images/1444331821773123590/shaRgXAc_normal.jpg" TargetMode="External"/><Relationship Id="rId2115" Type="http://schemas.openxmlformats.org/officeDocument/2006/relationships/hyperlink" Target="http://pbs.twimg.com/profile_images/1431971141405405190/dQ2XiNg2_normal.jpg" TargetMode="External"/><Relationship Id="rId2322" Type="http://schemas.openxmlformats.org/officeDocument/2006/relationships/hyperlink" Target="http://pbs.twimg.com/profile_images/1436649824468672517/aenD42yD_normal.jpg" TargetMode="External"/><Relationship Id="rId501" Type="http://schemas.openxmlformats.org/officeDocument/2006/relationships/hyperlink" Target="https://t.co/omcwTdJiMj" TargetMode="External"/><Relationship Id="rId1131" Type="http://schemas.openxmlformats.org/officeDocument/2006/relationships/hyperlink" Target="http://pbs.twimg.com/profile_images/1452877899346874368/C-Zv-exU_normal.jpg" TargetMode="External"/><Relationship Id="rId4287" Type="http://schemas.openxmlformats.org/officeDocument/2006/relationships/hyperlink" Target="https://twitter.com/a_alquaymi" TargetMode="External"/><Relationship Id="rId4494" Type="http://schemas.openxmlformats.org/officeDocument/2006/relationships/hyperlink" Target="https://twitter.com/realnicktheguy" TargetMode="External"/><Relationship Id="rId3096" Type="http://schemas.openxmlformats.org/officeDocument/2006/relationships/hyperlink" Target="https://twitter.com/keidanren" TargetMode="External"/><Relationship Id="rId4147" Type="http://schemas.openxmlformats.org/officeDocument/2006/relationships/hyperlink" Target="https://twitter.com/paraluman_26" TargetMode="External"/><Relationship Id="rId4354" Type="http://schemas.openxmlformats.org/officeDocument/2006/relationships/hyperlink" Target="https://twitter.com/joscel1" TargetMode="External"/><Relationship Id="rId4561" Type="http://schemas.openxmlformats.org/officeDocument/2006/relationships/hyperlink" Target="https://twitter.com/yunghank" TargetMode="External"/><Relationship Id="rId1948" Type="http://schemas.openxmlformats.org/officeDocument/2006/relationships/hyperlink" Target="http://pbs.twimg.com/profile_images/1465215997259190274/xfT67Eom_normal.jpg" TargetMode="External"/><Relationship Id="rId3163" Type="http://schemas.openxmlformats.org/officeDocument/2006/relationships/hyperlink" Target="https://twitter.com/funktownflex" TargetMode="External"/><Relationship Id="rId3370" Type="http://schemas.openxmlformats.org/officeDocument/2006/relationships/hyperlink" Target="https://twitter.com/frankiebabie7" TargetMode="External"/><Relationship Id="rId4007" Type="http://schemas.openxmlformats.org/officeDocument/2006/relationships/hyperlink" Target="https://twitter.com/severegroupie" TargetMode="External"/><Relationship Id="rId4214" Type="http://schemas.openxmlformats.org/officeDocument/2006/relationships/hyperlink" Target="https://twitter.com/floofpandacat" TargetMode="External"/><Relationship Id="rId4421" Type="http://schemas.openxmlformats.org/officeDocument/2006/relationships/hyperlink" Target="https://twitter.com/melvvln" TargetMode="External"/><Relationship Id="rId291" Type="http://schemas.openxmlformats.org/officeDocument/2006/relationships/hyperlink" Target="https://t.co/BLBeOx1aSe" TargetMode="External"/><Relationship Id="rId1808" Type="http://schemas.openxmlformats.org/officeDocument/2006/relationships/hyperlink" Target="http://pbs.twimg.com/profile_images/1321309729252139009/cU2ZlbwX_normal.jpg" TargetMode="External"/><Relationship Id="rId3023" Type="http://schemas.openxmlformats.org/officeDocument/2006/relationships/hyperlink" Target="https://twitter.com/rafif_botak" TargetMode="External"/><Relationship Id="rId151" Type="http://schemas.openxmlformats.org/officeDocument/2006/relationships/hyperlink" Target="https://t.co/L6Hq5AuoCY" TargetMode="External"/><Relationship Id="rId3230" Type="http://schemas.openxmlformats.org/officeDocument/2006/relationships/hyperlink" Target="https://twitter.com/y_snchzz" TargetMode="External"/><Relationship Id="rId2789" Type="http://schemas.openxmlformats.org/officeDocument/2006/relationships/hyperlink" Target="http://pbs.twimg.com/profile_images/1465243493572526081/Q1dVwNMR_normal.jpg" TargetMode="External"/><Relationship Id="rId2996" Type="http://schemas.openxmlformats.org/officeDocument/2006/relationships/hyperlink" Target="https://twitter.com/nimble_snail" TargetMode="External"/><Relationship Id="rId968" Type="http://schemas.openxmlformats.org/officeDocument/2006/relationships/hyperlink" Target="http://pbs.twimg.com/profile_images/1400201998113312770/mOCdCsAQ_normal.jpg" TargetMode="External"/><Relationship Id="rId1598" Type="http://schemas.openxmlformats.org/officeDocument/2006/relationships/hyperlink" Target="http://pbs.twimg.com/profile_images/1388495227162284032/0SqQ6S3m_normal.jpg" TargetMode="External"/><Relationship Id="rId2649" Type="http://schemas.openxmlformats.org/officeDocument/2006/relationships/hyperlink" Target="http://pbs.twimg.com/profile_images/1241960175549857792/sDwdr8dR_normal.jpg" TargetMode="External"/><Relationship Id="rId2856" Type="http://schemas.openxmlformats.org/officeDocument/2006/relationships/hyperlink" Target="https://twitter.com/mmashimizu1985" TargetMode="External"/><Relationship Id="rId3907" Type="http://schemas.openxmlformats.org/officeDocument/2006/relationships/hyperlink" Target="https://twitter.com/moneyrightfc" TargetMode="External"/><Relationship Id="rId97" Type="http://schemas.openxmlformats.org/officeDocument/2006/relationships/hyperlink" Target="https://t.co/2SDdqrdVyA" TargetMode="External"/><Relationship Id="rId828" Type="http://schemas.openxmlformats.org/officeDocument/2006/relationships/hyperlink" Target="http://pbs.twimg.com/profile_images/1418687583584849920/Rc6UNQWT_normal.jpg" TargetMode="External"/><Relationship Id="rId1458" Type="http://schemas.openxmlformats.org/officeDocument/2006/relationships/hyperlink" Target="http://pbs.twimg.com/profile_images/1442531351253733377/YNt31z76_normal.jpg" TargetMode="External"/><Relationship Id="rId1665" Type="http://schemas.openxmlformats.org/officeDocument/2006/relationships/hyperlink" Target="http://pbs.twimg.com/profile_images/1464952677138198528/vQbcP6tv_normal.jpg" TargetMode="External"/><Relationship Id="rId1872" Type="http://schemas.openxmlformats.org/officeDocument/2006/relationships/hyperlink" Target="http://pbs.twimg.com/profile_images/741648907206307840/76aAJOp9_normal.jpg" TargetMode="External"/><Relationship Id="rId2509" Type="http://schemas.openxmlformats.org/officeDocument/2006/relationships/hyperlink" Target="http://pbs.twimg.com/profile_images/1465292905627758592/EWwUYX2x_normal.jpg" TargetMode="External"/><Relationship Id="rId2716" Type="http://schemas.openxmlformats.org/officeDocument/2006/relationships/hyperlink" Target="http://pbs.twimg.com/profile_images/1456141904630861827/uclqywDm_normal.jpg" TargetMode="External"/><Relationship Id="rId4071" Type="http://schemas.openxmlformats.org/officeDocument/2006/relationships/hyperlink" Target="https://twitter.com/cnews" TargetMode="External"/><Relationship Id="rId1318" Type="http://schemas.openxmlformats.org/officeDocument/2006/relationships/hyperlink" Target="http://pbs.twimg.com/profile_images/1430100694317506562/LVfoEA5L_normal.jpg" TargetMode="External"/><Relationship Id="rId1525" Type="http://schemas.openxmlformats.org/officeDocument/2006/relationships/hyperlink" Target="http://pbs.twimg.com/profile_images/1414315517339373571/1gK7zAuf_normal.jpg" TargetMode="External"/><Relationship Id="rId2923" Type="http://schemas.openxmlformats.org/officeDocument/2006/relationships/hyperlink" Target="https://twitter.com/270mikee" TargetMode="External"/><Relationship Id="rId1732" Type="http://schemas.openxmlformats.org/officeDocument/2006/relationships/hyperlink" Target="http://pbs.twimg.com/profile_images/1464997310610526218/pKRMRyer_normal.jpg" TargetMode="External"/><Relationship Id="rId4888" Type="http://schemas.openxmlformats.org/officeDocument/2006/relationships/hyperlink" Target="https://twitter.com/ufcinforma" TargetMode="External"/><Relationship Id="rId24" Type="http://schemas.openxmlformats.org/officeDocument/2006/relationships/hyperlink" Target="https://t.co/0RPBTV2OVl" TargetMode="External"/><Relationship Id="rId2299" Type="http://schemas.openxmlformats.org/officeDocument/2006/relationships/hyperlink" Target="http://pbs.twimg.com/profile_images/1461994862601854982/XcnWa1Nd_normal.jpg" TargetMode="External"/><Relationship Id="rId3697" Type="http://schemas.openxmlformats.org/officeDocument/2006/relationships/hyperlink" Target="https://twitter.com/andy_sv650s" TargetMode="External"/><Relationship Id="rId4748" Type="http://schemas.openxmlformats.org/officeDocument/2006/relationships/hyperlink" Target="https://twitter.com/eveningmagazine" TargetMode="External"/><Relationship Id="rId3557" Type="http://schemas.openxmlformats.org/officeDocument/2006/relationships/hyperlink" Target="https://twitter.com/tianfirdauss" TargetMode="External"/><Relationship Id="rId3764" Type="http://schemas.openxmlformats.org/officeDocument/2006/relationships/hyperlink" Target="https://twitter.com/verxryjn" TargetMode="External"/><Relationship Id="rId3971" Type="http://schemas.openxmlformats.org/officeDocument/2006/relationships/hyperlink" Target="https://twitter.com/rjgot9lives" TargetMode="External"/><Relationship Id="rId4608" Type="http://schemas.openxmlformats.org/officeDocument/2006/relationships/hyperlink" Target="https://twitter.com/ataeyong" TargetMode="External"/><Relationship Id="rId4815" Type="http://schemas.openxmlformats.org/officeDocument/2006/relationships/hyperlink" Target="https://twitter.com/maiconfrattani" TargetMode="External"/><Relationship Id="rId478" Type="http://schemas.openxmlformats.org/officeDocument/2006/relationships/hyperlink" Target="https://t.co/OPV1B1CZj2" TargetMode="External"/><Relationship Id="rId685" Type="http://schemas.openxmlformats.org/officeDocument/2006/relationships/hyperlink" Target="https://t.co/zfdUDaNeW2" TargetMode="External"/><Relationship Id="rId892" Type="http://schemas.openxmlformats.org/officeDocument/2006/relationships/hyperlink" Target="http://pbs.twimg.com/profile_images/1444418788741451776/PlnyXAEE_normal.jpg" TargetMode="External"/><Relationship Id="rId2159" Type="http://schemas.openxmlformats.org/officeDocument/2006/relationships/hyperlink" Target="http://pbs.twimg.com/profile_images/1350144171827466240/q5X9patc_normal.jpg" TargetMode="External"/><Relationship Id="rId2366" Type="http://schemas.openxmlformats.org/officeDocument/2006/relationships/hyperlink" Target="http://pbs.twimg.com/profile_images/1197957324289314817/lr1Q_HhU_normal.jpg" TargetMode="External"/><Relationship Id="rId2573" Type="http://schemas.openxmlformats.org/officeDocument/2006/relationships/hyperlink" Target="http://pbs.twimg.com/profile_images/1464329552931475456/Fq-CJQTx_normal.jpg" TargetMode="External"/><Relationship Id="rId2780" Type="http://schemas.openxmlformats.org/officeDocument/2006/relationships/hyperlink" Target="http://pbs.twimg.com/profile_images/1451878984367673350/X-Wby_1j_normal.jpg" TargetMode="External"/><Relationship Id="rId3417" Type="http://schemas.openxmlformats.org/officeDocument/2006/relationships/hyperlink" Target="https://twitter.com/martialarts_jp" TargetMode="External"/><Relationship Id="rId3624" Type="http://schemas.openxmlformats.org/officeDocument/2006/relationships/hyperlink" Target="https://twitter.com/wanavijiji" TargetMode="External"/><Relationship Id="rId3831" Type="http://schemas.openxmlformats.org/officeDocument/2006/relationships/hyperlink" Target="https://twitter.com/mezosetr" TargetMode="External"/><Relationship Id="rId338" Type="http://schemas.openxmlformats.org/officeDocument/2006/relationships/hyperlink" Target="https://t.co/gCJuvGyTpc" TargetMode="External"/><Relationship Id="rId545" Type="http://schemas.openxmlformats.org/officeDocument/2006/relationships/hyperlink" Target="https://t.co/NfGW8u1YvL" TargetMode="External"/><Relationship Id="rId752" Type="http://schemas.openxmlformats.org/officeDocument/2006/relationships/hyperlink" Target="http://pbs.twimg.com/profile_images/1453045695024353281/rmDSUOo4_normal.jpg" TargetMode="External"/><Relationship Id="rId1175" Type="http://schemas.openxmlformats.org/officeDocument/2006/relationships/hyperlink" Target="http://pbs.twimg.com/profile_images/1115152161963298817/vY5_fSiS_normal.jpg" TargetMode="External"/><Relationship Id="rId1382" Type="http://schemas.openxmlformats.org/officeDocument/2006/relationships/hyperlink" Target="http://pbs.twimg.com/profile_images/1203414676165578752/cjWBmig3_normal.jpg" TargetMode="External"/><Relationship Id="rId2019" Type="http://schemas.openxmlformats.org/officeDocument/2006/relationships/hyperlink" Target="http://pbs.twimg.com/profile_images/2229046473/______normal.jpg" TargetMode="External"/><Relationship Id="rId2226" Type="http://schemas.openxmlformats.org/officeDocument/2006/relationships/hyperlink" Target="http://pbs.twimg.com/profile_images/1427951575084015624/CS1JxPuk_normal.jpg" TargetMode="External"/><Relationship Id="rId2433" Type="http://schemas.openxmlformats.org/officeDocument/2006/relationships/hyperlink" Target="http://pbs.twimg.com/profile_images/1465299112031514632/dm8ifh4X_normal.jpg" TargetMode="External"/><Relationship Id="rId2640" Type="http://schemas.openxmlformats.org/officeDocument/2006/relationships/hyperlink" Target="http://pbs.twimg.com/profile_images/1464059911479136256/_ZP-Sh-K_normal.jpg" TargetMode="External"/><Relationship Id="rId405" Type="http://schemas.openxmlformats.org/officeDocument/2006/relationships/hyperlink" Target="https://t.co/o9xv7MMkXH" TargetMode="External"/><Relationship Id="rId612" Type="http://schemas.openxmlformats.org/officeDocument/2006/relationships/hyperlink" Target="https://t.co/HKwfugQI5A" TargetMode="External"/><Relationship Id="rId1035" Type="http://schemas.openxmlformats.org/officeDocument/2006/relationships/hyperlink" Target="http://pbs.twimg.com/profile_images/1463821225243947013/8aKmvv3x_normal.jpg" TargetMode="External"/><Relationship Id="rId1242" Type="http://schemas.openxmlformats.org/officeDocument/2006/relationships/hyperlink" Target="http://pbs.twimg.com/profile_images/1321017388368683009/6-75Sp7z_normal.jpg" TargetMode="External"/><Relationship Id="rId2500" Type="http://schemas.openxmlformats.org/officeDocument/2006/relationships/hyperlink" Target="http://pbs.twimg.com/profile_images/1338670025301839874/G8TMjzXt_normal.jpg" TargetMode="External"/><Relationship Id="rId4398" Type="http://schemas.openxmlformats.org/officeDocument/2006/relationships/hyperlink" Target="https://twitter.com/blueberto" TargetMode="External"/><Relationship Id="rId1102" Type="http://schemas.openxmlformats.org/officeDocument/2006/relationships/hyperlink" Target="http://pbs.twimg.com/profile_images/1454951557594759169/HCmTetWz_normal.jpg" TargetMode="External"/><Relationship Id="rId4258" Type="http://schemas.openxmlformats.org/officeDocument/2006/relationships/hyperlink" Target="https://twitter.com/unlimitedmindb" TargetMode="External"/><Relationship Id="rId4465" Type="http://schemas.openxmlformats.org/officeDocument/2006/relationships/hyperlink" Target="https://twitter.com/_jayc12" TargetMode="External"/><Relationship Id="rId3067" Type="http://schemas.openxmlformats.org/officeDocument/2006/relationships/hyperlink" Target="https://twitter.com/danijm7" TargetMode="External"/><Relationship Id="rId3274" Type="http://schemas.openxmlformats.org/officeDocument/2006/relationships/hyperlink" Target="https://twitter.com/kylefromohio777" TargetMode="External"/><Relationship Id="rId4118" Type="http://schemas.openxmlformats.org/officeDocument/2006/relationships/hyperlink" Target="https://twitter.com/gcllx_" TargetMode="External"/><Relationship Id="rId4672" Type="http://schemas.openxmlformats.org/officeDocument/2006/relationships/hyperlink" Target="https://twitter.com/mementomori_boi" TargetMode="External"/><Relationship Id="rId195" Type="http://schemas.openxmlformats.org/officeDocument/2006/relationships/hyperlink" Target="https://t.co/y9cYcHwCN4" TargetMode="External"/><Relationship Id="rId1919" Type="http://schemas.openxmlformats.org/officeDocument/2006/relationships/hyperlink" Target="http://pbs.twimg.com/profile_images/1144058847767728128/QjUbXaJY_normal.jpg" TargetMode="External"/><Relationship Id="rId3481" Type="http://schemas.openxmlformats.org/officeDocument/2006/relationships/hyperlink" Target="https://twitter.com/luisher84089853" TargetMode="External"/><Relationship Id="rId4325" Type="http://schemas.openxmlformats.org/officeDocument/2006/relationships/hyperlink" Target="https://twitter.com/chremirlie" TargetMode="External"/><Relationship Id="rId4532" Type="http://schemas.openxmlformats.org/officeDocument/2006/relationships/hyperlink" Target="https://twitter.com/zhumagulovnews" TargetMode="External"/><Relationship Id="rId2083" Type="http://schemas.openxmlformats.org/officeDocument/2006/relationships/hyperlink" Target="http://pbs.twimg.com/profile_images/559251754127085568/nY_VHjVw_normal.jpeg" TargetMode="External"/><Relationship Id="rId2290" Type="http://schemas.openxmlformats.org/officeDocument/2006/relationships/hyperlink" Target="http://pbs.twimg.com/profile_images/1463775095080591363/ZRsrAfx7_normal.jpg" TargetMode="External"/><Relationship Id="rId3134" Type="http://schemas.openxmlformats.org/officeDocument/2006/relationships/hyperlink" Target="https://twitter.com/kindlejo_jo" TargetMode="External"/><Relationship Id="rId3341" Type="http://schemas.openxmlformats.org/officeDocument/2006/relationships/hyperlink" Target="https://twitter.com/tejimax777" TargetMode="External"/><Relationship Id="rId262" Type="http://schemas.openxmlformats.org/officeDocument/2006/relationships/hyperlink" Target="https://t.co/kZ0zeobRHP" TargetMode="External"/><Relationship Id="rId2150" Type="http://schemas.openxmlformats.org/officeDocument/2006/relationships/hyperlink" Target="http://pbs.twimg.com/profile_images/1433047869045444611/0U7X3wI3_normal.jpg" TargetMode="External"/><Relationship Id="rId3201" Type="http://schemas.openxmlformats.org/officeDocument/2006/relationships/hyperlink" Target="https://twitter.com/orangegrandest" TargetMode="External"/><Relationship Id="rId122" Type="http://schemas.openxmlformats.org/officeDocument/2006/relationships/hyperlink" Target="https://t.co/uRXYbO2TjF" TargetMode="External"/><Relationship Id="rId2010" Type="http://schemas.openxmlformats.org/officeDocument/2006/relationships/hyperlink" Target="http://pbs.twimg.com/profile_images/1458770745384108032/tkxOJmI4_normal.jpg" TargetMode="External"/><Relationship Id="rId1569" Type="http://schemas.openxmlformats.org/officeDocument/2006/relationships/hyperlink" Target="http://pbs.twimg.com/profile_images/1434248744472662022/3V7tjZgB_normal.jpg" TargetMode="External"/><Relationship Id="rId2967" Type="http://schemas.openxmlformats.org/officeDocument/2006/relationships/hyperlink" Target="https://twitter.com/mythinformedmke" TargetMode="External"/><Relationship Id="rId4182" Type="http://schemas.openxmlformats.org/officeDocument/2006/relationships/hyperlink" Target="https://twitter.com/life_suchis" TargetMode="External"/><Relationship Id="rId939" Type="http://schemas.openxmlformats.org/officeDocument/2006/relationships/hyperlink" Target="http://pbs.twimg.com/profile_images/1458995699580764161/sImBKrYU_normal.jpg" TargetMode="External"/><Relationship Id="rId1776" Type="http://schemas.openxmlformats.org/officeDocument/2006/relationships/hyperlink" Target="http://pbs.twimg.com/profile_images/1455168342214717440/kIMMuora_normal.jpg" TargetMode="External"/><Relationship Id="rId1983" Type="http://schemas.openxmlformats.org/officeDocument/2006/relationships/hyperlink" Target="http://pbs.twimg.com/profile_images/1166031464741462016/7ljk0xoM_normal.jpg" TargetMode="External"/><Relationship Id="rId2827" Type="http://schemas.openxmlformats.org/officeDocument/2006/relationships/hyperlink" Target="https://twitter.com/lasueur_off" TargetMode="External"/><Relationship Id="rId4042" Type="http://schemas.openxmlformats.org/officeDocument/2006/relationships/hyperlink" Target="https://twitter.com/camyyycityx" TargetMode="External"/><Relationship Id="rId68" Type="http://schemas.openxmlformats.org/officeDocument/2006/relationships/hyperlink" Target="https://t.co/tMZqBi4Czd" TargetMode="External"/><Relationship Id="rId1429" Type="http://schemas.openxmlformats.org/officeDocument/2006/relationships/hyperlink" Target="http://pbs.twimg.com/profile_images/1166959644406759429/XZcgvps5_normal.jpg" TargetMode="External"/><Relationship Id="rId1636" Type="http://schemas.openxmlformats.org/officeDocument/2006/relationships/hyperlink" Target="http://pbs.twimg.com/profile_images/1463375750313410562/ngD2Mmo-_normal.jpg" TargetMode="External"/><Relationship Id="rId1843" Type="http://schemas.openxmlformats.org/officeDocument/2006/relationships/hyperlink" Target="http://pbs.twimg.com/profile_images/1461951895623241739/GvUnuQ0g_normal.jpg" TargetMode="External"/><Relationship Id="rId1703" Type="http://schemas.openxmlformats.org/officeDocument/2006/relationships/hyperlink" Target="http://pbs.twimg.com/profile_images/1463383536480964608/8MZRcIQP_normal.jpg" TargetMode="External"/><Relationship Id="rId1910" Type="http://schemas.openxmlformats.org/officeDocument/2006/relationships/hyperlink" Target="http://pbs.twimg.com/profile_images/1412168566208671751/0v2eSWTj_normal.jpg" TargetMode="External"/><Relationship Id="rId4859" Type="http://schemas.openxmlformats.org/officeDocument/2006/relationships/hyperlink" Target="https://twitter.com/polishprincemma" TargetMode="External"/><Relationship Id="rId3668" Type="http://schemas.openxmlformats.org/officeDocument/2006/relationships/hyperlink" Target="https://twitter.com/heymanhustle" TargetMode="External"/><Relationship Id="rId3875" Type="http://schemas.openxmlformats.org/officeDocument/2006/relationships/hyperlink" Target="https://twitter.com/kumari_shruthi" TargetMode="External"/><Relationship Id="rId4719" Type="http://schemas.openxmlformats.org/officeDocument/2006/relationships/hyperlink" Target="https://twitter.com/shikaku_square" TargetMode="External"/><Relationship Id="rId589" Type="http://schemas.openxmlformats.org/officeDocument/2006/relationships/hyperlink" Target="https://t.co/k6GT7Eb17W" TargetMode="External"/><Relationship Id="rId796" Type="http://schemas.openxmlformats.org/officeDocument/2006/relationships/hyperlink" Target="http://pbs.twimg.com/profile_images/1014625878435860480/S3TTwb1l_normal.jpg" TargetMode="External"/><Relationship Id="rId2477" Type="http://schemas.openxmlformats.org/officeDocument/2006/relationships/hyperlink" Target="http://pbs.twimg.com/profile_images/1463565803950059520/UbY7sx6K_normal.jpg" TargetMode="External"/><Relationship Id="rId2684" Type="http://schemas.openxmlformats.org/officeDocument/2006/relationships/hyperlink" Target="http://pbs.twimg.com/profile_images/1463199636081225729/KGNpJDMA_normal.jpg" TargetMode="External"/><Relationship Id="rId3528" Type="http://schemas.openxmlformats.org/officeDocument/2006/relationships/hyperlink" Target="https://twitter.com/mmaseat" TargetMode="External"/><Relationship Id="rId3735" Type="http://schemas.openxmlformats.org/officeDocument/2006/relationships/hyperlink" Target="https://twitter.com/shawtingg" TargetMode="External"/><Relationship Id="rId449" Type="http://schemas.openxmlformats.org/officeDocument/2006/relationships/hyperlink" Target="https://t.co/wIPtTxptZa" TargetMode="External"/><Relationship Id="rId656" Type="http://schemas.openxmlformats.org/officeDocument/2006/relationships/hyperlink" Target="https://t.co/V5VdopBYks" TargetMode="External"/><Relationship Id="rId863" Type="http://schemas.openxmlformats.org/officeDocument/2006/relationships/hyperlink" Target="http://pbs.twimg.com/profile_images/378800000165757218/9e3393dc2297b569cd7a8eadab7ce8bd_normal.png" TargetMode="External"/><Relationship Id="rId1079" Type="http://schemas.openxmlformats.org/officeDocument/2006/relationships/hyperlink" Target="http://pbs.twimg.com/profile_images/1281284117519233030/GMKgjQVH_normal.jpg" TargetMode="External"/><Relationship Id="rId1286" Type="http://schemas.openxmlformats.org/officeDocument/2006/relationships/hyperlink" Target="http://pbs.twimg.com/profile_images/1121431560010510337/zlVOD63w_normal.png" TargetMode="External"/><Relationship Id="rId1493" Type="http://schemas.openxmlformats.org/officeDocument/2006/relationships/hyperlink" Target="http://pbs.twimg.com/profile_images/1436812492680929281/J-VjCU2v_normal.jpg" TargetMode="External"/><Relationship Id="rId2337" Type="http://schemas.openxmlformats.org/officeDocument/2006/relationships/hyperlink" Target="http://pbs.twimg.com/profile_images/1204381744704770049/QCQ4W6Gk_normal.png" TargetMode="External"/><Relationship Id="rId2544" Type="http://schemas.openxmlformats.org/officeDocument/2006/relationships/hyperlink" Target="http://pbs.twimg.com/profile_images/1433217769043120128/J6REKosB_normal.jpg" TargetMode="External"/><Relationship Id="rId2891" Type="http://schemas.openxmlformats.org/officeDocument/2006/relationships/hyperlink" Target="https://twitter.com/bpluscollect" TargetMode="External"/><Relationship Id="rId3942" Type="http://schemas.openxmlformats.org/officeDocument/2006/relationships/hyperlink" Target="https://twitter.com/naydas209" TargetMode="External"/><Relationship Id="rId309" Type="http://schemas.openxmlformats.org/officeDocument/2006/relationships/hyperlink" Target="https://t.co/l1Gfsioqut" TargetMode="External"/><Relationship Id="rId516" Type="http://schemas.openxmlformats.org/officeDocument/2006/relationships/hyperlink" Target="https://t.co/v5hS9IcJSG" TargetMode="External"/><Relationship Id="rId1146" Type="http://schemas.openxmlformats.org/officeDocument/2006/relationships/hyperlink" Target="http://pbs.twimg.com/profile_images/1169409559770759169/Mb-jofxY_normal.jpg" TargetMode="External"/><Relationship Id="rId2751" Type="http://schemas.openxmlformats.org/officeDocument/2006/relationships/hyperlink" Target="http://pbs.twimg.com/profile_images/611522141402497024/BsP5JyK6_normal.jpg" TargetMode="External"/><Relationship Id="rId3802" Type="http://schemas.openxmlformats.org/officeDocument/2006/relationships/hyperlink" Target="https://twitter.com/ka910gi" TargetMode="External"/><Relationship Id="rId723" Type="http://schemas.openxmlformats.org/officeDocument/2006/relationships/hyperlink" Target="http://pbs.twimg.com/profile_images/1237232474167455744/gzYJu9Hd_normal.jpg" TargetMode="External"/><Relationship Id="rId930" Type="http://schemas.openxmlformats.org/officeDocument/2006/relationships/hyperlink" Target="http://pbs.twimg.com/profile_images/1451985918563393536/j1yT2wyv_normal.jpg" TargetMode="External"/><Relationship Id="rId1006" Type="http://schemas.openxmlformats.org/officeDocument/2006/relationships/hyperlink" Target="http://pbs.twimg.com/profile_images/265015416/____normal.jpg" TargetMode="External"/><Relationship Id="rId1353" Type="http://schemas.openxmlformats.org/officeDocument/2006/relationships/hyperlink" Target="http://pbs.twimg.com/profile_images/1463912883520212993/-ek2UKdE_normal.jpg" TargetMode="External"/><Relationship Id="rId1560" Type="http://schemas.openxmlformats.org/officeDocument/2006/relationships/hyperlink" Target="http://pbs.twimg.com/profile_images/1464866083685425153/sqBiilqS_normal.jpg" TargetMode="External"/><Relationship Id="rId2404" Type="http://schemas.openxmlformats.org/officeDocument/2006/relationships/hyperlink" Target="http://pbs.twimg.com/profile_images/1465177003208982532/LXovhrb7_normal.jpg" TargetMode="External"/><Relationship Id="rId2611" Type="http://schemas.openxmlformats.org/officeDocument/2006/relationships/hyperlink" Target="http://pbs.twimg.com/profile_images/1430498059830530055/H9S22KsR_normal.jpg" TargetMode="External"/><Relationship Id="rId1213" Type="http://schemas.openxmlformats.org/officeDocument/2006/relationships/hyperlink" Target="http://pbs.twimg.com/profile_images/1367695859480100865/PSfISZjh_normal.jpg" TargetMode="External"/><Relationship Id="rId1420" Type="http://schemas.openxmlformats.org/officeDocument/2006/relationships/hyperlink" Target="http://pbs.twimg.com/profile_images/1465006316661915653/k9ZC2YPq_normal.jpg" TargetMode="External"/><Relationship Id="rId4369" Type="http://schemas.openxmlformats.org/officeDocument/2006/relationships/hyperlink" Target="https://twitter.com/haba__pero" TargetMode="External"/><Relationship Id="rId4576" Type="http://schemas.openxmlformats.org/officeDocument/2006/relationships/hyperlink" Target="https://twitter.com/wildraisan" TargetMode="External"/><Relationship Id="rId4783" Type="http://schemas.openxmlformats.org/officeDocument/2006/relationships/hyperlink" Target="https://twitter.com/kawanopaper" TargetMode="External"/><Relationship Id="rId3178" Type="http://schemas.openxmlformats.org/officeDocument/2006/relationships/hyperlink" Target="https://twitter.com/crypt0minder" TargetMode="External"/><Relationship Id="rId3385" Type="http://schemas.openxmlformats.org/officeDocument/2006/relationships/hyperlink" Target="https://twitter.com/randuasri1704" TargetMode="External"/><Relationship Id="rId3592" Type="http://schemas.openxmlformats.org/officeDocument/2006/relationships/hyperlink" Target="https://twitter.com/battlearena1" TargetMode="External"/><Relationship Id="rId4229" Type="http://schemas.openxmlformats.org/officeDocument/2006/relationships/hyperlink" Target="https://twitter.com/laurenmurphymma" TargetMode="External"/><Relationship Id="rId4436" Type="http://schemas.openxmlformats.org/officeDocument/2006/relationships/hyperlink" Target="https://twitter.com/apfml27" TargetMode="External"/><Relationship Id="rId4643" Type="http://schemas.openxmlformats.org/officeDocument/2006/relationships/hyperlink" Target="https://twitter.com/harukisunoo" TargetMode="External"/><Relationship Id="rId4850" Type="http://schemas.openxmlformats.org/officeDocument/2006/relationships/hyperlink" Target="https://twitter.com/dunn0428" TargetMode="External"/><Relationship Id="rId2194" Type="http://schemas.openxmlformats.org/officeDocument/2006/relationships/hyperlink" Target="http://pbs.twimg.com/profile_images/1444546820399534080/PGljXlja_normal.jpg" TargetMode="External"/><Relationship Id="rId3038" Type="http://schemas.openxmlformats.org/officeDocument/2006/relationships/hyperlink" Target="https://twitter.com/elickflow" TargetMode="External"/><Relationship Id="rId3245" Type="http://schemas.openxmlformats.org/officeDocument/2006/relationships/hyperlink" Target="https://twitter.com/morumotto2234" TargetMode="External"/><Relationship Id="rId3452" Type="http://schemas.openxmlformats.org/officeDocument/2006/relationships/hyperlink" Target="https://twitter.com/snebbimma" TargetMode="External"/><Relationship Id="rId4503" Type="http://schemas.openxmlformats.org/officeDocument/2006/relationships/hyperlink" Target="https://twitter.com/so_picky" TargetMode="External"/><Relationship Id="rId4710" Type="http://schemas.openxmlformats.org/officeDocument/2006/relationships/hyperlink" Target="https://twitter.com/amitarosunsun" TargetMode="External"/><Relationship Id="rId166" Type="http://schemas.openxmlformats.org/officeDocument/2006/relationships/hyperlink" Target="https://t.co/Ua7X2ksfUI" TargetMode="External"/><Relationship Id="rId373" Type="http://schemas.openxmlformats.org/officeDocument/2006/relationships/hyperlink" Target="https://t.co/8rgbejyfrf" TargetMode="External"/><Relationship Id="rId580" Type="http://schemas.openxmlformats.org/officeDocument/2006/relationships/hyperlink" Target="https://t.co/6hnfWzYs2u" TargetMode="External"/><Relationship Id="rId2054" Type="http://schemas.openxmlformats.org/officeDocument/2006/relationships/hyperlink" Target="http://pbs.twimg.com/profile_images/1455876034566365189/MI-d0lNT_normal.jpg" TargetMode="External"/><Relationship Id="rId2261" Type="http://schemas.openxmlformats.org/officeDocument/2006/relationships/hyperlink" Target="http://pbs.twimg.com/profile_images/1457917011971903493/k-958Q8N_normal.jpg" TargetMode="External"/><Relationship Id="rId3105" Type="http://schemas.openxmlformats.org/officeDocument/2006/relationships/hyperlink" Target="https://twitter.com/tokyo_cabal" TargetMode="External"/><Relationship Id="rId3312" Type="http://schemas.openxmlformats.org/officeDocument/2006/relationships/hyperlink" Target="https://twitter.com/jeoffroi" TargetMode="External"/><Relationship Id="rId233" Type="http://schemas.openxmlformats.org/officeDocument/2006/relationships/hyperlink" Target="https://t.co/SY81g7kesI" TargetMode="External"/><Relationship Id="rId440" Type="http://schemas.openxmlformats.org/officeDocument/2006/relationships/hyperlink" Target="https://t.co/WptCz1OMmS" TargetMode="External"/><Relationship Id="rId1070" Type="http://schemas.openxmlformats.org/officeDocument/2006/relationships/hyperlink" Target="http://pbs.twimg.com/profile_images/1464122006732144640/BGWQOWgA_normal.jpg" TargetMode="External"/><Relationship Id="rId2121" Type="http://schemas.openxmlformats.org/officeDocument/2006/relationships/hyperlink" Target="http://pbs.twimg.com/profile_images/1459478898530422784/0r0DHXKK_normal.jpg" TargetMode="External"/><Relationship Id="rId300" Type="http://schemas.openxmlformats.org/officeDocument/2006/relationships/hyperlink" Target="https://t.co/h1nETYYRzf" TargetMode="External"/><Relationship Id="rId4086" Type="http://schemas.openxmlformats.org/officeDocument/2006/relationships/hyperlink" Target="https://twitter.com/ligatv" TargetMode="External"/><Relationship Id="rId1887" Type="http://schemas.openxmlformats.org/officeDocument/2006/relationships/hyperlink" Target="http://pbs.twimg.com/profile_images/1250406166817013761/VZF-bPO3_normal.jpg" TargetMode="External"/><Relationship Id="rId2938" Type="http://schemas.openxmlformats.org/officeDocument/2006/relationships/hyperlink" Target="https://twitter.com/kgblmfao" TargetMode="External"/><Relationship Id="rId4293" Type="http://schemas.openxmlformats.org/officeDocument/2006/relationships/hyperlink" Target="https://twitter.com/nocontextbailly" TargetMode="External"/><Relationship Id="rId1747" Type="http://schemas.openxmlformats.org/officeDocument/2006/relationships/hyperlink" Target="http://pbs.twimg.com/profile_images/1451893148691558403/xvslNvP1_normal.jpg" TargetMode="External"/><Relationship Id="rId1954" Type="http://schemas.openxmlformats.org/officeDocument/2006/relationships/hyperlink" Target="http://pbs.twimg.com/profile_images/1280502676728565763/uuwwY7Nr_normal.jpg" TargetMode="External"/><Relationship Id="rId4153" Type="http://schemas.openxmlformats.org/officeDocument/2006/relationships/hyperlink" Target="https://twitter.com/mmateam100" TargetMode="External"/><Relationship Id="rId4360" Type="http://schemas.openxmlformats.org/officeDocument/2006/relationships/hyperlink" Target="https://twitter.com/_wasssup" TargetMode="External"/><Relationship Id="rId39" Type="http://schemas.openxmlformats.org/officeDocument/2006/relationships/hyperlink" Target="https://t.co/QwmVRyXANJ" TargetMode="External"/><Relationship Id="rId1607" Type="http://schemas.openxmlformats.org/officeDocument/2006/relationships/hyperlink" Target="http://pbs.twimg.com/profile_images/967657785075773442/7M2tWfa__normal.jpg" TargetMode="External"/><Relationship Id="rId1814" Type="http://schemas.openxmlformats.org/officeDocument/2006/relationships/hyperlink" Target="http://pbs.twimg.com/profile_images/1455340892869431298/mlWHM4ze_normal.jpg" TargetMode="External"/><Relationship Id="rId4013" Type="http://schemas.openxmlformats.org/officeDocument/2006/relationships/hyperlink" Target="https://twitter.com/kawataku0210" TargetMode="External"/><Relationship Id="rId4220" Type="http://schemas.openxmlformats.org/officeDocument/2006/relationships/hyperlink" Target="https://twitter.com/nettybns" TargetMode="External"/><Relationship Id="rId3779" Type="http://schemas.openxmlformats.org/officeDocument/2006/relationships/hyperlink" Target="https://twitter.com/hasiyangame" TargetMode="External"/><Relationship Id="rId2588" Type="http://schemas.openxmlformats.org/officeDocument/2006/relationships/hyperlink" Target="http://pbs.twimg.com/profile_images/1464122767042039808/eHqOgHKe_normal.jpg" TargetMode="External"/><Relationship Id="rId3986" Type="http://schemas.openxmlformats.org/officeDocument/2006/relationships/hyperlink" Target="https://twitter.com/snigdha36779914" TargetMode="External"/><Relationship Id="rId1397" Type="http://schemas.openxmlformats.org/officeDocument/2006/relationships/hyperlink" Target="http://pbs.twimg.com/profile_images/1400893332457463809/AjyxIBob_normal.jpg" TargetMode="External"/><Relationship Id="rId2795" Type="http://schemas.openxmlformats.org/officeDocument/2006/relationships/hyperlink" Target="http://pbs.twimg.com/profile_images/1442047349719584772/lTw9WGC3_normal.jpg" TargetMode="External"/><Relationship Id="rId3639" Type="http://schemas.openxmlformats.org/officeDocument/2006/relationships/hyperlink" Target="https://twitter.com/igayoa00000565" TargetMode="External"/><Relationship Id="rId3846" Type="http://schemas.openxmlformats.org/officeDocument/2006/relationships/hyperlink" Target="https://twitter.com/_21323" TargetMode="External"/><Relationship Id="rId767" Type="http://schemas.openxmlformats.org/officeDocument/2006/relationships/hyperlink" Target="http://pbs.twimg.com/profile_images/1053956998826356736/eEVZs1tz_normal.jpg" TargetMode="External"/><Relationship Id="rId974" Type="http://schemas.openxmlformats.org/officeDocument/2006/relationships/hyperlink" Target="http://pbs.twimg.com/profile_images/1448623726405177345/7VLnSEYS_normal.jpg" TargetMode="External"/><Relationship Id="rId2448" Type="http://schemas.openxmlformats.org/officeDocument/2006/relationships/hyperlink" Target="http://pbs.twimg.com/profile_images/1454696446759149569/KgfiztPw_normal.jpg" TargetMode="External"/><Relationship Id="rId2655" Type="http://schemas.openxmlformats.org/officeDocument/2006/relationships/hyperlink" Target="http://pbs.twimg.com/profile_images/1273841835689963521/FKf5Sq2j_normal.jpg" TargetMode="External"/><Relationship Id="rId2862" Type="http://schemas.openxmlformats.org/officeDocument/2006/relationships/hyperlink" Target="https://twitter.com/tompwillis" TargetMode="External"/><Relationship Id="rId3706" Type="http://schemas.openxmlformats.org/officeDocument/2006/relationships/hyperlink" Target="https://twitter.com/ksilentdope" TargetMode="External"/><Relationship Id="rId3913" Type="http://schemas.openxmlformats.org/officeDocument/2006/relationships/hyperlink" Target="https://twitter.com/fiyauxiliaries_" TargetMode="External"/><Relationship Id="rId627" Type="http://schemas.openxmlformats.org/officeDocument/2006/relationships/hyperlink" Target="https://t.co/cxK6X5ErSi" TargetMode="External"/><Relationship Id="rId834" Type="http://schemas.openxmlformats.org/officeDocument/2006/relationships/hyperlink" Target="http://pbs.twimg.com/profile_images/1142529119831261185/0o6M7VI6_normal.png" TargetMode="External"/><Relationship Id="rId1257" Type="http://schemas.openxmlformats.org/officeDocument/2006/relationships/hyperlink" Target="http://pbs.twimg.com/profile_images/1287125125817462785/LMTntq_k_normal.jpg" TargetMode="External"/><Relationship Id="rId1464" Type="http://schemas.openxmlformats.org/officeDocument/2006/relationships/hyperlink" Target="http://pbs.twimg.com/profile_images/1210321949043220483/_Bb-tGdA_normal.jpg" TargetMode="External"/><Relationship Id="rId1671" Type="http://schemas.openxmlformats.org/officeDocument/2006/relationships/hyperlink" Target="http://pbs.twimg.com/profile_images/1461760836595331084/B2zJhmLv_normal.jpg" TargetMode="External"/><Relationship Id="rId2308" Type="http://schemas.openxmlformats.org/officeDocument/2006/relationships/hyperlink" Target="http://pbs.twimg.com/profile_images/1445876311465943043/USvRlnX5_normal.jpg" TargetMode="External"/><Relationship Id="rId2515" Type="http://schemas.openxmlformats.org/officeDocument/2006/relationships/hyperlink" Target="http://pbs.twimg.com/profile_images/1380136158441603075/2q9XUZeX_normal.jpg" TargetMode="External"/><Relationship Id="rId2722" Type="http://schemas.openxmlformats.org/officeDocument/2006/relationships/hyperlink" Target="http://pbs.twimg.com/profile_images/1398989715152326661/8psdQbrN_normal.jpg" TargetMode="External"/><Relationship Id="rId901" Type="http://schemas.openxmlformats.org/officeDocument/2006/relationships/hyperlink" Target="http://pbs.twimg.com/profile_images/1434639185227534336/P9WJ0oH2_normal.jpg" TargetMode="External"/><Relationship Id="rId1117" Type="http://schemas.openxmlformats.org/officeDocument/2006/relationships/hyperlink" Target="http://pbs.twimg.com/profile_images/1423128337438978050/xPScFcI5_normal.jpg" TargetMode="External"/><Relationship Id="rId1324" Type="http://schemas.openxmlformats.org/officeDocument/2006/relationships/hyperlink" Target="http://pbs.twimg.com/profile_images/1450876030760235016/HcIJI26g_normal.jpg" TargetMode="External"/><Relationship Id="rId1531" Type="http://schemas.openxmlformats.org/officeDocument/2006/relationships/hyperlink" Target="http://pbs.twimg.com/profile_images/1296992506165551106/1dzkjnL__normal.jpg" TargetMode="External"/><Relationship Id="rId4687" Type="http://schemas.openxmlformats.org/officeDocument/2006/relationships/hyperlink" Target="https://twitter.com/yoasobi_town" TargetMode="External"/><Relationship Id="rId4894" Type="http://schemas.openxmlformats.org/officeDocument/2006/relationships/hyperlink" Target="https://twitter.com/jadebigwinsxx" TargetMode="External"/><Relationship Id="rId30" Type="http://schemas.openxmlformats.org/officeDocument/2006/relationships/hyperlink" Target="https://t.co/fSX86ch2Qs" TargetMode="External"/><Relationship Id="rId3289" Type="http://schemas.openxmlformats.org/officeDocument/2006/relationships/hyperlink" Target="https://twitter.com/ffc_ufc" TargetMode="External"/><Relationship Id="rId3496" Type="http://schemas.openxmlformats.org/officeDocument/2006/relationships/hyperlink" Target="https://twitter.com/benhurjjr" TargetMode="External"/><Relationship Id="rId4547" Type="http://schemas.openxmlformats.org/officeDocument/2006/relationships/hyperlink" Target="https://twitter.com/tiktok_us" TargetMode="External"/><Relationship Id="rId4754" Type="http://schemas.openxmlformats.org/officeDocument/2006/relationships/hyperlink" Target="https://twitter.com/jumpshoptokyo" TargetMode="External"/><Relationship Id="rId2098" Type="http://schemas.openxmlformats.org/officeDocument/2006/relationships/hyperlink" Target="http://pbs.twimg.com/profile_images/1460931671390179328/e-3A0Zrn_normal.jpg" TargetMode="External"/><Relationship Id="rId3149" Type="http://schemas.openxmlformats.org/officeDocument/2006/relationships/hyperlink" Target="https://twitter.com/hear4sports" TargetMode="External"/><Relationship Id="rId3356" Type="http://schemas.openxmlformats.org/officeDocument/2006/relationships/hyperlink" Target="https://twitter.com/andre_dz" TargetMode="External"/><Relationship Id="rId3563" Type="http://schemas.openxmlformats.org/officeDocument/2006/relationships/hyperlink" Target="https://twitter.com/bernardshure" TargetMode="External"/><Relationship Id="rId4407" Type="http://schemas.openxmlformats.org/officeDocument/2006/relationships/hyperlink" Target="https://twitter.com/_chinoirzerr" TargetMode="External"/><Relationship Id="rId277" Type="http://schemas.openxmlformats.org/officeDocument/2006/relationships/hyperlink" Target="https://t.co/NRatyGseN9" TargetMode="External"/><Relationship Id="rId484" Type="http://schemas.openxmlformats.org/officeDocument/2006/relationships/hyperlink" Target="https://t.co/YmPVA1bP7q" TargetMode="External"/><Relationship Id="rId2165" Type="http://schemas.openxmlformats.org/officeDocument/2006/relationships/hyperlink" Target="http://pbs.twimg.com/profile_images/1460744838991822857/lm7IOnwx_normal.jpg" TargetMode="External"/><Relationship Id="rId3009" Type="http://schemas.openxmlformats.org/officeDocument/2006/relationships/hyperlink" Target="https://twitter.com/crybchell" TargetMode="External"/><Relationship Id="rId3216" Type="http://schemas.openxmlformats.org/officeDocument/2006/relationships/hyperlink" Target="https://twitter.com/izzy_515" TargetMode="External"/><Relationship Id="rId3770" Type="http://schemas.openxmlformats.org/officeDocument/2006/relationships/hyperlink" Target="https://twitter.com/snghnlvvs" TargetMode="External"/><Relationship Id="rId4614" Type="http://schemas.openxmlformats.org/officeDocument/2006/relationships/hyperlink" Target="https://twitter.com/lest0rm" TargetMode="External"/><Relationship Id="rId4821" Type="http://schemas.openxmlformats.org/officeDocument/2006/relationships/hyperlink" Target="https://twitter.com/upscpractice" TargetMode="External"/><Relationship Id="rId137" Type="http://schemas.openxmlformats.org/officeDocument/2006/relationships/hyperlink" Target="https://t.co/hP4flfwvgZ" TargetMode="External"/><Relationship Id="rId344" Type="http://schemas.openxmlformats.org/officeDocument/2006/relationships/hyperlink" Target="https://t.co/Qi2mfoZViY" TargetMode="External"/><Relationship Id="rId691" Type="http://schemas.openxmlformats.org/officeDocument/2006/relationships/hyperlink" Target="https://t.co/FqzyAkGdFq" TargetMode="External"/><Relationship Id="rId2025" Type="http://schemas.openxmlformats.org/officeDocument/2006/relationships/hyperlink" Target="http://pbs.twimg.com/profile_images/1214987107783061512/GauFQSI5_normal.jpg" TargetMode="External"/><Relationship Id="rId2372" Type="http://schemas.openxmlformats.org/officeDocument/2006/relationships/hyperlink" Target="http://pbs.twimg.com/profile_images/1454674112568520704/Tk08op75_normal.jpg" TargetMode="External"/><Relationship Id="rId3423" Type="http://schemas.openxmlformats.org/officeDocument/2006/relationships/hyperlink" Target="https://twitter.com/fabriciowerdum" TargetMode="External"/><Relationship Id="rId3630" Type="http://schemas.openxmlformats.org/officeDocument/2006/relationships/hyperlink" Target="https://twitter.com/barbara48789551" TargetMode="External"/><Relationship Id="rId551" Type="http://schemas.openxmlformats.org/officeDocument/2006/relationships/hyperlink" Target="https://t.co/NdKnnSNCaP" TargetMode="External"/><Relationship Id="rId1181" Type="http://schemas.openxmlformats.org/officeDocument/2006/relationships/hyperlink" Target="http://pbs.twimg.com/profile_images/1356672042641276933/ik0ZbrQK_normal.jpg" TargetMode="External"/><Relationship Id="rId2232" Type="http://schemas.openxmlformats.org/officeDocument/2006/relationships/hyperlink" Target="http://pbs.twimg.com/profile_images/582572657742356480/Gn1ZL-nx_normal.jpg" TargetMode="External"/><Relationship Id="rId204" Type="http://schemas.openxmlformats.org/officeDocument/2006/relationships/hyperlink" Target="https://t.co/TNaL7yYWyF" TargetMode="External"/><Relationship Id="rId411" Type="http://schemas.openxmlformats.org/officeDocument/2006/relationships/hyperlink" Target="https://t.co/k5uUTx3oj4" TargetMode="External"/><Relationship Id="rId1041" Type="http://schemas.openxmlformats.org/officeDocument/2006/relationships/hyperlink" Target="http://pbs.twimg.com/profile_images/1422221469040488450/d-TK-HoX_normal.jpg" TargetMode="External"/><Relationship Id="rId1998" Type="http://schemas.openxmlformats.org/officeDocument/2006/relationships/hyperlink" Target="http://pbs.twimg.com/profile_images/1460645529768144898/z4RukaRG_normal.jpg" TargetMode="External"/><Relationship Id="rId4197" Type="http://schemas.openxmlformats.org/officeDocument/2006/relationships/hyperlink" Target="https://twitter.com/heesunkicityxx" TargetMode="External"/><Relationship Id="rId1858" Type="http://schemas.openxmlformats.org/officeDocument/2006/relationships/hyperlink" Target="http://pbs.twimg.com/profile_images/1440599545658806279/4PZ_AH_N_normal.jpg" TargetMode="External"/><Relationship Id="rId4057" Type="http://schemas.openxmlformats.org/officeDocument/2006/relationships/hyperlink" Target="https://twitter.com/babysoso11" TargetMode="External"/><Relationship Id="rId4264" Type="http://schemas.openxmlformats.org/officeDocument/2006/relationships/hyperlink" Target="https://twitter.com/jakevil97" TargetMode="External"/><Relationship Id="rId4471" Type="http://schemas.openxmlformats.org/officeDocument/2006/relationships/hyperlink" Target="https://twitter.com/iautohost" TargetMode="External"/><Relationship Id="rId2909" Type="http://schemas.openxmlformats.org/officeDocument/2006/relationships/hyperlink" Target="https://twitter.com/expresoec" TargetMode="External"/><Relationship Id="rId3073" Type="http://schemas.openxmlformats.org/officeDocument/2006/relationships/hyperlink" Target="https://twitter.com/authentikmindz" TargetMode="External"/><Relationship Id="rId3280" Type="http://schemas.openxmlformats.org/officeDocument/2006/relationships/hyperlink" Target="https://twitter.com/efcnigeria" TargetMode="External"/><Relationship Id="rId4124" Type="http://schemas.openxmlformats.org/officeDocument/2006/relationships/hyperlink" Target="https://twitter.com/ijonk992" TargetMode="External"/><Relationship Id="rId4331" Type="http://schemas.openxmlformats.org/officeDocument/2006/relationships/hyperlink" Target="https://twitter.com/l3n667xxxufc" TargetMode="External"/><Relationship Id="rId1718" Type="http://schemas.openxmlformats.org/officeDocument/2006/relationships/hyperlink" Target="http://pbs.twimg.com/profile_images/1390572277209698308/N7-UihMM_normal.jpg" TargetMode="External"/><Relationship Id="rId1925" Type="http://schemas.openxmlformats.org/officeDocument/2006/relationships/hyperlink" Target="http://pbs.twimg.com/profile_images/1462615855120879619/yE-JIlin_normal.jpg" TargetMode="External"/><Relationship Id="rId3140" Type="http://schemas.openxmlformats.org/officeDocument/2006/relationships/hyperlink" Target="https://twitter.com/danielmicheale" TargetMode="External"/><Relationship Id="rId2699" Type="http://schemas.openxmlformats.org/officeDocument/2006/relationships/hyperlink" Target="http://pbs.twimg.com/profile_images/1431791380456562690/K2aLVSdd_normal.jpg" TargetMode="External"/><Relationship Id="rId3000" Type="http://schemas.openxmlformats.org/officeDocument/2006/relationships/hyperlink" Target="https://twitter.com/burkley_c" TargetMode="External"/><Relationship Id="rId3957" Type="http://schemas.openxmlformats.org/officeDocument/2006/relationships/hyperlink" Target="https://twitter.com/davezielinskii" TargetMode="External"/><Relationship Id="rId878" Type="http://schemas.openxmlformats.org/officeDocument/2006/relationships/hyperlink" Target="http://pbs.twimg.com/profile_images/1414974873114451976/VWtByenz_normal.jpg" TargetMode="External"/><Relationship Id="rId2559" Type="http://schemas.openxmlformats.org/officeDocument/2006/relationships/hyperlink" Target="http://pbs.twimg.com/profile_images/1458070740591575040/0LIU2rto_normal.jpg" TargetMode="External"/><Relationship Id="rId2766" Type="http://schemas.openxmlformats.org/officeDocument/2006/relationships/hyperlink" Target="http://pbs.twimg.com/profile_images/1463584994320916492/fO6IxnQ2_normal.jpg" TargetMode="External"/><Relationship Id="rId2973" Type="http://schemas.openxmlformats.org/officeDocument/2006/relationships/hyperlink" Target="https://twitter.com/usamix3" TargetMode="External"/><Relationship Id="rId3817" Type="http://schemas.openxmlformats.org/officeDocument/2006/relationships/hyperlink" Target="https://twitter.com/laywinscityxx" TargetMode="External"/><Relationship Id="rId738" Type="http://schemas.openxmlformats.org/officeDocument/2006/relationships/hyperlink" Target="http://pbs.twimg.com/profile_images/1303709173390159872/KW6PeNWh_normal.jpg" TargetMode="External"/><Relationship Id="rId945" Type="http://schemas.openxmlformats.org/officeDocument/2006/relationships/hyperlink" Target="http://pbs.twimg.com/profile_images/1406572956160040966/r8YcJKwY_normal.png" TargetMode="External"/><Relationship Id="rId1368" Type="http://schemas.openxmlformats.org/officeDocument/2006/relationships/hyperlink" Target="http://pbs.twimg.com/profile_images/1453413313384050694/bq84YAmz_normal.jpg" TargetMode="External"/><Relationship Id="rId1575" Type="http://schemas.openxmlformats.org/officeDocument/2006/relationships/hyperlink" Target="http://pbs.twimg.com/profile_images/1381457852825546756/o1l1gcSJ_normal.jpg" TargetMode="External"/><Relationship Id="rId1782" Type="http://schemas.openxmlformats.org/officeDocument/2006/relationships/hyperlink" Target="http://pbs.twimg.com/profile_images/1336841290365902850/KBz7STq-_normal.jpg" TargetMode="External"/><Relationship Id="rId2419" Type="http://schemas.openxmlformats.org/officeDocument/2006/relationships/hyperlink" Target="http://pbs.twimg.com/profile_images/1325947873754828800/OKmNY9j__normal.jpg" TargetMode="External"/><Relationship Id="rId2626" Type="http://schemas.openxmlformats.org/officeDocument/2006/relationships/hyperlink" Target="http://pbs.twimg.com/profile_images/1333926613235298304/K33N-aO__normal.jpg" TargetMode="External"/><Relationship Id="rId2833" Type="http://schemas.openxmlformats.org/officeDocument/2006/relationships/hyperlink" Target="https://twitter.com/givebackmy" TargetMode="External"/><Relationship Id="rId74" Type="http://schemas.openxmlformats.org/officeDocument/2006/relationships/hyperlink" Target="https://t.co/u7ZQvJdgMe" TargetMode="External"/><Relationship Id="rId805" Type="http://schemas.openxmlformats.org/officeDocument/2006/relationships/hyperlink" Target="http://pbs.twimg.com/profile_images/626557560666095616/XaueCX62_normal.jpg" TargetMode="External"/><Relationship Id="rId1228" Type="http://schemas.openxmlformats.org/officeDocument/2006/relationships/hyperlink" Target="http://pbs.twimg.com/profile_images/1457389139528146949/IvUGg6M7_normal.jpg" TargetMode="External"/><Relationship Id="rId1435" Type="http://schemas.openxmlformats.org/officeDocument/2006/relationships/hyperlink" Target="http://pbs.twimg.com/profile_images/1459731097030381569/bS_AOaw0_normal.jpg" TargetMode="External"/><Relationship Id="rId4798" Type="http://schemas.openxmlformats.org/officeDocument/2006/relationships/hyperlink" Target="https://twitter.com/hermaeusmorafr" TargetMode="External"/><Relationship Id="rId1642" Type="http://schemas.openxmlformats.org/officeDocument/2006/relationships/hyperlink" Target="http://pbs.twimg.com/profile_images/1451340780447035396/N0rVz6BC_normal.jpg" TargetMode="External"/><Relationship Id="rId2900" Type="http://schemas.openxmlformats.org/officeDocument/2006/relationships/hyperlink" Target="https://twitter.com/deathpunchgame" TargetMode="External"/><Relationship Id="rId1502" Type="http://schemas.openxmlformats.org/officeDocument/2006/relationships/hyperlink" Target="http://pbs.twimg.com/profile_images/2286363506/BATTLE-ARENA_rgb_normal.jpg" TargetMode="External"/><Relationship Id="rId4658" Type="http://schemas.openxmlformats.org/officeDocument/2006/relationships/hyperlink" Target="https://twitter.com/skach___" TargetMode="External"/><Relationship Id="rId4865" Type="http://schemas.openxmlformats.org/officeDocument/2006/relationships/hyperlink" Target="https://twitter.com/itssofla__again" TargetMode="External"/><Relationship Id="rId388" Type="http://schemas.openxmlformats.org/officeDocument/2006/relationships/hyperlink" Target="https://t.co/a9huVzvlpu" TargetMode="External"/><Relationship Id="rId2069" Type="http://schemas.openxmlformats.org/officeDocument/2006/relationships/hyperlink" Target="http://pbs.twimg.com/profile_images/1451350797409685529/O6KYJfLu_normal.jpg" TargetMode="External"/><Relationship Id="rId3467" Type="http://schemas.openxmlformats.org/officeDocument/2006/relationships/hyperlink" Target="https://twitter.com/mma_lens" TargetMode="External"/><Relationship Id="rId3674" Type="http://schemas.openxmlformats.org/officeDocument/2006/relationships/hyperlink" Target="https://twitter.com/ufc_enthusiast_" TargetMode="External"/><Relationship Id="rId3881" Type="http://schemas.openxmlformats.org/officeDocument/2006/relationships/hyperlink" Target="https://twitter.com/vannyy29" TargetMode="External"/><Relationship Id="rId4518" Type="http://schemas.openxmlformats.org/officeDocument/2006/relationships/hyperlink" Target="https://twitter.com/shouvrscdx" TargetMode="External"/><Relationship Id="rId4725" Type="http://schemas.openxmlformats.org/officeDocument/2006/relationships/hyperlink" Target="https://twitter.com/sanyobussan" TargetMode="External"/><Relationship Id="rId595" Type="http://schemas.openxmlformats.org/officeDocument/2006/relationships/hyperlink" Target="https://t.co/G2M9vhfJsL" TargetMode="External"/><Relationship Id="rId2276" Type="http://schemas.openxmlformats.org/officeDocument/2006/relationships/hyperlink" Target="http://pbs.twimg.com/profile_images/682757769/back_fist_normal.gif" TargetMode="External"/><Relationship Id="rId2483" Type="http://schemas.openxmlformats.org/officeDocument/2006/relationships/hyperlink" Target="http://pbs.twimg.com/profile_images/1234383286534717446/-XTJCjJ9_normal.jpg" TargetMode="External"/><Relationship Id="rId2690" Type="http://schemas.openxmlformats.org/officeDocument/2006/relationships/hyperlink" Target="http://pbs.twimg.com/profile_images/1389505376932929542/tCcdbwzY_normal.jpg" TargetMode="External"/><Relationship Id="rId3327" Type="http://schemas.openxmlformats.org/officeDocument/2006/relationships/hyperlink" Target="https://twitter.com/joint889" TargetMode="External"/><Relationship Id="rId3534" Type="http://schemas.openxmlformats.org/officeDocument/2006/relationships/hyperlink" Target="https://twitter.com/henryviribus" TargetMode="External"/><Relationship Id="rId3741" Type="http://schemas.openxmlformats.org/officeDocument/2006/relationships/hyperlink" Target="https://twitter.com/porishk" TargetMode="External"/><Relationship Id="rId248" Type="http://schemas.openxmlformats.org/officeDocument/2006/relationships/hyperlink" Target="https://t.co/nRfU0wAqYT" TargetMode="External"/><Relationship Id="rId455" Type="http://schemas.openxmlformats.org/officeDocument/2006/relationships/hyperlink" Target="https://t.co/2fzgKujAzM" TargetMode="External"/><Relationship Id="rId662" Type="http://schemas.openxmlformats.org/officeDocument/2006/relationships/hyperlink" Target="https://t.co/3d7bQJtclo" TargetMode="External"/><Relationship Id="rId1085" Type="http://schemas.openxmlformats.org/officeDocument/2006/relationships/hyperlink" Target="http://pbs.twimg.com/profile_images/1459794282961727491/qJm6APDa_normal.jpg" TargetMode="External"/><Relationship Id="rId1292" Type="http://schemas.openxmlformats.org/officeDocument/2006/relationships/hyperlink" Target="http://pbs.twimg.com/profile_images/1463110745982443522/WfZ1lVj4_normal.jpg" TargetMode="External"/><Relationship Id="rId2136" Type="http://schemas.openxmlformats.org/officeDocument/2006/relationships/hyperlink" Target="http://pbs.twimg.com/profile_images/1463632299782721550/e8OKpFGU_normal.jpg" TargetMode="External"/><Relationship Id="rId2343" Type="http://schemas.openxmlformats.org/officeDocument/2006/relationships/hyperlink" Target="http://pbs.twimg.com/profile_images/1450483079303376898/ygZKp2AQ_normal.jpg" TargetMode="External"/><Relationship Id="rId2550" Type="http://schemas.openxmlformats.org/officeDocument/2006/relationships/hyperlink" Target="http://pbs.twimg.com/profile_images/1396658582435758082/z4j-_PR5_normal.jpg" TargetMode="External"/><Relationship Id="rId3601" Type="http://schemas.openxmlformats.org/officeDocument/2006/relationships/hyperlink" Target="https://twitter.com/rawb_7" TargetMode="External"/><Relationship Id="rId108" Type="http://schemas.openxmlformats.org/officeDocument/2006/relationships/hyperlink" Target="https://t.co/OiXDpDwJ9h" TargetMode="External"/><Relationship Id="rId315" Type="http://schemas.openxmlformats.org/officeDocument/2006/relationships/hyperlink" Target="https://t.co/GscWttxrjP" TargetMode="External"/><Relationship Id="rId522" Type="http://schemas.openxmlformats.org/officeDocument/2006/relationships/hyperlink" Target="https://t.co/pXs94Ly9CX" TargetMode="External"/><Relationship Id="rId1152" Type="http://schemas.openxmlformats.org/officeDocument/2006/relationships/hyperlink" Target="http://pbs.twimg.com/profile_images/1465281935836651524/w_54IaPx_normal.jpg" TargetMode="External"/><Relationship Id="rId2203" Type="http://schemas.openxmlformats.org/officeDocument/2006/relationships/hyperlink" Target="http://pbs.twimg.com/profile_images/1387485261458780167/fj-y97-S_normal.jpg" TargetMode="External"/><Relationship Id="rId2410" Type="http://schemas.openxmlformats.org/officeDocument/2006/relationships/hyperlink" Target="http://pbs.twimg.com/profile_images/1376280758902423552/2IQ0feai_normal.jpg" TargetMode="External"/><Relationship Id="rId1012" Type="http://schemas.openxmlformats.org/officeDocument/2006/relationships/hyperlink" Target="http://pbs.twimg.com/profile_images/1395840518102388742/TNY6vyEL_normal.jpg" TargetMode="External"/><Relationship Id="rId4168" Type="http://schemas.openxmlformats.org/officeDocument/2006/relationships/hyperlink" Target="https://twitter.com/leo072521" TargetMode="External"/><Relationship Id="rId4375" Type="http://schemas.openxmlformats.org/officeDocument/2006/relationships/hyperlink" Target="https://twitter.com/_dml20" TargetMode="External"/><Relationship Id="rId1969" Type="http://schemas.openxmlformats.org/officeDocument/2006/relationships/hyperlink" Target="http://pbs.twimg.com/profile_images/1303914927808081921/xuxi2UZQ_normal.jpg" TargetMode="External"/><Relationship Id="rId3184" Type="http://schemas.openxmlformats.org/officeDocument/2006/relationships/hyperlink" Target="https://twitter.com/pooparoundtown" TargetMode="External"/><Relationship Id="rId4028" Type="http://schemas.openxmlformats.org/officeDocument/2006/relationships/hyperlink" Target="https://twitter.com/kateleehs" TargetMode="External"/><Relationship Id="rId4235" Type="http://schemas.openxmlformats.org/officeDocument/2006/relationships/hyperlink" Target="https://twitter.com/__fairywonnie" TargetMode="External"/><Relationship Id="rId4582" Type="http://schemas.openxmlformats.org/officeDocument/2006/relationships/hyperlink" Target="https://twitter.com/cunhaism0" TargetMode="External"/><Relationship Id="rId1829" Type="http://schemas.openxmlformats.org/officeDocument/2006/relationships/hyperlink" Target="http://pbs.twimg.com/profile_images/1465180878263709696/k7-1KhEq_normal.jpg" TargetMode="External"/><Relationship Id="rId3391" Type="http://schemas.openxmlformats.org/officeDocument/2006/relationships/hyperlink" Target="https://twitter.com/hello90603534" TargetMode="External"/><Relationship Id="rId4442" Type="http://schemas.openxmlformats.org/officeDocument/2006/relationships/hyperlink" Target="https://twitter.com/liammcl08892406" TargetMode="External"/><Relationship Id="rId3044" Type="http://schemas.openxmlformats.org/officeDocument/2006/relationships/hyperlink" Target="https://twitter.com/gavindre27" TargetMode="External"/><Relationship Id="rId3251" Type="http://schemas.openxmlformats.org/officeDocument/2006/relationships/hyperlink" Target="https://twitter.com/nexus0001234" TargetMode="External"/><Relationship Id="rId4302" Type="http://schemas.openxmlformats.org/officeDocument/2006/relationships/hyperlink" Target="https://twitter.com/yohan081113" TargetMode="External"/><Relationship Id="rId172" Type="http://schemas.openxmlformats.org/officeDocument/2006/relationships/hyperlink" Target="https://t.co/BXQ7NJ1stu" TargetMode="External"/><Relationship Id="rId2060" Type="http://schemas.openxmlformats.org/officeDocument/2006/relationships/hyperlink" Target="http://pbs.twimg.com/profile_images/1327587439578378246/v-xDyQhG_normal.jpg" TargetMode="External"/><Relationship Id="rId3111" Type="http://schemas.openxmlformats.org/officeDocument/2006/relationships/hyperlink" Target="https://twitter.com/ya_meis" TargetMode="External"/><Relationship Id="rId989" Type="http://schemas.openxmlformats.org/officeDocument/2006/relationships/hyperlink" Target="http://pbs.twimg.com/profile_images/1087046117211000836/63cZlNo9_normal.jpg" TargetMode="External"/><Relationship Id="rId2877" Type="http://schemas.openxmlformats.org/officeDocument/2006/relationships/hyperlink" Target="https://twitter.com/bloodyelbow" TargetMode="External"/><Relationship Id="rId849" Type="http://schemas.openxmlformats.org/officeDocument/2006/relationships/hyperlink" Target="http://pbs.twimg.com/profile_images/1460386584168214529/kT3YlSet_normal.jpg" TargetMode="External"/><Relationship Id="rId1479" Type="http://schemas.openxmlformats.org/officeDocument/2006/relationships/hyperlink" Target="http://pbs.twimg.com/profile_images/1301534541694238722/xrBbFNA__normal.jpg" TargetMode="External"/><Relationship Id="rId1686" Type="http://schemas.openxmlformats.org/officeDocument/2006/relationships/hyperlink" Target="http://pbs.twimg.com/profile_images/1463023487417602051/Oz7ILLkn_normal.jpg" TargetMode="External"/><Relationship Id="rId3928" Type="http://schemas.openxmlformats.org/officeDocument/2006/relationships/hyperlink" Target="https://twitter.com/ufcbettinggod1" TargetMode="External"/><Relationship Id="rId4092" Type="http://schemas.openxmlformats.org/officeDocument/2006/relationships/hyperlink" Target="https://twitter.com/here_ufc" TargetMode="External"/><Relationship Id="rId1339" Type="http://schemas.openxmlformats.org/officeDocument/2006/relationships/hyperlink" Target="http://pbs.twimg.com/profile_images/1448644842750283778/zpca2DgN_normal.jpg" TargetMode="External"/><Relationship Id="rId1893" Type="http://schemas.openxmlformats.org/officeDocument/2006/relationships/hyperlink" Target="http://pbs.twimg.com/profile_images/468817107677745155/dkxFkYaP_normal.jpeg" TargetMode="External"/><Relationship Id="rId2737" Type="http://schemas.openxmlformats.org/officeDocument/2006/relationships/hyperlink" Target="http://pbs.twimg.com/profile_images/1106701836075982848/CBpwYGi2_normal.jpg" TargetMode="External"/><Relationship Id="rId2944" Type="http://schemas.openxmlformats.org/officeDocument/2006/relationships/hyperlink" Target="https://twitter.com/fightingtalk2" TargetMode="External"/><Relationship Id="rId709" Type="http://schemas.openxmlformats.org/officeDocument/2006/relationships/hyperlink" Target="https://t.co/fZ92ROZv90" TargetMode="External"/><Relationship Id="rId916" Type="http://schemas.openxmlformats.org/officeDocument/2006/relationships/hyperlink" Target="http://pbs.twimg.com/profile_images/1379489488322265093/VDqCWndW_normal.png" TargetMode="External"/><Relationship Id="rId1546" Type="http://schemas.openxmlformats.org/officeDocument/2006/relationships/hyperlink" Target="http://pbs.twimg.com/profile_images/1464909200002514945/pe19nIRY_normal.jpg" TargetMode="External"/><Relationship Id="rId1753" Type="http://schemas.openxmlformats.org/officeDocument/2006/relationships/hyperlink" Target="http://pbs.twimg.com/profile_images/1456669772574117888/0scmC4DC_normal.jpg" TargetMode="External"/><Relationship Id="rId1960" Type="http://schemas.openxmlformats.org/officeDocument/2006/relationships/hyperlink" Target="http://pbs.twimg.com/profile_images/1434073919493869568/3AXBqFaB_normal.jpg" TargetMode="External"/><Relationship Id="rId2804" Type="http://schemas.openxmlformats.org/officeDocument/2006/relationships/hyperlink" Target="http://pbs.twimg.com/profile_images/1463678935976521730/OzLZctwN_normal.jpg" TargetMode="External"/><Relationship Id="rId45" Type="http://schemas.openxmlformats.org/officeDocument/2006/relationships/hyperlink" Target="https://t.co/SzK9skUuCt" TargetMode="External"/><Relationship Id="rId1406" Type="http://schemas.openxmlformats.org/officeDocument/2006/relationships/hyperlink" Target="http://pbs.twimg.com/profile_images/1178303262602203137/NMkYClHg_normal.jpg" TargetMode="External"/><Relationship Id="rId1613" Type="http://schemas.openxmlformats.org/officeDocument/2006/relationships/hyperlink" Target="http://pbs.twimg.com/profile_images/1155565108002787328/G9bVJmkY_normal.jpg" TargetMode="External"/><Relationship Id="rId1820" Type="http://schemas.openxmlformats.org/officeDocument/2006/relationships/hyperlink" Target="http://pbs.twimg.com/profile_images/900844256658681856/YiN6AYkF_normal.jpg" TargetMode="External"/><Relationship Id="rId4769" Type="http://schemas.openxmlformats.org/officeDocument/2006/relationships/hyperlink" Target="https://twitter.com/223346" TargetMode="External"/><Relationship Id="rId3578" Type="http://schemas.openxmlformats.org/officeDocument/2006/relationships/hyperlink" Target="https://twitter.com/tellmesuuup" TargetMode="External"/><Relationship Id="rId3785" Type="http://schemas.openxmlformats.org/officeDocument/2006/relationships/hyperlink" Target="https://twitter.com/giriadefavela" TargetMode="External"/><Relationship Id="rId3992" Type="http://schemas.openxmlformats.org/officeDocument/2006/relationships/hyperlink" Target="https://twitter.com/utsav80767403" TargetMode="External"/><Relationship Id="rId4629" Type="http://schemas.openxmlformats.org/officeDocument/2006/relationships/hyperlink" Target="https://twitter.com/eksuh_el" TargetMode="External"/><Relationship Id="rId4836" Type="http://schemas.openxmlformats.org/officeDocument/2006/relationships/hyperlink" Target="https://twitter.com/im_fo9" TargetMode="External"/><Relationship Id="rId499" Type="http://schemas.openxmlformats.org/officeDocument/2006/relationships/hyperlink" Target="https://t.co/ajO6QW3yKs" TargetMode="External"/><Relationship Id="rId2387" Type="http://schemas.openxmlformats.org/officeDocument/2006/relationships/hyperlink" Target="http://abs.twimg.com/sticky/default_profile_images/default_profile_normal.png" TargetMode="External"/><Relationship Id="rId2594" Type="http://schemas.openxmlformats.org/officeDocument/2006/relationships/hyperlink" Target="http://pbs.twimg.com/profile_images/1455373877178437632/Y6ktSG8V_normal.jpg" TargetMode="External"/><Relationship Id="rId3438" Type="http://schemas.openxmlformats.org/officeDocument/2006/relationships/hyperlink" Target="https://twitter.com/jimmyflickgoat" TargetMode="External"/><Relationship Id="rId3645" Type="http://schemas.openxmlformats.org/officeDocument/2006/relationships/hyperlink" Target="https://twitter.com/h0usewlves" TargetMode="External"/><Relationship Id="rId3852" Type="http://schemas.openxmlformats.org/officeDocument/2006/relationships/hyperlink" Target="https://twitter.com/kagura0212" TargetMode="External"/><Relationship Id="rId359" Type="http://schemas.openxmlformats.org/officeDocument/2006/relationships/hyperlink" Target="https://t.co/zDfDcodY1H" TargetMode="External"/><Relationship Id="rId566" Type="http://schemas.openxmlformats.org/officeDocument/2006/relationships/hyperlink" Target="https://t.co/4bKX8IB6xt" TargetMode="External"/><Relationship Id="rId773" Type="http://schemas.openxmlformats.org/officeDocument/2006/relationships/hyperlink" Target="http://pbs.twimg.com/profile_images/1449928739677216768/uJMUGbhI_normal.jpg" TargetMode="External"/><Relationship Id="rId1196" Type="http://schemas.openxmlformats.org/officeDocument/2006/relationships/hyperlink" Target="http://pbs.twimg.com/profile_images/1103028221157797889/pgvDq041_normal.png" TargetMode="External"/><Relationship Id="rId2247" Type="http://schemas.openxmlformats.org/officeDocument/2006/relationships/hyperlink" Target="http://pbs.twimg.com/profile_images/1345147416744484868/y_TnFf3H_normal.jpg" TargetMode="External"/><Relationship Id="rId2454" Type="http://schemas.openxmlformats.org/officeDocument/2006/relationships/hyperlink" Target="http://pbs.twimg.com/profile_images/1464477654313316355/sOlTTJus_normal.jpg" TargetMode="External"/><Relationship Id="rId3505" Type="http://schemas.openxmlformats.org/officeDocument/2006/relationships/hyperlink" Target="https://twitter.com/toddcastpodcast" TargetMode="External"/><Relationship Id="rId219" Type="http://schemas.openxmlformats.org/officeDocument/2006/relationships/hyperlink" Target="https://t.co/SabnIxdQ7w" TargetMode="External"/><Relationship Id="rId426" Type="http://schemas.openxmlformats.org/officeDocument/2006/relationships/hyperlink" Target="https://t.co/iu0UMEUGJD" TargetMode="External"/><Relationship Id="rId633" Type="http://schemas.openxmlformats.org/officeDocument/2006/relationships/hyperlink" Target="https://t.co/6ohTiVKBJE" TargetMode="External"/><Relationship Id="rId980" Type="http://schemas.openxmlformats.org/officeDocument/2006/relationships/hyperlink" Target="http://pbs.twimg.com/profile_images/694187780675637248/cnH3HXA4_normal.png" TargetMode="External"/><Relationship Id="rId1056" Type="http://schemas.openxmlformats.org/officeDocument/2006/relationships/hyperlink" Target="http://abs.twimg.com/sticky/default_profile_images/default_profile_normal.png" TargetMode="External"/><Relationship Id="rId1263" Type="http://schemas.openxmlformats.org/officeDocument/2006/relationships/hyperlink" Target="http://pbs.twimg.com/profile_images/1432498190834671617/L62fyHnz_normal.jpg" TargetMode="External"/><Relationship Id="rId2107" Type="http://schemas.openxmlformats.org/officeDocument/2006/relationships/hyperlink" Target="http://pbs.twimg.com/profile_images/1463070617755058176/f0CG22Gz_normal.jpg" TargetMode="External"/><Relationship Id="rId2314" Type="http://schemas.openxmlformats.org/officeDocument/2006/relationships/hyperlink" Target="http://abs.twimg.com/sticky/default_profile_images/default_profile_normal.png" TargetMode="External"/><Relationship Id="rId2661" Type="http://schemas.openxmlformats.org/officeDocument/2006/relationships/hyperlink" Target="http://pbs.twimg.com/profile_images/1374589369458171906/BqRwJ5nE_normal.jpg" TargetMode="External"/><Relationship Id="rId3712" Type="http://schemas.openxmlformats.org/officeDocument/2006/relationships/hyperlink" Target="https://twitter.com/rogerdealmeida5" TargetMode="External"/><Relationship Id="rId840" Type="http://schemas.openxmlformats.org/officeDocument/2006/relationships/hyperlink" Target="http://pbs.twimg.com/profile_images/1462551124200726531/YeuvPCHs_normal.jpg" TargetMode="External"/><Relationship Id="rId1470" Type="http://schemas.openxmlformats.org/officeDocument/2006/relationships/hyperlink" Target="http://pbs.twimg.com/profile_images/1456129846099202050/eU4aFAzb_normal.jpg" TargetMode="External"/><Relationship Id="rId2521" Type="http://schemas.openxmlformats.org/officeDocument/2006/relationships/hyperlink" Target="http://pbs.twimg.com/profile_images/1443494430778875908/OYWlF1C2_normal.jpg" TargetMode="External"/><Relationship Id="rId4279" Type="http://schemas.openxmlformats.org/officeDocument/2006/relationships/hyperlink" Target="https://twitter.com/dth_detha" TargetMode="External"/><Relationship Id="rId700" Type="http://schemas.openxmlformats.org/officeDocument/2006/relationships/hyperlink" Target="https://t.co/0EboCAx43t" TargetMode="External"/><Relationship Id="rId1123" Type="http://schemas.openxmlformats.org/officeDocument/2006/relationships/hyperlink" Target="http://pbs.twimg.com/profile_images/1460475535147114502/MhKHEcyi_normal.jpg" TargetMode="External"/><Relationship Id="rId1330" Type="http://schemas.openxmlformats.org/officeDocument/2006/relationships/hyperlink" Target="http://pbs.twimg.com/profile_images/726397280153116672/X0a7rkeh_normal.jpg" TargetMode="External"/><Relationship Id="rId3088" Type="http://schemas.openxmlformats.org/officeDocument/2006/relationships/hyperlink" Target="https://twitter.com/oficialsala12" TargetMode="External"/><Relationship Id="rId4486" Type="http://schemas.openxmlformats.org/officeDocument/2006/relationships/hyperlink" Target="https://twitter.com/fx12345678910" TargetMode="External"/><Relationship Id="rId4693" Type="http://schemas.openxmlformats.org/officeDocument/2006/relationships/hyperlink" Target="https://twitter.com/mi0619_" TargetMode="External"/><Relationship Id="rId3295" Type="http://schemas.openxmlformats.org/officeDocument/2006/relationships/hyperlink" Target="https://twitter.com/sporf" TargetMode="External"/><Relationship Id="rId4139" Type="http://schemas.openxmlformats.org/officeDocument/2006/relationships/hyperlink" Target="https://twitter.com/dsjhayden" TargetMode="External"/><Relationship Id="rId4346" Type="http://schemas.openxmlformats.org/officeDocument/2006/relationships/hyperlink" Target="https://twitter.com/ameen_qith" TargetMode="External"/><Relationship Id="rId4553" Type="http://schemas.openxmlformats.org/officeDocument/2006/relationships/hyperlink" Target="https://twitter.com/v24e3wsxlhvnzqc" TargetMode="External"/><Relationship Id="rId4760" Type="http://schemas.openxmlformats.org/officeDocument/2006/relationships/hyperlink" Target="https://twitter.com/oronaminc_drink" TargetMode="External"/><Relationship Id="rId3155" Type="http://schemas.openxmlformats.org/officeDocument/2006/relationships/hyperlink" Target="https://twitter.com/183773shhs" TargetMode="External"/><Relationship Id="rId3362" Type="http://schemas.openxmlformats.org/officeDocument/2006/relationships/hyperlink" Target="https://twitter.com/yvngblvvdsvccer" TargetMode="External"/><Relationship Id="rId4206" Type="http://schemas.openxmlformats.org/officeDocument/2006/relationships/hyperlink" Target="https://twitter.com/xdejunwoo" TargetMode="External"/><Relationship Id="rId4413" Type="http://schemas.openxmlformats.org/officeDocument/2006/relationships/hyperlink" Target="https://twitter.com/folivares10p" TargetMode="External"/><Relationship Id="rId4620" Type="http://schemas.openxmlformats.org/officeDocument/2006/relationships/hyperlink" Target="https://twitter.com/sunoocityxy" TargetMode="External"/><Relationship Id="rId283" Type="http://schemas.openxmlformats.org/officeDocument/2006/relationships/hyperlink" Target="https://t.co/riRSdrCVEA" TargetMode="External"/><Relationship Id="rId490" Type="http://schemas.openxmlformats.org/officeDocument/2006/relationships/hyperlink" Target="https://t.co/z4mM7naxwd" TargetMode="External"/><Relationship Id="rId2171" Type="http://schemas.openxmlformats.org/officeDocument/2006/relationships/hyperlink" Target="http://pbs.twimg.com/profile_images/1462430272860098561/8K79Dwon_normal.jpg" TargetMode="External"/><Relationship Id="rId3015" Type="http://schemas.openxmlformats.org/officeDocument/2006/relationships/hyperlink" Target="https://twitter.com/patrick_mma_" TargetMode="External"/><Relationship Id="rId3222" Type="http://schemas.openxmlformats.org/officeDocument/2006/relationships/hyperlink" Target="https://twitter.com/mctranquility" TargetMode="External"/><Relationship Id="rId143" Type="http://schemas.openxmlformats.org/officeDocument/2006/relationships/hyperlink" Target="https://t.co/jwKCL91rVU" TargetMode="External"/><Relationship Id="rId350" Type="http://schemas.openxmlformats.org/officeDocument/2006/relationships/hyperlink" Target="http://t.co/L4UTqAUSMc" TargetMode="External"/><Relationship Id="rId2031" Type="http://schemas.openxmlformats.org/officeDocument/2006/relationships/hyperlink" Target="http://pbs.twimg.com/profile_images/1462303371361398784/UAw88wKc_normal.jpg" TargetMode="External"/><Relationship Id="rId9" Type="http://schemas.openxmlformats.org/officeDocument/2006/relationships/hyperlink" Target="https://youtube.com/c/T4HZeus" TargetMode="External"/><Relationship Id="rId210" Type="http://schemas.openxmlformats.org/officeDocument/2006/relationships/hyperlink" Target="https://t.co/v6nE5ZZpal" TargetMode="External"/><Relationship Id="rId2988" Type="http://schemas.openxmlformats.org/officeDocument/2006/relationships/hyperlink" Target="https://twitter.com/makhachevmma" TargetMode="External"/><Relationship Id="rId1797" Type="http://schemas.openxmlformats.org/officeDocument/2006/relationships/hyperlink" Target="http://pbs.twimg.com/profile_images/634839277592018945/rDejb9AM_normal.jpg" TargetMode="External"/><Relationship Id="rId2848" Type="http://schemas.openxmlformats.org/officeDocument/2006/relationships/hyperlink" Target="https://twitter.com/mcuban" TargetMode="External"/><Relationship Id="rId89" Type="http://schemas.openxmlformats.org/officeDocument/2006/relationships/hyperlink" Target="https://t.co/dgw5WuH5Ar" TargetMode="External"/><Relationship Id="rId1657" Type="http://schemas.openxmlformats.org/officeDocument/2006/relationships/hyperlink" Target="http://pbs.twimg.com/profile_images/1460176370709893126/1p4pqG7s_normal.jpg" TargetMode="External"/><Relationship Id="rId1864" Type="http://schemas.openxmlformats.org/officeDocument/2006/relationships/hyperlink" Target="http://pbs.twimg.com/profile_images/1465294481339551746/Sf7Yx-X3_normal.jpg" TargetMode="External"/><Relationship Id="rId2708" Type="http://schemas.openxmlformats.org/officeDocument/2006/relationships/hyperlink" Target="http://pbs.twimg.com/profile_images/1381031495255650305/hrLn5hfd_normal.jpg" TargetMode="External"/><Relationship Id="rId2915" Type="http://schemas.openxmlformats.org/officeDocument/2006/relationships/hyperlink" Target="https://twitter.com/herglotznick" TargetMode="External"/><Relationship Id="rId4063" Type="http://schemas.openxmlformats.org/officeDocument/2006/relationships/hyperlink" Target="https://twitter.com/jayatogel" TargetMode="External"/><Relationship Id="rId4270" Type="http://schemas.openxmlformats.org/officeDocument/2006/relationships/hyperlink" Target="https://twitter.com/jessthegemini" TargetMode="External"/><Relationship Id="rId1517" Type="http://schemas.openxmlformats.org/officeDocument/2006/relationships/hyperlink" Target="http://pbs.twimg.com/profile_images/1460075289787215873/SaNU6zlJ_normal.jpg" TargetMode="External"/><Relationship Id="rId1724" Type="http://schemas.openxmlformats.org/officeDocument/2006/relationships/hyperlink" Target="http://pbs.twimg.com/profile_images/1435162271248945153/a-Keo2_s_normal.jpg" TargetMode="External"/><Relationship Id="rId4130" Type="http://schemas.openxmlformats.org/officeDocument/2006/relationships/hyperlink" Target="https://twitter.com/gbrou10" TargetMode="External"/><Relationship Id="rId16" Type="http://schemas.openxmlformats.org/officeDocument/2006/relationships/hyperlink" Target="http://t.co/UYppKncgmk" TargetMode="External"/><Relationship Id="rId1931" Type="http://schemas.openxmlformats.org/officeDocument/2006/relationships/hyperlink" Target="http://pbs.twimg.com/profile_images/1419602921835175940/A9iPwb01_normal.jpg" TargetMode="External"/><Relationship Id="rId3689" Type="http://schemas.openxmlformats.org/officeDocument/2006/relationships/hyperlink" Target="https://twitter.com/mma_twister" TargetMode="External"/><Relationship Id="rId3896" Type="http://schemas.openxmlformats.org/officeDocument/2006/relationships/hyperlink" Target="https://twitter.com/aoecoinnews" TargetMode="External"/><Relationship Id="rId2498" Type="http://schemas.openxmlformats.org/officeDocument/2006/relationships/hyperlink" Target="http://pbs.twimg.com/profile_images/1463291784206127107/ltAgLuUW_normal.jpg" TargetMode="External"/><Relationship Id="rId3549" Type="http://schemas.openxmlformats.org/officeDocument/2006/relationships/hyperlink" Target="https://twitter.com/items_sport" TargetMode="External"/><Relationship Id="rId677" Type="http://schemas.openxmlformats.org/officeDocument/2006/relationships/hyperlink" Target="https://t.co/MYyAGIyW8W" TargetMode="External"/><Relationship Id="rId2358" Type="http://schemas.openxmlformats.org/officeDocument/2006/relationships/hyperlink" Target="http://pbs.twimg.com/profile_images/1457971365974134784/BGDemXB2_normal.jpg" TargetMode="External"/><Relationship Id="rId3756" Type="http://schemas.openxmlformats.org/officeDocument/2006/relationships/hyperlink" Target="https://twitter.com/ida1_novitasari" TargetMode="External"/><Relationship Id="rId3963" Type="http://schemas.openxmlformats.org/officeDocument/2006/relationships/hyperlink" Target="https://twitter.com/stella0o01" TargetMode="External"/><Relationship Id="rId4807" Type="http://schemas.openxmlformats.org/officeDocument/2006/relationships/hyperlink" Target="https://twitter.com/itsjustrome_" TargetMode="External"/><Relationship Id="rId884" Type="http://schemas.openxmlformats.org/officeDocument/2006/relationships/hyperlink" Target="http://pbs.twimg.com/profile_images/1458287231681056768/KCc8HtpL_normal.jpg" TargetMode="External"/><Relationship Id="rId2565" Type="http://schemas.openxmlformats.org/officeDocument/2006/relationships/hyperlink" Target="http://pbs.twimg.com/profile_images/1315514768317394948/V9K2SaLQ_normal.jpg" TargetMode="External"/><Relationship Id="rId2772" Type="http://schemas.openxmlformats.org/officeDocument/2006/relationships/hyperlink" Target="http://pbs.twimg.com/profile_images/1360542573841027074/qXzE9Djl_normal.jpg" TargetMode="External"/><Relationship Id="rId3409" Type="http://schemas.openxmlformats.org/officeDocument/2006/relationships/hyperlink" Target="https://twitter.com/zelawar" TargetMode="External"/><Relationship Id="rId3616" Type="http://schemas.openxmlformats.org/officeDocument/2006/relationships/hyperlink" Target="https://twitter.com/gourovh" TargetMode="External"/><Relationship Id="rId3823" Type="http://schemas.openxmlformats.org/officeDocument/2006/relationships/hyperlink" Target="https://twitter.com/jaemrencake" TargetMode="External"/><Relationship Id="rId537" Type="http://schemas.openxmlformats.org/officeDocument/2006/relationships/hyperlink" Target="https://t.co/MEbhrnLzlm" TargetMode="External"/><Relationship Id="rId744" Type="http://schemas.openxmlformats.org/officeDocument/2006/relationships/hyperlink" Target="http://pbs.twimg.com/profile_images/1406098865594404867/VM-gd0ul_normal.jpg" TargetMode="External"/><Relationship Id="rId951" Type="http://schemas.openxmlformats.org/officeDocument/2006/relationships/hyperlink" Target="http://pbs.twimg.com/profile_images/530264311181373440/1HdWSV_u_normal.jpeg" TargetMode="External"/><Relationship Id="rId1167" Type="http://schemas.openxmlformats.org/officeDocument/2006/relationships/hyperlink" Target="http://pbs.twimg.com/profile_images/1112626652314370049/ioHrgTFo_normal.png" TargetMode="External"/><Relationship Id="rId1374" Type="http://schemas.openxmlformats.org/officeDocument/2006/relationships/hyperlink" Target="http://pbs.twimg.com/profile_images/1414552373217742854/iq_0iEj8_normal.jpg" TargetMode="External"/><Relationship Id="rId1581" Type="http://schemas.openxmlformats.org/officeDocument/2006/relationships/hyperlink" Target="http://pbs.twimg.com/profile_images/1458971672221220865/MjHgcksZ_normal.jpg" TargetMode="External"/><Relationship Id="rId2218" Type="http://schemas.openxmlformats.org/officeDocument/2006/relationships/hyperlink" Target="http://pbs.twimg.com/profile_images/1313806496149372928/x2TEfq43_normal.jpg" TargetMode="External"/><Relationship Id="rId2425" Type="http://schemas.openxmlformats.org/officeDocument/2006/relationships/hyperlink" Target="http://pbs.twimg.com/profile_images/1367247940423671808/NkNBBG5m_normal.jpg" TargetMode="External"/><Relationship Id="rId2632" Type="http://schemas.openxmlformats.org/officeDocument/2006/relationships/hyperlink" Target="http://pbs.twimg.com/profile_images/1464325823507628032/6fU0_qSy_normal.jpg" TargetMode="External"/><Relationship Id="rId80" Type="http://schemas.openxmlformats.org/officeDocument/2006/relationships/hyperlink" Target="https://t.co/WaXsMuRinb" TargetMode="External"/><Relationship Id="rId604" Type="http://schemas.openxmlformats.org/officeDocument/2006/relationships/hyperlink" Target="https://t.co/uvtBXgBYJf" TargetMode="External"/><Relationship Id="rId811" Type="http://schemas.openxmlformats.org/officeDocument/2006/relationships/hyperlink" Target="http://pbs.twimg.com/profile_images/1391265365540311047/vX3U--Nc_normal.jpg" TargetMode="External"/><Relationship Id="rId1027" Type="http://schemas.openxmlformats.org/officeDocument/2006/relationships/hyperlink" Target="http://pbs.twimg.com/profile_images/1396613966776971268/w1-MhrC8_normal.jpg" TargetMode="External"/><Relationship Id="rId1234" Type="http://schemas.openxmlformats.org/officeDocument/2006/relationships/hyperlink" Target="http://pbs.twimg.com/profile_images/1441013302985777162/F0meiJxv_normal.jpg" TargetMode="External"/><Relationship Id="rId1441" Type="http://schemas.openxmlformats.org/officeDocument/2006/relationships/hyperlink" Target="http://pbs.twimg.com/profile_images/1460799203823783936/PQiF18aJ_normal.jpg" TargetMode="External"/><Relationship Id="rId4597" Type="http://schemas.openxmlformats.org/officeDocument/2006/relationships/hyperlink" Target="https://twitter.com/el_star9" TargetMode="External"/><Relationship Id="rId1301" Type="http://schemas.openxmlformats.org/officeDocument/2006/relationships/hyperlink" Target="http://pbs.twimg.com/profile_images/1461866819749355525/R7H65CtN_normal.jpg" TargetMode="External"/><Relationship Id="rId3199" Type="http://schemas.openxmlformats.org/officeDocument/2006/relationships/hyperlink" Target="https://twitter.com/s_bagnuls" TargetMode="External"/><Relationship Id="rId4457" Type="http://schemas.openxmlformats.org/officeDocument/2006/relationships/hyperlink" Target="https://twitter.com/forkfuture" TargetMode="External"/><Relationship Id="rId4664" Type="http://schemas.openxmlformats.org/officeDocument/2006/relationships/hyperlink" Target="https://twitter.com/devilbisspeter" TargetMode="External"/><Relationship Id="rId3059" Type="http://schemas.openxmlformats.org/officeDocument/2006/relationships/hyperlink" Target="https://twitter.com/dekuplace" TargetMode="External"/><Relationship Id="rId3266" Type="http://schemas.openxmlformats.org/officeDocument/2006/relationships/hyperlink" Target="https://twitter.com/ligastavok_05" TargetMode="External"/><Relationship Id="rId3473" Type="http://schemas.openxmlformats.org/officeDocument/2006/relationships/hyperlink" Target="https://twitter.com/papaj_managment" TargetMode="External"/><Relationship Id="rId4317" Type="http://schemas.openxmlformats.org/officeDocument/2006/relationships/hyperlink" Target="https://twitter.com/clementdiaa" TargetMode="External"/><Relationship Id="rId4524" Type="http://schemas.openxmlformats.org/officeDocument/2006/relationships/hyperlink" Target="https://twitter.com/hamgoesham" TargetMode="External"/><Relationship Id="rId4871" Type="http://schemas.openxmlformats.org/officeDocument/2006/relationships/hyperlink" Target="https://twitter.com/fau1in" TargetMode="External"/><Relationship Id="rId187" Type="http://schemas.openxmlformats.org/officeDocument/2006/relationships/hyperlink" Target="https://t.co/eKujsT8JTu" TargetMode="External"/><Relationship Id="rId394" Type="http://schemas.openxmlformats.org/officeDocument/2006/relationships/hyperlink" Target="https://t.co/QmEtdKDscY" TargetMode="External"/><Relationship Id="rId2075" Type="http://schemas.openxmlformats.org/officeDocument/2006/relationships/hyperlink" Target="http://abs.twimg.com/sticky/default_profile_images/default_profile_normal.png" TargetMode="External"/><Relationship Id="rId2282" Type="http://schemas.openxmlformats.org/officeDocument/2006/relationships/hyperlink" Target="http://pbs.twimg.com/profile_images/1444933112991977476/XG_GEg_K_normal.jpg" TargetMode="External"/><Relationship Id="rId3126" Type="http://schemas.openxmlformats.org/officeDocument/2006/relationships/hyperlink" Target="https://twitter.com/gorindojokol" TargetMode="External"/><Relationship Id="rId3680" Type="http://schemas.openxmlformats.org/officeDocument/2006/relationships/hyperlink" Target="https://twitter.com/bibi47x_" TargetMode="External"/><Relationship Id="rId4731" Type="http://schemas.openxmlformats.org/officeDocument/2006/relationships/hyperlink" Target="https://twitter.com/100puzzle" TargetMode="External"/><Relationship Id="rId254" Type="http://schemas.openxmlformats.org/officeDocument/2006/relationships/hyperlink" Target="https://t.co/8VZux5LJgh" TargetMode="External"/><Relationship Id="rId1091" Type="http://schemas.openxmlformats.org/officeDocument/2006/relationships/hyperlink" Target="http://pbs.twimg.com/profile_images/1459275355504717834/ujw0RCRV_normal.jpg" TargetMode="External"/><Relationship Id="rId3333" Type="http://schemas.openxmlformats.org/officeDocument/2006/relationships/hyperlink" Target="https://twitter.com/usman84kg" TargetMode="External"/><Relationship Id="rId3540" Type="http://schemas.openxmlformats.org/officeDocument/2006/relationships/hyperlink" Target="https://twitter.com/wiweck" TargetMode="External"/><Relationship Id="rId114" Type="http://schemas.openxmlformats.org/officeDocument/2006/relationships/hyperlink" Target="https://t.co/Ns5HIhmmTl" TargetMode="External"/><Relationship Id="rId461" Type="http://schemas.openxmlformats.org/officeDocument/2006/relationships/hyperlink" Target="https://t.co/pod7yUku3l" TargetMode="External"/><Relationship Id="rId2142" Type="http://schemas.openxmlformats.org/officeDocument/2006/relationships/hyperlink" Target="http://pbs.twimg.com/profile_images/1401622995274285060/_p9d8rjJ_normal.jpg" TargetMode="External"/><Relationship Id="rId3400" Type="http://schemas.openxmlformats.org/officeDocument/2006/relationships/hyperlink" Target="https://twitter.com/danielm55574971" TargetMode="External"/><Relationship Id="rId321" Type="http://schemas.openxmlformats.org/officeDocument/2006/relationships/hyperlink" Target="http://t.co/JmOQQAc9JV" TargetMode="External"/><Relationship Id="rId2002" Type="http://schemas.openxmlformats.org/officeDocument/2006/relationships/hyperlink" Target="http://pbs.twimg.com/profile_images/1424489132454256640/aK9wvT_Z_normal.jpg" TargetMode="External"/><Relationship Id="rId2959" Type="http://schemas.openxmlformats.org/officeDocument/2006/relationships/hyperlink" Target="https://twitter.com/rtsm" TargetMode="External"/><Relationship Id="rId1768" Type="http://schemas.openxmlformats.org/officeDocument/2006/relationships/hyperlink" Target="http://pbs.twimg.com/profile_images/836552468360118272/ZYTDUuAt_normal.jpg" TargetMode="External"/><Relationship Id="rId2819" Type="http://schemas.openxmlformats.org/officeDocument/2006/relationships/hyperlink" Target="https://twitter.com/rydingbicycles" TargetMode="External"/><Relationship Id="rId4174" Type="http://schemas.openxmlformats.org/officeDocument/2006/relationships/hyperlink" Target="https://twitter.com/rudedj" TargetMode="External"/><Relationship Id="rId4381" Type="http://schemas.openxmlformats.org/officeDocument/2006/relationships/hyperlink" Target="https://twitter.com/therealennardzl" TargetMode="External"/><Relationship Id="rId1628" Type="http://schemas.openxmlformats.org/officeDocument/2006/relationships/hyperlink" Target="http://pbs.twimg.com/profile_images/1281257045342121985/Ehu0h-Iy_normal.jpg" TargetMode="External"/><Relationship Id="rId1975" Type="http://schemas.openxmlformats.org/officeDocument/2006/relationships/hyperlink" Target="http://pbs.twimg.com/profile_images/421715567356043264/47A6kKUC_normal.jpeg" TargetMode="External"/><Relationship Id="rId3190" Type="http://schemas.openxmlformats.org/officeDocument/2006/relationships/hyperlink" Target="https://twitter.com/jjsssyyldx" TargetMode="External"/><Relationship Id="rId4034" Type="http://schemas.openxmlformats.org/officeDocument/2006/relationships/hyperlink" Target="https://twitter.com/iqthhxnfrpy0h8x" TargetMode="External"/><Relationship Id="rId4241" Type="http://schemas.openxmlformats.org/officeDocument/2006/relationships/hyperlink" Target="https://twitter.com/redamancyjade" TargetMode="External"/><Relationship Id="rId1835" Type="http://schemas.openxmlformats.org/officeDocument/2006/relationships/hyperlink" Target="http://pbs.twimg.com/profile_images/1431863776626692100/jZIXBV36_normal.jpg" TargetMode="External"/><Relationship Id="rId3050" Type="http://schemas.openxmlformats.org/officeDocument/2006/relationships/hyperlink" Target="https://twitter.com/themetafin" TargetMode="External"/><Relationship Id="rId4101" Type="http://schemas.openxmlformats.org/officeDocument/2006/relationships/hyperlink" Target="https://twitter.com/noticiasport_" TargetMode="External"/><Relationship Id="rId1902" Type="http://schemas.openxmlformats.org/officeDocument/2006/relationships/hyperlink" Target="http://pbs.twimg.com/profile_images/1464784026661650434/wxO3G9IV_normal.jpg" TargetMode="External"/><Relationship Id="rId3867" Type="http://schemas.openxmlformats.org/officeDocument/2006/relationships/hyperlink" Target="https://twitter.com/jaycmma" TargetMode="External"/><Relationship Id="rId788" Type="http://schemas.openxmlformats.org/officeDocument/2006/relationships/hyperlink" Target="http://pbs.twimg.com/profile_images/1190479809991892993/XB9JHVYi_normal.jpg" TargetMode="External"/><Relationship Id="rId995" Type="http://schemas.openxmlformats.org/officeDocument/2006/relationships/hyperlink" Target="http://pbs.twimg.com/profile_images/911637241579098112/rYsz-w1u_normal.jpg" TargetMode="External"/><Relationship Id="rId2469" Type="http://schemas.openxmlformats.org/officeDocument/2006/relationships/hyperlink" Target="http://pbs.twimg.com/profile_images/1458354827826987009/HARHKiXx_normal.jpg" TargetMode="External"/><Relationship Id="rId2676" Type="http://schemas.openxmlformats.org/officeDocument/2006/relationships/hyperlink" Target="http://pbs.twimg.com/profile_images/1425653364772118529/FiQD7Ipc_normal.jpg" TargetMode="External"/><Relationship Id="rId2883" Type="http://schemas.openxmlformats.org/officeDocument/2006/relationships/hyperlink" Target="https://twitter.com/thatshitmccray" TargetMode="External"/><Relationship Id="rId3727" Type="http://schemas.openxmlformats.org/officeDocument/2006/relationships/hyperlink" Target="https://twitter.com/sunoomoms" TargetMode="External"/><Relationship Id="rId3934" Type="http://schemas.openxmlformats.org/officeDocument/2006/relationships/hyperlink" Target="https://twitter.com/lilahana20" TargetMode="External"/><Relationship Id="rId648" Type="http://schemas.openxmlformats.org/officeDocument/2006/relationships/hyperlink" Target="https://t.co/OkKE7Y7C3y" TargetMode="External"/><Relationship Id="rId855" Type="http://schemas.openxmlformats.org/officeDocument/2006/relationships/hyperlink" Target="http://pbs.twimg.com/profile_images/1373400561748430855/DLbVMop0_normal.jpg" TargetMode="External"/><Relationship Id="rId1278" Type="http://schemas.openxmlformats.org/officeDocument/2006/relationships/hyperlink" Target="http://pbs.twimg.com/profile_images/1462905788855472131/_pp64hKo_normal.jpg" TargetMode="External"/><Relationship Id="rId1485" Type="http://schemas.openxmlformats.org/officeDocument/2006/relationships/hyperlink" Target="http://pbs.twimg.com/profile_images/840237026012094464/kQJVWNWL_normal.jpg" TargetMode="External"/><Relationship Id="rId1692" Type="http://schemas.openxmlformats.org/officeDocument/2006/relationships/hyperlink" Target="http://pbs.twimg.com/profile_images/1144512400751767553/roh3asJs_normal.png" TargetMode="External"/><Relationship Id="rId2329" Type="http://schemas.openxmlformats.org/officeDocument/2006/relationships/hyperlink" Target="http://pbs.twimg.com/profile_images/1463197289267273737/-ziUz-Hg_normal.png" TargetMode="External"/><Relationship Id="rId2536" Type="http://schemas.openxmlformats.org/officeDocument/2006/relationships/hyperlink" Target="http://pbs.twimg.com/profile_images/1257519570618744832/LM0CRS1N_normal.jpg" TargetMode="External"/><Relationship Id="rId2743" Type="http://schemas.openxmlformats.org/officeDocument/2006/relationships/hyperlink" Target="http://pbs.twimg.com/profile_images/866679680019177473/dP8gi5uu_normal.jpg" TargetMode="External"/><Relationship Id="rId508" Type="http://schemas.openxmlformats.org/officeDocument/2006/relationships/hyperlink" Target="https://t.co/yrYY6AusQL" TargetMode="External"/><Relationship Id="rId715" Type="http://schemas.openxmlformats.org/officeDocument/2006/relationships/hyperlink" Target="http://pbs.twimg.com/profile_images/922580758883074049/3Xv1FYS7_normal.jpg" TargetMode="External"/><Relationship Id="rId922" Type="http://schemas.openxmlformats.org/officeDocument/2006/relationships/hyperlink" Target="http://pbs.twimg.com/profile_images/832084126794731520/HttECwHJ_normal.jpg" TargetMode="External"/><Relationship Id="rId1138" Type="http://schemas.openxmlformats.org/officeDocument/2006/relationships/hyperlink" Target="http://pbs.twimg.com/profile_images/1201558928397602816/KV2ofcIv_normal.jpg" TargetMode="External"/><Relationship Id="rId1345" Type="http://schemas.openxmlformats.org/officeDocument/2006/relationships/hyperlink" Target="http://pbs.twimg.com/profile_images/1459530149091815426/8bCB56V__normal.jpg" TargetMode="External"/><Relationship Id="rId1552" Type="http://schemas.openxmlformats.org/officeDocument/2006/relationships/hyperlink" Target="http://pbs.twimg.com/profile_images/1459471279590117376/mslAggao_normal.jpg" TargetMode="External"/><Relationship Id="rId2603" Type="http://schemas.openxmlformats.org/officeDocument/2006/relationships/hyperlink" Target="http://pbs.twimg.com/profile_images/1464924207922692101/8u-ngkrV_normal.jpg" TargetMode="External"/><Relationship Id="rId2950" Type="http://schemas.openxmlformats.org/officeDocument/2006/relationships/hyperlink" Target="https://twitter.com/chelseafc" TargetMode="External"/><Relationship Id="rId1205" Type="http://schemas.openxmlformats.org/officeDocument/2006/relationships/hyperlink" Target="http://pbs.twimg.com/profile_images/1416033701281021953/ZkPPRYOR_normal.jpg" TargetMode="External"/><Relationship Id="rId2810" Type="http://schemas.openxmlformats.org/officeDocument/2006/relationships/hyperlink" Target="https://twitter.com/mmafighting" TargetMode="External"/><Relationship Id="rId4568" Type="http://schemas.openxmlformats.org/officeDocument/2006/relationships/hyperlink" Target="https://twitter.com/romeu35956250" TargetMode="External"/><Relationship Id="rId51" Type="http://schemas.openxmlformats.org/officeDocument/2006/relationships/hyperlink" Target="https://t.co/obpq5krhrQ" TargetMode="External"/><Relationship Id="rId1412" Type="http://schemas.openxmlformats.org/officeDocument/2006/relationships/hyperlink" Target="http://pbs.twimg.com/profile_images/1458017474298150913/GDlwt2dl_normal.jpg" TargetMode="External"/><Relationship Id="rId3377" Type="http://schemas.openxmlformats.org/officeDocument/2006/relationships/hyperlink" Target="https://twitter.com/akuubobi" TargetMode="External"/><Relationship Id="rId4775" Type="http://schemas.openxmlformats.org/officeDocument/2006/relationships/hyperlink" Target="https://twitter.com/haru_xx_7" TargetMode="External"/><Relationship Id="rId298" Type="http://schemas.openxmlformats.org/officeDocument/2006/relationships/hyperlink" Target="https://t.co/FYdKXev5jJ" TargetMode="External"/><Relationship Id="rId3584" Type="http://schemas.openxmlformats.org/officeDocument/2006/relationships/hyperlink" Target="https://twitter.com/fullcontactmtwf" TargetMode="External"/><Relationship Id="rId3791" Type="http://schemas.openxmlformats.org/officeDocument/2006/relationships/hyperlink" Target="https://twitter.com/ekobr_" TargetMode="External"/><Relationship Id="rId4428" Type="http://schemas.openxmlformats.org/officeDocument/2006/relationships/hyperlink" Target="https://twitter.com/armando91142904" TargetMode="External"/><Relationship Id="rId4635" Type="http://schemas.openxmlformats.org/officeDocument/2006/relationships/hyperlink" Target="https://twitter.com/mmahwatch" TargetMode="External"/><Relationship Id="rId4842" Type="http://schemas.openxmlformats.org/officeDocument/2006/relationships/hyperlink" Target="https://twitter.com/nba" TargetMode="External"/><Relationship Id="rId158" Type="http://schemas.openxmlformats.org/officeDocument/2006/relationships/hyperlink" Target="https://t.co/11tnDyvidx" TargetMode="External"/><Relationship Id="rId2186" Type="http://schemas.openxmlformats.org/officeDocument/2006/relationships/hyperlink" Target="http://pbs.twimg.com/profile_images/1461539609846763520/w9KE5-P__normal.jpg" TargetMode="External"/><Relationship Id="rId2393" Type="http://schemas.openxmlformats.org/officeDocument/2006/relationships/hyperlink" Target="http://pbs.twimg.com/profile_images/1463163131253899266/K5ggpGzN_normal.jpg" TargetMode="External"/><Relationship Id="rId3237" Type="http://schemas.openxmlformats.org/officeDocument/2006/relationships/hyperlink" Target="https://twitter.com/thedoubledos" TargetMode="External"/><Relationship Id="rId3444" Type="http://schemas.openxmlformats.org/officeDocument/2006/relationships/hyperlink" Target="https://twitter.com/tdicianno" TargetMode="External"/><Relationship Id="rId3651" Type="http://schemas.openxmlformats.org/officeDocument/2006/relationships/hyperlink" Target="https://twitter.com/patrick_mccorry" TargetMode="External"/><Relationship Id="rId4702" Type="http://schemas.openxmlformats.org/officeDocument/2006/relationships/hyperlink" Target="https://twitter.com/sawada46493" TargetMode="External"/><Relationship Id="rId365" Type="http://schemas.openxmlformats.org/officeDocument/2006/relationships/hyperlink" Target="https://t.co/aBAlwjvcBR" TargetMode="External"/><Relationship Id="rId572" Type="http://schemas.openxmlformats.org/officeDocument/2006/relationships/hyperlink" Target="https://t.co/BnnCms4Gtg" TargetMode="External"/><Relationship Id="rId2046" Type="http://schemas.openxmlformats.org/officeDocument/2006/relationships/hyperlink" Target="http://pbs.twimg.com/profile_images/1336960541521272838/eN7yIskI_normal.jpg" TargetMode="External"/><Relationship Id="rId2253" Type="http://schemas.openxmlformats.org/officeDocument/2006/relationships/hyperlink" Target="http://pbs.twimg.com/profile_images/1423431236366716929/crp52sUf_normal.jpg" TargetMode="External"/><Relationship Id="rId2460" Type="http://schemas.openxmlformats.org/officeDocument/2006/relationships/hyperlink" Target="http://pbs.twimg.com/profile_images/1394804468626100234/QWVK88f1_normal.jpg" TargetMode="External"/><Relationship Id="rId3304" Type="http://schemas.openxmlformats.org/officeDocument/2006/relationships/hyperlink" Target="https://twitter.com/jakeywilliss" TargetMode="External"/><Relationship Id="rId3511" Type="http://schemas.openxmlformats.org/officeDocument/2006/relationships/hyperlink" Target="https://twitter.com/teamsavage" TargetMode="External"/><Relationship Id="rId225" Type="http://schemas.openxmlformats.org/officeDocument/2006/relationships/hyperlink" Target="https://t.co/zbrOWxp6Oa" TargetMode="External"/><Relationship Id="rId432" Type="http://schemas.openxmlformats.org/officeDocument/2006/relationships/hyperlink" Target="https://t.co/cfCxMFkIVf" TargetMode="External"/><Relationship Id="rId1062" Type="http://schemas.openxmlformats.org/officeDocument/2006/relationships/hyperlink" Target="http://pbs.twimg.com/profile_images/1442336265504841729/41POzN1Z_normal.jpg" TargetMode="External"/><Relationship Id="rId2113" Type="http://schemas.openxmlformats.org/officeDocument/2006/relationships/hyperlink" Target="http://pbs.twimg.com/profile_images/1464599651634774016/mzrVLCq__normal.jpg" TargetMode="External"/><Relationship Id="rId2320" Type="http://schemas.openxmlformats.org/officeDocument/2006/relationships/hyperlink" Target="http://pbs.twimg.com/profile_images/1363365659321769986/A_4fCV9Y_normal.jpg" TargetMode="External"/><Relationship Id="rId4078" Type="http://schemas.openxmlformats.org/officeDocument/2006/relationships/hyperlink" Target="https://twitter.com/niridi" TargetMode="External"/><Relationship Id="rId4285" Type="http://schemas.openxmlformats.org/officeDocument/2006/relationships/hyperlink" Target="https://twitter.com/fitzymatts" TargetMode="External"/><Relationship Id="rId4492" Type="http://schemas.openxmlformats.org/officeDocument/2006/relationships/hyperlink" Target="https://twitter.com/abanoubfares4" TargetMode="External"/><Relationship Id="rId1879" Type="http://schemas.openxmlformats.org/officeDocument/2006/relationships/hyperlink" Target="http://pbs.twimg.com/profile_images/1457010235533500423/jW9h_R5d_normal.jpg" TargetMode="External"/><Relationship Id="rId3094" Type="http://schemas.openxmlformats.org/officeDocument/2006/relationships/hyperlink" Target="https://twitter.com/hiroyuki_ota13" TargetMode="External"/><Relationship Id="rId4145" Type="http://schemas.openxmlformats.org/officeDocument/2006/relationships/hyperlink" Target="https://twitter.com/vesgonco" TargetMode="External"/><Relationship Id="rId1739" Type="http://schemas.openxmlformats.org/officeDocument/2006/relationships/hyperlink" Target="http://pbs.twimg.com/profile_images/1461655795817672704/nilgDetD_normal.jpg" TargetMode="External"/><Relationship Id="rId1946" Type="http://schemas.openxmlformats.org/officeDocument/2006/relationships/hyperlink" Target="http://pbs.twimg.com/profile_images/1464893849986289666/2HDEFb8F_normal.jpg" TargetMode="External"/><Relationship Id="rId4005" Type="http://schemas.openxmlformats.org/officeDocument/2006/relationships/hyperlink" Target="https://twitter.com/spicymmanerd" TargetMode="External"/><Relationship Id="rId4352" Type="http://schemas.openxmlformats.org/officeDocument/2006/relationships/hyperlink" Target="https://twitter.com/realabdulaliyu1" TargetMode="External"/><Relationship Id="rId1806" Type="http://schemas.openxmlformats.org/officeDocument/2006/relationships/hyperlink" Target="http://pbs.twimg.com/profile_images/1460577689698390021/k7eorLxa_normal.jpg" TargetMode="External"/><Relationship Id="rId3161" Type="http://schemas.openxmlformats.org/officeDocument/2006/relationships/hyperlink" Target="https://twitter.com/rigoson51" TargetMode="External"/><Relationship Id="rId4212" Type="http://schemas.openxmlformats.org/officeDocument/2006/relationships/hyperlink" Target="https://twitter.com/dreambigtowin11" TargetMode="External"/><Relationship Id="rId3021" Type="http://schemas.openxmlformats.org/officeDocument/2006/relationships/hyperlink" Target="https://twitter.com/shilliewkai" TargetMode="External"/><Relationship Id="rId3978" Type="http://schemas.openxmlformats.org/officeDocument/2006/relationships/hyperlink" Target="https://twitter.com/mykjmmmr" TargetMode="External"/><Relationship Id="rId899" Type="http://schemas.openxmlformats.org/officeDocument/2006/relationships/hyperlink" Target="http://pbs.twimg.com/profile_images/585723259750055937/5o9pocvt_normal.jpg" TargetMode="External"/><Relationship Id="rId2787" Type="http://schemas.openxmlformats.org/officeDocument/2006/relationships/hyperlink" Target="http://pbs.twimg.com/profile_images/1059812015223517197/wiY9UWDc_normal.jpg" TargetMode="External"/><Relationship Id="rId3838" Type="http://schemas.openxmlformats.org/officeDocument/2006/relationships/hyperlink" Target="https://twitter.com/kwonkr88" TargetMode="External"/><Relationship Id="rId759" Type="http://schemas.openxmlformats.org/officeDocument/2006/relationships/hyperlink" Target="http://pbs.twimg.com/profile_images/1255735235079106560/lyRA3U2P_normal.jpg" TargetMode="External"/><Relationship Id="rId966" Type="http://schemas.openxmlformats.org/officeDocument/2006/relationships/hyperlink" Target="http://pbs.twimg.com/profile_images/1444517349432840194/KnMEDRXr_normal.jpg" TargetMode="External"/><Relationship Id="rId1389" Type="http://schemas.openxmlformats.org/officeDocument/2006/relationships/hyperlink" Target="http://pbs.twimg.com/profile_images/1226253951541972992/QfPRE18j_normal.jpg" TargetMode="External"/><Relationship Id="rId1596" Type="http://schemas.openxmlformats.org/officeDocument/2006/relationships/hyperlink" Target="http://pbs.twimg.com/profile_images/1266052551989919745/4D5slyzm_normal.jpg" TargetMode="External"/><Relationship Id="rId2647" Type="http://schemas.openxmlformats.org/officeDocument/2006/relationships/hyperlink" Target="http://pbs.twimg.com/profile_images/2142075672/024_normal.jpg" TargetMode="External"/><Relationship Id="rId2994" Type="http://schemas.openxmlformats.org/officeDocument/2006/relationships/hyperlink" Target="https://twitter.com/beastnation2019" TargetMode="External"/><Relationship Id="rId619" Type="http://schemas.openxmlformats.org/officeDocument/2006/relationships/hyperlink" Target="https://t.co/30RhSyjw4O" TargetMode="External"/><Relationship Id="rId1249" Type="http://schemas.openxmlformats.org/officeDocument/2006/relationships/hyperlink" Target="http://pbs.twimg.com/profile_images/1465230304503869442/tfmy1B-O_normal.jpg" TargetMode="External"/><Relationship Id="rId2854" Type="http://schemas.openxmlformats.org/officeDocument/2006/relationships/hyperlink" Target="https://twitter.com/deusssonko" TargetMode="External"/><Relationship Id="rId3905" Type="http://schemas.openxmlformats.org/officeDocument/2006/relationships/hyperlink" Target="https://twitter.com/nagoyagonay" TargetMode="External"/><Relationship Id="rId95" Type="http://schemas.openxmlformats.org/officeDocument/2006/relationships/hyperlink" Target="https://t.co/k3KVWZwZDC" TargetMode="External"/><Relationship Id="rId826" Type="http://schemas.openxmlformats.org/officeDocument/2006/relationships/hyperlink" Target="http://pbs.twimg.com/profile_images/896598297888014336/F0qz34ru_normal.jpg" TargetMode="External"/><Relationship Id="rId1109" Type="http://schemas.openxmlformats.org/officeDocument/2006/relationships/hyperlink" Target="http://pbs.twimg.com/profile_images/1395624070/10-10-06-282StrasbourgFleuristeL_normal.jpg" TargetMode="External"/><Relationship Id="rId1456" Type="http://schemas.openxmlformats.org/officeDocument/2006/relationships/hyperlink" Target="http://pbs.twimg.com/profile_images/1394025399688994818/VUN3JfPa_normal.jpg" TargetMode="External"/><Relationship Id="rId1663" Type="http://schemas.openxmlformats.org/officeDocument/2006/relationships/hyperlink" Target="http://pbs.twimg.com/profile_images/1456247270496555010/qzhBV9MX_normal.jpg" TargetMode="External"/><Relationship Id="rId1870" Type="http://schemas.openxmlformats.org/officeDocument/2006/relationships/hyperlink" Target="http://pbs.twimg.com/profile_images/1435706919252017155/0h98DvJD_normal.jpg" TargetMode="External"/><Relationship Id="rId2507" Type="http://schemas.openxmlformats.org/officeDocument/2006/relationships/hyperlink" Target="http://pbs.twimg.com/profile_images/1455587538652241920/kiq68L14_normal.jpg" TargetMode="External"/><Relationship Id="rId2714" Type="http://schemas.openxmlformats.org/officeDocument/2006/relationships/hyperlink" Target="http://pbs.twimg.com/profile_images/1445021405616111625/ijCcjx-l_normal.jpg" TargetMode="External"/><Relationship Id="rId2921" Type="http://schemas.openxmlformats.org/officeDocument/2006/relationships/hyperlink" Target="https://twitter.com/adachics_0713" TargetMode="External"/><Relationship Id="rId1316" Type="http://schemas.openxmlformats.org/officeDocument/2006/relationships/hyperlink" Target="http://pbs.twimg.com/profile_images/876099526783840256/bFi1UCKY_normal.jpg" TargetMode="External"/><Relationship Id="rId1523" Type="http://schemas.openxmlformats.org/officeDocument/2006/relationships/hyperlink" Target="http://pbs.twimg.com/profile_images/1457087577388105728/q46kRDlE_normal.jpg" TargetMode="External"/><Relationship Id="rId1730" Type="http://schemas.openxmlformats.org/officeDocument/2006/relationships/hyperlink" Target="http://pbs.twimg.com/profile_images/1465093781943099393/axDyOIiH_normal.jpg" TargetMode="External"/><Relationship Id="rId4679" Type="http://schemas.openxmlformats.org/officeDocument/2006/relationships/hyperlink" Target="https://twitter.com/aroe23j" TargetMode="External"/><Relationship Id="rId4886" Type="http://schemas.openxmlformats.org/officeDocument/2006/relationships/hyperlink" Target="https://twitter.com/cgardnercine" TargetMode="External"/><Relationship Id="rId22" Type="http://schemas.openxmlformats.org/officeDocument/2006/relationships/hyperlink" Target="https://t.co/TQuGGGts5T" TargetMode="External"/><Relationship Id="rId3488" Type="http://schemas.openxmlformats.org/officeDocument/2006/relationships/hyperlink" Target="https://twitter.com/m6son_" TargetMode="External"/><Relationship Id="rId3695" Type="http://schemas.openxmlformats.org/officeDocument/2006/relationships/hyperlink" Target="https://twitter.com/beigerobvandam" TargetMode="External"/><Relationship Id="rId4539" Type="http://schemas.openxmlformats.org/officeDocument/2006/relationships/hyperlink" Target="https://twitter.com/chongsaengie" TargetMode="External"/><Relationship Id="rId4746" Type="http://schemas.openxmlformats.org/officeDocument/2006/relationships/hyperlink" Target="https://twitter.com/cloudwifi100" TargetMode="External"/><Relationship Id="rId2297" Type="http://schemas.openxmlformats.org/officeDocument/2006/relationships/hyperlink" Target="http://pbs.twimg.com/profile_images/1465199203903471617/y23Vk5Gt_normal.jpg" TargetMode="External"/><Relationship Id="rId3348" Type="http://schemas.openxmlformats.org/officeDocument/2006/relationships/hyperlink" Target="https://twitter.com/ufcwinners" TargetMode="External"/><Relationship Id="rId3555" Type="http://schemas.openxmlformats.org/officeDocument/2006/relationships/hyperlink" Target="https://twitter.com/don_uel" TargetMode="External"/><Relationship Id="rId3762" Type="http://schemas.openxmlformats.org/officeDocument/2006/relationships/hyperlink" Target="https://twitter.com/charles22santos" TargetMode="External"/><Relationship Id="rId4606" Type="http://schemas.openxmlformats.org/officeDocument/2006/relationships/hyperlink" Target="https://twitter.com/nazmulmarketer1" TargetMode="External"/><Relationship Id="rId4813" Type="http://schemas.openxmlformats.org/officeDocument/2006/relationships/hyperlink" Target="https://twitter.com/maiko041736" TargetMode="External"/><Relationship Id="rId269" Type="http://schemas.openxmlformats.org/officeDocument/2006/relationships/hyperlink" Target="https://t.co/WNZJPi04lH" TargetMode="External"/><Relationship Id="rId476" Type="http://schemas.openxmlformats.org/officeDocument/2006/relationships/hyperlink" Target="https://t.co/2tO0UB7mZ5" TargetMode="External"/><Relationship Id="rId683" Type="http://schemas.openxmlformats.org/officeDocument/2006/relationships/hyperlink" Target="https://t.co/2l4CEXELEM" TargetMode="External"/><Relationship Id="rId890" Type="http://schemas.openxmlformats.org/officeDocument/2006/relationships/hyperlink" Target="http://pbs.twimg.com/profile_images/1441704385902489601/Iu0NrQlA_normal.jpg" TargetMode="External"/><Relationship Id="rId2157" Type="http://schemas.openxmlformats.org/officeDocument/2006/relationships/hyperlink" Target="http://pbs.twimg.com/profile_images/1464269937954983940/MIPSOQwr_normal.jpg" TargetMode="External"/><Relationship Id="rId2364" Type="http://schemas.openxmlformats.org/officeDocument/2006/relationships/hyperlink" Target="http://pbs.twimg.com/profile_images/1456229518147190784/01FMD3n1_normal.jpg" TargetMode="External"/><Relationship Id="rId2571" Type="http://schemas.openxmlformats.org/officeDocument/2006/relationships/hyperlink" Target="http://pbs.twimg.com/profile_images/1455896576484798464/3YpZ0oIw_normal.jpg" TargetMode="External"/><Relationship Id="rId3208" Type="http://schemas.openxmlformats.org/officeDocument/2006/relationships/hyperlink" Target="https://twitter.com/maksetamo_" TargetMode="External"/><Relationship Id="rId3415" Type="http://schemas.openxmlformats.org/officeDocument/2006/relationships/hyperlink" Target="https://twitter.com/worldbjjlibrary" TargetMode="External"/><Relationship Id="rId129" Type="http://schemas.openxmlformats.org/officeDocument/2006/relationships/hyperlink" Target="https://t.co/Wla9vqdgdM" TargetMode="External"/><Relationship Id="rId336" Type="http://schemas.openxmlformats.org/officeDocument/2006/relationships/hyperlink" Target="https://t.co/DiwQomhJSC" TargetMode="External"/><Relationship Id="rId543" Type="http://schemas.openxmlformats.org/officeDocument/2006/relationships/hyperlink" Target="https://t.co/KmNh3bf0ZD" TargetMode="External"/><Relationship Id="rId1173" Type="http://schemas.openxmlformats.org/officeDocument/2006/relationships/hyperlink" Target="http://pbs.twimg.com/profile_images/1463283080127557632/9CBoNs-3_normal.jpg" TargetMode="External"/><Relationship Id="rId1380" Type="http://schemas.openxmlformats.org/officeDocument/2006/relationships/hyperlink" Target="http://pbs.twimg.com/profile_images/1423215328566386689/kW6P9n0e_normal.jpg" TargetMode="External"/><Relationship Id="rId2017" Type="http://schemas.openxmlformats.org/officeDocument/2006/relationships/hyperlink" Target="http://pbs.twimg.com/profile_images/1374719172563898373/glu3f5S2_normal.jpg" TargetMode="External"/><Relationship Id="rId2224" Type="http://schemas.openxmlformats.org/officeDocument/2006/relationships/hyperlink" Target="http://pbs.twimg.com/profile_images/888224883263520769/3vwzCOC4_normal.jpg" TargetMode="External"/><Relationship Id="rId3622" Type="http://schemas.openxmlformats.org/officeDocument/2006/relationships/hyperlink" Target="https://twitter.com/paopaomanaog" TargetMode="External"/><Relationship Id="rId403" Type="http://schemas.openxmlformats.org/officeDocument/2006/relationships/hyperlink" Target="https://t.co/SWfsD8eUXH" TargetMode="External"/><Relationship Id="rId750" Type="http://schemas.openxmlformats.org/officeDocument/2006/relationships/hyperlink" Target="http://pbs.twimg.com/profile_images/1370968549737426953/P2JZr4Cy_normal.jpg" TargetMode="External"/><Relationship Id="rId1033" Type="http://schemas.openxmlformats.org/officeDocument/2006/relationships/hyperlink" Target="http://pbs.twimg.com/profile_images/1465087494106587141/hrnyHSK8_normal.jpg" TargetMode="External"/><Relationship Id="rId2431" Type="http://schemas.openxmlformats.org/officeDocument/2006/relationships/hyperlink" Target="http://pbs.twimg.com/profile_images/1247843213878181891/hKQmNCOb_normal.jpg" TargetMode="External"/><Relationship Id="rId4189" Type="http://schemas.openxmlformats.org/officeDocument/2006/relationships/hyperlink" Target="https://twitter.com/mvhdshahrom" TargetMode="External"/><Relationship Id="rId610" Type="http://schemas.openxmlformats.org/officeDocument/2006/relationships/hyperlink" Target="https://t.co/7NQ4iIasZA" TargetMode="External"/><Relationship Id="rId1240" Type="http://schemas.openxmlformats.org/officeDocument/2006/relationships/hyperlink" Target="http://pbs.twimg.com/profile_images/717040015893798915/j0kzSa9P_normal.jpg" TargetMode="External"/><Relationship Id="rId4049" Type="http://schemas.openxmlformats.org/officeDocument/2006/relationships/hyperlink" Target="https://twitter.com/paczmat" TargetMode="External"/><Relationship Id="rId4396" Type="http://schemas.openxmlformats.org/officeDocument/2006/relationships/hyperlink" Target="https://twitter.com/cgm_angie11" TargetMode="External"/><Relationship Id="rId1100" Type="http://schemas.openxmlformats.org/officeDocument/2006/relationships/hyperlink" Target="http://abs.twimg.com/sticky/default_profile_images/default_profile_normal.png" TargetMode="External"/><Relationship Id="rId4256" Type="http://schemas.openxmlformats.org/officeDocument/2006/relationships/hyperlink" Target="https://twitter.com/sandrine2loffre" TargetMode="External"/><Relationship Id="rId4463" Type="http://schemas.openxmlformats.org/officeDocument/2006/relationships/hyperlink" Target="https://twitter.com/wen96zjun" TargetMode="External"/><Relationship Id="rId4670" Type="http://schemas.openxmlformats.org/officeDocument/2006/relationships/hyperlink" Target="https://twitter.com/telimo_subsc" TargetMode="External"/><Relationship Id="rId1917" Type="http://schemas.openxmlformats.org/officeDocument/2006/relationships/hyperlink" Target="http://pbs.twimg.com/profile_images/1450851906725810176/npUsWiuy_normal.jpg" TargetMode="External"/><Relationship Id="rId3065" Type="http://schemas.openxmlformats.org/officeDocument/2006/relationships/hyperlink" Target="https://twitter.com/l_z_a" TargetMode="External"/><Relationship Id="rId3272" Type="http://schemas.openxmlformats.org/officeDocument/2006/relationships/hyperlink" Target="https://twitter.com/bjpenndotcom" TargetMode="External"/><Relationship Id="rId4116" Type="http://schemas.openxmlformats.org/officeDocument/2006/relationships/hyperlink" Target="https://twitter.com/shiiro_jk" TargetMode="External"/><Relationship Id="rId4323" Type="http://schemas.openxmlformats.org/officeDocument/2006/relationships/hyperlink" Target="https://twitter.com/devi_imouto" TargetMode="External"/><Relationship Id="rId4530" Type="http://schemas.openxmlformats.org/officeDocument/2006/relationships/hyperlink" Target="https://twitter.com/ak__kr" TargetMode="External"/><Relationship Id="rId193" Type="http://schemas.openxmlformats.org/officeDocument/2006/relationships/hyperlink" Target="https://t.co/FCqjlwAKZN" TargetMode="External"/><Relationship Id="rId2081" Type="http://schemas.openxmlformats.org/officeDocument/2006/relationships/hyperlink" Target="http://pbs.twimg.com/profile_images/1463773970642391043/cV4NBrNR_normal.jpg" TargetMode="External"/><Relationship Id="rId3132" Type="http://schemas.openxmlformats.org/officeDocument/2006/relationships/hyperlink" Target="https://twitter.com/burberrywearke" TargetMode="External"/><Relationship Id="rId260" Type="http://schemas.openxmlformats.org/officeDocument/2006/relationships/hyperlink" Target="https://t.co/gz4mepNnoY" TargetMode="External"/><Relationship Id="rId120" Type="http://schemas.openxmlformats.org/officeDocument/2006/relationships/hyperlink" Target="https://t.co/OqZLUgXYhO" TargetMode="External"/><Relationship Id="rId2898" Type="http://schemas.openxmlformats.org/officeDocument/2006/relationships/hyperlink" Target="https://twitter.com/mojahedfudailat" TargetMode="External"/><Relationship Id="rId3949" Type="http://schemas.openxmlformats.org/officeDocument/2006/relationships/hyperlink" Target="https://twitter.com/vootselect" TargetMode="External"/><Relationship Id="rId2758" Type="http://schemas.openxmlformats.org/officeDocument/2006/relationships/hyperlink" Target="http://pbs.twimg.com/profile_images/1463128602938073093/6-jZKp5H_normal.jpg" TargetMode="External"/><Relationship Id="rId2965" Type="http://schemas.openxmlformats.org/officeDocument/2006/relationships/hyperlink" Target="https://twitter.com/marcus_frierson" TargetMode="External"/><Relationship Id="rId3809" Type="http://schemas.openxmlformats.org/officeDocument/2006/relationships/hyperlink" Target="https://twitter.com/cchorier" TargetMode="External"/><Relationship Id="rId937" Type="http://schemas.openxmlformats.org/officeDocument/2006/relationships/hyperlink" Target="http://pbs.twimg.com/profile_images/1459000426284843008/luTSplIG_normal.jpg" TargetMode="External"/><Relationship Id="rId1567" Type="http://schemas.openxmlformats.org/officeDocument/2006/relationships/hyperlink" Target="http://pbs.twimg.com/profile_images/1220608480739917824/gOaAayTc_normal.jpg" TargetMode="External"/><Relationship Id="rId1774" Type="http://schemas.openxmlformats.org/officeDocument/2006/relationships/hyperlink" Target="http://pbs.twimg.com/profile_images/1381928250990063618/p8hecB7z_normal.jpg" TargetMode="External"/><Relationship Id="rId1981" Type="http://schemas.openxmlformats.org/officeDocument/2006/relationships/hyperlink" Target="http://pbs.twimg.com/profile_images/1376551706289393667/FDuw3L5D_normal.jpg" TargetMode="External"/><Relationship Id="rId2618" Type="http://schemas.openxmlformats.org/officeDocument/2006/relationships/hyperlink" Target="http://pbs.twimg.com/profile_images/1465191539358199809/qzpD1FIH_normal.jpg" TargetMode="External"/><Relationship Id="rId2825" Type="http://schemas.openxmlformats.org/officeDocument/2006/relationships/hyperlink" Target="https://twitter.com/flashman0509" TargetMode="External"/><Relationship Id="rId4180" Type="http://schemas.openxmlformats.org/officeDocument/2006/relationships/hyperlink" Target="https://twitter.com/ragmindset" TargetMode="External"/><Relationship Id="rId66" Type="http://schemas.openxmlformats.org/officeDocument/2006/relationships/hyperlink" Target="https://t.co/7u2gIcZt6H" TargetMode="External"/><Relationship Id="rId1427" Type="http://schemas.openxmlformats.org/officeDocument/2006/relationships/hyperlink" Target="http://pbs.twimg.com/profile_images/1458248091983745024/eSY3aVKD_normal.jpg" TargetMode="External"/><Relationship Id="rId1634" Type="http://schemas.openxmlformats.org/officeDocument/2006/relationships/hyperlink" Target="http://pbs.twimg.com/profile_images/1460672565224275970/VA7ZJknb_normal.jpg" TargetMode="External"/><Relationship Id="rId1841" Type="http://schemas.openxmlformats.org/officeDocument/2006/relationships/hyperlink" Target="http://pbs.twimg.com/profile_images/1457569064340033542/ORp-Bnid_normal.jpg" TargetMode="External"/><Relationship Id="rId4040" Type="http://schemas.openxmlformats.org/officeDocument/2006/relationships/hyperlink" Target="https://twitter.com/yossy05101" TargetMode="External"/><Relationship Id="rId3599" Type="http://schemas.openxmlformats.org/officeDocument/2006/relationships/hyperlink" Target="https://twitter.com/hiddenresonance" TargetMode="External"/><Relationship Id="rId4857" Type="http://schemas.openxmlformats.org/officeDocument/2006/relationships/hyperlink" Target="https://twitter.com/zen_sekai88" TargetMode="External"/><Relationship Id="rId1701" Type="http://schemas.openxmlformats.org/officeDocument/2006/relationships/hyperlink" Target="http://pbs.twimg.com/profile_images/1399028899623825413/kPcblZg4_normal.jpg" TargetMode="External"/><Relationship Id="rId3459" Type="http://schemas.openxmlformats.org/officeDocument/2006/relationships/hyperlink" Target="https://twitter.com/francis_ngannou" TargetMode="External"/><Relationship Id="rId3666" Type="http://schemas.openxmlformats.org/officeDocument/2006/relationships/hyperlink" Target="https://twitter.com/btsportwwe" TargetMode="External"/><Relationship Id="rId587" Type="http://schemas.openxmlformats.org/officeDocument/2006/relationships/hyperlink" Target="https://t.co/4MPYcZFIrd" TargetMode="External"/><Relationship Id="rId2268" Type="http://schemas.openxmlformats.org/officeDocument/2006/relationships/hyperlink" Target="http://pbs.twimg.com/profile_images/1464690845404303367/W2NejAIG_normal.jpg" TargetMode="External"/><Relationship Id="rId3319" Type="http://schemas.openxmlformats.org/officeDocument/2006/relationships/hyperlink" Target="https://twitter.com/philhay_" TargetMode="External"/><Relationship Id="rId3873" Type="http://schemas.openxmlformats.org/officeDocument/2006/relationships/hyperlink" Target="https://twitter.com/haebomwins" TargetMode="External"/><Relationship Id="rId4717" Type="http://schemas.openxmlformats.org/officeDocument/2006/relationships/hyperlink" Target="https://twitter.com/kamiya0casino" TargetMode="External"/><Relationship Id="rId447" Type="http://schemas.openxmlformats.org/officeDocument/2006/relationships/hyperlink" Target="https://t.co/6Yfp8wbaFf" TargetMode="External"/><Relationship Id="rId794" Type="http://schemas.openxmlformats.org/officeDocument/2006/relationships/hyperlink" Target="http://pbs.twimg.com/profile_images/1377486351004618754/GESqN24Y_normal.jpg" TargetMode="External"/><Relationship Id="rId1077" Type="http://schemas.openxmlformats.org/officeDocument/2006/relationships/hyperlink" Target="http://pbs.twimg.com/profile_images/805347307130470400/TqE1HE2D_normal.jpg" TargetMode="External"/><Relationship Id="rId2128" Type="http://schemas.openxmlformats.org/officeDocument/2006/relationships/hyperlink" Target="http://pbs.twimg.com/profile_images/1352172605730537473/ySuGow5S_normal.jpg" TargetMode="External"/><Relationship Id="rId2475" Type="http://schemas.openxmlformats.org/officeDocument/2006/relationships/hyperlink" Target="http://pbs.twimg.com/profile_images/1459920363773915138/APcYOu7y_normal.jpg" TargetMode="External"/><Relationship Id="rId2682" Type="http://schemas.openxmlformats.org/officeDocument/2006/relationships/hyperlink" Target="http://pbs.twimg.com/profile_images/1449360783318544384/wGvIZ8pL_normal.jpg" TargetMode="External"/><Relationship Id="rId3526" Type="http://schemas.openxmlformats.org/officeDocument/2006/relationships/hyperlink" Target="https://twitter.com/kimboss3" TargetMode="External"/><Relationship Id="rId3733" Type="http://schemas.openxmlformats.org/officeDocument/2006/relationships/hyperlink" Target="https://twitter.com/drdumpu09" TargetMode="External"/><Relationship Id="rId3940" Type="http://schemas.openxmlformats.org/officeDocument/2006/relationships/hyperlink" Target="https://twitter.com/russell08277846" TargetMode="External"/><Relationship Id="rId654" Type="http://schemas.openxmlformats.org/officeDocument/2006/relationships/hyperlink" Target="https://t.co/WcsEq504pC" TargetMode="External"/><Relationship Id="rId861" Type="http://schemas.openxmlformats.org/officeDocument/2006/relationships/hyperlink" Target="http://pbs.twimg.com/profile_images/1399015812250406912/jjWBZJJ9_normal.jpg" TargetMode="External"/><Relationship Id="rId1284" Type="http://schemas.openxmlformats.org/officeDocument/2006/relationships/hyperlink" Target="http://pbs.twimg.com/profile_images/1006902688523546624/qTz_hAAZ_normal.jpg" TargetMode="External"/><Relationship Id="rId1491" Type="http://schemas.openxmlformats.org/officeDocument/2006/relationships/hyperlink" Target="http://pbs.twimg.com/profile_images/1447484456680312834/90ZwV6cn_normal.jpg" TargetMode="External"/><Relationship Id="rId2335" Type="http://schemas.openxmlformats.org/officeDocument/2006/relationships/hyperlink" Target="http://pbs.twimg.com/profile_images/1464764652538138628/NQhh8qCT_normal.jpg" TargetMode="External"/><Relationship Id="rId2542" Type="http://schemas.openxmlformats.org/officeDocument/2006/relationships/hyperlink" Target="http://pbs.twimg.com/profile_images/1418144180761661441/gd1XvLDL_normal.jpg" TargetMode="External"/><Relationship Id="rId3800" Type="http://schemas.openxmlformats.org/officeDocument/2006/relationships/hyperlink" Target="https://twitter.com/zeicityx" TargetMode="External"/><Relationship Id="rId307" Type="http://schemas.openxmlformats.org/officeDocument/2006/relationships/hyperlink" Target="https://t.co/6zvltmP9yV" TargetMode="External"/><Relationship Id="rId514" Type="http://schemas.openxmlformats.org/officeDocument/2006/relationships/hyperlink" Target="https://t.co/QNvVd2bzVF" TargetMode="External"/><Relationship Id="rId721" Type="http://schemas.openxmlformats.org/officeDocument/2006/relationships/hyperlink" Target="http://pbs.twimg.com/profile_images/1442026455114739712/1hDtiX0__normal.jpg" TargetMode="External"/><Relationship Id="rId1144" Type="http://schemas.openxmlformats.org/officeDocument/2006/relationships/hyperlink" Target="http://pbs.twimg.com/profile_images/1169993368136540160/zAAzDDCH_normal.jpg" TargetMode="External"/><Relationship Id="rId1351" Type="http://schemas.openxmlformats.org/officeDocument/2006/relationships/hyperlink" Target="http://pbs.twimg.com/profile_images/1348212339657625602/DTWSMRBS_normal.jpg" TargetMode="External"/><Relationship Id="rId2402" Type="http://schemas.openxmlformats.org/officeDocument/2006/relationships/hyperlink" Target="http://pbs.twimg.com/profile_images/1431377235185971205/Al9CbOFr_normal.jpg" TargetMode="External"/><Relationship Id="rId1004" Type="http://schemas.openxmlformats.org/officeDocument/2006/relationships/hyperlink" Target="http://pbs.twimg.com/profile_images/1443432928126537729/-GUACDXl_normal.jpg" TargetMode="External"/><Relationship Id="rId1211" Type="http://schemas.openxmlformats.org/officeDocument/2006/relationships/hyperlink" Target="http://pbs.twimg.com/profile_images/1372544109907374081/uvaFtrE1_normal.jpg" TargetMode="External"/><Relationship Id="rId4367" Type="http://schemas.openxmlformats.org/officeDocument/2006/relationships/hyperlink" Target="https://twitter.com/akuranet" TargetMode="External"/><Relationship Id="rId4574" Type="http://schemas.openxmlformats.org/officeDocument/2006/relationships/hyperlink" Target="https://twitter.com/samlafritte" TargetMode="External"/><Relationship Id="rId4781" Type="http://schemas.openxmlformats.org/officeDocument/2006/relationships/hyperlink" Target="https://twitter.com/tkmsby" TargetMode="External"/><Relationship Id="rId3176" Type="http://schemas.openxmlformats.org/officeDocument/2006/relationships/hyperlink" Target="https://twitter.com/therenegadegod" TargetMode="External"/><Relationship Id="rId3383" Type="http://schemas.openxmlformats.org/officeDocument/2006/relationships/hyperlink" Target="https://twitter.com/somosportocrl" TargetMode="External"/><Relationship Id="rId3590" Type="http://schemas.openxmlformats.org/officeDocument/2006/relationships/hyperlink" Target="https://twitter.com/cody_nolove" TargetMode="External"/><Relationship Id="rId4227" Type="http://schemas.openxmlformats.org/officeDocument/2006/relationships/hyperlink" Target="https://twitter.com/es_sportsnews" TargetMode="External"/><Relationship Id="rId4434" Type="http://schemas.openxmlformats.org/officeDocument/2006/relationships/hyperlink" Target="https://twitter.com/hosierlouie" TargetMode="External"/><Relationship Id="rId2192" Type="http://schemas.openxmlformats.org/officeDocument/2006/relationships/hyperlink" Target="http://pbs.twimg.com/profile_images/1461083761253224457/G03aEjBg_normal.jpg" TargetMode="External"/><Relationship Id="rId3036" Type="http://schemas.openxmlformats.org/officeDocument/2006/relationships/hyperlink" Target="https://twitter.com/erikbetsfights" TargetMode="External"/><Relationship Id="rId3243" Type="http://schemas.openxmlformats.org/officeDocument/2006/relationships/hyperlink" Target="https://twitter.com/rakuten_mens" TargetMode="External"/><Relationship Id="rId4641" Type="http://schemas.openxmlformats.org/officeDocument/2006/relationships/hyperlink" Target="https://twitter.com/alisawim" TargetMode="External"/><Relationship Id="rId164" Type="http://schemas.openxmlformats.org/officeDocument/2006/relationships/hyperlink" Target="https://t.co/FN4JpOjx1f" TargetMode="External"/><Relationship Id="rId371" Type="http://schemas.openxmlformats.org/officeDocument/2006/relationships/hyperlink" Target="https://t.co/oN3i2nOVEG" TargetMode="External"/><Relationship Id="rId2052" Type="http://schemas.openxmlformats.org/officeDocument/2006/relationships/hyperlink" Target="http://pbs.twimg.com/profile_images/1451371551916380160/pVwREwMr_normal.jpg" TargetMode="External"/><Relationship Id="rId3450" Type="http://schemas.openxmlformats.org/officeDocument/2006/relationships/hyperlink" Target="https://twitter.com/mr__prolifik__" TargetMode="External"/><Relationship Id="rId4501" Type="http://schemas.openxmlformats.org/officeDocument/2006/relationships/hyperlink" Target="https://twitter.com/akirajoycityx_" TargetMode="External"/><Relationship Id="rId3103" Type="http://schemas.openxmlformats.org/officeDocument/2006/relationships/hyperlink" Target="https://twitter.com/ollieslost" TargetMode="External"/><Relationship Id="rId3310" Type="http://schemas.openxmlformats.org/officeDocument/2006/relationships/hyperlink" Target="https://twitter.com/gregormcconor3" TargetMode="External"/><Relationship Id="rId231" Type="http://schemas.openxmlformats.org/officeDocument/2006/relationships/hyperlink" Target="https://t.co/hcDm4vdJaJ" TargetMode="External"/><Relationship Id="rId2869" Type="http://schemas.openxmlformats.org/officeDocument/2006/relationships/hyperlink" Target="https://twitter.com/danthegangbang" TargetMode="External"/><Relationship Id="rId1678" Type="http://schemas.openxmlformats.org/officeDocument/2006/relationships/hyperlink" Target="http://pbs.twimg.com/profile_images/1410181817504722952/ohUsI4fl_normal.jpg" TargetMode="External"/><Relationship Id="rId1885" Type="http://schemas.openxmlformats.org/officeDocument/2006/relationships/hyperlink" Target="http://pbs.twimg.com/profile_images/1452248660310433800/a_o4p0I-_normal.jpg" TargetMode="External"/><Relationship Id="rId2729" Type="http://schemas.openxmlformats.org/officeDocument/2006/relationships/hyperlink" Target="http://pbs.twimg.com/profile_images/1464774860870148102/fng1eBqz_normal.jpg" TargetMode="External"/><Relationship Id="rId2936" Type="http://schemas.openxmlformats.org/officeDocument/2006/relationships/hyperlink" Target="https://twitter.com/kazulavargasufc" TargetMode="External"/><Relationship Id="rId4084" Type="http://schemas.openxmlformats.org/officeDocument/2006/relationships/hyperlink" Target="https://twitter.com/jpoetes" TargetMode="External"/><Relationship Id="rId4291" Type="http://schemas.openxmlformats.org/officeDocument/2006/relationships/hyperlink" Target="https://twitter.com/martin79foster" TargetMode="External"/><Relationship Id="rId908" Type="http://schemas.openxmlformats.org/officeDocument/2006/relationships/hyperlink" Target="http://pbs.twimg.com/profile_images/1442316737907548171/lcJ1Zbn1_normal.jpg" TargetMode="External"/><Relationship Id="rId1538" Type="http://schemas.openxmlformats.org/officeDocument/2006/relationships/hyperlink" Target="http://pbs.twimg.com/profile_images/1443778375814844452/uEAbGu0A_normal.jpg" TargetMode="External"/><Relationship Id="rId4151" Type="http://schemas.openxmlformats.org/officeDocument/2006/relationships/hyperlink" Target="https://twitter.com/toi20479486" TargetMode="External"/><Relationship Id="rId1745" Type="http://schemas.openxmlformats.org/officeDocument/2006/relationships/hyperlink" Target="http://pbs.twimg.com/profile_images/1463869210879168512/iTaVH5yR_normal.jpg" TargetMode="External"/><Relationship Id="rId1952" Type="http://schemas.openxmlformats.org/officeDocument/2006/relationships/hyperlink" Target="http://pbs.twimg.com/profile_images/1464751946682699779/MNS6QUr4_normal.jpg" TargetMode="External"/><Relationship Id="rId4011" Type="http://schemas.openxmlformats.org/officeDocument/2006/relationships/hyperlink" Target="https://twitter.com/kixsasa" TargetMode="External"/><Relationship Id="rId37" Type="http://schemas.openxmlformats.org/officeDocument/2006/relationships/hyperlink" Target="https://t.co/rd3XNIKlPc" TargetMode="External"/><Relationship Id="rId1605" Type="http://schemas.openxmlformats.org/officeDocument/2006/relationships/hyperlink" Target="http://pbs.twimg.com/profile_images/1458922618489225269/xF2rRb3a_normal.jpg" TargetMode="External"/><Relationship Id="rId1812" Type="http://schemas.openxmlformats.org/officeDocument/2006/relationships/hyperlink" Target="http://pbs.twimg.com/profile_images/1316421932200402947/Bt8-z-Zf_normal.jpg" TargetMode="External"/><Relationship Id="rId3777" Type="http://schemas.openxmlformats.org/officeDocument/2006/relationships/hyperlink" Target="https://twitter.com/ioutruenorth" TargetMode="External"/><Relationship Id="rId3984" Type="http://schemas.openxmlformats.org/officeDocument/2006/relationships/hyperlink" Target="https://twitter.com/citrompierre" TargetMode="External"/><Relationship Id="rId4828" Type="http://schemas.openxmlformats.org/officeDocument/2006/relationships/hyperlink" Target="https://twitter.com/cryptobetu" TargetMode="External"/><Relationship Id="rId698" Type="http://schemas.openxmlformats.org/officeDocument/2006/relationships/hyperlink" Target="https://t.co/DjWn2JHg4q" TargetMode="External"/><Relationship Id="rId2379" Type="http://schemas.openxmlformats.org/officeDocument/2006/relationships/hyperlink" Target="http://pbs.twimg.com/profile_images/1465154852749594625/VWja1BOa_normal.jpg" TargetMode="External"/><Relationship Id="rId2586" Type="http://schemas.openxmlformats.org/officeDocument/2006/relationships/hyperlink" Target="http://pbs.twimg.com/profile_images/1288372410064842754/WNTyamv-_normal.jpg" TargetMode="External"/><Relationship Id="rId2793" Type="http://schemas.openxmlformats.org/officeDocument/2006/relationships/hyperlink" Target="http://pbs.twimg.com/profile_images/1459415362630565891/evPmp29g_normal.jpg" TargetMode="External"/><Relationship Id="rId3637" Type="http://schemas.openxmlformats.org/officeDocument/2006/relationships/hyperlink" Target="https://twitter.com/angelji46432911" TargetMode="External"/><Relationship Id="rId3844" Type="http://schemas.openxmlformats.org/officeDocument/2006/relationships/hyperlink" Target="https://twitter.com/pakyeoooooooooo" TargetMode="External"/><Relationship Id="rId558" Type="http://schemas.openxmlformats.org/officeDocument/2006/relationships/hyperlink" Target="http://t.co/kz35Jd1Xxe" TargetMode="External"/><Relationship Id="rId765" Type="http://schemas.openxmlformats.org/officeDocument/2006/relationships/hyperlink" Target="http://pbs.twimg.com/profile_images/666532575515660288/n42fyPBx_normal.jpg" TargetMode="External"/><Relationship Id="rId972" Type="http://schemas.openxmlformats.org/officeDocument/2006/relationships/hyperlink" Target="http://pbs.twimg.com/profile_images/1104895037895139329/neNL8Nir_normal.jpg" TargetMode="External"/><Relationship Id="rId1188" Type="http://schemas.openxmlformats.org/officeDocument/2006/relationships/hyperlink" Target="http://pbs.twimg.com/profile_images/1437374723227205638/GEDWnwX-_normal.jpg" TargetMode="External"/><Relationship Id="rId1395" Type="http://schemas.openxmlformats.org/officeDocument/2006/relationships/hyperlink" Target="http://pbs.twimg.com/profile_images/1243186997239242757/xEax73w4_normal.jpg" TargetMode="External"/><Relationship Id="rId2239" Type="http://schemas.openxmlformats.org/officeDocument/2006/relationships/hyperlink" Target="http://pbs.twimg.com/profile_images/1461728355317796865/78uvEQD6_normal.jpg" TargetMode="External"/><Relationship Id="rId2446" Type="http://schemas.openxmlformats.org/officeDocument/2006/relationships/hyperlink" Target="http://pbs.twimg.com/profile_images/1465184727174889472/NiEstWBr_normal.jpg" TargetMode="External"/><Relationship Id="rId2653" Type="http://schemas.openxmlformats.org/officeDocument/2006/relationships/hyperlink" Target="http://pbs.twimg.com/profile_images/956789287093026816/ATr68t2v_normal.jpg" TargetMode="External"/><Relationship Id="rId2860" Type="http://schemas.openxmlformats.org/officeDocument/2006/relationships/hyperlink" Target="https://twitter.com/portinari_n" TargetMode="External"/><Relationship Id="rId3704" Type="http://schemas.openxmlformats.org/officeDocument/2006/relationships/hyperlink" Target="https://twitter.com/kingblack600" TargetMode="External"/><Relationship Id="rId418" Type="http://schemas.openxmlformats.org/officeDocument/2006/relationships/hyperlink" Target="https://t.co/A3tjHyvTnU" TargetMode="External"/><Relationship Id="rId625" Type="http://schemas.openxmlformats.org/officeDocument/2006/relationships/hyperlink" Target="https://t.co/faiHfDsMmH" TargetMode="External"/><Relationship Id="rId832" Type="http://schemas.openxmlformats.org/officeDocument/2006/relationships/hyperlink" Target="http://pbs.twimg.com/profile_images/1104168890/icon1_normal.jpg" TargetMode="External"/><Relationship Id="rId1048" Type="http://schemas.openxmlformats.org/officeDocument/2006/relationships/hyperlink" Target="http://pbs.twimg.com/profile_images/1464955775621955584/UQIXIqAa_normal.jpg" TargetMode="External"/><Relationship Id="rId1255" Type="http://schemas.openxmlformats.org/officeDocument/2006/relationships/hyperlink" Target="http://pbs.twimg.com/profile_images/1366404644457615368/2Jr3AXuX_normal.jpg" TargetMode="External"/><Relationship Id="rId1462" Type="http://schemas.openxmlformats.org/officeDocument/2006/relationships/hyperlink" Target="http://pbs.twimg.com/profile_images/1344893554842284032/CYGkiNXC_normal.jpg" TargetMode="External"/><Relationship Id="rId2306" Type="http://schemas.openxmlformats.org/officeDocument/2006/relationships/hyperlink" Target="http://pbs.twimg.com/profile_images/1460078712729137155/yk4ZOlPP_normal.jpg" TargetMode="External"/><Relationship Id="rId2513" Type="http://schemas.openxmlformats.org/officeDocument/2006/relationships/hyperlink" Target="http://pbs.twimg.com/profile_images/1463979188059320338/kkXlZEKy_normal.jpg" TargetMode="External"/><Relationship Id="rId3911" Type="http://schemas.openxmlformats.org/officeDocument/2006/relationships/hyperlink" Target="https://twitter.com/bigmansheenz" TargetMode="External"/><Relationship Id="rId1115" Type="http://schemas.openxmlformats.org/officeDocument/2006/relationships/hyperlink" Target="http://pbs.twimg.com/profile_images/1462441448645742605/ErSAw15j_normal.jpg" TargetMode="External"/><Relationship Id="rId1322" Type="http://schemas.openxmlformats.org/officeDocument/2006/relationships/hyperlink" Target="http://pbs.twimg.com/profile_images/1437411061142102021/Z4C46TJ5_normal.jpg" TargetMode="External"/><Relationship Id="rId2720" Type="http://schemas.openxmlformats.org/officeDocument/2006/relationships/hyperlink" Target="http://pbs.twimg.com/profile_images/895253214437691392/E69290uy_normal.jpg" TargetMode="External"/><Relationship Id="rId4478" Type="http://schemas.openxmlformats.org/officeDocument/2006/relationships/hyperlink" Target="https://twitter.com/johnsnobbish" TargetMode="External"/><Relationship Id="rId3287" Type="http://schemas.openxmlformats.org/officeDocument/2006/relationships/hyperlink" Target="https://twitter.com/videodown1oad" TargetMode="External"/><Relationship Id="rId4338" Type="http://schemas.openxmlformats.org/officeDocument/2006/relationships/hyperlink" Target="https://twitter.com/kakuota_neet" TargetMode="External"/><Relationship Id="rId4685" Type="http://schemas.openxmlformats.org/officeDocument/2006/relationships/hyperlink" Target="https://twitter.com/chocolat" TargetMode="External"/><Relationship Id="rId4892" Type="http://schemas.openxmlformats.org/officeDocument/2006/relationships/hyperlink" Target="https://twitter.com/simran20761" TargetMode="External"/><Relationship Id="rId2096" Type="http://schemas.openxmlformats.org/officeDocument/2006/relationships/hyperlink" Target="http://pbs.twimg.com/profile_images/941376090236506112/tD6cFVHB_normal.jpg" TargetMode="External"/><Relationship Id="rId3494" Type="http://schemas.openxmlformats.org/officeDocument/2006/relationships/hyperlink" Target="https://twitter.com/thiagomianti" TargetMode="External"/><Relationship Id="rId4545" Type="http://schemas.openxmlformats.org/officeDocument/2006/relationships/hyperlink" Target="https://twitter.com/daddehdazai" TargetMode="External"/><Relationship Id="rId4752" Type="http://schemas.openxmlformats.org/officeDocument/2006/relationships/hyperlink" Target="https://twitter.com/jp_dinomen" TargetMode="External"/><Relationship Id="rId3147" Type="http://schemas.openxmlformats.org/officeDocument/2006/relationships/hyperlink" Target="https://twitter.com/zoelfick" TargetMode="External"/><Relationship Id="rId3354" Type="http://schemas.openxmlformats.org/officeDocument/2006/relationships/hyperlink" Target="https://twitter.com/streetfightshd" TargetMode="External"/><Relationship Id="rId3561" Type="http://schemas.openxmlformats.org/officeDocument/2006/relationships/hyperlink" Target="https://twitter.com/izmtml" TargetMode="External"/><Relationship Id="rId4405" Type="http://schemas.openxmlformats.org/officeDocument/2006/relationships/hyperlink" Target="https://twitter.com/enjane_07" TargetMode="External"/><Relationship Id="rId4612" Type="http://schemas.openxmlformats.org/officeDocument/2006/relationships/hyperlink" Target="https://twitter.com/ryanspencermma" TargetMode="External"/><Relationship Id="rId275" Type="http://schemas.openxmlformats.org/officeDocument/2006/relationships/hyperlink" Target="https://t.co/gdGbokuXM6" TargetMode="External"/><Relationship Id="rId482" Type="http://schemas.openxmlformats.org/officeDocument/2006/relationships/hyperlink" Target="https://t.co/rTC41gsG3G" TargetMode="External"/><Relationship Id="rId2163" Type="http://schemas.openxmlformats.org/officeDocument/2006/relationships/hyperlink" Target="http://pbs.twimg.com/profile_images/1420716142918766593/N4K6ptjq_normal.jpg" TargetMode="External"/><Relationship Id="rId2370" Type="http://schemas.openxmlformats.org/officeDocument/2006/relationships/hyperlink" Target="http://pbs.twimg.com/profile_images/1377193878101454850/COy-gO4l_normal.jpg" TargetMode="External"/><Relationship Id="rId3007" Type="http://schemas.openxmlformats.org/officeDocument/2006/relationships/hyperlink" Target="https://twitter.com/donfigure12" TargetMode="External"/><Relationship Id="rId3214" Type="http://schemas.openxmlformats.org/officeDocument/2006/relationships/hyperlink" Target="https://twitter.com/diamondsga21" TargetMode="External"/><Relationship Id="rId3421" Type="http://schemas.openxmlformats.org/officeDocument/2006/relationships/hyperlink" Target="https://twitter.com/ciryl_gane" TargetMode="External"/><Relationship Id="rId135" Type="http://schemas.openxmlformats.org/officeDocument/2006/relationships/hyperlink" Target="https://t.co/5ZaCwgOKBx" TargetMode="External"/><Relationship Id="rId342" Type="http://schemas.openxmlformats.org/officeDocument/2006/relationships/hyperlink" Target="https://t.co/BOYqeFByRs" TargetMode="External"/><Relationship Id="rId2023" Type="http://schemas.openxmlformats.org/officeDocument/2006/relationships/hyperlink" Target="http://pbs.twimg.com/profile_images/1464768261619261442/G63SJGQt_normal.jpg" TargetMode="External"/><Relationship Id="rId2230" Type="http://schemas.openxmlformats.org/officeDocument/2006/relationships/hyperlink" Target="http://pbs.twimg.com/profile_images/1464775680441618432/tYRb0knJ_normal.jpg" TargetMode="External"/><Relationship Id="rId202" Type="http://schemas.openxmlformats.org/officeDocument/2006/relationships/hyperlink" Target="https://t.co/pL1PtlMKBT" TargetMode="External"/><Relationship Id="rId4195" Type="http://schemas.openxmlformats.org/officeDocument/2006/relationships/hyperlink" Target="https://twitter.com/gamersloungedk" TargetMode="External"/><Relationship Id="rId1789" Type="http://schemas.openxmlformats.org/officeDocument/2006/relationships/hyperlink" Target="http://pbs.twimg.com/profile_images/1441331414822109190/s_yWm9CM_normal.jpg" TargetMode="External"/><Relationship Id="rId1996" Type="http://schemas.openxmlformats.org/officeDocument/2006/relationships/hyperlink" Target="http://pbs.twimg.com/profile_images/1351553653128261632/yw4_D3IS_normal.jpg" TargetMode="External"/><Relationship Id="rId4055" Type="http://schemas.openxmlformats.org/officeDocument/2006/relationships/hyperlink" Target="https://twitter.com/cnews_sport" TargetMode="External"/><Relationship Id="rId4262" Type="http://schemas.openxmlformats.org/officeDocument/2006/relationships/hyperlink" Target="https://twitter.com/ssebongieeee17" TargetMode="External"/><Relationship Id="rId1649" Type="http://schemas.openxmlformats.org/officeDocument/2006/relationships/hyperlink" Target="http://pbs.twimg.com/profile_images/1451712269671411722/87-NiCYh_normal.jpg" TargetMode="External"/><Relationship Id="rId1856" Type="http://schemas.openxmlformats.org/officeDocument/2006/relationships/hyperlink" Target="http://pbs.twimg.com/profile_images/1048168815916437504/9c_ijJjo_normal.jpg" TargetMode="External"/><Relationship Id="rId2907" Type="http://schemas.openxmlformats.org/officeDocument/2006/relationships/hyperlink" Target="https://twitter.com/gf_choez" TargetMode="External"/><Relationship Id="rId3071" Type="http://schemas.openxmlformats.org/officeDocument/2006/relationships/hyperlink" Target="https://twitter.com/k_trpgonly" TargetMode="External"/><Relationship Id="rId1509" Type="http://schemas.openxmlformats.org/officeDocument/2006/relationships/hyperlink" Target="http://pbs.twimg.com/profile_images/979320515054546946/_MMtxDd1_normal.jpg" TargetMode="External"/><Relationship Id="rId1716" Type="http://schemas.openxmlformats.org/officeDocument/2006/relationships/hyperlink" Target="http://pbs.twimg.com/profile_images/1461282229175283713/XH8OmnmI_normal.jpg" TargetMode="External"/><Relationship Id="rId1923" Type="http://schemas.openxmlformats.org/officeDocument/2006/relationships/hyperlink" Target="http://pbs.twimg.com/profile_images/1401189876909805571/hcdhL9Ix_normal.jpg" TargetMode="External"/><Relationship Id="rId4122" Type="http://schemas.openxmlformats.org/officeDocument/2006/relationships/hyperlink" Target="https://twitter.com/kirua_07" TargetMode="External"/><Relationship Id="rId3888" Type="http://schemas.openxmlformats.org/officeDocument/2006/relationships/hyperlink" Target="https://twitter.com/joecarey2012" TargetMode="External"/><Relationship Id="rId2697" Type="http://schemas.openxmlformats.org/officeDocument/2006/relationships/hyperlink" Target="http://pbs.twimg.com/profile_images/1443175261546029056/dwMb4lnq_normal.jpg" TargetMode="External"/><Relationship Id="rId3748" Type="http://schemas.openxmlformats.org/officeDocument/2006/relationships/hyperlink" Target="https://twitter.com/urbanafricaacc" TargetMode="External"/><Relationship Id="rId669" Type="http://schemas.openxmlformats.org/officeDocument/2006/relationships/hyperlink" Target="https://t.co/WNWT1u6uPW" TargetMode="External"/><Relationship Id="rId876" Type="http://schemas.openxmlformats.org/officeDocument/2006/relationships/hyperlink" Target="http://abs.twimg.com/sticky/default_profile_images/default_profile_normal.png" TargetMode="External"/><Relationship Id="rId1299" Type="http://schemas.openxmlformats.org/officeDocument/2006/relationships/hyperlink" Target="http://pbs.twimg.com/profile_images/1465237887608307716/TjSsy7lO_normal.jpg" TargetMode="External"/><Relationship Id="rId2557" Type="http://schemas.openxmlformats.org/officeDocument/2006/relationships/hyperlink" Target="http://abs.twimg.com/sticky/default_profile_images/default_profile_normal.png" TargetMode="External"/><Relationship Id="rId3608" Type="http://schemas.openxmlformats.org/officeDocument/2006/relationships/hyperlink" Target="https://twitter.com/yamato_ufc" TargetMode="External"/><Relationship Id="rId3955" Type="http://schemas.openxmlformats.org/officeDocument/2006/relationships/hyperlink" Target="https://twitter.com/2x_matt" TargetMode="External"/><Relationship Id="rId529" Type="http://schemas.openxmlformats.org/officeDocument/2006/relationships/hyperlink" Target="https://t.co/LsHJM5LyZP" TargetMode="External"/><Relationship Id="rId736" Type="http://schemas.openxmlformats.org/officeDocument/2006/relationships/hyperlink" Target="http://pbs.twimg.com/profile_images/1453438791029600256/ncWKX5wE_normal.jpg" TargetMode="External"/><Relationship Id="rId1159" Type="http://schemas.openxmlformats.org/officeDocument/2006/relationships/hyperlink" Target="http://pbs.twimg.com/profile_images/1384530670123429888/_IqAitp__normal.jpg" TargetMode="External"/><Relationship Id="rId1366" Type="http://schemas.openxmlformats.org/officeDocument/2006/relationships/hyperlink" Target="http://pbs.twimg.com/profile_images/1464839201342443523/hbf-KJ6i_normal.jpg" TargetMode="External"/><Relationship Id="rId2417" Type="http://schemas.openxmlformats.org/officeDocument/2006/relationships/hyperlink" Target="http://pbs.twimg.com/profile_images/935736020414365698/aZhkwOnk_normal.jpg" TargetMode="External"/><Relationship Id="rId2764" Type="http://schemas.openxmlformats.org/officeDocument/2006/relationships/hyperlink" Target="http://pbs.twimg.com/profile_images/1181115759700824070/AoZiJI-O_normal.jpg" TargetMode="External"/><Relationship Id="rId2971" Type="http://schemas.openxmlformats.org/officeDocument/2006/relationships/hyperlink" Target="https://twitter.com/brwrestling" TargetMode="External"/><Relationship Id="rId3815" Type="http://schemas.openxmlformats.org/officeDocument/2006/relationships/hyperlink" Target="https://twitter.com/michaelbensonn" TargetMode="External"/><Relationship Id="rId943" Type="http://schemas.openxmlformats.org/officeDocument/2006/relationships/hyperlink" Target="http://pbs.twimg.com/profile_images/1453714008142458887/jOTQAvE1_normal.jpg" TargetMode="External"/><Relationship Id="rId1019" Type="http://schemas.openxmlformats.org/officeDocument/2006/relationships/hyperlink" Target="http://pbs.twimg.com/profile_images/626457944763162624/2-igo3bB_normal.jpg" TargetMode="External"/><Relationship Id="rId1573" Type="http://schemas.openxmlformats.org/officeDocument/2006/relationships/hyperlink" Target="http://pbs.twimg.com/profile_images/3311600229/6b1c93f421932cf49290e26d485b55b9_normal.jpeg" TargetMode="External"/><Relationship Id="rId1780" Type="http://schemas.openxmlformats.org/officeDocument/2006/relationships/hyperlink" Target="http://pbs.twimg.com/profile_images/1227446444036165632/rpfMGTVD_normal.jpg" TargetMode="External"/><Relationship Id="rId2624" Type="http://schemas.openxmlformats.org/officeDocument/2006/relationships/hyperlink" Target="http://pbs.twimg.com/profile_images/1461464551028047872/zVeeZnpR_normal.jpg" TargetMode="External"/><Relationship Id="rId2831" Type="http://schemas.openxmlformats.org/officeDocument/2006/relationships/hyperlink" Target="https://twitter.com/fidel49319095" TargetMode="External"/><Relationship Id="rId72" Type="http://schemas.openxmlformats.org/officeDocument/2006/relationships/hyperlink" Target="https://t.co/puZWvBxcMd" TargetMode="External"/><Relationship Id="rId803" Type="http://schemas.openxmlformats.org/officeDocument/2006/relationships/hyperlink" Target="http://pbs.twimg.com/profile_images/1406055106710147074/BMycburX_normal.jpg" TargetMode="External"/><Relationship Id="rId1226" Type="http://schemas.openxmlformats.org/officeDocument/2006/relationships/hyperlink" Target="http://pbs.twimg.com/profile_images/1464048395660759044/V76_-sok_normal.jpg" TargetMode="External"/><Relationship Id="rId1433" Type="http://schemas.openxmlformats.org/officeDocument/2006/relationships/hyperlink" Target="http://pbs.twimg.com/profile_images/1408513675292557341/m8E6BDLj_normal.jpg" TargetMode="External"/><Relationship Id="rId1640" Type="http://schemas.openxmlformats.org/officeDocument/2006/relationships/hyperlink" Target="http://pbs.twimg.com/profile_images/1464866412879822848/yg1suEoR_normal.jpg" TargetMode="External"/><Relationship Id="rId4589" Type="http://schemas.openxmlformats.org/officeDocument/2006/relationships/hyperlink" Target="https://twitter.com/jjaemrencityx" TargetMode="External"/><Relationship Id="rId4796" Type="http://schemas.openxmlformats.org/officeDocument/2006/relationships/hyperlink" Target="https://twitter.com/thomasa22879421" TargetMode="External"/><Relationship Id="rId1500" Type="http://schemas.openxmlformats.org/officeDocument/2006/relationships/hyperlink" Target="http://pbs.twimg.com/profile_images/816081545651814401/ajIcltPG_normal.jpg" TargetMode="External"/><Relationship Id="rId3398" Type="http://schemas.openxmlformats.org/officeDocument/2006/relationships/hyperlink" Target="https://twitter.com/sirpatec" TargetMode="External"/><Relationship Id="rId4449" Type="http://schemas.openxmlformats.org/officeDocument/2006/relationships/hyperlink" Target="https://twitter.com/fayssalefra" TargetMode="External"/><Relationship Id="rId4656" Type="http://schemas.openxmlformats.org/officeDocument/2006/relationships/hyperlink" Target="https://twitter.com/canalcombate" TargetMode="External"/><Relationship Id="rId4863" Type="http://schemas.openxmlformats.org/officeDocument/2006/relationships/hyperlink" Target="https://twitter.com/ufc_brasil" TargetMode="External"/><Relationship Id="rId3258" Type="http://schemas.openxmlformats.org/officeDocument/2006/relationships/hyperlink" Target="https://twitter.com/midruig" TargetMode="External"/><Relationship Id="rId3465" Type="http://schemas.openxmlformats.org/officeDocument/2006/relationships/hyperlink" Target="https://twitter.com/giga_chikadze" TargetMode="External"/><Relationship Id="rId3672" Type="http://schemas.openxmlformats.org/officeDocument/2006/relationships/hyperlink" Target="https://twitter.com/xviiimma" TargetMode="External"/><Relationship Id="rId4309" Type="http://schemas.openxmlformats.org/officeDocument/2006/relationships/hyperlink" Target="https://twitter.com/dmitriy73972149" TargetMode="External"/><Relationship Id="rId4516" Type="http://schemas.openxmlformats.org/officeDocument/2006/relationships/hyperlink" Target="https://twitter.com/43n20" TargetMode="External"/><Relationship Id="rId4723" Type="http://schemas.openxmlformats.org/officeDocument/2006/relationships/hyperlink" Target="https://twitter.com/gmikezuri" TargetMode="External"/><Relationship Id="rId179" Type="http://schemas.openxmlformats.org/officeDocument/2006/relationships/hyperlink" Target="https://t.co/ob7Wekw3Pd" TargetMode="External"/><Relationship Id="rId386" Type="http://schemas.openxmlformats.org/officeDocument/2006/relationships/hyperlink" Target="https://t.co/ZnOkPzhwvW" TargetMode="External"/><Relationship Id="rId593" Type="http://schemas.openxmlformats.org/officeDocument/2006/relationships/hyperlink" Target="https://t.co/n7mr5togor" TargetMode="External"/><Relationship Id="rId2067" Type="http://schemas.openxmlformats.org/officeDocument/2006/relationships/hyperlink" Target="http://pbs.twimg.com/profile_images/1364326737543364608/SwAVmOFy_normal.jpg" TargetMode="External"/><Relationship Id="rId2274" Type="http://schemas.openxmlformats.org/officeDocument/2006/relationships/hyperlink" Target="http://pbs.twimg.com/profile_images/1462801842895605766/3ZlWhLEz_normal.jpg" TargetMode="External"/><Relationship Id="rId2481" Type="http://schemas.openxmlformats.org/officeDocument/2006/relationships/hyperlink" Target="http://pbs.twimg.com/profile_images/1464042655785095168/uztanyte_normal.jpg" TargetMode="External"/><Relationship Id="rId3118" Type="http://schemas.openxmlformats.org/officeDocument/2006/relationships/hyperlink" Target="https://twitter.com/rotton_bananas" TargetMode="External"/><Relationship Id="rId3325" Type="http://schemas.openxmlformats.org/officeDocument/2006/relationships/hyperlink" Target="https://twitter.com/1_mma_w" TargetMode="External"/><Relationship Id="rId3532" Type="http://schemas.openxmlformats.org/officeDocument/2006/relationships/hyperlink" Target="https://twitter.com/tylertheapex" TargetMode="External"/><Relationship Id="rId246" Type="http://schemas.openxmlformats.org/officeDocument/2006/relationships/hyperlink" Target="https://t.co/ldBncRsRVw" TargetMode="External"/><Relationship Id="rId453" Type="http://schemas.openxmlformats.org/officeDocument/2006/relationships/hyperlink" Target="https://t.co/ma6kqqo7te" TargetMode="External"/><Relationship Id="rId660" Type="http://schemas.openxmlformats.org/officeDocument/2006/relationships/hyperlink" Target="https://t.co/ifb0g42qcz" TargetMode="External"/><Relationship Id="rId1083" Type="http://schemas.openxmlformats.org/officeDocument/2006/relationships/hyperlink" Target="http://pbs.twimg.com/profile_images/1454236616118185986/9Pc65Zq5_normal.jpg" TargetMode="External"/><Relationship Id="rId1290" Type="http://schemas.openxmlformats.org/officeDocument/2006/relationships/hyperlink" Target="http://pbs.twimg.com/profile_images/1463980555113046018/e0s-LuEq_normal.jpg" TargetMode="External"/><Relationship Id="rId2134" Type="http://schemas.openxmlformats.org/officeDocument/2006/relationships/hyperlink" Target="http://pbs.twimg.com/profile_images/1337150212876324864/BdISuKlq_normal.jpg" TargetMode="External"/><Relationship Id="rId2341" Type="http://schemas.openxmlformats.org/officeDocument/2006/relationships/hyperlink" Target="http://abs.twimg.com/sticky/default_profile_images/default_profile_normal.png" TargetMode="External"/><Relationship Id="rId106" Type="http://schemas.openxmlformats.org/officeDocument/2006/relationships/hyperlink" Target="https://t.co/oRWZikyJmM" TargetMode="External"/><Relationship Id="rId313" Type="http://schemas.openxmlformats.org/officeDocument/2006/relationships/hyperlink" Target="https://t.co/gCs67jLhaE" TargetMode="External"/><Relationship Id="rId1150" Type="http://schemas.openxmlformats.org/officeDocument/2006/relationships/hyperlink" Target="http://pbs.twimg.com/profile_images/1012387624315736064/Tg9Ixjqy_normal.jpg" TargetMode="External"/><Relationship Id="rId4099" Type="http://schemas.openxmlformats.org/officeDocument/2006/relationships/hyperlink" Target="https://twitter.com/ghostsofmerthyr" TargetMode="External"/><Relationship Id="rId520" Type="http://schemas.openxmlformats.org/officeDocument/2006/relationships/hyperlink" Target="https://t.co/EGbxpVpvKP" TargetMode="External"/><Relationship Id="rId2201" Type="http://schemas.openxmlformats.org/officeDocument/2006/relationships/hyperlink" Target="http://pbs.twimg.com/profile_images/419577167354540032/Hd-g6wRw_normal.jpeg" TargetMode="External"/><Relationship Id="rId1010" Type="http://schemas.openxmlformats.org/officeDocument/2006/relationships/hyperlink" Target="http://abs.twimg.com/sticky/default_profile_images/default_profile_normal.png" TargetMode="External"/><Relationship Id="rId1967" Type="http://schemas.openxmlformats.org/officeDocument/2006/relationships/hyperlink" Target="http://pbs.twimg.com/profile_images/1464610774396059652/E-QQTj1E_normal.jpg" TargetMode="External"/><Relationship Id="rId4166" Type="http://schemas.openxmlformats.org/officeDocument/2006/relationships/hyperlink" Target="https://twitter.com/bbbbforb" TargetMode="External"/><Relationship Id="rId4373" Type="http://schemas.openxmlformats.org/officeDocument/2006/relationships/hyperlink" Target="https://twitter.com/liletrafe" TargetMode="External"/><Relationship Id="rId4580" Type="http://schemas.openxmlformats.org/officeDocument/2006/relationships/hyperlink" Target="https://twitter.com/oreactive" TargetMode="External"/><Relationship Id="rId4026" Type="http://schemas.openxmlformats.org/officeDocument/2006/relationships/hyperlink" Target="https://twitter.com/bwsq11" TargetMode="External"/><Relationship Id="rId4440" Type="http://schemas.openxmlformats.org/officeDocument/2006/relationships/hyperlink" Target="https://twitter.com/gq_mma" TargetMode="External"/><Relationship Id="rId3042" Type="http://schemas.openxmlformats.org/officeDocument/2006/relationships/hyperlink" Target="https://twitter.com/cotymma" TargetMode="External"/><Relationship Id="rId3859" Type="http://schemas.openxmlformats.org/officeDocument/2006/relationships/hyperlink" Target="https://twitter.com/1s44c1" TargetMode="External"/><Relationship Id="rId2875" Type="http://schemas.openxmlformats.org/officeDocument/2006/relationships/hyperlink" Target="https://twitter.com/english_as" TargetMode="External"/><Relationship Id="rId3926" Type="http://schemas.openxmlformats.org/officeDocument/2006/relationships/hyperlink" Target="https://twitter.com/imavov1" TargetMode="External"/><Relationship Id="rId847" Type="http://schemas.openxmlformats.org/officeDocument/2006/relationships/hyperlink" Target="http://pbs.twimg.com/profile_images/1464503699921797121/397Q07Wo_normal.jpg" TargetMode="External"/><Relationship Id="rId1477" Type="http://schemas.openxmlformats.org/officeDocument/2006/relationships/hyperlink" Target="http://pbs.twimg.com/profile_images/1326956844082995202/hGQZG1WV_normal.jpg" TargetMode="External"/><Relationship Id="rId1891" Type="http://schemas.openxmlformats.org/officeDocument/2006/relationships/hyperlink" Target="http://pbs.twimg.com/profile_images/1428881352238288897/r3n3ggTa_normal.jpg" TargetMode="External"/><Relationship Id="rId2528" Type="http://schemas.openxmlformats.org/officeDocument/2006/relationships/hyperlink" Target="http://pbs.twimg.com/profile_images/1456896193242570753/e-wgds8S_normal.jpg" TargetMode="External"/><Relationship Id="rId2942" Type="http://schemas.openxmlformats.org/officeDocument/2006/relationships/hyperlink" Target="https://twitter.com/jasoneg33" TargetMode="External"/><Relationship Id="rId914" Type="http://schemas.openxmlformats.org/officeDocument/2006/relationships/hyperlink" Target="http://pbs.twimg.com/profile_images/1195311711676436481/QWP2xNYT_normal.jpg" TargetMode="External"/><Relationship Id="rId1544" Type="http://schemas.openxmlformats.org/officeDocument/2006/relationships/hyperlink" Target="http://abs.twimg.com/sticky/default_profile_images/default_profile_normal.png" TargetMode="External"/><Relationship Id="rId1611" Type="http://schemas.openxmlformats.org/officeDocument/2006/relationships/hyperlink" Target="http://pbs.twimg.com/profile_images/1416855273000611847/jbwu5fr__normal.jpg" TargetMode="External"/><Relationship Id="rId4767" Type="http://schemas.openxmlformats.org/officeDocument/2006/relationships/hyperlink" Target="https://twitter.com/kounano15" TargetMode="External"/><Relationship Id="rId3369" Type="http://schemas.openxmlformats.org/officeDocument/2006/relationships/hyperlink" Target="https://twitter.com/hkakutoooogi" TargetMode="External"/><Relationship Id="rId2385" Type="http://schemas.openxmlformats.org/officeDocument/2006/relationships/hyperlink" Target="http://pbs.twimg.com/profile_images/611539064995483648/IyCpMh_m_normal.jpg" TargetMode="External"/><Relationship Id="rId3783" Type="http://schemas.openxmlformats.org/officeDocument/2006/relationships/hyperlink" Target="https://twitter.com/pivet_ufc" TargetMode="External"/><Relationship Id="rId4834" Type="http://schemas.openxmlformats.org/officeDocument/2006/relationships/hyperlink" Target="https://twitter.com/cowyfit" TargetMode="External"/><Relationship Id="rId357" Type="http://schemas.openxmlformats.org/officeDocument/2006/relationships/hyperlink" Target="https://t.co/mjrERaC3iV" TargetMode="External"/><Relationship Id="rId2038" Type="http://schemas.openxmlformats.org/officeDocument/2006/relationships/hyperlink" Target="http://pbs.twimg.com/profile_images/1404430167863222278/Y2GakUjh_normal.jpg" TargetMode="External"/><Relationship Id="rId3436" Type="http://schemas.openxmlformats.org/officeDocument/2006/relationships/hyperlink" Target="https://twitter.com/aldochired" TargetMode="External"/><Relationship Id="rId3850" Type="http://schemas.openxmlformats.org/officeDocument/2006/relationships/hyperlink" Target="https://twitter.com/kunciwin" TargetMode="External"/><Relationship Id="rId771" Type="http://schemas.openxmlformats.org/officeDocument/2006/relationships/hyperlink" Target="http://pbs.twimg.com/profile_images/1457701921817763840/Bx55mLUm_normal.jpg" TargetMode="External"/><Relationship Id="rId2452" Type="http://schemas.openxmlformats.org/officeDocument/2006/relationships/hyperlink" Target="http://pbs.twimg.com/profile_images/1465131700959293443/58pQ03qU_normal.jpg" TargetMode="External"/><Relationship Id="rId3503" Type="http://schemas.openxmlformats.org/officeDocument/2006/relationships/hyperlink" Target="https://twitter.com/smolbrainsnft" TargetMode="External"/><Relationship Id="rId424" Type="http://schemas.openxmlformats.org/officeDocument/2006/relationships/hyperlink" Target="https://t.co/NgYE0GzPPF" TargetMode="External"/><Relationship Id="rId1054" Type="http://schemas.openxmlformats.org/officeDocument/2006/relationships/hyperlink" Target="http://pbs.twimg.com/profile_images/1220568017240641538/GX1z6k93_normal.jpg" TargetMode="External"/><Relationship Id="rId2105" Type="http://schemas.openxmlformats.org/officeDocument/2006/relationships/hyperlink" Target="http://pbs.twimg.com/profile_images/702852503889698816/FOpZMnKV_normal.png" TargetMode="External"/><Relationship Id="rId1121" Type="http://schemas.openxmlformats.org/officeDocument/2006/relationships/hyperlink" Target="http://pbs.twimg.com/profile_images/1372205664995532806/OWwA-LV1_normal.jpg" TargetMode="External"/><Relationship Id="rId4277" Type="http://schemas.openxmlformats.org/officeDocument/2006/relationships/hyperlink" Target="https://twitter.com/lismandeukie" TargetMode="External"/><Relationship Id="rId4691" Type="http://schemas.openxmlformats.org/officeDocument/2006/relationships/hyperlink" Target="https://twitter.com/88sh0n" TargetMode="External"/><Relationship Id="rId3293" Type="http://schemas.openxmlformats.org/officeDocument/2006/relationships/hyperlink" Target="https://twitter.com/katpol80" TargetMode="External"/><Relationship Id="rId4344" Type="http://schemas.openxmlformats.org/officeDocument/2006/relationships/hyperlink" Target="https://twitter.com/jackslackmma" TargetMode="External"/><Relationship Id="rId1938" Type="http://schemas.openxmlformats.org/officeDocument/2006/relationships/hyperlink" Target="http://pbs.twimg.com/profile_images/1464841048447160321/pIZp0b6f_normal.jpg" TargetMode="External"/><Relationship Id="rId3360" Type="http://schemas.openxmlformats.org/officeDocument/2006/relationships/hyperlink" Target="https://twitter.com/tonyfergusonbot" TargetMode="External"/><Relationship Id="rId281" Type="http://schemas.openxmlformats.org/officeDocument/2006/relationships/hyperlink" Target="https://t.co/X2frQoZ7qL" TargetMode="External"/><Relationship Id="rId3013" Type="http://schemas.openxmlformats.org/officeDocument/2006/relationships/hyperlink" Target="https://twitter.com/isaacroyel" TargetMode="External"/><Relationship Id="rId4411" Type="http://schemas.openxmlformats.org/officeDocument/2006/relationships/hyperlink" Target="https://twitter.com/hxerit" TargetMode="External"/><Relationship Id="rId2779" Type="http://schemas.openxmlformats.org/officeDocument/2006/relationships/hyperlink" Target="http://pbs.twimg.com/profile_images/1419348985668587521/Zl_ZeQDq_normal.jpg" TargetMode="External"/><Relationship Id="rId1795" Type="http://schemas.openxmlformats.org/officeDocument/2006/relationships/hyperlink" Target="http://pbs.twimg.com/profile_images/891964653437280256/sUcwKzU-_normal.jpg" TargetMode="External"/><Relationship Id="rId2846" Type="http://schemas.openxmlformats.org/officeDocument/2006/relationships/hyperlink" Target="https://twitter.com/danawhite" TargetMode="External"/><Relationship Id="rId87" Type="http://schemas.openxmlformats.org/officeDocument/2006/relationships/hyperlink" Target="https://t.co/z16xsa8xDY" TargetMode="External"/><Relationship Id="rId818" Type="http://schemas.openxmlformats.org/officeDocument/2006/relationships/hyperlink" Target="http://pbs.twimg.com/profile_images/1293643502631489536/e9mp0OaF_normal.jpg" TargetMode="External"/><Relationship Id="rId1448" Type="http://schemas.openxmlformats.org/officeDocument/2006/relationships/hyperlink" Target="http://abs.twimg.com/sticky/default_profile_images/default_profile_normal.png" TargetMode="External"/><Relationship Id="rId1862" Type="http://schemas.openxmlformats.org/officeDocument/2006/relationships/hyperlink" Target="http://pbs.twimg.com/profile_images/1172204295011389440/AN4y114M_normal.jpg" TargetMode="External"/><Relationship Id="rId2913" Type="http://schemas.openxmlformats.org/officeDocument/2006/relationships/hyperlink" Target="https://twitter.com/dktreee" TargetMode="External"/><Relationship Id="rId1515" Type="http://schemas.openxmlformats.org/officeDocument/2006/relationships/hyperlink" Target="http://pbs.twimg.com/profile_images/378800000058072834/94ea65083312934803dc06501ce589af_normal.jpeg" TargetMode="External"/><Relationship Id="rId3687" Type="http://schemas.openxmlformats.org/officeDocument/2006/relationships/hyperlink" Target="https://twitter.com/dustymoonshine" TargetMode="External"/><Relationship Id="rId4738" Type="http://schemas.openxmlformats.org/officeDocument/2006/relationships/hyperlink" Target="https://twitter.com/art_meets_life" TargetMode="External"/><Relationship Id="rId2289" Type="http://schemas.openxmlformats.org/officeDocument/2006/relationships/hyperlink" Target="http://pbs.twimg.com/profile_images/1016688916362137602/z_sQSlwv_normal.jpg" TargetMode="External"/><Relationship Id="rId3754" Type="http://schemas.openxmlformats.org/officeDocument/2006/relationships/hyperlink" Target="https://twitter.com/brunopompis" TargetMode="External"/><Relationship Id="rId4805" Type="http://schemas.openxmlformats.org/officeDocument/2006/relationships/hyperlink" Target="https://twitter.com/muhammad_aldaaa" TargetMode="External"/><Relationship Id="rId675" Type="http://schemas.openxmlformats.org/officeDocument/2006/relationships/hyperlink" Target="https://t.co/SpRQ2w1425" TargetMode="External"/><Relationship Id="rId2356" Type="http://schemas.openxmlformats.org/officeDocument/2006/relationships/hyperlink" Target="http://pbs.twimg.com/profile_images/1300780397719150593/IWj7V9cR_normal.jpg" TargetMode="External"/><Relationship Id="rId2770" Type="http://schemas.openxmlformats.org/officeDocument/2006/relationships/hyperlink" Target="http://pbs.twimg.com/profile_images/1453985833821048832/v9zBpDYD_normal.jpg" TargetMode="External"/><Relationship Id="rId3407" Type="http://schemas.openxmlformats.org/officeDocument/2006/relationships/hyperlink" Target="https://twitter.com/phodisho16" TargetMode="External"/><Relationship Id="rId3821" Type="http://schemas.openxmlformats.org/officeDocument/2006/relationships/hyperlink" Target="https://twitter.com/jstnmcp" TargetMode="External"/><Relationship Id="rId328" Type="http://schemas.openxmlformats.org/officeDocument/2006/relationships/hyperlink" Target="https://t.co/byVg8zSthx" TargetMode="External"/><Relationship Id="rId742" Type="http://schemas.openxmlformats.org/officeDocument/2006/relationships/hyperlink" Target="http://pbs.twimg.com/profile_images/1451759818943844358/jAxrZ9zW_normal.jpg" TargetMode="External"/><Relationship Id="rId1372" Type="http://schemas.openxmlformats.org/officeDocument/2006/relationships/hyperlink" Target="http://pbs.twimg.com/profile_images/1401457018624425986/CG0lCgud_normal.jpg" TargetMode="External"/><Relationship Id="rId2009" Type="http://schemas.openxmlformats.org/officeDocument/2006/relationships/hyperlink" Target="http://pbs.twimg.com/profile_images/1375375442044145667/OB05CD7c_normal.jpg" TargetMode="External"/><Relationship Id="rId2423" Type="http://schemas.openxmlformats.org/officeDocument/2006/relationships/hyperlink" Target="http://pbs.twimg.com/profile_images/1382957882258423810/psiz1ENx_normal.jpg" TargetMode="External"/><Relationship Id="rId1025" Type="http://schemas.openxmlformats.org/officeDocument/2006/relationships/hyperlink" Target="http://pbs.twimg.com/profile_images/378800000727440831/97c2b19d95fcf45fa2a70e42cb66e113_normal.jpeg" TargetMode="External"/><Relationship Id="rId4595" Type="http://schemas.openxmlformats.org/officeDocument/2006/relationships/hyperlink" Target="https://twitter.com/zettonmen" TargetMode="External"/><Relationship Id="rId3197" Type="http://schemas.openxmlformats.org/officeDocument/2006/relationships/hyperlink" Target="https://twitter.com/webshop_skystar" TargetMode="External"/><Relationship Id="rId4248" Type="http://schemas.openxmlformats.org/officeDocument/2006/relationships/hyperlink" Target="https://twitter.com/flakeswiss" TargetMode="External"/><Relationship Id="rId4662" Type="http://schemas.openxmlformats.org/officeDocument/2006/relationships/hyperlink" Target="https://twitter.com/cathalemyr" TargetMode="External"/><Relationship Id="rId185" Type="http://schemas.openxmlformats.org/officeDocument/2006/relationships/hyperlink" Target="https://t.co/gW9nwHGqub" TargetMode="External"/><Relationship Id="rId1909" Type="http://schemas.openxmlformats.org/officeDocument/2006/relationships/hyperlink" Target="http://pbs.twimg.com/profile_images/1465210465189986308/q20LEcfG_normal.jpg" TargetMode="External"/><Relationship Id="rId3264" Type="http://schemas.openxmlformats.org/officeDocument/2006/relationships/hyperlink" Target="https://twitter.com/natediaz209" TargetMode="External"/><Relationship Id="rId4315" Type="http://schemas.openxmlformats.org/officeDocument/2006/relationships/hyperlink" Target="https://twitter.com/fownem5" TargetMode="External"/><Relationship Id="rId2280" Type="http://schemas.openxmlformats.org/officeDocument/2006/relationships/hyperlink" Target="http://pbs.twimg.com/profile_images/1319861171357274117/dH08pURI_normal.jpg" TargetMode="External"/><Relationship Id="rId3331" Type="http://schemas.openxmlformats.org/officeDocument/2006/relationships/hyperlink" Target="https://twitter.com/espn" TargetMode="External"/><Relationship Id="rId252" Type="http://schemas.openxmlformats.org/officeDocument/2006/relationships/hyperlink" Target="https://t.co/RgVcEvIcDu" TargetMode="External"/><Relationship Id="rId1699" Type="http://schemas.openxmlformats.org/officeDocument/2006/relationships/hyperlink" Target="http://pbs.twimg.com/profile_images/1460728873059069954/su8pJ_mm_normal.jpg" TargetMode="External"/><Relationship Id="rId2000" Type="http://schemas.openxmlformats.org/officeDocument/2006/relationships/hyperlink" Target="http://pbs.twimg.com/profile_images/1428830352752132104/ZMKO6lPi_normal.jpg" TargetMode="External"/><Relationship Id="rId4172" Type="http://schemas.openxmlformats.org/officeDocument/2006/relationships/hyperlink" Target="https://twitter.com/blissmarieee" TargetMode="External"/><Relationship Id="rId1766" Type="http://schemas.openxmlformats.org/officeDocument/2006/relationships/hyperlink" Target="http://pbs.twimg.com/profile_images/1410856065629970433/ChSmZRDZ_normal.jpg" TargetMode="External"/><Relationship Id="rId2817" Type="http://schemas.openxmlformats.org/officeDocument/2006/relationships/hyperlink" Target="https://twitter.com/ufc" TargetMode="External"/><Relationship Id="rId58" Type="http://schemas.openxmlformats.org/officeDocument/2006/relationships/hyperlink" Target="https://t.co/p6MDnZMf9n" TargetMode="External"/><Relationship Id="rId1419" Type="http://schemas.openxmlformats.org/officeDocument/2006/relationships/hyperlink" Target="http://pbs.twimg.com/profile_images/1459018837903486987/nNG7GjNy_normal.jpg" TargetMode="External"/><Relationship Id="rId1833" Type="http://schemas.openxmlformats.org/officeDocument/2006/relationships/hyperlink" Target="http://pbs.twimg.com/profile_images/1458850601404563456/0661xRvJ_normal.jpg" TargetMode="External"/><Relationship Id="rId1900" Type="http://schemas.openxmlformats.org/officeDocument/2006/relationships/hyperlink" Target="http://pbs.twimg.com/profile_images/1465149801096351746/mtfLvAi2_normal.jpg" TargetMode="External"/><Relationship Id="rId3658" Type="http://schemas.openxmlformats.org/officeDocument/2006/relationships/hyperlink" Target="https://twitter.com/ryanhadden1" TargetMode="External"/><Relationship Id="rId4709" Type="http://schemas.openxmlformats.org/officeDocument/2006/relationships/hyperlink" Target="https://twitter.com/quocardpay" TargetMode="External"/><Relationship Id="rId579" Type="http://schemas.openxmlformats.org/officeDocument/2006/relationships/hyperlink" Target="https://t.co/bgLSTPzpJQ" TargetMode="External"/><Relationship Id="rId993" Type="http://schemas.openxmlformats.org/officeDocument/2006/relationships/hyperlink" Target="http://pbs.twimg.com/profile_images/1107829909672677376/0_O6OV59_normal.png" TargetMode="External"/><Relationship Id="rId2674" Type="http://schemas.openxmlformats.org/officeDocument/2006/relationships/hyperlink" Target="http://pbs.twimg.com/profile_images/1461124903240101888/gBSHV8_T_normal.jpg" TargetMode="External"/><Relationship Id="rId646" Type="http://schemas.openxmlformats.org/officeDocument/2006/relationships/hyperlink" Target="https://t.co/QddBvyKLnc" TargetMode="External"/><Relationship Id="rId1276" Type="http://schemas.openxmlformats.org/officeDocument/2006/relationships/hyperlink" Target="http://pbs.twimg.com/profile_images/1453932050004824065/iknoQGfd_normal.jpg" TargetMode="External"/><Relationship Id="rId2327" Type="http://schemas.openxmlformats.org/officeDocument/2006/relationships/hyperlink" Target="http://pbs.twimg.com/profile_images/1465135402549874694/PO0YGv9U_normal.jpg" TargetMode="External"/><Relationship Id="rId3725" Type="http://schemas.openxmlformats.org/officeDocument/2006/relationships/hyperlink" Target="https://twitter.com/bhirrr" TargetMode="External"/><Relationship Id="rId1690" Type="http://schemas.openxmlformats.org/officeDocument/2006/relationships/hyperlink" Target="http://pbs.twimg.com/profile_images/1464384146059497473/sXUrAP3O_normal.jpg" TargetMode="External"/><Relationship Id="rId2741" Type="http://schemas.openxmlformats.org/officeDocument/2006/relationships/hyperlink" Target="http://pbs.twimg.com/profile_images/1409428419461279746/pV9K50QP_normal.jpg" TargetMode="External"/><Relationship Id="rId713" Type="http://schemas.openxmlformats.org/officeDocument/2006/relationships/hyperlink" Target="https://t.co/af9WMvVVLz" TargetMode="External"/><Relationship Id="rId1343" Type="http://schemas.openxmlformats.org/officeDocument/2006/relationships/hyperlink" Target="http://pbs.twimg.com/profile_images/1458484209161441283/6jR1iq6g_normal.jpg" TargetMode="External"/><Relationship Id="rId4499" Type="http://schemas.openxmlformats.org/officeDocument/2006/relationships/hyperlink" Target="https://twitter.com/theaditya49" TargetMode="External"/><Relationship Id="rId1410" Type="http://schemas.openxmlformats.org/officeDocument/2006/relationships/hyperlink" Target="http://pbs.twimg.com/profile_images/1350834733844979713/U2MJfZ9C_normal.jpg" TargetMode="External"/><Relationship Id="rId4566" Type="http://schemas.openxmlformats.org/officeDocument/2006/relationships/hyperlink" Target="https://twitter.com/missb_luvssb" TargetMode="External"/><Relationship Id="rId3168" Type="http://schemas.openxmlformats.org/officeDocument/2006/relationships/hyperlink" Target="https://twitter.com/ethermushroom" TargetMode="External"/><Relationship Id="rId3582" Type="http://schemas.openxmlformats.org/officeDocument/2006/relationships/hyperlink" Target="https://twitter.com/yeah_nuh" TargetMode="External"/><Relationship Id="rId4219" Type="http://schemas.openxmlformats.org/officeDocument/2006/relationships/hyperlink" Target="https://twitter.com/gyuuskies" TargetMode="External"/><Relationship Id="rId4633" Type="http://schemas.openxmlformats.org/officeDocument/2006/relationships/hyperlink" Target="https://twitter.com/solfund" TargetMode="External"/><Relationship Id="rId2184" Type="http://schemas.openxmlformats.org/officeDocument/2006/relationships/hyperlink" Target="http://pbs.twimg.com/profile_images/1432007822754123791/-vErIupe_normal.jpg" TargetMode="External"/><Relationship Id="rId3235" Type="http://schemas.openxmlformats.org/officeDocument/2006/relationships/hyperlink" Target="https://twitter.com/theepic_salad" TargetMode="External"/><Relationship Id="rId156" Type="http://schemas.openxmlformats.org/officeDocument/2006/relationships/hyperlink" Target="https://t.co/LCzst0GJdw" TargetMode="External"/><Relationship Id="rId570" Type="http://schemas.openxmlformats.org/officeDocument/2006/relationships/hyperlink" Target="https://t.co/nKJFIKyL83" TargetMode="External"/><Relationship Id="rId2251" Type="http://schemas.openxmlformats.org/officeDocument/2006/relationships/hyperlink" Target="http://pbs.twimg.com/profile_images/1184663275335835648/Q9AVMoD8_normal.jpg" TargetMode="External"/><Relationship Id="rId3302" Type="http://schemas.openxmlformats.org/officeDocument/2006/relationships/hyperlink" Target="https://twitter.com/onpointmma" TargetMode="External"/><Relationship Id="rId4700" Type="http://schemas.openxmlformats.org/officeDocument/2006/relationships/hyperlink" Target="https://twitter.com/dosmanda4" TargetMode="External"/><Relationship Id="rId223" Type="http://schemas.openxmlformats.org/officeDocument/2006/relationships/hyperlink" Target="https://t.co/Mzl7YusIGP" TargetMode="External"/><Relationship Id="rId4076" Type="http://schemas.openxmlformats.org/officeDocument/2006/relationships/hyperlink" Target="https://twitter.com/greggburke4444" TargetMode="External"/><Relationship Id="rId4490" Type="http://schemas.openxmlformats.org/officeDocument/2006/relationships/hyperlink" Target="https://twitter.com/lhscityx_" TargetMode="External"/><Relationship Id="rId1737" Type="http://schemas.openxmlformats.org/officeDocument/2006/relationships/hyperlink" Target="http://pbs.twimg.com/profile_images/1454324279747973120/2dHAxZY6_normal.jpg" TargetMode="External"/><Relationship Id="rId3092" Type="http://schemas.openxmlformats.org/officeDocument/2006/relationships/hyperlink" Target="https://twitter.com/robsfont" TargetMode="External"/><Relationship Id="rId4143" Type="http://schemas.openxmlformats.org/officeDocument/2006/relationships/hyperlink" Target="https://twitter.com/wannmma" TargetMode="External"/><Relationship Id="rId29" Type="http://schemas.openxmlformats.org/officeDocument/2006/relationships/hyperlink" Target="https://t.co/3RUeSBteY2" TargetMode="External"/><Relationship Id="rId4210" Type="http://schemas.openxmlformats.org/officeDocument/2006/relationships/hyperlink" Target="https://twitter.com/pransesjoyxx" TargetMode="External"/><Relationship Id="rId1804" Type="http://schemas.openxmlformats.org/officeDocument/2006/relationships/hyperlink" Target="http://pbs.twimg.com/profile_images/793876212200378369/qkbBuFPP_normal.jpg" TargetMode="External"/><Relationship Id="rId3976" Type="http://schemas.openxmlformats.org/officeDocument/2006/relationships/hyperlink" Target="https://twitter.com/immanuel_wonder" TargetMode="External"/><Relationship Id="rId897" Type="http://schemas.openxmlformats.org/officeDocument/2006/relationships/hyperlink" Target="http://pbs.twimg.com/profile_images/1051291941814456321/ax7P2pU4_normal.jpg" TargetMode="External"/><Relationship Id="rId2578" Type="http://schemas.openxmlformats.org/officeDocument/2006/relationships/hyperlink" Target="http://pbs.twimg.com/profile_images/1462423579338080257/w61JOZVc_normal.jpg" TargetMode="External"/><Relationship Id="rId2992" Type="http://schemas.openxmlformats.org/officeDocument/2006/relationships/hyperlink" Target="https://twitter.com/noodlehotpot" TargetMode="External"/><Relationship Id="rId3629" Type="http://schemas.openxmlformats.org/officeDocument/2006/relationships/hyperlink" Target="https://twitter.com/sakiya707" TargetMode="External"/><Relationship Id="rId964" Type="http://schemas.openxmlformats.org/officeDocument/2006/relationships/hyperlink" Target="http://pbs.twimg.com/profile_images/1464215609722478617/F7nOCmUF_normal.jpg" TargetMode="External"/><Relationship Id="rId1594" Type="http://schemas.openxmlformats.org/officeDocument/2006/relationships/hyperlink" Target="http://pbs.twimg.com/profile_images/1454987135438651394/bv80RFWT_normal.jpg" TargetMode="External"/><Relationship Id="rId2645" Type="http://schemas.openxmlformats.org/officeDocument/2006/relationships/hyperlink" Target="http://pbs.twimg.com/profile_images/1460880798073389056/RP2Rr60m_normal.jpg" TargetMode="External"/><Relationship Id="rId617" Type="http://schemas.openxmlformats.org/officeDocument/2006/relationships/hyperlink" Target="https://t.co/BLrWQKZqgZ" TargetMode="External"/><Relationship Id="rId1247" Type="http://schemas.openxmlformats.org/officeDocument/2006/relationships/hyperlink" Target="http://pbs.twimg.com/profile_images/1009413564828971008/PpLol6Fc_normal.jpg" TargetMode="External"/><Relationship Id="rId1661" Type="http://schemas.openxmlformats.org/officeDocument/2006/relationships/hyperlink" Target="http://pbs.twimg.com/profile_images/854651907020914689/14fVNZhx_normal.jpg" TargetMode="External"/><Relationship Id="rId2712" Type="http://schemas.openxmlformats.org/officeDocument/2006/relationships/hyperlink" Target="http://pbs.twimg.com/profile_images/1270320351671705601/4HBOJ6L2_normal.jpg" TargetMode="External"/><Relationship Id="rId1314" Type="http://schemas.openxmlformats.org/officeDocument/2006/relationships/hyperlink" Target="http://pbs.twimg.com/profile_images/968828496448339968/gnz4yP_4_normal.jpg" TargetMode="External"/><Relationship Id="rId4884" Type="http://schemas.openxmlformats.org/officeDocument/2006/relationships/hyperlink" Target="https://twitter.com/wmtyufc3" TargetMode="External"/><Relationship Id="rId3486" Type="http://schemas.openxmlformats.org/officeDocument/2006/relationships/hyperlink" Target="https://twitter.com/zpyywv6agzm42rq" TargetMode="External"/><Relationship Id="rId4537" Type="http://schemas.openxmlformats.org/officeDocument/2006/relationships/hyperlink" Target="https://twitter.com/boucheraelwady" TargetMode="External"/><Relationship Id="rId20" Type="http://schemas.openxmlformats.org/officeDocument/2006/relationships/hyperlink" Target="https://t.co/b17DjvbspU" TargetMode="External"/><Relationship Id="rId2088" Type="http://schemas.openxmlformats.org/officeDocument/2006/relationships/hyperlink" Target="http://pbs.twimg.com/profile_images/1463796747646369792/DC9sz1bC_normal.jpg" TargetMode="External"/><Relationship Id="rId3139" Type="http://schemas.openxmlformats.org/officeDocument/2006/relationships/hyperlink" Target="https://twitter.com/grappler_a2c" TargetMode="External"/><Relationship Id="rId474" Type="http://schemas.openxmlformats.org/officeDocument/2006/relationships/hyperlink" Target="https://t.co/54nKtZMCiP" TargetMode="External"/><Relationship Id="rId2155" Type="http://schemas.openxmlformats.org/officeDocument/2006/relationships/hyperlink" Target="http://pbs.twimg.com/profile_images/1464971181543796741/Rsl8YlRK_normal.jpg" TargetMode="External"/><Relationship Id="rId3553" Type="http://schemas.openxmlformats.org/officeDocument/2006/relationships/hyperlink" Target="https://twitter.com/muhammedabolor4" TargetMode="External"/><Relationship Id="rId4604" Type="http://schemas.openxmlformats.org/officeDocument/2006/relationships/hyperlink" Target="https://twitter.com/fybzjkb1rkgn4ro" TargetMode="External"/><Relationship Id="rId127" Type="http://schemas.openxmlformats.org/officeDocument/2006/relationships/hyperlink" Target="https://t.co/u4S3iTnjPD" TargetMode="External"/><Relationship Id="rId3206" Type="http://schemas.openxmlformats.org/officeDocument/2006/relationships/hyperlink" Target="https://twitter.com/gamers_bima" TargetMode="External"/><Relationship Id="rId3620" Type="http://schemas.openxmlformats.org/officeDocument/2006/relationships/hyperlink" Target="https://twitter.com/fightin87101491" TargetMode="External"/><Relationship Id="rId541" Type="http://schemas.openxmlformats.org/officeDocument/2006/relationships/hyperlink" Target="https://t.co/2WCTHSwBGT" TargetMode="External"/><Relationship Id="rId1171" Type="http://schemas.openxmlformats.org/officeDocument/2006/relationships/hyperlink" Target="http://pbs.twimg.com/profile_images/1067374966264422400/Iel1s9LZ_normal.jpg" TargetMode="External"/><Relationship Id="rId2222" Type="http://schemas.openxmlformats.org/officeDocument/2006/relationships/hyperlink" Target="http://pbs.twimg.com/profile_images/1455566593375752195/hn6Yiryd_normal.jpg" TargetMode="External"/><Relationship Id="rId1988" Type="http://schemas.openxmlformats.org/officeDocument/2006/relationships/hyperlink" Target="http://pbs.twimg.com/profile_images/1329169960397139968/_7G-IHoI_normal.jpg" TargetMode="External"/><Relationship Id="rId4394" Type="http://schemas.openxmlformats.org/officeDocument/2006/relationships/hyperlink" Target="https://twitter.com/1lyfe1chance" TargetMode="External"/><Relationship Id="rId4047" Type="http://schemas.openxmlformats.org/officeDocument/2006/relationships/hyperlink" Target="https://twitter.com/sahal13omar" TargetMode="External"/><Relationship Id="rId4461" Type="http://schemas.openxmlformats.org/officeDocument/2006/relationships/hyperlink" Target="https://twitter.com/savileaurus" TargetMode="External"/><Relationship Id="rId3063" Type="http://schemas.openxmlformats.org/officeDocument/2006/relationships/hyperlink" Target="https://twitter.com/martin23kings" TargetMode="External"/><Relationship Id="rId4114" Type="http://schemas.openxmlformats.org/officeDocument/2006/relationships/hyperlink" Target="https://twitter.com/omarsaidjoty" TargetMode="External"/><Relationship Id="rId1708" Type="http://schemas.openxmlformats.org/officeDocument/2006/relationships/hyperlink" Target="http://pbs.twimg.com/profile_images/1456495290027024384/MTouoIFv_normal.jpg" TargetMode="External"/><Relationship Id="rId3130" Type="http://schemas.openxmlformats.org/officeDocument/2006/relationships/hyperlink" Target="https://twitter.com/veego916" TargetMode="External"/><Relationship Id="rId2896" Type="http://schemas.openxmlformats.org/officeDocument/2006/relationships/hyperlink" Target="https://twitter.com/joelalvarado10" TargetMode="External"/><Relationship Id="rId3947" Type="http://schemas.openxmlformats.org/officeDocument/2006/relationships/hyperlink" Target="https://twitter.com/devoleena_23" TargetMode="External"/><Relationship Id="rId868" Type="http://schemas.openxmlformats.org/officeDocument/2006/relationships/hyperlink" Target="http://pbs.twimg.com/profile_images/1128879217620541441/FhOrFHpg_normal.png" TargetMode="External"/><Relationship Id="rId1498" Type="http://schemas.openxmlformats.org/officeDocument/2006/relationships/hyperlink" Target="http://pbs.twimg.com/profile_images/1298527575912800262/2ayGVq6y_normal.jpg" TargetMode="External"/><Relationship Id="rId2549" Type="http://schemas.openxmlformats.org/officeDocument/2006/relationships/hyperlink" Target="http://pbs.twimg.com/profile_images/1445941047327019015/aj9v0pe__normal.jpg" TargetMode="External"/><Relationship Id="rId2963" Type="http://schemas.openxmlformats.org/officeDocument/2006/relationships/hyperlink" Target="https://twitter.com/fcadttv" TargetMode="External"/><Relationship Id="rId935" Type="http://schemas.openxmlformats.org/officeDocument/2006/relationships/hyperlink" Target="http://pbs.twimg.com/profile_images/1415119832689778688/LBae6dHx_normal.jpg" TargetMode="External"/><Relationship Id="rId1565" Type="http://schemas.openxmlformats.org/officeDocument/2006/relationships/hyperlink" Target="http://pbs.twimg.com/profile_images/1464250772678393883/PC8261SA_normal.jpg" TargetMode="External"/><Relationship Id="rId2616" Type="http://schemas.openxmlformats.org/officeDocument/2006/relationships/hyperlink" Target="http://pbs.twimg.com/profile_images/1407555951813480450/saK3hGq6_normal.jpg" TargetMode="External"/><Relationship Id="rId1218" Type="http://schemas.openxmlformats.org/officeDocument/2006/relationships/hyperlink" Target="http://pbs.twimg.com/profile_images/1460540367963623430/FMUQafa4_normal.jpg" TargetMode="External"/><Relationship Id="rId1632" Type="http://schemas.openxmlformats.org/officeDocument/2006/relationships/hyperlink" Target="http://pbs.twimg.com/profile_images/1464569399327989762/_ERAANKZ_normal.jpg" TargetMode="External"/><Relationship Id="rId4788" Type="http://schemas.openxmlformats.org/officeDocument/2006/relationships/hyperlink" Target="https://twitter.com/luno_chi" TargetMode="External"/><Relationship Id="rId4855" Type="http://schemas.openxmlformats.org/officeDocument/2006/relationships/hyperlink" Target="https://twitter.com/rileyradford_" TargetMode="External"/><Relationship Id="rId3457" Type="http://schemas.openxmlformats.org/officeDocument/2006/relationships/hyperlink" Target="https://twitter.com/3gweyrey_boy" TargetMode="External"/><Relationship Id="rId3871" Type="http://schemas.openxmlformats.org/officeDocument/2006/relationships/hyperlink" Target="https://twitter.com/planetrugby" TargetMode="External"/><Relationship Id="rId4508" Type="http://schemas.openxmlformats.org/officeDocument/2006/relationships/hyperlink" Target="https://twitter.com/umbreullia" TargetMode="External"/><Relationship Id="rId378" Type="http://schemas.openxmlformats.org/officeDocument/2006/relationships/hyperlink" Target="https://t.co/Ma6fcHBT2n" TargetMode="External"/><Relationship Id="rId792" Type="http://schemas.openxmlformats.org/officeDocument/2006/relationships/hyperlink" Target="http://pbs.twimg.com/profile_images/1442947277501329410/4sFjhlpd_normal.jpg" TargetMode="External"/><Relationship Id="rId2059" Type="http://schemas.openxmlformats.org/officeDocument/2006/relationships/hyperlink" Target="http://pbs.twimg.com/profile_images/1387571879884505088/7psZG4Un_normal.jpg" TargetMode="External"/><Relationship Id="rId2473" Type="http://schemas.openxmlformats.org/officeDocument/2006/relationships/hyperlink" Target="http://pbs.twimg.com/profile_images/1447711763047219205/MDOX9swI_normal.jpg" TargetMode="External"/><Relationship Id="rId3524" Type="http://schemas.openxmlformats.org/officeDocument/2006/relationships/hyperlink" Target="https://twitter.com/le_alloe" TargetMode="External"/><Relationship Id="rId445" Type="http://schemas.openxmlformats.org/officeDocument/2006/relationships/hyperlink" Target="https://t.co/9YG6yS6L35" TargetMode="External"/><Relationship Id="rId1075" Type="http://schemas.openxmlformats.org/officeDocument/2006/relationships/hyperlink" Target="http://pbs.twimg.com/profile_images/1427157891929165829/SNfMvVoU_normal.jpg" TargetMode="External"/><Relationship Id="rId2126" Type="http://schemas.openxmlformats.org/officeDocument/2006/relationships/hyperlink" Target="http://pbs.twimg.com/profile_images/1459753120653660162/g0W97-Vv_normal.jpg" TargetMode="External"/><Relationship Id="rId2540" Type="http://schemas.openxmlformats.org/officeDocument/2006/relationships/hyperlink" Target="http://abs.twimg.com/sticky/default_profile_images/default_profile_normal.png" TargetMode="External"/><Relationship Id="rId512" Type="http://schemas.openxmlformats.org/officeDocument/2006/relationships/hyperlink" Target="https://t.co/tGtvX5VMth" TargetMode="External"/><Relationship Id="rId1142" Type="http://schemas.openxmlformats.org/officeDocument/2006/relationships/hyperlink" Target="http://pbs.twimg.com/profile_images/1462377250440032256/qXQ-kkLF_normal.jpg" TargetMode="External"/><Relationship Id="rId4298" Type="http://schemas.openxmlformats.org/officeDocument/2006/relationships/hyperlink" Target="https://twitter.com/armenia__mma" TargetMode="External"/><Relationship Id="rId4365" Type="http://schemas.openxmlformats.org/officeDocument/2006/relationships/hyperlink" Target="https://twitter.com/tsune_homie" TargetMode="External"/><Relationship Id="rId1959" Type="http://schemas.openxmlformats.org/officeDocument/2006/relationships/hyperlink" Target="http://pbs.twimg.com/profile_images/625985773511266304/Jt8b6WRz_normal.jpg" TargetMode="External"/><Relationship Id="rId4018" Type="http://schemas.openxmlformats.org/officeDocument/2006/relationships/hyperlink" Target="https://twitter.com/dftgipntdned9np" TargetMode="External"/><Relationship Id="rId3381" Type="http://schemas.openxmlformats.org/officeDocument/2006/relationships/hyperlink" Target="https://twitter.com/akatsukinolucif" TargetMode="External"/><Relationship Id="rId4432" Type="http://schemas.openxmlformats.org/officeDocument/2006/relationships/hyperlink" Target="https://twitter.com/codymas40298655" TargetMode="External"/><Relationship Id="rId3034" Type="http://schemas.openxmlformats.org/officeDocument/2006/relationships/hyperlink" Target="https://twitter.com/rainstrad" TargetMode="External"/><Relationship Id="rId2050" Type="http://schemas.openxmlformats.org/officeDocument/2006/relationships/hyperlink" Target="http://pbs.twimg.com/profile_images/1095333176489066496/pD96wN9W_normal.jpg" TargetMode="External"/><Relationship Id="rId3101" Type="http://schemas.openxmlformats.org/officeDocument/2006/relationships/hyperlink" Target="https://twitter.com/awonier" TargetMode="External"/><Relationship Id="rId839" Type="http://schemas.openxmlformats.org/officeDocument/2006/relationships/hyperlink" Target="http://pbs.twimg.com/profile_images/1458635907527897093/C5BazIN0_normal.jpg" TargetMode="External"/><Relationship Id="rId1469" Type="http://schemas.openxmlformats.org/officeDocument/2006/relationships/hyperlink" Target="http://pbs.twimg.com/profile_images/1246017159169331200/ZtpYiEq8_normal.jpg" TargetMode="External"/><Relationship Id="rId2867" Type="http://schemas.openxmlformats.org/officeDocument/2006/relationships/hyperlink" Target="https://twitter.com/jon81814650" TargetMode="External"/><Relationship Id="rId3918" Type="http://schemas.openxmlformats.org/officeDocument/2006/relationships/hyperlink" Target="https://twitter.com/gogglyjun" TargetMode="External"/><Relationship Id="rId1883" Type="http://schemas.openxmlformats.org/officeDocument/2006/relationships/hyperlink" Target="http://pbs.twimg.com/profile_images/1317148634430013440/Tk1nu9Jh_normal.jpg" TargetMode="External"/><Relationship Id="rId2934" Type="http://schemas.openxmlformats.org/officeDocument/2006/relationships/hyperlink" Target="https://twitter.com/shoaib2215" TargetMode="External"/><Relationship Id="rId906" Type="http://schemas.openxmlformats.org/officeDocument/2006/relationships/hyperlink" Target="http://pbs.twimg.com/profile_images/1335415178872184832/W5Z09bWR_normal.jpg" TargetMode="External"/><Relationship Id="rId1536" Type="http://schemas.openxmlformats.org/officeDocument/2006/relationships/hyperlink" Target="http://pbs.twimg.com/profile_images/1384408806554230784/X39AFSdb_normal.jpg" TargetMode="External"/><Relationship Id="rId1950" Type="http://schemas.openxmlformats.org/officeDocument/2006/relationships/hyperlink" Target="http://pbs.twimg.com/profile_images/1157451308544036864/esTQpJbb_normal.jpg" TargetMode="External"/><Relationship Id="rId1603" Type="http://schemas.openxmlformats.org/officeDocument/2006/relationships/hyperlink" Target="http://pbs.twimg.com/profile_images/1343473132204486656/lbOf6tIw_normal.jpg" TargetMode="External"/><Relationship Id="rId4759" Type="http://schemas.openxmlformats.org/officeDocument/2006/relationships/hyperlink" Target="https://twitter.com/oronaminc" TargetMode="External"/><Relationship Id="rId3775" Type="http://schemas.openxmlformats.org/officeDocument/2006/relationships/hyperlink" Target="https://twitter.com/ufc_crazy" TargetMode="External"/><Relationship Id="rId4826" Type="http://schemas.openxmlformats.org/officeDocument/2006/relationships/hyperlink" Target="https://twitter.com/baked_fights" TargetMode="External"/><Relationship Id="rId696" Type="http://schemas.openxmlformats.org/officeDocument/2006/relationships/hyperlink" Target="https://t.co/Vt8bYirxNK" TargetMode="External"/><Relationship Id="rId2377" Type="http://schemas.openxmlformats.org/officeDocument/2006/relationships/hyperlink" Target="http://pbs.twimg.com/profile_images/1455943143191621632/rKlubNUI_normal.jpg" TargetMode="External"/><Relationship Id="rId2791" Type="http://schemas.openxmlformats.org/officeDocument/2006/relationships/hyperlink" Target="http://pbs.twimg.com/profile_images/1459820344861020162/97rcvmzu_normal.jpg" TargetMode="External"/><Relationship Id="rId3428" Type="http://schemas.openxmlformats.org/officeDocument/2006/relationships/hyperlink" Target="https://twitter.com/akitheblackcat" TargetMode="External"/><Relationship Id="rId349" Type="http://schemas.openxmlformats.org/officeDocument/2006/relationships/hyperlink" Target="https://t.co/5zRwtZmDwo" TargetMode="External"/><Relationship Id="rId763" Type="http://schemas.openxmlformats.org/officeDocument/2006/relationships/hyperlink" Target="http://pbs.twimg.com/profile_images/844441939256717318/kCay3Ow8_normal.jpg" TargetMode="External"/><Relationship Id="rId1393" Type="http://schemas.openxmlformats.org/officeDocument/2006/relationships/hyperlink" Target="http://pbs.twimg.com/profile_images/1432420432989368325/uBGEKwr-_normal.jpg" TargetMode="External"/><Relationship Id="rId2444" Type="http://schemas.openxmlformats.org/officeDocument/2006/relationships/hyperlink" Target="http://pbs.twimg.com/profile_images/1103775502391697408/pwfE7uK7_normal.png" TargetMode="External"/><Relationship Id="rId3842" Type="http://schemas.openxmlformats.org/officeDocument/2006/relationships/hyperlink" Target="https://twitter.com/cutiemyhoshii" TargetMode="External"/><Relationship Id="rId416" Type="http://schemas.openxmlformats.org/officeDocument/2006/relationships/hyperlink" Target="https://t.co/69SAlle9NR" TargetMode="External"/><Relationship Id="rId1046" Type="http://schemas.openxmlformats.org/officeDocument/2006/relationships/hyperlink" Target="http://pbs.twimg.com/profile_images/1295523305026392065/FZjr_FkB_normal.jpg" TargetMode="External"/><Relationship Id="rId830" Type="http://schemas.openxmlformats.org/officeDocument/2006/relationships/hyperlink" Target="http://pbs.twimg.com/profile_images/1373608601906913285/KykiHGVF_normal.jpg" TargetMode="External"/><Relationship Id="rId1460" Type="http://schemas.openxmlformats.org/officeDocument/2006/relationships/hyperlink" Target="http://pbs.twimg.com/profile_images/877865729793548289/85DHDwJj_normal.jpg" TargetMode="External"/><Relationship Id="rId2511" Type="http://schemas.openxmlformats.org/officeDocument/2006/relationships/hyperlink" Target="http://pbs.twimg.com/profile_images/1320109402897207297/hZu02B4M_normal.jpg" TargetMode="External"/><Relationship Id="rId1113" Type="http://schemas.openxmlformats.org/officeDocument/2006/relationships/hyperlink" Target="http://pbs.twimg.com/profile_images/1404069605400735747/g34swtYb_normal.jpg" TargetMode="External"/><Relationship Id="rId4269" Type="http://schemas.openxmlformats.org/officeDocument/2006/relationships/hyperlink" Target="https://twitter.com/ruben10pt" TargetMode="External"/><Relationship Id="rId4683" Type="http://schemas.openxmlformats.org/officeDocument/2006/relationships/hyperlink" Target="https://twitter.com/otasuke_1234" TargetMode="External"/><Relationship Id="rId3285" Type="http://schemas.openxmlformats.org/officeDocument/2006/relationships/hyperlink" Target="https://twitter.com/downvideobot" TargetMode="External"/><Relationship Id="rId4336" Type="http://schemas.openxmlformats.org/officeDocument/2006/relationships/hyperlink" Target="https://twitter.com/box_fc" TargetMode="External"/><Relationship Id="rId4750" Type="http://schemas.openxmlformats.org/officeDocument/2006/relationships/hyperlink" Target="https://twitter.com/jazzbar_fmkyoto" TargetMode="External"/><Relationship Id="rId3352" Type="http://schemas.openxmlformats.org/officeDocument/2006/relationships/hyperlink" Target="https://twitter.com/vampaveli" TargetMode="External"/><Relationship Id="rId4403" Type="http://schemas.openxmlformats.org/officeDocument/2006/relationships/hyperlink" Target="https://twitter.com/wonieewins" TargetMode="External"/><Relationship Id="rId273" Type="http://schemas.openxmlformats.org/officeDocument/2006/relationships/hyperlink" Target="https://t.co/6u3Zrq2uY4" TargetMode="External"/><Relationship Id="rId3005" Type="http://schemas.openxmlformats.org/officeDocument/2006/relationships/hyperlink" Target="https://twitter.com/yeokbo" TargetMode="External"/><Relationship Id="rId340" Type="http://schemas.openxmlformats.org/officeDocument/2006/relationships/hyperlink" Target="https://t.co/8oEY2HxQLM" TargetMode="External"/><Relationship Id="rId2021" Type="http://schemas.openxmlformats.org/officeDocument/2006/relationships/hyperlink" Target="http://pbs.twimg.com/profile_images/473832573999665152/SDitVBwb_normal.jpeg" TargetMode="External"/><Relationship Id="rId4193" Type="http://schemas.openxmlformats.org/officeDocument/2006/relationships/hyperlink" Target="https://twitter.com/_angelique0_0" TargetMode="External"/><Relationship Id="rId1787" Type="http://schemas.openxmlformats.org/officeDocument/2006/relationships/hyperlink" Target="http://pbs.twimg.com/profile_images/1465222114546368512/n3KS7kSD_normal.jpg" TargetMode="External"/><Relationship Id="rId2838" Type="http://schemas.openxmlformats.org/officeDocument/2006/relationships/hyperlink" Target="https://twitter.com/ufc_pride_dream" TargetMode="External"/><Relationship Id="rId79" Type="http://schemas.openxmlformats.org/officeDocument/2006/relationships/hyperlink" Target="https://t.co/VNRxgZtYc5" TargetMode="External"/><Relationship Id="rId1854" Type="http://schemas.openxmlformats.org/officeDocument/2006/relationships/hyperlink" Target="http://pbs.twimg.com/profile_images/1439654827114450945/dERtfsbA_normal.png" TargetMode="External"/><Relationship Id="rId2905" Type="http://schemas.openxmlformats.org/officeDocument/2006/relationships/hyperlink" Target="https://twitter.com/bravado8513" TargetMode="External"/><Relationship Id="rId4260" Type="http://schemas.openxmlformats.org/officeDocument/2006/relationships/hyperlink" Target="https://twitter.com/ltiufpb" TargetMode="External"/><Relationship Id="rId1507" Type="http://schemas.openxmlformats.org/officeDocument/2006/relationships/hyperlink" Target="http://pbs.twimg.com/profile_images/1432310818272694274/XXmHzvf5_normal.jpg" TargetMode="External"/><Relationship Id="rId1921" Type="http://schemas.openxmlformats.org/officeDocument/2006/relationships/hyperlink" Target="http://pbs.twimg.com/profile_images/1403771300900851713/s0eDRkji_normal.jpg" TargetMode="External"/><Relationship Id="rId3679" Type="http://schemas.openxmlformats.org/officeDocument/2006/relationships/hyperlink" Target="https://twitter.com/mvyowa" TargetMode="External"/><Relationship Id="rId1297" Type="http://schemas.openxmlformats.org/officeDocument/2006/relationships/hyperlink" Target="http://pbs.twimg.com/profile_images/1464425964004278273/wifG3wLj_normal.jpg" TargetMode="External"/><Relationship Id="rId2695" Type="http://schemas.openxmlformats.org/officeDocument/2006/relationships/hyperlink" Target="http://pbs.twimg.com/profile_images/1219477546787463169/ysETtq_X_normal.jpg" TargetMode="External"/><Relationship Id="rId3746" Type="http://schemas.openxmlformats.org/officeDocument/2006/relationships/hyperlink" Target="https://twitter.com/xingyundaying" TargetMode="External"/><Relationship Id="rId667" Type="http://schemas.openxmlformats.org/officeDocument/2006/relationships/hyperlink" Target="https://t.co/BlcuuIMrAj" TargetMode="External"/><Relationship Id="rId2348" Type="http://schemas.openxmlformats.org/officeDocument/2006/relationships/hyperlink" Target="http://pbs.twimg.com/profile_images/1464931884002349056/bDW3vR5p_normal.jpg" TargetMode="External"/><Relationship Id="rId2762" Type="http://schemas.openxmlformats.org/officeDocument/2006/relationships/hyperlink" Target="http://pbs.twimg.com/profile_images/1173993192531742721/8dCWvKBq_normal.jpg" TargetMode="External"/><Relationship Id="rId3813" Type="http://schemas.openxmlformats.org/officeDocument/2006/relationships/hyperlink" Target="https://twitter.com/nicolas27700629" TargetMode="External"/><Relationship Id="rId734" Type="http://schemas.openxmlformats.org/officeDocument/2006/relationships/hyperlink" Target="http://pbs.twimg.com/profile_images/1461503073860284416/2DSZyiK2_normal.jpg" TargetMode="External"/><Relationship Id="rId1364" Type="http://schemas.openxmlformats.org/officeDocument/2006/relationships/hyperlink" Target="http://pbs.twimg.com/profile_images/1308812357502668812/jSVlszOa_normal.jpg" TargetMode="External"/><Relationship Id="rId2415" Type="http://schemas.openxmlformats.org/officeDocument/2006/relationships/hyperlink" Target="http://pbs.twimg.com/profile_images/1268885245392236545/ljJ7QHfk_normal.jpg" TargetMode="External"/><Relationship Id="rId70" Type="http://schemas.openxmlformats.org/officeDocument/2006/relationships/hyperlink" Target="https://t.co/fngS7Yyu31" TargetMode="External"/><Relationship Id="rId801" Type="http://schemas.openxmlformats.org/officeDocument/2006/relationships/hyperlink" Target="http://pbs.twimg.com/profile_images/1463753340836364289/9TGrT-9g_normal.jpg" TargetMode="External"/><Relationship Id="rId1017" Type="http://schemas.openxmlformats.org/officeDocument/2006/relationships/hyperlink" Target="http://pbs.twimg.com/profile_images/1413828630703075331/_DU0vHZD_normal.jpg" TargetMode="External"/><Relationship Id="rId1431" Type="http://schemas.openxmlformats.org/officeDocument/2006/relationships/hyperlink" Target="http://pbs.twimg.com/profile_images/1043645138814291968/u0cEM0u-_normal.jpg" TargetMode="External"/><Relationship Id="rId4587" Type="http://schemas.openxmlformats.org/officeDocument/2006/relationships/hyperlink" Target="https://twitter.com/truthraider1" TargetMode="External"/><Relationship Id="rId3189" Type="http://schemas.openxmlformats.org/officeDocument/2006/relationships/hyperlink" Target="https://twitter.com/biawiktor" TargetMode="External"/><Relationship Id="rId4654" Type="http://schemas.openxmlformats.org/officeDocument/2006/relationships/hyperlink" Target="https://twitter.com/chivas8_" TargetMode="External"/><Relationship Id="rId3256" Type="http://schemas.openxmlformats.org/officeDocument/2006/relationships/hyperlink" Target="https://twitter.com/itssjeffreyy" TargetMode="External"/><Relationship Id="rId4307" Type="http://schemas.openxmlformats.org/officeDocument/2006/relationships/hyperlink" Target="https://twitter.com/greenray2012" TargetMode="External"/><Relationship Id="rId177" Type="http://schemas.openxmlformats.org/officeDocument/2006/relationships/hyperlink" Target="https://t.co/RcjIttA8o9" TargetMode="External"/><Relationship Id="rId591" Type="http://schemas.openxmlformats.org/officeDocument/2006/relationships/hyperlink" Target="https://t.co/7Gu3nmu9P3" TargetMode="External"/><Relationship Id="rId2272" Type="http://schemas.openxmlformats.org/officeDocument/2006/relationships/hyperlink" Target="http://pbs.twimg.com/profile_images/1456870675181084673/T9F2Akmj_normal.jpg" TargetMode="External"/><Relationship Id="rId3670" Type="http://schemas.openxmlformats.org/officeDocument/2006/relationships/hyperlink" Target="https://twitter.com/nellychillin" TargetMode="External"/><Relationship Id="rId4721" Type="http://schemas.openxmlformats.org/officeDocument/2006/relationships/hyperlink" Target="https://twitter.com/nttcom_online" TargetMode="External"/><Relationship Id="rId244" Type="http://schemas.openxmlformats.org/officeDocument/2006/relationships/hyperlink" Target="https://t.co/stvThnlyTW" TargetMode="External"/><Relationship Id="rId3323" Type="http://schemas.openxmlformats.org/officeDocument/2006/relationships/hyperlink" Target="https://twitter.com/criscyborg" TargetMode="External"/><Relationship Id="rId311" Type="http://schemas.openxmlformats.org/officeDocument/2006/relationships/hyperlink" Target="https://t.co/VQKm4XIWDH" TargetMode="External"/><Relationship Id="rId4097" Type="http://schemas.openxmlformats.org/officeDocument/2006/relationships/hyperlink" Target="https://twitter.com/dory_meh" TargetMode="External"/><Relationship Id="rId1758" Type="http://schemas.openxmlformats.org/officeDocument/2006/relationships/hyperlink" Target="http://pbs.twimg.com/profile_images/1444378476744626178/THVYLg8g_normal.jpg" TargetMode="External"/><Relationship Id="rId2809" Type="http://schemas.openxmlformats.org/officeDocument/2006/relationships/hyperlink" Target="https://twitter.com/guicruzzz" TargetMode="External"/><Relationship Id="rId4164" Type="http://schemas.openxmlformats.org/officeDocument/2006/relationships/hyperlink" Target="https://twitter.com/dinozeroo" TargetMode="External"/><Relationship Id="rId3180" Type="http://schemas.openxmlformats.org/officeDocument/2006/relationships/hyperlink" Target="https://twitter.com/aboveallbeing" TargetMode="External"/><Relationship Id="rId4231" Type="http://schemas.openxmlformats.org/officeDocument/2006/relationships/hyperlink" Target="https://twitter.com/jungworld99" TargetMode="External"/><Relationship Id="rId1825" Type="http://schemas.openxmlformats.org/officeDocument/2006/relationships/hyperlink" Target="http://pbs.twimg.com/profile_images/1263391038044950528/S9lmamXU_normal.jpg" TargetMode="External"/><Relationship Id="rId3997" Type="http://schemas.openxmlformats.org/officeDocument/2006/relationships/hyperlink" Target="https://twitter.com/delsoncarvalho2" TargetMode="External"/><Relationship Id="rId2599" Type="http://schemas.openxmlformats.org/officeDocument/2006/relationships/hyperlink" Target="http://pbs.twimg.com/profile_images/1432679990311604226/9gI63Dvk_normal.jpg" TargetMode="External"/><Relationship Id="rId985" Type="http://schemas.openxmlformats.org/officeDocument/2006/relationships/hyperlink" Target="http://pbs.twimg.com/profile_images/1436747739761717248/Q0m8fjyo_normal.jpg" TargetMode="External"/><Relationship Id="rId2666" Type="http://schemas.openxmlformats.org/officeDocument/2006/relationships/hyperlink" Target="http://pbs.twimg.com/profile_images/911049695601991682/HCnF523x_normal.jpg" TargetMode="External"/><Relationship Id="rId3717" Type="http://schemas.openxmlformats.org/officeDocument/2006/relationships/hyperlink" Target="https://twitter.com/imnotkish" TargetMode="External"/><Relationship Id="rId638" Type="http://schemas.openxmlformats.org/officeDocument/2006/relationships/hyperlink" Target="https://t.co/oipMcn0CrR" TargetMode="External"/><Relationship Id="rId1268" Type="http://schemas.openxmlformats.org/officeDocument/2006/relationships/hyperlink" Target="http://pbs.twimg.com/profile_images/920233201301254144/oCw2s3GI_normal.jpg" TargetMode="External"/><Relationship Id="rId1682" Type="http://schemas.openxmlformats.org/officeDocument/2006/relationships/hyperlink" Target="http://pbs.twimg.com/profile_images/1465090088866656263/kTAx_Ktu_normal.jpg" TargetMode="External"/><Relationship Id="rId2319" Type="http://schemas.openxmlformats.org/officeDocument/2006/relationships/hyperlink" Target="http://pbs.twimg.com/profile_images/1463705867552010243/bEtq1Dmy_normal.jpg" TargetMode="External"/><Relationship Id="rId2733" Type="http://schemas.openxmlformats.org/officeDocument/2006/relationships/hyperlink" Target="http://pbs.twimg.com/profile_images/1458283088535068674/Jmb1RfxW_normal.jpg" TargetMode="External"/><Relationship Id="rId705" Type="http://schemas.openxmlformats.org/officeDocument/2006/relationships/hyperlink" Target="https://t.co/M5FJqTf3wd" TargetMode="External"/><Relationship Id="rId1335" Type="http://schemas.openxmlformats.org/officeDocument/2006/relationships/hyperlink" Target="http://pbs.twimg.com/profile_images/983591276372164608/fJOP4-Ys_normal.jpg" TargetMode="External"/><Relationship Id="rId2800" Type="http://schemas.openxmlformats.org/officeDocument/2006/relationships/hyperlink" Target="http://pbs.twimg.com/profile_images/1106496267809488896/OnmOOiUE_normal.jpg" TargetMode="External"/><Relationship Id="rId41" Type="http://schemas.openxmlformats.org/officeDocument/2006/relationships/hyperlink" Target="https://t.co/kPphkjjrb7" TargetMode="External"/><Relationship Id="rId1402" Type="http://schemas.openxmlformats.org/officeDocument/2006/relationships/hyperlink" Target="http://pbs.twimg.com/profile_images/1362615718898884610/SvChIdZP_normal.jpg" TargetMode="External"/><Relationship Id="rId4558" Type="http://schemas.openxmlformats.org/officeDocument/2006/relationships/hyperlink" Target="https://twitter.com/sepsfcsch3msjky" TargetMode="External"/><Relationship Id="rId3574" Type="http://schemas.openxmlformats.org/officeDocument/2006/relationships/hyperlink" Target="https://twitter.com/haouoreo" TargetMode="External"/><Relationship Id="rId4625" Type="http://schemas.openxmlformats.org/officeDocument/2006/relationships/hyperlink" Target="https://twitter.com/kzboxingmmanews" TargetMode="External"/><Relationship Id="rId495" Type="http://schemas.openxmlformats.org/officeDocument/2006/relationships/hyperlink" Target="https://t.co/r1ChmWQKDa" TargetMode="External"/><Relationship Id="rId2176" Type="http://schemas.openxmlformats.org/officeDocument/2006/relationships/hyperlink" Target="http://pbs.twimg.com/profile_images/1465234171568467970/MX4dfipl_normal.jpg" TargetMode="External"/><Relationship Id="rId2590" Type="http://schemas.openxmlformats.org/officeDocument/2006/relationships/hyperlink" Target="http://pbs.twimg.com/profile_images/1461091778673934336/R3p5SFfh_normal.jpg" TargetMode="External"/><Relationship Id="rId3227" Type="http://schemas.openxmlformats.org/officeDocument/2006/relationships/hyperlink" Target="https://twitter.com/yohukasi_4254" TargetMode="External"/><Relationship Id="rId3641" Type="http://schemas.openxmlformats.org/officeDocument/2006/relationships/hyperlink" Target="https://twitter.com/lgjkempson" TargetMode="External"/><Relationship Id="rId148" Type="http://schemas.openxmlformats.org/officeDocument/2006/relationships/hyperlink" Target="https://t.co/q1pOmcyf2l" TargetMode="External"/><Relationship Id="rId562" Type="http://schemas.openxmlformats.org/officeDocument/2006/relationships/hyperlink" Target="https://t.co/oDUuM61c5e" TargetMode="External"/><Relationship Id="rId1192" Type="http://schemas.openxmlformats.org/officeDocument/2006/relationships/hyperlink" Target="http://pbs.twimg.com/profile_images/1437145891857584128/W_TIJH8v_normal.jpg" TargetMode="External"/><Relationship Id="rId2243" Type="http://schemas.openxmlformats.org/officeDocument/2006/relationships/hyperlink" Target="http://pbs.twimg.com/profile_images/1463080900132950020/hruFBLcn_normal.jpg" TargetMode="External"/><Relationship Id="rId215" Type="http://schemas.openxmlformats.org/officeDocument/2006/relationships/hyperlink" Target="https://t.co/GyCCnoYb56" TargetMode="External"/><Relationship Id="rId2310" Type="http://schemas.openxmlformats.org/officeDocument/2006/relationships/hyperlink" Target="http://pbs.twimg.com/profile_images/1276650421046644736/Ad2iGvA4_normal.jpg" TargetMode="External"/><Relationship Id="rId4068" Type="http://schemas.openxmlformats.org/officeDocument/2006/relationships/hyperlink" Target="https://twitter.com/gesangnurh" TargetMode="External"/><Relationship Id="rId4482" Type="http://schemas.openxmlformats.org/officeDocument/2006/relationships/hyperlink" Target="https://twitter.com/foxsportsradio" TargetMode="External"/><Relationship Id="rId3084" Type="http://schemas.openxmlformats.org/officeDocument/2006/relationships/hyperlink" Target="https://twitter.com/sammyboybowers" TargetMode="External"/><Relationship Id="rId4135" Type="http://schemas.openxmlformats.org/officeDocument/2006/relationships/hyperlink" Target="https://twitter.com/thatswraith_" TargetMode="External"/><Relationship Id="rId1729" Type="http://schemas.openxmlformats.org/officeDocument/2006/relationships/hyperlink" Target="http://pbs.twimg.com/profile_images/1464891050905202692/xIa95E84_normal.jpg" TargetMode="External"/><Relationship Id="rId3151" Type="http://schemas.openxmlformats.org/officeDocument/2006/relationships/hyperlink" Target="https://twitter.com/doinga55ina54" TargetMode="External"/><Relationship Id="rId4202" Type="http://schemas.openxmlformats.org/officeDocument/2006/relationships/hyperlink" Target="https://twitter.com/illwinthiscityx" TargetMode="External"/><Relationship Id="rId3968" Type="http://schemas.openxmlformats.org/officeDocument/2006/relationships/hyperlink" Target="https://twitter.com/arthoizon" TargetMode="External"/><Relationship Id="rId5" Type="http://schemas.openxmlformats.org/officeDocument/2006/relationships/hyperlink" Target="https://t.co/mUjd2NHsGM" TargetMode="External"/><Relationship Id="rId889" Type="http://schemas.openxmlformats.org/officeDocument/2006/relationships/hyperlink" Target="http://pbs.twimg.com/profile_images/1458131743421222916/lYQmvRfX_normal.jpg" TargetMode="External"/><Relationship Id="rId1586" Type="http://schemas.openxmlformats.org/officeDocument/2006/relationships/hyperlink" Target="http://pbs.twimg.com/profile_images/1465254765068234758/_j4Lzx0U_normal.jpg" TargetMode="External"/><Relationship Id="rId2984" Type="http://schemas.openxmlformats.org/officeDocument/2006/relationships/hyperlink" Target="https://twitter.com/trukwulf" TargetMode="External"/><Relationship Id="rId609" Type="http://schemas.openxmlformats.org/officeDocument/2006/relationships/hyperlink" Target="https://t.co/oL4a1JMvH4" TargetMode="External"/><Relationship Id="rId956" Type="http://schemas.openxmlformats.org/officeDocument/2006/relationships/hyperlink" Target="http://pbs.twimg.com/profile_images/1266196506039791616/z4Ve1uL9_normal.jpg" TargetMode="External"/><Relationship Id="rId1239" Type="http://schemas.openxmlformats.org/officeDocument/2006/relationships/hyperlink" Target="http://pbs.twimg.com/profile_images/1424520708848185347/GmMNvwXo_normal.jpg" TargetMode="External"/><Relationship Id="rId2637" Type="http://schemas.openxmlformats.org/officeDocument/2006/relationships/hyperlink" Target="http://pbs.twimg.com/profile_images/1384395648213020677/kC2d0WYr_normal.jpg" TargetMode="External"/><Relationship Id="rId1653" Type="http://schemas.openxmlformats.org/officeDocument/2006/relationships/hyperlink" Target="http://pbs.twimg.com/profile_images/1455167932212736006/cNOrq3mn_normal.jpg" TargetMode="External"/><Relationship Id="rId2704" Type="http://schemas.openxmlformats.org/officeDocument/2006/relationships/hyperlink" Target="http://pbs.twimg.com/profile_images/1452353225907220480/WoVO9gMz_normal.jpg" TargetMode="External"/><Relationship Id="rId1306" Type="http://schemas.openxmlformats.org/officeDocument/2006/relationships/hyperlink" Target="http://abs.twimg.com/sticky/default_profile_images/default_profile_normal.png" TargetMode="External"/><Relationship Id="rId1720" Type="http://schemas.openxmlformats.org/officeDocument/2006/relationships/hyperlink" Target="http://pbs.twimg.com/profile_images/1423425907218391046/dsf4-L2g_normal.jpg" TargetMode="External"/><Relationship Id="rId4876" Type="http://schemas.openxmlformats.org/officeDocument/2006/relationships/hyperlink" Target="https://twitter.com/8_yfm_ufc" TargetMode="External"/><Relationship Id="rId12" Type="http://schemas.openxmlformats.org/officeDocument/2006/relationships/hyperlink" Target="https://t.co/iG6BdTKX7r" TargetMode="External"/><Relationship Id="rId3478" Type="http://schemas.openxmlformats.org/officeDocument/2006/relationships/hyperlink" Target="https://twitter.com/leigh1040" TargetMode="External"/><Relationship Id="rId3892" Type="http://schemas.openxmlformats.org/officeDocument/2006/relationships/hyperlink" Target="https://twitter.com/bigwin_1485" TargetMode="External"/><Relationship Id="rId4529" Type="http://schemas.openxmlformats.org/officeDocument/2006/relationships/hyperlink" Target="https://twitter.com/agfight" TargetMode="External"/><Relationship Id="rId399" Type="http://schemas.openxmlformats.org/officeDocument/2006/relationships/hyperlink" Target="https://t.co/HRFyEyUhIA" TargetMode="External"/><Relationship Id="rId2494" Type="http://schemas.openxmlformats.org/officeDocument/2006/relationships/hyperlink" Target="http://pbs.twimg.com/profile_images/1463615015307845632/w0D48dQ7_normal.jpg" TargetMode="External"/><Relationship Id="rId3545" Type="http://schemas.openxmlformats.org/officeDocument/2006/relationships/hyperlink" Target="https://twitter.com/connerj_vh" TargetMode="External"/><Relationship Id="rId466" Type="http://schemas.openxmlformats.org/officeDocument/2006/relationships/hyperlink" Target="https://t.co/tkjjKsKttc" TargetMode="External"/><Relationship Id="rId880" Type="http://schemas.openxmlformats.org/officeDocument/2006/relationships/hyperlink" Target="http://pbs.twimg.com/profile_images/1315351834366750727/pmVghdct_normal.jpg" TargetMode="External"/><Relationship Id="rId1096" Type="http://schemas.openxmlformats.org/officeDocument/2006/relationships/hyperlink" Target="http://pbs.twimg.com/profile_images/1444482061285400580/DKbZZ2al_normal.jpg" TargetMode="External"/><Relationship Id="rId2147" Type="http://schemas.openxmlformats.org/officeDocument/2006/relationships/hyperlink" Target="http://pbs.twimg.com/profile_images/1460917570991628289/xwoqP18c_normal.jpg" TargetMode="External"/><Relationship Id="rId2561" Type="http://schemas.openxmlformats.org/officeDocument/2006/relationships/hyperlink" Target="http://pbs.twimg.com/profile_images/651087677719187456/ul1b6g7K_normal.jpg" TargetMode="External"/><Relationship Id="rId119" Type="http://schemas.openxmlformats.org/officeDocument/2006/relationships/hyperlink" Target="https://t.co/TmMMoVnp6f" TargetMode="External"/><Relationship Id="rId533" Type="http://schemas.openxmlformats.org/officeDocument/2006/relationships/hyperlink" Target="https://t.co/flSAOwoPWw" TargetMode="External"/><Relationship Id="rId1163" Type="http://schemas.openxmlformats.org/officeDocument/2006/relationships/hyperlink" Target="http://pbs.twimg.com/profile_images/1464204769434783750/qNydhxMc_normal.jpg" TargetMode="External"/><Relationship Id="rId2214" Type="http://schemas.openxmlformats.org/officeDocument/2006/relationships/hyperlink" Target="http://pbs.twimg.com/profile_images/1395332635384233985/vBiVhEfc_normal.jpg" TargetMode="External"/><Relationship Id="rId3612" Type="http://schemas.openxmlformats.org/officeDocument/2006/relationships/hyperlink" Target="https://twitter.com/steveaustinbsr" TargetMode="External"/><Relationship Id="rId600" Type="http://schemas.openxmlformats.org/officeDocument/2006/relationships/hyperlink" Target="https://t.co/72xtqLI39q" TargetMode="External"/><Relationship Id="rId1230" Type="http://schemas.openxmlformats.org/officeDocument/2006/relationships/hyperlink" Target="http://pbs.twimg.com/profile_images/1357368526504419329/wqnD0UMN_normal.jpg" TargetMode="External"/><Relationship Id="rId4386" Type="http://schemas.openxmlformats.org/officeDocument/2006/relationships/hyperlink" Target="https://twitter.com/poppinclea" TargetMode="External"/><Relationship Id="rId4039" Type="http://schemas.openxmlformats.org/officeDocument/2006/relationships/hyperlink" Target="https://twitter.com/sasarai8" TargetMode="External"/><Relationship Id="rId4453" Type="http://schemas.openxmlformats.org/officeDocument/2006/relationships/hyperlink" Target="https://twitter.com/thelastdragon89" TargetMode="External"/><Relationship Id="rId3055" Type="http://schemas.openxmlformats.org/officeDocument/2006/relationships/hyperlink" Target="https://twitter.com/moch_thrath" TargetMode="External"/><Relationship Id="rId4106" Type="http://schemas.openxmlformats.org/officeDocument/2006/relationships/hyperlink" Target="https://twitter.com/krisjames1978" TargetMode="External"/><Relationship Id="rId4520" Type="http://schemas.openxmlformats.org/officeDocument/2006/relationships/hyperlink" Target="https://twitter.com/winnulaacityx" TargetMode="External"/><Relationship Id="rId390" Type="http://schemas.openxmlformats.org/officeDocument/2006/relationships/hyperlink" Target="https://t.co/ZyaLVmLvDZ" TargetMode="External"/><Relationship Id="rId2071" Type="http://schemas.openxmlformats.org/officeDocument/2006/relationships/hyperlink" Target="http://pbs.twimg.com/profile_images/1456389162156843010/obJuoBaN_normal.jpg" TargetMode="External"/><Relationship Id="rId3122" Type="http://schemas.openxmlformats.org/officeDocument/2006/relationships/hyperlink" Target="https://twitter.com/n0m3rcymma" TargetMode="External"/><Relationship Id="rId110" Type="http://schemas.openxmlformats.org/officeDocument/2006/relationships/hyperlink" Target="https://t.co/HHsMajABT0" TargetMode="External"/><Relationship Id="rId2888" Type="http://schemas.openxmlformats.org/officeDocument/2006/relationships/hyperlink" Target="https://twitter.com/pulletpork_p" TargetMode="External"/><Relationship Id="rId3939" Type="http://schemas.openxmlformats.org/officeDocument/2006/relationships/hyperlink" Target="https://twitter.com/thegoldenboyaus" TargetMode="External"/><Relationship Id="rId2955" Type="http://schemas.openxmlformats.org/officeDocument/2006/relationships/hyperlink" Target="https://twitter.com/doctorjoseefren" TargetMode="External"/><Relationship Id="rId927" Type="http://schemas.openxmlformats.org/officeDocument/2006/relationships/hyperlink" Target="http://pbs.twimg.com/profile_images/1456150036438528001/ntz2wD7c_normal.jpg" TargetMode="External"/><Relationship Id="rId1557" Type="http://schemas.openxmlformats.org/officeDocument/2006/relationships/hyperlink" Target="http://pbs.twimg.com/profile_images/1554684742/____2_normal.JPG" TargetMode="External"/><Relationship Id="rId1971" Type="http://schemas.openxmlformats.org/officeDocument/2006/relationships/hyperlink" Target="http://pbs.twimg.com/profile_images/1465231996708343812/_mq4LWKT_normal.jpg" TargetMode="External"/><Relationship Id="rId2608" Type="http://schemas.openxmlformats.org/officeDocument/2006/relationships/hyperlink" Target="http://pbs.twimg.com/profile_images/1286247914629603329/rMowfgut_normal.jpg" TargetMode="External"/><Relationship Id="rId1624" Type="http://schemas.openxmlformats.org/officeDocument/2006/relationships/hyperlink" Target="http://pbs.twimg.com/profile_images/1464766793755807744/yr8tWK_0_normal.jpg" TargetMode="External"/><Relationship Id="rId4030" Type="http://schemas.openxmlformats.org/officeDocument/2006/relationships/hyperlink" Target="https://twitter.com/joshialois" TargetMode="External"/><Relationship Id="rId3796" Type="http://schemas.openxmlformats.org/officeDocument/2006/relationships/hyperlink" Target="https://twitter.com/horizon343" TargetMode="External"/><Relationship Id="rId2398" Type="http://schemas.openxmlformats.org/officeDocument/2006/relationships/hyperlink" Target="http://pbs.twimg.com/profile_images/1345665185877356544/GPfIkVaW_normal.jpg" TargetMode="External"/><Relationship Id="rId3449" Type="http://schemas.openxmlformats.org/officeDocument/2006/relationships/hyperlink" Target="https://twitter.com/rndvkf" TargetMode="External"/><Relationship Id="rId4847" Type="http://schemas.openxmlformats.org/officeDocument/2006/relationships/hyperlink" Target="https://twitter.com/bowgli92" TargetMode="External"/><Relationship Id="rId3863" Type="http://schemas.openxmlformats.org/officeDocument/2006/relationships/hyperlink" Target="https://twitter.com/flymerebear" TargetMode="External"/><Relationship Id="rId784" Type="http://schemas.openxmlformats.org/officeDocument/2006/relationships/hyperlink" Target="http://pbs.twimg.com/profile_images/1400907881290027011/pl9CSxBL_normal.jpg" TargetMode="External"/><Relationship Id="rId1067" Type="http://schemas.openxmlformats.org/officeDocument/2006/relationships/hyperlink" Target="http://pbs.twimg.com/profile_images/947126283149996032/-pwj26rR_normal.jpg" TargetMode="External"/><Relationship Id="rId2465" Type="http://schemas.openxmlformats.org/officeDocument/2006/relationships/hyperlink" Target="http://pbs.twimg.com/profile_images/413343855098875904/KLt4zm4o_normal.jpeg" TargetMode="External"/><Relationship Id="rId3516" Type="http://schemas.openxmlformats.org/officeDocument/2006/relationships/hyperlink" Target="https://twitter.com/abhishekpw" TargetMode="External"/><Relationship Id="rId3930" Type="http://schemas.openxmlformats.org/officeDocument/2006/relationships/hyperlink" Target="https://twitter.com/trauch21" TargetMode="External"/><Relationship Id="rId437" Type="http://schemas.openxmlformats.org/officeDocument/2006/relationships/hyperlink" Target="https://t.co/JDhv7SCQlZ" TargetMode="External"/><Relationship Id="rId851" Type="http://schemas.openxmlformats.org/officeDocument/2006/relationships/hyperlink" Target="http://pbs.twimg.com/profile_images/1448146774573477891/NuCx5-am_normal.jpg" TargetMode="External"/><Relationship Id="rId1481" Type="http://schemas.openxmlformats.org/officeDocument/2006/relationships/hyperlink" Target="http://pbs.twimg.com/profile_images/1311641754538475520/EcCNjAM6_normal.jpg" TargetMode="External"/><Relationship Id="rId2118" Type="http://schemas.openxmlformats.org/officeDocument/2006/relationships/hyperlink" Target="http://pbs.twimg.com/profile_images/1463135874913562626/qu7NS-FK_normal.jpg" TargetMode="External"/><Relationship Id="rId2532" Type="http://schemas.openxmlformats.org/officeDocument/2006/relationships/hyperlink" Target="http://pbs.twimg.com/profile_images/1462235186607894532/MhIbl0l3_normal.jpg" TargetMode="External"/><Relationship Id="rId504" Type="http://schemas.openxmlformats.org/officeDocument/2006/relationships/hyperlink" Target="https://t.co/2J9qDgKLLj" TargetMode="External"/><Relationship Id="rId1134" Type="http://schemas.openxmlformats.org/officeDocument/2006/relationships/hyperlink" Target="http://pbs.twimg.com/profile_images/1459447446430380034/aTq14Fkz_normal.jpg" TargetMode="External"/><Relationship Id="rId1201" Type="http://schemas.openxmlformats.org/officeDocument/2006/relationships/hyperlink" Target="http://pbs.twimg.com/profile_images/1456979667777359872/fknBDcWG_normal.jpg" TargetMode="External"/><Relationship Id="rId4357" Type="http://schemas.openxmlformats.org/officeDocument/2006/relationships/hyperlink" Target="https://twitter.com/kkooblog" TargetMode="External"/><Relationship Id="rId4771" Type="http://schemas.openxmlformats.org/officeDocument/2006/relationships/hyperlink" Target="https://twitter.com/isukundesu" TargetMode="External"/><Relationship Id="rId3373" Type="http://schemas.openxmlformats.org/officeDocument/2006/relationships/hyperlink" Target="https://twitter.com/zombie_hold" TargetMode="External"/><Relationship Id="rId4424" Type="http://schemas.openxmlformats.org/officeDocument/2006/relationships/hyperlink" Target="https://twitter.com/macarioxmapi" TargetMode="External"/><Relationship Id="rId294" Type="http://schemas.openxmlformats.org/officeDocument/2006/relationships/hyperlink" Target="https://t.co/MVTgOl2N8w" TargetMode="External"/><Relationship Id="rId3026" Type="http://schemas.openxmlformats.org/officeDocument/2006/relationships/hyperlink" Target="https://twitter.com/_salt_burn_" TargetMode="External"/><Relationship Id="rId361" Type="http://schemas.openxmlformats.org/officeDocument/2006/relationships/hyperlink" Target="https://t.co/QvBT8c17oB" TargetMode="External"/><Relationship Id="rId2042" Type="http://schemas.openxmlformats.org/officeDocument/2006/relationships/hyperlink" Target="http://pbs.twimg.com/profile_images/1383118645870624773/Yulr1-CA_normal.jpg" TargetMode="External"/><Relationship Id="rId3440" Type="http://schemas.openxmlformats.org/officeDocument/2006/relationships/hyperlink" Target="https://twitter.com/renanmartineza" TargetMode="External"/><Relationship Id="rId2859" Type="http://schemas.openxmlformats.org/officeDocument/2006/relationships/hyperlink" Target="https://twitter.com/andyhickeymma" TargetMode="External"/><Relationship Id="rId1875" Type="http://schemas.openxmlformats.org/officeDocument/2006/relationships/hyperlink" Target="http://pbs.twimg.com/profile_images/459359180998991872/HujeOYO4_normal.jpeg" TargetMode="External"/><Relationship Id="rId4281" Type="http://schemas.openxmlformats.org/officeDocument/2006/relationships/hyperlink" Target="https://twitter.com/traffictriangle" TargetMode="External"/><Relationship Id="rId1528" Type="http://schemas.openxmlformats.org/officeDocument/2006/relationships/hyperlink" Target="http://pbs.twimg.com/profile_images/2218088624/20minutestech_reasonably_small_normal.jpg" TargetMode="External"/><Relationship Id="rId2926" Type="http://schemas.openxmlformats.org/officeDocument/2006/relationships/hyperlink" Target="https://twitter.com/pedro_e_kim" TargetMode="External"/><Relationship Id="rId1942" Type="http://schemas.openxmlformats.org/officeDocument/2006/relationships/hyperlink" Target="http://pbs.twimg.com/profile_images/1463833453565079560/uR70kOSA_normal.jpg" TargetMode="External"/><Relationship Id="rId4001" Type="http://schemas.openxmlformats.org/officeDocument/2006/relationships/hyperlink" Target="https://twitter.com/ruffleberg" TargetMode="External"/><Relationship Id="rId3767" Type="http://schemas.openxmlformats.org/officeDocument/2006/relationships/hyperlink" Target="https://twitter.com/yourainnn" TargetMode="External"/><Relationship Id="rId4818" Type="http://schemas.openxmlformats.org/officeDocument/2006/relationships/hyperlink" Target="https://twitter.com/adam__mma__" TargetMode="External"/><Relationship Id="rId688" Type="http://schemas.openxmlformats.org/officeDocument/2006/relationships/hyperlink" Target="https://t.co/Oe5hdOLybV" TargetMode="External"/><Relationship Id="rId2369" Type="http://schemas.openxmlformats.org/officeDocument/2006/relationships/hyperlink" Target="http://pbs.twimg.com/profile_images/1393711841201819648/-7oRkyeF_normal.jpg" TargetMode="External"/><Relationship Id="rId2783" Type="http://schemas.openxmlformats.org/officeDocument/2006/relationships/hyperlink" Target="http://pbs.twimg.com/profile_images/1390699269489836037/qwReRPsx_normal.jpg" TargetMode="External"/><Relationship Id="rId3834" Type="http://schemas.openxmlformats.org/officeDocument/2006/relationships/hyperlink" Target="https://twitter.com/zavziie" TargetMode="External"/><Relationship Id="rId755" Type="http://schemas.openxmlformats.org/officeDocument/2006/relationships/hyperlink" Target="http://pbs.twimg.com/profile_images/552307347851210752/vrXDcTFC_normal.jpeg" TargetMode="External"/><Relationship Id="rId1385" Type="http://schemas.openxmlformats.org/officeDocument/2006/relationships/hyperlink" Target="http://pbs.twimg.com/profile_images/1418544339215659014/xeAGfl6K_normal.jpg" TargetMode="External"/><Relationship Id="rId2436" Type="http://schemas.openxmlformats.org/officeDocument/2006/relationships/hyperlink" Target="http://pbs.twimg.com/profile_images/1465029952198352897/mtEt3KEP_normal.jpg" TargetMode="External"/><Relationship Id="rId2850" Type="http://schemas.openxmlformats.org/officeDocument/2006/relationships/hyperlink" Target="https://twitter.com/49ers" TargetMode="External"/><Relationship Id="rId91" Type="http://schemas.openxmlformats.org/officeDocument/2006/relationships/hyperlink" Target="https://t.co/EfIePpMPvQ" TargetMode="External"/><Relationship Id="rId408" Type="http://schemas.openxmlformats.org/officeDocument/2006/relationships/hyperlink" Target="https://t.co/fFTFGhDEEW" TargetMode="External"/><Relationship Id="rId822" Type="http://schemas.openxmlformats.org/officeDocument/2006/relationships/hyperlink" Target="http://abs.twimg.com/sticky/default_profile_images/default_profile_normal.png" TargetMode="External"/><Relationship Id="rId1038" Type="http://schemas.openxmlformats.org/officeDocument/2006/relationships/hyperlink" Target="http://pbs.twimg.com/profile_images/1293069407997108224/-HTOxFT__normal.jpg" TargetMode="External"/><Relationship Id="rId1452" Type="http://schemas.openxmlformats.org/officeDocument/2006/relationships/hyperlink" Target="http://abs.twimg.com/sticky/default_profile_images/default_profile_normal.png" TargetMode="External"/><Relationship Id="rId2503" Type="http://schemas.openxmlformats.org/officeDocument/2006/relationships/hyperlink" Target="http://pbs.twimg.com/profile_images/1218281283513671681/fTRJyt6D_normal.jpg" TargetMode="External"/><Relationship Id="rId3901" Type="http://schemas.openxmlformats.org/officeDocument/2006/relationships/hyperlink" Target="https://twitter.com/jammyleoox" TargetMode="External"/><Relationship Id="rId1105" Type="http://schemas.openxmlformats.org/officeDocument/2006/relationships/hyperlink" Target="http://pbs.twimg.com/profile_images/424416434903449602/xOcUOeOA_normal.jpeg" TargetMode="External"/><Relationship Id="rId3277" Type="http://schemas.openxmlformats.org/officeDocument/2006/relationships/hyperlink" Target="https://twitter.com/thecryptoles" TargetMode="External"/><Relationship Id="rId4675" Type="http://schemas.openxmlformats.org/officeDocument/2006/relationships/hyperlink" Target="https://twitter.com/yocchan60" TargetMode="External"/><Relationship Id="rId198" Type="http://schemas.openxmlformats.org/officeDocument/2006/relationships/hyperlink" Target="https://t.co/7EjZDjpY2G" TargetMode="External"/><Relationship Id="rId3691" Type="http://schemas.openxmlformats.org/officeDocument/2006/relationships/hyperlink" Target="https://twitter.com/ufc_dogukan" TargetMode="External"/><Relationship Id="rId4328" Type="http://schemas.openxmlformats.org/officeDocument/2006/relationships/hyperlink" Target="https://twitter.com/ryu02760276" TargetMode="External"/><Relationship Id="rId4742" Type="http://schemas.openxmlformats.org/officeDocument/2006/relationships/hyperlink" Target="https://twitter.com/biccamerae" TargetMode="External"/><Relationship Id="rId2293" Type="http://schemas.openxmlformats.org/officeDocument/2006/relationships/hyperlink" Target="http://pbs.twimg.com/profile_images/1463369016983302144/5JeNK1xq_normal.jpg" TargetMode="External"/><Relationship Id="rId3344" Type="http://schemas.openxmlformats.org/officeDocument/2006/relationships/hyperlink" Target="https://twitter.com/fooaaaddd" TargetMode="External"/><Relationship Id="rId265" Type="http://schemas.openxmlformats.org/officeDocument/2006/relationships/hyperlink" Target="https://t.co/tXWVLyHyWM" TargetMode="External"/><Relationship Id="rId2360" Type="http://schemas.openxmlformats.org/officeDocument/2006/relationships/hyperlink" Target="http://pbs.twimg.com/profile_images/658251146876747776/pZqERV5U_normal.jpg" TargetMode="External"/><Relationship Id="rId3411" Type="http://schemas.openxmlformats.org/officeDocument/2006/relationships/hyperlink" Target="https://twitter.com/salimrykiel" TargetMode="External"/><Relationship Id="rId332" Type="http://schemas.openxmlformats.org/officeDocument/2006/relationships/hyperlink" Target="https://t.co/kETgIiH5kn" TargetMode="External"/><Relationship Id="rId2013" Type="http://schemas.openxmlformats.org/officeDocument/2006/relationships/hyperlink" Target="http://pbs.twimg.com/profile_images/1464177082423181312/qKKBI0lS_normal.jpg" TargetMode="External"/><Relationship Id="rId4185" Type="http://schemas.openxmlformats.org/officeDocument/2006/relationships/hyperlink" Target="https://twitter.com/ufcrizink1" TargetMode="External"/><Relationship Id="rId1779" Type="http://schemas.openxmlformats.org/officeDocument/2006/relationships/hyperlink" Target="http://pbs.twimg.com/profile_images/1457338771750281217/Daabjkgj_normal.jpg" TargetMode="External"/><Relationship Id="rId4252" Type="http://schemas.openxmlformats.org/officeDocument/2006/relationships/hyperlink" Target="https://twitter.com/holdemset" TargetMode="External"/><Relationship Id="rId1846" Type="http://schemas.openxmlformats.org/officeDocument/2006/relationships/hyperlink" Target="http://pbs.twimg.com/profile_images/1464974480250269702/f80dQoB2_normal.jpg" TargetMode="External"/><Relationship Id="rId1913" Type="http://schemas.openxmlformats.org/officeDocument/2006/relationships/hyperlink" Target="http://pbs.twimg.com/profile_images/1464342821750689792/91IpW_I5_normal.jpg" TargetMode="External"/><Relationship Id="rId2687" Type="http://schemas.openxmlformats.org/officeDocument/2006/relationships/hyperlink" Target="http://pbs.twimg.com/profile_images/1464548323730522113/un-nZvYi_normal.jpg" TargetMode="External"/><Relationship Id="rId3738" Type="http://schemas.openxmlformats.org/officeDocument/2006/relationships/hyperlink" Target="https://twitter.com/pieckcart7" TargetMode="External"/><Relationship Id="rId659" Type="http://schemas.openxmlformats.org/officeDocument/2006/relationships/hyperlink" Target="https://t.co/vr3STi1TjJ" TargetMode="External"/><Relationship Id="rId1289" Type="http://schemas.openxmlformats.org/officeDocument/2006/relationships/hyperlink" Target="http://pbs.twimg.com/profile_images/1464932453769007106/izMlCTiW_normal.jpg" TargetMode="External"/><Relationship Id="rId1356" Type="http://schemas.openxmlformats.org/officeDocument/2006/relationships/hyperlink" Target="http://pbs.twimg.com/profile_images/892529431797002240/6nxDYvBJ_normal.jpg" TargetMode="External"/><Relationship Id="rId2754" Type="http://schemas.openxmlformats.org/officeDocument/2006/relationships/hyperlink" Target="http://pbs.twimg.com/profile_images/1413413690754273284/b3igd-5U_normal.jpg" TargetMode="External"/><Relationship Id="rId3805" Type="http://schemas.openxmlformats.org/officeDocument/2006/relationships/hyperlink" Target="https://twitter.com/ramaxjichuu" TargetMode="External"/><Relationship Id="rId726" Type="http://schemas.openxmlformats.org/officeDocument/2006/relationships/hyperlink" Target="http://pbs.twimg.com/profile_images/788799609585807360/lMshYjM7_normal.jpg" TargetMode="External"/><Relationship Id="rId1009" Type="http://schemas.openxmlformats.org/officeDocument/2006/relationships/hyperlink" Target="http://pbs.twimg.com/profile_images/1428610008518991878/toBF3vG5_normal.jpg" TargetMode="External"/><Relationship Id="rId1770" Type="http://schemas.openxmlformats.org/officeDocument/2006/relationships/hyperlink" Target="http://pbs.twimg.com/profile_images/794314106358681605/uQ6uDs3L_normal.jpg" TargetMode="External"/><Relationship Id="rId2407" Type="http://schemas.openxmlformats.org/officeDocument/2006/relationships/hyperlink" Target="http://pbs.twimg.com/profile_images/415268083054288896/QLZqat8G_normal.jpeg" TargetMode="External"/><Relationship Id="rId2821" Type="http://schemas.openxmlformats.org/officeDocument/2006/relationships/hyperlink" Target="https://twitter.com/alexanderklee" TargetMode="External"/><Relationship Id="rId62" Type="http://schemas.openxmlformats.org/officeDocument/2006/relationships/hyperlink" Target="https://t.co/oFS7FTpHnm" TargetMode="External"/><Relationship Id="rId1423" Type="http://schemas.openxmlformats.org/officeDocument/2006/relationships/hyperlink" Target="http://pbs.twimg.com/profile_images/1459579365101129729/zOftU2p__normal.jpg" TargetMode="External"/><Relationship Id="rId4579" Type="http://schemas.openxmlformats.org/officeDocument/2006/relationships/hyperlink" Target="https://twitter.com/trevorphilipsgg" TargetMode="External"/><Relationship Id="rId3595" Type="http://schemas.openxmlformats.org/officeDocument/2006/relationships/hyperlink" Target="https://twitter.com/the_cryptokid_" TargetMode="External"/><Relationship Id="rId4646" Type="http://schemas.openxmlformats.org/officeDocument/2006/relationships/hyperlink" Target="https://twitter.com/tonyelcucyu" TargetMode="External"/><Relationship Id="rId2197" Type="http://schemas.openxmlformats.org/officeDocument/2006/relationships/hyperlink" Target="http://pbs.twimg.com/profile_images/723625926228094977/uJ6QhIEU_normal.jpg" TargetMode="External"/><Relationship Id="rId3248" Type="http://schemas.openxmlformats.org/officeDocument/2006/relationships/hyperlink" Target="https://twitter.com/arielhelwani" TargetMode="External"/><Relationship Id="rId3662" Type="http://schemas.openxmlformats.org/officeDocument/2006/relationships/hyperlink" Target="https://twitter.com/wweuniverse" TargetMode="External"/><Relationship Id="rId4713" Type="http://schemas.openxmlformats.org/officeDocument/2006/relationships/hyperlink" Target="https://twitter.com/dalloyau_japon" TargetMode="External"/><Relationship Id="rId169" Type="http://schemas.openxmlformats.org/officeDocument/2006/relationships/hyperlink" Target="https://t.co/XSGjudMbcw" TargetMode="External"/><Relationship Id="rId583" Type="http://schemas.openxmlformats.org/officeDocument/2006/relationships/hyperlink" Target="https://t.co/UZBRqWkJNo" TargetMode="External"/><Relationship Id="rId2264" Type="http://schemas.openxmlformats.org/officeDocument/2006/relationships/hyperlink" Target="http://pbs.twimg.com/profile_images/1364143120863137793/x8eED5eU_normal.jpg" TargetMode="External"/><Relationship Id="rId3315" Type="http://schemas.openxmlformats.org/officeDocument/2006/relationships/hyperlink" Target="https://twitter.com/mamorusugahara7" TargetMode="External"/><Relationship Id="rId236" Type="http://schemas.openxmlformats.org/officeDocument/2006/relationships/hyperlink" Target="https://t.co/Sy7rkgGDWT" TargetMode="External"/><Relationship Id="rId650" Type="http://schemas.openxmlformats.org/officeDocument/2006/relationships/hyperlink" Target="https://t.co/bRqF3T62of" TargetMode="External"/><Relationship Id="rId1280" Type="http://schemas.openxmlformats.org/officeDocument/2006/relationships/hyperlink" Target="http://pbs.twimg.com/profile_images/378800000770600659/0a0b623490fe9a33e5e017ac2d0f80f1_normal.jpeg" TargetMode="External"/><Relationship Id="rId2331" Type="http://schemas.openxmlformats.org/officeDocument/2006/relationships/hyperlink" Target="http://pbs.twimg.com/profile_images/1455647997736464386/xGIP1RVN_normal.jpg" TargetMode="External"/><Relationship Id="rId303" Type="http://schemas.openxmlformats.org/officeDocument/2006/relationships/hyperlink" Target="http://t.co/HIZhnKjGOY" TargetMode="External"/><Relationship Id="rId4089" Type="http://schemas.openxmlformats.org/officeDocument/2006/relationships/hyperlink" Target="https://twitter.com/hfc420" TargetMode="External"/><Relationship Id="rId1000" Type="http://schemas.openxmlformats.org/officeDocument/2006/relationships/hyperlink" Target="http://pbs.twimg.com/profile_images/1107389135088693249/LJm1BRdy_normal.jpg" TargetMode="External"/><Relationship Id="rId4156" Type="http://schemas.openxmlformats.org/officeDocument/2006/relationships/hyperlink" Target="https://twitter.com/mesyedsalu" TargetMode="External"/><Relationship Id="rId4570" Type="http://schemas.openxmlformats.org/officeDocument/2006/relationships/hyperlink" Target="https://twitter.com/910sts777" TargetMode="External"/><Relationship Id="rId1817" Type="http://schemas.openxmlformats.org/officeDocument/2006/relationships/hyperlink" Target="http://pbs.twimg.com/profile_images/1311074983708299265/5HZXAA3x_normal.jpg" TargetMode="External"/><Relationship Id="rId3172" Type="http://schemas.openxmlformats.org/officeDocument/2006/relationships/hyperlink" Target="https://twitter.com/mma_fans_0817" TargetMode="External"/><Relationship Id="rId4223" Type="http://schemas.openxmlformats.org/officeDocument/2006/relationships/hyperlink" Target="https://twitter.com/smoothipup" TargetMode="External"/><Relationship Id="rId160" Type="http://schemas.openxmlformats.org/officeDocument/2006/relationships/hyperlink" Target="https://t.co/67S9Ap62ed" TargetMode="External"/><Relationship Id="rId3989" Type="http://schemas.openxmlformats.org/officeDocument/2006/relationships/hyperlink" Target="https://twitter.com/chixkenztyxx" TargetMode="External"/><Relationship Id="rId977" Type="http://schemas.openxmlformats.org/officeDocument/2006/relationships/hyperlink" Target="http://pbs.twimg.com/profile_images/1232809079443279877/iTVkQIgA_normal.jpg" TargetMode="External"/><Relationship Id="rId2658" Type="http://schemas.openxmlformats.org/officeDocument/2006/relationships/hyperlink" Target="http://pbs.twimg.com/profile_images/1311466029436948480/u9KcSg5F_normal.jpg" TargetMode="External"/><Relationship Id="rId3709" Type="http://schemas.openxmlformats.org/officeDocument/2006/relationships/hyperlink" Target="https://twitter.com/brecours" TargetMode="External"/><Relationship Id="rId4080" Type="http://schemas.openxmlformats.org/officeDocument/2006/relationships/hyperlink" Target="https://twitter.com/copirof" TargetMode="External"/><Relationship Id="rId1674" Type="http://schemas.openxmlformats.org/officeDocument/2006/relationships/hyperlink" Target="http://pbs.twimg.com/profile_images/1461500030792003588/U-7t3x8d_normal.png" TargetMode="External"/><Relationship Id="rId2725" Type="http://schemas.openxmlformats.org/officeDocument/2006/relationships/hyperlink" Target="http://pbs.twimg.com/profile_images/1455338586165891080/Beq9uie0_normal.jpg"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2.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3.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Y2760"/>
  <sheetViews>
    <sheetView workbookViewId="0">
      <pane xSplit="2" ySplit="2" topLeftCell="C3" activePane="bottomRight" state="frozen"/>
      <selection pane="topRight" activeCell="C1" sqref="C1"/>
      <selection pane="bottomLeft" activeCell="A3" sqref="A3"/>
      <selection pane="bottomRight" activeCell="A2" sqref="A2:Y2"/>
    </sheetView>
  </sheetViews>
  <sheetFormatPr defaultRowHeight="15" x14ac:dyDescent="0.25"/>
  <cols>
    <col min="1" max="2" width="10.42578125" style="1" customWidth="1"/>
    <col min="3" max="3" width="7.85546875" style="3" bestFit="1" customWidth="1"/>
    <col min="4" max="4" width="8.7109375" style="2" bestFit="1" customWidth="1"/>
    <col min="5" max="5" width="7.7109375" style="2" bestFit="1" customWidth="1"/>
    <col min="6" max="6" width="9.85546875" style="2" bestFit="1" customWidth="1"/>
    <col min="7" max="7" width="11" style="3" bestFit="1" customWidth="1"/>
    <col min="8" max="8" width="8" style="1" bestFit="1" customWidth="1"/>
    <col min="9" max="9" width="12.28515625" style="3" bestFit="1" customWidth="1"/>
    <col min="10" max="10" width="12.42578125" style="3" bestFit="1" customWidth="1"/>
    <col min="11" max="11" width="15.5703125" style="3" customWidth="1"/>
    <col min="12" max="12" width="11" hidden="1" customWidth="1"/>
    <col min="13" max="13" width="10.85546875" hidden="1" customWidth="1"/>
    <col min="14" max="14" width="16" bestFit="1" customWidth="1"/>
    <col min="15" max="15" width="12.7109375" bestFit="1" customWidth="1"/>
    <col min="16" max="16" width="14.42578125" bestFit="1" customWidth="1"/>
    <col min="17" max="17" width="8.85546875" bestFit="1" customWidth="1"/>
    <col min="18" max="18" width="9.5703125" bestFit="1" customWidth="1"/>
    <col min="19" max="19" width="13.140625" bestFit="1" customWidth="1"/>
    <col min="20" max="20" width="13.28515625" bestFit="1" customWidth="1"/>
    <col min="21" max="21" width="13.42578125" bestFit="1" customWidth="1"/>
    <col min="22" max="22" width="14.42578125" bestFit="1" customWidth="1"/>
    <col min="23" max="23" width="10.5703125" bestFit="1" customWidth="1"/>
    <col min="24" max="24" width="12.140625" bestFit="1" customWidth="1"/>
    <col min="25" max="25" width="11.5703125" bestFit="1" customWidth="1"/>
    <col min="26" max="26" width="13.5703125" bestFit="1" customWidth="1"/>
  </cols>
  <sheetData>
    <row r="1" spans="1:25" x14ac:dyDescent="0.25">
      <c r="C1" s="16" t="s">
        <v>39</v>
      </c>
      <c r="D1" s="17"/>
      <c r="E1" s="17"/>
      <c r="F1" s="17"/>
      <c r="G1" s="16"/>
      <c r="H1" s="14" t="s">
        <v>43</v>
      </c>
      <c r="I1" s="51"/>
      <c r="J1" s="51"/>
      <c r="K1" s="33" t="s">
        <v>42</v>
      </c>
      <c r="L1" s="18" t="s">
        <v>40</v>
      </c>
      <c r="M1" s="18"/>
      <c r="N1" s="15" t="s">
        <v>41</v>
      </c>
    </row>
    <row r="2" spans="1:25" ht="30" customHeight="1" x14ac:dyDescent="0.25">
      <c r="A2" s="11" t="s">
        <v>0</v>
      </c>
      <c r="B2" s="11" t="s">
        <v>1</v>
      </c>
      <c r="C2" s="13" t="s">
        <v>2</v>
      </c>
      <c r="D2" s="13" t="s">
        <v>3</v>
      </c>
      <c r="E2" s="13" t="s">
        <v>129</v>
      </c>
      <c r="F2" s="13" t="s">
        <v>4</v>
      </c>
      <c r="G2" s="13" t="s">
        <v>11</v>
      </c>
      <c r="H2" s="11" t="s">
        <v>46</v>
      </c>
      <c r="I2" s="13" t="s">
        <v>159</v>
      </c>
      <c r="J2" s="13" t="s">
        <v>160</v>
      </c>
      <c r="K2" s="13" t="s">
        <v>164</v>
      </c>
      <c r="L2" s="13" t="s">
        <v>12</v>
      </c>
      <c r="M2" s="13" t="s">
        <v>38</v>
      </c>
      <c r="N2" s="13" t="s">
        <v>176</v>
      </c>
      <c r="O2" s="13" t="s">
        <v>177</v>
      </c>
      <c r="P2" s="13" t="s">
        <v>178</v>
      </c>
      <c r="Q2" s="13" t="s">
        <v>179</v>
      </c>
      <c r="R2" s="13" t="s">
        <v>180</v>
      </c>
      <c r="S2" s="13" t="s">
        <v>181</v>
      </c>
      <c r="T2" s="13" t="s">
        <v>182</v>
      </c>
      <c r="U2" s="13" t="s">
        <v>183</v>
      </c>
      <c r="V2" s="13" t="s">
        <v>184</v>
      </c>
      <c r="W2" s="13" t="s">
        <v>185</v>
      </c>
      <c r="X2" s="13" t="s">
        <v>186</v>
      </c>
      <c r="Y2" s="13" t="s">
        <v>187</v>
      </c>
    </row>
    <row r="3" spans="1:25" ht="15" customHeight="1" x14ac:dyDescent="0.25">
      <c r="A3" s="62" t="s">
        <v>189</v>
      </c>
      <c r="B3" s="62" t="s">
        <v>189</v>
      </c>
      <c r="C3" s="63"/>
      <c r="D3" s="64"/>
      <c r="E3" s="65"/>
      <c r="F3" s="66"/>
      <c r="G3" s="63" t="str">
        <f>IF(Edges[[#This Row],[Relationship]]="Tweet","Skip","Show")</f>
        <v>Skip</v>
      </c>
      <c r="H3" s="67"/>
      <c r="I3" s="68"/>
      <c r="J3" s="68"/>
      <c r="K3" s="34"/>
      <c r="L3" s="75">
        <v>3</v>
      </c>
      <c r="M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 s="77" t="s">
        <v>178</v>
      </c>
      <c r="O3" s="79">
        <v>44529.244131944448</v>
      </c>
      <c r="P3" s="77" t="s">
        <v>2280</v>
      </c>
      <c r="Q3" s="77"/>
      <c r="R3" s="77"/>
      <c r="S3" s="77"/>
      <c r="T3" s="79">
        <v>44529.244131944448</v>
      </c>
      <c r="U3" s="80" t="s">
        <v>4283</v>
      </c>
      <c r="V3" s="77"/>
      <c r="W3" s="77"/>
      <c r="X3" s="81" t="s">
        <v>6282</v>
      </c>
      <c r="Y3" s="77"/>
    </row>
    <row r="4" spans="1:25" ht="15" customHeight="1" x14ac:dyDescent="0.25">
      <c r="A4" s="62" t="s">
        <v>190</v>
      </c>
      <c r="B4" s="62" t="s">
        <v>1663</v>
      </c>
      <c r="C4" s="63"/>
      <c r="D4" s="64"/>
      <c r="E4" s="65"/>
      <c r="F4" s="66"/>
      <c r="G4" s="63" t="str">
        <f>IF(Edges[[#This Row],[Relationship]]="Tweet","Skip","Show")</f>
        <v>Show</v>
      </c>
      <c r="H4" s="67"/>
      <c r="I4" s="68"/>
      <c r="J4" s="68"/>
      <c r="K4" s="34"/>
      <c r="L4" s="75">
        <v>4</v>
      </c>
      <c r="M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 s="77" t="s">
        <v>2278</v>
      </c>
      <c r="O4" s="79">
        <v>44529.244375000002</v>
      </c>
      <c r="P4" s="77" t="s">
        <v>2281</v>
      </c>
      <c r="Q4" s="77"/>
      <c r="R4" s="77"/>
      <c r="S4" s="77" t="s">
        <v>4103</v>
      </c>
      <c r="T4" s="79">
        <v>44529.244375000002</v>
      </c>
      <c r="U4" s="80" t="s">
        <v>4284</v>
      </c>
      <c r="V4" s="77"/>
      <c r="W4" s="77"/>
      <c r="X4" s="81" t="s">
        <v>6283</v>
      </c>
      <c r="Y4" s="81" t="s">
        <v>8281</v>
      </c>
    </row>
    <row r="5" spans="1:25" x14ac:dyDescent="0.25">
      <c r="A5" s="62" t="s">
        <v>190</v>
      </c>
      <c r="B5" s="62" t="s">
        <v>1664</v>
      </c>
      <c r="C5" s="63"/>
      <c r="D5" s="64"/>
      <c r="E5" s="65"/>
      <c r="F5" s="66"/>
      <c r="G5" s="63" t="str">
        <f>IF(Edges[[#This Row],[Relationship]]="Tweet","Skip","Show")</f>
        <v>Show</v>
      </c>
      <c r="H5" s="67"/>
      <c r="I5" s="68"/>
      <c r="J5" s="68"/>
      <c r="K5" s="34"/>
      <c r="L5" s="75">
        <v>5</v>
      </c>
      <c r="M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 s="77" t="s">
        <v>2279</v>
      </c>
      <c r="O5" s="79">
        <v>44529.244375000002</v>
      </c>
      <c r="P5" s="77" t="s">
        <v>2281</v>
      </c>
      <c r="Q5" s="77"/>
      <c r="R5" s="77"/>
      <c r="S5" s="77" t="s">
        <v>4103</v>
      </c>
      <c r="T5" s="79">
        <v>44529.244375000002</v>
      </c>
      <c r="U5" s="80" t="s">
        <v>4284</v>
      </c>
      <c r="V5" s="77"/>
      <c r="W5" s="77"/>
      <c r="X5" s="81" t="s">
        <v>6283</v>
      </c>
      <c r="Y5" s="81" t="s">
        <v>8281</v>
      </c>
    </row>
    <row r="6" spans="1:25" x14ac:dyDescent="0.25">
      <c r="A6" s="62" t="s">
        <v>191</v>
      </c>
      <c r="B6" s="62" t="s">
        <v>1665</v>
      </c>
      <c r="C6" s="63"/>
      <c r="D6" s="64"/>
      <c r="E6" s="65"/>
      <c r="F6" s="66"/>
      <c r="G6" s="63" t="str">
        <f>IF(Edges[[#This Row],[Relationship]]="Tweet","Skip","Show")</f>
        <v>Show</v>
      </c>
      <c r="H6" s="67"/>
      <c r="I6" s="68"/>
      <c r="J6" s="68"/>
      <c r="K6" s="34"/>
      <c r="L6" s="75">
        <v>6</v>
      </c>
      <c r="M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 s="77" t="s">
        <v>2279</v>
      </c>
      <c r="O6" s="79">
        <v>44529.244444444441</v>
      </c>
      <c r="P6" s="77" t="s">
        <v>2282</v>
      </c>
      <c r="Q6" s="77"/>
      <c r="R6" s="77"/>
      <c r="S6" s="77"/>
      <c r="T6" s="79">
        <v>44529.244444444441</v>
      </c>
      <c r="U6" s="80" t="s">
        <v>4285</v>
      </c>
      <c r="V6" s="77"/>
      <c r="W6" s="77"/>
      <c r="X6" s="81" t="s">
        <v>6284</v>
      </c>
      <c r="Y6" s="81" t="s">
        <v>8282</v>
      </c>
    </row>
    <row r="7" spans="1:25" x14ac:dyDescent="0.25">
      <c r="A7" s="62" t="s">
        <v>192</v>
      </c>
      <c r="B7" s="62" t="s">
        <v>1666</v>
      </c>
      <c r="C7" s="63"/>
      <c r="D7" s="64"/>
      <c r="E7" s="65"/>
      <c r="F7" s="66"/>
      <c r="G7" s="63" t="str">
        <f>IF(Edges[[#This Row],[Relationship]]="Tweet","Skip","Show")</f>
        <v>Show</v>
      </c>
      <c r="H7" s="67"/>
      <c r="I7" s="68"/>
      <c r="J7" s="68"/>
      <c r="K7" s="34"/>
      <c r="L7" s="75">
        <v>7</v>
      </c>
      <c r="M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 s="77" t="s">
        <v>2278</v>
      </c>
      <c r="O7" s="79">
        <v>44529.244571759256</v>
      </c>
      <c r="P7" s="77" t="s">
        <v>2283</v>
      </c>
      <c r="Q7" s="77"/>
      <c r="R7" s="77"/>
      <c r="S7" s="77"/>
      <c r="T7" s="79">
        <v>44529.244571759256</v>
      </c>
      <c r="U7" s="80" t="s">
        <v>4286</v>
      </c>
      <c r="V7" s="77"/>
      <c r="W7" s="77"/>
      <c r="X7" s="81" t="s">
        <v>6285</v>
      </c>
      <c r="Y7" s="77"/>
    </row>
    <row r="8" spans="1:25" x14ac:dyDescent="0.25">
      <c r="A8" s="62" t="s">
        <v>193</v>
      </c>
      <c r="B8" s="62" t="s">
        <v>1667</v>
      </c>
      <c r="C8" s="63"/>
      <c r="D8" s="64"/>
      <c r="E8" s="65"/>
      <c r="F8" s="66"/>
      <c r="G8" s="63" t="str">
        <f>IF(Edges[[#This Row],[Relationship]]="Tweet","Skip","Show")</f>
        <v>Show</v>
      </c>
      <c r="H8" s="67"/>
      <c r="I8" s="68"/>
      <c r="J8" s="68"/>
      <c r="K8" s="34"/>
      <c r="L8" s="75">
        <v>8</v>
      </c>
      <c r="M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 s="77" t="s">
        <v>2278</v>
      </c>
      <c r="O8" s="79">
        <v>44529.245393518519</v>
      </c>
      <c r="P8" s="77" t="s">
        <v>2284</v>
      </c>
      <c r="Q8" s="77"/>
      <c r="R8" s="77"/>
      <c r="S8" s="77"/>
      <c r="T8" s="79">
        <v>44529.245393518519</v>
      </c>
      <c r="U8" s="80" t="s">
        <v>4287</v>
      </c>
      <c r="V8" s="77"/>
      <c r="W8" s="77"/>
      <c r="X8" s="81" t="s">
        <v>6286</v>
      </c>
      <c r="Y8" s="77"/>
    </row>
    <row r="9" spans="1:25" x14ac:dyDescent="0.25">
      <c r="A9" s="62" t="s">
        <v>193</v>
      </c>
      <c r="B9" s="62" t="s">
        <v>1668</v>
      </c>
      <c r="C9" s="63"/>
      <c r="D9" s="64"/>
      <c r="E9" s="65"/>
      <c r="F9" s="66"/>
      <c r="G9" s="63" t="str">
        <f>IF(Edges[[#This Row],[Relationship]]="Tweet","Skip","Show")</f>
        <v>Show</v>
      </c>
      <c r="H9" s="67"/>
      <c r="I9" s="68"/>
      <c r="J9" s="68"/>
      <c r="K9" s="34"/>
      <c r="L9" s="75">
        <v>9</v>
      </c>
      <c r="M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 s="77" t="s">
        <v>2278</v>
      </c>
      <c r="O9" s="79">
        <v>44529.245393518519</v>
      </c>
      <c r="P9" s="77" t="s">
        <v>2284</v>
      </c>
      <c r="Q9" s="77"/>
      <c r="R9" s="77"/>
      <c r="S9" s="77"/>
      <c r="T9" s="79">
        <v>44529.245393518519</v>
      </c>
      <c r="U9" s="80" t="s">
        <v>4287</v>
      </c>
      <c r="V9" s="77"/>
      <c r="W9" s="77"/>
      <c r="X9" s="81" t="s">
        <v>6286</v>
      </c>
      <c r="Y9" s="77"/>
    </row>
    <row r="10" spans="1:25" x14ac:dyDescent="0.25">
      <c r="A10" s="62" t="s">
        <v>194</v>
      </c>
      <c r="B10" s="62" t="s">
        <v>1666</v>
      </c>
      <c r="C10" s="63"/>
      <c r="D10" s="64"/>
      <c r="E10" s="65"/>
      <c r="F10" s="66"/>
      <c r="G10" s="63" t="str">
        <f>IF(Edges[[#This Row],[Relationship]]="Tweet","Skip","Show")</f>
        <v>Show</v>
      </c>
      <c r="H10" s="67"/>
      <c r="I10" s="68"/>
      <c r="J10" s="68"/>
      <c r="K10" s="34"/>
      <c r="L10" s="75">
        <v>10</v>
      </c>
      <c r="M1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 s="77" t="s">
        <v>2278</v>
      </c>
      <c r="O10" s="79">
        <v>44529.245891203704</v>
      </c>
      <c r="P10" s="77" t="s">
        <v>2285</v>
      </c>
      <c r="Q10" s="77"/>
      <c r="R10" s="77"/>
      <c r="S10" s="77"/>
      <c r="T10" s="79">
        <v>44529.245891203704</v>
      </c>
      <c r="U10" s="80" t="s">
        <v>4288</v>
      </c>
      <c r="V10" s="77"/>
      <c r="W10" s="77"/>
      <c r="X10" s="81" t="s">
        <v>6287</v>
      </c>
      <c r="Y10" s="77"/>
    </row>
    <row r="11" spans="1:25" x14ac:dyDescent="0.25">
      <c r="A11" s="62" t="s">
        <v>194</v>
      </c>
      <c r="B11" s="62" t="s">
        <v>1666</v>
      </c>
      <c r="C11" s="63"/>
      <c r="D11" s="64"/>
      <c r="E11" s="65"/>
      <c r="F11" s="66"/>
      <c r="G11" s="63" t="str">
        <f>IF(Edges[[#This Row],[Relationship]]="Tweet","Skip","Show")</f>
        <v>Show</v>
      </c>
      <c r="H11" s="67"/>
      <c r="I11" s="68"/>
      <c r="J11" s="68"/>
      <c r="K11" s="34"/>
      <c r="L11" s="75">
        <v>11</v>
      </c>
      <c r="M1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 s="77" t="s">
        <v>2278</v>
      </c>
      <c r="O11" s="79">
        <v>44529.24590277778</v>
      </c>
      <c r="P11" s="77" t="s">
        <v>2283</v>
      </c>
      <c r="Q11" s="77"/>
      <c r="R11" s="77"/>
      <c r="S11" s="77"/>
      <c r="T11" s="79">
        <v>44529.24590277778</v>
      </c>
      <c r="U11" s="80" t="s">
        <v>4289</v>
      </c>
      <c r="V11" s="77"/>
      <c r="W11" s="77"/>
      <c r="X11" s="81" t="s">
        <v>6288</v>
      </c>
      <c r="Y11" s="77"/>
    </row>
    <row r="12" spans="1:25" x14ac:dyDescent="0.25">
      <c r="A12" s="62" t="s">
        <v>195</v>
      </c>
      <c r="B12" s="62" t="s">
        <v>1669</v>
      </c>
      <c r="C12" s="63"/>
      <c r="D12" s="64"/>
      <c r="E12" s="65"/>
      <c r="F12" s="66"/>
      <c r="G12" s="63" t="str">
        <f>IF(Edges[[#This Row],[Relationship]]="Tweet","Skip","Show")</f>
        <v>Show</v>
      </c>
      <c r="H12" s="67"/>
      <c r="I12" s="68"/>
      <c r="J12" s="68"/>
      <c r="K12" s="34"/>
      <c r="L12" s="75">
        <v>12</v>
      </c>
      <c r="M1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 s="77" t="s">
        <v>2278</v>
      </c>
      <c r="O12" s="79">
        <v>44529.245937500003</v>
      </c>
      <c r="P12" s="77" t="s">
        <v>2286</v>
      </c>
      <c r="Q12" s="77"/>
      <c r="R12" s="77"/>
      <c r="S12" s="77"/>
      <c r="T12" s="79">
        <v>44529.245937500003</v>
      </c>
      <c r="U12" s="80" t="s">
        <v>4290</v>
      </c>
      <c r="V12" s="77"/>
      <c r="W12" s="77"/>
      <c r="X12" s="81" t="s">
        <v>6289</v>
      </c>
      <c r="Y12" s="81" t="s">
        <v>8283</v>
      </c>
    </row>
    <row r="13" spans="1:25" x14ac:dyDescent="0.25">
      <c r="A13" s="62" t="s">
        <v>195</v>
      </c>
      <c r="B13" s="62" t="s">
        <v>1670</v>
      </c>
      <c r="C13" s="63"/>
      <c r="D13" s="64"/>
      <c r="E13" s="65"/>
      <c r="F13" s="66"/>
      <c r="G13" s="63" t="str">
        <f>IF(Edges[[#This Row],[Relationship]]="Tweet","Skip","Show")</f>
        <v>Show</v>
      </c>
      <c r="H13" s="67"/>
      <c r="I13" s="68"/>
      <c r="J13" s="68"/>
      <c r="K13" s="34"/>
      <c r="L13" s="75">
        <v>13</v>
      </c>
      <c r="M1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 s="77" t="s">
        <v>2278</v>
      </c>
      <c r="O13" s="79">
        <v>44529.245937500003</v>
      </c>
      <c r="P13" s="77" t="s">
        <v>2286</v>
      </c>
      <c r="Q13" s="77"/>
      <c r="R13" s="77"/>
      <c r="S13" s="77"/>
      <c r="T13" s="79">
        <v>44529.245937500003</v>
      </c>
      <c r="U13" s="80" t="s">
        <v>4290</v>
      </c>
      <c r="V13" s="77"/>
      <c r="W13" s="77"/>
      <c r="X13" s="81" t="s">
        <v>6289</v>
      </c>
      <c r="Y13" s="81" t="s">
        <v>8283</v>
      </c>
    </row>
    <row r="14" spans="1:25" x14ac:dyDescent="0.25">
      <c r="A14" s="62" t="s">
        <v>195</v>
      </c>
      <c r="B14" s="62" t="s">
        <v>1664</v>
      </c>
      <c r="C14" s="63"/>
      <c r="D14" s="64"/>
      <c r="E14" s="65"/>
      <c r="F14" s="66"/>
      <c r="G14" s="63" t="str">
        <f>IF(Edges[[#This Row],[Relationship]]="Tweet","Skip","Show")</f>
        <v>Show</v>
      </c>
      <c r="H14" s="67"/>
      <c r="I14" s="68"/>
      <c r="J14" s="68"/>
      <c r="K14" s="34"/>
      <c r="L14" s="75">
        <v>14</v>
      </c>
      <c r="M1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 s="77" t="s">
        <v>2279</v>
      </c>
      <c r="O14" s="79">
        <v>44529.245937500003</v>
      </c>
      <c r="P14" s="77" t="s">
        <v>2286</v>
      </c>
      <c r="Q14" s="77"/>
      <c r="R14" s="77"/>
      <c r="S14" s="77"/>
      <c r="T14" s="79">
        <v>44529.245937500003</v>
      </c>
      <c r="U14" s="80" t="s">
        <v>4290</v>
      </c>
      <c r="V14" s="77"/>
      <c r="W14" s="77"/>
      <c r="X14" s="81" t="s">
        <v>6289</v>
      </c>
      <c r="Y14" s="81" t="s">
        <v>8283</v>
      </c>
    </row>
    <row r="15" spans="1:25" x14ac:dyDescent="0.25">
      <c r="A15" s="62" t="s">
        <v>196</v>
      </c>
      <c r="B15" s="62" t="s">
        <v>1666</v>
      </c>
      <c r="C15" s="63"/>
      <c r="D15" s="64"/>
      <c r="E15" s="65"/>
      <c r="F15" s="66"/>
      <c r="G15" s="63" t="str">
        <f>IF(Edges[[#This Row],[Relationship]]="Tweet","Skip","Show")</f>
        <v>Show</v>
      </c>
      <c r="H15" s="67"/>
      <c r="I15" s="68"/>
      <c r="J15" s="68"/>
      <c r="K15" s="34"/>
      <c r="L15" s="75">
        <v>15</v>
      </c>
      <c r="M1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 s="77" t="s">
        <v>2278</v>
      </c>
      <c r="O15" s="79">
        <v>44529.246296296296</v>
      </c>
      <c r="P15" s="77" t="s">
        <v>2285</v>
      </c>
      <c r="Q15" s="77"/>
      <c r="R15" s="77"/>
      <c r="S15" s="77"/>
      <c r="T15" s="79">
        <v>44529.246296296296</v>
      </c>
      <c r="U15" s="80" t="s">
        <v>4291</v>
      </c>
      <c r="V15" s="77"/>
      <c r="W15" s="77"/>
      <c r="X15" s="81" t="s">
        <v>6290</v>
      </c>
      <c r="Y15" s="77"/>
    </row>
    <row r="16" spans="1:25" x14ac:dyDescent="0.25">
      <c r="A16" s="62" t="s">
        <v>196</v>
      </c>
      <c r="B16" s="62" t="s">
        <v>1666</v>
      </c>
      <c r="C16" s="63"/>
      <c r="D16" s="64"/>
      <c r="E16" s="65"/>
      <c r="F16" s="66"/>
      <c r="G16" s="63" t="str">
        <f>IF(Edges[[#This Row],[Relationship]]="Tweet","Skip","Show")</f>
        <v>Show</v>
      </c>
      <c r="H16" s="67"/>
      <c r="I16" s="68"/>
      <c r="J16" s="68"/>
      <c r="K16" s="34"/>
      <c r="L16" s="75">
        <v>16</v>
      </c>
      <c r="M1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 s="77" t="s">
        <v>2278</v>
      </c>
      <c r="O16" s="79">
        <v>44529.246342592596</v>
      </c>
      <c r="P16" s="77" t="s">
        <v>2283</v>
      </c>
      <c r="Q16" s="77"/>
      <c r="R16" s="77"/>
      <c r="S16" s="77"/>
      <c r="T16" s="79">
        <v>44529.246342592596</v>
      </c>
      <c r="U16" s="80" t="s">
        <v>4292</v>
      </c>
      <c r="V16" s="77"/>
      <c r="W16" s="77"/>
      <c r="X16" s="81" t="s">
        <v>6291</v>
      </c>
      <c r="Y16" s="77"/>
    </row>
    <row r="17" spans="1:25" x14ac:dyDescent="0.25">
      <c r="A17" s="62" t="s">
        <v>197</v>
      </c>
      <c r="B17" s="62" t="s">
        <v>1671</v>
      </c>
      <c r="C17" s="63"/>
      <c r="D17" s="64"/>
      <c r="E17" s="65"/>
      <c r="F17" s="66"/>
      <c r="G17" s="63" t="str">
        <f>IF(Edges[[#This Row],[Relationship]]="Tweet","Skip","Show")</f>
        <v>Show</v>
      </c>
      <c r="H17" s="67"/>
      <c r="I17" s="68"/>
      <c r="J17" s="68"/>
      <c r="K17" s="34"/>
      <c r="L17" s="75">
        <v>17</v>
      </c>
      <c r="M1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 s="77" t="s">
        <v>2278</v>
      </c>
      <c r="O17" s="79">
        <v>44529.246539351851</v>
      </c>
      <c r="P17" s="77" t="s">
        <v>2287</v>
      </c>
      <c r="Q17" s="77"/>
      <c r="R17" s="77"/>
      <c r="S17" s="77"/>
      <c r="T17" s="79">
        <v>44529.246539351851</v>
      </c>
      <c r="U17" s="80" t="s">
        <v>4293</v>
      </c>
      <c r="V17" s="77"/>
      <c r="W17" s="77"/>
      <c r="X17" s="81" t="s">
        <v>6292</v>
      </c>
      <c r="Y17" s="77"/>
    </row>
    <row r="18" spans="1:25" x14ac:dyDescent="0.25">
      <c r="A18" s="62" t="s">
        <v>198</v>
      </c>
      <c r="B18" s="62" t="s">
        <v>1666</v>
      </c>
      <c r="C18" s="63"/>
      <c r="D18" s="64"/>
      <c r="E18" s="65"/>
      <c r="F18" s="66"/>
      <c r="G18" s="63" t="str">
        <f>IF(Edges[[#This Row],[Relationship]]="Tweet","Skip","Show")</f>
        <v>Show</v>
      </c>
      <c r="H18" s="67"/>
      <c r="I18" s="68"/>
      <c r="J18" s="68"/>
      <c r="K18" s="34"/>
      <c r="L18" s="75">
        <v>18</v>
      </c>
      <c r="M1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 s="77" t="s">
        <v>2278</v>
      </c>
      <c r="O18" s="79">
        <v>44529.246817129628</v>
      </c>
      <c r="P18" s="77" t="s">
        <v>2288</v>
      </c>
      <c r="Q18" s="80" t="s">
        <v>3511</v>
      </c>
      <c r="R18" s="77" t="s">
        <v>4018</v>
      </c>
      <c r="S18" s="77"/>
      <c r="T18" s="79">
        <v>44529.246817129628</v>
      </c>
      <c r="U18" s="80" t="s">
        <v>4294</v>
      </c>
      <c r="V18" s="77"/>
      <c r="W18" s="77"/>
      <c r="X18" s="81" t="s">
        <v>6293</v>
      </c>
      <c r="Y18" s="77"/>
    </row>
    <row r="19" spans="1:25" x14ac:dyDescent="0.25">
      <c r="A19" s="62" t="s">
        <v>198</v>
      </c>
      <c r="B19" s="62" t="s">
        <v>1666</v>
      </c>
      <c r="C19" s="63"/>
      <c r="D19" s="64"/>
      <c r="E19" s="65"/>
      <c r="F19" s="66"/>
      <c r="G19" s="63" t="str">
        <f>IF(Edges[[#This Row],[Relationship]]="Tweet","Skip","Show")</f>
        <v>Show</v>
      </c>
      <c r="H19" s="67"/>
      <c r="I19" s="68"/>
      <c r="J19" s="68"/>
      <c r="K19" s="34"/>
      <c r="L19" s="75">
        <v>19</v>
      </c>
      <c r="M1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 s="77" t="s">
        <v>2278</v>
      </c>
      <c r="O19" s="79">
        <v>44529.246840277781</v>
      </c>
      <c r="P19" s="77" t="s">
        <v>2283</v>
      </c>
      <c r="Q19" s="77"/>
      <c r="R19" s="77"/>
      <c r="S19" s="77"/>
      <c r="T19" s="79">
        <v>44529.246840277781</v>
      </c>
      <c r="U19" s="80" t="s">
        <v>4295</v>
      </c>
      <c r="V19" s="77"/>
      <c r="W19" s="77"/>
      <c r="X19" s="81" t="s">
        <v>6294</v>
      </c>
      <c r="Y19" s="77"/>
    </row>
    <row r="20" spans="1:25" x14ac:dyDescent="0.25">
      <c r="A20" s="62" t="s">
        <v>199</v>
      </c>
      <c r="B20" s="62" t="s">
        <v>1668</v>
      </c>
      <c r="C20" s="63"/>
      <c r="D20" s="64"/>
      <c r="E20" s="65"/>
      <c r="F20" s="66"/>
      <c r="G20" s="63" t="str">
        <f>IF(Edges[[#This Row],[Relationship]]="Tweet","Skip","Show")</f>
        <v>Show</v>
      </c>
      <c r="H20" s="67"/>
      <c r="I20" s="68"/>
      <c r="J20" s="68"/>
      <c r="K20" s="34"/>
      <c r="L20" s="75">
        <v>20</v>
      </c>
      <c r="M2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 s="77" t="s">
        <v>2278</v>
      </c>
      <c r="O20" s="79">
        <v>44529.247337962966</v>
      </c>
      <c r="P20" s="77" t="s">
        <v>2289</v>
      </c>
      <c r="Q20" s="77"/>
      <c r="R20" s="77"/>
      <c r="S20" s="77" t="s">
        <v>4102</v>
      </c>
      <c r="T20" s="79">
        <v>44529.247337962966</v>
      </c>
      <c r="U20" s="80" t="s">
        <v>4296</v>
      </c>
      <c r="V20" s="77"/>
      <c r="W20" s="77"/>
      <c r="X20" s="81" t="s">
        <v>6295</v>
      </c>
      <c r="Y20" s="77"/>
    </row>
    <row r="21" spans="1:25" x14ac:dyDescent="0.25">
      <c r="A21" s="62" t="s">
        <v>199</v>
      </c>
      <c r="B21" s="62" t="s">
        <v>1627</v>
      </c>
      <c r="C21" s="63"/>
      <c r="D21" s="64"/>
      <c r="E21" s="65"/>
      <c r="F21" s="66"/>
      <c r="G21" s="63" t="str">
        <f>IF(Edges[[#This Row],[Relationship]]="Tweet","Skip","Show")</f>
        <v>Show</v>
      </c>
      <c r="H21" s="67"/>
      <c r="I21" s="68"/>
      <c r="J21" s="68"/>
      <c r="K21" s="34"/>
      <c r="L21" s="75">
        <v>21</v>
      </c>
      <c r="M2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 s="77" t="s">
        <v>2278</v>
      </c>
      <c r="O21" s="79">
        <v>44529.247337962966</v>
      </c>
      <c r="P21" s="77" t="s">
        <v>2289</v>
      </c>
      <c r="Q21" s="77"/>
      <c r="R21" s="77"/>
      <c r="S21" s="77" t="s">
        <v>4102</v>
      </c>
      <c r="T21" s="79">
        <v>44529.247337962966</v>
      </c>
      <c r="U21" s="80" t="s">
        <v>4296</v>
      </c>
      <c r="V21" s="77"/>
      <c r="W21" s="77"/>
      <c r="X21" s="81" t="s">
        <v>6295</v>
      </c>
      <c r="Y21" s="77"/>
    </row>
    <row r="22" spans="1:25" x14ac:dyDescent="0.25">
      <c r="A22" s="62" t="s">
        <v>200</v>
      </c>
      <c r="B22" s="62" t="s">
        <v>1672</v>
      </c>
      <c r="C22" s="63"/>
      <c r="D22" s="64"/>
      <c r="E22" s="65"/>
      <c r="F22" s="66"/>
      <c r="G22" s="63" t="str">
        <f>IF(Edges[[#This Row],[Relationship]]="Tweet","Skip","Show")</f>
        <v>Show</v>
      </c>
      <c r="H22" s="67"/>
      <c r="I22" s="68"/>
      <c r="J22" s="68"/>
      <c r="K22" s="34"/>
      <c r="L22" s="75">
        <v>22</v>
      </c>
      <c r="M2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 s="77" t="s">
        <v>2278</v>
      </c>
      <c r="O22" s="79">
        <v>44529.243854166663</v>
      </c>
      <c r="P22" s="77" t="s">
        <v>2290</v>
      </c>
      <c r="Q22" s="80" t="s">
        <v>3512</v>
      </c>
      <c r="R22" s="77" t="s">
        <v>4018</v>
      </c>
      <c r="S22" s="77"/>
      <c r="T22" s="79">
        <v>44529.243854166663</v>
      </c>
      <c r="U22" s="80" t="s">
        <v>4297</v>
      </c>
      <c r="V22" s="77"/>
      <c r="W22" s="77"/>
      <c r="X22" s="81" t="s">
        <v>6296</v>
      </c>
      <c r="Y22" s="81" t="s">
        <v>8284</v>
      </c>
    </row>
    <row r="23" spans="1:25" x14ac:dyDescent="0.25">
      <c r="A23" s="62" t="s">
        <v>200</v>
      </c>
      <c r="B23" s="62" t="s">
        <v>1672</v>
      </c>
      <c r="C23" s="63"/>
      <c r="D23" s="64"/>
      <c r="E23" s="65"/>
      <c r="F23" s="66"/>
      <c r="G23" s="63" t="str">
        <f>IF(Edges[[#This Row],[Relationship]]="Tweet","Skip","Show")</f>
        <v>Show</v>
      </c>
      <c r="H23" s="67"/>
      <c r="I23" s="68"/>
      <c r="J23" s="68"/>
      <c r="K23" s="34"/>
      <c r="L23" s="75">
        <v>23</v>
      </c>
      <c r="M2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 s="77" t="s">
        <v>2278</v>
      </c>
      <c r="O23" s="79">
        <v>44529.244513888887</v>
      </c>
      <c r="P23" s="77" t="s">
        <v>2291</v>
      </c>
      <c r="Q23" s="80" t="s">
        <v>3513</v>
      </c>
      <c r="R23" s="77" t="s">
        <v>4018</v>
      </c>
      <c r="S23" s="77"/>
      <c r="T23" s="79">
        <v>44529.244513888887</v>
      </c>
      <c r="U23" s="80" t="s">
        <v>4298</v>
      </c>
      <c r="V23" s="77"/>
      <c r="W23" s="77"/>
      <c r="X23" s="81" t="s">
        <v>6297</v>
      </c>
      <c r="Y23" s="81" t="s">
        <v>6296</v>
      </c>
    </row>
    <row r="24" spans="1:25" x14ac:dyDescent="0.25">
      <c r="A24" s="62" t="s">
        <v>200</v>
      </c>
      <c r="B24" s="62" t="s">
        <v>1672</v>
      </c>
      <c r="C24" s="63"/>
      <c r="D24" s="64"/>
      <c r="E24" s="65"/>
      <c r="F24" s="66"/>
      <c r="G24" s="63" t="str">
        <f>IF(Edges[[#This Row],[Relationship]]="Tweet","Skip","Show")</f>
        <v>Show</v>
      </c>
      <c r="H24" s="67"/>
      <c r="I24" s="68"/>
      <c r="J24" s="68"/>
      <c r="K24" s="34"/>
      <c r="L24" s="75">
        <v>24</v>
      </c>
      <c r="M2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 s="77" t="s">
        <v>2278</v>
      </c>
      <c r="O24" s="79">
        <v>44529.245092592595</v>
      </c>
      <c r="P24" s="77" t="s">
        <v>2292</v>
      </c>
      <c r="Q24" s="80" t="s">
        <v>3514</v>
      </c>
      <c r="R24" s="77" t="s">
        <v>4018</v>
      </c>
      <c r="S24" s="77"/>
      <c r="T24" s="79">
        <v>44529.245092592595</v>
      </c>
      <c r="U24" s="80" t="s">
        <v>4299</v>
      </c>
      <c r="V24" s="77"/>
      <c r="W24" s="77"/>
      <c r="X24" s="81" t="s">
        <v>6298</v>
      </c>
      <c r="Y24" s="81" t="s">
        <v>6297</v>
      </c>
    </row>
    <row r="25" spans="1:25" x14ac:dyDescent="0.25">
      <c r="A25" s="62" t="s">
        <v>200</v>
      </c>
      <c r="B25" s="62" t="s">
        <v>1672</v>
      </c>
      <c r="C25" s="63"/>
      <c r="D25" s="64"/>
      <c r="E25" s="65"/>
      <c r="F25" s="66"/>
      <c r="G25" s="63" t="str">
        <f>IF(Edges[[#This Row],[Relationship]]="Tweet","Skip","Show")</f>
        <v>Show</v>
      </c>
      <c r="H25" s="67"/>
      <c r="I25" s="68"/>
      <c r="J25" s="68"/>
      <c r="K25" s="34"/>
      <c r="L25" s="75">
        <v>25</v>
      </c>
      <c r="M2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 s="77" t="s">
        <v>2278</v>
      </c>
      <c r="O25" s="79">
        <v>44529.247557870367</v>
      </c>
      <c r="P25" s="77" t="s">
        <v>2293</v>
      </c>
      <c r="Q25" s="80" t="s">
        <v>3515</v>
      </c>
      <c r="R25" s="77" t="s">
        <v>4019</v>
      </c>
      <c r="S25" s="77"/>
      <c r="T25" s="79">
        <v>44529.247557870367</v>
      </c>
      <c r="U25" s="80" t="s">
        <v>4300</v>
      </c>
      <c r="V25" s="77"/>
      <c r="W25" s="77"/>
      <c r="X25" s="81" t="s">
        <v>6299</v>
      </c>
      <c r="Y25" s="81" t="s">
        <v>8285</v>
      </c>
    </row>
    <row r="26" spans="1:25" x14ac:dyDescent="0.25">
      <c r="A26" s="62" t="s">
        <v>200</v>
      </c>
      <c r="B26" s="62" t="s">
        <v>1673</v>
      </c>
      <c r="C26" s="63"/>
      <c r="D26" s="64"/>
      <c r="E26" s="65"/>
      <c r="F26" s="66"/>
      <c r="G26" s="63" t="str">
        <f>IF(Edges[[#This Row],[Relationship]]="Tweet","Skip","Show")</f>
        <v>Show</v>
      </c>
      <c r="H26" s="67"/>
      <c r="I26" s="68"/>
      <c r="J26" s="68"/>
      <c r="K26" s="34"/>
      <c r="L26" s="75">
        <v>26</v>
      </c>
      <c r="M2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 s="77" t="s">
        <v>2278</v>
      </c>
      <c r="O26" s="79">
        <v>44529.243854166663</v>
      </c>
      <c r="P26" s="77" t="s">
        <v>2290</v>
      </c>
      <c r="Q26" s="80" t="s">
        <v>3512</v>
      </c>
      <c r="R26" s="77" t="s">
        <v>4018</v>
      </c>
      <c r="S26" s="77"/>
      <c r="T26" s="79">
        <v>44529.243854166663</v>
      </c>
      <c r="U26" s="80" t="s">
        <v>4297</v>
      </c>
      <c r="V26" s="77"/>
      <c r="W26" s="77"/>
      <c r="X26" s="81" t="s">
        <v>6296</v>
      </c>
      <c r="Y26" s="81" t="s">
        <v>8284</v>
      </c>
    </row>
    <row r="27" spans="1:25" x14ac:dyDescent="0.25">
      <c r="A27" s="62" t="s">
        <v>200</v>
      </c>
      <c r="B27" s="62" t="s">
        <v>1673</v>
      </c>
      <c r="C27" s="63"/>
      <c r="D27" s="64"/>
      <c r="E27" s="65"/>
      <c r="F27" s="66"/>
      <c r="G27" s="63" t="str">
        <f>IF(Edges[[#This Row],[Relationship]]="Tweet","Skip","Show")</f>
        <v>Show</v>
      </c>
      <c r="H27" s="67"/>
      <c r="I27" s="68"/>
      <c r="J27" s="68"/>
      <c r="K27" s="34"/>
      <c r="L27" s="75">
        <v>27</v>
      </c>
      <c r="M2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 s="77" t="s">
        <v>2278</v>
      </c>
      <c r="O27" s="79">
        <v>44529.244513888887</v>
      </c>
      <c r="P27" s="77" t="s">
        <v>2291</v>
      </c>
      <c r="Q27" s="80" t="s">
        <v>3513</v>
      </c>
      <c r="R27" s="77" t="s">
        <v>4018</v>
      </c>
      <c r="S27" s="77"/>
      <c r="T27" s="79">
        <v>44529.244513888887</v>
      </c>
      <c r="U27" s="80" t="s">
        <v>4298</v>
      </c>
      <c r="V27" s="77"/>
      <c r="W27" s="77"/>
      <c r="X27" s="81" t="s">
        <v>6297</v>
      </c>
      <c r="Y27" s="81" t="s">
        <v>6296</v>
      </c>
    </row>
    <row r="28" spans="1:25" x14ac:dyDescent="0.25">
      <c r="A28" s="62" t="s">
        <v>200</v>
      </c>
      <c r="B28" s="62" t="s">
        <v>1673</v>
      </c>
      <c r="C28" s="63"/>
      <c r="D28" s="64"/>
      <c r="E28" s="65"/>
      <c r="F28" s="66"/>
      <c r="G28" s="63" t="str">
        <f>IF(Edges[[#This Row],[Relationship]]="Tweet","Skip","Show")</f>
        <v>Show</v>
      </c>
      <c r="H28" s="67"/>
      <c r="I28" s="68"/>
      <c r="J28" s="68"/>
      <c r="K28" s="34"/>
      <c r="L28" s="75">
        <v>28</v>
      </c>
      <c r="M2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8" s="77" t="s">
        <v>2278</v>
      </c>
      <c r="O28" s="79">
        <v>44529.245092592595</v>
      </c>
      <c r="P28" s="77" t="s">
        <v>2292</v>
      </c>
      <c r="Q28" s="80" t="s">
        <v>3514</v>
      </c>
      <c r="R28" s="77" t="s">
        <v>4018</v>
      </c>
      <c r="S28" s="77"/>
      <c r="T28" s="79">
        <v>44529.245092592595</v>
      </c>
      <c r="U28" s="80" t="s">
        <v>4299</v>
      </c>
      <c r="V28" s="77"/>
      <c r="W28" s="77"/>
      <c r="X28" s="81" t="s">
        <v>6298</v>
      </c>
      <c r="Y28" s="81" t="s">
        <v>6297</v>
      </c>
    </row>
    <row r="29" spans="1:25" x14ac:dyDescent="0.25">
      <c r="A29" s="62" t="s">
        <v>200</v>
      </c>
      <c r="B29" s="62" t="s">
        <v>1673</v>
      </c>
      <c r="C29" s="63"/>
      <c r="D29" s="64"/>
      <c r="E29" s="65"/>
      <c r="F29" s="66"/>
      <c r="G29" s="63" t="str">
        <f>IF(Edges[[#This Row],[Relationship]]="Tweet","Skip","Show")</f>
        <v>Show</v>
      </c>
      <c r="H29" s="67"/>
      <c r="I29" s="68"/>
      <c r="J29" s="68"/>
      <c r="K29" s="34"/>
      <c r="L29" s="75">
        <v>29</v>
      </c>
      <c r="M2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9" s="77" t="s">
        <v>2278</v>
      </c>
      <c r="O29" s="79">
        <v>44529.247557870367</v>
      </c>
      <c r="P29" s="77" t="s">
        <v>2293</v>
      </c>
      <c r="Q29" s="80" t="s">
        <v>3515</v>
      </c>
      <c r="R29" s="77" t="s">
        <v>4019</v>
      </c>
      <c r="S29" s="77"/>
      <c r="T29" s="79">
        <v>44529.247557870367</v>
      </c>
      <c r="U29" s="80" t="s">
        <v>4300</v>
      </c>
      <c r="V29" s="77"/>
      <c r="W29" s="77"/>
      <c r="X29" s="81" t="s">
        <v>6299</v>
      </c>
      <c r="Y29" s="81" t="s">
        <v>8285</v>
      </c>
    </row>
    <row r="30" spans="1:25" x14ac:dyDescent="0.25">
      <c r="A30" s="62" t="s">
        <v>200</v>
      </c>
      <c r="B30" s="62" t="s">
        <v>1674</v>
      </c>
      <c r="C30" s="63"/>
      <c r="D30" s="64"/>
      <c r="E30" s="65"/>
      <c r="F30" s="66"/>
      <c r="G30" s="63" t="str">
        <f>IF(Edges[[#This Row],[Relationship]]="Tweet","Skip","Show")</f>
        <v>Show</v>
      </c>
      <c r="H30" s="67"/>
      <c r="I30" s="68"/>
      <c r="J30" s="68"/>
      <c r="K30" s="34"/>
      <c r="L30" s="75">
        <v>30</v>
      </c>
      <c r="M3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0" s="77" t="s">
        <v>2278</v>
      </c>
      <c r="O30" s="79">
        <v>44529.243854166663</v>
      </c>
      <c r="P30" s="77" t="s">
        <v>2290</v>
      </c>
      <c r="Q30" s="80" t="s">
        <v>3512</v>
      </c>
      <c r="R30" s="77" t="s">
        <v>4018</v>
      </c>
      <c r="S30" s="77"/>
      <c r="T30" s="79">
        <v>44529.243854166663</v>
      </c>
      <c r="U30" s="80" t="s">
        <v>4297</v>
      </c>
      <c r="V30" s="77"/>
      <c r="W30" s="77"/>
      <c r="X30" s="81" t="s">
        <v>6296</v>
      </c>
      <c r="Y30" s="81" t="s">
        <v>8284</v>
      </c>
    </row>
    <row r="31" spans="1:25" x14ac:dyDescent="0.25">
      <c r="A31" s="62" t="s">
        <v>200</v>
      </c>
      <c r="B31" s="62" t="s">
        <v>1674</v>
      </c>
      <c r="C31" s="63"/>
      <c r="D31" s="64"/>
      <c r="E31" s="65"/>
      <c r="F31" s="66"/>
      <c r="G31" s="63" t="str">
        <f>IF(Edges[[#This Row],[Relationship]]="Tweet","Skip","Show")</f>
        <v>Show</v>
      </c>
      <c r="H31" s="67"/>
      <c r="I31" s="68"/>
      <c r="J31" s="68"/>
      <c r="K31" s="34"/>
      <c r="L31" s="75">
        <v>31</v>
      </c>
      <c r="M3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1" s="77" t="s">
        <v>2278</v>
      </c>
      <c r="O31" s="79">
        <v>44529.244513888887</v>
      </c>
      <c r="P31" s="77" t="s">
        <v>2291</v>
      </c>
      <c r="Q31" s="80" t="s">
        <v>3513</v>
      </c>
      <c r="R31" s="77" t="s">
        <v>4018</v>
      </c>
      <c r="S31" s="77"/>
      <c r="T31" s="79">
        <v>44529.244513888887</v>
      </c>
      <c r="U31" s="80" t="s">
        <v>4298</v>
      </c>
      <c r="V31" s="77"/>
      <c r="W31" s="77"/>
      <c r="X31" s="81" t="s">
        <v>6297</v>
      </c>
      <c r="Y31" s="81" t="s">
        <v>6296</v>
      </c>
    </row>
    <row r="32" spans="1:25" x14ac:dyDescent="0.25">
      <c r="A32" s="62" t="s">
        <v>200</v>
      </c>
      <c r="B32" s="62" t="s">
        <v>1674</v>
      </c>
      <c r="C32" s="63"/>
      <c r="D32" s="64"/>
      <c r="E32" s="65"/>
      <c r="F32" s="66"/>
      <c r="G32" s="63" t="str">
        <f>IF(Edges[[#This Row],[Relationship]]="Tweet","Skip","Show")</f>
        <v>Show</v>
      </c>
      <c r="H32" s="67"/>
      <c r="I32" s="68"/>
      <c r="J32" s="68"/>
      <c r="K32" s="34"/>
      <c r="L32" s="75">
        <v>32</v>
      </c>
      <c r="M3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2" s="77" t="s">
        <v>2278</v>
      </c>
      <c r="O32" s="79">
        <v>44529.245092592595</v>
      </c>
      <c r="P32" s="77" t="s">
        <v>2292</v>
      </c>
      <c r="Q32" s="80" t="s">
        <v>3514</v>
      </c>
      <c r="R32" s="77" t="s">
        <v>4018</v>
      </c>
      <c r="S32" s="77"/>
      <c r="T32" s="79">
        <v>44529.245092592595</v>
      </c>
      <c r="U32" s="80" t="s">
        <v>4299</v>
      </c>
      <c r="V32" s="77"/>
      <c r="W32" s="77"/>
      <c r="X32" s="81" t="s">
        <v>6298</v>
      </c>
      <c r="Y32" s="81" t="s">
        <v>6297</v>
      </c>
    </row>
    <row r="33" spans="1:25" x14ac:dyDescent="0.25">
      <c r="A33" s="62" t="s">
        <v>200</v>
      </c>
      <c r="B33" s="62" t="s">
        <v>1674</v>
      </c>
      <c r="C33" s="63"/>
      <c r="D33" s="64"/>
      <c r="E33" s="65"/>
      <c r="F33" s="66"/>
      <c r="G33" s="63" t="str">
        <f>IF(Edges[[#This Row],[Relationship]]="Tweet","Skip","Show")</f>
        <v>Show</v>
      </c>
      <c r="H33" s="67"/>
      <c r="I33" s="68"/>
      <c r="J33" s="68"/>
      <c r="K33" s="34"/>
      <c r="L33" s="75">
        <v>33</v>
      </c>
      <c r="M3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3" s="77" t="s">
        <v>2278</v>
      </c>
      <c r="O33" s="79">
        <v>44529.247557870367</v>
      </c>
      <c r="P33" s="77" t="s">
        <v>2293</v>
      </c>
      <c r="Q33" s="80" t="s">
        <v>3515</v>
      </c>
      <c r="R33" s="77" t="s">
        <v>4019</v>
      </c>
      <c r="S33" s="77"/>
      <c r="T33" s="79">
        <v>44529.247557870367</v>
      </c>
      <c r="U33" s="80" t="s">
        <v>4300</v>
      </c>
      <c r="V33" s="77"/>
      <c r="W33" s="77"/>
      <c r="X33" s="81" t="s">
        <v>6299</v>
      </c>
      <c r="Y33" s="81" t="s">
        <v>8285</v>
      </c>
    </row>
    <row r="34" spans="1:25" x14ac:dyDescent="0.25">
      <c r="A34" s="62" t="s">
        <v>200</v>
      </c>
      <c r="B34" s="62" t="s">
        <v>1675</v>
      </c>
      <c r="C34" s="63"/>
      <c r="D34" s="64"/>
      <c r="E34" s="65"/>
      <c r="F34" s="66"/>
      <c r="G34" s="63" t="str">
        <f>IF(Edges[[#This Row],[Relationship]]="Tweet","Skip","Show")</f>
        <v>Show</v>
      </c>
      <c r="H34" s="67"/>
      <c r="I34" s="68"/>
      <c r="J34" s="68"/>
      <c r="K34" s="34"/>
      <c r="L34" s="75">
        <v>34</v>
      </c>
      <c r="M3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4" s="77" t="s">
        <v>2279</v>
      </c>
      <c r="O34" s="79">
        <v>44529.243854166663</v>
      </c>
      <c r="P34" s="77" t="s">
        <v>2290</v>
      </c>
      <c r="Q34" s="80" t="s">
        <v>3512</v>
      </c>
      <c r="R34" s="77" t="s">
        <v>4018</v>
      </c>
      <c r="S34" s="77"/>
      <c r="T34" s="79">
        <v>44529.243854166663</v>
      </c>
      <c r="U34" s="80" t="s">
        <v>4297</v>
      </c>
      <c r="V34" s="77"/>
      <c r="W34" s="77"/>
      <c r="X34" s="81" t="s">
        <v>6296</v>
      </c>
      <c r="Y34" s="81" t="s">
        <v>8284</v>
      </c>
    </row>
    <row r="35" spans="1:25" x14ac:dyDescent="0.25">
      <c r="A35" s="62" t="s">
        <v>200</v>
      </c>
      <c r="B35" s="62" t="s">
        <v>1675</v>
      </c>
      <c r="C35" s="63"/>
      <c r="D35" s="64"/>
      <c r="E35" s="65"/>
      <c r="F35" s="66"/>
      <c r="G35" s="63" t="str">
        <f>IF(Edges[[#This Row],[Relationship]]="Tweet","Skip","Show")</f>
        <v>Show</v>
      </c>
      <c r="H35" s="67"/>
      <c r="I35" s="68"/>
      <c r="J35" s="68"/>
      <c r="K35" s="34"/>
      <c r="L35" s="75">
        <v>35</v>
      </c>
      <c r="M3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5" s="77" t="s">
        <v>2279</v>
      </c>
      <c r="O35" s="79">
        <v>44529.244513888887</v>
      </c>
      <c r="P35" s="77" t="s">
        <v>2291</v>
      </c>
      <c r="Q35" s="80" t="s">
        <v>3513</v>
      </c>
      <c r="R35" s="77" t="s">
        <v>4018</v>
      </c>
      <c r="S35" s="77"/>
      <c r="T35" s="79">
        <v>44529.244513888887</v>
      </c>
      <c r="U35" s="80" t="s">
        <v>4298</v>
      </c>
      <c r="V35" s="77"/>
      <c r="W35" s="77"/>
      <c r="X35" s="81" t="s">
        <v>6297</v>
      </c>
      <c r="Y35" s="81" t="s">
        <v>6296</v>
      </c>
    </row>
    <row r="36" spans="1:25" x14ac:dyDescent="0.25">
      <c r="A36" s="62" t="s">
        <v>200</v>
      </c>
      <c r="B36" s="62" t="s">
        <v>1675</v>
      </c>
      <c r="C36" s="63"/>
      <c r="D36" s="64"/>
      <c r="E36" s="65"/>
      <c r="F36" s="66"/>
      <c r="G36" s="63" t="str">
        <f>IF(Edges[[#This Row],[Relationship]]="Tweet","Skip","Show")</f>
        <v>Show</v>
      </c>
      <c r="H36" s="67"/>
      <c r="I36" s="68"/>
      <c r="J36" s="68"/>
      <c r="K36" s="34"/>
      <c r="L36" s="75">
        <v>36</v>
      </c>
      <c r="M3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6" s="77" t="s">
        <v>2279</v>
      </c>
      <c r="O36" s="79">
        <v>44529.245092592595</v>
      </c>
      <c r="P36" s="77" t="s">
        <v>2292</v>
      </c>
      <c r="Q36" s="80" t="s">
        <v>3514</v>
      </c>
      <c r="R36" s="77" t="s">
        <v>4018</v>
      </c>
      <c r="S36" s="77"/>
      <c r="T36" s="79">
        <v>44529.245092592595</v>
      </c>
      <c r="U36" s="80" t="s">
        <v>4299</v>
      </c>
      <c r="V36" s="77"/>
      <c r="W36" s="77"/>
      <c r="X36" s="81" t="s">
        <v>6298</v>
      </c>
      <c r="Y36" s="81" t="s">
        <v>6297</v>
      </c>
    </row>
    <row r="37" spans="1:25" x14ac:dyDescent="0.25">
      <c r="A37" s="62" t="s">
        <v>200</v>
      </c>
      <c r="B37" s="62" t="s">
        <v>1675</v>
      </c>
      <c r="C37" s="63"/>
      <c r="D37" s="64"/>
      <c r="E37" s="65"/>
      <c r="F37" s="66"/>
      <c r="G37" s="63" t="str">
        <f>IF(Edges[[#This Row],[Relationship]]="Tweet","Skip","Show")</f>
        <v>Show</v>
      </c>
      <c r="H37" s="67"/>
      <c r="I37" s="68"/>
      <c r="J37" s="68"/>
      <c r="K37" s="34"/>
      <c r="L37" s="75">
        <v>37</v>
      </c>
      <c r="M3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7" s="77" t="s">
        <v>2279</v>
      </c>
      <c r="O37" s="79">
        <v>44529.247557870367</v>
      </c>
      <c r="P37" s="77" t="s">
        <v>2293</v>
      </c>
      <c r="Q37" s="80" t="s">
        <v>3515</v>
      </c>
      <c r="R37" s="77" t="s">
        <v>4019</v>
      </c>
      <c r="S37" s="77"/>
      <c r="T37" s="79">
        <v>44529.247557870367</v>
      </c>
      <c r="U37" s="80" t="s">
        <v>4300</v>
      </c>
      <c r="V37" s="77"/>
      <c r="W37" s="77"/>
      <c r="X37" s="81" t="s">
        <v>6299</v>
      </c>
      <c r="Y37" s="81" t="s">
        <v>8285</v>
      </c>
    </row>
    <row r="38" spans="1:25" x14ac:dyDescent="0.25">
      <c r="A38" s="62" t="s">
        <v>200</v>
      </c>
      <c r="B38" s="62" t="s">
        <v>1664</v>
      </c>
      <c r="C38" s="63"/>
      <c r="D38" s="64"/>
      <c r="E38" s="65"/>
      <c r="F38" s="66"/>
      <c r="G38" s="63" t="str">
        <f>IF(Edges[[#This Row],[Relationship]]="Tweet","Skip","Show")</f>
        <v>Show</v>
      </c>
      <c r="H38" s="67"/>
      <c r="I38" s="68"/>
      <c r="J38" s="68"/>
      <c r="K38" s="34"/>
      <c r="L38" s="75">
        <v>38</v>
      </c>
      <c r="M3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8" s="77" t="s">
        <v>2278</v>
      </c>
      <c r="O38" s="79">
        <v>44529.243854166663</v>
      </c>
      <c r="P38" s="77" t="s">
        <v>2290</v>
      </c>
      <c r="Q38" s="80" t="s">
        <v>3512</v>
      </c>
      <c r="R38" s="77" t="s">
        <v>4018</v>
      </c>
      <c r="S38" s="77"/>
      <c r="T38" s="79">
        <v>44529.243854166663</v>
      </c>
      <c r="U38" s="80" t="s">
        <v>4297</v>
      </c>
      <c r="V38" s="77"/>
      <c r="W38" s="77"/>
      <c r="X38" s="81" t="s">
        <v>6296</v>
      </c>
      <c r="Y38" s="81" t="s">
        <v>8284</v>
      </c>
    </row>
    <row r="39" spans="1:25" x14ac:dyDescent="0.25">
      <c r="A39" s="62" t="s">
        <v>200</v>
      </c>
      <c r="B39" s="62" t="s">
        <v>1676</v>
      </c>
      <c r="C39" s="63"/>
      <c r="D39" s="64"/>
      <c r="E39" s="65"/>
      <c r="F39" s="66"/>
      <c r="G39" s="63" t="str">
        <f>IF(Edges[[#This Row],[Relationship]]="Tweet","Skip","Show")</f>
        <v>Show</v>
      </c>
      <c r="H39" s="67"/>
      <c r="I39" s="68"/>
      <c r="J39" s="68"/>
      <c r="K39" s="34"/>
      <c r="L39" s="75">
        <v>39</v>
      </c>
      <c r="M3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9" s="77" t="s">
        <v>2278</v>
      </c>
      <c r="O39" s="79">
        <v>44529.243854166663</v>
      </c>
      <c r="P39" s="77" t="s">
        <v>2290</v>
      </c>
      <c r="Q39" s="80" t="s">
        <v>3512</v>
      </c>
      <c r="R39" s="77" t="s">
        <v>4018</v>
      </c>
      <c r="S39" s="77"/>
      <c r="T39" s="79">
        <v>44529.243854166663</v>
      </c>
      <c r="U39" s="80" t="s">
        <v>4297</v>
      </c>
      <c r="V39" s="77"/>
      <c r="W39" s="77"/>
      <c r="X39" s="81" t="s">
        <v>6296</v>
      </c>
      <c r="Y39" s="81" t="s">
        <v>8284</v>
      </c>
    </row>
    <row r="40" spans="1:25" x14ac:dyDescent="0.25">
      <c r="A40" s="62" t="s">
        <v>200</v>
      </c>
      <c r="B40" s="62" t="s">
        <v>1664</v>
      </c>
      <c r="C40" s="63"/>
      <c r="D40" s="64"/>
      <c r="E40" s="65"/>
      <c r="F40" s="66"/>
      <c r="G40" s="63" t="str">
        <f>IF(Edges[[#This Row],[Relationship]]="Tweet","Skip","Show")</f>
        <v>Show</v>
      </c>
      <c r="H40" s="67"/>
      <c r="I40" s="68"/>
      <c r="J40" s="68"/>
      <c r="K40" s="34"/>
      <c r="L40" s="75">
        <v>40</v>
      </c>
      <c r="M4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0" s="77" t="s">
        <v>2278</v>
      </c>
      <c r="O40" s="79">
        <v>44529.244513888887</v>
      </c>
      <c r="P40" s="77" t="s">
        <v>2291</v>
      </c>
      <c r="Q40" s="80" t="s">
        <v>3513</v>
      </c>
      <c r="R40" s="77" t="s">
        <v>4018</v>
      </c>
      <c r="S40" s="77"/>
      <c r="T40" s="79">
        <v>44529.244513888887</v>
      </c>
      <c r="U40" s="80" t="s">
        <v>4298</v>
      </c>
      <c r="V40" s="77"/>
      <c r="W40" s="77"/>
      <c r="X40" s="81" t="s">
        <v>6297</v>
      </c>
      <c r="Y40" s="81" t="s">
        <v>6296</v>
      </c>
    </row>
    <row r="41" spans="1:25" x14ac:dyDescent="0.25">
      <c r="A41" s="62" t="s">
        <v>200</v>
      </c>
      <c r="B41" s="62" t="s">
        <v>1676</v>
      </c>
      <c r="C41" s="63"/>
      <c r="D41" s="64"/>
      <c r="E41" s="65"/>
      <c r="F41" s="66"/>
      <c r="G41" s="63" t="str">
        <f>IF(Edges[[#This Row],[Relationship]]="Tweet","Skip","Show")</f>
        <v>Show</v>
      </c>
      <c r="H41" s="67"/>
      <c r="I41" s="68"/>
      <c r="J41" s="68"/>
      <c r="K41" s="34"/>
      <c r="L41" s="75">
        <v>41</v>
      </c>
      <c r="M4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1" s="77" t="s">
        <v>2278</v>
      </c>
      <c r="O41" s="79">
        <v>44529.244513888887</v>
      </c>
      <c r="P41" s="77" t="s">
        <v>2291</v>
      </c>
      <c r="Q41" s="80" t="s">
        <v>3513</v>
      </c>
      <c r="R41" s="77" t="s">
        <v>4018</v>
      </c>
      <c r="S41" s="77"/>
      <c r="T41" s="79">
        <v>44529.244513888887</v>
      </c>
      <c r="U41" s="80" t="s">
        <v>4298</v>
      </c>
      <c r="V41" s="77"/>
      <c r="W41" s="77"/>
      <c r="X41" s="81" t="s">
        <v>6297</v>
      </c>
      <c r="Y41" s="81" t="s">
        <v>6296</v>
      </c>
    </row>
    <row r="42" spans="1:25" x14ac:dyDescent="0.25">
      <c r="A42" s="62" t="s">
        <v>200</v>
      </c>
      <c r="B42" s="62" t="s">
        <v>1664</v>
      </c>
      <c r="C42" s="63"/>
      <c r="D42" s="64"/>
      <c r="E42" s="65"/>
      <c r="F42" s="66"/>
      <c r="G42" s="63" t="str">
        <f>IF(Edges[[#This Row],[Relationship]]="Tweet","Skip","Show")</f>
        <v>Show</v>
      </c>
      <c r="H42" s="67"/>
      <c r="I42" s="68"/>
      <c r="J42" s="68"/>
      <c r="K42" s="34"/>
      <c r="L42" s="75">
        <v>42</v>
      </c>
      <c r="M4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2" s="77" t="s">
        <v>2278</v>
      </c>
      <c r="O42" s="79">
        <v>44529.245092592595</v>
      </c>
      <c r="P42" s="77" t="s">
        <v>2292</v>
      </c>
      <c r="Q42" s="80" t="s">
        <v>3514</v>
      </c>
      <c r="R42" s="77" t="s">
        <v>4018</v>
      </c>
      <c r="S42" s="77"/>
      <c r="T42" s="79">
        <v>44529.245092592595</v>
      </c>
      <c r="U42" s="80" t="s">
        <v>4299</v>
      </c>
      <c r="V42" s="77"/>
      <c r="W42" s="77"/>
      <c r="X42" s="81" t="s">
        <v>6298</v>
      </c>
      <c r="Y42" s="81" t="s">
        <v>6297</v>
      </c>
    </row>
    <row r="43" spans="1:25" x14ac:dyDescent="0.25">
      <c r="A43" s="62" t="s">
        <v>200</v>
      </c>
      <c r="B43" s="62" t="s">
        <v>1676</v>
      </c>
      <c r="C43" s="63"/>
      <c r="D43" s="64"/>
      <c r="E43" s="65"/>
      <c r="F43" s="66"/>
      <c r="G43" s="63" t="str">
        <f>IF(Edges[[#This Row],[Relationship]]="Tweet","Skip","Show")</f>
        <v>Show</v>
      </c>
      <c r="H43" s="67"/>
      <c r="I43" s="68"/>
      <c r="J43" s="68"/>
      <c r="K43" s="34"/>
      <c r="L43" s="75">
        <v>43</v>
      </c>
      <c r="M4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3" s="77" t="s">
        <v>2278</v>
      </c>
      <c r="O43" s="79">
        <v>44529.245092592595</v>
      </c>
      <c r="P43" s="77" t="s">
        <v>2292</v>
      </c>
      <c r="Q43" s="80" t="s">
        <v>3514</v>
      </c>
      <c r="R43" s="77" t="s">
        <v>4018</v>
      </c>
      <c r="S43" s="77"/>
      <c r="T43" s="79">
        <v>44529.245092592595</v>
      </c>
      <c r="U43" s="80" t="s">
        <v>4299</v>
      </c>
      <c r="V43" s="77"/>
      <c r="W43" s="77"/>
      <c r="X43" s="81" t="s">
        <v>6298</v>
      </c>
      <c r="Y43" s="81" t="s">
        <v>6297</v>
      </c>
    </row>
    <row r="44" spans="1:25" x14ac:dyDescent="0.25">
      <c r="A44" s="62" t="s">
        <v>200</v>
      </c>
      <c r="B44" s="62" t="s">
        <v>1664</v>
      </c>
      <c r="C44" s="63"/>
      <c r="D44" s="64"/>
      <c r="E44" s="65"/>
      <c r="F44" s="66"/>
      <c r="G44" s="63" t="str">
        <f>IF(Edges[[#This Row],[Relationship]]="Tweet","Skip","Show")</f>
        <v>Show</v>
      </c>
      <c r="H44" s="67"/>
      <c r="I44" s="68"/>
      <c r="J44" s="68"/>
      <c r="K44" s="34"/>
      <c r="L44" s="75">
        <v>44</v>
      </c>
      <c r="M4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4" s="77" t="s">
        <v>2278</v>
      </c>
      <c r="O44" s="79">
        <v>44529.247557870367</v>
      </c>
      <c r="P44" s="77" t="s">
        <v>2293</v>
      </c>
      <c r="Q44" s="80" t="s">
        <v>3515</v>
      </c>
      <c r="R44" s="77" t="s">
        <v>4019</v>
      </c>
      <c r="S44" s="77"/>
      <c r="T44" s="79">
        <v>44529.247557870367</v>
      </c>
      <c r="U44" s="80" t="s">
        <v>4300</v>
      </c>
      <c r="V44" s="77"/>
      <c r="W44" s="77"/>
      <c r="X44" s="81" t="s">
        <v>6299</v>
      </c>
      <c r="Y44" s="81" t="s">
        <v>8285</v>
      </c>
    </row>
    <row r="45" spans="1:25" x14ac:dyDescent="0.25">
      <c r="A45" s="62" t="s">
        <v>200</v>
      </c>
      <c r="B45" s="62" t="s">
        <v>1676</v>
      </c>
      <c r="C45" s="63"/>
      <c r="D45" s="64"/>
      <c r="E45" s="65"/>
      <c r="F45" s="66"/>
      <c r="G45" s="63" t="str">
        <f>IF(Edges[[#This Row],[Relationship]]="Tweet","Skip","Show")</f>
        <v>Show</v>
      </c>
      <c r="H45" s="67"/>
      <c r="I45" s="68"/>
      <c r="J45" s="68"/>
      <c r="K45" s="34"/>
      <c r="L45" s="75">
        <v>45</v>
      </c>
      <c r="M4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5" s="77" t="s">
        <v>2278</v>
      </c>
      <c r="O45" s="79">
        <v>44529.247557870367</v>
      </c>
      <c r="P45" s="77" t="s">
        <v>2293</v>
      </c>
      <c r="Q45" s="80" t="s">
        <v>3515</v>
      </c>
      <c r="R45" s="77" t="s">
        <v>4019</v>
      </c>
      <c r="S45" s="77"/>
      <c r="T45" s="79">
        <v>44529.247557870367</v>
      </c>
      <c r="U45" s="80" t="s">
        <v>4300</v>
      </c>
      <c r="V45" s="77"/>
      <c r="W45" s="77"/>
      <c r="X45" s="81" t="s">
        <v>6299</v>
      </c>
      <c r="Y45" s="81" t="s">
        <v>8285</v>
      </c>
    </row>
    <row r="46" spans="1:25" x14ac:dyDescent="0.25">
      <c r="A46" s="62" t="s">
        <v>201</v>
      </c>
      <c r="B46" s="62" t="s">
        <v>1478</v>
      </c>
      <c r="C46" s="63"/>
      <c r="D46" s="64"/>
      <c r="E46" s="65"/>
      <c r="F46" s="66"/>
      <c r="G46" s="63" t="str">
        <f>IF(Edges[[#This Row],[Relationship]]="Tweet","Skip","Show")</f>
        <v>Show</v>
      </c>
      <c r="H46" s="67"/>
      <c r="I46" s="68"/>
      <c r="J46" s="68"/>
      <c r="K46" s="34"/>
      <c r="L46" s="75">
        <v>46</v>
      </c>
      <c r="M4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6" s="77" t="s">
        <v>2278</v>
      </c>
      <c r="O46" s="79">
        <v>44529.247812499998</v>
      </c>
      <c r="P46" s="77" t="s">
        <v>2294</v>
      </c>
      <c r="Q46" s="77"/>
      <c r="R46" s="77"/>
      <c r="S46" s="77" t="s">
        <v>4104</v>
      </c>
      <c r="T46" s="79">
        <v>44529.247812499998</v>
      </c>
      <c r="U46" s="80" t="s">
        <v>4301</v>
      </c>
      <c r="V46" s="77"/>
      <c r="W46" s="77"/>
      <c r="X46" s="81" t="s">
        <v>6300</v>
      </c>
      <c r="Y46" s="77"/>
    </row>
    <row r="47" spans="1:25" x14ac:dyDescent="0.25">
      <c r="A47" s="62" t="s">
        <v>202</v>
      </c>
      <c r="B47" s="62" t="s">
        <v>1677</v>
      </c>
      <c r="C47" s="63"/>
      <c r="D47" s="64"/>
      <c r="E47" s="65"/>
      <c r="F47" s="66"/>
      <c r="G47" s="63" t="str">
        <f>IF(Edges[[#This Row],[Relationship]]="Tweet","Skip","Show")</f>
        <v>Show</v>
      </c>
      <c r="H47" s="67"/>
      <c r="I47" s="68"/>
      <c r="J47" s="68"/>
      <c r="K47" s="34"/>
      <c r="L47" s="75">
        <v>47</v>
      </c>
      <c r="M4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7" s="77" t="s">
        <v>2278</v>
      </c>
      <c r="O47" s="79">
        <v>44529.247939814813</v>
      </c>
      <c r="P47" s="77" t="s">
        <v>2295</v>
      </c>
      <c r="Q47" s="77"/>
      <c r="R47" s="77"/>
      <c r="S47" s="77"/>
      <c r="T47" s="79">
        <v>44529.247939814813</v>
      </c>
      <c r="U47" s="80" t="s">
        <v>4302</v>
      </c>
      <c r="V47" s="77"/>
      <c r="W47" s="77"/>
      <c r="X47" s="81" t="s">
        <v>6301</v>
      </c>
      <c r="Y47" s="77"/>
    </row>
    <row r="48" spans="1:25" x14ac:dyDescent="0.25">
      <c r="A48" s="62" t="s">
        <v>203</v>
      </c>
      <c r="B48" s="62" t="s">
        <v>1678</v>
      </c>
      <c r="C48" s="63"/>
      <c r="D48" s="64"/>
      <c r="E48" s="65"/>
      <c r="F48" s="66"/>
      <c r="G48" s="63" t="str">
        <f>IF(Edges[[#This Row],[Relationship]]="Tweet","Skip","Show")</f>
        <v>Show</v>
      </c>
      <c r="H48" s="67"/>
      <c r="I48" s="68"/>
      <c r="J48" s="68"/>
      <c r="K48" s="34"/>
      <c r="L48" s="75">
        <v>48</v>
      </c>
      <c r="M4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8" s="77" t="s">
        <v>2278</v>
      </c>
      <c r="O48" s="79">
        <v>44529.247581018521</v>
      </c>
      <c r="P48" s="77" t="s">
        <v>2296</v>
      </c>
      <c r="Q48" s="77"/>
      <c r="R48" s="77"/>
      <c r="S48" s="77"/>
      <c r="T48" s="79">
        <v>44529.247581018521</v>
      </c>
      <c r="U48" s="80" t="s">
        <v>4303</v>
      </c>
      <c r="V48" s="77"/>
      <c r="W48" s="77"/>
      <c r="X48" s="81" t="s">
        <v>6302</v>
      </c>
      <c r="Y48" s="77"/>
    </row>
    <row r="49" spans="1:25" x14ac:dyDescent="0.25">
      <c r="A49" s="62" t="s">
        <v>203</v>
      </c>
      <c r="B49" s="62" t="s">
        <v>1679</v>
      </c>
      <c r="C49" s="63"/>
      <c r="D49" s="64"/>
      <c r="E49" s="65"/>
      <c r="F49" s="66"/>
      <c r="G49" s="63" t="str">
        <f>IF(Edges[[#This Row],[Relationship]]="Tweet","Skip","Show")</f>
        <v>Show</v>
      </c>
      <c r="H49" s="67"/>
      <c r="I49" s="68"/>
      <c r="J49" s="68"/>
      <c r="K49" s="34"/>
      <c r="L49" s="75">
        <v>49</v>
      </c>
      <c r="M4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9" s="77" t="s">
        <v>2278</v>
      </c>
      <c r="O49" s="79">
        <v>44529.247060185182</v>
      </c>
      <c r="P49" s="77" t="s">
        <v>2297</v>
      </c>
      <c r="Q49" s="77"/>
      <c r="R49" s="77"/>
      <c r="S49" s="77"/>
      <c r="T49" s="79">
        <v>44529.247060185182</v>
      </c>
      <c r="U49" s="80" t="s">
        <v>4304</v>
      </c>
      <c r="V49" s="77"/>
      <c r="W49" s="77"/>
      <c r="X49" s="81" t="s">
        <v>6303</v>
      </c>
      <c r="Y49" s="77"/>
    </row>
    <row r="50" spans="1:25" x14ac:dyDescent="0.25">
      <c r="A50" s="62" t="s">
        <v>203</v>
      </c>
      <c r="B50" s="62" t="s">
        <v>1679</v>
      </c>
      <c r="C50" s="63"/>
      <c r="D50" s="64"/>
      <c r="E50" s="65"/>
      <c r="F50" s="66"/>
      <c r="G50" s="63" t="str">
        <f>IF(Edges[[#This Row],[Relationship]]="Tweet","Skip","Show")</f>
        <v>Show</v>
      </c>
      <c r="H50" s="67"/>
      <c r="I50" s="68"/>
      <c r="J50" s="68"/>
      <c r="K50" s="34"/>
      <c r="L50" s="75">
        <v>50</v>
      </c>
      <c r="M5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0" s="77" t="s">
        <v>2278</v>
      </c>
      <c r="O50" s="79">
        <v>44529.248032407406</v>
      </c>
      <c r="P50" s="77" t="s">
        <v>2298</v>
      </c>
      <c r="Q50" s="77"/>
      <c r="R50" s="77"/>
      <c r="S50" s="77" t="s">
        <v>4105</v>
      </c>
      <c r="T50" s="79">
        <v>44529.248032407406</v>
      </c>
      <c r="U50" s="80" t="s">
        <v>4305</v>
      </c>
      <c r="V50" s="77"/>
      <c r="W50" s="77"/>
      <c r="X50" s="81" t="s">
        <v>6304</v>
      </c>
      <c r="Y50" s="77"/>
    </row>
    <row r="51" spans="1:25" x14ac:dyDescent="0.25">
      <c r="A51" s="62" t="s">
        <v>204</v>
      </c>
      <c r="B51" s="62" t="s">
        <v>1680</v>
      </c>
      <c r="C51" s="63"/>
      <c r="D51" s="64"/>
      <c r="E51" s="65"/>
      <c r="F51" s="66"/>
      <c r="G51" s="63" t="str">
        <f>IF(Edges[[#This Row],[Relationship]]="Tweet","Skip","Show")</f>
        <v>Show</v>
      </c>
      <c r="H51" s="67"/>
      <c r="I51" s="68"/>
      <c r="J51" s="68"/>
      <c r="K51" s="34"/>
      <c r="L51" s="75">
        <v>51</v>
      </c>
      <c r="M5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1" s="77" t="s">
        <v>2278</v>
      </c>
      <c r="O51" s="79">
        <v>44529.248090277775</v>
      </c>
      <c r="P51" s="77" t="s">
        <v>2299</v>
      </c>
      <c r="Q51" s="80" t="s">
        <v>3516</v>
      </c>
      <c r="R51" s="77" t="s">
        <v>4018</v>
      </c>
      <c r="S51" s="77" t="s">
        <v>4106</v>
      </c>
      <c r="T51" s="79">
        <v>44529.248090277775</v>
      </c>
      <c r="U51" s="80" t="s">
        <v>4306</v>
      </c>
      <c r="V51" s="77"/>
      <c r="W51" s="77"/>
      <c r="X51" s="81" t="s">
        <v>6305</v>
      </c>
      <c r="Y51" s="81" t="s">
        <v>8286</v>
      </c>
    </row>
    <row r="52" spans="1:25" x14ac:dyDescent="0.25">
      <c r="A52" s="62" t="s">
        <v>204</v>
      </c>
      <c r="B52" s="62" t="s">
        <v>1681</v>
      </c>
      <c r="C52" s="63"/>
      <c r="D52" s="64"/>
      <c r="E52" s="65"/>
      <c r="F52" s="66"/>
      <c r="G52" s="63" t="str">
        <f>IF(Edges[[#This Row],[Relationship]]="Tweet","Skip","Show")</f>
        <v>Show</v>
      </c>
      <c r="H52" s="67"/>
      <c r="I52" s="68"/>
      <c r="J52" s="68"/>
      <c r="K52" s="34"/>
      <c r="L52" s="75">
        <v>52</v>
      </c>
      <c r="M5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2" s="77" t="s">
        <v>2278</v>
      </c>
      <c r="O52" s="79">
        <v>44529.248090277775</v>
      </c>
      <c r="P52" s="77" t="s">
        <v>2299</v>
      </c>
      <c r="Q52" s="80" t="s">
        <v>3516</v>
      </c>
      <c r="R52" s="77" t="s">
        <v>4018</v>
      </c>
      <c r="S52" s="77" t="s">
        <v>4106</v>
      </c>
      <c r="T52" s="79">
        <v>44529.248090277775</v>
      </c>
      <c r="U52" s="80" t="s">
        <v>4306</v>
      </c>
      <c r="V52" s="77"/>
      <c r="W52" s="77"/>
      <c r="X52" s="81" t="s">
        <v>6305</v>
      </c>
      <c r="Y52" s="81" t="s">
        <v>8286</v>
      </c>
    </row>
    <row r="53" spans="1:25" x14ac:dyDescent="0.25">
      <c r="A53" s="62" t="s">
        <v>204</v>
      </c>
      <c r="B53" s="62" t="s">
        <v>1682</v>
      </c>
      <c r="C53" s="63"/>
      <c r="D53" s="64"/>
      <c r="E53" s="65"/>
      <c r="F53" s="66"/>
      <c r="G53" s="63" t="str">
        <f>IF(Edges[[#This Row],[Relationship]]="Tweet","Skip","Show")</f>
        <v>Show</v>
      </c>
      <c r="H53" s="67"/>
      <c r="I53" s="68"/>
      <c r="J53" s="68"/>
      <c r="K53" s="34"/>
      <c r="L53" s="75">
        <v>53</v>
      </c>
      <c r="M5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3" s="77" t="s">
        <v>2279</v>
      </c>
      <c r="O53" s="79">
        <v>44529.248090277775</v>
      </c>
      <c r="P53" s="77" t="s">
        <v>2299</v>
      </c>
      <c r="Q53" s="80" t="s">
        <v>3516</v>
      </c>
      <c r="R53" s="77" t="s">
        <v>4018</v>
      </c>
      <c r="S53" s="77" t="s">
        <v>4106</v>
      </c>
      <c r="T53" s="79">
        <v>44529.248090277775</v>
      </c>
      <c r="U53" s="80" t="s">
        <v>4306</v>
      </c>
      <c r="V53" s="77"/>
      <c r="W53" s="77"/>
      <c r="X53" s="81" t="s">
        <v>6305</v>
      </c>
      <c r="Y53" s="81" t="s">
        <v>8286</v>
      </c>
    </row>
    <row r="54" spans="1:25" x14ac:dyDescent="0.25">
      <c r="A54" s="62" t="s">
        <v>204</v>
      </c>
      <c r="B54" s="62" t="s">
        <v>1683</v>
      </c>
      <c r="C54" s="63"/>
      <c r="D54" s="64"/>
      <c r="E54" s="65"/>
      <c r="F54" s="66"/>
      <c r="G54" s="63" t="str">
        <f>IF(Edges[[#This Row],[Relationship]]="Tweet","Skip","Show")</f>
        <v>Show</v>
      </c>
      <c r="H54" s="67"/>
      <c r="I54" s="68"/>
      <c r="J54" s="68"/>
      <c r="K54" s="34"/>
      <c r="L54" s="75">
        <v>54</v>
      </c>
      <c r="M5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4" s="77" t="s">
        <v>2278</v>
      </c>
      <c r="O54" s="79">
        <v>44529.248090277775</v>
      </c>
      <c r="P54" s="77" t="s">
        <v>2299</v>
      </c>
      <c r="Q54" s="80" t="s">
        <v>3516</v>
      </c>
      <c r="R54" s="77" t="s">
        <v>4018</v>
      </c>
      <c r="S54" s="77" t="s">
        <v>4106</v>
      </c>
      <c r="T54" s="79">
        <v>44529.248090277775</v>
      </c>
      <c r="U54" s="80" t="s">
        <v>4306</v>
      </c>
      <c r="V54" s="77"/>
      <c r="W54" s="77"/>
      <c r="X54" s="81" t="s">
        <v>6305</v>
      </c>
      <c r="Y54" s="81" t="s">
        <v>8286</v>
      </c>
    </row>
    <row r="55" spans="1:25" x14ac:dyDescent="0.25">
      <c r="A55" s="62" t="s">
        <v>204</v>
      </c>
      <c r="B55" s="62" t="s">
        <v>1684</v>
      </c>
      <c r="C55" s="63"/>
      <c r="D55" s="64"/>
      <c r="E55" s="65"/>
      <c r="F55" s="66"/>
      <c r="G55" s="63" t="str">
        <f>IF(Edges[[#This Row],[Relationship]]="Tweet","Skip","Show")</f>
        <v>Show</v>
      </c>
      <c r="H55" s="67"/>
      <c r="I55" s="68"/>
      <c r="J55" s="68"/>
      <c r="K55" s="34"/>
      <c r="L55" s="75">
        <v>55</v>
      </c>
      <c r="M5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5" s="77" t="s">
        <v>2278</v>
      </c>
      <c r="O55" s="79">
        <v>44529.248090277775</v>
      </c>
      <c r="P55" s="77" t="s">
        <v>2299</v>
      </c>
      <c r="Q55" s="80" t="s">
        <v>3516</v>
      </c>
      <c r="R55" s="77" t="s">
        <v>4018</v>
      </c>
      <c r="S55" s="77" t="s">
        <v>4106</v>
      </c>
      <c r="T55" s="79">
        <v>44529.248090277775</v>
      </c>
      <c r="U55" s="80" t="s">
        <v>4306</v>
      </c>
      <c r="V55" s="77"/>
      <c r="W55" s="77"/>
      <c r="X55" s="81" t="s">
        <v>6305</v>
      </c>
      <c r="Y55" s="81" t="s">
        <v>8286</v>
      </c>
    </row>
    <row r="56" spans="1:25" x14ac:dyDescent="0.25">
      <c r="A56" s="62" t="s">
        <v>204</v>
      </c>
      <c r="B56" s="62" t="s">
        <v>1685</v>
      </c>
      <c r="C56" s="63"/>
      <c r="D56" s="64"/>
      <c r="E56" s="65"/>
      <c r="F56" s="66"/>
      <c r="G56" s="63" t="str">
        <f>IF(Edges[[#This Row],[Relationship]]="Tweet","Skip","Show")</f>
        <v>Show</v>
      </c>
      <c r="H56" s="67"/>
      <c r="I56" s="68"/>
      <c r="J56" s="68"/>
      <c r="K56" s="34"/>
      <c r="L56" s="75">
        <v>56</v>
      </c>
      <c r="M5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6" s="77" t="s">
        <v>2278</v>
      </c>
      <c r="O56" s="79">
        <v>44529.248090277775</v>
      </c>
      <c r="P56" s="77" t="s">
        <v>2299</v>
      </c>
      <c r="Q56" s="80" t="s">
        <v>3516</v>
      </c>
      <c r="R56" s="77" t="s">
        <v>4018</v>
      </c>
      <c r="S56" s="77" t="s">
        <v>4106</v>
      </c>
      <c r="T56" s="79">
        <v>44529.248090277775</v>
      </c>
      <c r="U56" s="80" t="s">
        <v>4306</v>
      </c>
      <c r="V56" s="77"/>
      <c r="W56" s="77"/>
      <c r="X56" s="81" t="s">
        <v>6305</v>
      </c>
      <c r="Y56" s="81" t="s">
        <v>8286</v>
      </c>
    </row>
    <row r="57" spans="1:25" x14ac:dyDescent="0.25">
      <c r="A57" s="62" t="s">
        <v>204</v>
      </c>
      <c r="B57" s="62" t="s">
        <v>1686</v>
      </c>
      <c r="C57" s="63"/>
      <c r="D57" s="64"/>
      <c r="E57" s="65"/>
      <c r="F57" s="66"/>
      <c r="G57" s="63" t="str">
        <f>IF(Edges[[#This Row],[Relationship]]="Tweet","Skip","Show")</f>
        <v>Show</v>
      </c>
      <c r="H57" s="67"/>
      <c r="I57" s="68"/>
      <c r="J57" s="68"/>
      <c r="K57" s="34"/>
      <c r="L57" s="75">
        <v>57</v>
      </c>
      <c r="M5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7" s="77" t="s">
        <v>2278</v>
      </c>
      <c r="O57" s="79">
        <v>44529.248090277775</v>
      </c>
      <c r="P57" s="77" t="s">
        <v>2299</v>
      </c>
      <c r="Q57" s="80" t="s">
        <v>3516</v>
      </c>
      <c r="R57" s="77" t="s">
        <v>4018</v>
      </c>
      <c r="S57" s="77" t="s">
        <v>4106</v>
      </c>
      <c r="T57" s="79">
        <v>44529.248090277775</v>
      </c>
      <c r="U57" s="80" t="s">
        <v>4306</v>
      </c>
      <c r="V57" s="77"/>
      <c r="W57" s="77"/>
      <c r="X57" s="81" t="s">
        <v>6305</v>
      </c>
      <c r="Y57" s="81" t="s">
        <v>8286</v>
      </c>
    </row>
    <row r="58" spans="1:25" x14ac:dyDescent="0.25">
      <c r="A58" s="62" t="s">
        <v>205</v>
      </c>
      <c r="B58" s="62" t="s">
        <v>1687</v>
      </c>
      <c r="C58" s="63"/>
      <c r="D58" s="64"/>
      <c r="E58" s="65"/>
      <c r="F58" s="66"/>
      <c r="G58" s="63" t="str">
        <f>IF(Edges[[#This Row],[Relationship]]="Tweet","Skip","Show")</f>
        <v>Show</v>
      </c>
      <c r="H58" s="67"/>
      <c r="I58" s="68"/>
      <c r="J58" s="68"/>
      <c r="K58" s="34"/>
      <c r="L58" s="75">
        <v>58</v>
      </c>
      <c r="M5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8" s="77" t="s">
        <v>2278</v>
      </c>
      <c r="O58" s="79">
        <v>44529.248333333337</v>
      </c>
      <c r="P58" s="77" t="s">
        <v>2300</v>
      </c>
      <c r="Q58" s="80" t="s">
        <v>3517</v>
      </c>
      <c r="R58" s="77" t="s">
        <v>4018</v>
      </c>
      <c r="S58" s="77"/>
      <c r="T58" s="79">
        <v>44529.248333333337</v>
      </c>
      <c r="U58" s="80" t="s">
        <v>4307</v>
      </c>
      <c r="V58" s="77"/>
      <c r="W58" s="77"/>
      <c r="X58" s="81" t="s">
        <v>6306</v>
      </c>
      <c r="Y58" s="81" t="s">
        <v>8287</v>
      </c>
    </row>
    <row r="59" spans="1:25" x14ac:dyDescent="0.25">
      <c r="A59" s="62" t="s">
        <v>205</v>
      </c>
      <c r="B59" s="62" t="s">
        <v>1688</v>
      </c>
      <c r="C59" s="63"/>
      <c r="D59" s="64"/>
      <c r="E59" s="65"/>
      <c r="F59" s="66"/>
      <c r="G59" s="63" t="str">
        <f>IF(Edges[[#This Row],[Relationship]]="Tweet","Skip","Show")</f>
        <v>Show</v>
      </c>
      <c r="H59" s="67"/>
      <c r="I59" s="68"/>
      <c r="J59" s="68"/>
      <c r="K59" s="34"/>
      <c r="L59" s="75">
        <v>59</v>
      </c>
      <c r="M5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9" s="77" t="s">
        <v>2279</v>
      </c>
      <c r="O59" s="79">
        <v>44529.248333333337</v>
      </c>
      <c r="P59" s="77" t="s">
        <v>2300</v>
      </c>
      <c r="Q59" s="80" t="s">
        <v>3517</v>
      </c>
      <c r="R59" s="77" t="s">
        <v>4018</v>
      </c>
      <c r="S59" s="77"/>
      <c r="T59" s="79">
        <v>44529.248333333337</v>
      </c>
      <c r="U59" s="80" t="s">
        <v>4307</v>
      </c>
      <c r="V59" s="77"/>
      <c r="W59" s="77"/>
      <c r="X59" s="81" t="s">
        <v>6306</v>
      </c>
      <c r="Y59" s="81" t="s">
        <v>8287</v>
      </c>
    </row>
    <row r="60" spans="1:25" x14ac:dyDescent="0.25">
      <c r="A60" s="62" t="s">
        <v>205</v>
      </c>
      <c r="B60" s="62" t="s">
        <v>1668</v>
      </c>
      <c r="C60" s="63"/>
      <c r="D60" s="64"/>
      <c r="E60" s="65"/>
      <c r="F60" s="66"/>
      <c r="G60" s="63" t="str">
        <f>IF(Edges[[#This Row],[Relationship]]="Tweet","Skip","Show")</f>
        <v>Show</v>
      </c>
      <c r="H60" s="67"/>
      <c r="I60" s="68"/>
      <c r="J60" s="68"/>
      <c r="K60" s="34"/>
      <c r="L60" s="75">
        <v>60</v>
      </c>
      <c r="M6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0" s="77" t="s">
        <v>2278</v>
      </c>
      <c r="O60" s="79">
        <v>44529.248333333337</v>
      </c>
      <c r="P60" s="77" t="s">
        <v>2300</v>
      </c>
      <c r="Q60" s="80" t="s">
        <v>3517</v>
      </c>
      <c r="R60" s="77" t="s">
        <v>4018</v>
      </c>
      <c r="S60" s="77"/>
      <c r="T60" s="79">
        <v>44529.248333333337</v>
      </c>
      <c r="U60" s="80" t="s">
        <v>4307</v>
      </c>
      <c r="V60" s="77"/>
      <c r="W60" s="77"/>
      <c r="X60" s="81" t="s">
        <v>6306</v>
      </c>
      <c r="Y60" s="81" t="s">
        <v>8287</v>
      </c>
    </row>
    <row r="61" spans="1:25" x14ac:dyDescent="0.25">
      <c r="A61" s="62" t="s">
        <v>206</v>
      </c>
      <c r="B61" s="62" t="s">
        <v>1689</v>
      </c>
      <c r="C61" s="63"/>
      <c r="D61" s="64"/>
      <c r="E61" s="65"/>
      <c r="F61" s="66"/>
      <c r="G61" s="63" t="str">
        <f>IF(Edges[[#This Row],[Relationship]]="Tweet","Skip","Show")</f>
        <v>Show</v>
      </c>
      <c r="H61" s="67"/>
      <c r="I61" s="68"/>
      <c r="J61" s="68"/>
      <c r="K61" s="34"/>
      <c r="L61" s="75">
        <v>61</v>
      </c>
      <c r="M6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1" s="77" t="s">
        <v>2279</v>
      </c>
      <c r="O61" s="79">
        <v>44529.248356481483</v>
      </c>
      <c r="P61" s="77" t="s">
        <v>2301</v>
      </c>
      <c r="Q61" s="77"/>
      <c r="R61" s="77"/>
      <c r="S61" s="77"/>
      <c r="T61" s="79">
        <v>44529.248356481483</v>
      </c>
      <c r="U61" s="80" t="s">
        <v>4308</v>
      </c>
      <c r="V61" s="77"/>
      <c r="W61" s="77"/>
      <c r="X61" s="81" t="s">
        <v>6307</v>
      </c>
      <c r="Y61" s="81" t="s">
        <v>8288</v>
      </c>
    </row>
    <row r="62" spans="1:25" x14ac:dyDescent="0.25">
      <c r="A62" s="62" t="s">
        <v>207</v>
      </c>
      <c r="B62" s="62" t="s">
        <v>1690</v>
      </c>
      <c r="C62" s="63"/>
      <c r="D62" s="64"/>
      <c r="E62" s="65"/>
      <c r="F62" s="66"/>
      <c r="G62" s="63" t="str">
        <f>IF(Edges[[#This Row],[Relationship]]="Tweet","Skip","Show")</f>
        <v>Show</v>
      </c>
      <c r="H62" s="67"/>
      <c r="I62" s="68"/>
      <c r="J62" s="68"/>
      <c r="K62" s="34"/>
      <c r="L62" s="75">
        <v>62</v>
      </c>
      <c r="M6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2" s="77" t="s">
        <v>2278</v>
      </c>
      <c r="O62" s="79">
        <v>44529.248518518521</v>
      </c>
      <c r="P62" s="77" t="s">
        <v>2302</v>
      </c>
      <c r="Q62" s="77"/>
      <c r="R62" s="77"/>
      <c r="S62" s="77" t="s">
        <v>4107</v>
      </c>
      <c r="T62" s="79">
        <v>44529.248518518521</v>
      </c>
      <c r="U62" s="80" t="s">
        <v>4309</v>
      </c>
      <c r="V62" s="77"/>
      <c r="W62" s="77"/>
      <c r="X62" s="81" t="s">
        <v>6308</v>
      </c>
      <c r="Y62" s="77"/>
    </row>
    <row r="63" spans="1:25" x14ac:dyDescent="0.25">
      <c r="A63" s="62" t="s">
        <v>208</v>
      </c>
      <c r="B63" s="62" t="s">
        <v>1691</v>
      </c>
      <c r="C63" s="63"/>
      <c r="D63" s="64"/>
      <c r="E63" s="65"/>
      <c r="F63" s="66"/>
      <c r="G63" s="63" t="str">
        <f>IF(Edges[[#This Row],[Relationship]]="Tweet","Skip","Show")</f>
        <v>Show</v>
      </c>
      <c r="H63" s="67"/>
      <c r="I63" s="68"/>
      <c r="J63" s="68"/>
      <c r="K63" s="34"/>
      <c r="L63" s="75">
        <v>63</v>
      </c>
      <c r="M6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3" s="77" t="s">
        <v>2278</v>
      </c>
      <c r="O63" s="79">
        <v>44529.248645833337</v>
      </c>
      <c r="P63" s="77" t="s">
        <v>2303</v>
      </c>
      <c r="Q63" s="77"/>
      <c r="R63" s="77"/>
      <c r="S63" s="77"/>
      <c r="T63" s="79">
        <v>44529.248645833337</v>
      </c>
      <c r="U63" s="80" t="s">
        <v>4310</v>
      </c>
      <c r="V63" s="77"/>
      <c r="W63" s="77"/>
      <c r="X63" s="81" t="s">
        <v>6309</v>
      </c>
      <c r="Y63" s="77"/>
    </row>
    <row r="64" spans="1:25" x14ac:dyDescent="0.25">
      <c r="A64" s="62" t="s">
        <v>209</v>
      </c>
      <c r="B64" s="62" t="s">
        <v>1692</v>
      </c>
      <c r="C64" s="63"/>
      <c r="D64" s="64"/>
      <c r="E64" s="65"/>
      <c r="F64" s="66"/>
      <c r="G64" s="63" t="str">
        <f>IF(Edges[[#This Row],[Relationship]]="Tweet","Skip","Show")</f>
        <v>Show</v>
      </c>
      <c r="H64" s="67"/>
      <c r="I64" s="68"/>
      <c r="J64" s="68"/>
      <c r="K64" s="34"/>
      <c r="L64" s="75">
        <v>64</v>
      </c>
      <c r="M6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4" s="77" t="s">
        <v>2278</v>
      </c>
      <c r="O64" s="79">
        <v>44529.248796296299</v>
      </c>
      <c r="P64" s="77" t="s">
        <v>2304</v>
      </c>
      <c r="Q64" s="77"/>
      <c r="R64" s="77"/>
      <c r="S64" s="77"/>
      <c r="T64" s="79">
        <v>44529.248796296299</v>
      </c>
      <c r="U64" s="80" t="s">
        <v>4311</v>
      </c>
      <c r="V64" s="77"/>
      <c r="W64" s="77"/>
      <c r="X64" s="81" t="s">
        <v>6310</v>
      </c>
      <c r="Y64" s="77"/>
    </row>
    <row r="65" spans="1:25" x14ac:dyDescent="0.25">
      <c r="A65" s="62" t="s">
        <v>210</v>
      </c>
      <c r="B65" s="62" t="s">
        <v>1666</v>
      </c>
      <c r="C65" s="63"/>
      <c r="D65" s="64"/>
      <c r="E65" s="65"/>
      <c r="F65" s="66"/>
      <c r="G65" s="63" t="str">
        <f>IF(Edges[[#This Row],[Relationship]]="Tweet","Skip","Show")</f>
        <v>Show</v>
      </c>
      <c r="H65" s="67"/>
      <c r="I65" s="68"/>
      <c r="J65" s="68"/>
      <c r="K65" s="34"/>
      <c r="L65" s="75">
        <v>65</v>
      </c>
      <c r="M6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5" s="77" t="s">
        <v>2278</v>
      </c>
      <c r="O65" s="79">
        <v>44529.249050925922</v>
      </c>
      <c r="P65" s="77" t="s">
        <v>2283</v>
      </c>
      <c r="Q65" s="77"/>
      <c r="R65" s="77"/>
      <c r="S65" s="77"/>
      <c r="T65" s="79">
        <v>44529.249050925922</v>
      </c>
      <c r="U65" s="80" t="s">
        <v>4312</v>
      </c>
      <c r="V65" s="77"/>
      <c r="W65" s="77"/>
      <c r="X65" s="81" t="s">
        <v>6311</v>
      </c>
      <c r="Y65" s="77"/>
    </row>
    <row r="66" spans="1:25" x14ac:dyDescent="0.25">
      <c r="A66" s="62" t="s">
        <v>210</v>
      </c>
      <c r="B66" s="62" t="s">
        <v>1666</v>
      </c>
      <c r="C66" s="63"/>
      <c r="D66" s="64"/>
      <c r="E66" s="65"/>
      <c r="F66" s="66"/>
      <c r="G66" s="63" t="str">
        <f>IF(Edges[[#This Row],[Relationship]]="Tweet","Skip","Show")</f>
        <v>Show</v>
      </c>
      <c r="H66" s="67"/>
      <c r="I66" s="68"/>
      <c r="J66" s="68"/>
      <c r="K66" s="34"/>
      <c r="L66" s="75">
        <v>66</v>
      </c>
      <c r="M6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6" s="77" t="s">
        <v>2278</v>
      </c>
      <c r="O66" s="79">
        <v>44529.249247685184</v>
      </c>
      <c r="P66" s="77" t="s">
        <v>2285</v>
      </c>
      <c r="Q66" s="77"/>
      <c r="R66" s="77"/>
      <c r="S66" s="77"/>
      <c r="T66" s="79">
        <v>44529.249247685184</v>
      </c>
      <c r="U66" s="80" t="s">
        <v>4313</v>
      </c>
      <c r="V66" s="77"/>
      <c r="W66" s="77"/>
      <c r="X66" s="81" t="s">
        <v>6312</v>
      </c>
      <c r="Y66" s="77"/>
    </row>
    <row r="67" spans="1:25" x14ac:dyDescent="0.25">
      <c r="A67" s="62" t="s">
        <v>211</v>
      </c>
      <c r="B67" s="62" t="s">
        <v>1666</v>
      </c>
      <c r="C67" s="63"/>
      <c r="D67" s="64"/>
      <c r="E67" s="65"/>
      <c r="F67" s="66"/>
      <c r="G67" s="63" t="str">
        <f>IF(Edges[[#This Row],[Relationship]]="Tweet","Skip","Show")</f>
        <v>Show</v>
      </c>
      <c r="H67" s="67"/>
      <c r="I67" s="68"/>
      <c r="J67" s="68"/>
      <c r="K67" s="34"/>
      <c r="L67" s="75">
        <v>67</v>
      </c>
      <c r="M6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7" s="77" t="s">
        <v>2278</v>
      </c>
      <c r="O67" s="79">
        <v>44529.249479166669</v>
      </c>
      <c r="P67" s="77" t="s">
        <v>2285</v>
      </c>
      <c r="Q67" s="77"/>
      <c r="R67" s="77"/>
      <c r="S67" s="77"/>
      <c r="T67" s="79">
        <v>44529.249479166669</v>
      </c>
      <c r="U67" s="80" t="s">
        <v>4314</v>
      </c>
      <c r="V67" s="77"/>
      <c r="W67" s="77"/>
      <c r="X67" s="81" t="s">
        <v>6313</v>
      </c>
      <c r="Y67" s="77"/>
    </row>
    <row r="68" spans="1:25" x14ac:dyDescent="0.25">
      <c r="A68" s="62" t="s">
        <v>212</v>
      </c>
      <c r="B68" s="62" t="s">
        <v>228</v>
      </c>
      <c r="C68" s="63"/>
      <c r="D68" s="64"/>
      <c r="E68" s="65"/>
      <c r="F68" s="66"/>
      <c r="G68" s="63" t="str">
        <f>IF(Edges[[#This Row],[Relationship]]="Tweet","Skip","Show")</f>
        <v>Show</v>
      </c>
      <c r="H68" s="67"/>
      <c r="I68" s="68"/>
      <c r="J68" s="68"/>
      <c r="K68" s="34"/>
      <c r="L68" s="75">
        <v>68</v>
      </c>
      <c r="M6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8" s="77" t="s">
        <v>2278</v>
      </c>
      <c r="O68" s="79">
        <v>44529.24962962963</v>
      </c>
      <c r="P68" s="77" t="s">
        <v>2305</v>
      </c>
      <c r="Q68" s="77"/>
      <c r="R68" s="77"/>
      <c r="S68" s="77"/>
      <c r="T68" s="79">
        <v>44529.24962962963</v>
      </c>
      <c r="U68" s="80" t="s">
        <v>4315</v>
      </c>
      <c r="V68" s="77"/>
      <c r="W68" s="77"/>
      <c r="X68" s="81" t="s">
        <v>6314</v>
      </c>
      <c r="Y68" s="77"/>
    </row>
    <row r="69" spans="1:25" x14ac:dyDescent="0.25">
      <c r="A69" s="62" t="s">
        <v>213</v>
      </c>
      <c r="B69" s="62" t="s">
        <v>1693</v>
      </c>
      <c r="C69" s="63"/>
      <c r="D69" s="64"/>
      <c r="E69" s="65"/>
      <c r="F69" s="66"/>
      <c r="G69" s="63" t="str">
        <f>IF(Edges[[#This Row],[Relationship]]="Tweet","Skip","Show")</f>
        <v>Show</v>
      </c>
      <c r="H69" s="67"/>
      <c r="I69" s="68"/>
      <c r="J69" s="68"/>
      <c r="K69" s="34"/>
      <c r="L69" s="75">
        <v>69</v>
      </c>
      <c r="M6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9" s="77" t="s">
        <v>2279</v>
      </c>
      <c r="O69" s="79">
        <v>44529.249675925923</v>
      </c>
      <c r="P69" s="77" t="s">
        <v>2306</v>
      </c>
      <c r="Q69" s="80" t="s">
        <v>3518</v>
      </c>
      <c r="R69" s="77" t="s">
        <v>4018</v>
      </c>
      <c r="S69" s="77"/>
      <c r="T69" s="79">
        <v>44529.249675925923</v>
      </c>
      <c r="U69" s="80" t="s">
        <v>4316</v>
      </c>
      <c r="V69" s="77"/>
      <c r="W69" s="77"/>
      <c r="X69" s="81" t="s">
        <v>6315</v>
      </c>
      <c r="Y69" s="81" t="s">
        <v>8289</v>
      </c>
    </row>
    <row r="70" spans="1:25" x14ac:dyDescent="0.25">
      <c r="A70" s="62" t="s">
        <v>213</v>
      </c>
      <c r="B70" s="62" t="s">
        <v>1694</v>
      </c>
      <c r="C70" s="63"/>
      <c r="D70" s="64"/>
      <c r="E70" s="65"/>
      <c r="F70" s="66"/>
      <c r="G70" s="63" t="str">
        <f>IF(Edges[[#This Row],[Relationship]]="Tweet","Skip","Show")</f>
        <v>Show</v>
      </c>
      <c r="H70" s="67"/>
      <c r="I70" s="68"/>
      <c r="J70" s="68"/>
      <c r="K70" s="34"/>
      <c r="L70" s="75">
        <v>70</v>
      </c>
      <c r="M7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0" s="77" t="s">
        <v>2278</v>
      </c>
      <c r="O70" s="79">
        <v>44529.249675925923</v>
      </c>
      <c r="P70" s="77" t="s">
        <v>2306</v>
      </c>
      <c r="Q70" s="80" t="s">
        <v>3518</v>
      </c>
      <c r="R70" s="77" t="s">
        <v>4018</v>
      </c>
      <c r="S70" s="77"/>
      <c r="T70" s="79">
        <v>44529.249675925923</v>
      </c>
      <c r="U70" s="80" t="s">
        <v>4316</v>
      </c>
      <c r="V70" s="77"/>
      <c r="W70" s="77"/>
      <c r="X70" s="81" t="s">
        <v>6315</v>
      </c>
      <c r="Y70" s="81" t="s">
        <v>8289</v>
      </c>
    </row>
    <row r="71" spans="1:25" x14ac:dyDescent="0.25">
      <c r="A71" s="62" t="s">
        <v>213</v>
      </c>
      <c r="B71" s="62" t="s">
        <v>618</v>
      </c>
      <c r="C71" s="63"/>
      <c r="D71" s="64"/>
      <c r="E71" s="65"/>
      <c r="F71" s="66"/>
      <c r="G71" s="63" t="str">
        <f>IF(Edges[[#This Row],[Relationship]]="Tweet","Skip","Show")</f>
        <v>Show</v>
      </c>
      <c r="H71" s="67"/>
      <c r="I71" s="68"/>
      <c r="J71" s="68"/>
      <c r="K71" s="34"/>
      <c r="L71" s="75">
        <v>71</v>
      </c>
      <c r="M7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1" s="77" t="s">
        <v>2278</v>
      </c>
      <c r="O71" s="79">
        <v>44529.249675925923</v>
      </c>
      <c r="P71" s="77" t="s">
        <v>2306</v>
      </c>
      <c r="Q71" s="80" t="s">
        <v>3518</v>
      </c>
      <c r="R71" s="77" t="s">
        <v>4018</v>
      </c>
      <c r="S71" s="77"/>
      <c r="T71" s="79">
        <v>44529.249675925923</v>
      </c>
      <c r="U71" s="80" t="s">
        <v>4316</v>
      </c>
      <c r="V71" s="77"/>
      <c r="W71" s="77"/>
      <c r="X71" s="81" t="s">
        <v>6315</v>
      </c>
      <c r="Y71" s="81" t="s">
        <v>8289</v>
      </c>
    </row>
    <row r="72" spans="1:25" x14ac:dyDescent="0.25">
      <c r="A72" s="62" t="s">
        <v>214</v>
      </c>
      <c r="B72" s="62" t="s">
        <v>1695</v>
      </c>
      <c r="C72" s="63"/>
      <c r="D72" s="64"/>
      <c r="E72" s="65"/>
      <c r="F72" s="66"/>
      <c r="G72" s="63" t="str">
        <f>IF(Edges[[#This Row],[Relationship]]="Tweet","Skip","Show")</f>
        <v>Show</v>
      </c>
      <c r="H72" s="67"/>
      <c r="I72" s="68"/>
      <c r="J72" s="68"/>
      <c r="K72" s="34"/>
      <c r="L72" s="75">
        <v>72</v>
      </c>
      <c r="M7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2" s="77" t="s">
        <v>2278</v>
      </c>
      <c r="O72" s="79">
        <v>44529.249745370369</v>
      </c>
      <c r="P72" s="77" t="s">
        <v>2307</v>
      </c>
      <c r="Q72" s="77"/>
      <c r="R72" s="77"/>
      <c r="S72" s="77"/>
      <c r="T72" s="79">
        <v>44529.249745370369</v>
      </c>
      <c r="U72" s="80" t="s">
        <v>4317</v>
      </c>
      <c r="V72" s="77"/>
      <c r="W72" s="77"/>
      <c r="X72" s="81" t="s">
        <v>6316</v>
      </c>
      <c r="Y72" s="81" t="s">
        <v>8290</v>
      </c>
    </row>
    <row r="73" spans="1:25" x14ac:dyDescent="0.25">
      <c r="A73" s="62" t="s">
        <v>214</v>
      </c>
      <c r="B73" s="62" t="s">
        <v>1696</v>
      </c>
      <c r="C73" s="63"/>
      <c r="D73" s="64"/>
      <c r="E73" s="65"/>
      <c r="F73" s="66"/>
      <c r="G73" s="63" t="str">
        <f>IF(Edges[[#This Row],[Relationship]]="Tweet","Skip","Show")</f>
        <v>Show</v>
      </c>
      <c r="H73" s="67"/>
      <c r="I73" s="68"/>
      <c r="J73" s="68"/>
      <c r="K73" s="34"/>
      <c r="L73" s="75">
        <v>73</v>
      </c>
      <c r="M7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3" s="77" t="s">
        <v>2279</v>
      </c>
      <c r="O73" s="79">
        <v>44529.249745370369</v>
      </c>
      <c r="P73" s="77" t="s">
        <v>2307</v>
      </c>
      <c r="Q73" s="77"/>
      <c r="R73" s="77"/>
      <c r="S73" s="77"/>
      <c r="T73" s="79">
        <v>44529.249745370369</v>
      </c>
      <c r="U73" s="80" t="s">
        <v>4317</v>
      </c>
      <c r="V73" s="77"/>
      <c r="W73" s="77"/>
      <c r="X73" s="81" t="s">
        <v>6316</v>
      </c>
      <c r="Y73" s="81" t="s">
        <v>8290</v>
      </c>
    </row>
    <row r="74" spans="1:25" x14ac:dyDescent="0.25">
      <c r="A74" s="62" t="s">
        <v>215</v>
      </c>
      <c r="B74" s="62" t="s">
        <v>1697</v>
      </c>
      <c r="C74" s="63"/>
      <c r="D74" s="64"/>
      <c r="E74" s="65"/>
      <c r="F74" s="66"/>
      <c r="G74" s="63" t="str">
        <f>IF(Edges[[#This Row],[Relationship]]="Tweet","Skip","Show")</f>
        <v>Show</v>
      </c>
      <c r="H74" s="67"/>
      <c r="I74" s="68"/>
      <c r="J74" s="68"/>
      <c r="K74" s="34"/>
      <c r="L74" s="75">
        <v>74</v>
      </c>
      <c r="M7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4" s="77" t="s">
        <v>2279</v>
      </c>
      <c r="O74" s="79">
        <v>44529.24391203704</v>
      </c>
      <c r="P74" s="77" t="s">
        <v>2308</v>
      </c>
      <c r="Q74" s="77"/>
      <c r="R74" s="77"/>
      <c r="S74" s="77"/>
      <c r="T74" s="79">
        <v>44529.24391203704</v>
      </c>
      <c r="U74" s="80" t="s">
        <v>4318</v>
      </c>
      <c r="V74" s="77"/>
      <c r="W74" s="77"/>
      <c r="X74" s="81" t="s">
        <v>6317</v>
      </c>
      <c r="Y74" s="81" t="s">
        <v>8291</v>
      </c>
    </row>
    <row r="75" spans="1:25" x14ac:dyDescent="0.25">
      <c r="A75" s="62" t="s">
        <v>216</v>
      </c>
      <c r="B75" s="62" t="s">
        <v>1697</v>
      </c>
      <c r="C75" s="63"/>
      <c r="D75" s="64"/>
      <c r="E75" s="65"/>
      <c r="F75" s="66"/>
      <c r="G75" s="63" t="str">
        <f>IF(Edges[[#This Row],[Relationship]]="Tweet","Skip","Show")</f>
        <v>Show</v>
      </c>
      <c r="H75" s="67"/>
      <c r="I75" s="68"/>
      <c r="J75" s="68"/>
      <c r="K75" s="34"/>
      <c r="L75" s="75">
        <v>75</v>
      </c>
      <c r="M7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5" s="77" t="s">
        <v>2278</v>
      </c>
      <c r="O75" s="79">
        <v>44529.25</v>
      </c>
      <c r="P75" s="77" t="s">
        <v>2309</v>
      </c>
      <c r="Q75" s="77"/>
      <c r="R75" s="77"/>
      <c r="S75" s="77"/>
      <c r="T75" s="79">
        <v>44529.25</v>
      </c>
      <c r="U75" s="80" t="s">
        <v>4319</v>
      </c>
      <c r="V75" s="77"/>
      <c r="W75" s="77"/>
      <c r="X75" s="81" t="s">
        <v>6318</v>
      </c>
      <c r="Y75" s="81" t="s">
        <v>6317</v>
      </c>
    </row>
    <row r="76" spans="1:25" x14ac:dyDescent="0.25">
      <c r="A76" s="62" t="s">
        <v>215</v>
      </c>
      <c r="B76" s="62" t="s">
        <v>216</v>
      </c>
      <c r="C76" s="63"/>
      <c r="D76" s="64"/>
      <c r="E76" s="65"/>
      <c r="F76" s="66"/>
      <c r="G76" s="63" t="str">
        <f>IF(Edges[[#This Row],[Relationship]]="Tweet","Skip","Show")</f>
        <v>Show</v>
      </c>
      <c r="H76" s="67"/>
      <c r="I76" s="68"/>
      <c r="J76" s="68"/>
      <c r="K76" s="34"/>
      <c r="L76" s="75">
        <v>76</v>
      </c>
      <c r="M7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6" s="77" t="s">
        <v>2278</v>
      </c>
      <c r="O76" s="79">
        <v>44529.24391203704</v>
      </c>
      <c r="P76" s="77" t="s">
        <v>2308</v>
      </c>
      <c r="Q76" s="77"/>
      <c r="R76" s="77"/>
      <c r="S76" s="77"/>
      <c r="T76" s="79">
        <v>44529.24391203704</v>
      </c>
      <c r="U76" s="80" t="s">
        <v>4318</v>
      </c>
      <c r="V76" s="77"/>
      <c r="W76" s="77"/>
      <c r="X76" s="81" t="s">
        <v>6317</v>
      </c>
      <c r="Y76" s="81" t="s">
        <v>8291</v>
      </c>
    </row>
    <row r="77" spans="1:25" x14ac:dyDescent="0.25">
      <c r="A77" s="62" t="s">
        <v>215</v>
      </c>
      <c r="B77" s="62" t="s">
        <v>1668</v>
      </c>
      <c r="C77" s="63"/>
      <c r="D77" s="64"/>
      <c r="E77" s="65"/>
      <c r="F77" s="66"/>
      <c r="G77" s="63" t="str">
        <f>IF(Edges[[#This Row],[Relationship]]="Tweet","Skip","Show")</f>
        <v>Show</v>
      </c>
      <c r="H77" s="67"/>
      <c r="I77" s="68"/>
      <c r="J77" s="68"/>
      <c r="K77" s="34"/>
      <c r="L77" s="75">
        <v>77</v>
      </c>
      <c r="M7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7" s="77" t="s">
        <v>2278</v>
      </c>
      <c r="O77" s="79">
        <v>44529.24391203704</v>
      </c>
      <c r="P77" s="77" t="s">
        <v>2308</v>
      </c>
      <c r="Q77" s="77"/>
      <c r="R77" s="77"/>
      <c r="S77" s="77"/>
      <c r="T77" s="79">
        <v>44529.24391203704</v>
      </c>
      <c r="U77" s="80" t="s">
        <v>4318</v>
      </c>
      <c r="V77" s="77"/>
      <c r="W77" s="77"/>
      <c r="X77" s="81" t="s">
        <v>6317</v>
      </c>
      <c r="Y77" s="81" t="s">
        <v>8291</v>
      </c>
    </row>
    <row r="78" spans="1:25" x14ac:dyDescent="0.25">
      <c r="A78" s="62" t="s">
        <v>215</v>
      </c>
      <c r="B78" s="62" t="s">
        <v>1698</v>
      </c>
      <c r="C78" s="63"/>
      <c r="D78" s="64"/>
      <c r="E78" s="65"/>
      <c r="F78" s="66"/>
      <c r="G78" s="63" t="str">
        <f>IF(Edges[[#This Row],[Relationship]]="Tweet","Skip","Show")</f>
        <v>Show</v>
      </c>
      <c r="H78" s="67"/>
      <c r="I78" s="68"/>
      <c r="J78" s="68"/>
      <c r="K78" s="34"/>
      <c r="L78" s="75">
        <v>78</v>
      </c>
      <c r="M7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8" s="77" t="s">
        <v>2278</v>
      </c>
      <c r="O78" s="79">
        <v>44529.24391203704</v>
      </c>
      <c r="P78" s="77" t="s">
        <v>2308</v>
      </c>
      <c r="Q78" s="77"/>
      <c r="R78" s="77"/>
      <c r="S78" s="77"/>
      <c r="T78" s="79">
        <v>44529.24391203704</v>
      </c>
      <c r="U78" s="80" t="s">
        <v>4318</v>
      </c>
      <c r="V78" s="77"/>
      <c r="W78" s="77"/>
      <c r="X78" s="81" t="s">
        <v>6317</v>
      </c>
      <c r="Y78" s="81" t="s">
        <v>8291</v>
      </c>
    </row>
    <row r="79" spans="1:25" x14ac:dyDescent="0.25">
      <c r="A79" s="62" t="s">
        <v>216</v>
      </c>
      <c r="B79" s="62" t="s">
        <v>215</v>
      </c>
      <c r="C79" s="63"/>
      <c r="D79" s="64"/>
      <c r="E79" s="65"/>
      <c r="F79" s="66"/>
      <c r="G79" s="63" t="str">
        <f>IF(Edges[[#This Row],[Relationship]]="Tweet","Skip","Show")</f>
        <v>Show</v>
      </c>
      <c r="H79" s="67"/>
      <c r="I79" s="68"/>
      <c r="J79" s="68"/>
      <c r="K79" s="34"/>
      <c r="L79" s="75">
        <v>79</v>
      </c>
      <c r="M7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9" s="77" t="s">
        <v>2279</v>
      </c>
      <c r="O79" s="79">
        <v>44529.25</v>
      </c>
      <c r="P79" s="77" t="s">
        <v>2309</v>
      </c>
      <c r="Q79" s="77"/>
      <c r="R79" s="77"/>
      <c r="S79" s="77"/>
      <c r="T79" s="79">
        <v>44529.25</v>
      </c>
      <c r="U79" s="80" t="s">
        <v>4319</v>
      </c>
      <c r="V79" s="77"/>
      <c r="W79" s="77"/>
      <c r="X79" s="81" t="s">
        <v>6318</v>
      </c>
      <c r="Y79" s="81" t="s">
        <v>6317</v>
      </c>
    </row>
    <row r="80" spans="1:25" x14ac:dyDescent="0.25">
      <c r="A80" s="62" t="s">
        <v>216</v>
      </c>
      <c r="B80" s="62" t="s">
        <v>1668</v>
      </c>
      <c r="C80" s="63"/>
      <c r="D80" s="64"/>
      <c r="E80" s="65"/>
      <c r="F80" s="66"/>
      <c r="G80" s="63" t="str">
        <f>IF(Edges[[#This Row],[Relationship]]="Tweet","Skip","Show")</f>
        <v>Show</v>
      </c>
      <c r="H80" s="67"/>
      <c r="I80" s="68"/>
      <c r="J80" s="68"/>
      <c r="K80" s="34"/>
      <c r="L80" s="75">
        <v>80</v>
      </c>
      <c r="M8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0" s="77" t="s">
        <v>2278</v>
      </c>
      <c r="O80" s="79">
        <v>44529.25</v>
      </c>
      <c r="P80" s="77" t="s">
        <v>2309</v>
      </c>
      <c r="Q80" s="77"/>
      <c r="R80" s="77"/>
      <c r="S80" s="77"/>
      <c r="T80" s="79">
        <v>44529.25</v>
      </c>
      <c r="U80" s="80" t="s">
        <v>4319</v>
      </c>
      <c r="V80" s="77"/>
      <c r="W80" s="77"/>
      <c r="X80" s="81" t="s">
        <v>6318</v>
      </c>
      <c r="Y80" s="81" t="s">
        <v>6317</v>
      </c>
    </row>
    <row r="81" spans="1:25" x14ac:dyDescent="0.25">
      <c r="A81" s="62" t="s">
        <v>216</v>
      </c>
      <c r="B81" s="62" t="s">
        <v>1698</v>
      </c>
      <c r="C81" s="63"/>
      <c r="D81" s="64"/>
      <c r="E81" s="65"/>
      <c r="F81" s="66"/>
      <c r="G81" s="63" t="str">
        <f>IF(Edges[[#This Row],[Relationship]]="Tweet","Skip","Show")</f>
        <v>Show</v>
      </c>
      <c r="H81" s="67"/>
      <c r="I81" s="68"/>
      <c r="J81" s="68"/>
      <c r="K81" s="34"/>
      <c r="L81" s="75">
        <v>81</v>
      </c>
      <c r="M8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1" s="77" t="s">
        <v>2278</v>
      </c>
      <c r="O81" s="79">
        <v>44529.25</v>
      </c>
      <c r="P81" s="77" t="s">
        <v>2309</v>
      </c>
      <c r="Q81" s="77"/>
      <c r="R81" s="77"/>
      <c r="S81" s="77"/>
      <c r="T81" s="79">
        <v>44529.25</v>
      </c>
      <c r="U81" s="80" t="s">
        <v>4319</v>
      </c>
      <c r="V81" s="77"/>
      <c r="W81" s="77"/>
      <c r="X81" s="81" t="s">
        <v>6318</v>
      </c>
      <c r="Y81" s="81" t="s">
        <v>6317</v>
      </c>
    </row>
    <row r="82" spans="1:25" x14ac:dyDescent="0.25">
      <c r="A82" s="62" t="s">
        <v>217</v>
      </c>
      <c r="B82" s="62" t="s">
        <v>1698</v>
      </c>
      <c r="C82" s="63"/>
      <c r="D82" s="64"/>
      <c r="E82" s="65"/>
      <c r="F82" s="66"/>
      <c r="G82" s="63" t="str">
        <f>IF(Edges[[#This Row],[Relationship]]="Tweet","Skip","Show")</f>
        <v>Show</v>
      </c>
      <c r="H82" s="67"/>
      <c r="I82" s="68"/>
      <c r="J82" s="68"/>
      <c r="K82" s="34"/>
      <c r="L82" s="75">
        <v>82</v>
      </c>
      <c r="M8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2" s="77" t="s">
        <v>2279</v>
      </c>
      <c r="O82" s="79">
        <v>44529.250694444447</v>
      </c>
      <c r="P82" s="77" t="s">
        <v>2310</v>
      </c>
      <c r="Q82" s="80" t="s">
        <v>3519</v>
      </c>
      <c r="R82" s="77" t="s">
        <v>4018</v>
      </c>
      <c r="S82" s="77" t="s">
        <v>4108</v>
      </c>
      <c r="T82" s="79">
        <v>44529.250694444447</v>
      </c>
      <c r="U82" s="80" t="s">
        <v>4320</v>
      </c>
      <c r="V82" s="77"/>
      <c r="W82" s="77"/>
      <c r="X82" s="81" t="s">
        <v>6319</v>
      </c>
      <c r="Y82" s="77"/>
    </row>
    <row r="83" spans="1:25" x14ac:dyDescent="0.25">
      <c r="A83" s="62" t="s">
        <v>218</v>
      </c>
      <c r="B83" s="62" t="s">
        <v>1699</v>
      </c>
      <c r="C83" s="63"/>
      <c r="D83" s="64"/>
      <c r="E83" s="65"/>
      <c r="F83" s="66"/>
      <c r="G83" s="63" t="str">
        <f>IF(Edges[[#This Row],[Relationship]]="Tweet","Skip","Show")</f>
        <v>Show</v>
      </c>
      <c r="H83" s="67"/>
      <c r="I83" s="68"/>
      <c r="J83" s="68"/>
      <c r="K83" s="34"/>
      <c r="L83" s="75">
        <v>83</v>
      </c>
      <c r="M8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3" s="77" t="s">
        <v>2278</v>
      </c>
      <c r="O83" s="79">
        <v>44529.250706018516</v>
      </c>
      <c r="P83" s="77" t="s">
        <v>2311</v>
      </c>
      <c r="Q83" s="80" t="s">
        <v>3520</v>
      </c>
      <c r="R83" s="77" t="s">
        <v>4020</v>
      </c>
      <c r="S83" s="77"/>
      <c r="T83" s="79">
        <v>44529.250706018516</v>
      </c>
      <c r="U83" s="80" t="s">
        <v>4321</v>
      </c>
      <c r="V83" s="77"/>
      <c r="W83" s="77"/>
      <c r="X83" s="81" t="s">
        <v>6320</v>
      </c>
      <c r="Y83" s="77"/>
    </row>
    <row r="84" spans="1:25" x14ac:dyDescent="0.25">
      <c r="A84" s="62" t="s">
        <v>219</v>
      </c>
      <c r="B84" s="62" t="s">
        <v>1666</v>
      </c>
      <c r="C84" s="63"/>
      <c r="D84" s="64"/>
      <c r="E84" s="65"/>
      <c r="F84" s="66"/>
      <c r="G84" s="63" t="str">
        <f>IF(Edges[[#This Row],[Relationship]]="Tweet","Skip","Show")</f>
        <v>Show</v>
      </c>
      <c r="H84" s="67"/>
      <c r="I84" s="68"/>
      <c r="J84" s="68"/>
      <c r="K84" s="34"/>
      <c r="L84" s="75">
        <v>84</v>
      </c>
      <c r="M8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4" s="77" t="s">
        <v>2278</v>
      </c>
      <c r="O84" s="79">
        <v>44529.25072916667</v>
      </c>
      <c r="P84" s="77" t="s">
        <v>2285</v>
      </c>
      <c r="Q84" s="77"/>
      <c r="R84" s="77"/>
      <c r="S84" s="77"/>
      <c r="T84" s="79">
        <v>44529.25072916667</v>
      </c>
      <c r="U84" s="80" t="s">
        <v>4322</v>
      </c>
      <c r="V84" s="77"/>
      <c r="W84" s="77"/>
      <c r="X84" s="81" t="s">
        <v>6321</v>
      </c>
      <c r="Y84" s="77"/>
    </row>
    <row r="85" spans="1:25" x14ac:dyDescent="0.25">
      <c r="A85" s="62" t="s">
        <v>220</v>
      </c>
      <c r="B85" s="62" t="s">
        <v>1666</v>
      </c>
      <c r="C85" s="63"/>
      <c r="D85" s="64"/>
      <c r="E85" s="65"/>
      <c r="F85" s="66"/>
      <c r="G85" s="63" t="str">
        <f>IF(Edges[[#This Row],[Relationship]]="Tweet","Skip","Show")</f>
        <v>Show</v>
      </c>
      <c r="H85" s="67"/>
      <c r="I85" s="68"/>
      <c r="J85" s="68"/>
      <c r="K85" s="34"/>
      <c r="L85" s="75">
        <v>85</v>
      </c>
      <c r="M8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5" s="77" t="s">
        <v>2278</v>
      </c>
      <c r="O85" s="79">
        <v>44529.250856481478</v>
      </c>
      <c r="P85" s="77" t="s">
        <v>2285</v>
      </c>
      <c r="Q85" s="77"/>
      <c r="R85" s="77"/>
      <c r="S85" s="77"/>
      <c r="T85" s="79">
        <v>44529.250856481478</v>
      </c>
      <c r="U85" s="80" t="s">
        <v>4323</v>
      </c>
      <c r="V85" s="77"/>
      <c r="W85" s="77"/>
      <c r="X85" s="81" t="s">
        <v>6322</v>
      </c>
      <c r="Y85" s="77"/>
    </row>
    <row r="86" spans="1:25" x14ac:dyDescent="0.25">
      <c r="A86" s="62" t="s">
        <v>221</v>
      </c>
      <c r="B86" s="62" t="s">
        <v>1666</v>
      </c>
      <c r="C86" s="63"/>
      <c r="D86" s="64"/>
      <c r="E86" s="65"/>
      <c r="F86" s="66"/>
      <c r="G86" s="63" t="str">
        <f>IF(Edges[[#This Row],[Relationship]]="Tweet","Skip","Show")</f>
        <v>Show</v>
      </c>
      <c r="H86" s="67"/>
      <c r="I86" s="68"/>
      <c r="J86" s="68"/>
      <c r="K86" s="34"/>
      <c r="L86" s="75">
        <v>86</v>
      </c>
      <c r="M8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6" s="77" t="s">
        <v>2278</v>
      </c>
      <c r="O86" s="79">
        <v>44529.251134259262</v>
      </c>
      <c r="P86" s="77" t="s">
        <v>2285</v>
      </c>
      <c r="Q86" s="77"/>
      <c r="R86" s="77"/>
      <c r="S86" s="77"/>
      <c r="T86" s="79">
        <v>44529.251134259262</v>
      </c>
      <c r="U86" s="80" t="s">
        <v>4324</v>
      </c>
      <c r="V86" s="77"/>
      <c r="W86" s="77"/>
      <c r="X86" s="81" t="s">
        <v>6323</v>
      </c>
      <c r="Y86" s="77"/>
    </row>
    <row r="87" spans="1:25" x14ac:dyDescent="0.25">
      <c r="A87" s="62" t="s">
        <v>222</v>
      </c>
      <c r="B87" s="62" t="s">
        <v>228</v>
      </c>
      <c r="C87" s="63"/>
      <c r="D87" s="64"/>
      <c r="E87" s="65"/>
      <c r="F87" s="66"/>
      <c r="G87" s="63" t="str">
        <f>IF(Edges[[#This Row],[Relationship]]="Tweet","Skip","Show")</f>
        <v>Show</v>
      </c>
      <c r="H87" s="67"/>
      <c r="I87" s="68"/>
      <c r="J87" s="68"/>
      <c r="K87" s="34"/>
      <c r="L87" s="75">
        <v>87</v>
      </c>
      <c r="M8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7" s="77" t="s">
        <v>2278</v>
      </c>
      <c r="O87" s="79">
        <v>44529.251400462963</v>
      </c>
      <c r="P87" s="77" t="s">
        <v>2305</v>
      </c>
      <c r="Q87" s="77"/>
      <c r="R87" s="77"/>
      <c r="S87" s="77"/>
      <c r="T87" s="79">
        <v>44529.251400462963</v>
      </c>
      <c r="U87" s="80" t="s">
        <v>4325</v>
      </c>
      <c r="V87" s="77"/>
      <c r="W87" s="77"/>
      <c r="X87" s="81" t="s">
        <v>6324</v>
      </c>
      <c r="Y87" s="77"/>
    </row>
    <row r="88" spans="1:25" x14ac:dyDescent="0.25">
      <c r="A88" s="62" t="s">
        <v>223</v>
      </c>
      <c r="B88" s="62" t="s">
        <v>228</v>
      </c>
      <c r="C88" s="63"/>
      <c r="D88" s="64"/>
      <c r="E88" s="65"/>
      <c r="F88" s="66"/>
      <c r="G88" s="63" t="str">
        <f>IF(Edges[[#This Row],[Relationship]]="Tweet","Skip","Show")</f>
        <v>Show</v>
      </c>
      <c r="H88" s="67"/>
      <c r="I88" s="68"/>
      <c r="J88" s="68"/>
      <c r="K88" s="34"/>
      <c r="L88" s="75">
        <v>88</v>
      </c>
      <c r="M8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8" s="77" t="s">
        <v>2278</v>
      </c>
      <c r="O88" s="79">
        <v>44529.251435185186</v>
      </c>
      <c r="P88" s="77" t="s">
        <v>2305</v>
      </c>
      <c r="Q88" s="77"/>
      <c r="R88" s="77"/>
      <c r="S88" s="77"/>
      <c r="T88" s="79">
        <v>44529.251435185186</v>
      </c>
      <c r="U88" s="80" t="s">
        <v>4326</v>
      </c>
      <c r="V88" s="77"/>
      <c r="W88" s="77"/>
      <c r="X88" s="81" t="s">
        <v>6325</v>
      </c>
      <c r="Y88" s="77"/>
    </row>
    <row r="89" spans="1:25" x14ac:dyDescent="0.25">
      <c r="A89" s="62" t="s">
        <v>224</v>
      </c>
      <c r="B89" s="62" t="s">
        <v>1700</v>
      </c>
      <c r="C89" s="63"/>
      <c r="D89" s="64"/>
      <c r="E89" s="65"/>
      <c r="F89" s="66"/>
      <c r="G89" s="63" t="str">
        <f>IF(Edges[[#This Row],[Relationship]]="Tweet","Skip","Show")</f>
        <v>Show</v>
      </c>
      <c r="H89" s="67"/>
      <c r="I89" s="68"/>
      <c r="J89" s="68"/>
      <c r="K89" s="34"/>
      <c r="L89" s="75">
        <v>89</v>
      </c>
      <c r="M8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9" s="77" t="s">
        <v>2278</v>
      </c>
      <c r="O89" s="79">
        <v>44529.251504629632</v>
      </c>
      <c r="P89" s="77" t="s">
        <v>2312</v>
      </c>
      <c r="Q89" s="77"/>
      <c r="R89" s="77"/>
      <c r="S89" s="77"/>
      <c r="T89" s="79">
        <v>44529.251504629632</v>
      </c>
      <c r="U89" s="80" t="s">
        <v>4327</v>
      </c>
      <c r="V89" s="77"/>
      <c r="W89" s="77"/>
      <c r="X89" s="81" t="s">
        <v>6326</v>
      </c>
      <c r="Y89" s="81" t="s">
        <v>8292</v>
      </c>
    </row>
    <row r="90" spans="1:25" x14ac:dyDescent="0.25">
      <c r="A90" s="62" t="s">
        <v>224</v>
      </c>
      <c r="B90" s="62" t="s">
        <v>1327</v>
      </c>
      <c r="C90" s="63"/>
      <c r="D90" s="64"/>
      <c r="E90" s="65"/>
      <c r="F90" s="66"/>
      <c r="G90" s="63" t="str">
        <f>IF(Edges[[#This Row],[Relationship]]="Tweet","Skip","Show")</f>
        <v>Show</v>
      </c>
      <c r="H90" s="67"/>
      <c r="I90" s="68"/>
      <c r="J90" s="68"/>
      <c r="K90" s="34"/>
      <c r="L90" s="75">
        <v>90</v>
      </c>
      <c r="M9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0" s="77" t="s">
        <v>2279</v>
      </c>
      <c r="O90" s="79">
        <v>44529.251504629632</v>
      </c>
      <c r="P90" s="77" t="s">
        <v>2312</v>
      </c>
      <c r="Q90" s="77"/>
      <c r="R90" s="77"/>
      <c r="S90" s="77"/>
      <c r="T90" s="79">
        <v>44529.251504629632</v>
      </c>
      <c r="U90" s="80" t="s">
        <v>4327</v>
      </c>
      <c r="V90" s="77"/>
      <c r="W90" s="77"/>
      <c r="X90" s="81" t="s">
        <v>6326</v>
      </c>
      <c r="Y90" s="81" t="s">
        <v>8292</v>
      </c>
    </row>
    <row r="91" spans="1:25" x14ac:dyDescent="0.25">
      <c r="A91" s="62" t="s">
        <v>225</v>
      </c>
      <c r="B91" s="62" t="s">
        <v>1701</v>
      </c>
      <c r="C91" s="63"/>
      <c r="D91" s="64"/>
      <c r="E91" s="65"/>
      <c r="F91" s="66"/>
      <c r="G91" s="63" t="str">
        <f>IF(Edges[[#This Row],[Relationship]]="Tweet","Skip","Show")</f>
        <v>Show</v>
      </c>
      <c r="H91" s="67"/>
      <c r="I91" s="68"/>
      <c r="J91" s="68"/>
      <c r="K91" s="34"/>
      <c r="L91" s="75">
        <v>91</v>
      </c>
      <c r="M9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1" s="77" t="s">
        <v>2279</v>
      </c>
      <c r="O91" s="79">
        <v>44529.251516203702</v>
      </c>
      <c r="P91" s="77" t="s">
        <v>2313</v>
      </c>
      <c r="Q91" s="77"/>
      <c r="R91" s="77"/>
      <c r="S91" s="77"/>
      <c r="T91" s="79">
        <v>44529.251516203702</v>
      </c>
      <c r="U91" s="80" t="s">
        <v>4328</v>
      </c>
      <c r="V91" s="77"/>
      <c r="W91" s="77"/>
      <c r="X91" s="81" t="s">
        <v>6327</v>
      </c>
      <c r="Y91" s="81" t="s">
        <v>8293</v>
      </c>
    </row>
    <row r="92" spans="1:25" x14ac:dyDescent="0.25">
      <c r="A92" s="62" t="s">
        <v>226</v>
      </c>
      <c r="B92" s="62" t="s">
        <v>1702</v>
      </c>
      <c r="C92" s="63"/>
      <c r="D92" s="64"/>
      <c r="E92" s="65"/>
      <c r="F92" s="66"/>
      <c r="G92" s="63" t="str">
        <f>IF(Edges[[#This Row],[Relationship]]="Tweet","Skip","Show")</f>
        <v>Show</v>
      </c>
      <c r="H92" s="67"/>
      <c r="I92" s="68"/>
      <c r="J92" s="68"/>
      <c r="K92" s="34"/>
      <c r="L92" s="75">
        <v>92</v>
      </c>
      <c r="M9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2" s="77" t="s">
        <v>2279</v>
      </c>
      <c r="O92" s="79">
        <v>44529.251736111109</v>
      </c>
      <c r="P92" s="77" t="s">
        <v>2314</v>
      </c>
      <c r="Q92" s="77"/>
      <c r="R92" s="77"/>
      <c r="S92" s="77"/>
      <c r="T92" s="79">
        <v>44529.251736111109</v>
      </c>
      <c r="U92" s="80" t="s">
        <v>4329</v>
      </c>
      <c r="V92" s="77"/>
      <c r="W92" s="77"/>
      <c r="X92" s="81" t="s">
        <v>6328</v>
      </c>
      <c r="Y92" s="77"/>
    </row>
    <row r="93" spans="1:25" x14ac:dyDescent="0.25">
      <c r="A93" s="62" t="s">
        <v>227</v>
      </c>
      <c r="B93" s="62" t="s">
        <v>227</v>
      </c>
      <c r="C93" s="63"/>
      <c r="D93" s="64"/>
      <c r="E93" s="65"/>
      <c r="F93" s="66"/>
      <c r="G93" s="63" t="str">
        <f>IF(Edges[[#This Row],[Relationship]]="Tweet","Skip","Show")</f>
        <v>Skip</v>
      </c>
      <c r="H93" s="67"/>
      <c r="I93" s="68"/>
      <c r="J93" s="68"/>
      <c r="K93" s="34"/>
      <c r="L93" s="75">
        <v>93</v>
      </c>
      <c r="M9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3" s="77" t="s">
        <v>178</v>
      </c>
      <c r="O93" s="79">
        <v>44529.251828703702</v>
      </c>
      <c r="P93" s="77" t="s">
        <v>2315</v>
      </c>
      <c r="Q93" s="77"/>
      <c r="R93" s="77"/>
      <c r="S93" s="77"/>
      <c r="T93" s="79">
        <v>44529.251828703702</v>
      </c>
      <c r="U93" s="80" t="s">
        <v>4330</v>
      </c>
      <c r="V93" s="77"/>
      <c r="W93" s="77"/>
      <c r="X93" s="81" t="s">
        <v>6329</v>
      </c>
      <c r="Y93" s="77"/>
    </row>
    <row r="94" spans="1:25" x14ac:dyDescent="0.25">
      <c r="A94" s="62" t="s">
        <v>228</v>
      </c>
      <c r="B94" s="62" t="s">
        <v>228</v>
      </c>
      <c r="C94" s="63"/>
      <c r="D94" s="64"/>
      <c r="E94" s="65"/>
      <c r="F94" s="66"/>
      <c r="G94" s="63" t="str">
        <f>IF(Edges[[#This Row],[Relationship]]="Tweet","Skip","Show")</f>
        <v>Skip</v>
      </c>
      <c r="H94" s="67"/>
      <c r="I94" s="68"/>
      <c r="J94" s="68"/>
      <c r="K94" s="34"/>
      <c r="L94" s="75">
        <v>94</v>
      </c>
      <c r="M9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4" s="77" t="s">
        <v>178</v>
      </c>
      <c r="O94" s="79">
        <v>44529.248842592591</v>
      </c>
      <c r="P94" s="77" t="s">
        <v>2316</v>
      </c>
      <c r="Q94" s="80" t="s">
        <v>3521</v>
      </c>
      <c r="R94" s="77" t="s">
        <v>4018</v>
      </c>
      <c r="S94" s="77"/>
      <c r="T94" s="79">
        <v>44529.248842592591</v>
      </c>
      <c r="U94" s="80" t="s">
        <v>4331</v>
      </c>
      <c r="V94" s="77"/>
      <c r="W94" s="77"/>
      <c r="X94" s="81" t="s">
        <v>6330</v>
      </c>
      <c r="Y94" s="77"/>
    </row>
    <row r="95" spans="1:25" x14ac:dyDescent="0.25">
      <c r="A95" s="62" t="s">
        <v>229</v>
      </c>
      <c r="B95" s="62" t="s">
        <v>228</v>
      </c>
      <c r="C95" s="63"/>
      <c r="D95" s="64"/>
      <c r="E95" s="65"/>
      <c r="F95" s="66"/>
      <c r="G95" s="63" t="str">
        <f>IF(Edges[[#This Row],[Relationship]]="Tweet","Skip","Show")</f>
        <v>Show</v>
      </c>
      <c r="H95" s="67"/>
      <c r="I95" s="68"/>
      <c r="J95" s="68"/>
      <c r="K95" s="34"/>
      <c r="L95" s="75">
        <v>95</v>
      </c>
      <c r="M9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5" s="77" t="s">
        <v>2278</v>
      </c>
      <c r="O95" s="79">
        <v>44529.251909722225</v>
      </c>
      <c r="P95" s="77" t="s">
        <v>2305</v>
      </c>
      <c r="Q95" s="77"/>
      <c r="R95" s="77"/>
      <c r="S95" s="77"/>
      <c r="T95" s="79">
        <v>44529.251909722225</v>
      </c>
      <c r="U95" s="80" t="s">
        <v>4332</v>
      </c>
      <c r="V95" s="77"/>
      <c r="W95" s="77"/>
      <c r="X95" s="81" t="s">
        <v>6331</v>
      </c>
      <c r="Y95" s="77"/>
    </row>
    <row r="96" spans="1:25" x14ac:dyDescent="0.25">
      <c r="A96" s="62" t="s">
        <v>230</v>
      </c>
      <c r="B96" s="62" t="s">
        <v>1703</v>
      </c>
      <c r="C96" s="63"/>
      <c r="D96" s="64"/>
      <c r="E96" s="65"/>
      <c r="F96" s="66"/>
      <c r="G96" s="63" t="str">
        <f>IF(Edges[[#This Row],[Relationship]]="Tweet","Skip","Show")</f>
        <v>Show</v>
      </c>
      <c r="H96" s="67"/>
      <c r="I96" s="68"/>
      <c r="J96" s="68"/>
      <c r="K96" s="34"/>
      <c r="L96" s="75">
        <v>96</v>
      </c>
      <c r="M9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6" s="77" t="s">
        <v>2279</v>
      </c>
      <c r="O96" s="79">
        <v>44529.251909722225</v>
      </c>
      <c r="P96" s="77" t="s">
        <v>2317</v>
      </c>
      <c r="Q96" s="77"/>
      <c r="R96" s="77"/>
      <c r="S96" s="77"/>
      <c r="T96" s="79">
        <v>44529.251909722225</v>
      </c>
      <c r="U96" s="80" t="s">
        <v>4333</v>
      </c>
      <c r="V96" s="77"/>
      <c r="W96" s="77"/>
      <c r="X96" s="81" t="s">
        <v>6332</v>
      </c>
      <c r="Y96" s="81" t="s">
        <v>8294</v>
      </c>
    </row>
    <row r="97" spans="1:25" x14ac:dyDescent="0.25">
      <c r="A97" s="62" t="s">
        <v>231</v>
      </c>
      <c r="B97" s="62" t="s">
        <v>1704</v>
      </c>
      <c r="C97" s="63"/>
      <c r="D97" s="64"/>
      <c r="E97" s="65"/>
      <c r="F97" s="66"/>
      <c r="G97" s="63" t="str">
        <f>IF(Edges[[#This Row],[Relationship]]="Tweet","Skip","Show")</f>
        <v>Show</v>
      </c>
      <c r="H97" s="67"/>
      <c r="I97" s="68"/>
      <c r="J97" s="68"/>
      <c r="K97" s="34"/>
      <c r="L97" s="75">
        <v>97</v>
      </c>
      <c r="M9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7" s="77" t="s">
        <v>2278</v>
      </c>
      <c r="O97" s="79">
        <v>44529.251967592594</v>
      </c>
      <c r="P97" s="77" t="s">
        <v>2318</v>
      </c>
      <c r="Q97" s="77"/>
      <c r="R97" s="77"/>
      <c r="S97" s="77"/>
      <c r="T97" s="79">
        <v>44529.251967592594</v>
      </c>
      <c r="U97" s="80" t="s">
        <v>4334</v>
      </c>
      <c r="V97" s="77"/>
      <c r="W97" s="77"/>
      <c r="X97" s="81" t="s">
        <v>6333</v>
      </c>
      <c r="Y97" s="77"/>
    </row>
    <row r="98" spans="1:25" x14ac:dyDescent="0.25">
      <c r="A98" s="62" t="s">
        <v>231</v>
      </c>
      <c r="B98" s="62" t="s">
        <v>1668</v>
      </c>
      <c r="C98" s="63"/>
      <c r="D98" s="64"/>
      <c r="E98" s="65"/>
      <c r="F98" s="66"/>
      <c r="G98" s="63" t="str">
        <f>IF(Edges[[#This Row],[Relationship]]="Tweet","Skip","Show")</f>
        <v>Show</v>
      </c>
      <c r="H98" s="67"/>
      <c r="I98" s="68"/>
      <c r="J98" s="68"/>
      <c r="K98" s="34"/>
      <c r="L98" s="75">
        <v>98</v>
      </c>
      <c r="M9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8" s="77" t="s">
        <v>2278</v>
      </c>
      <c r="O98" s="79">
        <v>44529.251967592594</v>
      </c>
      <c r="P98" s="77" t="s">
        <v>2318</v>
      </c>
      <c r="Q98" s="77"/>
      <c r="R98" s="77"/>
      <c r="S98" s="77"/>
      <c r="T98" s="79">
        <v>44529.251967592594</v>
      </c>
      <c r="U98" s="80" t="s">
        <v>4334</v>
      </c>
      <c r="V98" s="77"/>
      <c r="W98" s="77"/>
      <c r="X98" s="81" t="s">
        <v>6333</v>
      </c>
      <c r="Y98" s="77"/>
    </row>
    <row r="99" spans="1:25" x14ac:dyDescent="0.25">
      <c r="A99" s="62" t="s">
        <v>232</v>
      </c>
      <c r="B99" s="62" t="s">
        <v>1705</v>
      </c>
      <c r="C99" s="63"/>
      <c r="D99" s="64"/>
      <c r="E99" s="65"/>
      <c r="F99" s="66"/>
      <c r="G99" s="63" t="str">
        <f>IF(Edges[[#This Row],[Relationship]]="Tweet","Skip","Show")</f>
        <v>Show</v>
      </c>
      <c r="H99" s="67"/>
      <c r="I99" s="68"/>
      <c r="J99" s="68"/>
      <c r="K99" s="34"/>
      <c r="L99" s="75">
        <v>99</v>
      </c>
      <c r="M9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9" s="77" t="s">
        <v>2278</v>
      </c>
      <c r="O99" s="79">
        <v>44529.252141203702</v>
      </c>
      <c r="P99" s="77" t="s">
        <v>2319</v>
      </c>
      <c r="Q99" s="80" t="s">
        <v>3522</v>
      </c>
      <c r="R99" s="77" t="s">
        <v>4018</v>
      </c>
      <c r="S99" s="77"/>
      <c r="T99" s="79">
        <v>44529.252141203702</v>
      </c>
      <c r="U99" s="80" t="s">
        <v>4335</v>
      </c>
      <c r="V99" s="77"/>
      <c r="W99" s="77"/>
      <c r="X99" s="81" t="s">
        <v>6334</v>
      </c>
      <c r="Y99" s="77"/>
    </row>
    <row r="100" spans="1:25" x14ac:dyDescent="0.25">
      <c r="A100" s="62" t="s">
        <v>232</v>
      </c>
      <c r="B100" s="62" t="s">
        <v>1706</v>
      </c>
      <c r="C100" s="63"/>
      <c r="D100" s="64"/>
      <c r="E100" s="65"/>
      <c r="F100" s="66"/>
      <c r="G100" s="63" t="str">
        <f>IF(Edges[[#This Row],[Relationship]]="Tweet","Skip","Show")</f>
        <v>Show</v>
      </c>
      <c r="H100" s="67"/>
      <c r="I100" s="68"/>
      <c r="J100" s="68"/>
      <c r="K100" s="34"/>
      <c r="L100" s="75">
        <v>100</v>
      </c>
      <c r="M10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0" s="77" t="s">
        <v>2278</v>
      </c>
      <c r="O100" s="79">
        <v>44529.248692129629</v>
      </c>
      <c r="P100" s="77" t="s">
        <v>2320</v>
      </c>
      <c r="Q100" s="80" t="s">
        <v>3523</v>
      </c>
      <c r="R100" s="77" t="s">
        <v>4021</v>
      </c>
      <c r="S100" s="77" t="s">
        <v>4109</v>
      </c>
      <c r="T100" s="79">
        <v>44529.248692129629</v>
      </c>
      <c r="U100" s="80" t="s">
        <v>4336</v>
      </c>
      <c r="V100" s="77"/>
      <c r="W100" s="77"/>
      <c r="X100" s="81" t="s">
        <v>6335</v>
      </c>
      <c r="Y100" s="77"/>
    </row>
    <row r="101" spans="1:25" x14ac:dyDescent="0.25">
      <c r="A101" s="62" t="s">
        <v>233</v>
      </c>
      <c r="B101" s="62" t="s">
        <v>1631</v>
      </c>
      <c r="C101" s="63"/>
      <c r="D101" s="64"/>
      <c r="E101" s="65"/>
      <c r="F101" s="66"/>
      <c r="G101" s="63" t="str">
        <f>IF(Edges[[#This Row],[Relationship]]="Tweet","Skip","Show")</f>
        <v>Show</v>
      </c>
      <c r="H101" s="67"/>
      <c r="I101" s="68"/>
      <c r="J101" s="68"/>
      <c r="K101" s="34"/>
      <c r="L101" s="75">
        <v>101</v>
      </c>
      <c r="M10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1" s="77" t="s">
        <v>2278</v>
      </c>
      <c r="O101" s="79">
        <v>44529.252164351848</v>
      </c>
      <c r="P101" s="77" t="s">
        <v>2321</v>
      </c>
      <c r="Q101" s="77"/>
      <c r="R101" s="77"/>
      <c r="S101" s="77" t="s">
        <v>4110</v>
      </c>
      <c r="T101" s="79">
        <v>44529.252164351848</v>
      </c>
      <c r="U101" s="80" t="s">
        <v>4337</v>
      </c>
      <c r="V101" s="77"/>
      <c r="W101" s="77"/>
      <c r="X101" s="81" t="s">
        <v>6336</v>
      </c>
      <c r="Y101" s="77"/>
    </row>
    <row r="102" spans="1:25" x14ac:dyDescent="0.25">
      <c r="A102" s="62" t="s">
        <v>234</v>
      </c>
      <c r="B102" s="62" t="s">
        <v>1684</v>
      </c>
      <c r="C102" s="63"/>
      <c r="D102" s="64"/>
      <c r="E102" s="65"/>
      <c r="F102" s="66"/>
      <c r="G102" s="63" t="str">
        <f>IF(Edges[[#This Row],[Relationship]]="Tweet","Skip","Show")</f>
        <v>Show</v>
      </c>
      <c r="H102" s="67"/>
      <c r="I102" s="68"/>
      <c r="J102" s="68"/>
      <c r="K102" s="34"/>
      <c r="L102" s="75">
        <v>102</v>
      </c>
      <c r="M10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2" s="77" t="s">
        <v>2278</v>
      </c>
      <c r="O102" s="79">
        <v>44529.252199074072</v>
      </c>
      <c r="P102" s="77" t="s">
        <v>2322</v>
      </c>
      <c r="Q102" s="77"/>
      <c r="R102" s="77"/>
      <c r="S102" s="77"/>
      <c r="T102" s="79">
        <v>44529.252199074072</v>
      </c>
      <c r="U102" s="80" t="s">
        <v>4338</v>
      </c>
      <c r="V102" s="77"/>
      <c r="W102" s="77"/>
      <c r="X102" s="81" t="s">
        <v>6337</v>
      </c>
      <c r="Y102" s="81" t="s">
        <v>8294</v>
      </c>
    </row>
    <row r="103" spans="1:25" x14ac:dyDescent="0.25">
      <c r="A103" s="62" t="s">
        <v>234</v>
      </c>
      <c r="B103" s="62" t="s">
        <v>1668</v>
      </c>
      <c r="C103" s="63"/>
      <c r="D103" s="64"/>
      <c r="E103" s="65"/>
      <c r="F103" s="66"/>
      <c r="G103" s="63" t="str">
        <f>IF(Edges[[#This Row],[Relationship]]="Tweet","Skip","Show")</f>
        <v>Show</v>
      </c>
      <c r="H103" s="67"/>
      <c r="I103" s="68"/>
      <c r="J103" s="68"/>
      <c r="K103" s="34"/>
      <c r="L103" s="75">
        <v>103</v>
      </c>
      <c r="M10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3" s="77" t="s">
        <v>2278</v>
      </c>
      <c r="O103" s="79">
        <v>44529.252199074072</v>
      </c>
      <c r="P103" s="77" t="s">
        <v>2322</v>
      </c>
      <c r="Q103" s="77"/>
      <c r="R103" s="77"/>
      <c r="S103" s="77"/>
      <c r="T103" s="79">
        <v>44529.252199074072</v>
      </c>
      <c r="U103" s="80" t="s">
        <v>4338</v>
      </c>
      <c r="V103" s="77"/>
      <c r="W103" s="77"/>
      <c r="X103" s="81" t="s">
        <v>6337</v>
      </c>
      <c r="Y103" s="81" t="s">
        <v>8294</v>
      </c>
    </row>
    <row r="104" spans="1:25" x14ac:dyDescent="0.25">
      <c r="A104" s="62" t="s">
        <v>234</v>
      </c>
      <c r="B104" s="62" t="s">
        <v>1703</v>
      </c>
      <c r="C104" s="63"/>
      <c r="D104" s="64"/>
      <c r="E104" s="65"/>
      <c r="F104" s="66"/>
      <c r="G104" s="63" t="str">
        <f>IF(Edges[[#This Row],[Relationship]]="Tweet","Skip","Show")</f>
        <v>Show</v>
      </c>
      <c r="H104" s="67"/>
      <c r="I104" s="68"/>
      <c r="J104" s="68"/>
      <c r="K104" s="34"/>
      <c r="L104" s="75">
        <v>104</v>
      </c>
      <c r="M10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4" s="77" t="s">
        <v>2279</v>
      </c>
      <c r="O104" s="79">
        <v>44529.252199074072</v>
      </c>
      <c r="P104" s="77" t="s">
        <v>2322</v>
      </c>
      <c r="Q104" s="77"/>
      <c r="R104" s="77"/>
      <c r="S104" s="77"/>
      <c r="T104" s="79">
        <v>44529.252199074072</v>
      </c>
      <c r="U104" s="80" t="s">
        <v>4338</v>
      </c>
      <c r="V104" s="77"/>
      <c r="W104" s="77"/>
      <c r="X104" s="81" t="s">
        <v>6337</v>
      </c>
      <c r="Y104" s="81" t="s">
        <v>8294</v>
      </c>
    </row>
    <row r="105" spans="1:25" x14ac:dyDescent="0.25">
      <c r="A105" s="62" t="s">
        <v>235</v>
      </c>
      <c r="B105" s="62" t="s">
        <v>1666</v>
      </c>
      <c r="C105" s="63"/>
      <c r="D105" s="64"/>
      <c r="E105" s="65"/>
      <c r="F105" s="66"/>
      <c r="G105" s="63" t="str">
        <f>IF(Edges[[#This Row],[Relationship]]="Tweet","Skip","Show")</f>
        <v>Show</v>
      </c>
      <c r="H105" s="67"/>
      <c r="I105" s="68"/>
      <c r="J105" s="68"/>
      <c r="K105" s="34"/>
      <c r="L105" s="75">
        <v>105</v>
      </c>
      <c r="M10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5" s="77" t="s">
        <v>2278</v>
      </c>
      <c r="O105" s="79">
        <v>44529.251875000002</v>
      </c>
      <c r="P105" s="77" t="s">
        <v>2285</v>
      </c>
      <c r="Q105" s="77"/>
      <c r="R105" s="77"/>
      <c r="S105" s="77"/>
      <c r="T105" s="79">
        <v>44529.251875000002</v>
      </c>
      <c r="U105" s="80" t="s">
        <v>4339</v>
      </c>
      <c r="V105" s="77"/>
      <c r="W105" s="77"/>
      <c r="X105" s="81" t="s">
        <v>6338</v>
      </c>
      <c r="Y105" s="77"/>
    </row>
    <row r="106" spans="1:25" x14ac:dyDescent="0.25">
      <c r="A106" s="62" t="s">
        <v>235</v>
      </c>
      <c r="B106" s="62" t="s">
        <v>1666</v>
      </c>
      <c r="C106" s="63"/>
      <c r="D106" s="64"/>
      <c r="E106" s="65"/>
      <c r="F106" s="66"/>
      <c r="G106" s="63" t="str">
        <f>IF(Edges[[#This Row],[Relationship]]="Tweet","Skip","Show")</f>
        <v>Show</v>
      </c>
      <c r="H106" s="67"/>
      <c r="I106" s="68"/>
      <c r="J106" s="68"/>
      <c r="K106" s="34"/>
      <c r="L106" s="75">
        <v>106</v>
      </c>
      <c r="M10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6" s="77" t="s">
        <v>2278</v>
      </c>
      <c r="O106" s="79">
        <v>44529.252326388887</v>
      </c>
      <c r="P106" s="77" t="s">
        <v>2283</v>
      </c>
      <c r="Q106" s="77"/>
      <c r="R106" s="77"/>
      <c r="S106" s="77"/>
      <c r="T106" s="79">
        <v>44529.252326388887</v>
      </c>
      <c r="U106" s="80" t="s">
        <v>4340</v>
      </c>
      <c r="V106" s="77"/>
      <c r="W106" s="77"/>
      <c r="X106" s="81" t="s">
        <v>6339</v>
      </c>
      <c r="Y106" s="77"/>
    </row>
    <row r="107" spans="1:25" x14ac:dyDescent="0.25">
      <c r="A107" s="62" t="s">
        <v>236</v>
      </c>
      <c r="B107" s="62" t="s">
        <v>1707</v>
      </c>
      <c r="C107" s="63"/>
      <c r="D107" s="64"/>
      <c r="E107" s="65"/>
      <c r="F107" s="66"/>
      <c r="G107" s="63" t="str">
        <f>IF(Edges[[#This Row],[Relationship]]="Tweet","Skip","Show")</f>
        <v>Show</v>
      </c>
      <c r="H107" s="67"/>
      <c r="I107" s="68"/>
      <c r="J107" s="68"/>
      <c r="K107" s="34"/>
      <c r="L107" s="75">
        <v>107</v>
      </c>
      <c r="M10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7" s="77" t="s">
        <v>2278</v>
      </c>
      <c r="O107" s="79">
        <v>44529.253750000003</v>
      </c>
      <c r="P107" s="77" t="s">
        <v>2323</v>
      </c>
      <c r="Q107" s="80" t="s">
        <v>3524</v>
      </c>
      <c r="R107" s="77" t="s">
        <v>4021</v>
      </c>
      <c r="S107" s="77"/>
      <c r="T107" s="79">
        <v>44529.253750000003</v>
      </c>
      <c r="U107" s="80" t="s">
        <v>4341</v>
      </c>
      <c r="V107" s="77"/>
      <c r="W107" s="77"/>
      <c r="X107" s="81" t="s">
        <v>6340</v>
      </c>
      <c r="Y107" s="77"/>
    </row>
    <row r="108" spans="1:25" x14ac:dyDescent="0.25">
      <c r="A108" s="62" t="s">
        <v>237</v>
      </c>
      <c r="B108" s="62" t="s">
        <v>1708</v>
      </c>
      <c r="C108" s="63"/>
      <c r="D108" s="64"/>
      <c r="E108" s="65"/>
      <c r="F108" s="66"/>
      <c r="G108" s="63" t="str">
        <f>IF(Edges[[#This Row],[Relationship]]="Tweet","Skip","Show")</f>
        <v>Show</v>
      </c>
      <c r="H108" s="67"/>
      <c r="I108" s="68"/>
      <c r="J108" s="68"/>
      <c r="K108" s="34"/>
      <c r="L108" s="75">
        <v>108</v>
      </c>
      <c r="M10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8" s="77" t="s">
        <v>2278</v>
      </c>
      <c r="O108" s="79">
        <v>44529.253993055558</v>
      </c>
      <c r="P108" s="77" t="s">
        <v>2324</v>
      </c>
      <c r="Q108" s="77"/>
      <c r="R108" s="77"/>
      <c r="S108" s="77" t="s">
        <v>1668</v>
      </c>
      <c r="T108" s="79">
        <v>44529.253993055558</v>
      </c>
      <c r="U108" s="80" t="s">
        <v>4342</v>
      </c>
      <c r="V108" s="77"/>
      <c r="W108" s="77"/>
      <c r="X108" s="81" t="s">
        <v>6341</v>
      </c>
      <c r="Y108" s="77"/>
    </row>
    <row r="109" spans="1:25" x14ac:dyDescent="0.25">
      <c r="A109" s="62" t="s">
        <v>238</v>
      </c>
      <c r="B109" s="62" t="s">
        <v>1709</v>
      </c>
      <c r="C109" s="63"/>
      <c r="D109" s="64"/>
      <c r="E109" s="65"/>
      <c r="F109" s="66"/>
      <c r="G109" s="63" t="str">
        <f>IF(Edges[[#This Row],[Relationship]]="Tweet","Skip","Show")</f>
        <v>Show</v>
      </c>
      <c r="H109" s="67"/>
      <c r="I109" s="68"/>
      <c r="J109" s="68"/>
      <c r="K109" s="34"/>
      <c r="L109" s="75">
        <v>109</v>
      </c>
      <c r="M10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9" s="77" t="s">
        <v>2278</v>
      </c>
      <c r="O109" s="79">
        <v>44529.254166666666</v>
      </c>
      <c r="P109" s="77" t="s">
        <v>2325</v>
      </c>
      <c r="Q109" s="77"/>
      <c r="R109" s="77"/>
      <c r="S109" s="77"/>
      <c r="T109" s="79">
        <v>44529.254166666666</v>
      </c>
      <c r="U109" s="80" t="s">
        <v>4343</v>
      </c>
      <c r="V109" s="77"/>
      <c r="W109" s="77"/>
      <c r="X109" s="81" t="s">
        <v>6342</v>
      </c>
      <c r="Y109" s="77"/>
    </row>
    <row r="110" spans="1:25" x14ac:dyDescent="0.25">
      <c r="A110" s="62" t="s">
        <v>238</v>
      </c>
      <c r="B110" s="62" t="s">
        <v>1710</v>
      </c>
      <c r="C110" s="63"/>
      <c r="D110" s="64"/>
      <c r="E110" s="65"/>
      <c r="F110" s="66"/>
      <c r="G110" s="63" t="str">
        <f>IF(Edges[[#This Row],[Relationship]]="Tweet","Skip","Show")</f>
        <v>Show</v>
      </c>
      <c r="H110" s="67"/>
      <c r="I110" s="68"/>
      <c r="J110" s="68"/>
      <c r="K110" s="34"/>
      <c r="L110" s="75">
        <v>110</v>
      </c>
      <c r="M11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0" s="77" t="s">
        <v>2278</v>
      </c>
      <c r="O110" s="79">
        <v>44529.254166666666</v>
      </c>
      <c r="P110" s="77" t="s">
        <v>2325</v>
      </c>
      <c r="Q110" s="77"/>
      <c r="R110" s="77"/>
      <c r="S110" s="77"/>
      <c r="T110" s="79">
        <v>44529.254166666666</v>
      </c>
      <c r="U110" s="80" t="s">
        <v>4343</v>
      </c>
      <c r="V110" s="77"/>
      <c r="W110" s="77"/>
      <c r="X110" s="81" t="s">
        <v>6342</v>
      </c>
      <c r="Y110" s="77"/>
    </row>
    <row r="111" spans="1:25" x14ac:dyDescent="0.25">
      <c r="A111" s="62" t="s">
        <v>239</v>
      </c>
      <c r="B111" s="62" t="s">
        <v>240</v>
      </c>
      <c r="C111" s="63"/>
      <c r="D111" s="64"/>
      <c r="E111" s="65"/>
      <c r="F111" s="66"/>
      <c r="G111" s="63" t="str">
        <f>IF(Edges[[#This Row],[Relationship]]="Tweet","Skip","Show")</f>
        <v>Show</v>
      </c>
      <c r="H111" s="67"/>
      <c r="I111" s="68"/>
      <c r="J111" s="68"/>
      <c r="K111" s="34"/>
      <c r="L111" s="75">
        <v>111</v>
      </c>
      <c r="M11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1" s="77" t="s">
        <v>2279</v>
      </c>
      <c r="O111" s="79">
        <v>44529.252592592595</v>
      </c>
      <c r="P111" s="77" t="s">
        <v>2326</v>
      </c>
      <c r="Q111" s="77"/>
      <c r="R111" s="77"/>
      <c r="S111" s="77"/>
      <c r="T111" s="79">
        <v>44529.252592592595</v>
      </c>
      <c r="U111" s="80" t="s">
        <v>4344</v>
      </c>
      <c r="V111" s="77"/>
      <c r="W111" s="77"/>
      <c r="X111" s="81" t="s">
        <v>6343</v>
      </c>
      <c r="Y111" s="81" t="s">
        <v>8295</v>
      </c>
    </row>
    <row r="112" spans="1:25" x14ac:dyDescent="0.25">
      <c r="A112" s="62" t="s">
        <v>240</v>
      </c>
      <c r="B112" s="62" t="s">
        <v>239</v>
      </c>
      <c r="C112" s="63"/>
      <c r="D112" s="64"/>
      <c r="E112" s="65"/>
      <c r="F112" s="66"/>
      <c r="G112" s="63" t="str">
        <f>IF(Edges[[#This Row],[Relationship]]="Tweet","Skip","Show")</f>
        <v>Show</v>
      </c>
      <c r="H112" s="67"/>
      <c r="I112" s="68"/>
      <c r="J112" s="68"/>
      <c r="K112" s="34"/>
      <c r="L112" s="75">
        <v>112</v>
      </c>
      <c r="M11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2" s="77" t="s">
        <v>2279</v>
      </c>
      <c r="O112" s="79">
        <v>44529.254224537035</v>
      </c>
      <c r="P112" s="77" t="s">
        <v>2327</v>
      </c>
      <c r="Q112" s="80" t="s">
        <v>3525</v>
      </c>
      <c r="R112" s="77" t="s">
        <v>4018</v>
      </c>
      <c r="S112" s="77"/>
      <c r="T112" s="79">
        <v>44529.254224537035</v>
      </c>
      <c r="U112" s="80" t="s">
        <v>4345</v>
      </c>
      <c r="V112" s="77"/>
      <c r="W112" s="77"/>
      <c r="X112" s="81" t="s">
        <v>6344</v>
      </c>
      <c r="Y112" s="81" t="s">
        <v>6343</v>
      </c>
    </row>
    <row r="113" spans="1:25" x14ac:dyDescent="0.25">
      <c r="A113" s="62" t="s">
        <v>241</v>
      </c>
      <c r="B113" s="62" t="s">
        <v>1671</v>
      </c>
      <c r="C113" s="63"/>
      <c r="D113" s="64"/>
      <c r="E113" s="65"/>
      <c r="F113" s="66"/>
      <c r="G113" s="63" t="str">
        <f>IF(Edges[[#This Row],[Relationship]]="Tweet","Skip","Show")</f>
        <v>Show</v>
      </c>
      <c r="H113" s="67"/>
      <c r="I113" s="68"/>
      <c r="J113" s="68"/>
      <c r="K113" s="34"/>
      <c r="L113" s="75">
        <v>113</v>
      </c>
      <c r="M11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3" s="77" t="s">
        <v>2278</v>
      </c>
      <c r="O113" s="79">
        <v>44529.255300925928</v>
      </c>
      <c r="P113" s="77" t="s">
        <v>2287</v>
      </c>
      <c r="Q113" s="77"/>
      <c r="R113" s="77"/>
      <c r="S113" s="77"/>
      <c r="T113" s="79">
        <v>44529.255300925928</v>
      </c>
      <c r="U113" s="80" t="s">
        <v>4346</v>
      </c>
      <c r="V113" s="77"/>
      <c r="W113" s="77"/>
      <c r="X113" s="81" t="s">
        <v>6345</v>
      </c>
      <c r="Y113" s="77"/>
    </row>
    <row r="114" spans="1:25" x14ac:dyDescent="0.25">
      <c r="A114" s="62" t="s">
        <v>242</v>
      </c>
      <c r="B114" s="62" t="s">
        <v>1711</v>
      </c>
      <c r="C114" s="63"/>
      <c r="D114" s="64"/>
      <c r="E114" s="65"/>
      <c r="F114" s="66"/>
      <c r="G114" s="63" t="str">
        <f>IF(Edges[[#This Row],[Relationship]]="Tweet","Skip","Show")</f>
        <v>Show</v>
      </c>
      <c r="H114" s="67"/>
      <c r="I114" s="68"/>
      <c r="J114" s="68"/>
      <c r="K114" s="34"/>
      <c r="L114" s="75">
        <v>114</v>
      </c>
      <c r="M11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4" s="77" t="s">
        <v>2279</v>
      </c>
      <c r="O114" s="79">
        <v>44529.255335648151</v>
      </c>
      <c r="P114" s="77" t="s">
        <v>2328</v>
      </c>
      <c r="Q114" s="77"/>
      <c r="R114" s="77"/>
      <c r="S114" s="77" t="s">
        <v>4111</v>
      </c>
      <c r="T114" s="79">
        <v>44529.255335648151</v>
      </c>
      <c r="U114" s="80" t="s">
        <v>4347</v>
      </c>
      <c r="V114" s="77"/>
      <c r="W114" s="77"/>
      <c r="X114" s="81" t="s">
        <v>6346</v>
      </c>
      <c r="Y114" s="81" t="s">
        <v>8296</v>
      </c>
    </row>
    <row r="115" spans="1:25" x14ac:dyDescent="0.25">
      <c r="A115" s="62" t="s">
        <v>242</v>
      </c>
      <c r="B115" s="62" t="s">
        <v>1668</v>
      </c>
      <c r="C115" s="63"/>
      <c r="D115" s="64"/>
      <c r="E115" s="65"/>
      <c r="F115" s="66"/>
      <c r="G115" s="63" t="str">
        <f>IF(Edges[[#This Row],[Relationship]]="Tweet","Skip","Show")</f>
        <v>Show</v>
      </c>
      <c r="H115" s="67"/>
      <c r="I115" s="68"/>
      <c r="J115" s="68"/>
      <c r="K115" s="34"/>
      <c r="L115" s="75">
        <v>115</v>
      </c>
      <c r="M11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5" s="77" t="s">
        <v>2278</v>
      </c>
      <c r="O115" s="79">
        <v>44529.255335648151</v>
      </c>
      <c r="P115" s="77" t="s">
        <v>2328</v>
      </c>
      <c r="Q115" s="77"/>
      <c r="R115" s="77"/>
      <c r="S115" s="77" t="s">
        <v>4111</v>
      </c>
      <c r="T115" s="79">
        <v>44529.255335648151</v>
      </c>
      <c r="U115" s="80" t="s">
        <v>4347</v>
      </c>
      <c r="V115" s="77"/>
      <c r="W115" s="77"/>
      <c r="X115" s="81" t="s">
        <v>6346</v>
      </c>
      <c r="Y115" s="81" t="s">
        <v>8296</v>
      </c>
    </row>
    <row r="116" spans="1:25" x14ac:dyDescent="0.25">
      <c r="A116" s="62" t="s">
        <v>242</v>
      </c>
      <c r="B116" s="62" t="s">
        <v>1684</v>
      </c>
      <c r="C116" s="63"/>
      <c r="D116" s="64"/>
      <c r="E116" s="65"/>
      <c r="F116" s="66"/>
      <c r="G116" s="63" t="str">
        <f>IF(Edges[[#This Row],[Relationship]]="Tweet","Skip","Show")</f>
        <v>Show</v>
      </c>
      <c r="H116" s="67"/>
      <c r="I116" s="68"/>
      <c r="J116" s="68"/>
      <c r="K116" s="34"/>
      <c r="L116" s="75">
        <v>116</v>
      </c>
      <c r="M11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6" s="77" t="s">
        <v>2278</v>
      </c>
      <c r="O116" s="79">
        <v>44529.255335648151</v>
      </c>
      <c r="P116" s="77" t="s">
        <v>2328</v>
      </c>
      <c r="Q116" s="77"/>
      <c r="R116" s="77"/>
      <c r="S116" s="77" t="s">
        <v>4111</v>
      </c>
      <c r="T116" s="79">
        <v>44529.255335648151</v>
      </c>
      <c r="U116" s="80" t="s">
        <v>4347</v>
      </c>
      <c r="V116" s="77"/>
      <c r="W116" s="77"/>
      <c r="X116" s="81" t="s">
        <v>6346</v>
      </c>
      <c r="Y116" s="81" t="s">
        <v>8296</v>
      </c>
    </row>
    <row r="117" spans="1:25" x14ac:dyDescent="0.25">
      <c r="A117" s="62" t="s">
        <v>243</v>
      </c>
      <c r="B117" s="62" t="s">
        <v>1684</v>
      </c>
      <c r="C117" s="63"/>
      <c r="D117" s="64"/>
      <c r="E117" s="65"/>
      <c r="F117" s="66"/>
      <c r="G117" s="63" t="str">
        <f>IF(Edges[[#This Row],[Relationship]]="Tweet","Skip","Show")</f>
        <v>Show</v>
      </c>
      <c r="H117" s="67"/>
      <c r="I117" s="68"/>
      <c r="J117" s="68"/>
      <c r="K117" s="34"/>
      <c r="L117" s="75">
        <v>117</v>
      </c>
      <c r="M11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7" s="77" t="s">
        <v>2279</v>
      </c>
      <c r="O117" s="79">
        <v>44529.255358796298</v>
      </c>
      <c r="P117" s="77" t="s">
        <v>2329</v>
      </c>
      <c r="Q117" s="77"/>
      <c r="R117" s="77"/>
      <c r="S117" s="77"/>
      <c r="T117" s="79">
        <v>44529.255358796298</v>
      </c>
      <c r="U117" s="80" t="s">
        <v>4348</v>
      </c>
      <c r="V117" s="77"/>
      <c r="W117" s="77"/>
      <c r="X117" s="81" t="s">
        <v>6347</v>
      </c>
      <c r="Y117" s="77"/>
    </row>
    <row r="118" spans="1:25" x14ac:dyDescent="0.25">
      <c r="A118" s="62" t="s">
        <v>244</v>
      </c>
      <c r="B118" s="62" t="s">
        <v>244</v>
      </c>
      <c r="C118" s="63"/>
      <c r="D118" s="64"/>
      <c r="E118" s="65"/>
      <c r="F118" s="66"/>
      <c r="G118" s="63" t="str">
        <f>IF(Edges[[#This Row],[Relationship]]="Tweet","Skip","Show")</f>
        <v>Skip</v>
      </c>
      <c r="H118" s="67"/>
      <c r="I118" s="68"/>
      <c r="J118" s="68"/>
      <c r="K118" s="34"/>
      <c r="L118" s="75">
        <v>118</v>
      </c>
      <c r="M11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8" s="77" t="s">
        <v>178</v>
      </c>
      <c r="O118" s="79">
        <v>44529.25577546296</v>
      </c>
      <c r="P118" s="77" t="s">
        <v>2330</v>
      </c>
      <c r="Q118" s="80" t="s">
        <v>3526</v>
      </c>
      <c r="R118" s="77" t="s">
        <v>4018</v>
      </c>
      <c r="S118" s="77"/>
      <c r="T118" s="79">
        <v>44529.25577546296</v>
      </c>
      <c r="U118" s="80" t="s">
        <v>4349</v>
      </c>
      <c r="V118" s="77"/>
      <c r="W118" s="77"/>
      <c r="X118" s="81" t="s">
        <v>6348</v>
      </c>
      <c r="Y118" s="77"/>
    </row>
    <row r="119" spans="1:25" x14ac:dyDescent="0.25">
      <c r="A119" s="62" t="s">
        <v>245</v>
      </c>
      <c r="B119" s="62" t="s">
        <v>1712</v>
      </c>
      <c r="C119" s="63"/>
      <c r="D119" s="64"/>
      <c r="E119" s="65"/>
      <c r="F119" s="66"/>
      <c r="G119" s="63" t="str">
        <f>IF(Edges[[#This Row],[Relationship]]="Tweet","Skip","Show")</f>
        <v>Show</v>
      </c>
      <c r="H119" s="67"/>
      <c r="I119" s="68"/>
      <c r="J119" s="68"/>
      <c r="K119" s="34"/>
      <c r="L119" s="75">
        <v>119</v>
      </c>
      <c r="M11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9" s="77" t="s">
        <v>2278</v>
      </c>
      <c r="O119" s="79">
        <v>44529.256203703706</v>
      </c>
      <c r="P119" s="77" t="s">
        <v>2331</v>
      </c>
      <c r="Q119" s="77"/>
      <c r="R119" s="77"/>
      <c r="S119" s="77"/>
      <c r="T119" s="79">
        <v>44529.256203703706</v>
      </c>
      <c r="U119" s="80" t="s">
        <v>4350</v>
      </c>
      <c r="V119" s="77"/>
      <c r="W119" s="77"/>
      <c r="X119" s="81" t="s">
        <v>6349</v>
      </c>
      <c r="Y119" s="77"/>
    </row>
    <row r="120" spans="1:25" x14ac:dyDescent="0.25">
      <c r="A120" s="62" t="s">
        <v>246</v>
      </c>
      <c r="B120" s="62" t="s">
        <v>1713</v>
      </c>
      <c r="C120" s="63"/>
      <c r="D120" s="64"/>
      <c r="E120" s="65"/>
      <c r="F120" s="66"/>
      <c r="G120" s="63" t="str">
        <f>IF(Edges[[#This Row],[Relationship]]="Tweet","Skip","Show")</f>
        <v>Show</v>
      </c>
      <c r="H120" s="67"/>
      <c r="I120" s="68"/>
      <c r="J120" s="68"/>
      <c r="K120" s="34"/>
      <c r="L120" s="75">
        <v>120</v>
      </c>
      <c r="M12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0" s="77" t="s">
        <v>2278</v>
      </c>
      <c r="O120" s="79">
        <v>44529.256226851852</v>
      </c>
      <c r="P120" s="77" t="s">
        <v>2332</v>
      </c>
      <c r="Q120" s="77"/>
      <c r="R120" s="77"/>
      <c r="S120" s="77"/>
      <c r="T120" s="79">
        <v>44529.256226851852</v>
      </c>
      <c r="U120" s="80" t="s">
        <v>4351</v>
      </c>
      <c r="V120" s="77"/>
      <c r="W120" s="77"/>
      <c r="X120" s="81" t="s">
        <v>6350</v>
      </c>
      <c r="Y120" s="77"/>
    </row>
    <row r="121" spans="1:25" x14ac:dyDescent="0.25">
      <c r="A121" s="62" t="s">
        <v>247</v>
      </c>
      <c r="B121" s="62" t="s">
        <v>1714</v>
      </c>
      <c r="C121" s="63"/>
      <c r="D121" s="64"/>
      <c r="E121" s="65"/>
      <c r="F121" s="66"/>
      <c r="G121" s="63" t="str">
        <f>IF(Edges[[#This Row],[Relationship]]="Tweet","Skip","Show")</f>
        <v>Show</v>
      </c>
      <c r="H121" s="67"/>
      <c r="I121" s="68"/>
      <c r="J121" s="68"/>
      <c r="K121" s="34"/>
      <c r="L121" s="75">
        <v>121</v>
      </c>
      <c r="M12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1" s="77" t="s">
        <v>2278</v>
      </c>
      <c r="O121" s="79">
        <v>44529.256481481483</v>
      </c>
      <c r="P121" s="77" t="s">
        <v>2333</v>
      </c>
      <c r="Q121" s="80" t="s">
        <v>3527</v>
      </c>
      <c r="R121" s="77" t="s">
        <v>4022</v>
      </c>
      <c r="S121" s="77" t="s">
        <v>4112</v>
      </c>
      <c r="T121" s="79">
        <v>44529.256481481483</v>
      </c>
      <c r="U121" s="80" t="s">
        <v>4352</v>
      </c>
      <c r="V121" s="77"/>
      <c r="W121" s="77"/>
      <c r="X121" s="81" t="s">
        <v>6351</v>
      </c>
      <c r="Y121" s="77"/>
    </row>
    <row r="122" spans="1:25" x14ac:dyDescent="0.25">
      <c r="A122" s="62" t="s">
        <v>248</v>
      </c>
      <c r="B122" s="62" t="s">
        <v>1150</v>
      </c>
      <c r="C122" s="63"/>
      <c r="D122" s="64"/>
      <c r="E122" s="65"/>
      <c r="F122" s="66"/>
      <c r="G122" s="63" t="str">
        <f>IF(Edges[[#This Row],[Relationship]]="Tweet","Skip","Show")</f>
        <v>Show</v>
      </c>
      <c r="H122" s="67"/>
      <c r="I122" s="68"/>
      <c r="J122" s="68"/>
      <c r="K122" s="34"/>
      <c r="L122" s="75">
        <v>122</v>
      </c>
      <c r="M12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2" s="77" t="s">
        <v>2278</v>
      </c>
      <c r="O122" s="79">
        <v>44529.256527777776</v>
      </c>
      <c r="P122" s="77" t="s">
        <v>2334</v>
      </c>
      <c r="Q122" s="77"/>
      <c r="R122" s="77"/>
      <c r="S122" s="77" t="s">
        <v>4113</v>
      </c>
      <c r="T122" s="79">
        <v>44529.256527777776</v>
      </c>
      <c r="U122" s="80" t="s">
        <v>4353</v>
      </c>
      <c r="V122" s="77"/>
      <c r="W122" s="77"/>
      <c r="X122" s="81" t="s">
        <v>6352</v>
      </c>
      <c r="Y122" s="77"/>
    </row>
    <row r="123" spans="1:25" x14ac:dyDescent="0.25">
      <c r="A123" s="62" t="s">
        <v>248</v>
      </c>
      <c r="B123" s="62" t="s">
        <v>1668</v>
      </c>
      <c r="C123" s="63"/>
      <c r="D123" s="64"/>
      <c r="E123" s="65"/>
      <c r="F123" s="66"/>
      <c r="G123" s="63" t="str">
        <f>IF(Edges[[#This Row],[Relationship]]="Tweet","Skip","Show")</f>
        <v>Show</v>
      </c>
      <c r="H123" s="67"/>
      <c r="I123" s="68"/>
      <c r="J123" s="68"/>
      <c r="K123" s="34"/>
      <c r="L123" s="75">
        <v>123</v>
      </c>
      <c r="M12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3" s="77" t="s">
        <v>2278</v>
      </c>
      <c r="O123" s="79">
        <v>44529.256527777776</v>
      </c>
      <c r="P123" s="77" t="s">
        <v>2334</v>
      </c>
      <c r="Q123" s="77"/>
      <c r="R123" s="77"/>
      <c r="S123" s="77" t="s">
        <v>4113</v>
      </c>
      <c r="T123" s="79">
        <v>44529.256527777776</v>
      </c>
      <c r="U123" s="80" t="s">
        <v>4353</v>
      </c>
      <c r="V123" s="77"/>
      <c r="W123" s="77"/>
      <c r="X123" s="81" t="s">
        <v>6352</v>
      </c>
      <c r="Y123" s="77"/>
    </row>
    <row r="124" spans="1:25" x14ac:dyDescent="0.25">
      <c r="A124" s="62" t="s">
        <v>248</v>
      </c>
      <c r="B124" s="62" t="s">
        <v>1715</v>
      </c>
      <c r="C124" s="63"/>
      <c r="D124" s="64"/>
      <c r="E124" s="65"/>
      <c r="F124" s="66"/>
      <c r="G124" s="63" t="str">
        <f>IF(Edges[[#This Row],[Relationship]]="Tweet","Skip","Show")</f>
        <v>Show</v>
      </c>
      <c r="H124" s="67"/>
      <c r="I124" s="68"/>
      <c r="J124" s="68"/>
      <c r="K124" s="34"/>
      <c r="L124" s="75">
        <v>124</v>
      </c>
      <c r="M12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4" s="77" t="s">
        <v>2278</v>
      </c>
      <c r="O124" s="79">
        <v>44529.256527777776</v>
      </c>
      <c r="P124" s="77" t="s">
        <v>2334</v>
      </c>
      <c r="Q124" s="77"/>
      <c r="R124" s="77"/>
      <c r="S124" s="77" t="s">
        <v>4113</v>
      </c>
      <c r="T124" s="79">
        <v>44529.256527777776</v>
      </c>
      <c r="U124" s="80" t="s">
        <v>4353</v>
      </c>
      <c r="V124" s="77"/>
      <c r="W124" s="77"/>
      <c r="X124" s="81" t="s">
        <v>6352</v>
      </c>
      <c r="Y124" s="77"/>
    </row>
    <row r="125" spans="1:25" x14ac:dyDescent="0.25">
      <c r="A125" s="62" t="s">
        <v>249</v>
      </c>
      <c r="B125" s="62" t="s">
        <v>1666</v>
      </c>
      <c r="C125" s="63"/>
      <c r="D125" s="64"/>
      <c r="E125" s="65"/>
      <c r="F125" s="66"/>
      <c r="G125" s="63" t="str">
        <f>IF(Edges[[#This Row],[Relationship]]="Tweet","Skip","Show")</f>
        <v>Show</v>
      </c>
      <c r="H125" s="67"/>
      <c r="I125" s="68"/>
      <c r="J125" s="68"/>
      <c r="K125" s="34"/>
      <c r="L125" s="75">
        <v>125</v>
      </c>
      <c r="M12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5" s="77" t="s">
        <v>2278</v>
      </c>
      <c r="O125" s="79">
        <v>44529.256898148145</v>
      </c>
      <c r="P125" s="77" t="s">
        <v>2285</v>
      </c>
      <c r="Q125" s="77"/>
      <c r="R125" s="77"/>
      <c r="S125" s="77"/>
      <c r="T125" s="79">
        <v>44529.256898148145</v>
      </c>
      <c r="U125" s="80" t="s">
        <v>4354</v>
      </c>
      <c r="V125" s="77"/>
      <c r="W125" s="77"/>
      <c r="X125" s="81" t="s">
        <v>6353</v>
      </c>
      <c r="Y125" s="77"/>
    </row>
    <row r="126" spans="1:25" x14ac:dyDescent="0.25">
      <c r="A126" s="62" t="s">
        <v>250</v>
      </c>
      <c r="B126" s="62" t="s">
        <v>250</v>
      </c>
      <c r="C126" s="63"/>
      <c r="D126" s="64"/>
      <c r="E126" s="65"/>
      <c r="F126" s="66"/>
      <c r="G126" s="63" t="str">
        <f>IF(Edges[[#This Row],[Relationship]]="Tweet","Skip","Show")</f>
        <v>Skip</v>
      </c>
      <c r="H126" s="67"/>
      <c r="I126" s="68"/>
      <c r="J126" s="68"/>
      <c r="K126" s="34"/>
      <c r="L126" s="75">
        <v>126</v>
      </c>
      <c r="M12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6" s="77" t="s">
        <v>178</v>
      </c>
      <c r="O126" s="79">
        <v>44529.257881944446</v>
      </c>
      <c r="P126" s="77" t="s">
        <v>2335</v>
      </c>
      <c r="Q126" s="80" t="s">
        <v>3528</v>
      </c>
      <c r="R126" s="77" t="s">
        <v>4018</v>
      </c>
      <c r="S126" s="77"/>
      <c r="T126" s="79">
        <v>44529.257881944446</v>
      </c>
      <c r="U126" s="80" t="s">
        <v>4355</v>
      </c>
      <c r="V126" s="77"/>
      <c r="W126" s="77"/>
      <c r="X126" s="81" t="s">
        <v>6354</v>
      </c>
      <c r="Y126" s="81" t="s">
        <v>8297</v>
      </c>
    </row>
    <row r="127" spans="1:25" x14ac:dyDescent="0.25">
      <c r="A127" s="62" t="s">
        <v>251</v>
      </c>
      <c r="B127" s="62" t="s">
        <v>1716</v>
      </c>
      <c r="C127" s="63"/>
      <c r="D127" s="64"/>
      <c r="E127" s="65"/>
      <c r="F127" s="66"/>
      <c r="G127" s="63" t="str">
        <f>IF(Edges[[#This Row],[Relationship]]="Tweet","Skip","Show")</f>
        <v>Show</v>
      </c>
      <c r="H127" s="67"/>
      <c r="I127" s="68"/>
      <c r="J127" s="68"/>
      <c r="K127" s="34"/>
      <c r="L127" s="75">
        <v>127</v>
      </c>
      <c r="M12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7" s="77" t="s">
        <v>2278</v>
      </c>
      <c r="O127" s="79">
        <v>44529.257939814815</v>
      </c>
      <c r="P127" s="77" t="s">
        <v>2336</v>
      </c>
      <c r="Q127" s="77"/>
      <c r="R127" s="77"/>
      <c r="S127" s="77"/>
      <c r="T127" s="79">
        <v>44529.257939814815</v>
      </c>
      <c r="U127" s="80" t="s">
        <v>4356</v>
      </c>
      <c r="V127" s="77"/>
      <c r="W127" s="77"/>
      <c r="X127" s="81" t="s">
        <v>6355</v>
      </c>
      <c r="Y127" s="77"/>
    </row>
    <row r="128" spans="1:25" x14ac:dyDescent="0.25">
      <c r="A128" s="62" t="s">
        <v>251</v>
      </c>
      <c r="B128" s="62" t="s">
        <v>1717</v>
      </c>
      <c r="C128" s="63"/>
      <c r="D128" s="64"/>
      <c r="E128" s="65"/>
      <c r="F128" s="66"/>
      <c r="G128" s="63" t="str">
        <f>IF(Edges[[#This Row],[Relationship]]="Tweet","Skip","Show")</f>
        <v>Show</v>
      </c>
      <c r="H128" s="67"/>
      <c r="I128" s="68"/>
      <c r="J128" s="68"/>
      <c r="K128" s="34"/>
      <c r="L128" s="75">
        <v>128</v>
      </c>
      <c r="M12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8" s="77" t="s">
        <v>2278</v>
      </c>
      <c r="O128" s="79">
        <v>44529.257939814815</v>
      </c>
      <c r="P128" s="77" t="s">
        <v>2336</v>
      </c>
      <c r="Q128" s="77"/>
      <c r="R128" s="77"/>
      <c r="S128" s="77"/>
      <c r="T128" s="79">
        <v>44529.257939814815</v>
      </c>
      <c r="U128" s="80" t="s">
        <v>4356</v>
      </c>
      <c r="V128" s="77"/>
      <c r="W128" s="77"/>
      <c r="X128" s="81" t="s">
        <v>6355</v>
      </c>
      <c r="Y128" s="77"/>
    </row>
    <row r="129" spans="1:25" x14ac:dyDescent="0.25">
      <c r="A129" s="62" t="s">
        <v>251</v>
      </c>
      <c r="B129" s="62" t="s">
        <v>1718</v>
      </c>
      <c r="C129" s="63"/>
      <c r="D129" s="64"/>
      <c r="E129" s="65"/>
      <c r="F129" s="66"/>
      <c r="G129" s="63" t="str">
        <f>IF(Edges[[#This Row],[Relationship]]="Tweet","Skip","Show")</f>
        <v>Show</v>
      </c>
      <c r="H129" s="67"/>
      <c r="I129" s="68"/>
      <c r="J129" s="68"/>
      <c r="K129" s="34"/>
      <c r="L129" s="75">
        <v>129</v>
      </c>
      <c r="M12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9" s="77" t="s">
        <v>2278</v>
      </c>
      <c r="O129" s="79">
        <v>44529.257685185185</v>
      </c>
      <c r="P129" s="77" t="s">
        <v>2337</v>
      </c>
      <c r="Q129" s="77"/>
      <c r="R129" s="77"/>
      <c r="S129" s="77"/>
      <c r="T129" s="79">
        <v>44529.257685185185</v>
      </c>
      <c r="U129" s="80" t="s">
        <v>4357</v>
      </c>
      <c r="V129" s="77"/>
      <c r="W129" s="77"/>
      <c r="X129" s="81" t="s">
        <v>6356</v>
      </c>
      <c r="Y129" s="77"/>
    </row>
    <row r="130" spans="1:25" x14ac:dyDescent="0.25">
      <c r="A130" s="62" t="s">
        <v>251</v>
      </c>
      <c r="B130" s="62" t="s">
        <v>1718</v>
      </c>
      <c r="C130" s="63"/>
      <c r="D130" s="64"/>
      <c r="E130" s="65"/>
      <c r="F130" s="66"/>
      <c r="G130" s="63" t="str">
        <f>IF(Edges[[#This Row],[Relationship]]="Tweet","Skip","Show")</f>
        <v>Show</v>
      </c>
      <c r="H130" s="67"/>
      <c r="I130" s="68"/>
      <c r="J130" s="68"/>
      <c r="K130" s="34"/>
      <c r="L130" s="75">
        <v>130</v>
      </c>
      <c r="M13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0" s="77" t="s">
        <v>2278</v>
      </c>
      <c r="O130" s="79">
        <v>44529.257939814815</v>
      </c>
      <c r="P130" s="77" t="s">
        <v>2336</v>
      </c>
      <c r="Q130" s="77"/>
      <c r="R130" s="77"/>
      <c r="S130" s="77"/>
      <c r="T130" s="79">
        <v>44529.257939814815</v>
      </c>
      <c r="U130" s="80" t="s">
        <v>4356</v>
      </c>
      <c r="V130" s="77"/>
      <c r="W130" s="77"/>
      <c r="X130" s="81" t="s">
        <v>6355</v>
      </c>
      <c r="Y130" s="77"/>
    </row>
    <row r="131" spans="1:25" x14ac:dyDescent="0.25">
      <c r="A131" s="62" t="s">
        <v>252</v>
      </c>
      <c r="B131" s="62" t="s">
        <v>1719</v>
      </c>
      <c r="C131" s="63"/>
      <c r="D131" s="64"/>
      <c r="E131" s="65"/>
      <c r="F131" s="66"/>
      <c r="G131" s="63" t="str">
        <f>IF(Edges[[#This Row],[Relationship]]="Tweet","Skip","Show")</f>
        <v>Show</v>
      </c>
      <c r="H131" s="67"/>
      <c r="I131" s="68"/>
      <c r="J131" s="68"/>
      <c r="K131" s="34"/>
      <c r="L131" s="75">
        <v>131</v>
      </c>
      <c r="M13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1" s="77" t="s">
        <v>2278</v>
      </c>
      <c r="O131" s="79">
        <v>44529.257986111108</v>
      </c>
      <c r="P131" s="77" t="s">
        <v>2338</v>
      </c>
      <c r="Q131" s="77"/>
      <c r="R131" s="77"/>
      <c r="S131" s="77"/>
      <c r="T131" s="79">
        <v>44529.257986111108</v>
      </c>
      <c r="U131" s="80" t="s">
        <v>4358</v>
      </c>
      <c r="V131" s="77"/>
      <c r="W131" s="77"/>
      <c r="X131" s="81" t="s">
        <v>6357</v>
      </c>
      <c r="Y131" s="77"/>
    </row>
    <row r="132" spans="1:25" x14ac:dyDescent="0.25">
      <c r="A132" s="62" t="s">
        <v>253</v>
      </c>
      <c r="B132" s="62" t="s">
        <v>1720</v>
      </c>
      <c r="C132" s="63"/>
      <c r="D132" s="64"/>
      <c r="E132" s="65"/>
      <c r="F132" s="66"/>
      <c r="G132" s="63" t="str">
        <f>IF(Edges[[#This Row],[Relationship]]="Tweet","Skip","Show")</f>
        <v>Show</v>
      </c>
      <c r="H132" s="67"/>
      <c r="I132" s="68"/>
      <c r="J132" s="68"/>
      <c r="K132" s="34"/>
      <c r="L132" s="75">
        <v>132</v>
      </c>
      <c r="M13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2" s="77" t="s">
        <v>2278</v>
      </c>
      <c r="O132" s="79">
        <v>44529.258402777778</v>
      </c>
      <c r="P132" s="77" t="s">
        <v>2339</v>
      </c>
      <c r="Q132" s="77"/>
      <c r="R132" s="77"/>
      <c r="S132" s="77"/>
      <c r="T132" s="79">
        <v>44529.258402777778</v>
      </c>
      <c r="U132" s="80" t="s">
        <v>4359</v>
      </c>
      <c r="V132" s="77"/>
      <c r="W132" s="77"/>
      <c r="X132" s="81" t="s">
        <v>6358</v>
      </c>
      <c r="Y132" s="77"/>
    </row>
    <row r="133" spans="1:25" x14ac:dyDescent="0.25">
      <c r="A133" s="62" t="s">
        <v>254</v>
      </c>
      <c r="B133" s="62" t="s">
        <v>254</v>
      </c>
      <c r="C133" s="63"/>
      <c r="D133" s="64"/>
      <c r="E133" s="65"/>
      <c r="F133" s="66"/>
      <c r="G133" s="63" t="str">
        <f>IF(Edges[[#This Row],[Relationship]]="Tweet","Skip","Show")</f>
        <v>Skip</v>
      </c>
      <c r="H133" s="67"/>
      <c r="I133" s="68"/>
      <c r="J133" s="68"/>
      <c r="K133" s="34"/>
      <c r="L133" s="75">
        <v>133</v>
      </c>
      <c r="M13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3" s="77" t="s">
        <v>178</v>
      </c>
      <c r="O133" s="79">
        <v>44529.259039351855</v>
      </c>
      <c r="P133" s="77" t="s">
        <v>2340</v>
      </c>
      <c r="Q133" s="80" t="s">
        <v>3529</v>
      </c>
      <c r="R133" s="77" t="s">
        <v>4018</v>
      </c>
      <c r="S133" s="77" t="s">
        <v>4114</v>
      </c>
      <c r="T133" s="79">
        <v>44529.259039351855</v>
      </c>
      <c r="U133" s="80" t="s">
        <v>4360</v>
      </c>
      <c r="V133" s="77"/>
      <c r="W133" s="77"/>
      <c r="X133" s="81" t="s">
        <v>6359</v>
      </c>
      <c r="Y133" s="77"/>
    </row>
    <row r="134" spans="1:25" x14ac:dyDescent="0.25">
      <c r="A134" s="62" t="s">
        <v>255</v>
      </c>
      <c r="B134" s="62" t="s">
        <v>1721</v>
      </c>
      <c r="C134" s="63"/>
      <c r="D134" s="64"/>
      <c r="E134" s="65"/>
      <c r="F134" s="66"/>
      <c r="G134" s="63" t="str">
        <f>IF(Edges[[#This Row],[Relationship]]="Tweet","Skip","Show")</f>
        <v>Show</v>
      </c>
      <c r="H134" s="67"/>
      <c r="I134" s="68"/>
      <c r="J134" s="68"/>
      <c r="K134" s="34"/>
      <c r="L134" s="75">
        <v>134</v>
      </c>
      <c r="M13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4" s="77" t="s">
        <v>2278</v>
      </c>
      <c r="O134" s="79">
        <v>44529.252442129633</v>
      </c>
      <c r="P134" s="77" t="s">
        <v>2341</v>
      </c>
      <c r="Q134" s="80" t="s">
        <v>3530</v>
      </c>
      <c r="R134" s="77" t="s">
        <v>4018</v>
      </c>
      <c r="S134" s="77"/>
      <c r="T134" s="79">
        <v>44529.252442129633</v>
      </c>
      <c r="U134" s="80" t="s">
        <v>4361</v>
      </c>
      <c r="V134" s="77"/>
      <c r="W134" s="77"/>
      <c r="X134" s="81" t="s">
        <v>6360</v>
      </c>
      <c r="Y134" s="81" t="s">
        <v>6363</v>
      </c>
    </row>
    <row r="135" spans="1:25" x14ac:dyDescent="0.25">
      <c r="A135" s="62" t="s">
        <v>256</v>
      </c>
      <c r="B135" s="62" t="s">
        <v>1721</v>
      </c>
      <c r="C135" s="63"/>
      <c r="D135" s="64"/>
      <c r="E135" s="65"/>
      <c r="F135" s="66"/>
      <c r="G135" s="63" t="str">
        <f>IF(Edges[[#This Row],[Relationship]]="Tweet","Skip","Show")</f>
        <v>Show</v>
      </c>
      <c r="H135" s="67"/>
      <c r="I135" s="68"/>
      <c r="J135" s="68"/>
      <c r="K135" s="34"/>
      <c r="L135" s="75">
        <v>135</v>
      </c>
      <c r="M13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5" s="77" t="s">
        <v>2278</v>
      </c>
      <c r="O135" s="79">
        <v>44529.252893518518</v>
      </c>
      <c r="P135" s="77" t="s">
        <v>2342</v>
      </c>
      <c r="Q135" s="80" t="s">
        <v>3531</v>
      </c>
      <c r="R135" s="77" t="s">
        <v>4018</v>
      </c>
      <c r="S135" s="77"/>
      <c r="T135" s="79">
        <v>44529.252893518518</v>
      </c>
      <c r="U135" s="80" t="s">
        <v>4362</v>
      </c>
      <c r="V135" s="77"/>
      <c r="W135" s="77"/>
      <c r="X135" s="81" t="s">
        <v>6361</v>
      </c>
      <c r="Y135" s="81" t="s">
        <v>6363</v>
      </c>
    </row>
    <row r="136" spans="1:25" x14ac:dyDescent="0.25">
      <c r="A136" s="62" t="s">
        <v>255</v>
      </c>
      <c r="B136" s="62" t="s">
        <v>1722</v>
      </c>
      <c r="C136" s="63"/>
      <c r="D136" s="64"/>
      <c r="E136" s="65"/>
      <c r="F136" s="66"/>
      <c r="G136" s="63" t="str">
        <f>IF(Edges[[#This Row],[Relationship]]="Tweet","Skip","Show")</f>
        <v>Show</v>
      </c>
      <c r="H136" s="67"/>
      <c r="I136" s="68"/>
      <c r="J136" s="68"/>
      <c r="K136" s="34"/>
      <c r="L136" s="75">
        <v>136</v>
      </c>
      <c r="M13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6" s="77" t="s">
        <v>2278</v>
      </c>
      <c r="O136" s="79">
        <v>44529.252442129633</v>
      </c>
      <c r="P136" s="77" t="s">
        <v>2341</v>
      </c>
      <c r="Q136" s="80" t="s">
        <v>3530</v>
      </c>
      <c r="R136" s="77" t="s">
        <v>4018</v>
      </c>
      <c r="S136" s="77"/>
      <c r="T136" s="79">
        <v>44529.252442129633</v>
      </c>
      <c r="U136" s="80" t="s">
        <v>4361</v>
      </c>
      <c r="V136" s="77"/>
      <c r="W136" s="77"/>
      <c r="X136" s="81" t="s">
        <v>6360</v>
      </c>
      <c r="Y136" s="81" t="s">
        <v>6363</v>
      </c>
    </row>
    <row r="137" spans="1:25" x14ac:dyDescent="0.25">
      <c r="A137" s="62" t="s">
        <v>257</v>
      </c>
      <c r="B137" s="62" t="s">
        <v>1722</v>
      </c>
      <c r="C137" s="63"/>
      <c r="D137" s="64"/>
      <c r="E137" s="65"/>
      <c r="F137" s="66"/>
      <c r="G137" s="63" t="str">
        <f>IF(Edges[[#This Row],[Relationship]]="Tweet","Skip","Show")</f>
        <v>Show</v>
      </c>
      <c r="H137" s="67"/>
      <c r="I137" s="68"/>
      <c r="J137" s="68"/>
      <c r="K137" s="34"/>
      <c r="L137" s="75">
        <v>137</v>
      </c>
      <c r="M13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7" s="77" t="s">
        <v>2278</v>
      </c>
      <c r="O137" s="79">
        <v>44529.258668981478</v>
      </c>
      <c r="P137" s="77" t="s">
        <v>2343</v>
      </c>
      <c r="Q137" s="80" t="s">
        <v>3532</v>
      </c>
      <c r="R137" s="77" t="s">
        <v>4018</v>
      </c>
      <c r="S137" s="77"/>
      <c r="T137" s="79">
        <v>44529.258668981478</v>
      </c>
      <c r="U137" s="80" t="s">
        <v>4363</v>
      </c>
      <c r="V137" s="77"/>
      <c r="W137" s="77"/>
      <c r="X137" s="81" t="s">
        <v>6362</v>
      </c>
      <c r="Y137" s="81" t="s">
        <v>6363</v>
      </c>
    </row>
    <row r="138" spans="1:25" x14ac:dyDescent="0.25">
      <c r="A138" s="62" t="s">
        <v>256</v>
      </c>
      <c r="B138" s="62" t="s">
        <v>1722</v>
      </c>
      <c r="C138" s="63"/>
      <c r="D138" s="64"/>
      <c r="E138" s="65"/>
      <c r="F138" s="66"/>
      <c r="G138" s="63" t="str">
        <f>IF(Edges[[#This Row],[Relationship]]="Tweet","Skip","Show")</f>
        <v>Show</v>
      </c>
      <c r="H138" s="67"/>
      <c r="I138" s="68"/>
      <c r="J138" s="68"/>
      <c r="K138" s="34"/>
      <c r="L138" s="75">
        <v>138</v>
      </c>
      <c r="M13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8" s="77" t="s">
        <v>2278</v>
      </c>
      <c r="O138" s="79">
        <v>44529.251469907409</v>
      </c>
      <c r="P138" s="77" t="s">
        <v>2344</v>
      </c>
      <c r="Q138" s="80" t="s">
        <v>3533</v>
      </c>
      <c r="R138" s="77" t="s">
        <v>4018</v>
      </c>
      <c r="S138" s="77"/>
      <c r="T138" s="79">
        <v>44529.251469907409</v>
      </c>
      <c r="U138" s="80" t="s">
        <v>4364</v>
      </c>
      <c r="V138" s="77"/>
      <c r="W138" s="77"/>
      <c r="X138" s="81" t="s">
        <v>6363</v>
      </c>
      <c r="Y138" s="81" t="s">
        <v>8298</v>
      </c>
    </row>
    <row r="139" spans="1:25" x14ac:dyDescent="0.25">
      <c r="A139" s="62" t="s">
        <v>256</v>
      </c>
      <c r="B139" s="62" t="s">
        <v>1722</v>
      </c>
      <c r="C139" s="63"/>
      <c r="D139" s="64"/>
      <c r="E139" s="65"/>
      <c r="F139" s="66"/>
      <c r="G139" s="63" t="str">
        <f>IF(Edges[[#This Row],[Relationship]]="Tweet","Skip","Show")</f>
        <v>Show</v>
      </c>
      <c r="H139" s="67"/>
      <c r="I139" s="68"/>
      <c r="J139" s="68"/>
      <c r="K139" s="34"/>
      <c r="L139" s="75">
        <v>139</v>
      </c>
      <c r="M13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9" s="77" t="s">
        <v>2278</v>
      </c>
      <c r="O139" s="79">
        <v>44529.252893518518</v>
      </c>
      <c r="P139" s="77" t="s">
        <v>2342</v>
      </c>
      <c r="Q139" s="80" t="s">
        <v>3531</v>
      </c>
      <c r="R139" s="77" t="s">
        <v>4018</v>
      </c>
      <c r="S139" s="77"/>
      <c r="T139" s="79">
        <v>44529.252893518518</v>
      </c>
      <c r="U139" s="80" t="s">
        <v>4362</v>
      </c>
      <c r="V139" s="77"/>
      <c r="W139" s="77"/>
      <c r="X139" s="81" t="s">
        <v>6361</v>
      </c>
      <c r="Y139" s="81" t="s">
        <v>6363</v>
      </c>
    </row>
    <row r="140" spans="1:25" x14ac:dyDescent="0.25">
      <c r="A140" s="62" t="s">
        <v>256</v>
      </c>
      <c r="B140" s="62" t="s">
        <v>1722</v>
      </c>
      <c r="C140" s="63"/>
      <c r="D140" s="64"/>
      <c r="E140" s="65"/>
      <c r="F140" s="66"/>
      <c r="G140" s="63" t="str">
        <f>IF(Edges[[#This Row],[Relationship]]="Tweet","Skip","Show")</f>
        <v>Show</v>
      </c>
      <c r="H140" s="67"/>
      <c r="I140" s="68"/>
      <c r="J140" s="68"/>
      <c r="K140" s="34"/>
      <c r="L140" s="75">
        <v>140</v>
      </c>
      <c r="M14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0" s="77" t="s">
        <v>2278</v>
      </c>
      <c r="O140" s="79">
        <v>44529.259212962963</v>
      </c>
      <c r="P140" s="77" t="s">
        <v>2345</v>
      </c>
      <c r="Q140" s="80" t="s">
        <v>3534</v>
      </c>
      <c r="R140" s="77" t="s">
        <v>4018</v>
      </c>
      <c r="S140" s="77"/>
      <c r="T140" s="79">
        <v>44529.259212962963</v>
      </c>
      <c r="U140" s="80" t="s">
        <v>4365</v>
      </c>
      <c r="V140" s="77"/>
      <c r="W140" s="77"/>
      <c r="X140" s="81" t="s">
        <v>6364</v>
      </c>
      <c r="Y140" s="81" t="s">
        <v>6362</v>
      </c>
    </row>
    <row r="141" spans="1:25" x14ac:dyDescent="0.25">
      <c r="A141" s="62" t="s">
        <v>255</v>
      </c>
      <c r="B141" s="62" t="s">
        <v>1723</v>
      </c>
      <c r="C141" s="63"/>
      <c r="D141" s="64"/>
      <c r="E141" s="65"/>
      <c r="F141" s="66"/>
      <c r="G141" s="63" t="str">
        <f>IF(Edges[[#This Row],[Relationship]]="Tweet","Skip","Show")</f>
        <v>Show</v>
      </c>
      <c r="H141" s="67"/>
      <c r="I141" s="68"/>
      <c r="J141" s="68"/>
      <c r="K141" s="34"/>
      <c r="L141" s="75">
        <v>141</v>
      </c>
      <c r="M14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1" s="77" t="s">
        <v>2278</v>
      </c>
      <c r="O141" s="79">
        <v>44529.252442129633</v>
      </c>
      <c r="P141" s="77" t="s">
        <v>2341</v>
      </c>
      <c r="Q141" s="80" t="s">
        <v>3530</v>
      </c>
      <c r="R141" s="77" t="s">
        <v>4018</v>
      </c>
      <c r="S141" s="77"/>
      <c r="T141" s="79">
        <v>44529.252442129633</v>
      </c>
      <c r="U141" s="80" t="s">
        <v>4361</v>
      </c>
      <c r="V141" s="77"/>
      <c r="W141" s="77"/>
      <c r="X141" s="81" t="s">
        <v>6360</v>
      </c>
      <c r="Y141" s="81" t="s">
        <v>6363</v>
      </c>
    </row>
    <row r="142" spans="1:25" x14ac:dyDescent="0.25">
      <c r="A142" s="62" t="s">
        <v>257</v>
      </c>
      <c r="B142" s="62" t="s">
        <v>1723</v>
      </c>
      <c r="C142" s="63"/>
      <c r="D142" s="64"/>
      <c r="E142" s="65"/>
      <c r="F142" s="66"/>
      <c r="G142" s="63" t="str">
        <f>IF(Edges[[#This Row],[Relationship]]="Tweet","Skip","Show")</f>
        <v>Show</v>
      </c>
      <c r="H142" s="67"/>
      <c r="I142" s="68"/>
      <c r="J142" s="68"/>
      <c r="K142" s="34"/>
      <c r="L142" s="75">
        <v>142</v>
      </c>
      <c r="M14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2" s="77" t="s">
        <v>2278</v>
      </c>
      <c r="O142" s="79">
        <v>44529.258668981478</v>
      </c>
      <c r="P142" s="77" t="s">
        <v>2343</v>
      </c>
      <c r="Q142" s="80" t="s">
        <v>3532</v>
      </c>
      <c r="R142" s="77" t="s">
        <v>4018</v>
      </c>
      <c r="S142" s="77"/>
      <c r="T142" s="79">
        <v>44529.258668981478</v>
      </c>
      <c r="U142" s="80" t="s">
        <v>4363</v>
      </c>
      <c r="V142" s="77"/>
      <c r="W142" s="77"/>
      <c r="X142" s="81" t="s">
        <v>6362</v>
      </c>
      <c r="Y142" s="81" t="s">
        <v>6363</v>
      </c>
    </row>
    <row r="143" spans="1:25" x14ac:dyDescent="0.25">
      <c r="A143" s="62" t="s">
        <v>256</v>
      </c>
      <c r="B143" s="62" t="s">
        <v>1723</v>
      </c>
      <c r="C143" s="63"/>
      <c r="D143" s="64"/>
      <c r="E143" s="65"/>
      <c r="F143" s="66"/>
      <c r="G143" s="63" t="str">
        <f>IF(Edges[[#This Row],[Relationship]]="Tweet","Skip","Show")</f>
        <v>Show</v>
      </c>
      <c r="H143" s="67"/>
      <c r="I143" s="68"/>
      <c r="J143" s="68"/>
      <c r="K143" s="34"/>
      <c r="L143" s="75">
        <v>143</v>
      </c>
      <c r="M14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3" s="77" t="s">
        <v>2278</v>
      </c>
      <c r="O143" s="79">
        <v>44529.251469907409</v>
      </c>
      <c r="P143" s="77" t="s">
        <v>2344</v>
      </c>
      <c r="Q143" s="80" t="s">
        <v>3533</v>
      </c>
      <c r="R143" s="77" t="s">
        <v>4018</v>
      </c>
      <c r="S143" s="77"/>
      <c r="T143" s="79">
        <v>44529.251469907409</v>
      </c>
      <c r="U143" s="80" t="s">
        <v>4364</v>
      </c>
      <c r="V143" s="77"/>
      <c r="W143" s="77"/>
      <c r="X143" s="81" t="s">
        <v>6363</v>
      </c>
      <c r="Y143" s="81" t="s">
        <v>8298</v>
      </c>
    </row>
    <row r="144" spans="1:25" x14ac:dyDescent="0.25">
      <c r="A144" s="62" t="s">
        <v>256</v>
      </c>
      <c r="B144" s="62" t="s">
        <v>1723</v>
      </c>
      <c r="C144" s="63"/>
      <c r="D144" s="64"/>
      <c r="E144" s="65"/>
      <c r="F144" s="66"/>
      <c r="G144" s="63" t="str">
        <f>IF(Edges[[#This Row],[Relationship]]="Tweet","Skip","Show")</f>
        <v>Show</v>
      </c>
      <c r="H144" s="67"/>
      <c r="I144" s="68"/>
      <c r="J144" s="68"/>
      <c r="K144" s="34"/>
      <c r="L144" s="75">
        <v>144</v>
      </c>
      <c r="M14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4" s="77" t="s">
        <v>2278</v>
      </c>
      <c r="O144" s="79">
        <v>44529.252893518518</v>
      </c>
      <c r="P144" s="77" t="s">
        <v>2342</v>
      </c>
      <c r="Q144" s="80" t="s">
        <v>3531</v>
      </c>
      <c r="R144" s="77" t="s">
        <v>4018</v>
      </c>
      <c r="S144" s="77"/>
      <c r="T144" s="79">
        <v>44529.252893518518</v>
      </c>
      <c r="U144" s="80" t="s">
        <v>4362</v>
      </c>
      <c r="V144" s="77"/>
      <c r="W144" s="77"/>
      <c r="X144" s="81" t="s">
        <v>6361</v>
      </c>
      <c r="Y144" s="81" t="s">
        <v>6363</v>
      </c>
    </row>
    <row r="145" spans="1:25" x14ac:dyDescent="0.25">
      <c r="A145" s="62" t="s">
        <v>256</v>
      </c>
      <c r="B145" s="62" t="s">
        <v>1723</v>
      </c>
      <c r="C145" s="63"/>
      <c r="D145" s="64"/>
      <c r="E145" s="65"/>
      <c r="F145" s="66"/>
      <c r="G145" s="63" t="str">
        <f>IF(Edges[[#This Row],[Relationship]]="Tweet","Skip","Show")</f>
        <v>Show</v>
      </c>
      <c r="H145" s="67"/>
      <c r="I145" s="68"/>
      <c r="J145" s="68"/>
      <c r="K145" s="34"/>
      <c r="L145" s="75">
        <v>145</v>
      </c>
      <c r="M14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5" s="77" t="s">
        <v>2278</v>
      </c>
      <c r="O145" s="79">
        <v>44529.259212962963</v>
      </c>
      <c r="P145" s="77" t="s">
        <v>2345</v>
      </c>
      <c r="Q145" s="80" t="s">
        <v>3534</v>
      </c>
      <c r="R145" s="77" t="s">
        <v>4018</v>
      </c>
      <c r="S145" s="77"/>
      <c r="T145" s="79">
        <v>44529.259212962963</v>
      </c>
      <c r="U145" s="80" t="s">
        <v>4365</v>
      </c>
      <c r="V145" s="77"/>
      <c r="W145" s="77"/>
      <c r="X145" s="81" t="s">
        <v>6364</v>
      </c>
      <c r="Y145" s="81" t="s">
        <v>6362</v>
      </c>
    </row>
    <row r="146" spans="1:25" x14ac:dyDescent="0.25">
      <c r="A146" s="62" t="s">
        <v>255</v>
      </c>
      <c r="B146" s="62" t="s">
        <v>1724</v>
      </c>
      <c r="C146" s="63"/>
      <c r="D146" s="64"/>
      <c r="E146" s="65"/>
      <c r="F146" s="66"/>
      <c r="G146" s="63" t="str">
        <f>IF(Edges[[#This Row],[Relationship]]="Tweet","Skip","Show")</f>
        <v>Show</v>
      </c>
      <c r="H146" s="67"/>
      <c r="I146" s="68"/>
      <c r="J146" s="68"/>
      <c r="K146" s="34"/>
      <c r="L146" s="75">
        <v>146</v>
      </c>
      <c r="M14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6" s="77" t="s">
        <v>2278</v>
      </c>
      <c r="O146" s="79">
        <v>44529.252442129633</v>
      </c>
      <c r="P146" s="77" t="s">
        <v>2341</v>
      </c>
      <c r="Q146" s="80" t="s">
        <v>3530</v>
      </c>
      <c r="R146" s="77" t="s">
        <v>4018</v>
      </c>
      <c r="S146" s="77"/>
      <c r="T146" s="79">
        <v>44529.252442129633</v>
      </c>
      <c r="U146" s="80" t="s">
        <v>4361</v>
      </c>
      <c r="V146" s="77"/>
      <c r="W146" s="77"/>
      <c r="X146" s="81" t="s">
        <v>6360</v>
      </c>
      <c r="Y146" s="81" t="s">
        <v>6363</v>
      </c>
    </row>
    <row r="147" spans="1:25" x14ac:dyDescent="0.25">
      <c r="A147" s="62" t="s">
        <v>257</v>
      </c>
      <c r="B147" s="62" t="s">
        <v>1724</v>
      </c>
      <c r="C147" s="63"/>
      <c r="D147" s="64"/>
      <c r="E147" s="65"/>
      <c r="F147" s="66"/>
      <c r="G147" s="63" t="str">
        <f>IF(Edges[[#This Row],[Relationship]]="Tweet","Skip","Show")</f>
        <v>Show</v>
      </c>
      <c r="H147" s="67"/>
      <c r="I147" s="68"/>
      <c r="J147" s="68"/>
      <c r="K147" s="34"/>
      <c r="L147" s="75">
        <v>147</v>
      </c>
      <c r="M14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7" s="77" t="s">
        <v>2278</v>
      </c>
      <c r="O147" s="79">
        <v>44529.258668981478</v>
      </c>
      <c r="P147" s="77" t="s">
        <v>2343</v>
      </c>
      <c r="Q147" s="80" t="s">
        <v>3532</v>
      </c>
      <c r="R147" s="77" t="s">
        <v>4018</v>
      </c>
      <c r="S147" s="77"/>
      <c r="T147" s="79">
        <v>44529.258668981478</v>
      </c>
      <c r="U147" s="80" t="s">
        <v>4363</v>
      </c>
      <c r="V147" s="77"/>
      <c r="W147" s="77"/>
      <c r="X147" s="81" t="s">
        <v>6362</v>
      </c>
      <c r="Y147" s="81" t="s">
        <v>6363</v>
      </c>
    </row>
    <row r="148" spans="1:25" x14ac:dyDescent="0.25">
      <c r="A148" s="62" t="s">
        <v>256</v>
      </c>
      <c r="B148" s="62" t="s">
        <v>1724</v>
      </c>
      <c r="C148" s="63"/>
      <c r="D148" s="64"/>
      <c r="E148" s="65"/>
      <c r="F148" s="66"/>
      <c r="G148" s="63" t="str">
        <f>IF(Edges[[#This Row],[Relationship]]="Tweet","Skip","Show")</f>
        <v>Show</v>
      </c>
      <c r="H148" s="67"/>
      <c r="I148" s="68"/>
      <c r="J148" s="68"/>
      <c r="K148" s="34"/>
      <c r="L148" s="75">
        <v>148</v>
      </c>
      <c r="M14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8" s="77" t="s">
        <v>2278</v>
      </c>
      <c r="O148" s="79">
        <v>44529.251469907409</v>
      </c>
      <c r="P148" s="77" t="s">
        <v>2344</v>
      </c>
      <c r="Q148" s="80" t="s">
        <v>3533</v>
      </c>
      <c r="R148" s="77" t="s">
        <v>4018</v>
      </c>
      <c r="S148" s="77"/>
      <c r="T148" s="79">
        <v>44529.251469907409</v>
      </c>
      <c r="U148" s="80" t="s">
        <v>4364</v>
      </c>
      <c r="V148" s="77"/>
      <c r="W148" s="77"/>
      <c r="X148" s="81" t="s">
        <v>6363</v>
      </c>
      <c r="Y148" s="81" t="s">
        <v>8298</v>
      </c>
    </row>
    <row r="149" spans="1:25" x14ac:dyDescent="0.25">
      <c r="A149" s="62" t="s">
        <v>256</v>
      </c>
      <c r="B149" s="62" t="s">
        <v>1724</v>
      </c>
      <c r="C149" s="63"/>
      <c r="D149" s="64"/>
      <c r="E149" s="65"/>
      <c r="F149" s="66"/>
      <c r="G149" s="63" t="str">
        <f>IF(Edges[[#This Row],[Relationship]]="Tweet","Skip","Show")</f>
        <v>Show</v>
      </c>
      <c r="H149" s="67"/>
      <c r="I149" s="68"/>
      <c r="J149" s="68"/>
      <c r="K149" s="34"/>
      <c r="L149" s="75">
        <v>149</v>
      </c>
      <c r="M14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9" s="77" t="s">
        <v>2278</v>
      </c>
      <c r="O149" s="79">
        <v>44529.252893518518</v>
      </c>
      <c r="P149" s="77" t="s">
        <v>2342</v>
      </c>
      <c r="Q149" s="80" t="s">
        <v>3531</v>
      </c>
      <c r="R149" s="77" t="s">
        <v>4018</v>
      </c>
      <c r="S149" s="77"/>
      <c r="T149" s="79">
        <v>44529.252893518518</v>
      </c>
      <c r="U149" s="80" t="s">
        <v>4362</v>
      </c>
      <c r="V149" s="77"/>
      <c r="W149" s="77"/>
      <c r="X149" s="81" t="s">
        <v>6361</v>
      </c>
      <c r="Y149" s="81" t="s">
        <v>6363</v>
      </c>
    </row>
    <row r="150" spans="1:25" x14ac:dyDescent="0.25">
      <c r="A150" s="62" t="s">
        <v>256</v>
      </c>
      <c r="B150" s="62" t="s">
        <v>1724</v>
      </c>
      <c r="C150" s="63"/>
      <c r="D150" s="64"/>
      <c r="E150" s="65"/>
      <c r="F150" s="66"/>
      <c r="G150" s="63" t="str">
        <f>IF(Edges[[#This Row],[Relationship]]="Tweet","Skip","Show")</f>
        <v>Show</v>
      </c>
      <c r="H150" s="67"/>
      <c r="I150" s="68"/>
      <c r="J150" s="68"/>
      <c r="K150" s="34"/>
      <c r="L150" s="75">
        <v>150</v>
      </c>
      <c r="M15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0" s="77" t="s">
        <v>2278</v>
      </c>
      <c r="O150" s="79">
        <v>44529.259212962963</v>
      </c>
      <c r="P150" s="77" t="s">
        <v>2345</v>
      </c>
      <c r="Q150" s="80" t="s">
        <v>3534</v>
      </c>
      <c r="R150" s="77" t="s">
        <v>4018</v>
      </c>
      <c r="S150" s="77"/>
      <c r="T150" s="79">
        <v>44529.259212962963</v>
      </c>
      <c r="U150" s="80" t="s">
        <v>4365</v>
      </c>
      <c r="V150" s="77"/>
      <c r="W150" s="77"/>
      <c r="X150" s="81" t="s">
        <v>6364</v>
      </c>
      <c r="Y150" s="81" t="s">
        <v>6362</v>
      </c>
    </row>
    <row r="151" spans="1:25" x14ac:dyDescent="0.25">
      <c r="A151" s="62" t="s">
        <v>255</v>
      </c>
      <c r="B151" s="62" t="s">
        <v>1725</v>
      </c>
      <c r="C151" s="63"/>
      <c r="D151" s="64"/>
      <c r="E151" s="65"/>
      <c r="F151" s="66"/>
      <c r="G151" s="63" t="str">
        <f>IF(Edges[[#This Row],[Relationship]]="Tweet","Skip","Show")</f>
        <v>Show</v>
      </c>
      <c r="H151" s="67"/>
      <c r="I151" s="68"/>
      <c r="J151" s="68"/>
      <c r="K151" s="34"/>
      <c r="L151" s="75">
        <v>151</v>
      </c>
      <c r="M15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1" s="77" t="s">
        <v>2278</v>
      </c>
      <c r="O151" s="79">
        <v>44529.252442129633</v>
      </c>
      <c r="P151" s="77" t="s">
        <v>2341</v>
      </c>
      <c r="Q151" s="80" t="s">
        <v>3530</v>
      </c>
      <c r="R151" s="77" t="s">
        <v>4018</v>
      </c>
      <c r="S151" s="77"/>
      <c r="T151" s="79">
        <v>44529.252442129633</v>
      </c>
      <c r="U151" s="80" t="s">
        <v>4361</v>
      </c>
      <c r="V151" s="77"/>
      <c r="W151" s="77"/>
      <c r="X151" s="81" t="s">
        <v>6360</v>
      </c>
      <c r="Y151" s="81" t="s">
        <v>6363</v>
      </c>
    </row>
    <row r="152" spans="1:25" x14ac:dyDescent="0.25">
      <c r="A152" s="62" t="s">
        <v>257</v>
      </c>
      <c r="B152" s="62" t="s">
        <v>1725</v>
      </c>
      <c r="C152" s="63"/>
      <c r="D152" s="64"/>
      <c r="E152" s="65"/>
      <c r="F152" s="66"/>
      <c r="G152" s="63" t="str">
        <f>IF(Edges[[#This Row],[Relationship]]="Tweet","Skip","Show")</f>
        <v>Show</v>
      </c>
      <c r="H152" s="67"/>
      <c r="I152" s="68"/>
      <c r="J152" s="68"/>
      <c r="K152" s="34"/>
      <c r="L152" s="75">
        <v>152</v>
      </c>
      <c r="M15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2" s="77" t="s">
        <v>2278</v>
      </c>
      <c r="O152" s="79">
        <v>44529.258668981478</v>
      </c>
      <c r="P152" s="77" t="s">
        <v>2343</v>
      </c>
      <c r="Q152" s="80" t="s">
        <v>3532</v>
      </c>
      <c r="R152" s="77" t="s">
        <v>4018</v>
      </c>
      <c r="S152" s="77"/>
      <c r="T152" s="79">
        <v>44529.258668981478</v>
      </c>
      <c r="U152" s="80" t="s">
        <v>4363</v>
      </c>
      <c r="V152" s="77"/>
      <c r="W152" s="77"/>
      <c r="X152" s="81" t="s">
        <v>6362</v>
      </c>
      <c r="Y152" s="81" t="s">
        <v>6363</v>
      </c>
    </row>
    <row r="153" spans="1:25" x14ac:dyDescent="0.25">
      <c r="A153" s="62" t="s">
        <v>256</v>
      </c>
      <c r="B153" s="62" t="s">
        <v>1725</v>
      </c>
      <c r="C153" s="63"/>
      <c r="D153" s="64"/>
      <c r="E153" s="65"/>
      <c r="F153" s="66"/>
      <c r="G153" s="63" t="str">
        <f>IF(Edges[[#This Row],[Relationship]]="Tweet","Skip","Show")</f>
        <v>Show</v>
      </c>
      <c r="H153" s="67"/>
      <c r="I153" s="68"/>
      <c r="J153" s="68"/>
      <c r="K153" s="34"/>
      <c r="L153" s="75">
        <v>153</v>
      </c>
      <c r="M15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3" s="77" t="s">
        <v>2278</v>
      </c>
      <c r="O153" s="79">
        <v>44529.251469907409</v>
      </c>
      <c r="P153" s="77" t="s">
        <v>2344</v>
      </c>
      <c r="Q153" s="80" t="s">
        <v>3533</v>
      </c>
      <c r="R153" s="77" t="s">
        <v>4018</v>
      </c>
      <c r="S153" s="77"/>
      <c r="T153" s="79">
        <v>44529.251469907409</v>
      </c>
      <c r="U153" s="80" t="s">
        <v>4364</v>
      </c>
      <c r="V153" s="77"/>
      <c r="W153" s="77"/>
      <c r="X153" s="81" t="s">
        <v>6363</v>
      </c>
      <c r="Y153" s="81" t="s">
        <v>8298</v>
      </c>
    </row>
    <row r="154" spans="1:25" x14ac:dyDescent="0.25">
      <c r="A154" s="62" t="s">
        <v>256</v>
      </c>
      <c r="B154" s="62" t="s">
        <v>1725</v>
      </c>
      <c r="C154" s="63"/>
      <c r="D154" s="64"/>
      <c r="E154" s="65"/>
      <c r="F154" s="66"/>
      <c r="G154" s="63" t="str">
        <f>IF(Edges[[#This Row],[Relationship]]="Tweet","Skip","Show")</f>
        <v>Show</v>
      </c>
      <c r="H154" s="67"/>
      <c r="I154" s="68"/>
      <c r="J154" s="68"/>
      <c r="K154" s="34"/>
      <c r="L154" s="75">
        <v>154</v>
      </c>
      <c r="M15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4" s="77" t="s">
        <v>2278</v>
      </c>
      <c r="O154" s="79">
        <v>44529.252893518518</v>
      </c>
      <c r="P154" s="77" t="s">
        <v>2342</v>
      </c>
      <c r="Q154" s="80" t="s">
        <v>3531</v>
      </c>
      <c r="R154" s="77" t="s">
        <v>4018</v>
      </c>
      <c r="S154" s="77"/>
      <c r="T154" s="79">
        <v>44529.252893518518</v>
      </c>
      <c r="U154" s="80" t="s">
        <v>4362</v>
      </c>
      <c r="V154" s="77"/>
      <c r="W154" s="77"/>
      <c r="X154" s="81" t="s">
        <v>6361</v>
      </c>
      <c r="Y154" s="81" t="s">
        <v>6363</v>
      </c>
    </row>
    <row r="155" spans="1:25" x14ac:dyDescent="0.25">
      <c r="A155" s="62" t="s">
        <v>256</v>
      </c>
      <c r="B155" s="62" t="s">
        <v>1725</v>
      </c>
      <c r="C155" s="63"/>
      <c r="D155" s="64"/>
      <c r="E155" s="65"/>
      <c r="F155" s="66"/>
      <c r="G155" s="63" t="str">
        <f>IF(Edges[[#This Row],[Relationship]]="Tweet","Skip","Show")</f>
        <v>Show</v>
      </c>
      <c r="H155" s="67"/>
      <c r="I155" s="68"/>
      <c r="J155" s="68"/>
      <c r="K155" s="34"/>
      <c r="L155" s="75">
        <v>155</v>
      </c>
      <c r="M15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5" s="77" t="s">
        <v>2278</v>
      </c>
      <c r="O155" s="79">
        <v>44529.259212962963</v>
      </c>
      <c r="P155" s="77" t="s">
        <v>2345</v>
      </c>
      <c r="Q155" s="80" t="s">
        <v>3534</v>
      </c>
      <c r="R155" s="77" t="s">
        <v>4018</v>
      </c>
      <c r="S155" s="77"/>
      <c r="T155" s="79">
        <v>44529.259212962963</v>
      </c>
      <c r="U155" s="80" t="s">
        <v>4365</v>
      </c>
      <c r="V155" s="77"/>
      <c r="W155" s="77"/>
      <c r="X155" s="81" t="s">
        <v>6364</v>
      </c>
      <c r="Y155" s="81" t="s">
        <v>6362</v>
      </c>
    </row>
    <row r="156" spans="1:25" x14ac:dyDescent="0.25">
      <c r="A156" s="62" t="s">
        <v>255</v>
      </c>
      <c r="B156" s="62" t="s">
        <v>1726</v>
      </c>
      <c r="C156" s="63"/>
      <c r="D156" s="64"/>
      <c r="E156" s="65"/>
      <c r="F156" s="66"/>
      <c r="G156" s="63" t="str">
        <f>IF(Edges[[#This Row],[Relationship]]="Tweet","Skip","Show")</f>
        <v>Show</v>
      </c>
      <c r="H156" s="67"/>
      <c r="I156" s="68"/>
      <c r="J156" s="68"/>
      <c r="K156" s="34"/>
      <c r="L156" s="75">
        <v>156</v>
      </c>
      <c r="M15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6" s="77" t="s">
        <v>2278</v>
      </c>
      <c r="O156" s="79">
        <v>44529.252442129633</v>
      </c>
      <c r="P156" s="77" t="s">
        <v>2341</v>
      </c>
      <c r="Q156" s="80" t="s">
        <v>3530</v>
      </c>
      <c r="R156" s="77" t="s">
        <v>4018</v>
      </c>
      <c r="S156" s="77"/>
      <c r="T156" s="79">
        <v>44529.252442129633</v>
      </c>
      <c r="U156" s="80" t="s">
        <v>4361</v>
      </c>
      <c r="V156" s="77"/>
      <c r="W156" s="77"/>
      <c r="X156" s="81" t="s">
        <v>6360</v>
      </c>
      <c r="Y156" s="81" t="s">
        <v>6363</v>
      </c>
    </row>
    <row r="157" spans="1:25" x14ac:dyDescent="0.25">
      <c r="A157" s="62" t="s">
        <v>257</v>
      </c>
      <c r="B157" s="62" t="s">
        <v>1726</v>
      </c>
      <c r="C157" s="63"/>
      <c r="D157" s="64"/>
      <c r="E157" s="65"/>
      <c r="F157" s="66"/>
      <c r="G157" s="63" t="str">
        <f>IF(Edges[[#This Row],[Relationship]]="Tweet","Skip","Show")</f>
        <v>Show</v>
      </c>
      <c r="H157" s="67"/>
      <c r="I157" s="68"/>
      <c r="J157" s="68"/>
      <c r="K157" s="34"/>
      <c r="L157" s="75">
        <v>157</v>
      </c>
      <c r="M15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7" s="77" t="s">
        <v>2278</v>
      </c>
      <c r="O157" s="79">
        <v>44529.258668981478</v>
      </c>
      <c r="P157" s="77" t="s">
        <v>2343</v>
      </c>
      <c r="Q157" s="80" t="s">
        <v>3532</v>
      </c>
      <c r="R157" s="77" t="s">
        <v>4018</v>
      </c>
      <c r="S157" s="77"/>
      <c r="T157" s="79">
        <v>44529.258668981478</v>
      </c>
      <c r="U157" s="80" t="s">
        <v>4363</v>
      </c>
      <c r="V157" s="77"/>
      <c r="W157" s="77"/>
      <c r="X157" s="81" t="s">
        <v>6362</v>
      </c>
      <c r="Y157" s="81" t="s">
        <v>6363</v>
      </c>
    </row>
    <row r="158" spans="1:25" x14ac:dyDescent="0.25">
      <c r="A158" s="62" t="s">
        <v>256</v>
      </c>
      <c r="B158" s="62" t="s">
        <v>1726</v>
      </c>
      <c r="C158" s="63"/>
      <c r="D158" s="64"/>
      <c r="E158" s="65"/>
      <c r="F158" s="66"/>
      <c r="G158" s="63" t="str">
        <f>IF(Edges[[#This Row],[Relationship]]="Tweet","Skip","Show")</f>
        <v>Show</v>
      </c>
      <c r="H158" s="67"/>
      <c r="I158" s="68"/>
      <c r="J158" s="68"/>
      <c r="K158" s="34"/>
      <c r="L158" s="75">
        <v>158</v>
      </c>
      <c r="M15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8" s="77" t="s">
        <v>2278</v>
      </c>
      <c r="O158" s="79">
        <v>44529.251469907409</v>
      </c>
      <c r="P158" s="77" t="s">
        <v>2344</v>
      </c>
      <c r="Q158" s="80" t="s">
        <v>3533</v>
      </c>
      <c r="R158" s="77" t="s">
        <v>4018</v>
      </c>
      <c r="S158" s="77"/>
      <c r="T158" s="79">
        <v>44529.251469907409</v>
      </c>
      <c r="U158" s="80" t="s">
        <v>4364</v>
      </c>
      <c r="V158" s="77"/>
      <c r="W158" s="77"/>
      <c r="X158" s="81" t="s">
        <v>6363</v>
      </c>
      <c r="Y158" s="81" t="s">
        <v>8298</v>
      </c>
    </row>
    <row r="159" spans="1:25" x14ac:dyDescent="0.25">
      <c r="A159" s="62" t="s">
        <v>256</v>
      </c>
      <c r="B159" s="62" t="s">
        <v>1726</v>
      </c>
      <c r="C159" s="63"/>
      <c r="D159" s="64"/>
      <c r="E159" s="65"/>
      <c r="F159" s="66"/>
      <c r="G159" s="63" t="str">
        <f>IF(Edges[[#This Row],[Relationship]]="Tweet","Skip","Show")</f>
        <v>Show</v>
      </c>
      <c r="H159" s="67"/>
      <c r="I159" s="68"/>
      <c r="J159" s="68"/>
      <c r="K159" s="34"/>
      <c r="L159" s="75">
        <v>159</v>
      </c>
      <c r="M15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9" s="77" t="s">
        <v>2278</v>
      </c>
      <c r="O159" s="79">
        <v>44529.252893518518</v>
      </c>
      <c r="P159" s="77" t="s">
        <v>2342</v>
      </c>
      <c r="Q159" s="80" t="s">
        <v>3531</v>
      </c>
      <c r="R159" s="77" t="s">
        <v>4018</v>
      </c>
      <c r="S159" s="77"/>
      <c r="T159" s="79">
        <v>44529.252893518518</v>
      </c>
      <c r="U159" s="80" t="s">
        <v>4362</v>
      </c>
      <c r="V159" s="77"/>
      <c r="W159" s="77"/>
      <c r="X159" s="81" t="s">
        <v>6361</v>
      </c>
      <c r="Y159" s="81" t="s">
        <v>6363</v>
      </c>
    </row>
    <row r="160" spans="1:25" x14ac:dyDescent="0.25">
      <c r="A160" s="62" t="s">
        <v>256</v>
      </c>
      <c r="B160" s="62" t="s">
        <v>1726</v>
      </c>
      <c r="C160" s="63"/>
      <c r="D160" s="64"/>
      <c r="E160" s="65"/>
      <c r="F160" s="66"/>
      <c r="G160" s="63" t="str">
        <f>IF(Edges[[#This Row],[Relationship]]="Tweet","Skip","Show")</f>
        <v>Show</v>
      </c>
      <c r="H160" s="67"/>
      <c r="I160" s="68"/>
      <c r="J160" s="68"/>
      <c r="K160" s="34"/>
      <c r="L160" s="75">
        <v>160</v>
      </c>
      <c r="M16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0" s="77" t="s">
        <v>2278</v>
      </c>
      <c r="O160" s="79">
        <v>44529.259212962963</v>
      </c>
      <c r="P160" s="77" t="s">
        <v>2345</v>
      </c>
      <c r="Q160" s="80" t="s">
        <v>3534</v>
      </c>
      <c r="R160" s="77" t="s">
        <v>4018</v>
      </c>
      <c r="S160" s="77"/>
      <c r="T160" s="79">
        <v>44529.259212962963</v>
      </c>
      <c r="U160" s="80" t="s">
        <v>4365</v>
      </c>
      <c r="V160" s="77"/>
      <c r="W160" s="77"/>
      <c r="X160" s="81" t="s">
        <v>6364</v>
      </c>
      <c r="Y160" s="81" t="s">
        <v>6362</v>
      </c>
    </row>
    <row r="161" spans="1:25" x14ac:dyDescent="0.25">
      <c r="A161" s="62" t="s">
        <v>255</v>
      </c>
      <c r="B161" s="62" t="s">
        <v>1727</v>
      </c>
      <c r="C161" s="63"/>
      <c r="D161" s="64"/>
      <c r="E161" s="65"/>
      <c r="F161" s="66"/>
      <c r="G161" s="63" t="str">
        <f>IF(Edges[[#This Row],[Relationship]]="Tweet","Skip","Show")</f>
        <v>Show</v>
      </c>
      <c r="H161" s="67"/>
      <c r="I161" s="68"/>
      <c r="J161" s="68"/>
      <c r="K161" s="34"/>
      <c r="L161" s="75">
        <v>161</v>
      </c>
      <c r="M16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1" s="77" t="s">
        <v>2278</v>
      </c>
      <c r="O161" s="79">
        <v>44529.252442129633</v>
      </c>
      <c r="P161" s="77" t="s">
        <v>2341</v>
      </c>
      <c r="Q161" s="80" t="s">
        <v>3530</v>
      </c>
      <c r="R161" s="77" t="s">
        <v>4018</v>
      </c>
      <c r="S161" s="77"/>
      <c r="T161" s="79">
        <v>44529.252442129633</v>
      </c>
      <c r="U161" s="80" t="s">
        <v>4361</v>
      </c>
      <c r="V161" s="77"/>
      <c r="W161" s="77"/>
      <c r="X161" s="81" t="s">
        <v>6360</v>
      </c>
      <c r="Y161" s="81" t="s">
        <v>6363</v>
      </c>
    </row>
    <row r="162" spans="1:25" x14ac:dyDescent="0.25">
      <c r="A162" s="62" t="s">
        <v>257</v>
      </c>
      <c r="B162" s="62" t="s">
        <v>1727</v>
      </c>
      <c r="C162" s="63"/>
      <c r="D162" s="64"/>
      <c r="E162" s="65"/>
      <c r="F162" s="66"/>
      <c r="G162" s="63" t="str">
        <f>IF(Edges[[#This Row],[Relationship]]="Tweet","Skip","Show")</f>
        <v>Show</v>
      </c>
      <c r="H162" s="67"/>
      <c r="I162" s="68"/>
      <c r="J162" s="68"/>
      <c r="K162" s="34"/>
      <c r="L162" s="75">
        <v>162</v>
      </c>
      <c r="M16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2" s="77" t="s">
        <v>2278</v>
      </c>
      <c r="O162" s="79">
        <v>44529.258668981478</v>
      </c>
      <c r="P162" s="77" t="s">
        <v>2343</v>
      </c>
      <c r="Q162" s="80" t="s">
        <v>3532</v>
      </c>
      <c r="R162" s="77" t="s">
        <v>4018</v>
      </c>
      <c r="S162" s="77"/>
      <c r="T162" s="79">
        <v>44529.258668981478</v>
      </c>
      <c r="U162" s="80" t="s">
        <v>4363</v>
      </c>
      <c r="V162" s="77"/>
      <c r="W162" s="77"/>
      <c r="X162" s="81" t="s">
        <v>6362</v>
      </c>
      <c r="Y162" s="81" t="s">
        <v>6363</v>
      </c>
    </row>
    <row r="163" spans="1:25" x14ac:dyDescent="0.25">
      <c r="A163" s="62" t="s">
        <v>256</v>
      </c>
      <c r="B163" s="62" t="s">
        <v>1727</v>
      </c>
      <c r="C163" s="63"/>
      <c r="D163" s="64"/>
      <c r="E163" s="65"/>
      <c r="F163" s="66"/>
      <c r="G163" s="63" t="str">
        <f>IF(Edges[[#This Row],[Relationship]]="Tweet","Skip","Show")</f>
        <v>Show</v>
      </c>
      <c r="H163" s="67"/>
      <c r="I163" s="68"/>
      <c r="J163" s="68"/>
      <c r="K163" s="34"/>
      <c r="L163" s="75">
        <v>163</v>
      </c>
      <c r="M16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3" s="77" t="s">
        <v>2278</v>
      </c>
      <c r="O163" s="79">
        <v>44529.251469907409</v>
      </c>
      <c r="P163" s="77" t="s">
        <v>2344</v>
      </c>
      <c r="Q163" s="80" t="s">
        <v>3533</v>
      </c>
      <c r="R163" s="77" t="s">
        <v>4018</v>
      </c>
      <c r="S163" s="77"/>
      <c r="T163" s="79">
        <v>44529.251469907409</v>
      </c>
      <c r="U163" s="80" t="s">
        <v>4364</v>
      </c>
      <c r="V163" s="77"/>
      <c r="W163" s="77"/>
      <c r="X163" s="81" t="s">
        <v>6363</v>
      </c>
      <c r="Y163" s="81" t="s">
        <v>8298</v>
      </c>
    </row>
    <row r="164" spans="1:25" x14ac:dyDescent="0.25">
      <c r="A164" s="62" t="s">
        <v>256</v>
      </c>
      <c r="B164" s="62" t="s">
        <v>1727</v>
      </c>
      <c r="C164" s="63"/>
      <c r="D164" s="64"/>
      <c r="E164" s="65"/>
      <c r="F164" s="66"/>
      <c r="G164" s="63" t="str">
        <f>IF(Edges[[#This Row],[Relationship]]="Tweet","Skip","Show")</f>
        <v>Show</v>
      </c>
      <c r="H164" s="67"/>
      <c r="I164" s="68"/>
      <c r="J164" s="68"/>
      <c r="K164" s="34"/>
      <c r="L164" s="75">
        <v>164</v>
      </c>
      <c r="M16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4" s="77" t="s">
        <v>2278</v>
      </c>
      <c r="O164" s="79">
        <v>44529.252893518518</v>
      </c>
      <c r="P164" s="77" t="s">
        <v>2342</v>
      </c>
      <c r="Q164" s="80" t="s">
        <v>3531</v>
      </c>
      <c r="R164" s="77" t="s">
        <v>4018</v>
      </c>
      <c r="S164" s="77"/>
      <c r="T164" s="79">
        <v>44529.252893518518</v>
      </c>
      <c r="U164" s="80" t="s">
        <v>4362</v>
      </c>
      <c r="V164" s="77"/>
      <c r="W164" s="77"/>
      <c r="X164" s="81" t="s">
        <v>6361</v>
      </c>
      <c r="Y164" s="81" t="s">
        <v>6363</v>
      </c>
    </row>
    <row r="165" spans="1:25" x14ac:dyDescent="0.25">
      <c r="A165" s="62" t="s">
        <v>256</v>
      </c>
      <c r="B165" s="62" t="s">
        <v>1727</v>
      </c>
      <c r="C165" s="63"/>
      <c r="D165" s="64"/>
      <c r="E165" s="65"/>
      <c r="F165" s="66"/>
      <c r="G165" s="63" t="str">
        <f>IF(Edges[[#This Row],[Relationship]]="Tweet","Skip","Show")</f>
        <v>Show</v>
      </c>
      <c r="H165" s="67"/>
      <c r="I165" s="68"/>
      <c r="J165" s="68"/>
      <c r="K165" s="34"/>
      <c r="L165" s="75">
        <v>165</v>
      </c>
      <c r="M16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5" s="77" t="s">
        <v>2278</v>
      </c>
      <c r="O165" s="79">
        <v>44529.259212962963</v>
      </c>
      <c r="P165" s="77" t="s">
        <v>2345</v>
      </c>
      <c r="Q165" s="80" t="s">
        <v>3534</v>
      </c>
      <c r="R165" s="77" t="s">
        <v>4018</v>
      </c>
      <c r="S165" s="77"/>
      <c r="T165" s="79">
        <v>44529.259212962963</v>
      </c>
      <c r="U165" s="80" t="s">
        <v>4365</v>
      </c>
      <c r="V165" s="77"/>
      <c r="W165" s="77"/>
      <c r="X165" s="81" t="s">
        <v>6364</v>
      </c>
      <c r="Y165" s="81" t="s">
        <v>6362</v>
      </c>
    </row>
    <row r="166" spans="1:25" x14ac:dyDescent="0.25">
      <c r="A166" s="62" t="s">
        <v>255</v>
      </c>
      <c r="B166" s="62" t="s">
        <v>1728</v>
      </c>
      <c r="C166" s="63"/>
      <c r="D166" s="64"/>
      <c r="E166" s="65"/>
      <c r="F166" s="66"/>
      <c r="G166" s="63" t="str">
        <f>IF(Edges[[#This Row],[Relationship]]="Tweet","Skip","Show")</f>
        <v>Show</v>
      </c>
      <c r="H166" s="67"/>
      <c r="I166" s="68"/>
      <c r="J166" s="68"/>
      <c r="K166" s="34"/>
      <c r="L166" s="75">
        <v>166</v>
      </c>
      <c r="M16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6" s="77" t="s">
        <v>2278</v>
      </c>
      <c r="O166" s="79">
        <v>44529.252442129633</v>
      </c>
      <c r="P166" s="77" t="s">
        <v>2341</v>
      </c>
      <c r="Q166" s="80" t="s">
        <v>3530</v>
      </c>
      <c r="R166" s="77" t="s">
        <v>4018</v>
      </c>
      <c r="S166" s="77"/>
      <c r="T166" s="79">
        <v>44529.252442129633</v>
      </c>
      <c r="U166" s="80" t="s">
        <v>4361</v>
      </c>
      <c r="V166" s="77"/>
      <c r="W166" s="77"/>
      <c r="X166" s="81" t="s">
        <v>6360</v>
      </c>
      <c r="Y166" s="81" t="s">
        <v>6363</v>
      </c>
    </row>
    <row r="167" spans="1:25" x14ac:dyDescent="0.25">
      <c r="A167" s="62" t="s">
        <v>257</v>
      </c>
      <c r="B167" s="62" t="s">
        <v>1728</v>
      </c>
      <c r="C167" s="63"/>
      <c r="D167" s="64"/>
      <c r="E167" s="65"/>
      <c r="F167" s="66"/>
      <c r="G167" s="63" t="str">
        <f>IF(Edges[[#This Row],[Relationship]]="Tweet","Skip","Show")</f>
        <v>Show</v>
      </c>
      <c r="H167" s="67"/>
      <c r="I167" s="68"/>
      <c r="J167" s="68"/>
      <c r="K167" s="34"/>
      <c r="L167" s="75">
        <v>167</v>
      </c>
      <c r="M16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7" s="77" t="s">
        <v>2278</v>
      </c>
      <c r="O167" s="79">
        <v>44529.258668981478</v>
      </c>
      <c r="P167" s="77" t="s">
        <v>2343</v>
      </c>
      <c r="Q167" s="80" t="s">
        <v>3532</v>
      </c>
      <c r="R167" s="77" t="s">
        <v>4018</v>
      </c>
      <c r="S167" s="77"/>
      <c r="T167" s="79">
        <v>44529.258668981478</v>
      </c>
      <c r="U167" s="80" t="s">
        <v>4363</v>
      </c>
      <c r="V167" s="77"/>
      <c r="W167" s="77"/>
      <c r="X167" s="81" t="s">
        <v>6362</v>
      </c>
      <c r="Y167" s="81" t="s">
        <v>6363</v>
      </c>
    </row>
    <row r="168" spans="1:25" x14ac:dyDescent="0.25">
      <c r="A168" s="62" t="s">
        <v>256</v>
      </c>
      <c r="B168" s="62" t="s">
        <v>1728</v>
      </c>
      <c r="C168" s="63"/>
      <c r="D168" s="64"/>
      <c r="E168" s="65"/>
      <c r="F168" s="66"/>
      <c r="G168" s="63" t="str">
        <f>IF(Edges[[#This Row],[Relationship]]="Tweet","Skip","Show")</f>
        <v>Show</v>
      </c>
      <c r="H168" s="67"/>
      <c r="I168" s="68"/>
      <c r="J168" s="68"/>
      <c r="K168" s="34"/>
      <c r="L168" s="75">
        <v>168</v>
      </c>
      <c r="M16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8" s="77" t="s">
        <v>2278</v>
      </c>
      <c r="O168" s="79">
        <v>44529.251469907409</v>
      </c>
      <c r="P168" s="77" t="s">
        <v>2344</v>
      </c>
      <c r="Q168" s="80" t="s">
        <v>3533</v>
      </c>
      <c r="R168" s="77" t="s">
        <v>4018</v>
      </c>
      <c r="S168" s="77"/>
      <c r="T168" s="79">
        <v>44529.251469907409</v>
      </c>
      <c r="U168" s="80" t="s">
        <v>4364</v>
      </c>
      <c r="V168" s="77"/>
      <c r="W168" s="77"/>
      <c r="X168" s="81" t="s">
        <v>6363</v>
      </c>
      <c r="Y168" s="81" t="s">
        <v>8298</v>
      </c>
    </row>
    <row r="169" spans="1:25" x14ac:dyDescent="0.25">
      <c r="A169" s="62" t="s">
        <v>256</v>
      </c>
      <c r="B169" s="62" t="s">
        <v>1728</v>
      </c>
      <c r="C169" s="63"/>
      <c r="D169" s="64"/>
      <c r="E169" s="65"/>
      <c r="F169" s="66"/>
      <c r="G169" s="63" t="str">
        <f>IF(Edges[[#This Row],[Relationship]]="Tweet","Skip","Show")</f>
        <v>Show</v>
      </c>
      <c r="H169" s="67"/>
      <c r="I169" s="68"/>
      <c r="J169" s="68"/>
      <c r="K169" s="34"/>
      <c r="L169" s="75">
        <v>169</v>
      </c>
      <c r="M16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9" s="77" t="s">
        <v>2278</v>
      </c>
      <c r="O169" s="79">
        <v>44529.252893518518</v>
      </c>
      <c r="P169" s="77" t="s">
        <v>2342</v>
      </c>
      <c r="Q169" s="80" t="s">
        <v>3531</v>
      </c>
      <c r="R169" s="77" t="s">
        <v>4018</v>
      </c>
      <c r="S169" s="77"/>
      <c r="T169" s="79">
        <v>44529.252893518518</v>
      </c>
      <c r="U169" s="80" t="s">
        <v>4362</v>
      </c>
      <c r="V169" s="77"/>
      <c r="W169" s="77"/>
      <c r="X169" s="81" t="s">
        <v>6361</v>
      </c>
      <c r="Y169" s="81" t="s">
        <v>6363</v>
      </c>
    </row>
    <row r="170" spans="1:25" x14ac:dyDescent="0.25">
      <c r="A170" s="62" t="s">
        <v>256</v>
      </c>
      <c r="B170" s="62" t="s">
        <v>1728</v>
      </c>
      <c r="C170" s="63"/>
      <c r="D170" s="64"/>
      <c r="E170" s="65"/>
      <c r="F170" s="66"/>
      <c r="G170" s="63" t="str">
        <f>IF(Edges[[#This Row],[Relationship]]="Tweet","Skip","Show")</f>
        <v>Show</v>
      </c>
      <c r="H170" s="67"/>
      <c r="I170" s="68"/>
      <c r="J170" s="68"/>
      <c r="K170" s="34"/>
      <c r="L170" s="75">
        <v>170</v>
      </c>
      <c r="M17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0" s="77" t="s">
        <v>2278</v>
      </c>
      <c r="O170" s="79">
        <v>44529.259212962963</v>
      </c>
      <c r="P170" s="77" t="s">
        <v>2345</v>
      </c>
      <c r="Q170" s="80" t="s">
        <v>3534</v>
      </c>
      <c r="R170" s="77" t="s">
        <v>4018</v>
      </c>
      <c r="S170" s="77"/>
      <c r="T170" s="79">
        <v>44529.259212962963</v>
      </c>
      <c r="U170" s="80" t="s">
        <v>4365</v>
      </c>
      <c r="V170" s="77"/>
      <c r="W170" s="77"/>
      <c r="X170" s="81" t="s">
        <v>6364</v>
      </c>
      <c r="Y170" s="81" t="s">
        <v>6362</v>
      </c>
    </row>
    <row r="171" spans="1:25" x14ac:dyDescent="0.25">
      <c r="A171" s="62" t="s">
        <v>255</v>
      </c>
      <c r="B171" s="62" t="s">
        <v>256</v>
      </c>
      <c r="C171" s="63"/>
      <c r="D171" s="64"/>
      <c r="E171" s="65"/>
      <c r="F171" s="66"/>
      <c r="G171" s="63" t="str">
        <f>IF(Edges[[#This Row],[Relationship]]="Tweet","Skip","Show")</f>
        <v>Show</v>
      </c>
      <c r="H171" s="67"/>
      <c r="I171" s="68"/>
      <c r="J171" s="68"/>
      <c r="K171" s="34"/>
      <c r="L171" s="75">
        <v>171</v>
      </c>
      <c r="M17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1" s="77" t="s">
        <v>2279</v>
      </c>
      <c r="O171" s="79">
        <v>44529.252442129633</v>
      </c>
      <c r="P171" s="77" t="s">
        <v>2341</v>
      </c>
      <c r="Q171" s="80" t="s">
        <v>3530</v>
      </c>
      <c r="R171" s="77" t="s">
        <v>4018</v>
      </c>
      <c r="S171" s="77"/>
      <c r="T171" s="79">
        <v>44529.252442129633</v>
      </c>
      <c r="U171" s="80" t="s">
        <v>4361</v>
      </c>
      <c r="V171" s="77"/>
      <c r="W171" s="77"/>
      <c r="X171" s="81" t="s">
        <v>6360</v>
      </c>
      <c r="Y171" s="81" t="s">
        <v>6363</v>
      </c>
    </row>
    <row r="172" spans="1:25" x14ac:dyDescent="0.25">
      <c r="A172" s="62" t="s">
        <v>257</v>
      </c>
      <c r="B172" s="62" t="s">
        <v>255</v>
      </c>
      <c r="C172" s="63"/>
      <c r="D172" s="64"/>
      <c r="E172" s="65"/>
      <c r="F172" s="66"/>
      <c r="G172" s="63" t="str">
        <f>IF(Edges[[#This Row],[Relationship]]="Tweet","Skip","Show")</f>
        <v>Show</v>
      </c>
      <c r="H172" s="67"/>
      <c r="I172" s="68"/>
      <c r="J172" s="68"/>
      <c r="K172" s="34"/>
      <c r="L172" s="75">
        <v>172</v>
      </c>
      <c r="M17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2" s="77" t="s">
        <v>2278</v>
      </c>
      <c r="O172" s="79">
        <v>44529.258668981478</v>
      </c>
      <c r="P172" s="77" t="s">
        <v>2343</v>
      </c>
      <c r="Q172" s="80" t="s">
        <v>3532</v>
      </c>
      <c r="R172" s="77" t="s">
        <v>4018</v>
      </c>
      <c r="S172" s="77"/>
      <c r="T172" s="79">
        <v>44529.258668981478</v>
      </c>
      <c r="U172" s="80" t="s">
        <v>4363</v>
      </c>
      <c r="V172" s="77"/>
      <c r="W172" s="77"/>
      <c r="X172" s="81" t="s">
        <v>6362</v>
      </c>
      <c r="Y172" s="81" t="s">
        <v>6363</v>
      </c>
    </row>
    <row r="173" spans="1:25" x14ac:dyDescent="0.25">
      <c r="A173" s="62" t="s">
        <v>256</v>
      </c>
      <c r="B173" s="62" t="s">
        <v>255</v>
      </c>
      <c r="C173" s="63"/>
      <c r="D173" s="64"/>
      <c r="E173" s="65"/>
      <c r="F173" s="66"/>
      <c r="G173" s="63" t="str">
        <f>IF(Edges[[#This Row],[Relationship]]="Tweet","Skip","Show")</f>
        <v>Show</v>
      </c>
      <c r="H173" s="67"/>
      <c r="I173" s="68"/>
      <c r="J173" s="68"/>
      <c r="K173" s="34"/>
      <c r="L173" s="75">
        <v>173</v>
      </c>
      <c r="M17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3" s="77" t="s">
        <v>2279</v>
      </c>
      <c r="O173" s="79">
        <v>44529.251469907409</v>
      </c>
      <c r="P173" s="77" t="s">
        <v>2344</v>
      </c>
      <c r="Q173" s="80" t="s">
        <v>3533</v>
      </c>
      <c r="R173" s="77" t="s">
        <v>4018</v>
      </c>
      <c r="S173" s="77"/>
      <c r="T173" s="79">
        <v>44529.251469907409</v>
      </c>
      <c r="U173" s="80" t="s">
        <v>4364</v>
      </c>
      <c r="V173" s="77"/>
      <c r="W173" s="77"/>
      <c r="X173" s="81" t="s">
        <v>6363</v>
      </c>
      <c r="Y173" s="81" t="s">
        <v>8298</v>
      </c>
    </row>
    <row r="174" spans="1:25" x14ac:dyDescent="0.25">
      <c r="A174" s="62" t="s">
        <v>256</v>
      </c>
      <c r="B174" s="62" t="s">
        <v>255</v>
      </c>
      <c r="C174" s="63"/>
      <c r="D174" s="64"/>
      <c r="E174" s="65"/>
      <c r="F174" s="66"/>
      <c r="G174" s="63" t="str">
        <f>IF(Edges[[#This Row],[Relationship]]="Tweet","Skip","Show")</f>
        <v>Show</v>
      </c>
      <c r="H174" s="67"/>
      <c r="I174" s="68"/>
      <c r="J174" s="68"/>
      <c r="K174" s="34"/>
      <c r="L174" s="75">
        <v>174</v>
      </c>
      <c r="M17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4" s="77" t="s">
        <v>2279</v>
      </c>
      <c r="O174" s="79">
        <v>44529.252893518518</v>
      </c>
      <c r="P174" s="77" t="s">
        <v>2342</v>
      </c>
      <c r="Q174" s="80" t="s">
        <v>3531</v>
      </c>
      <c r="R174" s="77" t="s">
        <v>4018</v>
      </c>
      <c r="S174" s="77"/>
      <c r="T174" s="79">
        <v>44529.252893518518</v>
      </c>
      <c r="U174" s="80" t="s">
        <v>4362</v>
      </c>
      <c r="V174" s="77"/>
      <c r="W174" s="77"/>
      <c r="X174" s="81" t="s">
        <v>6361</v>
      </c>
      <c r="Y174" s="81" t="s">
        <v>6363</v>
      </c>
    </row>
    <row r="175" spans="1:25" x14ac:dyDescent="0.25">
      <c r="A175" s="62" t="s">
        <v>256</v>
      </c>
      <c r="B175" s="62" t="s">
        <v>255</v>
      </c>
      <c r="C175" s="63"/>
      <c r="D175" s="64"/>
      <c r="E175" s="65"/>
      <c r="F175" s="66"/>
      <c r="G175" s="63" t="str">
        <f>IF(Edges[[#This Row],[Relationship]]="Tweet","Skip","Show")</f>
        <v>Show</v>
      </c>
      <c r="H175" s="67"/>
      <c r="I175" s="68"/>
      <c r="J175" s="68"/>
      <c r="K175" s="34"/>
      <c r="L175" s="75">
        <v>175</v>
      </c>
      <c r="M17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5" s="77" t="s">
        <v>2278</v>
      </c>
      <c r="O175" s="79">
        <v>44529.259212962963</v>
      </c>
      <c r="P175" s="77" t="s">
        <v>2345</v>
      </c>
      <c r="Q175" s="80" t="s">
        <v>3534</v>
      </c>
      <c r="R175" s="77" t="s">
        <v>4018</v>
      </c>
      <c r="S175" s="77"/>
      <c r="T175" s="79">
        <v>44529.259212962963</v>
      </c>
      <c r="U175" s="80" t="s">
        <v>4365</v>
      </c>
      <c r="V175" s="77"/>
      <c r="W175" s="77"/>
      <c r="X175" s="81" t="s">
        <v>6364</v>
      </c>
      <c r="Y175" s="81" t="s">
        <v>6362</v>
      </c>
    </row>
    <row r="176" spans="1:25" x14ac:dyDescent="0.25">
      <c r="A176" s="62" t="s">
        <v>257</v>
      </c>
      <c r="B176" s="62" t="s">
        <v>256</v>
      </c>
      <c r="C176" s="63"/>
      <c r="D176" s="64"/>
      <c r="E176" s="65"/>
      <c r="F176" s="66"/>
      <c r="G176" s="63" t="str">
        <f>IF(Edges[[#This Row],[Relationship]]="Tweet","Skip","Show")</f>
        <v>Show</v>
      </c>
      <c r="H176" s="67"/>
      <c r="I176" s="68"/>
      <c r="J176" s="68"/>
      <c r="K176" s="34"/>
      <c r="L176" s="75">
        <v>176</v>
      </c>
      <c r="M17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6" s="77" t="s">
        <v>2279</v>
      </c>
      <c r="O176" s="79">
        <v>44529.258668981478</v>
      </c>
      <c r="P176" s="77" t="s">
        <v>2343</v>
      </c>
      <c r="Q176" s="80" t="s">
        <v>3532</v>
      </c>
      <c r="R176" s="77" t="s">
        <v>4018</v>
      </c>
      <c r="S176" s="77"/>
      <c r="T176" s="79">
        <v>44529.258668981478</v>
      </c>
      <c r="U176" s="80" t="s">
        <v>4363</v>
      </c>
      <c r="V176" s="77"/>
      <c r="W176" s="77"/>
      <c r="X176" s="81" t="s">
        <v>6362</v>
      </c>
      <c r="Y176" s="81" t="s">
        <v>6363</v>
      </c>
    </row>
    <row r="177" spans="1:25" x14ac:dyDescent="0.25">
      <c r="A177" s="62" t="s">
        <v>256</v>
      </c>
      <c r="B177" s="62" t="s">
        <v>257</v>
      </c>
      <c r="C177" s="63"/>
      <c r="D177" s="64"/>
      <c r="E177" s="65"/>
      <c r="F177" s="66"/>
      <c r="G177" s="63" t="str">
        <f>IF(Edges[[#This Row],[Relationship]]="Tweet","Skip","Show")</f>
        <v>Show</v>
      </c>
      <c r="H177" s="67"/>
      <c r="I177" s="68"/>
      <c r="J177" s="68"/>
      <c r="K177" s="34"/>
      <c r="L177" s="75">
        <v>177</v>
      </c>
      <c r="M17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7" s="77" t="s">
        <v>2279</v>
      </c>
      <c r="O177" s="79">
        <v>44529.259212962963</v>
      </c>
      <c r="P177" s="77" t="s">
        <v>2345</v>
      </c>
      <c r="Q177" s="80" t="s">
        <v>3534</v>
      </c>
      <c r="R177" s="77" t="s">
        <v>4018</v>
      </c>
      <c r="S177" s="77"/>
      <c r="T177" s="79">
        <v>44529.259212962963</v>
      </c>
      <c r="U177" s="80" t="s">
        <v>4365</v>
      </c>
      <c r="V177" s="77"/>
      <c r="W177" s="77"/>
      <c r="X177" s="81" t="s">
        <v>6364</v>
      </c>
      <c r="Y177" s="81" t="s">
        <v>6362</v>
      </c>
    </row>
    <row r="178" spans="1:25" x14ac:dyDescent="0.25">
      <c r="A178" s="62" t="s">
        <v>258</v>
      </c>
      <c r="B178" s="62" t="s">
        <v>1666</v>
      </c>
      <c r="C178" s="63"/>
      <c r="D178" s="64"/>
      <c r="E178" s="65"/>
      <c r="F178" s="66"/>
      <c r="G178" s="63" t="str">
        <f>IF(Edges[[#This Row],[Relationship]]="Tweet","Skip","Show")</f>
        <v>Show</v>
      </c>
      <c r="H178" s="67"/>
      <c r="I178" s="68"/>
      <c r="J178" s="68"/>
      <c r="K178" s="34"/>
      <c r="L178" s="75">
        <v>178</v>
      </c>
      <c r="M17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8" s="77" t="s">
        <v>2278</v>
      </c>
      <c r="O178" s="79">
        <v>44529.259340277778</v>
      </c>
      <c r="P178" s="77" t="s">
        <v>2288</v>
      </c>
      <c r="Q178" s="80" t="s">
        <v>3511</v>
      </c>
      <c r="R178" s="77" t="s">
        <v>4018</v>
      </c>
      <c r="S178" s="77"/>
      <c r="T178" s="79">
        <v>44529.259340277778</v>
      </c>
      <c r="U178" s="80" t="s">
        <v>4366</v>
      </c>
      <c r="V178" s="77"/>
      <c r="W178" s="77"/>
      <c r="X178" s="81" t="s">
        <v>6365</v>
      </c>
      <c r="Y178" s="77"/>
    </row>
    <row r="179" spans="1:25" x14ac:dyDescent="0.25">
      <c r="A179" s="62" t="s">
        <v>258</v>
      </c>
      <c r="B179" s="62" t="s">
        <v>1666</v>
      </c>
      <c r="C179" s="63"/>
      <c r="D179" s="64"/>
      <c r="E179" s="65"/>
      <c r="F179" s="66"/>
      <c r="G179" s="63" t="str">
        <f>IF(Edges[[#This Row],[Relationship]]="Tweet","Skip","Show")</f>
        <v>Show</v>
      </c>
      <c r="H179" s="67"/>
      <c r="I179" s="68"/>
      <c r="J179" s="68"/>
      <c r="K179" s="34"/>
      <c r="L179" s="75">
        <v>179</v>
      </c>
      <c r="M17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9" s="77" t="s">
        <v>2278</v>
      </c>
      <c r="O179" s="79">
        <v>44529.259363425925</v>
      </c>
      <c r="P179" s="77" t="s">
        <v>2283</v>
      </c>
      <c r="Q179" s="77"/>
      <c r="R179" s="77"/>
      <c r="S179" s="77"/>
      <c r="T179" s="79">
        <v>44529.259363425925</v>
      </c>
      <c r="U179" s="80" t="s">
        <v>4367</v>
      </c>
      <c r="V179" s="77"/>
      <c r="W179" s="77"/>
      <c r="X179" s="81" t="s">
        <v>6366</v>
      </c>
      <c r="Y179" s="77"/>
    </row>
    <row r="180" spans="1:25" x14ac:dyDescent="0.25">
      <c r="A180" s="62" t="s">
        <v>259</v>
      </c>
      <c r="B180" s="62" t="s">
        <v>1729</v>
      </c>
      <c r="C180" s="63"/>
      <c r="D180" s="64"/>
      <c r="E180" s="65"/>
      <c r="F180" s="66"/>
      <c r="G180" s="63" t="str">
        <f>IF(Edges[[#This Row],[Relationship]]="Tweet","Skip","Show")</f>
        <v>Show</v>
      </c>
      <c r="H180" s="67"/>
      <c r="I180" s="68"/>
      <c r="J180" s="68"/>
      <c r="K180" s="34"/>
      <c r="L180" s="75">
        <v>180</v>
      </c>
      <c r="M18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0" s="77" t="s">
        <v>2278</v>
      </c>
      <c r="O180" s="79">
        <v>44529.259780092594</v>
      </c>
      <c r="P180" s="77" t="s">
        <v>2346</v>
      </c>
      <c r="Q180" s="77"/>
      <c r="R180" s="77"/>
      <c r="S180" s="77"/>
      <c r="T180" s="79">
        <v>44529.259780092594</v>
      </c>
      <c r="U180" s="80" t="s">
        <v>4368</v>
      </c>
      <c r="V180" s="77"/>
      <c r="W180" s="77"/>
      <c r="X180" s="81" t="s">
        <v>6367</v>
      </c>
      <c r="Y180" s="81" t="s">
        <v>8299</v>
      </c>
    </row>
    <row r="181" spans="1:25" x14ac:dyDescent="0.25">
      <c r="A181" s="62" t="s">
        <v>259</v>
      </c>
      <c r="B181" s="62" t="s">
        <v>1730</v>
      </c>
      <c r="C181" s="63"/>
      <c r="D181" s="64"/>
      <c r="E181" s="65"/>
      <c r="F181" s="66"/>
      <c r="G181" s="63" t="str">
        <f>IF(Edges[[#This Row],[Relationship]]="Tweet","Skip","Show")</f>
        <v>Show</v>
      </c>
      <c r="H181" s="67"/>
      <c r="I181" s="68"/>
      <c r="J181" s="68"/>
      <c r="K181" s="34"/>
      <c r="L181" s="75">
        <v>181</v>
      </c>
      <c r="M18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1" s="77" t="s">
        <v>2279</v>
      </c>
      <c r="O181" s="79">
        <v>44529.259780092594</v>
      </c>
      <c r="P181" s="77" t="s">
        <v>2346</v>
      </c>
      <c r="Q181" s="77"/>
      <c r="R181" s="77"/>
      <c r="S181" s="77"/>
      <c r="T181" s="79">
        <v>44529.259780092594</v>
      </c>
      <c r="U181" s="80" t="s">
        <v>4368</v>
      </c>
      <c r="V181" s="77"/>
      <c r="W181" s="77"/>
      <c r="X181" s="81" t="s">
        <v>6367</v>
      </c>
      <c r="Y181" s="81" t="s">
        <v>8299</v>
      </c>
    </row>
    <row r="182" spans="1:25" x14ac:dyDescent="0.25">
      <c r="A182" s="62" t="s">
        <v>260</v>
      </c>
      <c r="B182" s="62" t="s">
        <v>260</v>
      </c>
      <c r="C182" s="63"/>
      <c r="D182" s="64"/>
      <c r="E182" s="65"/>
      <c r="F182" s="66"/>
      <c r="G182" s="63" t="str">
        <f>IF(Edges[[#This Row],[Relationship]]="Tweet","Skip","Show")</f>
        <v>Skip</v>
      </c>
      <c r="H182" s="67"/>
      <c r="I182" s="68"/>
      <c r="J182" s="68"/>
      <c r="K182" s="34"/>
      <c r="L182" s="75">
        <v>182</v>
      </c>
      <c r="M18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2" s="77" t="s">
        <v>178</v>
      </c>
      <c r="O182" s="79">
        <v>44529.25990740741</v>
      </c>
      <c r="P182" s="77" t="s">
        <v>2347</v>
      </c>
      <c r="Q182" s="77"/>
      <c r="R182" s="77"/>
      <c r="S182" s="77"/>
      <c r="T182" s="79">
        <v>44529.25990740741</v>
      </c>
      <c r="U182" s="80" t="s">
        <v>4369</v>
      </c>
      <c r="V182" s="77"/>
      <c r="W182" s="77"/>
      <c r="X182" s="81" t="s">
        <v>6368</v>
      </c>
      <c r="Y182" s="77"/>
    </row>
    <row r="183" spans="1:25" x14ac:dyDescent="0.25">
      <c r="A183" s="62" t="s">
        <v>261</v>
      </c>
      <c r="B183" s="62" t="s">
        <v>1714</v>
      </c>
      <c r="C183" s="63"/>
      <c r="D183" s="64"/>
      <c r="E183" s="65"/>
      <c r="F183" s="66"/>
      <c r="G183" s="63" t="str">
        <f>IF(Edges[[#This Row],[Relationship]]="Tweet","Skip","Show")</f>
        <v>Show</v>
      </c>
      <c r="H183" s="67"/>
      <c r="I183" s="68"/>
      <c r="J183" s="68"/>
      <c r="K183" s="34"/>
      <c r="L183" s="75">
        <v>183</v>
      </c>
      <c r="M18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3" s="77" t="s">
        <v>2278</v>
      </c>
      <c r="O183" s="79">
        <v>44529.260185185187</v>
      </c>
      <c r="P183" s="77" t="s">
        <v>2333</v>
      </c>
      <c r="Q183" s="80" t="s">
        <v>3527</v>
      </c>
      <c r="R183" s="77" t="s">
        <v>4022</v>
      </c>
      <c r="S183" s="77" t="s">
        <v>4112</v>
      </c>
      <c r="T183" s="79">
        <v>44529.260185185187</v>
      </c>
      <c r="U183" s="80" t="s">
        <v>4370</v>
      </c>
      <c r="V183" s="77"/>
      <c r="W183" s="77"/>
      <c r="X183" s="81" t="s">
        <v>6369</v>
      </c>
      <c r="Y183" s="77"/>
    </row>
    <row r="184" spans="1:25" x14ac:dyDescent="0.25">
      <c r="A184" s="62" t="s">
        <v>262</v>
      </c>
      <c r="B184" s="62" t="s">
        <v>1731</v>
      </c>
      <c r="C184" s="63"/>
      <c r="D184" s="64"/>
      <c r="E184" s="65"/>
      <c r="F184" s="66"/>
      <c r="G184" s="63" t="str">
        <f>IF(Edges[[#This Row],[Relationship]]="Tweet","Skip","Show")</f>
        <v>Show</v>
      </c>
      <c r="H184" s="67"/>
      <c r="I184" s="68"/>
      <c r="J184" s="68"/>
      <c r="K184" s="34"/>
      <c r="L184" s="75">
        <v>184</v>
      </c>
      <c r="M18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4" s="77" t="s">
        <v>2278</v>
      </c>
      <c r="O184" s="79">
        <v>44529.260277777779</v>
      </c>
      <c r="P184" s="77" t="s">
        <v>2348</v>
      </c>
      <c r="Q184" s="77"/>
      <c r="R184" s="77"/>
      <c r="S184" s="77"/>
      <c r="T184" s="79">
        <v>44529.260277777779</v>
      </c>
      <c r="U184" s="80" t="s">
        <v>4371</v>
      </c>
      <c r="V184" s="77"/>
      <c r="W184" s="77"/>
      <c r="X184" s="81" t="s">
        <v>6370</v>
      </c>
      <c r="Y184" s="77"/>
    </row>
    <row r="185" spans="1:25" x14ac:dyDescent="0.25">
      <c r="A185" s="62" t="s">
        <v>263</v>
      </c>
      <c r="B185" s="62" t="s">
        <v>263</v>
      </c>
      <c r="C185" s="63"/>
      <c r="D185" s="64"/>
      <c r="E185" s="65"/>
      <c r="F185" s="66"/>
      <c r="G185" s="63" t="str">
        <f>IF(Edges[[#This Row],[Relationship]]="Tweet","Skip","Show")</f>
        <v>Skip</v>
      </c>
      <c r="H185" s="67"/>
      <c r="I185" s="68"/>
      <c r="J185" s="68"/>
      <c r="K185" s="34"/>
      <c r="L185" s="75">
        <v>185</v>
      </c>
      <c r="M18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5" s="77" t="s">
        <v>178</v>
      </c>
      <c r="O185" s="79">
        <v>44529.260416666664</v>
      </c>
      <c r="P185" s="77" t="s">
        <v>2349</v>
      </c>
      <c r="Q185" s="80" t="s">
        <v>3535</v>
      </c>
      <c r="R185" s="77" t="s">
        <v>4023</v>
      </c>
      <c r="S185" s="77" t="s">
        <v>4115</v>
      </c>
      <c r="T185" s="79">
        <v>44529.260416666664</v>
      </c>
      <c r="U185" s="80" t="s">
        <v>4372</v>
      </c>
      <c r="V185" s="77"/>
      <c r="W185" s="77"/>
      <c r="X185" s="81" t="s">
        <v>6371</v>
      </c>
      <c r="Y185" s="77"/>
    </row>
    <row r="186" spans="1:25" x14ac:dyDescent="0.25">
      <c r="A186" s="62" t="s">
        <v>264</v>
      </c>
      <c r="B186" s="62" t="s">
        <v>1694</v>
      </c>
      <c r="C186" s="63"/>
      <c r="D186" s="64"/>
      <c r="E186" s="65"/>
      <c r="F186" s="66"/>
      <c r="G186" s="63" t="str">
        <f>IF(Edges[[#This Row],[Relationship]]="Tweet","Skip","Show")</f>
        <v>Show</v>
      </c>
      <c r="H186" s="67"/>
      <c r="I186" s="68"/>
      <c r="J186" s="68"/>
      <c r="K186" s="34"/>
      <c r="L186" s="75">
        <v>186</v>
      </c>
      <c r="M18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6" s="77" t="s">
        <v>2279</v>
      </c>
      <c r="O186" s="79">
        <v>44529.260555555556</v>
      </c>
      <c r="P186" s="77" t="s">
        <v>2350</v>
      </c>
      <c r="Q186" s="80" t="s">
        <v>3536</v>
      </c>
      <c r="R186" s="77" t="s">
        <v>4018</v>
      </c>
      <c r="S186" s="77"/>
      <c r="T186" s="79">
        <v>44529.260555555556</v>
      </c>
      <c r="U186" s="80" t="s">
        <v>4373</v>
      </c>
      <c r="V186" s="77"/>
      <c r="W186" s="77"/>
      <c r="X186" s="81" t="s">
        <v>6372</v>
      </c>
      <c r="Y186" s="81" t="s">
        <v>8300</v>
      </c>
    </row>
    <row r="187" spans="1:25" x14ac:dyDescent="0.25">
      <c r="A187" s="62" t="s">
        <v>265</v>
      </c>
      <c r="B187" s="62" t="s">
        <v>1732</v>
      </c>
      <c r="C187" s="63"/>
      <c r="D187" s="64"/>
      <c r="E187" s="65"/>
      <c r="F187" s="66"/>
      <c r="G187" s="63" t="str">
        <f>IF(Edges[[#This Row],[Relationship]]="Tweet","Skip","Show")</f>
        <v>Show</v>
      </c>
      <c r="H187" s="67"/>
      <c r="I187" s="68"/>
      <c r="J187" s="68"/>
      <c r="K187" s="34"/>
      <c r="L187" s="75">
        <v>187</v>
      </c>
      <c r="M18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7" s="77" t="s">
        <v>2278</v>
      </c>
      <c r="O187" s="79">
        <v>44529.260567129626</v>
      </c>
      <c r="P187" s="77" t="s">
        <v>2351</v>
      </c>
      <c r="Q187" s="77"/>
      <c r="R187" s="77"/>
      <c r="S187" s="77"/>
      <c r="T187" s="79">
        <v>44529.260567129626</v>
      </c>
      <c r="U187" s="80" t="s">
        <v>4374</v>
      </c>
      <c r="V187" s="77"/>
      <c r="W187" s="77"/>
      <c r="X187" s="81" t="s">
        <v>6373</v>
      </c>
      <c r="Y187" s="77"/>
    </row>
    <row r="188" spans="1:25" x14ac:dyDescent="0.25">
      <c r="A188" s="62" t="s">
        <v>265</v>
      </c>
      <c r="B188" s="62" t="s">
        <v>1733</v>
      </c>
      <c r="C188" s="63"/>
      <c r="D188" s="64"/>
      <c r="E188" s="65"/>
      <c r="F188" s="66"/>
      <c r="G188" s="63" t="str">
        <f>IF(Edges[[#This Row],[Relationship]]="Tweet","Skip","Show")</f>
        <v>Show</v>
      </c>
      <c r="H188" s="67"/>
      <c r="I188" s="68"/>
      <c r="J188" s="68"/>
      <c r="K188" s="34"/>
      <c r="L188" s="75">
        <v>188</v>
      </c>
      <c r="M18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8" s="77" t="s">
        <v>2278</v>
      </c>
      <c r="O188" s="79">
        <v>44529.260567129626</v>
      </c>
      <c r="P188" s="77" t="s">
        <v>2351</v>
      </c>
      <c r="Q188" s="77"/>
      <c r="R188" s="77"/>
      <c r="S188" s="77"/>
      <c r="T188" s="79">
        <v>44529.260567129626</v>
      </c>
      <c r="U188" s="80" t="s">
        <v>4374</v>
      </c>
      <c r="V188" s="77"/>
      <c r="W188" s="77"/>
      <c r="X188" s="81" t="s">
        <v>6373</v>
      </c>
      <c r="Y188" s="77"/>
    </row>
    <row r="189" spans="1:25" x14ac:dyDescent="0.25">
      <c r="A189" s="62" t="s">
        <v>265</v>
      </c>
      <c r="B189" s="62" t="s">
        <v>1734</v>
      </c>
      <c r="C189" s="63"/>
      <c r="D189" s="64"/>
      <c r="E189" s="65"/>
      <c r="F189" s="66"/>
      <c r="G189" s="63" t="str">
        <f>IF(Edges[[#This Row],[Relationship]]="Tweet","Skip","Show")</f>
        <v>Show</v>
      </c>
      <c r="H189" s="67"/>
      <c r="I189" s="68"/>
      <c r="J189" s="68"/>
      <c r="K189" s="34"/>
      <c r="L189" s="75">
        <v>189</v>
      </c>
      <c r="M18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9" s="77" t="s">
        <v>2278</v>
      </c>
      <c r="O189" s="79">
        <v>44529.260567129626</v>
      </c>
      <c r="P189" s="77" t="s">
        <v>2351</v>
      </c>
      <c r="Q189" s="77"/>
      <c r="R189" s="77"/>
      <c r="S189" s="77"/>
      <c r="T189" s="79">
        <v>44529.260567129626</v>
      </c>
      <c r="U189" s="80" t="s">
        <v>4374</v>
      </c>
      <c r="V189" s="77"/>
      <c r="W189" s="77"/>
      <c r="X189" s="81" t="s">
        <v>6373</v>
      </c>
      <c r="Y189" s="77"/>
    </row>
    <row r="190" spans="1:25" x14ac:dyDescent="0.25">
      <c r="A190" s="62" t="s">
        <v>265</v>
      </c>
      <c r="B190" s="62" t="s">
        <v>1735</v>
      </c>
      <c r="C190" s="63"/>
      <c r="D190" s="64"/>
      <c r="E190" s="65"/>
      <c r="F190" s="66"/>
      <c r="G190" s="63" t="str">
        <f>IF(Edges[[#This Row],[Relationship]]="Tweet","Skip","Show")</f>
        <v>Show</v>
      </c>
      <c r="H190" s="67"/>
      <c r="I190" s="68"/>
      <c r="J190" s="68"/>
      <c r="K190" s="34"/>
      <c r="L190" s="75">
        <v>190</v>
      </c>
      <c r="M19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0" s="77" t="s">
        <v>2278</v>
      </c>
      <c r="O190" s="79">
        <v>44529.260567129626</v>
      </c>
      <c r="P190" s="77" t="s">
        <v>2351</v>
      </c>
      <c r="Q190" s="77"/>
      <c r="R190" s="77"/>
      <c r="S190" s="77"/>
      <c r="T190" s="79">
        <v>44529.260567129626</v>
      </c>
      <c r="U190" s="80" t="s">
        <v>4374</v>
      </c>
      <c r="V190" s="77"/>
      <c r="W190" s="77"/>
      <c r="X190" s="81" t="s">
        <v>6373</v>
      </c>
      <c r="Y190" s="77"/>
    </row>
    <row r="191" spans="1:25" x14ac:dyDescent="0.25">
      <c r="A191" s="62" t="s">
        <v>265</v>
      </c>
      <c r="B191" s="62" t="s">
        <v>1736</v>
      </c>
      <c r="C191" s="63"/>
      <c r="D191" s="64"/>
      <c r="E191" s="65"/>
      <c r="F191" s="66"/>
      <c r="G191" s="63" t="str">
        <f>IF(Edges[[#This Row],[Relationship]]="Tweet","Skip","Show")</f>
        <v>Show</v>
      </c>
      <c r="H191" s="67"/>
      <c r="I191" s="68"/>
      <c r="J191" s="68"/>
      <c r="K191" s="34"/>
      <c r="L191" s="75">
        <v>191</v>
      </c>
      <c r="M19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1" s="77" t="s">
        <v>2278</v>
      </c>
      <c r="O191" s="79">
        <v>44529.260567129626</v>
      </c>
      <c r="P191" s="77" t="s">
        <v>2351</v>
      </c>
      <c r="Q191" s="77"/>
      <c r="R191" s="77"/>
      <c r="S191" s="77"/>
      <c r="T191" s="79">
        <v>44529.260567129626</v>
      </c>
      <c r="U191" s="80" t="s">
        <v>4374</v>
      </c>
      <c r="V191" s="77"/>
      <c r="W191" s="77"/>
      <c r="X191" s="81" t="s">
        <v>6373</v>
      </c>
      <c r="Y191" s="77"/>
    </row>
    <row r="192" spans="1:25" x14ac:dyDescent="0.25">
      <c r="A192" s="62" t="s">
        <v>265</v>
      </c>
      <c r="B192" s="62" t="s">
        <v>1737</v>
      </c>
      <c r="C192" s="63"/>
      <c r="D192" s="64"/>
      <c r="E192" s="65"/>
      <c r="F192" s="66"/>
      <c r="G192" s="63" t="str">
        <f>IF(Edges[[#This Row],[Relationship]]="Tweet","Skip","Show")</f>
        <v>Show</v>
      </c>
      <c r="H192" s="67"/>
      <c r="I192" s="68"/>
      <c r="J192" s="68"/>
      <c r="K192" s="34"/>
      <c r="L192" s="75">
        <v>192</v>
      </c>
      <c r="M19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2" s="77" t="s">
        <v>2278</v>
      </c>
      <c r="O192" s="79">
        <v>44529.260567129626</v>
      </c>
      <c r="P192" s="77" t="s">
        <v>2351</v>
      </c>
      <c r="Q192" s="77"/>
      <c r="R192" s="77"/>
      <c r="S192" s="77"/>
      <c r="T192" s="79">
        <v>44529.260567129626</v>
      </c>
      <c r="U192" s="80" t="s">
        <v>4374</v>
      </c>
      <c r="V192" s="77"/>
      <c r="W192" s="77"/>
      <c r="X192" s="81" t="s">
        <v>6373</v>
      </c>
      <c r="Y192" s="77"/>
    </row>
    <row r="193" spans="1:25" x14ac:dyDescent="0.25">
      <c r="A193" s="62" t="s">
        <v>265</v>
      </c>
      <c r="B193" s="62" t="s">
        <v>1738</v>
      </c>
      <c r="C193" s="63"/>
      <c r="D193" s="64"/>
      <c r="E193" s="65"/>
      <c r="F193" s="66"/>
      <c r="G193" s="63" t="str">
        <f>IF(Edges[[#This Row],[Relationship]]="Tweet","Skip","Show")</f>
        <v>Show</v>
      </c>
      <c r="H193" s="67"/>
      <c r="I193" s="68"/>
      <c r="J193" s="68"/>
      <c r="K193" s="34"/>
      <c r="L193" s="75">
        <v>193</v>
      </c>
      <c r="M19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3" s="77" t="s">
        <v>2278</v>
      </c>
      <c r="O193" s="79">
        <v>44529.260567129626</v>
      </c>
      <c r="P193" s="77" t="s">
        <v>2351</v>
      </c>
      <c r="Q193" s="77"/>
      <c r="R193" s="77"/>
      <c r="S193" s="77"/>
      <c r="T193" s="79">
        <v>44529.260567129626</v>
      </c>
      <c r="U193" s="80" t="s">
        <v>4374</v>
      </c>
      <c r="V193" s="77"/>
      <c r="W193" s="77"/>
      <c r="X193" s="81" t="s">
        <v>6373</v>
      </c>
      <c r="Y193" s="77"/>
    </row>
    <row r="194" spans="1:25" x14ac:dyDescent="0.25">
      <c r="A194" s="62" t="s">
        <v>266</v>
      </c>
      <c r="B194" s="62" t="s">
        <v>1739</v>
      </c>
      <c r="C194" s="63"/>
      <c r="D194" s="64"/>
      <c r="E194" s="65"/>
      <c r="F194" s="66"/>
      <c r="G194" s="63" t="str">
        <f>IF(Edges[[#This Row],[Relationship]]="Tweet","Skip","Show")</f>
        <v>Show</v>
      </c>
      <c r="H194" s="67"/>
      <c r="I194" s="68"/>
      <c r="J194" s="68"/>
      <c r="K194" s="34"/>
      <c r="L194" s="75">
        <v>194</v>
      </c>
      <c r="M19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4" s="77" t="s">
        <v>2278</v>
      </c>
      <c r="O194" s="79">
        <v>44529.260694444441</v>
      </c>
      <c r="P194" s="77" t="s">
        <v>2352</v>
      </c>
      <c r="Q194" s="80" t="s">
        <v>3537</v>
      </c>
      <c r="R194" s="77" t="s">
        <v>4018</v>
      </c>
      <c r="S194" s="77"/>
      <c r="T194" s="79">
        <v>44529.260694444441</v>
      </c>
      <c r="U194" s="80" t="s">
        <v>4375</v>
      </c>
      <c r="V194" s="77"/>
      <c r="W194" s="77"/>
      <c r="X194" s="81" t="s">
        <v>6374</v>
      </c>
      <c r="Y194" s="81" t="s">
        <v>8301</v>
      </c>
    </row>
    <row r="195" spans="1:25" x14ac:dyDescent="0.25">
      <c r="A195" s="62" t="s">
        <v>266</v>
      </c>
      <c r="B195" s="62" t="s">
        <v>1740</v>
      </c>
      <c r="C195" s="63"/>
      <c r="D195" s="64"/>
      <c r="E195" s="65"/>
      <c r="F195" s="66"/>
      <c r="G195" s="63" t="str">
        <f>IF(Edges[[#This Row],[Relationship]]="Tweet","Skip","Show")</f>
        <v>Show</v>
      </c>
      <c r="H195" s="67"/>
      <c r="I195" s="68"/>
      <c r="J195" s="68"/>
      <c r="K195" s="34"/>
      <c r="L195" s="75">
        <v>195</v>
      </c>
      <c r="M19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5" s="77" t="s">
        <v>2279</v>
      </c>
      <c r="O195" s="79">
        <v>44529.260694444441</v>
      </c>
      <c r="P195" s="77" t="s">
        <v>2352</v>
      </c>
      <c r="Q195" s="80" t="s">
        <v>3537</v>
      </c>
      <c r="R195" s="77" t="s">
        <v>4018</v>
      </c>
      <c r="S195" s="77"/>
      <c r="T195" s="79">
        <v>44529.260694444441</v>
      </c>
      <c r="U195" s="80" t="s">
        <v>4375</v>
      </c>
      <c r="V195" s="77"/>
      <c r="W195" s="77"/>
      <c r="X195" s="81" t="s">
        <v>6374</v>
      </c>
      <c r="Y195" s="81" t="s">
        <v>8301</v>
      </c>
    </row>
    <row r="196" spans="1:25" x14ac:dyDescent="0.25">
      <c r="A196" s="62" t="s">
        <v>267</v>
      </c>
      <c r="B196" s="62" t="s">
        <v>1741</v>
      </c>
      <c r="C196" s="63"/>
      <c r="D196" s="64"/>
      <c r="E196" s="65"/>
      <c r="F196" s="66"/>
      <c r="G196" s="63" t="str">
        <f>IF(Edges[[#This Row],[Relationship]]="Tweet","Skip","Show")</f>
        <v>Show</v>
      </c>
      <c r="H196" s="67"/>
      <c r="I196" s="68"/>
      <c r="J196" s="68"/>
      <c r="K196" s="34"/>
      <c r="L196" s="75">
        <v>196</v>
      </c>
      <c r="M19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6" s="77" t="s">
        <v>2278</v>
      </c>
      <c r="O196" s="79">
        <v>44529.260925925926</v>
      </c>
      <c r="P196" s="77" t="s">
        <v>2353</v>
      </c>
      <c r="Q196" s="77"/>
      <c r="R196" s="77"/>
      <c r="S196" s="77"/>
      <c r="T196" s="79">
        <v>44529.260925925926</v>
      </c>
      <c r="U196" s="80" t="s">
        <v>4376</v>
      </c>
      <c r="V196" s="77"/>
      <c r="W196" s="77"/>
      <c r="X196" s="81" t="s">
        <v>6375</v>
      </c>
      <c r="Y196" s="77"/>
    </row>
    <row r="197" spans="1:25" x14ac:dyDescent="0.25">
      <c r="A197" s="62" t="s">
        <v>267</v>
      </c>
      <c r="B197" s="62" t="s">
        <v>1742</v>
      </c>
      <c r="C197" s="63"/>
      <c r="D197" s="64"/>
      <c r="E197" s="65"/>
      <c r="F197" s="66"/>
      <c r="G197" s="63" t="str">
        <f>IF(Edges[[#This Row],[Relationship]]="Tweet","Skip","Show")</f>
        <v>Show</v>
      </c>
      <c r="H197" s="67"/>
      <c r="I197" s="68"/>
      <c r="J197" s="68"/>
      <c r="K197" s="34"/>
      <c r="L197" s="75">
        <v>197</v>
      </c>
      <c r="M19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7" s="77" t="s">
        <v>2278</v>
      </c>
      <c r="O197" s="79">
        <v>44529.260925925926</v>
      </c>
      <c r="P197" s="77" t="s">
        <v>2353</v>
      </c>
      <c r="Q197" s="77"/>
      <c r="R197" s="77"/>
      <c r="S197" s="77"/>
      <c r="T197" s="79">
        <v>44529.260925925926</v>
      </c>
      <c r="U197" s="80" t="s">
        <v>4376</v>
      </c>
      <c r="V197" s="77"/>
      <c r="W197" s="77"/>
      <c r="X197" s="81" t="s">
        <v>6375</v>
      </c>
      <c r="Y197" s="77"/>
    </row>
    <row r="198" spans="1:25" x14ac:dyDescent="0.25">
      <c r="A198" s="62" t="s">
        <v>268</v>
      </c>
      <c r="B198" s="62" t="s">
        <v>1732</v>
      </c>
      <c r="C198" s="63"/>
      <c r="D198" s="64"/>
      <c r="E198" s="65"/>
      <c r="F198" s="66"/>
      <c r="G198" s="63" t="str">
        <f>IF(Edges[[#This Row],[Relationship]]="Tweet","Skip","Show")</f>
        <v>Show</v>
      </c>
      <c r="H198" s="67"/>
      <c r="I198" s="68"/>
      <c r="J198" s="68"/>
      <c r="K198" s="34"/>
      <c r="L198" s="75">
        <v>198</v>
      </c>
      <c r="M19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8" s="77" t="s">
        <v>2278</v>
      </c>
      <c r="O198" s="79">
        <v>44529.260995370372</v>
      </c>
      <c r="P198" s="77" t="s">
        <v>2351</v>
      </c>
      <c r="Q198" s="77"/>
      <c r="R198" s="77"/>
      <c r="S198" s="77"/>
      <c r="T198" s="79">
        <v>44529.260995370372</v>
      </c>
      <c r="U198" s="80" t="s">
        <v>4377</v>
      </c>
      <c r="V198" s="77"/>
      <c r="W198" s="77"/>
      <c r="X198" s="81" t="s">
        <v>6376</v>
      </c>
      <c r="Y198" s="77"/>
    </row>
    <row r="199" spans="1:25" x14ac:dyDescent="0.25">
      <c r="A199" s="62" t="s">
        <v>268</v>
      </c>
      <c r="B199" s="62" t="s">
        <v>1733</v>
      </c>
      <c r="C199" s="63"/>
      <c r="D199" s="64"/>
      <c r="E199" s="65"/>
      <c r="F199" s="66"/>
      <c r="G199" s="63" t="str">
        <f>IF(Edges[[#This Row],[Relationship]]="Tweet","Skip","Show")</f>
        <v>Show</v>
      </c>
      <c r="H199" s="67"/>
      <c r="I199" s="68"/>
      <c r="J199" s="68"/>
      <c r="K199" s="34"/>
      <c r="L199" s="75">
        <v>199</v>
      </c>
      <c r="M19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9" s="77" t="s">
        <v>2278</v>
      </c>
      <c r="O199" s="79">
        <v>44529.260995370372</v>
      </c>
      <c r="P199" s="77" t="s">
        <v>2351</v>
      </c>
      <c r="Q199" s="77"/>
      <c r="R199" s="77"/>
      <c r="S199" s="77"/>
      <c r="T199" s="79">
        <v>44529.260995370372</v>
      </c>
      <c r="U199" s="80" t="s">
        <v>4377</v>
      </c>
      <c r="V199" s="77"/>
      <c r="W199" s="77"/>
      <c r="X199" s="81" t="s">
        <v>6376</v>
      </c>
      <c r="Y199" s="77"/>
    </row>
    <row r="200" spans="1:25" x14ac:dyDescent="0.25">
      <c r="A200" s="62" t="s">
        <v>268</v>
      </c>
      <c r="B200" s="62" t="s">
        <v>1734</v>
      </c>
      <c r="C200" s="63"/>
      <c r="D200" s="64"/>
      <c r="E200" s="65"/>
      <c r="F200" s="66"/>
      <c r="G200" s="63" t="str">
        <f>IF(Edges[[#This Row],[Relationship]]="Tweet","Skip","Show")</f>
        <v>Show</v>
      </c>
      <c r="H200" s="67"/>
      <c r="I200" s="68"/>
      <c r="J200" s="68"/>
      <c r="K200" s="34"/>
      <c r="L200" s="75">
        <v>200</v>
      </c>
      <c r="M20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0" s="77" t="s">
        <v>2278</v>
      </c>
      <c r="O200" s="79">
        <v>44529.260995370372</v>
      </c>
      <c r="P200" s="77" t="s">
        <v>2351</v>
      </c>
      <c r="Q200" s="77"/>
      <c r="R200" s="77"/>
      <c r="S200" s="77"/>
      <c r="T200" s="79">
        <v>44529.260995370372</v>
      </c>
      <c r="U200" s="80" t="s">
        <v>4377</v>
      </c>
      <c r="V200" s="77"/>
      <c r="W200" s="77"/>
      <c r="X200" s="81" t="s">
        <v>6376</v>
      </c>
      <c r="Y200" s="77"/>
    </row>
    <row r="201" spans="1:25" x14ac:dyDescent="0.25">
      <c r="A201" s="62" t="s">
        <v>268</v>
      </c>
      <c r="B201" s="62" t="s">
        <v>1735</v>
      </c>
      <c r="C201" s="63"/>
      <c r="D201" s="64"/>
      <c r="E201" s="65"/>
      <c r="F201" s="66"/>
      <c r="G201" s="63" t="str">
        <f>IF(Edges[[#This Row],[Relationship]]="Tweet","Skip","Show")</f>
        <v>Show</v>
      </c>
      <c r="H201" s="67"/>
      <c r="I201" s="68"/>
      <c r="J201" s="68"/>
      <c r="K201" s="34"/>
      <c r="L201" s="75">
        <v>201</v>
      </c>
      <c r="M20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1" s="77" t="s">
        <v>2278</v>
      </c>
      <c r="O201" s="79">
        <v>44529.260995370372</v>
      </c>
      <c r="P201" s="77" t="s">
        <v>2351</v>
      </c>
      <c r="Q201" s="77"/>
      <c r="R201" s="77"/>
      <c r="S201" s="77"/>
      <c r="T201" s="79">
        <v>44529.260995370372</v>
      </c>
      <c r="U201" s="80" t="s">
        <v>4377</v>
      </c>
      <c r="V201" s="77"/>
      <c r="W201" s="77"/>
      <c r="X201" s="81" t="s">
        <v>6376</v>
      </c>
      <c r="Y201" s="77"/>
    </row>
    <row r="202" spans="1:25" x14ac:dyDescent="0.25">
      <c r="A202" s="62" t="s">
        <v>268</v>
      </c>
      <c r="B202" s="62" t="s">
        <v>1736</v>
      </c>
      <c r="C202" s="63"/>
      <c r="D202" s="64"/>
      <c r="E202" s="65"/>
      <c r="F202" s="66"/>
      <c r="G202" s="63" t="str">
        <f>IF(Edges[[#This Row],[Relationship]]="Tweet","Skip","Show")</f>
        <v>Show</v>
      </c>
      <c r="H202" s="67"/>
      <c r="I202" s="68"/>
      <c r="J202" s="68"/>
      <c r="K202" s="34"/>
      <c r="L202" s="75">
        <v>202</v>
      </c>
      <c r="M20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2" s="77" t="s">
        <v>2278</v>
      </c>
      <c r="O202" s="79">
        <v>44529.260995370372</v>
      </c>
      <c r="P202" s="77" t="s">
        <v>2351</v>
      </c>
      <c r="Q202" s="77"/>
      <c r="R202" s="77"/>
      <c r="S202" s="77"/>
      <c r="T202" s="79">
        <v>44529.260995370372</v>
      </c>
      <c r="U202" s="80" t="s">
        <v>4377</v>
      </c>
      <c r="V202" s="77"/>
      <c r="W202" s="77"/>
      <c r="X202" s="81" t="s">
        <v>6376</v>
      </c>
      <c r="Y202" s="77"/>
    </row>
    <row r="203" spans="1:25" x14ac:dyDescent="0.25">
      <c r="A203" s="62" t="s">
        <v>268</v>
      </c>
      <c r="B203" s="62" t="s">
        <v>1737</v>
      </c>
      <c r="C203" s="63"/>
      <c r="D203" s="64"/>
      <c r="E203" s="65"/>
      <c r="F203" s="66"/>
      <c r="G203" s="63" t="str">
        <f>IF(Edges[[#This Row],[Relationship]]="Tweet","Skip","Show")</f>
        <v>Show</v>
      </c>
      <c r="H203" s="67"/>
      <c r="I203" s="68"/>
      <c r="J203" s="68"/>
      <c r="K203" s="34"/>
      <c r="L203" s="75">
        <v>203</v>
      </c>
      <c r="M20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3" s="77" t="s">
        <v>2278</v>
      </c>
      <c r="O203" s="79">
        <v>44529.260995370372</v>
      </c>
      <c r="P203" s="77" t="s">
        <v>2351</v>
      </c>
      <c r="Q203" s="77"/>
      <c r="R203" s="77"/>
      <c r="S203" s="77"/>
      <c r="T203" s="79">
        <v>44529.260995370372</v>
      </c>
      <c r="U203" s="80" t="s">
        <v>4377</v>
      </c>
      <c r="V203" s="77"/>
      <c r="W203" s="77"/>
      <c r="X203" s="81" t="s">
        <v>6376</v>
      </c>
      <c r="Y203" s="77"/>
    </row>
    <row r="204" spans="1:25" x14ac:dyDescent="0.25">
      <c r="A204" s="62" t="s">
        <v>268</v>
      </c>
      <c r="B204" s="62" t="s">
        <v>1738</v>
      </c>
      <c r="C204" s="63"/>
      <c r="D204" s="64"/>
      <c r="E204" s="65"/>
      <c r="F204" s="66"/>
      <c r="G204" s="63" t="str">
        <f>IF(Edges[[#This Row],[Relationship]]="Tweet","Skip","Show")</f>
        <v>Show</v>
      </c>
      <c r="H204" s="67"/>
      <c r="I204" s="68"/>
      <c r="J204" s="68"/>
      <c r="K204" s="34"/>
      <c r="L204" s="75">
        <v>204</v>
      </c>
      <c r="M20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4" s="77" t="s">
        <v>2278</v>
      </c>
      <c r="O204" s="79">
        <v>44529.260995370372</v>
      </c>
      <c r="P204" s="77" t="s">
        <v>2351</v>
      </c>
      <c r="Q204" s="77"/>
      <c r="R204" s="77"/>
      <c r="S204" s="77"/>
      <c r="T204" s="79">
        <v>44529.260995370372</v>
      </c>
      <c r="U204" s="80" t="s">
        <v>4377</v>
      </c>
      <c r="V204" s="77"/>
      <c r="W204" s="77"/>
      <c r="X204" s="81" t="s">
        <v>6376</v>
      </c>
      <c r="Y204" s="77"/>
    </row>
    <row r="205" spans="1:25" x14ac:dyDescent="0.25">
      <c r="A205" s="62" t="s">
        <v>269</v>
      </c>
      <c r="B205" s="62" t="s">
        <v>269</v>
      </c>
      <c r="C205" s="63"/>
      <c r="D205" s="64"/>
      <c r="E205" s="65"/>
      <c r="F205" s="66"/>
      <c r="G205" s="63" t="str">
        <f>IF(Edges[[#This Row],[Relationship]]="Tweet","Skip","Show")</f>
        <v>Skip</v>
      </c>
      <c r="H205" s="67"/>
      <c r="I205" s="68"/>
      <c r="J205" s="68"/>
      <c r="K205" s="34"/>
      <c r="L205" s="75">
        <v>205</v>
      </c>
      <c r="M20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5" s="77" t="s">
        <v>178</v>
      </c>
      <c r="O205" s="79">
        <v>44529.261041666665</v>
      </c>
      <c r="P205" s="77" t="s">
        <v>2354</v>
      </c>
      <c r="Q205" s="80" t="s">
        <v>3538</v>
      </c>
      <c r="R205" s="77" t="s">
        <v>4021</v>
      </c>
      <c r="S205" s="77"/>
      <c r="T205" s="79">
        <v>44529.261041666665</v>
      </c>
      <c r="U205" s="80" t="s">
        <v>4378</v>
      </c>
      <c r="V205" s="77"/>
      <c r="W205" s="77"/>
      <c r="X205" s="81" t="s">
        <v>6377</v>
      </c>
      <c r="Y205" s="77"/>
    </row>
    <row r="206" spans="1:25" x14ac:dyDescent="0.25">
      <c r="A206" s="62" t="s">
        <v>270</v>
      </c>
      <c r="B206" s="62" t="s">
        <v>1743</v>
      </c>
      <c r="C206" s="63"/>
      <c r="D206" s="64"/>
      <c r="E206" s="65"/>
      <c r="F206" s="66"/>
      <c r="G206" s="63" t="str">
        <f>IF(Edges[[#This Row],[Relationship]]="Tweet","Skip","Show")</f>
        <v>Show</v>
      </c>
      <c r="H206" s="67"/>
      <c r="I206" s="68"/>
      <c r="J206" s="68"/>
      <c r="K206" s="34"/>
      <c r="L206" s="75">
        <v>206</v>
      </c>
      <c r="M20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6" s="77" t="s">
        <v>2278</v>
      </c>
      <c r="O206" s="79">
        <v>44529.261018518519</v>
      </c>
      <c r="P206" s="77" t="s">
        <v>2355</v>
      </c>
      <c r="Q206" s="77"/>
      <c r="R206" s="77"/>
      <c r="S206" s="77"/>
      <c r="T206" s="79">
        <v>44529.261018518519</v>
      </c>
      <c r="U206" s="80" t="s">
        <v>4379</v>
      </c>
      <c r="V206" s="77"/>
      <c r="W206" s="77"/>
      <c r="X206" s="81" t="s">
        <v>6378</v>
      </c>
      <c r="Y206" s="77"/>
    </row>
    <row r="207" spans="1:25" x14ac:dyDescent="0.25">
      <c r="A207" s="62" t="s">
        <v>270</v>
      </c>
      <c r="B207" s="62" t="s">
        <v>1744</v>
      </c>
      <c r="C207" s="63"/>
      <c r="D207" s="64"/>
      <c r="E207" s="65"/>
      <c r="F207" s="66"/>
      <c r="G207" s="63" t="str">
        <f>IF(Edges[[#This Row],[Relationship]]="Tweet","Skip","Show")</f>
        <v>Show</v>
      </c>
      <c r="H207" s="67"/>
      <c r="I207" s="68"/>
      <c r="J207" s="68"/>
      <c r="K207" s="34"/>
      <c r="L207" s="75">
        <v>207</v>
      </c>
      <c r="M20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7" s="77" t="s">
        <v>2278</v>
      </c>
      <c r="O207" s="79">
        <v>44529.261238425926</v>
      </c>
      <c r="P207" s="77" t="s">
        <v>2356</v>
      </c>
      <c r="Q207" s="77"/>
      <c r="R207" s="77"/>
      <c r="S207" s="77"/>
      <c r="T207" s="79">
        <v>44529.261238425926</v>
      </c>
      <c r="U207" s="80" t="s">
        <v>4380</v>
      </c>
      <c r="V207" s="77"/>
      <c r="W207" s="77"/>
      <c r="X207" s="81" t="s">
        <v>6379</v>
      </c>
      <c r="Y207" s="77"/>
    </row>
    <row r="208" spans="1:25" x14ac:dyDescent="0.25">
      <c r="A208" s="62" t="s">
        <v>271</v>
      </c>
      <c r="B208" s="62" t="s">
        <v>271</v>
      </c>
      <c r="C208" s="63"/>
      <c r="D208" s="64"/>
      <c r="E208" s="65"/>
      <c r="F208" s="66"/>
      <c r="G208" s="63" t="str">
        <f>IF(Edges[[#This Row],[Relationship]]="Tweet","Skip","Show")</f>
        <v>Skip</v>
      </c>
      <c r="H208" s="67"/>
      <c r="I208" s="68"/>
      <c r="J208" s="68"/>
      <c r="K208" s="34"/>
      <c r="L208" s="75">
        <v>208</v>
      </c>
      <c r="M20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8" s="77" t="s">
        <v>178</v>
      </c>
      <c r="O208" s="79">
        <v>44529.261678240742</v>
      </c>
      <c r="P208" s="77" t="s">
        <v>2357</v>
      </c>
      <c r="Q208" s="80" t="s">
        <v>3539</v>
      </c>
      <c r="R208" s="77" t="s">
        <v>4018</v>
      </c>
      <c r="S208" s="77"/>
      <c r="T208" s="79">
        <v>44529.261678240742</v>
      </c>
      <c r="U208" s="80" t="s">
        <v>4381</v>
      </c>
      <c r="V208" s="77"/>
      <c r="W208" s="77"/>
      <c r="X208" s="81" t="s">
        <v>6380</v>
      </c>
      <c r="Y208" s="77"/>
    </row>
    <row r="209" spans="1:25" x14ac:dyDescent="0.25">
      <c r="A209" s="62" t="s">
        <v>272</v>
      </c>
      <c r="B209" s="62" t="s">
        <v>1692</v>
      </c>
      <c r="C209" s="63"/>
      <c r="D209" s="64"/>
      <c r="E209" s="65"/>
      <c r="F209" s="66"/>
      <c r="G209" s="63" t="str">
        <f>IF(Edges[[#This Row],[Relationship]]="Tweet","Skip","Show")</f>
        <v>Show</v>
      </c>
      <c r="H209" s="67"/>
      <c r="I209" s="68"/>
      <c r="J209" s="68"/>
      <c r="K209" s="34"/>
      <c r="L209" s="75">
        <v>209</v>
      </c>
      <c r="M20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9" s="77" t="s">
        <v>2279</v>
      </c>
      <c r="O209" s="79">
        <v>44529.261759259258</v>
      </c>
      <c r="P209" s="77" t="s">
        <v>2358</v>
      </c>
      <c r="Q209" s="77"/>
      <c r="R209" s="77"/>
      <c r="S209" s="77"/>
      <c r="T209" s="79">
        <v>44529.261759259258</v>
      </c>
      <c r="U209" s="80" t="s">
        <v>4382</v>
      </c>
      <c r="V209" s="77"/>
      <c r="W209" s="77"/>
      <c r="X209" s="81" t="s">
        <v>6381</v>
      </c>
      <c r="Y209" s="81" t="s">
        <v>8302</v>
      </c>
    </row>
    <row r="210" spans="1:25" x14ac:dyDescent="0.25">
      <c r="A210" s="62" t="s">
        <v>273</v>
      </c>
      <c r="B210" s="62" t="s">
        <v>273</v>
      </c>
      <c r="C210" s="63"/>
      <c r="D210" s="64"/>
      <c r="E210" s="65"/>
      <c r="F210" s="66"/>
      <c r="G210" s="63" t="str">
        <f>IF(Edges[[#This Row],[Relationship]]="Tweet","Skip","Show")</f>
        <v>Skip</v>
      </c>
      <c r="H210" s="67"/>
      <c r="I210" s="68"/>
      <c r="J210" s="68"/>
      <c r="K210" s="34"/>
      <c r="L210" s="75">
        <v>210</v>
      </c>
      <c r="M21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0" s="77" t="s">
        <v>178</v>
      </c>
      <c r="O210" s="79">
        <v>44529.262071759258</v>
      </c>
      <c r="P210" s="77" t="s">
        <v>2359</v>
      </c>
      <c r="Q210" s="80" t="s">
        <v>3540</v>
      </c>
      <c r="R210" s="77" t="s">
        <v>4018</v>
      </c>
      <c r="S210" s="77"/>
      <c r="T210" s="79">
        <v>44529.262071759258</v>
      </c>
      <c r="U210" s="80" t="s">
        <v>4383</v>
      </c>
      <c r="V210" s="77"/>
      <c r="W210" s="77"/>
      <c r="X210" s="81" t="s">
        <v>6382</v>
      </c>
      <c r="Y210" s="77"/>
    </row>
    <row r="211" spans="1:25" x14ac:dyDescent="0.25">
      <c r="A211" s="62" t="s">
        <v>274</v>
      </c>
      <c r="B211" s="62" t="s">
        <v>1745</v>
      </c>
      <c r="C211" s="63"/>
      <c r="D211" s="64"/>
      <c r="E211" s="65"/>
      <c r="F211" s="66"/>
      <c r="G211" s="63" t="str">
        <f>IF(Edges[[#This Row],[Relationship]]="Tweet","Skip","Show")</f>
        <v>Show</v>
      </c>
      <c r="H211" s="67"/>
      <c r="I211" s="68"/>
      <c r="J211" s="68"/>
      <c r="K211" s="34"/>
      <c r="L211" s="75">
        <v>211</v>
      </c>
      <c r="M21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1" s="77" t="s">
        <v>2278</v>
      </c>
      <c r="O211" s="79">
        <v>44529.262245370373</v>
      </c>
      <c r="P211" s="77" t="s">
        <v>2360</v>
      </c>
      <c r="Q211" s="80" t="s">
        <v>3541</v>
      </c>
      <c r="R211" s="77" t="s">
        <v>4018</v>
      </c>
      <c r="S211" s="77"/>
      <c r="T211" s="79">
        <v>44529.262245370373</v>
      </c>
      <c r="U211" s="80" t="s">
        <v>4384</v>
      </c>
      <c r="V211" s="77"/>
      <c r="W211" s="77"/>
      <c r="X211" s="81" t="s">
        <v>6383</v>
      </c>
      <c r="Y211" s="81" t="s">
        <v>8303</v>
      </c>
    </row>
    <row r="212" spans="1:25" x14ac:dyDescent="0.25">
      <c r="A212" s="62" t="s">
        <v>274</v>
      </c>
      <c r="B212" s="62" t="s">
        <v>1746</v>
      </c>
      <c r="C212" s="63"/>
      <c r="D212" s="64"/>
      <c r="E212" s="65"/>
      <c r="F212" s="66"/>
      <c r="G212" s="63" t="str">
        <f>IF(Edges[[#This Row],[Relationship]]="Tweet","Skip","Show")</f>
        <v>Show</v>
      </c>
      <c r="H212" s="67"/>
      <c r="I212" s="68"/>
      <c r="J212" s="68"/>
      <c r="K212" s="34"/>
      <c r="L212" s="75">
        <v>212</v>
      </c>
      <c r="M21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2" s="77" t="s">
        <v>2278</v>
      </c>
      <c r="O212" s="79">
        <v>44529.262245370373</v>
      </c>
      <c r="P212" s="77" t="s">
        <v>2360</v>
      </c>
      <c r="Q212" s="80" t="s">
        <v>3541</v>
      </c>
      <c r="R212" s="77" t="s">
        <v>4018</v>
      </c>
      <c r="S212" s="77"/>
      <c r="T212" s="79">
        <v>44529.262245370373</v>
      </c>
      <c r="U212" s="80" t="s">
        <v>4384</v>
      </c>
      <c r="V212" s="77"/>
      <c r="W212" s="77"/>
      <c r="X212" s="81" t="s">
        <v>6383</v>
      </c>
      <c r="Y212" s="81" t="s">
        <v>8303</v>
      </c>
    </row>
    <row r="213" spans="1:25" x14ac:dyDescent="0.25">
      <c r="A213" s="62" t="s">
        <v>274</v>
      </c>
      <c r="B213" s="62" t="s">
        <v>1747</v>
      </c>
      <c r="C213" s="63"/>
      <c r="D213" s="64"/>
      <c r="E213" s="65"/>
      <c r="F213" s="66"/>
      <c r="G213" s="63" t="str">
        <f>IF(Edges[[#This Row],[Relationship]]="Tweet","Skip","Show")</f>
        <v>Show</v>
      </c>
      <c r="H213" s="67"/>
      <c r="I213" s="68"/>
      <c r="J213" s="68"/>
      <c r="K213" s="34"/>
      <c r="L213" s="75">
        <v>213</v>
      </c>
      <c r="M21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3" s="77" t="s">
        <v>2278</v>
      </c>
      <c r="O213" s="79">
        <v>44529.262245370373</v>
      </c>
      <c r="P213" s="77" t="s">
        <v>2360</v>
      </c>
      <c r="Q213" s="80" t="s">
        <v>3541</v>
      </c>
      <c r="R213" s="77" t="s">
        <v>4018</v>
      </c>
      <c r="S213" s="77"/>
      <c r="T213" s="79">
        <v>44529.262245370373</v>
      </c>
      <c r="U213" s="80" t="s">
        <v>4384</v>
      </c>
      <c r="V213" s="77"/>
      <c r="W213" s="77"/>
      <c r="X213" s="81" t="s">
        <v>6383</v>
      </c>
      <c r="Y213" s="81" t="s">
        <v>8303</v>
      </c>
    </row>
    <row r="214" spans="1:25" x14ac:dyDescent="0.25">
      <c r="A214" s="62" t="s">
        <v>274</v>
      </c>
      <c r="B214" s="62" t="s">
        <v>1748</v>
      </c>
      <c r="C214" s="63"/>
      <c r="D214" s="64"/>
      <c r="E214" s="65"/>
      <c r="F214" s="66"/>
      <c r="G214" s="63" t="str">
        <f>IF(Edges[[#This Row],[Relationship]]="Tweet","Skip","Show")</f>
        <v>Show</v>
      </c>
      <c r="H214" s="67"/>
      <c r="I214" s="68"/>
      <c r="J214" s="68"/>
      <c r="K214" s="34"/>
      <c r="L214" s="75">
        <v>214</v>
      </c>
      <c r="M21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4" s="77" t="s">
        <v>2279</v>
      </c>
      <c r="O214" s="79">
        <v>44529.262245370373</v>
      </c>
      <c r="P214" s="77" t="s">
        <v>2360</v>
      </c>
      <c r="Q214" s="80" t="s">
        <v>3541</v>
      </c>
      <c r="R214" s="77" t="s">
        <v>4018</v>
      </c>
      <c r="S214" s="77"/>
      <c r="T214" s="79">
        <v>44529.262245370373</v>
      </c>
      <c r="U214" s="80" t="s">
        <v>4384</v>
      </c>
      <c r="V214" s="77"/>
      <c r="W214" s="77"/>
      <c r="X214" s="81" t="s">
        <v>6383</v>
      </c>
      <c r="Y214" s="81" t="s">
        <v>8303</v>
      </c>
    </row>
    <row r="215" spans="1:25" x14ac:dyDescent="0.25">
      <c r="A215" s="62" t="s">
        <v>275</v>
      </c>
      <c r="B215" s="62" t="s">
        <v>275</v>
      </c>
      <c r="C215" s="63"/>
      <c r="D215" s="64"/>
      <c r="E215" s="65"/>
      <c r="F215" s="66"/>
      <c r="G215" s="63" t="str">
        <f>IF(Edges[[#This Row],[Relationship]]="Tweet","Skip","Show")</f>
        <v>Skip</v>
      </c>
      <c r="H215" s="67"/>
      <c r="I215" s="68"/>
      <c r="J215" s="68"/>
      <c r="K215" s="34"/>
      <c r="L215" s="75">
        <v>215</v>
      </c>
      <c r="M21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5" s="77" t="s">
        <v>178</v>
      </c>
      <c r="O215" s="79">
        <v>44529.262499999997</v>
      </c>
      <c r="P215" s="77" t="s">
        <v>2361</v>
      </c>
      <c r="Q215" s="80" t="s">
        <v>3542</v>
      </c>
      <c r="R215" s="77" t="s">
        <v>4024</v>
      </c>
      <c r="S215" s="77"/>
      <c r="T215" s="79">
        <v>44529.262499999997</v>
      </c>
      <c r="U215" s="80" t="s">
        <v>4385</v>
      </c>
      <c r="V215" s="77"/>
      <c r="W215" s="77"/>
      <c r="X215" s="81" t="s">
        <v>6384</v>
      </c>
      <c r="Y215" s="77"/>
    </row>
    <row r="216" spans="1:25" x14ac:dyDescent="0.25">
      <c r="A216" s="62" t="s">
        <v>276</v>
      </c>
      <c r="B216" s="62" t="s">
        <v>1749</v>
      </c>
      <c r="C216" s="63"/>
      <c r="D216" s="64"/>
      <c r="E216" s="65"/>
      <c r="F216" s="66"/>
      <c r="G216" s="63" t="str">
        <f>IF(Edges[[#This Row],[Relationship]]="Tweet","Skip","Show")</f>
        <v>Show</v>
      </c>
      <c r="H216" s="67"/>
      <c r="I216" s="68"/>
      <c r="J216" s="68"/>
      <c r="K216" s="34"/>
      <c r="L216" s="75">
        <v>216</v>
      </c>
      <c r="M21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6" s="77" t="s">
        <v>2278</v>
      </c>
      <c r="O216" s="79">
        <v>44529.261006944442</v>
      </c>
      <c r="P216" s="77" t="s">
        <v>2362</v>
      </c>
      <c r="Q216" s="77"/>
      <c r="R216" s="77"/>
      <c r="S216" s="77"/>
      <c r="T216" s="79">
        <v>44529.261006944442</v>
      </c>
      <c r="U216" s="80" t="s">
        <v>4386</v>
      </c>
      <c r="V216" s="77"/>
      <c r="W216" s="77"/>
      <c r="X216" s="81" t="s">
        <v>6385</v>
      </c>
      <c r="Y216" s="77"/>
    </row>
    <row r="217" spans="1:25" x14ac:dyDescent="0.25">
      <c r="A217" s="62" t="s">
        <v>276</v>
      </c>
      <c r="B217" s="62" t="s">
        <v>1750</v>
      </c>
      <c r="C217" s="63"/>
      <c r="D217" s="64"/>
      <c r="E217" s="65"/>
      <c r="F217" s="66"/>
      <c r="G217" s="63" t="str">
        <f>IF(Edges[[#This Row],[Relationship]]="Tweet","Skip","Show")</f>
        <v>Show</v>
      </c>
      <c r="H217" s="67"/>
      <c r="I217" s="68"/>
      <c r="J217" s="68"/>
      <c r="K217" s="34"/>
      <c r="L217" s="75">
        <v>217</v>
      </c>
      <c r="M21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7" s="77" t="s">
        <v>2278</v>
      </c>
      <c r="O217" s="79">
        <v>44529.261006944442</v>
      </c>
      <c r="P217" s="77" t="s">
        <v>2362</v>
      </c>
      <c r="Q217" s="77"/>
      <c r="R217" s="77"/>
      <c r="S217" s="77"/>
      <c r="T217" s="79">
        <v>44529.261006944442</v>
      </c>
      <c r="U217" s="80" t="s">
        <v>4386</v>
      </c>
      <c r="V217" s="77"/>
      <c r="W217" s="77"/>
      <c r="X217" s="81" t="s">
        <v>6385</v>
      </c>
      <c r="Y217" s="77"/>
    </row>
    <row r="218" spans="1:25" x14ac:dyDescent="0.25">
      <c r="A218" s="62" t="s">
        <v>276</v>
      </c>
      <c r="B218" s="62" t="s">
        <v>1751</v>
      </c>
      <c r="C218" s="63"/>
      <c r="D218" s="64"/>
      <c r="E218" s="65"/>
      <c r="F218" s="66"/>
      <c r="G218" s="63" t="str">
        <f>IF(Edges[[#This Row],[Relationship]]="Tweet","Skip","Show")</f>
        <v>Show</v>
      </c>
      <c r="H218" s="67"/>
      <c r="I218" s="68"/>
      <c r="J218" s="68"/>
      <c r="K218" s="34"/>
      <c r="L218" s="75">
        <v>218</v>
      </c>
      <c r="M21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8" s="77" t="s">
        <v>2278</v>
      </c>
      <c r="O218" s="79">
        <v>44529.261006944442</v>
      </c>
      <c r="P218" s="77" t="s">
        <v>2362</v>
      </c>
      <c r="Q218" s="77"/>
      <c r="R218" s="77"/>
      <c r="S218" s="77"/>
      <c r="T218" s="79">
        <v>44529.261006944442</v>
      </c>
      <c r="U218" s="80" t="s">
        <v>4386</v>
      </c>
      <c r="V218" s="77"/>
      <c r="W218" s="77"/>
      <c r="X218" s="81" t="s">
        <v>6385</v>
      </c>
      <c r="Y218" s="77"/>
    </row>
    <row r="219" spans="1:25" x14ac:dyDescent="0.25">
      <c r="A219" s="62" t="s">
        <v>276</v>
      </c>
      <c r="B219" s="62" t="s">
        <v>1671</v>
      </c>
      <c r="C219" s="63"/>
      <c r="D219" s="64"/>
      <c r="E219" s="65"/>
      <c r="F219" s="66"/>
      <c r="G219" s="63" t="str">
        <f>IF(Edges[[#This Row],[Relationship]]="Tweet","Skip","Show")</f>
        <v>Show</v>
      </c>
      <c r="H219" s="67"/>
      <c r="I219" s="68"/>
      <c r="J219" s="68"/>
      <c r="K219" s="34"/>
      <c r="L219" s="75">
        <v>219</v>
      </c>
      <c r="M21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9" s="77" t="s">
        <v>2278</v>
      </c>
      <c r="O219" s="79">
        <v>44529.262662037036</v>
      </c>
      <c r="P219" s="77" t="s">
        <v>2287</v>
      </c>
      <c r="Q219" s="77"/>
      <c r="R219" s="77"/>
      <c r="S219" s="77"/>
      <c r="T219" s="79">
        <v>44529.262662037036</v>
      </c>
      <c r="U219" s="80" t="s">
        <v>4387</v>
      </c>
      <c r="V219" s="77"/>
      <c r="W219" s="77"/>
      <c r="X219" s="81" t="s">
        <v>6386</v>
      </c>
      <c r="Y219" s="77"/>
    </row>
    <row r="220" spans="1:25" x14ac:dyDescent="0.25">
      <c r="A220" s="62" t="s">
        <v>277</v>
      </c>
      <c r="B220" s="62" t="s">
        <v>1752</v>
      </c>
      <c r="C220" s="63"/>
      <c r="D220" s="64"/>
      <c r="E220" s="65"/>
      <c r="F220" s="66"/>
      <c r="G220" s="63" t="str">
        <f>IF(Edges[[#This Row],[Relationship]]="Tweet","Skip","Show")</f>
        <v>Show</v>
      </c>
      <c r="H220" s="67"/>
      <c r="I220" s="68"/>
      <c r="J220" s="68"/>
      <c r="K220" s="34"/>
      <c r="L220" s="75">
        <v>220</v>
      </c>
      <c r="M22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0" s="77" t="s">
        <v>2278</v>
      </c>
      <c r="O220" s="79">
        <v>44529.262766203705</v>
      </c>
      <c r="P220" s="77" t="s">
        <v>2363</v>
      </c>
      <c r="Q220" s="77"/>
      <c r="R220" s="77"/>
      <c r="S220" s="77"/>
      <c r="T220" s="79">
        <v>44529.262766203705</v>
      </c>
      <c r="U220" s="80" t="s">
        <v>4388</v>
      </c>
      <c r="V220" s="77"/>
      <c r="W220" s="77"/>
      <c r="X220" s="81" t="s">
        <v>6387</v>
      </c>
      <c r="Y220" s="77"/>
    </row>
    <row r="221" spans="1:25" x14ac:dyDescent="0.25">
      <c r="A221" s="62" t="s">
        <v>278</v>
      </c>
      <c r="B221" s="62" t="s">
        <v>1753</v>
      </c>
      <c r="C221" s="63"/>
      <c r="D221" s="64"/>
      <c r="E221" s="65"/>
      <c r="F221" s="66"/>
      <c r="G221" s="63" t="str">
        <f>IF(Edges[[#This Row],[Relationship]]="Tweet","Skip","Show")</f>
        <v>Show</v>
      </c>
      <c r="H221" s="67"/>
      <c r="I221" s="68"/>
      <c r="J221" s="68"/>
      <c r="K221" s="34"/>
      <c r="L221" s="75">
        <v>221</v>
      </c>
      <c r="M22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1" s="77" t="s">
        <v>2279</v>
      </c>
      <c r="O221" s="79">
        <v>44529.263032407405</v>
      </c>
      <c r="P221" s="77" t="s">
        <v>2364</v>
      </c>
      <c r="Q221" s="77"/>
      <c r="R221" s="77"/>
      <c r="S221" s="77"/>
      <c r="T221" s="79">
        <v>44529.263032407405</v>
      </c>
      <c r="U221" s="80" t="s">
        <v>4389</v>
      </c>
      <c r="V221" s="77"/>
      <c r="W221" s="77"/>
      <c r="X221" s="81" t="s">
        <v>6388</v>
      </c>
      <c r="Y221" s="81" t="s">
        <v>8304</v>
      </c>
    </row>
    <row r="222" spans="1:25" x14ac:dyDescent="0.25">
      <c r="A222" s="62" t="s">
        <v>279</v>
      </c>
      <c r="B222" s="62" t="s">
        <v>1754</v>
      </c>
      <c r="C222" s="63"/>
      <c r="D222" s="64"/>
      <c r="E222" s="65"/>
      <c r="F222" s="66"/>
      <c r="G222" s="63" t="str">
        <f>IF(Edges[[#This Row],[Relationship]]="Tweet","Skip","Show")</f>
        <v>Show</v>
      </c>
      <c r="H222" s="67"/>
      <c r="I222" s="68"/>
      <c r="J222" s="68"/>
      <c r="K222" s="34"/>
      <c r="L222" s="75">
        <v>222</v>
      </c>
      <c r="M22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2" s="77" t="s">
        <v>2278</v>
      </c>
      <c r="O222" s="79">
        <v>44529.263819444444</v>
      </c>
      <c r="P222" s="77" t="s">
        <v>2365</v>
      </c>
      <c r="Q222" s="77"/>
      <c r="R222" s="77"/>
      <c r="S222" s="77"/>
      <c r="T222" s="79">
        <v>44529.263819444444</v>
      </c>
      <c r="U222" s="80" t="s">
        <v>4390</v>
      </c>
      <c r="V222" s="77"/>
      <c r="W222" s="77"/>
      <c r="X222" s="81" t="s">
        <v>6389</v>
      </c>
      <c r="Y222" s="81" t="s">
        <v>8305</v>
      </c>
    </row>
    <row r="223" spans="1:25" x14ac:dyDescent="0.25">
      <c r="A223" s="62" t="s">
        <v>279</v>
      </c>
      <c r="B223" s="62" t="s">
        <v>1755</v>
      </c>
      <c r="C223" s="63"/>
      <c r="D223" s="64"/>
      <c r="E223" s="65"/>
      <c r="F223" s="66"/>
      <c r="G223" s="63" t="str">
        <f>IF(Edges[[#This Row],[Relationship]]="Tweet","Skip","Show")</f>
        <v>Show</v>
      </c>
      <c r="H223" s="67"/>
      <c r="I223" s="68"/>
      <c r="J223" s="68"/>
      <c r="K223" s="34"/>
      <c r="L223" s="75">
        <v>223</v>
      </c>
      <c r="M22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3" s="77" t="s">
        <v>2279</v>
      </c>
      <c r="O223" s="79">
        <v>44529.263819444444</v>
      </c>
      <c r="P223" s="77" t="s">
        <v>2365</v>
      </c>
      <c r="Q223" s="77"/>
      <c r="R223" s="77"/>
      <c r="S223" s="77"/>
      <c r="T223" s="79">
        <v>44529.263819444444</v>
      </c>
      <c r="U223" s="80" t="s">
        <v>4390</v>
      </c>
      <c r="V223" s="77"/>
      <c r="W223" s="77"/>
      <c r="X223" s="81" t="s">
        <v>6389</v>
      </c>
      <c r="Y223" s="81" t="s">
        <v>8305</v>
      </c>
    </row>
    <row r="224" spans="1:25" x14ac:dyDescent="0.25">
      <c r="A224" s="62" t="s">
        <v>280</v>
      </c>
      <c r="B224" s="62" t="s">
        <v>1756</v>
      </c>
      <c r="C224" s="63"/>
      <c r="D224" s="64"/>
      <c r="E224" s="65"/>
      <c r="F224" s="66"/>
      <c r="G224" s="63" t="str">
        <f>IF(Edges[[#This Row],[Relationship]]="Tweet","Skip","Show")</f>
        <v>Show</v>
      </c>
      <c r="H224" s="67"/>
      <c r="I224" s="68"/>
      <c r="J224" s="68"/>
      <c r="K224" s="34"/>
      <c r="L224" s="75">
        <v>224</v>
      </c>
      <c r="M22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4" s="77" t="s">
        <v>2278</v>
      </c>
      <c r="O224" s="79">
        <v>44529.250011574077</v>
      </c>
      <c r="P224" s="77" t="s">
        <v>2366</v>
      </c>
      <c r="Q224" s="77"/>
      <c r="R224" s="77"/>
      <c r="S224" s="77" t="s">
        <v>4116</v>
      </c>
      <c r="T224" s="79">
        <v>44529.250011574077</v>
      </c>
      <c r="U224" s="80" t="s">
        <v>4391</v>
      </c>
      <c r="V224" s="77"/>
      <c r="W224" s="77"/>
      <c r="X224" s="81" t="s">
        <v>6390</v>
      </c>
      <c r="Y224" s="77"/>
    </row>
    <row r="225" spans="1:25" x14ac:dyDescent="0.25">
      <c r="A225" s="62" t="s">
        <v>280</v>
      </c>
      <c r="B225" s="62" t="s">
        <v>1668</v>
      </c>
      <c r="C225" s="63"/>
      <c r="D225" s="64"/>
      <c r="E225" s="65"/>
      <c r="F225" s="66"/>
      <c r="G225" s="63" t="str">
        <f>IF(Edges[[#This Row],[Relationship]]="Tweet","Skip","Show")</f>
        <v>Show</v>
      </c>
      <c r="H225" s="67"/>
      <c r="I225" s="68"/>
      <c r="J225" s="68"/>
      <c r="K225" s="34"/>
      <c r="L225" s="75">
        <v>225</v>
      </c>
      <c r="M22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5" s="77" t="s">
        <v>2278</v>
      </c>
      <c r="O225" s="79">
        <v>44529.250011574077</v>
      </c>
      <c r="P225" s="77" t="s">
        <v>2366</v>
      </c>
      <c r="Q225" s="77"/>
      <c r="R225" s="77"/>
      <c r="S225" s="77" t="s">
        <v>4116</v>
      </c>
      <c r="T225" s="79">
        <v>44529.250011574077</v>
      </c>
      <c r="U225" s="80" t="s">
        <v>4391</v>
      </c>
      <c r="V225" s="77"/>
      <c r="W225" s="77"/>
      <c r="X225" s="81" t="s">
        <v>6390</v>
      </c>
      <c r="Y225" s="77"/>
    </row>
    <row r="226" spans="1:25" x14ac:dyDescent="0.25">
      <c r="A226" s="62" t="s">
        <v>280</v>
      </c>
      <c r="B226" s="62" t="s">
        <v>1667</v>
      </c>
      <c r="C226" s="63"/>
      <c r="D226" s="64"/>
      <c r="E226" s="65"/>
      <c r="F226" s="66"/>
      <c r="G226" s="63" t="str">
        <f>IF(Edges[[#This Row],[Relationship]]="Tweet","Skip","Show")</f>
        <v>Show</v>
      </c>
      <c r="H226" s="67"/>
      <c r="I226" s="68"/>
      <c r="J226" s="68"/>
      <c r="K226" s="34"/>
      <c r="L226" s="75">
        <v>226</v>
      </c>
      <c r="M22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6" s="77" t="s">
        <v>2278</v>
      </c>
      <c r="O226" s="79">
        <v>44529.251111111109</v>
      </c>
      <c r="P226" s="77" t="s">
        <v>2284</v>
      </c>
      <c r="Q226" s="77"/>
      <c r="R226" s="77"/>
      <c r="S226" s="77"/>
      <c r="T226" s="79">
        <v>44529.251111111109</v>
      </c>
      <c r="U226" s="80" t="s">
        <v>4392</v>
      </c>
      <c r="V226" s="77"/>
      <c r="W226" s="77"/>
      <c r="X226" s="81" t="s">
        <v>6391</v>
      </c>
      <c r="Y226" s="77"/>
    </row>
    <row r="227" spans="1:25" x14ac:dyDescent="0.25">
      <c r="A227" s="62" t="s">
        <v>280</v>
      </c>
      <c r="B227" s="62" t="s">
        <v>1668</v>
      </c>
      <c r="C227" s="63"/>
      <c r="D227" s="64"/>
      <c r="E227" s="65"/>
      <c r="F227" s="66"/>
      <c r="G227" s="63" t="str">
        <f>IF(Edges[[#This Row],[Relationship]]="Tweet","Skip","Show")</f>
        <v>Show</v>
      </c>
      <c r="H227" s="67"/>
      <c r="I227" s="68"/>
      <c r="J227" s="68"/>
      <c r="K227" s="34"/>
      <c r="L227" s="75">
        <v>227</v>
      </c>
      <c r="M22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7" s="77" t="s">
        <v>2278</v>
      </c>
      <c r="O227" s="79">
        <v>44529.251111111109</v>
      </c>
      <c r="P227" s="77" t="s">
        <v>2284</v>
      </c>
      <c r="Q227" s="77"/>
      <c r="R227" s="77"/>
      <c r="S227" s="77"/>
      <c r="T227" s="79">
        <v>44529.251111111109</v>
      </c>
      <c r="U227" s="80" t="s">
        <v>4392</v>
      </c>
      <c r="V227" s="77"/>
      <c r="W227" s="77"/>
      <c r="X227" s="81" t="s">
        <v>6391</v>
      </c>
      <c r="Y227" s="77"/>
    </row>
    <row r="228" spans="1:25" x14ac:dyDescent="0.25">
      <c r="A228" s="62" t="s">
        <v>280</v>
      </c>
      <c r="B228" s="62" t="s">
        <v>1704</v>
      </c>
      <c r="C228" s="63"/>
      <c r="D228" s="64"/>
      <c r="E228" s="65"/>
      <c r="F228" s="66"/>
      <c r="G228" s="63" t="str">
        <f>IF(Edges[[#This Row],[Relationship]]="Tweet","Skip","Show")</f>
        <v>Show</v>
      </c>
      <c r="H228" s="67"/>
      <c r="I228" s="68"/>
      <c r="J228" s="68"/>
      <c r="K228" s="34"/>
      <c r="L228" s="75">
        <v>228</v>
      </c>
      <c r="M22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8" s="77" t="s">
        <v>2278</v>
      </c>
      <c r="O228" s="79">
        <v>44529.263854166667</v>
      </c>
      <c r="P228" s="77" t="s">
        <v>2318</v>
      </c>
      <c r="Q228" s="77"/>
      <c r="R228" s="77"/>
      <c r="S228" s="77"/>
      <c r="T228" s="79">
        <v>44529.263854166667</v>
      </c>
      <c r="U228" s="80" t="s">
        <v>4393</v>
      </c>
      <c r="V228" s="77"/>
      <c r="W228" s="77"/>
      <c r="X228" s="81" t="s">
        <v>6392</v>
      </c>
      <c r="Y228" s="77"/>
    </row>
    <row r="229" spans="1:25" x14ac:dyDescent="0.25">
      <c r="A229" s="62" t="s">
        <v>280</v>
      </c>
      <c r="B229" s="62" t="s">
        <v>1668</v>
      </c>
      <c r="C229" s="63"/>
      <c r="D229" s="64"/>
      <c r="E229" s="65"/>
      <c r="F229" s="66"/>
      <c r="G229" s="63" t="str">
        <f>IF(Edges[[#This Row],[Relationship]]="Tweet","Skip","Show")</f>
        <v>Show</v>
      </c>
      <c r="H229" s="67"/>
      <c r="I229" s="68"/>
      <c r="J229" s="68"/>
      <c r="K229" s="34"/>
      <c r="L229" s="75">
        <v>229</v>
      </c>
      <c r="M22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9" s="77" t="s">
        <v>2278</v>
      </c>
      <c r="O229" s="79">
        <v>44529.263854166667</v>
      </c>
      <c r="P229" s="77" t="s">
        <v>2318</v>
      </c>
      <c r="Q229" s="77"/>
      <c r="R229" s="77"/>
      <c r="S229" s="77"/>
      <c r="T229" s="79">
        <v>44529.263854166667</v>
      </c>
      <c r="U229" s="80" t="s">
        <v>4393</v>
      </c>
      <c r="V229" s="77"/>
      <c r="W229" s="77"/>
      <c r="X229" s="81" t="s">
        <v>6392</v>
      </c>
      <c r="Y229" s="77"/>
    </row>
    <row r="230" spans="1:25" x14ac:dyDescent="0.25">
      <c r="A230" s="62" t="s">
        <v>281</v>
      </c>
      <c r="B230" s="62" t="s">
        <v>281</v>
      </c>
      <c r="C230" s="63"/>
      <c r="D230" s="64"/>
      <c r="E230" s="65"/>
      <c r="F230" s="66"/>
      <c r="G230" s="63" t="str">
        <f>IF(Edges[[#This Row],[Relationship]]="Tweet","Skip","Show")</f>
        <v>Skip</v>
      </c>
      <c r="H230" s="67"/>
      <c r="I230" s="68"/>
      <c r="J230" s="68"/>
      <c r="K230" s="34"/>
      <c r="L230" s="75">
        <v>230</v>
      </c>
      <c r="M23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0" s="77" t="s">
        <v>178</v>
      </c>
      <c r="O230" s="79">
        <v>44529.264016203706</v>
      </c>
      <c r="P230" s="77" t="s">
        <v>2367</v>
      </c>
      <c r="Q230" s="77"/>
      <c r="R230" s="77"/>
      <c r="S230" s="77"/>
      <c r="T230" s="79">
        <v>44529.264016203706</v>
      </c>
      <c r="U230" s="80" t="s">
        <v>4394</v>
      </c>
      <c r="V230" s="77"/>
      <c r="W230" s="77"/>
      <c r="X230" s="81" t="s">
        <v>6393</v>
      </c>
      <c r="Y230" s="77"/>
    </row>
    <row r="231" spans="1:25" x14ac:dyDescent="0.25">
      <c r="A231" s="62" t="s">
        <v>282</v>
      </c>
      <c r="B231" s="62" t="s">
        <v>1704</v>
      </c>
      <c r="C231" s="63"/>
      <c r="D231" s="64"/>
      <c r="E231" s="65"/>
      <c r="F231" s="66"/>
      <c r="G231" s="63" t="str">
        <f>IF(Edges[[#This Row],[Relationship]]="Tweet","Skip","Show")</f>
        <v>Show</v>
      </c>
      <c r="H231" s="67"/>
      <c r="I231" s="68"/>
      <c r="J231" s="68"/>
      <c r="K231" s="34"/>
      <c r="L231" s="75">
        <v>231</v>
      </c>
      <c r="M23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1" s="77" t="s">
        <v>2278</v>
      </c>
      <c r="O231" s="79">
        <v>44529.264340277776</v>
      </c>
      <c r="P231" s="77" t="s">
        <v>2318</v>
      </c>
      <c r="Q231" s="77"/>
      <c r="R231" s="77"/>
      <c r="S231" s="77"/>
      <c r="T231" s="79">
        <v>44529.264340277776</v>
      </c>
      <c r="U231" s="80" t="s">
        <v>4395</v>
      </c>
      <c r="V231" s="77"/>
      <c r="W231" s="77"/>
      <c r="X231" s="81" t="s">
        <v>6394</v>
      </c>
      <c r="Y231" s="77"/>
    </row>
    <row r="232" spans="1:25" x14ac:dyDescent="0.25">
      <c r="A232" s="62" t="s">
        <v>282</v>
      </c>
      <c r="B232" s="62" t="s">
        <v>1668</v>
      </c>
      <c r="C232" s="63"/>
      <c r="D232" s="64"/>
      <c r="E232" s="65"/>
      <c r="F232" s="66"/>
      <c r="G232" s="63" t="str">
        <f>IF(Edges[[#This Row],[Relationship]]="Tweet","Skip","Show")</f>
        <v>Show</v>
      </c>
      <c r="H232" s="67"/>
      <c r="I232" s="68"/>
      <c r="J232" s="68"/>
      <c r="K232" s="34"/>
      <c r="L232" s="75">
        <v>232</v>
      </c>
      <c r="M23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2" s="77" t="s">
        <v>2278</v>
      </c>
      <c r="O232" s="79">
        <v>44529.264340277776</v>
      </c>
      <c r="P232" s="77" t="s">
        <v>2318</v>
      </c>
      <c r="Q232" s="77"/>
      <c r="R232" s="77"/>
      <c r="S232" s="77"/>
      <c r="T232" s="79">
        <v>44529.264340277776</v>
      </c>
      <c r="U232" s="80" t="s">
        <v>4395</v>
      </c>
      <c r="V232" s="77"/>
      <c r="W232" s="77"/>
      <c r="X232" s="81" t="s">
        <v>6394</v>
      </c>
      <c r="Y232" s="77"/>
    </row>
    <row r="233" spans="1:25" x14ac:dyDescent="0.25">
      <c r="A233" s="62" t="s">
        <v>283</v>
      </c>
      <c r="B233" s="62" t="s">
        <v>1707</v>
      </c>
      <c r="C233" s="63"/>
      <c r="D233" s="64"/>
      <c r="E233" s="65"/>
      <c r="F233" s="66"/>
      <c r="G233" s="63" t="str">
        <f>IF(Edges[[#This Row],[Relationship]]="Tweet","Skip","Show")</f>
        <v>Show</v>
      </c>
      <c r="H233" s="67"/>
      <c r="I233" s="68"/>
      <c r="J233" s="68"/>
      <c r="K233" s="34"/>
      <c r="L233" s="75">
        <v>233</v>
      </c>
      <c r="M23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3" s="77" t="s">
        <v>2278</v>
      </c>
      <c r="O233" s="79">
        <v>44529.261296296296</v>
      </c>
      <c r="P233" s="77" t="s">
        <v>2368</v>
      </c>
      <c r="Q233" s="80" t="s">
        <v>3543</v>
      </c>
      <c r="R233" s="77" t="s">
        <v>4021</v>
      </c>
      <c r="S233" s="77"/>
      <c r="T233" s="79">
        <v>44529.261296296296</v>
      </c>
      <c r="U233" s="80" t="s">
        <v>4396</v>
      </c>
      <c r="V233" s="77"/>
      <c r="W233" s="77"/>
      <c r="X233" s="81" t="s">
        <v>6395</v>
      </c>
      <c r="Y233" s="77"/>
    </row>
    <row r="234" spans="1:25" x14ac:dyDescent="0.25">
      <c r="A234" s="62" t="s">
        <v>283</v>
      </c>
      <c r="B234" s="62" t="s">
        <v>1707</v>
      </c>
      <c r="C234" s="63"/>
      <c r="D234" s="64"/>
      <c r="E234" s="65"/>
      <c r="F234" s="66"/>
      <c r="G234" s="63" t="str">
        <f>IF(Edges[[#This Row],[Relationship]]="Tweet","Skip","Show")</f>
        <v>Show</v>
      </c>
      <c r="H234" s="67"/>
      <c r="I234" s="68"/>
      <c r="J234" s="68"/>
      <c r="K234" s="34"/>
      <c r="L234" s="75">
        <v>234</v>
      </c>
      <c r="M23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4" s="77" t="s">
        <v>2278</v>
      </c>
      <c r="O234" s="79">
        <v>44529.261504629627</v>
      </c>
      <c r="P234" s="77" t="s">
        <v>2369</v>
      </c>
      <c r="Q234" s="80" t="s">
        <v>3544</v>
      </c>
      <c r="R234" s="77" t="s">
        <v>4021</v>
      </c>
      <c r="S234" s="77"/>
      <c r="T234" s="79">
        <v>44529.261504629627</v>
      </c>
      <c r="U234" s="80" t="s">
        <v>4397</v>
      </c>
      <c r="V234" s="77"/>
      <c r="W234" s="77"/>
      <c r="X234" s="81" t="s">
        <v>6396</v>
      </c>
      <c r="Y234" s="77"/>
    </row>
    <row r="235" spans="1:25" x14ac:dyDescent="0.25">
      <c r="A235" s="62" t="s">
        <v>283</v>
      </c>
      <c r="B235" s="62" t="s">
        <v>1707</v>
      </c>
      <c r="C235" s="63"/>
      <c r="D235" s="64"/>
      <c r="E235" s="65"/>
      <c r="F235" s="66"/>
      <c r="G235" s="63" t="str">
        <f>IF(Edges[[#This Row],[Relationship]]="Tweet","Skip","Show")</f>
        <v>Show</v>
      </c>
      <c r="H235" s="67"/>
      <c r="I235" s="68"/>
      <c r="J235" s="68"/>
      <c r="K235" s="34"/>
      <c r="L235" s="75">
        <v>235</v>
      </c>
      <c r="M23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5" s="77" t="s">
        <v>2278</v>
      </c>
      <c r="O235" s="79">
        <v>44529.261689814812</v>
      </c>
      <c r="P235" s="77" t="s">
        <v>2370</v>
      </c>
      <c r="Q235" s="80" t="s">
        <v>3545</v>
      </c>
      <c r="R235" s="77" t="s">
        <v>4021</v>
      </c>
      <c r="S235" s="77"/>
      <c r="T235" s="79">
        <v>44529.261689814812</v>
      </c>
      <c r="U235" s="80" t="s">
        <v>4398</v>
      </c>
      <c r="V235" s="77"/>
      <c r="W235" s="77"/>
      <c r="X235" s="81" t="s">
        <v>6397</v>
      </c>
      <c r="Y235" s="77"/>
    </row>
    <row r="236" spans="1:25" x14ac:dyDescent="0.25">
      <c r="A236" s="62" t="s">
        <v>283</v>
      </c>
      <c r="B236" s="62" t="s">
        <v>1707</v>
      </c>
      <c r="C236" s="63"/>
      <c r="D236" s="64"/>
      <c r="E236" s="65"/>
      <c r="F236" s="66"/>
      <c r="G236" s="63" t="str">
        <f>IF(Edges[[#This Row],[Relationship]]="Tweet","Skip","Show")</f>
        <v>Show</v>
      </c>
      <c r="H236" s="67"/>
      <c r="I236" s="68"/>
      <c r="J236" s="68"/>
      <c r="K236" s="34"/>
      <c r="L236" s="75">
        <v>236</v>
      </c>
      <c r="M23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6" s="77" t="s">
        <v>2278</v>
      </c>
      <c r="O236" s="79">
        <v>44529.26189814815</v>
      </c>
      <c r="P236" s="77" t="s">
        <v>2371</v>
      </c>
      <c r="Q236" s="80" t="s">
        <v>3546</v>
      </c>
      <c r="R236" s="77" t="s">
        <v>4021</v>
      </c>
      <c r="S236" s="77"/>
      <c r="T236" s="79">
        <v>44529.26189814815</v>
      </c>
      <c r="U236" s="80" t="s">
        <v>4399</v>
      </c>
      <c r="V236" s="77"/>
      <c r="W236" s="77"/>
      <c r="X236" s="81" t="s">
        <v>6398</v>
      </c>
      <c r="Y236" s="77"/>
    </row>
    <row r="237" spans="1:25" x14ac:dyDescent="0.25">
      <c r="A237" s="62" t="s">
        <v>283</v>
      </c>
      <c r="B237" s="62" t="s">
        <v>1707</v>
      </c>
      <c r="C237" s="63"/>
      <c r="D237" s="64"/>
      <c r="E237" s="65"/>
      <c r="F237" s="66"/>
      <c r="G237" s="63" t="str">
        <f>IF(Edges[[#This Row],[Relationship]]="Tweet","Skip","Show")</f>
        <v>Show</v>
      </c>
      <c r="H237" s="67"/>
      <c r="I237" s="68"/>
      <c r="J237" s="68"/>
      <c r="K237" s="34"/>
      <c r="L237" s="75">
        <v>237</v>
      </c>
      <c r="M23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7" s="77" t="s">
        <v>2278</v>
      </c>
      <c r="O237" s="79">
        <v>44529.262106481481</v>
      </c>
      <c r="P237" s="77" t="s">
        <v>2372</v>
      </c>
      <c r="Q237" s="80" t="s">
        <v>3547</v>
      </c>
      <c r="R237" s="77" t="s">
        <v>4021</v>
      </c>
      <c r="S237" s="77"/>
      <c r="T237" s="79">
        <v>44529.262106481481</v>
      </c>
      <c r="U237" s="80" t="s">
        <v>4400</v>
      </c>
      <c r="V237" s="77"/>
      <c r="W237" s="77"/>
      <c r="X237" s="81" t="s">
        <v>6399</v>
      </c>
      <c r="Y237" s="77"/>
    </row>
    <row r="238" spans="1:25" x14ac:dyDescent="0.25">
      <c r="A238" s="62" t="s">
        <v>283</v>
      </c>
      <c r="B238" s="62" t="s">
        <v>1707</v>
      </c>
      <c r="C238" s="63"/>
      <c r="D238" s="64"/>
      <c r="E238" s="65"/>
      <c r="F238" s="66"/>
      <c r="G238" s="63" t="str">
        <f>IF(Edges[[#This Row],[Relationship]]="Tweet","Skip","Show")</f>
        <v>Show</v>
      </c>
      <c r="H238" s="67"/>
      <c r="I238" s="68"/>
      <c r="J238" s="68"/>
      <c r="K238" s="34"/>
      <c r="L238" s="75">
        <v>238</v>
      </c>
      <c r="M23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8" s="77" t="s">
        <v>2278</v>
      </c>
      <c r="O238" s="79">
        <v>44529.262372685182</v>
      </c>
      <c r="P238" s="77" t="s">
        <v>2373</v>
      </c>
      <c r="Q238" s="80" t="s">
        <v>3548</v>
      </c>
      <c r="R238" s="77" t="s">
        <v>4021</v>
      </c>
      <c r="S238" s="77"/>
      <c r="T238" s="79">
        <v>44529.262372685182</v>
      </c>
      <c r="U238" s="80" t="s">
        <v>4401</v>
      </c>
      <c r="V238" s="77"/>
      <c r="W238" s="77"/>
      <c r="X238" s="81" t="s">
        <v>6400</v>
      </c>
      <c r="Y238" s="77"/>
    </row>
    <row r="239" spans="1:25" x14ac:dyDescent="0.25">
      <c r="A239" s="62" t="s">
        <v>283</v>
      </c>
      <c r="B239" s="62" t="s">
        <v>1707</v>
      </c>
      <c r="C239" s="63"/>
      <c r="D239" s="64"/>
      <c r="E239" s="65"/>
      <c r="F239" s="66"/>
      <c r="G239" s="63" t="str">
        <f>IF(Edges[[#This Row],[Relationship]]="Tweet","Skip","Show")</f>
        <v>Show</v>
      </c>
      <c r="H239" s="67"/>
      <c r="I239" s="68"/>
      <c r="J239" s="68"/>
      <c r="K239" s="34"/>
      <c r="L239" s="75">
        <v>239</v>
      </c>
      <c r="M23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9" s="77" t="s">
        <v>2278</v>
      </c>
      <c r="O239" s="79">
        <v>44529.263182870367</v>
      </c>
      <c r="P239" s="77" t="s">
        <v>2374</v>
      </c>
      <c r="Q239" s="80" t="s">
        <v>3549</v>
      </c>
      <c r="R239" s="77" t="s">
        <v>4021</v>
      </c>
      <c r="S239" s="77"/>
      <c r="T239" s="79">
        <v>44529.263182870367</v>
      </c>
      <c r="U239" s="80" t="s">
        <v>4402</v>
      </c>
      <c r="V239" s="77"/>
      <c r="W239" s="77"/>
      <c r="X239" s="81" t="s">
        <v>6401</v>
      </c>
      <c r="Y239" s="77"/>
    </row>
    <row r="240" spans="1:25" x14ac:dyDescent="0.25">
      <c r="A240" s="62" t="s">
        <v>283</v>
      </c>
      <c r="B240" s="62" t="s">
        <v>1707</v>
      </c>
      <c r="C240" s="63"/>
      <c r="D240" s="64"/>
      <c r="E240" s="65"/>
      <c r="F240" s="66"/>
      <c r="G240" s="63" t="str">
        <f>IF(Edges[[#This Row],[Relationship]]="Tweet","Skip","Show")</f>
        <v>Show</v>
      </c>
      <c r="H240" s="67"/>
      <c r="I240" s="68"/>
      <c r="J240" s="68"/>
      <c r="K240" s="34"/>
      <c r="L240" s="75">
        <v>240</v>
      </c>
      <c r="M24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0" s="77" t="s">
        <v>2278</v>
      </c>
      <c r="O240" s="79">
        <v>44529.263425925928</v>
      </c>
      <c r="P240" s="77" t="s">
        <v>2375</v>
      </c>
      <c r="Q240" s="80" t="s">
        <v>3550</v>
      </c>
      <c r="R240" s="77" t="s">
        <v>4021</v>
      </c>
      <c r="S240" s="77"/>
      <c r="T240" s="79">
        <v>44529.263425925928</v>
      </c>
      <c r="U240" s="80" t="s">
        <v>4403</v>
      </c>
      <c r="V240" s="77"/>
      <c r="W240" s="77"/>
      <c r="X240" s="81" t="s">
        <v>6402</v>
      </c>
      <c r="Y240" s="77"/>
    </row>
    <row r="241" spans="1:25" x14ac:dyDescent="0.25">
      <c r="A241" s="62" t="s">
        <v>283</v>
      </c>
      <c r="B241" s="62" t="s">
        <v>1707</v>
      </c>
      <c r="C241" s="63"/>
      <c r="D241" s="64"/>
      <c r="E241" s="65"/>
      <c r="F241" s="66"/>
      <c r="G241" s="63" t="str">
        <f>IF(Edges[[#This Row],[Relationship]]="Tweet","Skip","Show")</f>
        <v>Show</v>
      </c>
      <c r="H241" s="67"/>
      <c r="I241" s="68"/>
      <c r="J241" s="68"/>
      <c r="K241" s="34"/>
      <c r="L241" s="75">
        <v>241</v>
      </c>
      <c r="M24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1" s="77" t="s">
        <v>2278</v>
      </c>
      <c r="O241" s="79">
        <v>44529.263692129629</v>
      </c>
      <c r="P241" s="77" t="s">
        <v>2376</v>
      </c>
      <c r="Q241" s="80" t="s">
        <v>3551</v>
      </c>
      <c r="R241" s="77" t="s">
        <v>4021</v>
      </c>
      <c r="S241" s="77"/>
      <c r="T241" s="79">
        <v>44529.263692129629</v>
      </c>
      <c r="U241" s="80" t="s">
        <v>4404</v>
      </c>
      <c r="V241" s="77"/>
      <c r="W241" s="77"/>
      <c r="X241" s="81" t="s">
        <v>6403</v>
      </c>
      <c r="Y241" s="77"/>
    </row>
    <row r="242" spans="1:25" x14ac:dyDescent="0.25">
      <c r="A242" s="62" t="s">
        <v>283</v>
      </c>
      <c r="B242" s="62" t="s">
        <v>1707</v>
      </c>
      <c r="C242" s="63"/>
      <c r="D242" s="64"/>
      <c r="E242" s="65"/>
      <c r="F242" s="66"/>
      <c r="G242" s="63" t="str">
        <f>IF(Edges[[#This Row],[Relationship]]="Tweet","Skip","Show")</f>
        <v>Show</v>
      </c>
      <c r="H242" s="67"/>
      <c r="I242" s="68"/>
      <c r="J242" s="68"/>
      <c r="K242" s="34"/>
      <c r="L242" s="75">
        <v>242</v>
      </c>
      <c r="M24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2" s="77" t="s">
        <v>2278</v>
      </c>
      <c r="O242" s="79">
        <v>44529.26394675926</v>
      </c>
      <c r="P242" s="77" t="s">
        <v>2377</v>
      </c>
      <c r="Q242" s="80" t="s">
        <v>3552</v>
      </c>
      <c r="R242" s="77" t="s">
        <v>4021</v>
      </c>
      <c r="S242" s="77"/>
      <c r="T242" s="79">
        <v>44529.26394675926</v>
      </c>
      <c r="U242" s="80" t="s">
        <v>4405</v>
      </c>
      <c r="V242" s="77"/>
      <c r="W242" s="77"/>
      <c r="X242" s="81" t="s">
        <v>6404</v>
      </c>
      <c r="Y242" s="77"/>
    </row>
    <row r="243" spans="1:25" x14ac:dyDescent="0.25">
      <c r="A243" s="62" t="s">
        <v>283</v>
      </c>
      <c r="B243" s="62" t="s">
        <v>1707</v>
      </c>
      <c r="C243" s="63"/>
      <c r="D243" s="64"/>
      <c r="E243" s="65"/>
      <c r="F243" s="66"/>
      <c r="G243" s="63" t="str">
        <f>IF(Edges[[#This Row],[Relationship]]="Tweet","Skip","Show")</f>
        <v>Show</v>
      </c>
      <c r="H243" s="67"/>
      <c r="I243" s="68"/>
      <c r="J243" s="68"/>
      <c r="K243" s="34"/>
      <c r="L243" s="75">
        <v>243</v>
      </c>
      <c r="M24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3" s="77" t="s">
        <v>2278</v>
      </c>
      <c r="O243" s="79">
        <v>44529.26425925926</v>
      </c>
      <c r="P243" s="77" t="s">
        <v>2378</v>
      </c>
      <c r="Q243" s="80" t="s">
        <v>3553</v>
      </c>
      <c r="R243" s="77" t="s">
        <v>4021</v>
      </c>
      <c r="S243" s="77"/>
      <c r="T243" s="79">
        <v>44529.26425925926</v>
      </c>
      <c r="U243" s="80" t="s">
        <v>4406</v>
      </c>
      <c r="V243" s="77"/>
      <c r="W243" s="77"/>
      <c r="X243" s="81" t="s">
        <v>6405</v>
      </c>
      <c r="Y243" s="77"/>
    </row>
    <row r="244" spans="1:25" x14ac:dyDescent="0.25">
      <c r="A244" s="62" t="s">
        <v>283</v>
      </c>
      <c r="B244" s="62" t="s">
        <v>1707</v>
      </c>
      <c r="C244" s="63"/>
      <c r="D244" s="64"/>
      <c r="E244" s="65"/>
      <c r="F244" s="66"/>
      <c r="G244" s="63" t="str">
        <f>IF(Edges[[#This Row],[Relationship]]="Tweet","Skip","Show")</f>
        <v>Show</v>
      </c>
      <c r="H244" s="67"/>
      <c r="I244" s="68"/>
      <c r="J244" s="68"/>
      <c r="K244" s="34"/>
      <c r="L244" s="75">
        <v>244</v>
      </c>
      <c r="M24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4" s="77" t="s">
        <v>2278</v>
      </c>
      <c r="O244" s="79">
        <v>44529.264467592591</v>
      </c>
      <c r="P244" s="77" t="s">
        <v>2379</v>
      </c>
      <c r="Q244" s="80" t="s">
        <v>3554</v>
      </c>
      <c r="R244" s="77" t="s">
        <v>4021</v>
      </c>
      <c r="S244" s="77"/>
      <c r="T244" s="79">
        <v>44529.264467592591</v>
      </c>
      <c r="U244" s="80" t="s">
        <v>4407</v>
      </c>
      <c r="V244" s="77"/>
      <c r="W244" s="77"/>
      <c r="X244" s="81" t="s">
        <v>6406</v>
      </c>
      <c r="Y244" s="77"/>
    </row>
    <row r="245" spans="1:25" x14ac:dyDescent="0.25">
      <c r="A245" s="62" t="s">
        <v>284</v>
      </c>
      <c r="B245" s="62" t="s">
        <v>1757</v>
      </c>
      <c r="C245" s="63"/>
      <c r="D245" s="64"/>
      <c r="E245" s="65"/>
      <c r="F245" s="66"/>
      <c r="G245" s="63" t="str">
        <f>IF(Edges[[#This Row],[Relationship]]="Tweet","Skip","Show")</f>
        <v>Show</v>
      </c>
      <c r="H245" s="67"/>
      <c r="I245" s="68"/>
      <c r="J245" s="68"/>
      <c r="K245" s="34"/>
      <c r="L245" s="75">
        <v>245</v>
      </c>
      <c r="M24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5" s="77" t="s">
        <v>2279</v>
      </c>
      <c r="O245" s="79">
        <v>44529.264432870368</v>
      </c>
      <c r="P245" s="77" t="s">
        <v>2380</v>
      </c>
      <c r="Q245" s="80" t="s">
        <v>3555</v>
      </c>
      <c r="R245" s="77" t="s">
        <v>4018</v>
      </c>
      <c r="S245" s="77"/>
      <c r="T245" s="79">
        <v>44529.264432870368</v>
      </c>
      <c r="U245" s="80" t="s">
        <v>4408</v>
      </c>
      <c r="V245" s="77"/>
      <c r="W245" s="77"/>
      <c r="X245" s="81" t="s">
        <v>6407</v>
      </c>
      <c r="Y245" s="81" t="s">
        <v>8306</v>
      </c>
    </row>
    <row r="246" spans="1:25" x14ac:dyDescent="0.25">
      <c r="A246" s="62" t="s">
        <v>284</v>
      </c>
      <c r="B246" s="62" t="s">
        <v>1757</v>
      </c>
      <c r="C246" s="63"/>
      <c r="D246" s="64"/>
      <c r="E246" s="65"/>
      <c r="F246" s="66"/>
      <c r="G246" s="63" t="str">
        <f>IF(Edges[[#This Row],[Relationship]]="Tweet","Skip","Show")</f>
        <v>Show</v>
      </c>
      <c r="H246" s="67"/>
      <c r="I246" s="68"/>
      <c r="J246" s="68"/>
      <c r="K246" s="34"/>
      <c r="L246" s="75">
        <v>246</v>
      </c>
      <c r="M24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6" s="77" t="s">
        <v>2278</v>
      </c>
      <c r="O246" s="79">
        <v>44529.264525462961</v>
      </c>
      <c r="P246" s="77" t="s">
        <v>2381</v>
      </c>
      <c r="Q246" s="77"/>
      <c r="R246" s="77"/>
      <c r="S246" s="77" t="s">
        <v>4117</v>
      </c>
      <c r="T246" s="79">
        <v>44529.264525462961</v>
      </c>
      <c r="U246" s="80" t="s">
        <v>4409</v>
      </c>
      <c r="V246" s="77"/>
      <c r="W246" s="77"/>
      <c r="X246" s="81" t="s">
        <v>6408</v>
      </c>
      <c r="Y246" s="77"/>
    </row>
    <row r="247" spans="1:25" x14ac:dyDescent="0.25">
      <c r="A247" s="62" t="s">
        <v>285</v>
      </c>
      <c r="B247" s="62" t="s">
        <v>285</v>
      </c>
      <c r="C247" s="63"/>
      <c r="D247" s="64"/>
      <c r="E247" s="65"/>
      <c r="F247" s="66"/>
      <c r="G247" s="63" t="str">
        <f>IF(Edges[[#This Row],[Relationship]]="Tweet","Skip","Show")</f>
        <v>Skip</v>
      </c>
      <c r="H247" s="67"/>
      <c r="I247" s="68"/>
      <c r="J247" s="68"/>
      <c r="K247" s="34"/>
      <c r="L247" s="75">
        <v>247</v>
      </c>
      <c r="M24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7" s="77" t="s">
        <v>178</v>
      </c>
      <c r="O247" s="79">
        <v>44529.26458333333</v>
      </c>
      <c r="P247" s="77" t="s">
        <v>2382</v>
      </c>
      <c r="Q247" s="80" t="s">
        <v>3556</v>
      </c>
      <c r="R247" s="77" t="s">
        <v>4025</v>
      </c>
      <c r="S247" s="77"/>
      <c r="T247" s="79">
        <v>44529.26458333333</v>
      </c>
      <c r="U247" s="80" t="s">
        <v>4410</v>
      </c>
      <c r="V247" s="77"/>
      <c r="W247" s="77"/>
      <c r="X247" s="81" t="s">
        <v>6409</v>
      </c>
      <c r="Y247" s="77"/>
    </row>
    <row r="248" spans="1:25" x14ac:dyDescent="0.25">
      <c r="A248" s="62" t="s">
        <v>286</v>
      </c>
      <c r="B248" s="62" t="s">
        <v>1666</v>
      </c>
      <c r="C248" s="63"/>
      <c r="D248" s="64"/>
      <c r="E248" s="65"/>
      <c r="F248" s="66"/>
      <c r="G248" s="63" t="str">
        <f>IF(Edges[[#This Row],[Relationship]]="Tweet","Skip","Show")</f>
        <v>Show</v>
      </c>
      <c r="H248" s="67"/>
      <c r="I248" s="68"/>
      <c r="J248" s="68"/>
      <c r="K248" s="34"/>
      <c r="L248" s="75">
        <v>248</v>
      </c>
      <c r="M24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8" s="77" t="s">
        <v>2278</v>
      </c>
      <c r="O248" s="79">
        <v>44529.265439814815</v>
      </c>
      <c r="P248" s="77" t="s">
        <v>2285</v>
      </c>
      <c r="Q248" s="77"/>
      <c r="R248" s="77"/>
      <c r="S248" s="77"/>
      <c r="T248" s="79">
        <v>44529.265439814815</v>
      </c>
      <c r="U248" s="80" t="s">
        <v>4411</v>
      </c>
      <c r="V248" s="77"/>
      <c r="W248" s="77"/>
      <c r="X248" s="81" t="s">
        <v>6410</v>
      </c>
      <c r="Y248" s="77"/>
    </row>
    <row r="249" spans="1:25" x14ac:dyDescent="0.25">
      <c r="A249" s="62" t="s">
        <v>287</v>
      </c>
      <c r="B249" s="62" t="s">
        <v>287</v>
      </c>
      <c r="C249" s="63"/>
      <c r="D249" s="64"/>
      <c r="E249" s="65"/>
      <c r="F249" s="66"/>
      <c r="G249" s="63" t="str">
        <f>IF(Edges[[#This Row],[Relationship]]="Tweet","Skip","Show")</f>
        <v>Skip</v>
      </c>
      <c r="H249" s="67"/>
      <c r="I249" s="68"/>
      <c r="J249" s="68"/>
      <c r="K249" s="34"/>
      <c r="L249" s="75">
        <v>249</v>
      </c>
      <c r="M24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9" s="77" t="s">
        <v>178</v>
      </c>
      <c r="O249" s="79">
        <v>44529.265509259261</v>
      </c>
      <c r="P249" s="77" t="s">
        <v>2383</v>
      </c>
      <c r="Q249" s="77"/>
      <c r="R249" s="77"/>
      <c r="S249" s="77" t="s">
        <v>4118</v>
      </c>
      <c r="T249" s="79">
        <v>44529.265509259261</v>
      </c>
      <c r="U249" s="80" t="s">
        <v>4412</v>
      </c>
      <c r="V249" s="77"/>
      <c r="W249" s="77"/>
      <c r="X249" s="81" t="s">
        <v>6411</v>
      </c>
      <c r="Y249" s="77"/>
    </row>
    <row r="250" spans="1:25" x14ac:dyDescent="0.25">
      <c r="A250" s="62" t="s">
        <v>288</v>
      </c>
      <c r="B250" s="62" t="s">
        <v>1756</v>
      </c>
      <c r="C250" s="63"/>
      <c r="D250" s="64"/>
      <c r="E250" s="65"/>
      <c r="F250" s="66"/>
      <c r="G250" s="63" t="str">
        <f>IF(Edges[[#This Row],[Relationship]]="Tweet","Skip","Show")</f>
        <v>Show</v>
      </c>
      <c r="H250" s="67"/>
      <c r="I250" s="68"/>
      <c r="J250" s="68"/>
      <c r="K250" s="34"/>
      <c r="L250" s="75">
        <v>250</v>
      </c>
      <c r="M25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0" s="77" t="s">
        <v>2278</v>
      </c>
      <c r="O250" s="79">
        <v>44529.267453703702</v>
      </c>
      <c r="P250" s="77" t="s">
        <v>2366</v>
      </c>
      <c r="Q250" s="77"/>
      <c r="R250" s="77"/>
      <c r="S250" s="77" t="s">
        <v>4116</v>
      </c>
      <c r="T250" s="79">
        <v>44529.267453703702</v>
      </c>
      <c r="U250" s="80" t="s">
        <v>4413</v>
      </c>
      <c r="V250" s="77"/>
      <c r="W250" s="77"/>
      <c r="X250" s="81" t="s">
        <v>6412</v>
      </c>
      <c r="Y250" s="77"/>
    </row>
    <row r="251" spans="1:25" x14ac:dyDescent="0.25">
      <c r="A251" s="62" t="s">
        <v>288</v>
      </c>
      <c r="B251" s="62" t="s">
        <v>1668</v>
      </c>
      <c r="C251" s="63"/>
      <c r="D251" s="64"/>
      <c r="E251" s="65"/>
      <c r="F251" s="66"/>
      <c r="G251" s="63" t="str">
        <f>IF(Edges[[#This Row],[Relationship]]="Tweet","Skip","Show")</f>
        <v>Show</v>
      </c>
      <c r="H251" s="67"/>
      <c r="I251" s="68"/>
      <c r="J251" s="68"/>
      <c r="K251" s="34"/>
      <c r="L251" s="75">
        <v>251</v>
      </c>
      <c r="M25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1" s="77" t="s">
        <v>2278</v>
      </c>
      <c r="O251" s="79">
        <v>44529.267453703702</v>
      </c>
      <c r="P251" s="77" t="s">
        <v>2366</v>
      </c>
      <c r="Q251" s="77"/>
      <c r="R251" s="77"/>
      <c r="S251" s="77" t="s">
        <v>4116</v>
      </c>
      <c r="T251" s="79">
        <v>44529.267453703702</v>
      </c>
      <c r="U251" s="80" t="s">
        <v>4413</v>
      </c>
      <c r="V251" s="77"/>
      <c r="W251" s="77"/>
      <c r="X251" s="81" t="s">
        <v>6412</v>
      </c>
      <c r="Y251" s="77"/>
    </row>
    <row r="252" spans="1:25" x14ac:dyDescent="0.25">
      <c r="A252" s="62" t="s">
        <v>289</v>
      </c>
      <c r="B252" s="62" t="s">
        <v>1666</v>
      </c>
      <c r="C252" s="63"/>
      <c r="D252" s="64"/>
      <c r="E252" s="65"/>
      <c r="F252" s="66"/>
      <c r="G252" s="63" t="str">
        <f>IF(Edges[[#This Row],[Relationship]]="Tweet","Skip","Show")</f>
        <v>Show</v>
      </c>
      <c r="H252" s="67"/>
      <c r="I252" s="68"/>
      <c r="J252" s="68"/>
      <c r="K252" s="34"/>
      <c r="L252" s="75">
        <v>252</v>
      </c>
      <c r="M25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2" s="77" t="s">
        <v>2278</v>
      </c>
      <c r="O252" s="79">
        <v>44529.267824074072</v>
      </c>
      <c r="P252" s="77" t="s">
        <v>2285</v>
      </c>
      <c r="Q252" s="77"/>
      <c r="R252" s="77"/>
      <c r="S252" s="77"/>
      <c r="T252" s="79">
        <v>44529.267824074072</v>
      </c>
      <c r="U252" s="80" t="s">
        <v>4414</v>
      </c>
      <c r="V252" s="77"/>
      <c r="W252" s="77"/>
      <c r="X252" s="81" t="s">
        <v>6413</v>
      </c>
      <c r="Y252" s="77"/>
    </row>
    <row r="253" spans="1:25" x14ac:dyDescent="0.25">
      <c r="A253" s="62" t="s">
        <v>290</v>
      </c>
      <c r="B253" s="62" t="s">
        <v>290</v>
      </c>
      <c r="C253" s="63"/>
      <c r="D253" s="64"/>
      <c r="E253" s="65"/>
      <c r="F253" s="66"/>
      <c r="G253" s="63" t="str">
        <f>IF(Edges[[#This Row],[Relationship]]="Tweet","Skip","Show")</f>
        <v>Skip</v>
      </c>
      <c r="H253" s="67"/>
      <c r="I253" s="68"/>
      <c r="J253" s="68"/>
      <c r="K253" s="34"/>
      <c r="L253" s="75">
        <v>253</v>
      </c>
      <c r="M25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3" s="77" t="s">
        <v>178</v>
      </c>
      <c r="O253" s="79">
        <v>44529.267939814818</v>
      </c>
      <c r="P253" s="77" t="s">
        <v>2384</v>
      </c>
      <c r="Q253" s="77"/>
      <c r="R253" s="77"/>
      <c r="S253" s="77"/>
      <c r="T253" s="79">
        <v>44529.267939814818</v>
      </c>
      <c r="U253" s="80" t="s">
        <v>4415</v>
      </c>
      <c r="V253" s="77"/>
      <c r="W253" s="77"/>
      <c r="X253" s="81" t="s">
        <v>6414</v>
      </c>
      <c r="Y253" s="77"/>
    </row>
    <row r="254" spans="1:25" x14ac:dyDescent="0.25">
      <c r="A254" s="62" t="s">
        <v>291</v>
      </c>
      <c r="B254" s="62" t="s">
        <v>1758</v>
      </c>
      <c r="C254" s="63"/>
      <c r="D254" s="64"/>
      <c r="E254" s="65"/>
      <c r="F254" s="66"/>
      <c r="G254" s="63" t="str">
        <f>IF(Edges[[#This Row],[Relationship]]="Tweet","Skip","Show")</f>
        <v>Show</v>
      </c>
      <c r="H254" s="67"/>
      <c r="I254" s="68"/>
      <c r="J254" s="68"/>
      <c r="K254" s="34"/>
      <c r="L254" s="75">
        <v>254</v>
      </c>
      <c r="M25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4" s="77" t="s">
        <v>2279</v>
      </c>
      <c r="O254" s="79">
        <v>44529.267974537041</v>
      </c>
      <c r="P254" s="77" t="s">
        <v>2385</v>
      </c>
      <c r="Q254" s="80" t="s">
        <v>3557</v>
      </c>
      <c r="R254" s="77" t="s">
        <v>4018</v>
      </c>
      <c r="S254" s="77"/>
      <c r="T254" s="79">
        <v>44529.267974537041</v>
      </c>
      <c r="U254" s="80" t="s">
        <v>4416</v>
      </c>
      <c r="V254" s="77"/>
      <c r="W254" s="77"/>
      <c r="X254" s="81" t="s">
        <v>6415</v>
      </c>
      <c r="Y254" s="81" t="s">
        <v>8307</v>
      </c>
    </row>
    <row r="255" spans="1:25" x14ac:dyDescent="0.25">
      <c r="A255" s="62" t="s">
        <v>291</v>
      </c>
      <c r="B255" s="62" t="s">
        <v>1694</v>
      </c>
      <c r="C255" s="63"/>
      <c r="D255" s="64"/>
      <c r="E255" s="65"/>
      <c r="F255" s="66"/>
      <c r="G255" s="63" t="str">
        <f>IF(Edges[[#This Row],[Relationship]]="Tweet","Skip","Show")</f>
        <v>Show</v>
      </c>
      <c r="H255" s="67"/>
      <c r="I255" s="68"/>
      <c r="J255" s="68"/>
      <c r="K255" s="34"/>
      <c r="L255" s="75">
        <v>255</v>
      </c>
      <c r="M25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5" s="77" t="s">
        <v>2278</v>
      </c>
      <c r="O255" s="79">
        <v>44529.267974537041</v>
      </c>
      <c r="P255" s="77" t="s">
        <v>2385</v>
      </c>
      <c r="Q255" s="80" t="s">
        <v>3557</v>
      </c>
      <c r="R255" s="77" t="s">
        <v>4018</v>
      </c>
      <c r="S255" s="77"/>
      <c r="T255" s="79">
        <v>44529.267974537041</v>
      </c>
      <c r="U255" s="80" t="s">
        <v>4416</v>
      </c>
      <c r="V255" s="77"/>
      <c r="W255" s="77"/>
      <c r="X255" s="81" t="s">
        <v>6415</v>
      </c>
      <c r="Y255" s="81" t="s">
        <v>8307</v>
      </c>
    </row>
    <row r="256" spans="1:25" x14ac:dyDescent="0.25">
      <c r="A256" s="62" t="s">
        <v>291</v>
      </c>
      <c r="B256" s="62" t="s">
        <v>1759</v>
      </c>
      <c r="C256" s="63"/>
      <c r="D256" s="64"/>
      <c r="E256" s="65"/>
      <c r="F256" s="66"/>
      <c r="G256" s="63" t="str">
        <f>IF(Edges[[#This Row],[Relationship]]="Tweet","Skip","Show")</f>
        <v>Show</v>
      </c>
      <c r="H256" s="67"/>
      <c r="I256" s="68"/>
      <c r="J256" s="68"/>
      <c r="K256" s="34"/>
      <c r="L256" s="75">
        <v>256</v>
      </c>
      <c r="M25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6" s="77" t="s">
        <v>2278</v>
      </c>
      <c r="O256" s="79">
        <v>44529.267974537041</v>
      </c>
      <c r="P256" s="77" t="s">
        <v>2385</v>
      </c>
      <c r="Q256" s="80" t="s">
        <v>3557</v>
      </c>
      <c r="R256" s="77" t="s">
        <v>4018</v>
      </c>
      <c r="S256" s="77"/>
      <c r="T256" s="79">
        <v>44529.267974537041</v>
      </c>
      <c r="U256" s="80" t="s">
        <v>4416</v>
      </c>
      <c r="V256" s="77"/>
      <c r="W256" s="77"/>
      <c r="X256" s="81" t="s">
        <v>6415</v>
      </c>
      <c r="Y256" s="81" t="s">
        <v>8307</v>
      </c>
    </row>
    <row r="257" spans="1:25" x14ac:dyDescent="0.25">
      <c r="A257" s="62" t="s">
        <v>292</v>
      </c>
      <c r="B257" s="62" t="s">
        <v>1760</v>
      </c>
      <c r="C257" s="63"/>
      <c r="D257" s="64"/>
      <c r="E257" s="65"/>
      <c r="F257" s="66"/>
      <c r="G257" s="63" t="str">
        <f>IF(Edges[[#This Row],[Relationship]]="Tweet","Skip","Show")</f>
        <v>Show</v>
      </c>
      <c r="H257" s="67"/>
      <c r="I257" s="68"/>
      <c r="J257" s="68"/>
      <c r="K257" s="34"/>
      <c r="L257" s="75">
        <v>257</v>
      </c>
      <c r="M25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7" s="77" t="s">
        <v>2278</v>
      </c>
      <c r="O257" s="79">
        <v>44529.268171296295</v>
      </c>
      <c r="P257" s="77" t="s">
        <v>2386</v>
      </c>
      <c r="Q257" s="77"/>
      <c r="R257" s="77"/>
      <c r="S257" s="77"/>
      <c r="T257" s="79">
        <v>44529.268171296295</v>
      </c>
      <c r="U257" s="80" t="s">
        <v>4417</v>
      </c>
      <c r="V257" s="77"/>
      <c r="W257" s="77"/>
      <c r="X257" s="81" t="s">
        <v>6416</v>
      </c>
      <c r="Y257" s="77"/>
    </row>
    <row r="258" spans="1:25" x14ac:dyDescent="0.25">
      <c r="A258" s="62" t="s">
        <v>293</v>
      </c>
      <c r="B258" s="62" t="s">
        <v>1478</v>
      </c>
      <c r="C258" s="63"/>
      <c r="D258" s="64"/>
      <c r="E258" s="65"/>
      <c r="F258" s="66"/>
      <c r="G258" s="63" t="str">
        <f>IF(Edges[[#This Row],[Relationship]]="Tweet","Skip","Show")</f>
        <v>Show</v>
      </c>
      <c r="H258" s="67"/>
      <c r="I258" s="68"/>
      <c r="J258" s="68"/>
      <c r="K258" s="34"/>
      <c r="L258" s="75">
        <v>258</v>
      </c>
      <c r="M25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8" s="77" t="s">
        <v>2278</v>
      </c>
      <c r="O258" s="79">
        <v>44529.269085648149</v>
      </c>
      <c r="P258" s="77" t="s">
        <v>2294</v>
      </c>
      <c r="Q258" s="77"/>
      <c r="R258" s="77"/>
      <c r="S258" s="77" t="s">
        <v>4104</v>
      </c>
      <c r="T258" s="79">
        <v>44529.269085648149</v>
      </c>
      <c r="U258" s="80" t="s">
        <v>4418</v>
      </c>
      <c r="V258" s="77"/>
      <c r="W258" s="77"/>
      <c r="X258" s="81" t="s">
        <v>6417</v>
      </c>
      <c r="Y258" s="77"/>
    </row>
    <row r="259" spans="1:25" x14ac:dyDescent="0.25">
      <c r="A259" s="62" t="s">
        <v>294</v>
      </c>
      <c r="B259" s="62" t="s">
        <v>1761</v>
      </c>
      <c r="C259" s="63"/>
      <c r="D259" s="64"/>
      <c r="E259" s="65"/>
      <c r="F259" s="66"/>
      <c r="G259" s="63" t="str">
        <f>IF(Edges[[#This Row],[Relationship]]="Tweet","Skip","Show")</f>
        <v>Show</v>
      </c>
      <c r="H259" s="67"/>
      <c r="I259" s="68"/>
      <c r="J259" s="68"/>
      <c r="K259" s="34"/>
      <c r="L259" s="75">
        <v>259</v>
      </c>
      <c r="M25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9" s="77" t="s">
        <v>2279</v>
      </c>
      <c r="O259" s="79">
        <v>44529.269155092596</v>
      </c>
      <c r="P259" s="77" t="s">
        <v>2387</v>
      </c>
      <c r="Q259" s="77"/>
      <c r="R259" s="77"/>
      <c r="S259" s="77"/>
      <c r="T259" s="79">
        <v>44529.269155092596</v>
      </c>
      <c r="U259" s="80" t="s">
        <v>4419</v>
      </c>
      <c r="V259" s="77"/>
      <c r="W259" s="77"/>
      <c r="X259" s="81" t="s">
        <v>6418</v>
      </c>
      <c r="Y259" s="81" t="s">
        <v>8308</v>
      </c>
    </row>
    <row r="260" spans="1:25" x14ac:dyDescent="0.25">
      <c r="A260" s="62" t="s">
        <v>294</v>
      </c>
      <c r="B260" s="62" t="s">
        <v>1668</v>
      </c>
      <c r="C260" s="63"/>
      <c r="D260" s="64"/>
      <c r="E260" s="65"/>
      <c r="F260" s="66"/>
      <c r="G260" s="63" t="str">
        <f>IF(Edges[[#This Row],[Relationship]]="Tweet","Skip","Show")</f>
        <v>Show</v>
      </c>
      <c r="H260" s="67"/>
      <c r="I260" s="68"/>
      <c r="J260" s="68"/>
      <c r="K260" s="34"/>
      <c r="L260" s="75">
        <v>260</v>
      </c>
      <c r="M26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0" s="77" t="s">
        <v>2278</v>
      </c>
      <c r="O260" s="79">
        <v>44529.269155092596</v>
      </c>
      <c r="P260" s="77" t="s">
        <v>2387</v>
      </c>
      <c r="Q260" s="77"/>
      <c r="R260" s="77"/>
      <c r="S260" s="77"/>
      <c r="T260" s="79">
        <v>44529.269155092596</v>
      </c>
      <c r="U260" s="80" t="s">
        <v>4419</v>
      </c>
      <c r="V260" s="77"/>
      <c r="W260" s="77"/>
      <c r="X260" s="81" t="s">
        <v>6418</v>
      </c>
      <c r="Y260" s="81" t="s">
        <v>8308</v>
      </c>
    </row>
    <row r="261" spans="1:25" x14ac:dyDescent="0.25">
      <c r="A261" s="62" t="s">
        <v>295</v>
      </c>
      <c r="B261" s="62" t="s">
        <v>1762</v>
      </c>
      <c r="C261" s="63"/>
      <c r="D261" s="64"/>
      <c r="E261" s="65"/>
      <c r="F261" s="66"/>
      <c r="G261" s="63" t="str">
        <f>IF(Edges[[#This Row],[Relationship]]="Tweet","Skip","Show")</f>
        <v>Show</v>
      </c>
      <c r="H261" s="67"/>
      <c r="I261" s="68"/>
      <c r="J261" s="68"/>
      <c r="K261" s="34"/>
      <c r="L261" s="75">
        <v>261</v>
      </c>
      <c r="M26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1" s="77" t="s">
        <v>2278</v>
      </c>
      <c r="O261" s="79">
        <v>44529.269178240742</v>
      </c>
      <c r="P261" s="77" t="s">
        <v>2388</v>
      </c>
      <c r="Q261" s="77"/>
      <c r="R261" s="77"/>
      <c r="S261" s="77"/>
      <c r="T261" s="79">
        <v>44529.269178240742</v>
      </c>
      <c r="U261" s="80" t="s">
        <v>4420</v>
      </c>
      <c r="V261" s="77"/>
      <c r="W261" s="77"/>
      <c r="X261" s="81" t="s">
        <v>6419</v>
      </c>
      <c r="Y261" s="77"/>
    </row>
    <row r="262" spans="1:25" x14ac:dyDescent="0.25">
      <c r="A262" s="62" t="s">
        <v>296</v>
      </c>
      <c r="B262" s="62" t="s">
        <v>1763</v>
      </c>
      <c r="C262" s="63"/>
      <c r="D262" s="64"/>
      <c r="E262" s="65"/>
      <c r="F262" s="66"/>
      <c r="G262" s="63" t="str">
        <f>IF(Edges[[#This Row],[Relationship]]="Tweet","Skip","Show")</f>
        <v>Show</v>
      </c>
      <c r="H262" s="67"/>
      <c r="I262" s="68"/>
      <c r="J262" s="68"/>
      <c r="K262" s="34"/>
      <c r="L262" s="75">
        <v>262</v>
      </c>
      <c r="M26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2" s="77" t="s">
        <v>2278</v>
      </c>
      <c r="O262" s="79">
        <v>44529.269745370373</v>
      </c>
      <c r="P262" s="77" t="s">
        <v>2389</v>
      </c>
      <c r="Q262" s="77"/>
      <c r="R262" s="77"/>
      <c r="S262" s="77"/>
      <c r="T262" s="79">
        <v>44529.269745370373</v>
      </c>
      <c r="U262" s="80" t="s">
        <v>4421</v>
      </c>
      <c r="V262" s="77"/>
      <c r="W262" s="77"/>
      <c r="X262" s="81" t="s">
        <v>6420</v>
      </c>
      <c r="Y262" s="77"/>
    </row>
    <row r="263" spans="1:25" x14ac:dyDescent="0.25">
      <c r="A263" s="62" t="s">
        <v>297</v>
      </c>
      <c r="B263" s="62" t="s">
        <v>297</v>
      </c>
      <c r="C263" s="63"/>
      <c r="D263" s="64"/>
      <c r="E263" s="65"/>
      <c r="F263" s="66"/>
      <c r="G263" s="63" t="str">
        <f>IF(Edges[[#This Row],[Relationship]]="Tweet","Skip","Show")</f>
        <v>Skip</v>
      </c>
      <c r="H263" s="67"/>
      <c r="I263" s="68"/>
      <c r="J263" s="68"/>
      <c r="K263" s="34"/>
      <c r="L263" s="75">
        <v>263</v>
      </c>
      <c r="M26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3" s="77" t="s">
        <v>178</v>
      </c>
      <c r="O263" s="79">
        <v>44529.269756944443</v>
      </c>
      <c r="P263" s="77" t="s">
        <v>2390</v>
      </c>
      <c r="Q263" s="80" t="s">
        <v>3558</v>
      </c>
      <c r="R263" s="77" t="s">
        <v>4026</v>
      </c>
      <c r="S263" s="77"/>
      <c r="T263" s="79">
        <v>44529.269756944443</v>
      </c>
      <c r="U263" s="80" t="s">
        <v>4422</v>
      </c>
      <c r="V263" s="77"/>
      <c r="W263" s="77"/>
      <c r="X263" s="81" t="s">
        <v>6421</v>
      </c>
      <c r="Y263" s="77"/>
    </row>
    <row r="264" spans="1:25" x14ac:dyDescent="0.25">
      <c r="A264" s="62" t="s">
        <v>298</v>
      </c>
      <c r="B264" s="62" t="s">
        <v>1667</v>
      </c>
      <c r="C264" s="63"/>
      <c r="D264" s="64"/>
      <c r="E264" s="65"/>
      <c r="F264" s="66"/>
      <c r="G264" s="63" t="str">
        <f>IF(Edges[[#This Row],[Relationship]]="Tweet","Skip","Show")</f>
        <v>Show</v>
      </c>
      <c r="H264" s="67"/>
      <c r="I264" s="68"/>
      <c r="J264" s="68"/>
      <c r="K264" s="34"/>
      <c r="L264" s="75">
        <v>264</v>
      </c>
      <c r="M26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4" s="77" t="s">
        <v>2278</v>
      </c>
      <c r="O264" s="79">
        <v>44529.269780092596</v>
      </c>
      <c r="P264" s="77" t="s">
        <v>2284</v>
      </c>
      <c r="Q264" s="77"/>
      <c r="R264" s="77"/>
      <c r="S264" s="77"/>
      <c r="T264" s="79">
        <v>44529.269780092596</v>
      </c>
      <c r="U264" s="80" t="s">
        <v>4423</v>
      </c>
      <c r="V264" s="77"/>
      <c r="W264" s="77"/>
      <c r="X264" s="81" t="s">
        <v>6422</v>
      </c>
      <c r="Y264" s="77"/>
    </row>
    <row r="265" spans="1:25" x14ac:dyDescent="0.25">
      <c r="A265" s="62" t="s">
        <v>298</v>
      </c>
      <c r="B265" s="62" t="s">
        <v>1668</v>
      </c>
      <c r="C265" s="63"/>
      <c r="D265" s="64"/>
      <c r="E265" s="65"/>
      <c r="F265" s="66"/>
      <c r="G265" s="63" t="str">
        <f>IF(Edges[[#This Row],[Relationship]]="Tweet","Skip","Show")</f>
        <v>Show</v>
      </c>
      <c r="H265" s="67"/>
      <c r="I265" s="68"/>
      <c r="J265" s="68"/>
      <c r="K265" s="34"/>
      <c r="L265" s="75">
        <v>265</v>
      </c>
      <c r="M26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5" s="77" t="s">
        <v>2278</v>
      </c>
      <c r="O265" s="79">
        <v>44529.269780092596</v>
      </c>
      <c r="P265" s="77" t="s">
        <v>2284</v>
      </c>
      <c r="Q265" s="77"/>
      <c r="R265" s="77"/>
      <c r="S265" s="77"/>
      <c r="T265" s="79">
        <v>44529.269780092596</v>
      </c>
      <c r="U265" s="80" t="s">
        <v>4423</v>
      </c>
      <c r="V265" s="77"/>
      <c r="W265" s="77"/>
      <c r="X265" s="81" t="s">
        <v>6422</v>
      </c>
      <c r="Y265" s="77"/>
    </row>
    <row r="266" spans="1:25" x14ac:dyDescent="0.25">
      <c r="A266" s="62" t="s">
        <v>299</v>
      </c>
      <c r="B266" s="62" t="s">
        <v>1150</v>
      </c>
      <c r="C266" s="63"/>
      <c r="D266" s="64"/>
      <c r="E266" s="65"/>
      <c r="F266" s="66"/>
      <c r="G266" s="63" t="str">
        <f>IF(Edges[[#This Row],[Relationship]]="Tweet","Skip","Show")</f>
        <v>Show</v>
      </c>
      <c r="H266" s="67"/>
      <c r="I266" s="68"/>
      <c r="J266" s="68"/>
      <c r="K266" s="34"/>
      <c r="L266" s="75">
        <v>266</v>
      </c>
      <c r="M26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6" s="77" t="s">
        <v>2278</v>
      </c>
      <c r="O266" s="79">
        <v>44529.269861111112</v>
      </c>
      <c r="P266" s="77" t="s">
        <v>2334</v>
      </c>
      <c r="Q266" s="77"/>
      <c r="R266" s="77"/>
      <c r="S266" s="77" t="s">
        <v>4113</v>
      </c>
      <c r="T266" s="79">
        <v>44529.269861111112</v>
      </c>
      <c r="U266" s="80" t="s">
        <v>4424</v>
      </c>
      <c r="V266" s="77"/>
      <c r="W266" s="77"/>
      <c r="X266" s="81" t="s">
        <v>6423</v>
      </c>
      <c r="Y266" s="77"/>
    </row>
    <row r="267" spans="1:25" x14ac:dyDescent="0.25">
      <c r="A267" s="62" t="s">
        <v>299</v>
      </c>
      <c r="B267" s="62" t="s">
        <v>1668</v>
      </c>
      <c r="C267" s="63"/>
      <c r="D267" s="64"/>
      <c r="E267" s="65"/>
      <c r="F267" s="66"/>
      <c r="G267" s="63" t="str">
        <f>IF(Edges[[#This Row],[Relationship]]="Tweet","Skip","Show")</f>
        <v>Show</v>
      </c>
      <c r="H267" s="67"/>
      <c r="I267" s="68"/>
      <c r="J267" s="68"/>
      <c r="K267" s="34"/>
      <c r="L267" s="75">
        <v>267</v>
      </c>
      <c r="M26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7" s="77" t="s">
        <v>2278</v>
      </c>
      <c r="O267" s="79">
        <v>44529.269861111112</v>
      </c>
      <c r="P267" s="77" t="s">
        <v>2334</v>
      </c>
      <c r="Q267" s="77"/>
      <c r="R267" s="77"/>
      <c r="S267" s="77" t="s">
        <v>4113</v>
      </c>
      <c r="T267" s="79">
        <v>44529.269861111112</v>
      </c>
      <c r="U267" s="80" t="s">
        <v>4424</v>
      </c>
      <c r="V267" s="77"/>
      <c r="W267" s="77"/>
      <c r="X267" s="81" t="s">
        <v>6423</v>
      </c>
      <c r="Y267" s="77"/>
    </row>
    <row r="268" spans="1:25" x14ac:dyDescent="0.25">
      <c r="A268" s="62" t="s">
        <v>299</v>
      </c>
      <c r="B268" s="62" t="s">
        <v>1715</v>
      </c>
      <c r="C268" s="63"/>
      <c r="D268" s="64"/>
      <c r="E268" s="65"/>
      <c r="F268" s="66"/>
      <c r="G268" s="63" t="str">
        <f>IF(Edges[[#This Row],[Relationship]]="Tweet","Skip","Show")</f>
        <v>Show</v>
      </c>
      <c r="H268" s="67"/>
      <c r="I268" s="68"/>
      <c r="J268" s="68"/>
      <c r="K268" s="34"/>
      <c r="L268" s="75">
        <v>268</v>
      </c>
      <c r="M26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8" s="77" t="s">
        <v>2278</v>
      </c>
      <c r="O268" s="79">
        <v>44529.269861111112</v>
      </c>
      <c r="P268" s="77" t="s">
        <v>2334</v>
      </c>
      <c r="Q268" s="77"/>
      <c r="R268" s="77"/>
      <c r="S268" s="77" t="s">
        <v>4113</v>
      </c>
      <c r="T268" s="79">
        <v>44529.269861111112</v>
      </c>
      <c r="U268" s="80" t="s">
        <v>4424</v>
      </c>
      <c r="V268" s="77"/>
      <c r="W268" s="77"/>
      <c r="X268" s="81" t="s">
        <v>6423</v>
      </c>
      <c r="Y268" s="77"/>
    </row>
    <row r="269" spans="1:25" x14ac:dyDescent="0.25">
      <c r="A269" s="62" t="s">
        <v>300</v>
      </c>
      <c r="B269" s="62" t="s">
        <v>1704</v>
      </c>
      <c r="C269" s="63"/>
      <c r="D269" s="64"/>
      <c r="E269" s="65"/>
      <c r="F269" s="66"/>
      <c r="G269" s="63" t="str">
        <f>IF(Edges[[#This Row],[Relationship]]="Tweet","Skip","Show")</f>
        <v>Show</v>
      </c>
      <c r="H269" s="67"/>
      <c r="I269" s="68"/>
      <c r="J269" s="68"/>
      <c r="K269" s="34"/>
      <c r="L269" s="75">
        <v>269</v>
      </c>
      <c r="M26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9" s="77" t="s">
        <v>2278</v>
      </c>
      <c r="O269" s="79">
        <v>44529.270092592589</v>
      </c>
      <c r="P269" s="77" t="s">
        <v>2318</v>
      </c>
      <c r="Q269" s="77"/>
      <c r="R269" s="77"/>
      <c r="S269" s="77"/>
      <c r="T269" s="79">
        <v>44529.270092592589</v>
      </c>
      <c r="U269" s="80" t="s">
        <v>4425</v>
      </c>
      <c r="V269" s="77"/>
      <c r="W269" s="77"/>
      <c r="X269" s="81" t="s">
        <v>6424</v>
      </c>
      <c r="Y269" s="77"/>
    </row>
    <row r="270" spans="1:25" x14ac:dyDescent="0.25">
      <c r="A270" s="62" t="s">
        <v>300</v>
      </c>
      <c r="B270" s="62" t="s">
        <v>1668</v>
      </c>
      <c r="C270" s="63"/>
      <c r="D270" s="64"/>
      <c r="E270" s="65"/>
      <c r="F270" s="66"/>
      <c r="G270" s="63" t="str">
        <f>IF(Edges[[#This Row],[Relationship]]="Tweet","Skip","Show")</f>
        <v>Show</v>
      </c>
      <c r="H270" s="67"/>
      <c r="I270" s="68"/>
      <c r="J270" s="68"/>
      <c r="K270" s="34"/>
      <c r="L270" s="75">
        <v>270</v>
      </c>
      <c r="M27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0" s="77" t="s">
        <v>2278</v>
      </c>
      <c r="O270" s="79">
        <v>44529.270092592589</v>
      </c>
      <c r="P270" s="77" t="s">
        <v>2318</v>
      </c>
      <c r="Q270" s="77"/>
      <c r="R270" s="77"/>
      <c r="S270" s="77"/>
      <c r="T270" s="79">
        <v>44529.270092592589</v>
      </c>
      <c r="U270" s="80" t="s">
        <v>4425</v>
      </c>
      <c r="V270" s="77"/>
      <c r="W270" s="77"/>
      <c r="X270" s="81" t="s">
        <v>6424</v>
      </c>
      <c r="Y270" s="77"/>
    </row>
    <row r="271" spans="1:25" x14ac:dyDescent="0.25">
      <c r="A271" s="62" t="s">
        <v>301</v>
      </c>
      <c r="B271" s="62" t="s">
        <v>1666</v>
      </c>
      <c r="C271" s="63"/>
      <c r="D271" s="64"/>
      <c r="E271" s="65"/>
      <c r="F271" s="66"/>
      <c r="G271" s="63" t="str">
        <f>IF(Edges[[#This Row],[Relationship]]="Tweet","Skip","Show")</f>
        <v>Show</v>
      </c>
      <c r="H271" s="67"/>
      <c r="I271" s="68"/>
      <c r="J271" s="68"/>
      <c r="K271" s="34"/>
      <c r="L271" s="75">
        <v>271</v>
      </c>
      <c r="M27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1" s="77" t="s">
        <v>2278</v>
      </c>
      <c r="O271" s="79">
        <v>44529.270254629628</v>
      </c>
      <c r="P271" s="77" t="s">
        <v>2285</v>
      </c>
      <c r="Q271" s="77"/>
      <c r="R271" s="77"/>
      <c r="S271" s="77"/>
      <c r="T271" s="79">
        <v>44529.270254629628</v>
      </c>
      <c r="U271" s="80" t="s">
        <v>4426</v>
      </c>
      <c r="V271" s="77"/>
      <c r="W271" s="77"/>
      <c r="X271" s="81" t="s">
        <v>6425</v>
      </c>
      <c r="Y271" s="77"/>
    </row>
    <row r="272" spans="1:25" x14ac:dyDescent="0.25">
      <c r="A272" s="62" t="s">
        <v>302</v>
      </c>
      <c r="B272" s="62" t="s">
        <v>1631</v>
      </c>
      <c r="C272" s="63"/>
      <c r="D272" s="64"/>
      <c r="E272" s="65"/>
      <c r="F272" s="66"/>
      <c r="G272" s="63" t="str">
        <f>IF(Edges[[#This Row],[Relationship]]="Tweet","Skip","Show")</f>
        <v>Show</v>
      </c>
      <c r="H272" s="67"/>
      <c r="I272" s="68"/>
      <c r="J272" s="68"/>
      <c r="K272" s="34"/>
      <c r="L272" s="75">
        <v>272</v>
      </c>
      <c r="M27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2" s="77" t="s">
        <v>2278</v>
      </c>
      <c r="O272" s="79">
        <v>44529.270856481482</v>
      </c>
      <c r="P272" s="77" t="s">
        <v>2321</v>
      </c>
      <c r="Q272" s="77"/>
      <c r="R272" s="77"/>
      <c r="S272" s="77" t="s">
        <v>4110</v>
      </c>
      <c r="T272" s="79">
        <v>44529.270856481482</v>
      </c>
      <c r="U272" s="80" t="s">
        <v>4427</v>
      </c>
      <c r="V272" s="77"/>
      <c r="W272" s="77"/>
      <c r="X272" s="81" t="s">
        <v>6426</v>
      </c>
      <c r="Y272" s="77"/>
    </row>
    <row r="273" spans="1:25" x14ac:dyDescent="0.25">
      <c r="A273" s="62" t="s">
        <v>303</v>
      </c>
      <c r="B273" s="62" t="s">
        <v>1666</v>
      </c>
      <c r="C273" s="63"/>
      <c r="D273" s="64"/>
      <c r="E273" s="65"/>
      <c r="F273" s="66"/>
      <c r="G273" s="63" t="str">
        <f>IF(Edges[[#This Row],[Relationship]]="Tweet","Skip","Show")</f>
        <v>Show</v>
      </c>
      <c r="H273" s="67"/>
      <c r="I273" s="68"/>
      <c r="J273" s="68"/>
      <c r="K273" s="34"/>
      <c r="L273" s="75">
        <v>273</v>
      </c>
      <c r="M27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3" s="77" t="s">
        <v>2278</v>
      </c>
      <c r="O273" s="79">
        <v>44529.271087962959</v>
      </c>
      <c r="P273" s="77" t="s">
        <v>2285</v>
      </c>
      <c r="Q273" s="77"/>
      <c r="R273" s="77"/>
      <c r="S273" s="77"/>
      <c r="T273" s="79">
        <v>44529.271087962959</v>
      </c>
      <c r="U273" s="80" t="s">
        <v>4428</v>
      </c>
      <c r="V273" s="77"/>
      <c r="W273" s="77"/>
      <c r="X273" s="81" t="s">
        <v>6427</v>
      </c>
      <c r="Y273" s="77"/>
    </row>
    <row r="274" spans="1:25" x14ac:dyDescent="0.25">
      <c r="A274" s="62" t="s">
        <v>304</v>
      </c>
      <c r="B274" s="62" t="s">
        <v>1764</v>
      </c>
      <c r="C274" s="63"/>
      <c r="D274" s="64"/>
      <c r="E274" s="65"/>
      <c r="F274" s="66"/>
      <c r="G274" s="63" t="str">
        <f>IF(Edges[[#This Row],[Relationship]]="Tweet","Skip","Show")</f>
        <v>Show</v>
      </c>
      <c r="H274" s="67"/>
      <c r="I274" s="68"/>
      <c r="J274" s="68"/>
      <c r="K274" s="34"/>
      <c r="L274" s="75">
        <v>274</v>
      </c>
      <c r="M27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4" s="77" t="s">
        <v>2278</v>
      </c>
      <c r="O274" s="79">
        <v>44529.271319444444</v>
      </c>
      <c r="P274" s="77" t="s">
        <v>2391</v>
      </c>
      <c r="Q274" s="80" t="s">
        <v>3559</v>
      </c>
      <c r="R274" s="77" t="s">
        <v>4027</v>
      </c>
      <c r="S274" s="77"/>
      <c r="T274" s="79">
        <v>44529.271319444444</v>
      </c>
      <c r="U274" s="80" t="s">
        <v>4429</v>
      </c>
      <c r="V274" s="77"/>
      <c r="W274" s="77"/>
      <c r="X274" s="81" t="s">
        <v>6428</v>
      </c>
      <c r="Y274" s="77"/>
    </row>
    <row r="275" spans="1:25" x14ac:dyDescent="0.25">
      <c r="A275" s="62" t="s">
        <v>305</v>
      </c>
      <c r="B275" s="62" t="s">
        <v>305</v>
      </c>
      <c r="C275" s="63"/>
      <c r="D275" s="64"/>
      <c r="E275" s="65"/>
      <c r="F275" s="66"/>
      <c r="G275" s="63" t="str">
        <f>IF(Edges[[#This Row],[Relationship]]="Tweet","Skip","Show")</f>
        <v>Skip</v>
      </c>
      <c r="H275" s="67"/>
      <c r="I275" s="68"/>
      <c r="J275" s="68"/>
      <c r="K275" s="34"/>
      <c r="L275" s="75">
        <v>275</v>
      </c>
      <c r="M27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5" s="77" t="s">
        <v>178</v>
      </c>
      <c r="O275" s="79">
        <v>44529.271597222221</v>
      </c>
      <c r="P275" s="77" t="s">
        <v>2392</v>
      </c>
      <c r="Q275" s="80" t="s">
        <v>3560</v>
      </c>
      <c r="R275" s="77" t="s">
        <v>4018</v>
      </c>
      <c r="S275" s="77" t="s">
        <v>4119</v>
      </c>
      <c r="T275" s="79">
        <v>44529.271597222221</v>
      </c>
      <c r="U275" s="80" t="s">
        <v>4430</v>
      </c>
      <c r="V275" s="77"/>
      <c r="W275" s="77"/>
      <c r="X275" s="81" t="s">
        <v>6429</v>
      </c>
      <c r="Y275" s="77"/>
    </row>
    <row r="276" spans="1:25" x14ac:dyDescent="0.25">
      <c r="A276" s="62" t="s">
        <v>306</v>
      </c>
      <c r="B276" s="62" t="s">
        <v>1765</v>
      </c>
      <c r="C276" s="63"/>
      <c r="D276" s="64"/>
      <c r="E276" s="65"/>
      <c r="F276" s="66"/>
      <c r="G276" s="63" t="str">
        <f>IF(Edges[[#This Row],[Relationship]]="Tweet","Skip","Show")</f>
        <v>Show</v>
      </c>
      <c r="H276" s="67"/>
      <c r="I276" s="68"/>
      <c r="J276" s="68"/>
      <c r="K276" s="34"/>
      <c r="L276" s="75">
        <v>276</v>
      </c>
      <c r="M27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6" s="77" t="s">
        <v>2278</v>
      </c>
      <c r="O276" s="79">
        <v>44529.271504629629</v>
      </c>
      <c r="P276" s="77" t="s">
        <v>2393</v>
      </c>
      <c r="Q276" s="77"/>
      <c r="R276" s="77"/>
      <c r="S276" s="77"/>
      <c r="T276" s="79">
        <v>44529.271504629629</v>
      </c>
      <c r="U276" s="80" t="s">
        <v>4431</v>
      </c>
      <c r="V276" s="77"/>
      <c r="W276" s="77"/>
      <c r="X276" s="81" t="s">
        <v>6430</v>
      </c>
      <c r="Y276" s="77"/>
    </row>
    <row r="277" spans="1:25" x14ac:dyDescent="0.25">
      <c r="A277" s="62" t="s">
        <v>306</v>
      </c>
      <c r="B277" s="62" t="s">
        <v>1765</v>
      </c>
      <c r="C277" s="63"/>
      <c r="D277" s="64"/>
      <c r="E277" s="65"/>
      <c r="F277" s="66"/>
      <c r="G277" s="63" t="str">
        <f>IF(Edges[[#This Row],[Relationship]]="Tweet","Skip","Show")</f>
        <v>Show</v>
      </c>
      <c r="H277" s="67"/>
      <c r="I277" s="68"/>
      <c r="J277" s="68"/>
      <c r="K277" s="34"/>
      <c r="L277" s="75">
        <v>277</v>
      </c>
      <c r="M27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7" s="77" t="s">
        <v>2278</v>
      </c>
      <c r="O277" s="79">
        <v>44529.271527777775</v>
      </c>
      <c r="P277" s="77" t="s">
        <v>2394</v>
      </c>
      <c r="Q277" s="77"/>
      <c r="R277" s="77"/>
      <c r="S277" s="77"/>
      <c r="T277" s="79">
        <v>44529.271527777775</v>
      </c>
      <c r="U277" s="80" t="s">
        <v>4432</v>
      </c>
      <c r="V277" s="77"/>
      <c r="W277" s="77"/>
      <c r="X277" s="81" t="s">
        <v>6431</v>
      </c>
      <c r="Y277" s="77"/>
    </row>
    <row r="278" spans="1:25" x14ac:dyDescent="0.25">
      <c r="A278" s="62" t="s">
        <v>306</v>
      </c>
      <c r="B278" s="62" t="s">
        <v>1765</v>
      </c>
      <c r="C278" s="63"/>
      <c r="D278" s="64"/>
      <c r="E278" s="65"/>
      <c r="F278" s="66"/>
      <c r="G278" s="63" t="str">
        <f>IF(Edges[[#This Row],[Relationship]]="Tweet","Skip","Show")</f>
        <v>Show</v>
      </c>
      <c r="H278" s="67"/>
      <c r="I278" s="68"/>
      <c r="J278" s="68"/>
      <c r="K278" s="34"/>
      <c r="L278" s="75">
        <v>278</v>
      </c>
      <c r="M27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8" s="77" t="s">
        <v>2278</v>
      </c>
      <c r="O278" s="79">
        <v>44529.271574074075</v>
      </c>
      <c r="P278" s="77" t="s">
        <v>2395</v>
      </c>
      <c r="Q278" s="77"/>
      <c r="R278" s="77"/>
      <c r="S278" s="77"/>
      <c r="T278" s="79">
        <v>44529.271574074075</v>
      </c>
      <c r="U278" s="80" t="s">
        <v>4433</v>
      </c>
      <c r="V278" s="77"/>
      <c r="W278" s="77"/>
      <c r="X278" s="81" t="s">
        <v>6432</v>
      </c>
      <c r="Y278" s="77"/>
    </row>
    <row r="279" spans="1:25" x14ac:dyDescent="0.25">
      <c r="A279" s="62" t="s">
        <v>306</v>
      </c>
      <c r="B279" s="62" t="s">
        <v>1765</v>
      </c>
      <c r="C279" s="63"/>
      <c r="D279" s="64"/>
      <c r="E279" s="65"/>
      <c r="F279" s="66"/>
      <c r="G279" s="63" t="str">
        <f>IF(Edges[[#This Row],[Relationship]]="Tweet","Skip","Show")</f>
        <v>Show</v>
      </c>
      <c r="H279" s="67"/>
      <c r="I279" s="68"/>
      <c r="J279" s="68"/>
      <c r="K279" s="34"/>
      <c r="L279" s="75">
        <v>279</v>
      </c>
      <c r="M27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9" s="77" t="s">
        <v>2278</v>
      </c>
      <c r="O279" s="79">
        <v>44529.271666666667</v>
      </c>
      <c r="P279" s="77" t="s">
        <v>2396</v>
      </c>
      <c r="Q279" s="77"/>
      <c r="R279" s="77"/>
      <c r="S279" s="77"/>
      <c r="T279" s="79">
        <v>44529.271666666667</v>
      </c>
      <c r="U279" s="80" t="s">
        <v>4434</v>
      </c>
      <c r="V279" s="77"/>
      <c r="W279" s="77"/>
      <c r="X279" s="81" t="s">
        <v>6433</v>
      </c>
      <c r="Y279" s="77"/>
    </row>
    <row r="280" spans="1:25" x14ac:dyDescent="0.25">
      <c r="A280" s="62" t="s">
        <v>306</v>
      </c>
      <c r="B280" s="62" t="s">
        <v>1765</v>
      </c>
      <c r="C280" s="63"/>
      <c r="D280" s="64"/>
      <c r="E280" s="65"/>
      <c r="F280" s="66"/>
      <c r="G280" s="63" t="str">
        <f>IF(Edges[[#This Row],[Relationship]]="Tweet","Skip","Show")</f>
        <v>Show</v>
      </c>
      <c r="H280" s="67"/>
      <c r="I280" s="68"/>
      <c r="J280" s="68"/>
      <c r="K280" s="34"/>
      <c r="L280" s="75">
        <v>280</v>
      </c>
      <c r="M28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80" s="77" t="s">
        <v>2278</v>
      </c>
      <c r="O280" s="79">
        <v>44529.27171296296</v>
      </c>
      <c r="P280" s="77" t="s">
        <v>2397</v>
      </c>
      <c r="Q280" s="77"/>
      <c r="R280" s="77"/>
      <c r="S280" s="77"/>
      <c r="T280" s="79">
        <v>44529.27171296296</v>
      </c>
      <c r="U280" s="80" t="s">
        <v>4435</v>
      </c>
      <c r="V280" s="77"/>
      <c r="W280" s="77"/>
      <c r="X280" s="81" t="s">
        <v>6434</v>
      </c>
      <c r="Y280" s="77"/>
    </row>
    <row r="281" spans="1:25" x14ac:dyDescent="0.25">
      <c r="A281" s="62" t="s">
        <v>306</v>
      </c>
      <c r="B281" s="62" t="s">
        <v>1765</v>
      </c>
      <c r="C281" s="63"/>
      <c r="D281" s="64"/>
      <c r="E281" s="65"/>
      <c r="F281" s="66"/>
      <c r="G281" s="63" t="str">
        <f>IF(Edges[[#This Row],[Relationship]]="Tweet","Skip","Show")</f>
        <v>Show</v>
      </c>
      <c r="H281" s="67"/>
      <c r="I281" s="68"/>
      <c r="J281" s="68"/>
      <c r="K281" s="34"/>
      <c r="L281" s="75">
        <v>281</v>
      </c>
      <c r="M28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81" s="77" t="s">
        <v>2278</v>
      </c>
      <c r="O281" s="79">
        <v>44529.271782407406</v>
      </c>
      <c r="P281" s="77" t="s">
        <v>2398</v>
      </c>
      <c r="Q281" s="77"/>
      <c r="R281" s="77"/>
      <c r="S281" s="77"/>
      <c r="T281" s="79">
        <v>44529.271782407406</v>
      </c>
      <c r="U281" s="80" t="s">
        <v>4436</v>
      </c>
      <c r="V281" s="77"/>
      <c r="W281" s="77"/>
      <c r="X281" s="81" t="s">
        <v>6435</v>
      </c>
      <c r="Y281" s="77"/>
    </row>
    <row r="282" spans="1:25" x14ac:dyDescent="0.25">
      <c r="A282" s="62" t="s">
        <v>306</v>
      </c>
      <c r="B282" s="62" t="s">
        <v>1765</v>
      </c>
      <c r="C282" s="63"/>
      <c r="D282" s="64"/>
      <c r="E282" s="65"/>
      <c r="F282" s="66"/>
      <c r="G282" s="63" t="str">
        <f>IF(Edges[[#This Row],[Relationship]]="Tweet","Skip","Show")</f>
        <v>Show</v>
      </c>
      <c r="H282" s="67"/>
      <c r="I282" s="68"/>
      <c r="J282" s="68"/>
      <c r="K282" s="34"/>
      <c r="L282" s="75">
        <v>282</v>
      </c>
      <c r="M28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82" s="77" t="s">
        <v>2278</v>
      </c>
      <c r="O282" s="79">
        <v>44529.271817129629</v>
      </c>
      <c r="P282" s="77" t="s">
        <v>2399</v>
      </c>
      <c r="Q282" s="77"/>
      <c r="R282" s="77"/>
      <c r="S282" s="77"/>
      <c r="T282" s="79">
        <v>44529.271817129629</v>
      </c>
      <c r="U282" s="80" t="s">
        <v>4437</v>
      </c>
      <c r="V282" s="77"/>
      <c r="W282" s="77"/>
      <c r="X282" s="81" t="s">
        <v>6436</v>
      </c>
      <c r="Y282" s="77"/>
    </row>
    <row r="283" spans="1:25" x14ac:dyDescent="0.25">
      <c r="A283" s="62" t="s">
        <v>306</v>
      </c>
      <c r="B283" s="62" t="s">
        <v>1765</v>
      </c>
      <c r="C283" s="63"/>
      <c r="D283" s="64"/>
      <c r="E283" s="65"/>
      <c r="F283" s="66"/>
      <c r="G283" s="63" t="str">
        <f>IF(Edges[[#This Row],[Relationship]]="Tweet","Skip","Show")</f>
        <v>Show</v>
      </c>
      <c r="H283" s="67"/>
      <c r="I283" s="68"/>
      <c r="J283" s="68"/>
      <c r="K283" s="34"/>
      <c r="L283" s="75">
        <v>283</v>
      </c>
      <c r="M28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83" s="77" t="s">
        <v>2278</v>
      </c>
      <c r="O283" s="79">
        <v>44529.271921296298</v>
      </c>
      <c r="P283" s="77" t="s">
        <v>2400</v>
      </c>
      <c r="Q283" s="77"/>
      <c r="R283" s="77"/>
      <c r="S283" s="77"/>
      <c r="T283" s="79">
        <v>44529.271921296298</v>
      </c>
      <c r="U283" s="80" t="s">
        <v>4438</v>
      </c>
      <c r="V283" s="77"/>
      <c r="W283" s="77"/>
      <c r="X283" s="81" t="s">
        <v>6437</v>
      </c>
      <c r="Y283" s="77"/>
    </row>
    <row r="284" spans="1:25" x14ac:dyDescent="0.25">
      <c r="A284" s="62" t="s">
        <v>307</v>
      </c>
      <c r="B284" s="62" t="s">
        <v>1666</v>
      </c>
      <c r="C284" s="63"/>
      <c r="D284" s="64"/>
      <c r="E284" s="65"/>
      <c r="F284" s="66"/>
      <c r="G284" s="63" t="str">
        <f>IF(Edges[[#This Row],[Relationship]]="Tweet","Skip","Show")</f>
        <v>Show</v>
      </c>
      <c r="H284" s="67"/>
      <c r="I284" s="68"/>
      <c r="J284" s="68"/>
      <c r="K284" s="34"/>
      <c r="L284" s="75">
        <v>284</v>
      </c>
      <c r="M28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84" s="77" t="s">
        <v>2278</v>
      </c>
      <c r="O284" s="79">
        <v>44529.271932870368</v>
      </c>
      <c r="P284" s="77" t="s">
        <v>2285</v>
      </c>
      <c r="Q284" s="77"/>
      <c r="R284" s="77"/>
      <c r="S284" s="77"/>
      <c r="T284" s="79">
        <v>44529.271932870368</v>
      </c>
      <c r="U284" s="80" t="s">
        <v>4439</v>
      </c>
      <c r="V284" s="77"/>
      <c r="W284" s="77"/>
      <c r="X284" s="81" t="s">
        <v>6438</v>
      </c>
      <c r="Y284" s="77"/>
    </row>
    <row r="285" spans="1:25" x14ac:dyDescent="0.25">
      <c r="A285" s="62" t="s">
        <v>308</v>
      </c>
      <c r="B285" s="62" t="s">
        <v>308</v>
      </c>
      <c r="C285" s="63"/>
      <c r="D285" s="64"/>
      <c r="E285" s="65"/>
      <c r="F285" s="66"/>
      <c r="G285" s="63" t="str">
        <f>IF(Edges[[#This Row],[Relationship]]="Tweet","Skip","Show")</f>
        <v>Skip</v>
      </c>
      <c r="H285" s="67"/>
      <c r="I285" s="68"/>
      <c r="J285" s="68"/>
      <c r="K285" s="34"/>
      <c r="L285" s="75">
        <v>285</v>
      </c>
      <c r="M28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85" s="77" t="s">
        <v>178</v>
      </c>
      <c r="O285" s="79">
        <v>44529.272060185183</v>
      </c>
      <c r="P285" s="77" t="s">
        <v>2401</v>
      </c>
      <c r="Q285" s="80" t="s">
        <v>3561</v>
      </c>
      <c r="R285" s="77" t="s">
        <v>4028</v>
      </c>
      <c r="S285" s="77"/>
      <c r="T285" s="79">
        <v>44529.272060185183</v>
      </c>
      <c r="U285" s="80" t="s">
        <v>4440</v>
      </c>
      <c r="V285" s="77"/>
      <c r="W285" s="77"/>
      <c r="X285" s="81" t="s">
        <v>6439</v>
      </c>
      <c r="Y285" s="77"/>
    </row>
    <row r="286" spans="1:25" x14ac:dyDescent="0.25">
      <c r="A286" s="62" t="s">
        <v>309</v>
      </c>
      <c r="B286" s="62" t="s">
        <v>309</v>
      </c>
      <c r="C286" s="63"/>
      <c r="D286" s="64"/>
      <c r="E286" s="65"/>
      <c r="F286" s="66"/>
      <c r="G286" s="63" t="str">
        <f>IF(Edges[[#This Row],[Relationship]]="Tweet","Skip","Show")</f>
        <v>Skip</v>
      </c>
      <c r="H286" s="67"/>
      <c r="I286" s="68"/>
      <c r="J286" s="68"/>
      <c r="K286" s="34"/>
      <c r="L286" s="75">
        <v>286</v>
      </c>
      <c r="M28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86" s="77" t="s">
        <v>178</v>
      </c>
      <c r="O286" s="79">
        <v>44529.272337962961</v>
      </c>
      <c r="P286" s="77" t="s">
        <v>2402</v>
      </c>
      <c r="Q286" s="80" t="s">
        <v>3562</v>
      </c>
      <c r="R286" s="77" t="s">
        <v>4018</v>
      </c>
      <c r="S286" s="77"/>
      <c r="T286" s="79">
        <v>44529.272337962961</v>
      </c>
      <c r="U286" s="80" t="s">
        <v>4441</v>
      </c>
      <c r="V286" s="77"/>
      <c r="W286" s="77"/>
      <c r="X286" s="81" t="s">
        <v>6440</v>
      </c>
      <c r="Y286" s="77"/>
    </row>
    <row r="287" spans="1:25" x14ac:dyDescent="0.25">
      <c r="A287" s="62" t="s">
        <v>310</v>
      </c>
      <c r="B287" s="62" t="s">
        <v>1478</v>
      </c>
      <c r="C287" s="63"/>
      <c r="D287" s="64"/>
      <c r="E287" s="65"/>
      <c r="F287" s="66"/>
      <c r="G287" s="63" t="str">
        <f>IF(Edges[[#This Row],[Relationship]]="Tweet","Skip","Show")</f>
        <v>Show</v>
      </c>
      <c r="H287" s="67"/>
      <c r="I287" s="68"/>
      <c r="J287" s="68"/>
      <c r="K287" s="34"/>
      <c r="L287" s="75">
        <v>287</v>
      </c>
      <c r="M28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87" s="77" t="s">
        <v>2278</v>
      </c>
      <c r="O287" s="79">
        <v>44529.272372685184</v>
      </c>
      <c r="P287" s="77" t="s">
        <v>2294</v>
      </c>
      <c r="Q287" s="77"/>
      <c r="R287" s="77"/>
      <c r="S287" s="77" t="s">
        <v>4104</v>
      </c>
      <c r="T287" s="79">
        <v>44529.272372685184</v>
      </c>
      <c r="U287" s="80" t="s">
        <v>4442</v>
      </c>
      <c r="V287" s="77"/>
      <c r="W287" s="77"/>
      <c r="X287" s="81" t="s">
        <v>6441</v>
      </c>
      <c r="Y287" s="77"/>
    </row>
    <row r="288" spans="1:25" x14ac:dyDescent="0.25">
      <c r="A288" s="62" t="s">
        <v>311</v>
      </c>
      <c r="B288" s="62" t="s">
        <v>1478</v>
      </c>
      <c r="C288" s="63"/>
      <c r="D288" s="64"/>
      <c r="E288" s="65"/>
      <c r="F288" s="66"/>
      <c r="G288" s="63" t="str">
        <f>IF(Edges[[#This Row],[Relationship]]="Tweet","Skip","Show")</f>
        <v>Show</v>
      </c>
      <c r="H288" s="67"/>
      <c r="I288" s="68"/>
      <c r="J288" s="68"/>
      <c r="K288" s="34"/>
      <c r="L288" s="75">
        <v>288</v>
      </c>
      <c r="M28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88" s="77" t="s">
        <v>2278</v>
      </c>
      <c r="O288" s="79">
        <v>44529.272534722222</v>
      </c>
      <c r="P288" s="77" t="s">
        <v>2294</v>
      </c>
      <c r="Q288" s="77"/>
      <c r="R288" s="77"/>
      <c r="S288" s="77" t="s">
        <v>4104</v>
      </c>
      <c r="T288" s="79">
        <v>44529.272534722222</v>
      </c>
      <c r="U288" s="80" t="s">
        <v>4443</v>
      </c>
      <c r="V288" s="77"/>
      <c r="W288" s="77"/>
      <c r="X288" s="81" t="s">
        <v>6442</v>
      </c>
      <c r="Y288" s="77"/>
    </row>
    <row r="289" spans="1:25" x14ac:dyDescent="0.25">
      <c r="A289" s="62" t="s">
        <v>312</v>
      </c>
      <c r="B289" s="62" t="s">
        <v>1766</v>
      </c>
      <c r="C289" s="63"/>
      <c r="D289" s="64"/>
      <c r="E289" s="65"/>
      <c r="F289" s="66"/>
      <c r="G289" s="63" t="str">
        <f>IF(Edges[[#This Row],[Relationship]]="Tweet","Skip","Show")</f>
        <v>Show</v>
      </c>
      <c r="H289" s="67"/>
      <c r="I289" s="68"/>
      <c r="J289" s="68"/>
      <c r="K289" s="34"/>
      <c r="L289" s="75">
        <v>289</v>
      </c>
      <c r="M28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89" s="77" t="s">
        <v>2279</v>
      </c>
      <c r="O289" s="79">
        <v>44529.273379629631</v>
      </c>
      <c r="P289" s="77" t="s">
        <v>2403</v>
      </c>
      <c r="Q289" s="77"/>
      <c r="R289" s="77"/>
      <c r="S289" s="77"/>
      <c r="T289" s="79">
        <v>44529.273379629631</v>
      </c>
      <c r="U289" s="80" t="s">
        <v>4444</v>
      </c>
      <c r="V289" s="77"/>
      <c r="W289" s="77"/>
      <c r="X289" s="81" t="s">
        <v>6443</v>
      </c>
      <c r="Y289" s="81" t="s">
        <v>8309</v>
      </c>
    </row>
    <row r="290" spans="1:25" x14ac:dyDescent="0.25">
      <c r="A290" s="62" t="s">
        <v>313</v>
      </c>
      <c r="B290" s="62" t="s">
        <v>600</v>
      </c>
      <c r="C290" s="63"/>
      <c r="D290" s="64"/>
      <c r="E290" s="65"/>
      <c r="F290" s="66"/>
      <c r="G290" s="63" t="str">
        <f>IF(Edges[[#This Row],[Relationship]]="Tweet","Skip","Show")</f>
        <v>Show</v>
      </c>
      <c r="H290" s="67"/>
      <c r="I290" s="68"/>
      <c r="J290" s="68"/>
      <c r="K290" s="34"/>
      <c r="L290" s="75">
        <v>290</v>
      </c>
      <c r="M29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90" s="77" t="s">
        <v>2279</v>
      </c>
      <c r="O290" s="79">
        <v>44529.273449074077</v>
      </c>
      <c r="P290" s="77" t="s">
        <v>2404</v>
      </c>
      <c r="Q290" s="80" t="s">
        <v>3563</v>
      </c>
      <c r="R290" s="77" t="s">
        <v>4018</v>
      </c>
      <c r="S290" s="77"/>
      <c r="T290" s="79">
        <v>44529.273449074077</v>
      </c>
      <c r="U290" s="80" t="s">
        <v>4445</v>
      </c>
      <c r="V290" s="77"/>
      <c r="W290" s="77"/>
      <c r="X290" s="81" t="s">
        <v>6444</v>
      </c>
      <c r="Y290" s="81" t="s">
        <v>8310</v>
      </c>
    </row>
    <row r="291" spans="1:25" x14ac:dyDescent="0.25">
      <c r="A291" s="62" t="s">
        <v>314</v>
      </c>
      <c r="B291" s="62" t="s">
        <v>314</v>
      </c>
      <c r="C291" s="63"/>
      <c r="D291" s="64"/>
      <c r="E291" s="65"/>
      <c r="F291" s="66"/>
      <c r="G291" s="63" t="str">
        <f>IF(Edges[[#This Row],[Relationship]]="Tweet","Skip","Show")</f>
        <v>Skip</v>
      </c>
      <c r="H291" s="67"/>
      <c r="I291" s="68"/>
      <c r="J291" s="68"/>
      <c r="K291" s="34"/>
      <c r="L291" s="75">
        <v>291</v>
      </c>
      <c r="M29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91" s="77" t="s">
        <v>178</v>
      </c>
      <c r="O291" s="79">
        <v>44529.273541666669</v>
      </c>
      <c r="P291" s="77" t="s">
        <v>2405</v>
      </c>
      <c r="Q291" s="77"/>
      <c r="R291" s="77"/>
      <c r="S291" s="77" t="s">
        <v>4120</v>
      </c>
      <c r="T291" s="79">
        <v>44529.273541666669</v>
      </c>
      <c r="U291" s="80" t="s">
        <v>4446</v>
      </c>
      <c r="V291" s="77"/>
      <c r="W291" s="77"/>
      <c r="X291" s="81" t="s">
        <v>6445</v>
      </c>
      <c r="Y291" s="77"/>
    </row>
    <row r="292" spans="1:25" x14ac:dyDescent="0.25">
      <c r="A292" s="62" t="s">
        <v>315</v>
      </c>
      <c r="B292" s="62" t="s">
        <v>1767</v>
      </c>
      <c r="C292" s="63"/>
      <c r="D292" s="64"/>
      <c r="E292" s="65"/>
      <c r="F292" s="66"/>
      <c r="G292" s="63" t="str">
        <f>IF(Edges[[#This Row],[Relationship]]="Tweet","Skip","Show")</f>
        <v>Show</v>
      </c>
      <c r="H292" s="67"/>
      <c r="I292" s="68"/>
      <c r="J292" s="68"/>
      <c r="K292" s="34"/>
      <c r="L292" s="75">
        <v>292</v>
      </c>
      <c r="M29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92" s="77" t="s">
        <v>2278</v>
      </c>
      <c r="O292" s="79">
        <v>44529.273738425924</v>
      </c>
      <c r="P292" s="77" t="s">
        <v>2406</v>
      </c>
      <c r="Q292" s="77"/>
      <c r="R292" s="77"/>
      <c r="S292" s="77"/>
      <c r="T292" s="79">
        <v>44529.273738425924</v>
      </c>
      <c r="U292" s="80" t="s">
        <v>4447</v>
      </c>
      <c r="V292" s="77"/>
      <c r="W292" s="77"/>
      <c r="X292" s="81" t="s">
        <v>6446</v>
      </c>
      <c r="Y292" s="77"/>
    </row>
    <row r="293" spans="1:25" x14ac:dyDescent="0.25">
      <c r="A293" s="62" t="s">
        <v>316</v>
      </c>
      <c r="B293" s="62" t="s">
        <v>316</v>
      </c>
      <c r="C293" s="63"/>
      <c r="D293" s="64"/>
      <c r="E293" s="65"/>
      <c r="F293" s="66"/>
      <c r="G293" s="63" t="str">
        <f>IF(Edges[[#This Row],[Relationship]]="Tweet","Skip","Show")</f>
        <v>Skip</v>
      </c>
      <c r="H293" s="67"/>
      <c r="I293" s="68"/>
      <c r="J293" s="68"/>
      <c r="K293" s="34"/>
      <c r="L293" s="75">
        <v>293</v>
      </c>
      <c r="M29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93" s="77" t="s">
        <v>178</v>
      </c>
      <c r="O293" s="79">
        <v>44529.273796296293</v>
      </c>
      <c r="P293" s="77" t="s">
        <v>2407</v>
      </c>
      <c r="Q293" s="80" t="s">
        <v>3564</v>
      </c>
      <c r="R293" s="77" t="s">
        <v>4029</v>
      </c>
      <c r="S293" s="77" t="s">
        <v>4121</v>
      </c>
      <c r="T293" s="79">
        <v>44529.273796296293</v>
      </c>
      <c r="U293" s="80" t="s">
        <v>4448</v>
      </c>
      <c r="V293" s="77"/>
      <c r="W293" s="77"/>
      <c r="X293" s="81" t="s">
        <v>6447</v>
      </c>
      <c r="Y293" s="77"/>
    </row>
    <row r="294" spans="1:25" x14ac:dyDescent="0.25">
      <c r="A294" s="62" t="s">
        <v>317</v>
      </c>
      <c r="B294" s="62" t="s">
        <v>317</v>
      </c>
      <c r="C294" s="63"/>
      <c r="D294" s="64"/>
      <c r="E294" s="65"/>
      <c r="F294" s="66"/>
      <c r="G294" s="63" t="str">
        <f>IF(Edges[[#This Row],[Relationship]]="Tweet","Skip","Show")</f>
        <v>Skip</v>
      </c>
      <c r="H294" s="67"/>
      <c r="I294" s="68"/>
      <c r="J294" s="68"/>
      <c r="K294" s="34"/>
      <c r="L294" s="75">
        <v>294</v>
      </c>
      <c r="M29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94" s="77" t="s">
        <v>178</v>
      </c>
      <c r="O294" s="79">
        <v>44529.27380787037</v>
      </c>
      <c r="P294" s="77" t="s">
        <v>2408</v>
      </c>
      <c r="Q294" s="80" t="s">
        <v>3565</v>
      </c>
      <c r="R294" s="77" t="s">
        <v>4025</v>
      </c>
      <c r="S294" s="77"/>
      <c r="T294" s="79">
        <v>44529.27380787037</v>
      </c>
      <c r="U294" s="80" t="s">
        <v>4449</v>
      </c>
      <c r="V294" s="77"/>
      <c r="W294" s="77"/>
      <c r="X294" s="81" t="s">
        <v>6448</v>
      </c>
      <c r="Y294" s="77"/>
    </row>
    <row r="295" spans="1:25" x14ac:dyDescent="0.25">
      <c r="A295" s="62" t="s">
        <v>318</v>
      </c>
      <c r="B295" s="62" t="s">
        <v>1768</v>
      </c>
      <c r="C295" s="63"/>
      <c r="D295" s="64"/>
      <c r="E295" s="65"/>
      <c r="F295" s="66"/>
      <c r="G295" s="63" t="str">
        <f>IF(Edges[[#This Row],[Relationship]]="Tweet","Skip","Show")</f>
        <v>Show</v>
      </c>
      <c r="H295" s="67"/>
      <c r="I295" s="68"/>
      <c r="J295" s="68"/>
      <c r="K295" s="34"/>
      <c r="L295" s="75">
        <v>295</v>
      </c>
      <c r="M29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95" s="77" t="s">
        <v>2278</v>
      </c>
      <c r="O295" s="79">
        <v>44529.274282407408</v>
      </c>
      <c r="P295" s="77" t="s">
        <v>2409</v>
      </c>
      <c r="Q295" s="77"/>
      <c r="R295" s="77"/>
      <c r="S295" s="77" t="s">
        <v>4122</v>
      </c>
      <c r="T295" s="79">
        <v>44529.274282407408</v>
      </c>
      <c r="U295" s="80" t="s">
        <v>4450</v>
      </c>
      <c r="V295" s="77"/>
      <c r="W295" s="77"/>
      <c r="X295" s="81" t="s">
        <v>6449</v>
      </c>
      <c r="Y295" s="77"/>
    </row>
    <row r="296" spans="1:25" x14ac:dyDescent="0.25">
      <c r="A296" s="62" t="s">
        <v>318</v>
      </c>
      <c r="B296" s="62" t="s">
        <v>1769</v>
      </c>
      <c r="C296" s="63"/>
      <c r="D296" s="64"/>
      <c r="E296" s="65"/>
      <c r="F296" s="66"/>
      <c r="G296" s="63" t="str">
        <f>IF(Edges[[#This Row],[Relationship]]="Tweet","Skip","Show")</f>
        <v>Show</v>
      </c>
      <c r="H296" s="67"/>
      <c r="I296" s="68"/>
      <c r="J296" s="68"/>
      <c r="K296" s="34"/>
      <c r="L296" s="75">
        <v>296</v>
      </c>
      <c r="M29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96" s="77" t="s">
        <v>2278</v>
      </c>
      <c r="O296" s="79">
        <v>44529.274282407408</v>
      </c>
      <c r="P296" s="77" t="s">
        <v>2409</v>
      </c>
      <c r="Q296" s="77"/>
      <c r="R296" s="77"/>
      <c r="S296" s="77" t="s">
        <v>4122</v>
      </c>
      <c r="T296" s="79">
        <v>44529.274282407408</v>
      </c>
      <c r="U296" s="80" t="s">
        <v>4450</v>
      </c>
      <c r="V296" s="77"/>
      <c r="W296" s="77"/>
      <c r="X296" s="81" t="s">
        <v>6449</v>
      </c>
      <c r="Y296" s="77"/>
    </row>
    <row r="297" spans="1:25" x14ac:dyDescent="0.25">
      <c r="A297" s="62" t="s">
        <v>319</v>
      </c>
      <c r="B297" s="62" t="s">
        <v>1770</v>
      </c>
      <c r="C297" s="63"/>
      <c r="D297" s="64"/>
      <c r="E297" s="65"/>
      <c r="F297" s="66"/>
      <c r="G297" s="63" t="str">
        <f>IF(Edges[[#This Row],[Relationship]]="Tweet","Skip","Show")</f>
        <v>Show</v>
      </c>
      <c r="H297" s="67"/>
      <c r="I297" s="68"/>
      <c r="J297" s="68"/>
      <c r="K297" s="34"/>
      <c r="L297" s="75">
        <v>297</v>
      </c>
      <c r="M29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97" s="77" t="s">
        <v>2278</v>
      </c>
      <c r="O297" s="79">
        <v>44529.27447916667</v>
      </c>
      <c r="P297" s="77" t="s">
        <v>2410</v>
      </c>
      <c r="Q297" s="80" t="s">
        <v>3566</v>
      </c>
      <c r="R297" s="77" t="s">
        <v>4018</v>
      </c>
      <c r="S297" s="77"/>
      <c r="T297" s="79">
        <v>44529.27447916667</v>
      </c>
      <c r="U297" s="80" t="s">
        <v>4451</v>
      </c>
      <c r="V297" s="77"/>
      <c r="W297" s="77"/>
      <c r="X297" s="81" t="s">
        <v>6450</v>
      </c>
      <c r="Y297" s="81" t="s">
        <v>8311</v>
      </c>
    </row>
    <row r="298" spans="1:25" x14ac:dyDescent="0.25">
      <c r="A298" s="62" t="s">
        <v>319</v>
      </c>
      <c r="B298" s="62" t="s">
        <v>1771</v>
      </c>
      <c r="C298" s="63"/>
      <c r="D298" s="64"/>
      <c r="E298" s="65"/>
      <c r="F298" s="66"/>
      <c r="G298" s="63" t="str">
        <f>IF(Edges[[#This Row],[Relationship]]="Tweet","Skip","Show")</f>
        <v>Show</v>
      </c>
      <c r="H298" s="67"/>
      <c r="I298" s="68"/>
      <c r="J298" s="68"/>
      <c r="K298" s="34"/>
      <c r="L298" s="75">
        <v>298</v>
      </c>
      <c r="M29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98" s="77" t="s">
        <v>2279</v>
      </c>
      <c r="O298" s="79">
        <v>44529.27447916667</v>
      </c>
      <c r="P298" s="77" t="s">
        <v>2410</v>
      </c>
      <c r="Q298" s="80" t="s">
        <v>3566</v>
      </c>
      <c r="R298" s="77" t="s">
        <v>4018</v>
      </c>
      <c r="S298" s="77"/>
      <c r="T298" s="79">
        <v>44529.27447916667</v>
      </c>
      <c r="U298" s="80" t="s">
        <v>4451</v>
      </c>
      <c r="V298" s="77"/>
      <c r="W298" s="77"/>
      <c r="X298" s="81" t="s">
        <v>6450</v>
      </c>
      <c r="Y298" s="81" t="s">
        <v>8311</v>
      </c>
    </row>
    <row r="299" spans="1:25" x14ac:dyDescent="0.25">
      <c r="A299" s="62" t="s">
        <v>319</v>
      </c>
      <c r="B299" s="62" t="s">
        <v>1772</v>
      </c>
      <c r="C299" s="63"/>
      <c r="D299" s="64"/>
      <c r="E299" s="65"/>
      <c r="F299" s="66"/>
      <c r="G299" s="63" t="str">
        <f>IF(Edges[[#This Row],[Relationship]]="Tweet","Skip","Show")</f>
        <v>Show</v>
      </c>
      <c r="H299" s="67"/>
      <c r="I299" s="68"/>
      <c r="J299" s="68"/>
      <c r="K299" s="34"/>
      <c r="L299" s="75">
        <v>299</v>
      </c>
      <c r="M29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99" s="77" t="s">
        <v>2278</v>
      </c>
      <c r="O299" s="79">
        <v>44529.27447916667</v>
      </c>
      <c r="P299" s="77" t="s">
        <v>2410</v>
      </c>
      <c r="Q299" s="80" t="s">
        <v>3566</v>
      </c>
      <c r="R299" s="77" t="s">
        <v>4018</v>
      </c>
      <c r="S299" s="77"/>
      <c r="T299" s="79">
        <v>44529.27447916667</v>
      </c>
      <c r="U299" s="80" t="s">
        <v>4451</v>
      </c>
      <c r="V299" s="77"/>
      <c r="W299" s="77"/>
      <c r="X299" s="81" t="s">
        <v>6450</v>
      </c>
      <c r="Y299" s="81" t="s">
        <v>8311</v>
      </c>
    </row>
    <row r="300" spans="1:25" x14ac:dyDescent="0.25">
      <c r="A300" s="62" t="s">
        <v>320</v>
      </c>
      <c r="B300" s="62" t="s">
        <v>1666</v>
      </c>
      <c r="C300" s="63"/>
      <c r="D300" s="64"/>
      <c r="E300" s="65"/>
      <c r="F300" s="66"/>
      <c r="G300" s="63" t="str">
        <f>IF(Edges[[#This Row],[Relationship]]="Tweet","Skip","Show")</f>
        <v>Show</v>
      </c>
      <c r="H300" s="67"/>
      <c r="I300" s="68"/>
      <c r="J300" s="68"/>
      <c r="K300" s="34"/>
      <c r="L300" s="75">
        <v>300</v>
      </c>
      <c r="M30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00" s="77" t="s">
        <v>2278</v>
      </c>
      <c r="O300" s="79">
        <v>44529.274513888886</v>
      </c>
      <c r="P300" s="77" t="s">
        <v>2285</v>
      </c>
      <c r="Q300" s="77"/>
      <c r="R300" s="77"/>
      <c r="S300" s="77"/>
      <c r="T300" s="79">
        <v>44529.274513888886</v>
      </c>
      <c r="U300" s="80" t="s">
        <v>4452</v>
      </c>
      <c r="V300" s="77"/>
      <c r="W300" s="77"/>
      <c r="X300" s="81" t="s">
        <v>6451</v>
      </c>
      <c r="Y300" s="77"/>
    </row>
    <row r="301" spans="1:25" x14ac:dyDescent="0.25">
      <c r="A301" s="62" t="s">
        <v>320</v>
      </c>
      <c r="B301" s="62" t="s">
        <v>1666</v>
      </c>
      <c r="C301" s="63"/>
      <c r="D301" s="64"/>
      <c r="E301" s="65"/>
      <c r="F301" s="66"/>
      <c r="G301" s="63" t="str">
        <f>IF(Edges[[#This Row],[Relationship]]="Tweet","Skip","Show")</f>
        <v>Show</v>
      </c>
      <c r="H301" s="67"/>
      <c r="I301" s="68"/>
      <c r="J301" s="68"/>
      <c r="K301" s="34"/>
      <c r="L301" s="75">
        <v>301</v>
      </c>
      <c r="M30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01" s="77" t="s">
        <v>2278</v>
      </c>
      <c r="O301" s="79">
        <v>44529.274548611109</v>
      </c>
      <c r="P301" s="77" t="s">
        <v>2283</v>
      </c>
      <c r="Q301" s="77"/>
      <c r="R301" s="77"/>
      <c r="S301" s="77"/>
      <c r="T301" s="79">
        <v>44529.274548611109</v>
      </c>
      <c r="U301" s="80" t="s">
        <v>4453</v>
      </c>
      <c r="V301" s="77"/>
      <c r="W301" s="77"/>
      <c r="X301" s="81" t="s">
        <v>6452</v>
      </c>
      <c r="Y301" s="77"/>
    </row>
    <row r="302" spans="1:25" x14ac:dyDescent="0.25">
      <c r="A302" s="62" t="s">
        <v>321</v>
      </c>
      <c r="B302" s="62" t="s">
        <v>1631</v>
      </c>
      <c r="C302" s="63"/>
      <c r="D302" s="64"/>
      <c r="E302" s="65"/>
      <c r="F302" s="66"/>
      <c r="G302" s="63" t="str">
        <f>IF(Edges[[#This Row],[Relationship]]="Tweet","Skip","Show")</f>
        <v>Show</v>
      </c>
      <c r="H302" s="67"/>
      <c r="I302" s="68"/>
      <c r="J302" s="68"/>
      <c r="K302" s="34"/>
      <c r="L302" s="75">
        <v>302</v>
      </c>
      <c r="M30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02" s="77" t="s">
        <v>2278</v>
      </c>
      <c r="O302" s="79">
        <v>44529.274548611109</v>
      </c>
      <c r="P302" s="77" t="s">
        <v>2321</v>
      </c>
      <c r="Q302" s="77"/>
      <c r="R302" s="77"/>
      <c r="S302" s="77" t="s">
        <v>4110</v>
      </c>
      <c r="T302" s="79">
        <v>44529.274548611109</v>
      </c>
      <c r="U302" s="80" t="s">
        <v>4454</v>
      </c>
      <c r="V302" s="77"/>
      <c r="W302" s="77"/>
      <c r="X302" s="81" t="s">
        <v>6453</v>
      </c>
      <c r="Y302" s="77"/>
    </row>
    <row r="303" spans="1:25" x14ac:dyDescent="0.25">
      <c r="A303" s="62" t="s">
        <v>322</v>
      </c>
      <c r="B303" s="62" t="s">
        <v>1773</v>
      </c>
      <c r="C303" s="63"/>
      <c r="D303" s="64"/>
      <c r="E303" s="65"/>
      <c r="F303" s="66"/>
      <c r="G303" s="63" t="str">
        <f>IF(Edges[[#This Row],[Relationship]]="Tweet","Skip","Show")</f>
        <v>Show</v>
      </c>
      <c r="H303" s="67"/>
      <c r="I303" s="68"/>
      <c r="J303" s="68"/>
      <c r="K303" s="34"/>
      <c r="L303" s="75">
        <v>303</v>
      </c>
      <c r="M30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03" s="77" t="s">
        <v>2278</v>
      </c>
      <c r="O303" s="79">
        <v>44529.274571759262</v>
      </c>
      <c r="P303" s="77" t="s">
        <v>2411</v>
      </c>
      <c r="Q303" s="77"/>
      <c r="R303" s="77"/>
      <c r="S303" s="77"/>
      <c r="T303" s="79">
        <v>44529.274571759262</v>
      </c>
      <c r="U303" s="80" t="s">
        <v>4455</v>
      </c>
      <c r="V303" s="77"/>
      <c r="W303" s="77"/>
      <c r="X303" s="81" t="s">
        <v>6454</v>
      </c>
      <c r="Y303" s="77"/>
    </row>
    <row r="304" spans="1:25" x14ac:dyDescent="0.25">
      <c r="A304" s="62" t="s">
        <v>322</v>
      </c>
      <c r="B304" s="62" t="s">
        <v>1702</v>
      </c>
      <c r="C304" s="63"/>
      <c r="D304" s="64"/>
      <c r="E304" s="65"/>
      <c r="F304" s="66"/>
      <c r="G304" s="63" t="str">
        <f>IF(Edges[[#This Row],[Relationship]]="Tweet","Skip","Show")</f>
        <v>Show</v>
      </c>
      <c r="H304" s="67"/>
      <c r="I304" s="68"/>
      <c r="J304" s="68"/>
      <c r="K304" s="34"/>
      <c r="L304" s="75">
        <v>304</v>
      </c>
      <c r="M30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04" s="77" t="s">
        <v>2278</v>
      </c>
      <c r="O304" s="79">
        <v>44529.274571759262</v>
      </c>
      <c r="P304" s="77" t="s">
        <v>2411</v>
      </c>
      <c r="Q304" s="77"/>
      <c r="R304" s="77"/>
      <c r="S304" s="77"/>
      <c r="T304" s="79">
        <v>44529.274571759262</v>
      </c>
      <c r="U304" s="80" t="s">
        <v>4455</v>
      </c>
      <c r="V304" s="77"/>
      <c r="W304" s="77"/>
      <c r="X304" s="81" t="s">
        <v>6454</v>
      </c>
      <c r="Y304" s="77"/>
    </row>
    <row r="305" spans="1:25" x14ac:dyDescent="0.25">
      <c r="A305" s="62" t="s">
        <v>323</v>
      </c>
      <c r="B305" s="62" t="s">
        <v>1666</v>
      </c>
      <c r="C305" s="63"/>
      <c r="D305" s="64"/>
      <c r="E305" s="65"/>
      <c r="F305" s="66"/>
      <c r="G305" s="63" t="str">
        <f>IF(Edges[[#This Row],[Relationship]]="Tweet","Skip","Show")</f>
        <v>Show</v>
      </c>
      <c r="H305" s="67"/>
      <c r="I305" s="68"/>
      <c r="J305" s="68"/>
      <c r="K305" s="34"/>
      <c r="L305" s="75">
        <v>305</v>
      </c>
      <c r="M30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05" s="77" t="s">
        <v>2278</v>
      </c>
      <c r="O305" s="79">
        <v>44529.274652777778</v>
      </c>
      <c r="P305" s="77" t="s">
        <v>2285</v>
      </c>
      <c r="Q305" s="77"/>
      <c r="R305" s="77"/>
      <c r="S305" s="77"/>
      <c r="T305" s="79">
        <v>44529.274652777778</v>
      </c>
      <c r="U305" s="80" t="s">
        <v>4456</v>
      </c>
      <c r="V305" s="77"/>
      <c r="W305" s="77"/>
      <c r="X305" s="81" t="s">
        <v>6455</v>
      </c>
      <c r="Y305" s="77"/>
    </row>
    <row r="306" spans="1:25" x14ac:dyDescent="0.25">
      <c r="A306" s="62" t="s">
        <v>323</v>
      </c>
      <c r="B306" s="62" t="s">
        <v>1666</v>
      </c>
      <c r="C306" s="63"/>
      <c r="D306" s="64"/>
      <c r="E306" s="65"/>
      <c r="F306" s="66"/>
      <c r="G306" s="63" t="str">
        <f>IF(Edges[[#This Row],[Relationship]]="Tweet","Skip","Show")</f>
        <v>Show</v>
      </c>
      <c r="H306" s="67"/>
      <c r="I306" s="68"/>
      <c r="J306" s="68"/>
      <c r="K306" s="34"/>
      <c r="L306" s="75">
        <v>306</v>
      </c>
      <c r="M30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06" s="77" t="s">
        <v>2278</v>
      </c>
      <c r="O306" s="79">
        <v>44529.274837962963</v>
      </c>
      <c r="P306" s="77" t="s">
        <v>2283</v>
      </c>
      <c r="Q306" s="77"/>
      <c r="R306" s="77"/>
      <c r="S306" s="77"/>
      <c r="T306" s="79">
        <v>44529.274837962963</v>
      </c>
      <c r="U306" s="80" t="s">
        <v>4457</v>
      </c>
      <c r="V306" s="77"/>
      <c r="W306" s="77"/>
      <c r="X306" s="81" t="s">
        <v>6456</v>
      </c>
      <c r="Y306" s="77"/>
    </row>
    <row r="307" spans="1:25" x14ac:dyDescent="0.25">
      <c r="A307" s="62" t="s">
        <v>324</v>
      </c>
      <c r="B307" s="62" t="s">
        <v>1703</v>
      </c>
      <c r="C307" s="63"/>
      <c r="D307" s="64"/>
      <c r="E307" s="65"/>
      <c r="F307" s="66"/>
      <c r="G307" s="63" t="str">
        <f>IF(Edges[[#This Row],[Relationship]]="Tweet","Skip","Show")</f>
        <v>Show</v>
      </c>
      <c r="H307" s="67"/>
      <c r="I307" s="68"/>
      <c r="J307" s="68"/>
      <c r="K307" s="34"/>
      <c r="L307" s="75">
        <v>307</v>
      </c>
      <c r="M30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07" s="77" t="s">
        <v>2278</v>
      </c>
      <c r="O307" s="79">
        <v>44529.275092592594</v>
      </c>
      <c r="P307" s="77" t="s">
        <v>2412</v>
      </c>
      <c r="Q307" s="77"/>
      <c r="R307" s="77"/>
      <c r="S307" s="77"/>
      <c r="T307" s="79">
        <v>44529.275092592594</v>
      </c>
      <c r="U307" s="80" t="s">
        <v>4458</v>
      </c>
      <c r="V307" s="77"/>
      <c r="W307" s="77"/>
      <c r="X307" s="81" t="s">
        <v>6457</v>
      </c>
      <c r="Y307" s="77"/>
    </row>
    <row r="308" spans="1:25" x14ac:dyDescent="0.25">
      <c r="A308" s="62" t="s">
        <v>325</v>
      </c>
      <c r="B308" s="62" t="s">
        <v>1774</v>
      </c>
      <c r="C308" s="63"/>
      <c r="D308" s="64"/>
      <c r="E308" s="65"/>
      <c r="F308" s="66"/>
      <c r="G308" s="63" t="str">
        <f>IF(Edges[[#This Row],[Relationship]]="Tweet","Skip","Show")</f>
        <v>Show</v>
      </c>
      <c r="H308" s="67"/>
      <c r="I308" s="68"/>
      <c r="J308" s="68"/>
      <c r="K308" s="34"/>
      <c r="L308" s="75">
        <v>308</v>
      </c>
      <c r="M30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08" s="77" t="s">
        <v>2278</v>
      </c>
      <c r="O308" s="79">
        <v>44529.275138888886</v>
      </c>
      <c r="P308" s="77" t="s">
        <v>2413</v>
      </c>
      <c r="Q308" s="77"/>
      <c r="R308" s="77"/>
      <c r="S308" s="77"/>
      <c r="T308" s="79">
        <v>44529.275138888886</v>
      </c>
      <c r="U308" s="80" t="s">
        <v>4459</v>
      </c>
      <c r="V308" s="77"/>
      <c r="W308" s="77"/>
      <c r="X308" s="81" t="s">
        <v>6458</v>
      </c>
      <c r="Y308" s="77"/>
    </row>
    <row r="309" spans="1:25" x14ac:dyDescent="0.25">
      <c r="A309" s="62" t="s">
        <v>326</v>
      </c>
      <c r="B309" s="62" t="s">
        <v>1772</v>
      </c>
      <c r="C309" s="63"/>
      <c r="D309" s="64"/>
      <c r="E309" s="65"/>
      <c r="F309" s="66"/>
      <c r="G309" s="63" t="str">
        <f>IF(Edges[[#This Row],[Relationship]]="Tweet","Skip","Show")</f>
        <v>Show</v>
      </c>
      <c r="H309" s="67"/>
      <c r="I309" s="68"/>
      <c r="J309" s="68"/>
      <c r="K309" s="34"/>
      <c r="L309" s="75">
        <v>309</v>
      </c>
      <c r="M30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09" s="77" t="s">
        <v>2278</v>
      </c>
      <c r="O309" s="79">
        <v>44529.275173611109</v>
      </c>
      <c r="P309" s="77" t="s">
        <v>2414</v>
      </c>
      <c r="Q309" s="77"/>
      <c r="R309" s="77"/>
      <c r="S309" s="77"/>
      <c r="T309" s="79">
        <v>44529.275173611109</v>
      </c>
      <c r="U309" s="80" t="s">
        <v>4460</v>
      </c>
      <c r="V309" s="77"/>
      <c r="W309" s="77"/>
      <c r="X309" s="81" t="s">
        <v>6459</v>
      </c>
      <c r="Y309" s="77"/>
    </row>
    <row r="310" spans="1:25" x14ac:dyDescent="0.25">
      <c r="A310" s="62" t="s">
        <v>327</v>
      </c>
      <c r="B310" s="62" t="s">
        <v>327</v>
      </c>
      <c r="C310" s="63"/>
      <c r="D310" s="64"/>
      <c r="E310" s="65"/>
      <c r="F310" s="66"/>
      <c r="G310" s="63" t="str">
        <f>IF(Edges[[#This Row],[Relationship]]="Tweet","Skip","Show")</f>
        <v>Skip</v>
      </c>
      <c r="H310" s="67"/>
      <c r="I310" s="68"/>
      <c r="J310" s="68"/>
      <c r="K310" s="34"/>
      <c r="L310" s="75">
        <v>310</v>
      </c>
      <c r="M31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10" s="77" t="s">
        <v>178</v>
      </c>
      <c r="O310" s="79">
        <v>44529.275717592594</v>
      </c>
      <c r="P310" s="77" t="s">
        <v>2415</v>
      </c>
      <c r="Q310" s="77"/>
      <c r="R310" s="77"/>
      <c r="S310" s="77"/>
      <c r="T310" s="79">
        <v>44529.275717592594</v>
      </c>
      <c r="U310" s="80" t="s">
        <v>4461</v>
      </c>
      <c r="V310" s="77"/>
      <c r="W310" s="77"/>
      <c r="X310" s="81" t="s">
        <v>6460</v>
      </c>
      <c r="Y310" s="77"/>
    </row>
    <row r="311" spans="1:25" x14ac:dyDescent="0.25">
      <c r="A311" s="62" t="s">
        <v>328</v>
      </c>
      <c r="B311" s="62" t="s">
        <v>328</v>
      </c>
      <c r="C311" s="63"/>
      <c r="D311" s="64"/>
      <c r="E311" s="65"/>
      <c r="F311" s="66"/>
      <c r="G311" s="63" t="str">
        <f>IF(Edges[[#This Row],[Relationship]]="Tweet","Skip","Show")</f>
        <v>Skip</v>
      </c>
      <c r="H311" s="67"/>
      <c r="I311" s="68"/>
      <c r="J311" s="68"/>
      <c r="K311" s="34"/>
      <c r="L311" s="75">
        <v>311</v>
      </c>
      <c r="M31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11" s="77" t="s">
        <v>178</v>
      </c>
      <c r="O311" s="79">
        <v>44529.276226851849</v>
      </c>
      <c r="P311" s="77" t="s">
        <v>2416</v>
      </c>
      <c r="Q311" s="77"/>
      <c r="R311" s="77"/>
      <c r="S311" s="77"/>
      <c r="T311" s="79">
        <v>44529.276226851849</v>
      </c>
      <c r="U311" s="80" t="s">
        <v>4462</v>
      </c>
      <c r="V311" s="77"/>
      <c r="W311" s="77"/>
      <c r="X311" s="81" t="s">
        <v>6461</v>
      </c>
      <c r="Y311" s="77"/>
    </row>
    <row r="312" spans="1:25" x14ac:dyDescent="0.25">
      <c r="A312" s="62" t="s">
        <v>329</v>
      </c>
      <c r="B312" s="62" t="s">
        <v>1708</v>
      </c>
      <c r="C312" s="63"/>
      <c r="D312" s="64"/>
      <c r="E312" s="65"/>
      <c r="F312" s="66"/>
      <c r="G312" s="63" t="str">
        <f>IF(Edges[[#This Row],[Relationship]]="Tweet","Skip","Show")</f>
        <v>Show</v>
      </c>
      <c r="H312" s="67"/>
      <c r="I312" s="68"/>
      <c r="J312" s="68"/>
      <c r="K312" s="34"/>
      <c r="L312" s="75">
        <v>312</v>
      </c>
      <c r="M31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12" s="77" t="s">
        <v>2278</v>
      </c>
      <c r="O312" s="79">
        <v>44529.276250000003</v>
      </c>
      <c r="P312" s="77" t="s">
        <v>2324</v>
      </c>
      <c r="Q312" s="77"/>
      <c r="R312" s="77"/>
      <c r="S312" s="77" t="s">
        <v>1668</v>
      </c>
      <c r="T312" s="79">
        <v>44529.276250000003</v>
      </c>
      <c r="U312" s="80" t="s">
        <v>4463</v>
      </c>
      <c r="V312" s="77"/>
      <c r="W312" s="77"/>
      <c r="X312" s="81" t="s">
        <v>6462</v>
      </c>
      <c r="Y312" s="77"/>
    </row>
    <row r="313" spans="1:25" x14ac:dyDescent="0.25">
      <c r="A313" s="62" t="s">
        <v>330</v>
      </c>
      <c r="B313" s="62" t="s">
        <v>1756</v>
      </c>
      <c r="C313" s="63"/>
      <c r="D313" s="64"/>
      <c r="E313" s="65"/>
      <c r="F313" s="66"/>
      <c r="G313" s="63" t="str">
        <f>IF(Edges[[#This Row],[Relationship]]="Tweet","Skip","Show")</f>
        <v>Show</v>
      </c>
      <c r="H313" s="67"/>
      <c r="I313" s="68"/>
      <c r="J313" s="68"/>
      <c r="K313" s="34"/>
      <c r="L313" s="75">
        <v>313</v>
      </c>
      <c r="M31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13" s="77" t="s">
        <v>2278</v>
      </c>
      <c r="O313" s="79">
        <v>44529.276319444441</v>
      </c>
      <c r="P313" s="77" t="s">
        <v>2366</v>
      </c>
      <c r="Q313" s="77"/>
      <c r="R313" s="77"/>
      <c r="S313" s="77" t="s">
        <v>4116</v>
      </c>
      <c r="T313" s="79">
        <v>44529.276319444441</v>
      </c>
      <c r="U313" s="80" t="s">
        <v>4464</v>
      </c>
      <c r="V313" s="77"/>
      <c r="W313" s="77"/>
      <c r="X313" s="81" t="s">
        <v>6463</v>
      </c>
      <c r="Y313" s="77"/>
    </row>
    <row r="314" spans="1:25" x14ac:dyDescent="0.25">
      <c r="A314" s="62" t="s">
        <v>330</v>
      </c>
      <c r="B314" s="62" t="s">
        <v>1668</v>
      </c>
      <c r="C314" s="63"/>
      <c r="D314" s="64"/>
      <c r="E314" s="65"/>
      <c r="F314" s="66"/>
      <c r="G314" s="63" t="str">
        <f>IF(Edges[[#This Row],[Relationship]]="Tweet","Skip","Show")</f>
        <v>Show</v>
      </c>
      <c r="H314" s="67"/>
      <c r="I314" s="68"/>
      <c r="J314" s="68"/>
      <c r="K314" s="34"/>
      <c r="L314" s="75">
        <v>314</v>
      </c>
      <c r="M31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14" s="77" t="s">
        <v>2278</v>
      </c>
      <c r="O314" s="79">
        <v>44529.276319444441</v>
      </c>
      <c r="P314" s="77" t="s">
        <v>2366</v>
      </c>
      <c r="Q314" s="77"/>
      <c r="R314" s="77"/>
      <c r="S314" s="77" t="s">
        <v>4116</v>
      </c>
      <c r="T314" s="79">
        <v>44529.276319444441</v>
      </c>
      <c r="U314" s="80" t="s">
        <v>4464</v>
      </c>
      <c r="V314" s="77"/>
      <c r="W314" s="77"/>
      <c r="X314" s="81" t="s">
        <v>6463</v>
      </c>
      <c r="Y314" s="77"/>
    </row>
    <row r="315" spans="1:25" x14ac:dyDescent="0.25">
      <c r="A315" s="62" t="s">
        <v>331</v>
      </c>
      <c r="B315" s="62" t="s">
        <v>1775</v>
      </c>
      <c r="C315" s="63"/>
      <c r="D315" s="64"/>
      <c r="E315" s="65"/>
      <c r="F315" s="66"/>
      <c r="G315" s="63" t="str">
        <f>IF(Edges[[#This Row],[Relationship]]="Tweet","Skip","Show")</f>
        <v>Show</v>
      </c>
      <c r="H315" s="67"/>
      <c r="I315" s="68"/>
      <c r="J315" s="68"/>
      <c r="K315" s="34"/>
      <c r="L315" s="75">
        <v>315</v>
      </c>
      <c r="M31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15" s="77" t="s">
        <v>2278</v>
      </c>
      <c r="O315" s="79">
        <v>44529.277048611111</v>
      </c>
      <c r="P315" s="77" t="s">
        <v>2417</v>
      </c>
      <c r="Q315" s="77"/>
      <c r="R315" s="77"/>
      <c r="S315" s="77"/>
      <c r="T315" s="79">
        <v>44529.277048611111</v>
      </c>
      <c r="U315" s="80" t="s">
        <v>4465</v>
      </c>
      <c r="V315" s="77"/>
      <c r="W315" s="77"/>
      <c r="X315" s="81" t="s">
        <v>6464</v>
      </c>
      <c r="Y315" s="81" t="s">
        <v>8312</v>
      </c>
    </row>
    <row r="316" spans="1:25" x14ac:dyDescent="0.25">
      <c r="A316" s="62" t="s">
        <v>331</v>
      </c>
      <c r="B316" s="62" t="s">
        <v>1776</v>
      </c>
      <c r="C316" s="63"/>
      <c r="D316" s="64"/>
      <c r="E316" s="65"/>
      <c r="F316" s="66"/>
      <c r="G316" s="63" t="str">
        <f>IF(Edges[[#This Row],[Relationship]]="Tweet","Skip","Show")</f>
        <v>Show</v>
      </c>
      <c r="H316" s="67"/>
      <c r="I316" s="68"/>
      <c r="J316" s="68"/>
      <c r="K316" s="34"/>
      <c r="L316" s="75">
        <v>316</v>
      </c>
      <c r="M31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16" s="77" t="s">
        <v>2278</v>
      </c>
      <c r="O316" s="79">
        <v>44529.277048611111</v>
      </c>
      <c r="P316" s="77" t="s">
        <v>2417</v>
      </c>
      <c r="Q316" s="77"/>
      <c r="R316" s="77"/>
      <c r="S316" s="77"/>
      <c r="T316" s="79">
        <v>44529.277048611111</v>
      </c>
      <c r="U316" s="80" t="s">
        <v>4465</v>
      </c>
      <c r="V316" s="77"/>
      <c r="W316" s="77"/>
      <c r="X316" s="81" t="s">
        <v>6464</v>
      </c>
      <c r="Y316" s="81" t="s">
        <v>8312</v>
      </c>
    </row>
    <row r="317" spans="1:25" x14ac:dyDescent="0.25">
      <c r="A317" s="62" t="s">
        <v>331</v>
      </c>
      <c r="B317" s="62" t="s">
        <v>1664</v>
      </c>
      <c r="C317" s="63"/>
      <c r="D317" s="64"/>
      <c r="E317" s="65"/>
      <c r="F317" s="66"/>
      <c r="G317" s="63" t="str">
        <f>IF(Edges[[#This Row],[Relationship]]="Tweet","Skip","Show")</f>
        <v>Show</v>
      </c>
      <c r="H317" s="67"/>
      <c r="I317" s="68"/>
      <c r="J317" s="68"/>
      <c r="K317" s="34"/>
      <c r="L317" s="75">
        <v>317</v>
      </c>
      <c r="M31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17" s="77" t="s">
        <v>2279</v>
      </c>
      <c r="O317" s="79">
        <v>44529.277048611111</v>
      </c>
      <c r="P317" s="77" t="s">
        <v>2417</v>
      </c>
      <c r="Q317" s="77"/>
      <c r="R317" s="77"/>
      <c r="S317" s="77"/>
      <c r="T317" s="79">
        <v>44529.277048611111</v>
      </c>
      <c r="U317" s="80" t="s">
        <v>4465</v>
      </c>
      <c r="V317" s="77"/>
      <c r="W317" s="77"/>
      <c r="X317" s="81" t="s">
        <v>6464</v>
      </c>
      <c r="Y317" s="81" t="s">
        <v>8312</v>
      </c>
    </row>
    <row r="318" spans="1:25" x14ac:dyDescent="0.25">
      <c r="A318" s="62" t="s">
        <v>332</v>
      </c>
      <c r="B318" s="62" t="s">
        <v>1478</v>
      </c>
      <c r="C318" s="63"/>
      <c r="D318" s="64"/>
      <c r="E318" s="65"/>
      <c r="F318" s="66"/>
      <c r="G318" s="63" t="str">
        <f>IF(Edges[[#This Row],[Relationship]]="Tweet","Skip","Show")</f>
        <v>Show</v>
      </c>
      <c r="H318" s="67"/>
      <c r="I318" s="68"/>
      <c r="J318" s="68"/>
      <c r="K318" s="34"/>
      <c r="L318" s="75">
        <v>318</v>
      </c>
      <c r="M31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18" s="77" t="s">
        <v>2278</v>
      </c>
      <c r="O318" s="79">
        <v>44529.277187500003</v>
      </c>
      <c r="P318" s="77" t="s">
        <v>2294</v>
      </c>
      <c r="Q318" s="77"/>
      <c r="R318" s="77"/>
      <c r="S318" s="77" t="s">
        <v>4104</v>
      </c>
      <c r="T318" s="79">
        <v>44529.277187500003</v>
      </c>
      <c r="U318" s="80" t="s">
        <v>4466</v>
      </c>
      <c r="V318" s="77"/>
      <c r="W318" s="77"/>
      <c r="X318" s="81" t="s">
        <v>6465</v>
      </c>
      <c r="Y318" s="77"/>
    </row>
    <row r="319" spans="1:25" x14ac:dyDescent="0.25">
      <c r="A319" s="62" t="s">
        <v>333</v>
      </c>
      <c r="B319" s="62" t="s">
        <v>1663</v>
      </c>
      <c r="C319" s="63"/>
      <c r="D319" s="64"/>
      <c r="E319" s="65"/>
      <c r="F319" s="66"/>
      <c r="G319" s="63" t="str">
        <f>IF(Edges[[#This Row],[Relationship]]="Tweet","Skip","Show")</f>
        <v>Show</v>
      </c>
      <c r="H319" s="67"/>
      <c r="I319" s="68"/>
      <c r="J319" s="68"/>
      <c r="K319" s="34"/>
      <c r="L319" s="75">
        <v>319</v>
      </c>
      <c r="M31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19" s="77" t="s">
        <v>2278</v>
      </c>
      <c r="O319" s="79">
        <v>44529.277256944442</v>
      </c>
      <c r="P319" s="77" t="s">
        <v>2418</v>
      </c>
      <c r="Q319" s="77"/>
      <c r="R319" s="77"/>
      <c r="S319" s="77"/>
      <c r="T319" s="79">
        <v>44529.277256944442</v>
      </c>
      <c r="U319" s="80" t="s">
        <v>4467</v>
      </c>
      <c r="V319" s="77"/>
      <c r="W319" s="77"/>
      <c r="X319" s="81" t="s">
        <v>6466</v>
      </c>
      <c r="Y319" s="77"/>
    </row>
    <row r="320" spans="1:25" x14ac:dyDescent="0.25">
      <c r="A320" s="62" t="s">
        <v>333</v>
      </c>
      <c r="B320" s="62" t="s">
        <v>1664</v>
      </c>
      <c r="C320" s="63"/>
      <c r="D320" s="64"/>
      <c r="E320" s="65"/>
      <c r="F320" s="66"/>
      <c r="G320" s="63" t="str">
        <f>IF(Edges[[#This Row],[Relationship]]="Tweet","Skip","Show")</f>
        <v>Show</v>
      </c>
      <c r="H320" s="67"/>
      <c r="I320" s="68"/>
      <c r="J320" s="68"/>
      <c r="K320" s="34"/>
      <c r="L320" s="75">
        <v>320</v>
      </c>
      <c r="M32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20" s="77" t="s">
        <v>2278</v>
      </c>
      <c r="O320" s="79">
        <v>44529.277256944442</v>
      </c>
      <c r="P320" s="77" t="s">
        <v>2418</v>
      </c>
      <c r="Q320" s="77"/>
      <c r="R320" s="77"/>
      <c r="S320" s="77"/>
      <c r="T320" s="79">
        <v>44529.277256944442</v>
      </c>
      <c r="U320" s="80" t="s">
        <v>4467</v>
      </c>
      <c r="V320" s="77"/>
      <c r="W320" s="77"/>
      <c r="X320" s="81" t="s">
        <v>6466</v>
      </c>
      <c r="Y320" s="77"/>
    </row>
    <row r="321" spans="1:25" x14ac:dyDescent="0.25">
      <c r="A321" s="62" t="s">
        <v>334</v>
      </c>
      <c r="B321" s="62" t="s">
        <v>334</v>
      </c>
      <c r="C321" s="63"/>
      <c r="D321" s="64"/>
      <c r="E321" s="65"/>
      <c r="F321" s="66"/>
      <c r="G321" s="63" t="str">
        <f>IF(Edges[[#This Row],[Relationship]]="Tweet","Skip","Show")</f>
        <v>Skip</v>
      </c>
      <c r="H321" s="67"/>
      <c r="I321" s="68"/>
      <c r="J321" s="68"/>
      <c r="K321" s="34"/>
      <c r="L321" s="75">
        <v>321</v>
      </c>
      <c r="M32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21" s="77" t="s">
        <v>178</v>
      </c>
      <c r="O321" s="79">
        <v>44529.277662037035</v>
      </c>
      <c r="P321" s="77" t="s">
        <v>2419</v>
      </c>
      <c r="Q321" s="80" t="s">
        <v>3567</v>
      </c>
      <c r="R321" s="77" t="s">
        <v>4018</v>
      </c>
      <c r="S321" s="77" t="s">
        <v>4123</v>
      </c>
      <c r="T321" s="79">
        <v>44529.277662037035</v>
      </c>
      <c r="U321" s="80" t="s">
        <v>4468</v>
      </c>
      <c r="V321" s="77"/>
      <c r="W321" s="77"/>
      <c r="X321" s="81" t="s">
        <v>6467</v>
      </c>
      <c r="Y321" s="77"/>
    </row>
    <row r="322" spans="1:25" x14ac:dyDescent="0.25">
      <c r="A322" s="62" t="s">
        <v>335</v>
      </c>
      <c r="B322" s="62" t="s">
        <v>1714</v>
      </c>
      <c r="C322" s="63"/>
      <c r="D322" s="64"/>
      <c r="E322" s="65"/>
      <c r="F322" s="66"/>
      <c r="G322" s="63" t="str">
        <f>IF(Edges[[#This Row],[Relationship]]="Tweet","Skip","Show")</f>
        <v>Show</v>
      </c>
      <c r="H322" s="67"/>
      <c r="I322" s="68"/>
      <c r="J322" s="68"/>
      <c r="K322" s="34"/>
      <c r="L322" s="75">
        <v>322</v>
      </c>
      <c r="M32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22" s="77" t="s">
        <v>2278</v>
      </c>
      <c r="O322" s="79">
        <v>44529.278946759259</v>
      </c>
      <c r="P322" s="77" t="s">
        <v>2333</v>
      </c>
      <c r="Q322" s="80" t="s">
        <v>3527</v>
      </c>
      <c r="R322" s="77" t="s">
        <v>4022</v>
      </c>
      <c r="S322" s="77" t="s">
        <v>4112</v>
      </c>
      <c r="T322" s="79">
        <v>44529.278946759259</v>
      </c>
      <c r="U322" s="80" t="s">
        <v>4469</v>
      </c>
      <c r="V322" s="77"/>
      <c r="W322" s="77"/>
      <c r="X322" s="81" t="s">
        <v>6468</v>
      </c>
      <c r="Y322" s="77"/>
    </row>
    <row r="323" spans="1:25" x14ac:dyDescent="0.25">
      <c r="A323" s="62" t="s">
        <v>336</v>
      </c>
      <c r="B323" s="62" t="s">
        <v>1777</v>
      </c>
      <c r="C323" s="63"/>
      <c r="D323" s="64"/>
      <c r="E323" s="65"/>
      <c r="F323" s="66"/>
      <c r="G323" s="63" t="str">
        <f>IF(Edges[[#This Row],[Relationship]]="Tweet","Skip","Show")</f>
        <v>Show</v>
      </c>
      <c r="H323" s="67"/>
      <c r="I323" s="68"/>
      <c r="J323" s="68"/>
      <c r="K323" s="34"/>
      <c r="L323" s="75">
        <v>323</v>
      </c>
      <c r="M32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23" s="77" t="s">
        <v>2279</v>
      </c>
      <c r="O323" s="79">
        <v>44529.279467592591</v>
      </c>
      <c r="P323" s="77" t="s">
        <v>2420</v>
      </c>
      <c r="Q323" s="77"/>
      <c r="R323" s="77"/>
      <c r="S323" s="77"/>
      <c r="T323" s="79">
        <v>44529.279467592591</v>
      </c>
      <c r="U323" s="80" t="s">
        <v>4470</v>
      </c>
      <c r="V323" s="77"/>
      <c r="W323" s="77"/>
      <c r="X323" s="81" t="s">
        <v>6469</v>
      </c>
      <c r="Y323" s="81" t="s">
        <v>8313</v>
      </c>
    </row>
    <row r="324" spans="1:25" x14ac:dyDescent="0.25">
      <c r="A324" s="62" t="s">
        <v>336</v>
      </c>
      <c r="B324" s="62" t="s">
        <v>1775</v>
      </c>
      <c r="C324" s="63"/>
      <c r="D324" s="64"/>
      <c r="E324" s="65"/>
      <c r="F324" s="66"/>
      <c r="G324" s="63" t="str">
        <f>IF(Edges[[#This Row],[Relationship]]="Tweet","Skip","Show")</f>
        <v>Show</v>
      </c>
      <c r="H324" s="67"/>
      <c r="I324" s="68"/>
      <c r="J324" s="68"/>
      <c r="K324" s="34"/>
      <c r="L324" s="75">
        <v>324</v>
      </c>
      <c r="M32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24" s="77" t="s">
        <v>2278</v>
      </c>
      <c r="O324" s="79">
        <v>44529.279467592591</v>
      </c>
      <c r="P324" s="77" t="s">
        <v>2420</v>
      </c>
      <c r="Q324" s="77"/>
      <c r="R324" s="77"/>
      <c r="S324" s="77"/>
      <c r="T324" s="79">
        <v>44529.279467592591</v>
      </c>
      <c r="U324" s="80" t="s">
        <v>4470</v>
      </c>
      <c r="V324" s="77"/>
      <c r="W324" s="77"/>
      <c r="X324" s="81" t="s">
        <v>6469</v>
      </c>
      <c r="Y324" s="81" t="s">
        <v>8313</v>
      </c>
    </row>
    <row r="325" spans="1:25" x14ac:dyDescent="0.25">
      <c r="A325" s="62" t="s">
        <v>337</v>
      </c>
      <c r="B325" s="62" t="s">
        <v>1778</v>
      </c>
      <c r="C325" s="63"/>
      <c r="D325" s="64"/>
      <c r="E325" s="65"/>
      <c r="F325" s="66"/>
      <c r="G325" s="63" t="str">
        <f>IF(Edges[[#This Row],[Relationship]]="Tweet","Skip","Show")</f>
        <v>Show</v>
      </c>
      <c r="H325" s="67"/>
      <c r="I325" s="68"/>
      <c r="J325" s="68"/>
      <c r="K325" s="34"/>
      <c r="L325" s="75">
        <v>325</v>
      </c>
      <c r="M32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25" s="77" t="s">
        <v>2279</v>
      </c>
      <c r="O325" s="79">
        <v>44529.279606481483</v>
      </c>
      <c r="P325" s="77" t="s">
        <v>2421</v>
      </c>
      <c r="Q325" s="77"/>
      <c r="R325" s="77"/>
      <c r="S325" s="77"/>
      <c r="T325" s="79">
        <v>44529.279606481483</v>
      </c>
      <c r="U325" s="80" t="s">
        <v>4471</v>
      </c>
      <c r="V325" s="77"/>
      <c r="W325" s="77"/>
      <c r="X325" s="81" t="s">
        <v>6470</v>
      </c>
      <c r="Y325" s="81" t="s">
        <v>8314</v>
      </c>
    </row>
    <row r="326" spans="1:25" x14ac:dyDescent="0.25">
      <c r="A326" s="62" t="s">
        <v>338</v>
      </c>
      <c r="B326" s="62" t="s">
        <v>1478</v>
      </c>
      <c r="C326" s="63"/>
      <c r="D326" s="64"/>
      <c r="E326" s="65"/>
      <c r="F326" s="66"/>
      <c r="G326" s="63" t="str">
        <f>IF(Edges[[#This Row],[Relationship]]="Tweet","Skip","Show")</f>
        <v>Show</v>
      </c>
      <c r="H326" s="67"/>
      <c r="I326" s="68"/>
      <c r="J326" s="68"/>
      <c r="K326" s="34"/>
      <c r="L326" s="75">
        <v>326</v>
      </c>
      <c r="M32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26" s="77" t="s">
        <v>2278</v>
      </c>
      <c r="O326" s="79">
        <v>44529.279699074075</v>
      </c>
      <c r="P326" s="77" t="s">
        <v>2294</v>
      </c>
      <c r="Q326" s="77"/>
      <c r="R326" s="77"/>
      <c r="S326" s="77" t="s">
        <v>4104</v>
      </c>
      <c r="T326" s="79">
        <v>44529.279699074075</v>
      </c>
      <c r="U326" s="80" t="s">
        <v>4472</v>
      </c>
      <c r="V326" s="77"/>
      <c r="W326" s="77"/>
      <c r="X326" s="81" t="s">
        <v>6471</v>
      </c>
      <c r="Y326" s="77"/>
    </row>
    <row r="327" spans="1:25" x14ac:dyDescent="0.25">
      <c r="A327" s="62" t="s">
        <v>339</v>
      </c>
      <c r="B327" s="62" t="s">
        <v>1666</v>
      </c>
      <c r="C327" s="63"/>
      <c r="D327" s="64"/>
      <c r="E327" s="65"/>
      <c r="F327" s="66"/>
      <c r="G327" s="63" t="str">
        <f>IF(Edges[[#This Row],[Relationship]]="Tweet","Skip","Show")</f>
        <v>Show</v>
      </c>
      <c r="H327" s="67"/>
      <c r="I327" s="68"/>
      <c r="J327" s="68"/>
      <c r="K327" s="34"/>
      <c r="L327" s="75">
        <v>327</v>
      </c>
      <c r="M32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27" s="77" t="s">
        <v>2278</v>
      </c>
      <c r="O327" s="79">
        <v>44529.279745370368</v>
      </c>
      <c r="P327" s="77" t="s">
        <v>2285</v>
      </c>
      <c r="Q327" s="77"/>
      <c r="R327" s="77"/>
      <c r="S327" s="77"/>
      <c r="T327" s="79">
        <v>44529.279745370368</v>
      </c>
      <c r="U327" s="80" t="s">
        <v>4473</v>
      </c>
      <c r="V327" s="77"/>
      <c r="W327" s="77"/>
      <c r="X327" s="81" t="s">
        <v>6472</v>
      </c>
      <c r="Y327" s="77"/>
    </row>
    <row r="328" spans="1:25" x14ac:dyDescent="0.25">
      <c r="A328" s="62" t="s">
        <v>340</v>
      </c>
      <c r="B328" s="62" t="s">
        <v>340</v>
      </c>
      <c r="C328" s="63"/>
      <c r="D328" s="64"/>
      <c r="E328" s="65"/>
      <c r="F328" s="66"/>
      <c r="G328" s="63" t="str">
        <f>IF(Edges[[#This Row],[Relationship]]="Tweet","Skip","Show")</f>
        <v>Skip</v>
      </c>
      <c r="H328" s="67"/>
      <c r="I328" s="68"/>
      <c r="J328" s="68"/>
      <c r="K328" s="34"/>
      <c r="L328" s="75">
        <v>328</v>
      </c>
      <c r="M32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28" s="77" t="s">
        <v>178</v>
      </c>
      <c r="O328" s="79">
        <v>44529.279942129629</v>
      </c>
      <c r="P328" s="77" t="s">
        <v>2422</v>
      </c>
      <c r="Q328" s="77"/>
      <c r="R328" s="77"/>
      <c r="S328" s="77"/>
      <c r="T328" s="79">
        <v>44529.279942129629</v>
      </c>
      <c r="U328" s="80" t="s">
        <v>4474</v>
      </c>
      <c r="V328" s="77"/>
      <c r="W328" s="77"/>
      <c r="X328" s="81" t="s">
        <v>6473</v>
      </c>
      <c r="Y328" s="77"/>
    </row>
    <row r="329" spans="1:25" x14ac:dyDescent="0.25">
      <c r="A329" s="62" t="s">
        <v>341</v>
      </c>
      <c r="B329" s="62" t="s">
        <v>1779</v>
      </c>
      <c r="C329" s="63"/>
      <c r="D329" s="64"/>
      <c r="E329" s="65"/>
      <c r="F329" s="66"/>
      <c r="G329" s="63" t="str">
        <f>IF(Edges[[#This Row],[Relationship]]="Tweet","Skip","Show")</f>
        <v>Show</v>
      </c>
      <c r="H329" s="67"/>
      <c r="I329" s="68"/>
      <c r="J329" s="68"/>
      <c r="K329" s="34"/>
      <c r="L329" s="75">
        <v>329</v>
      </c>
      <c r="M32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29" s="77" t="s">
        <v>2279</v>
      </c>
      <c r="O329" s="79">
        <v>44529.251446759263</v>
      </c>
      <c r="P329" s="77" t="s">
        <v>2423</v>
      </c>
      <c r="Q329" s="77"/>
      <c r="R329" s="77"/>
      <c r="S329" s="77"/>
      <c r="T329" s="79">
        <v>44529.251446759263</v>
      </c>
      <c r="U329" s="80" t="s">
        <v>4475</v>
      </c>
      <c r="V329" s="77"/>
      <c r="W329" s="77"/>
      <c r="X329" s="81" t="s">
        <v>6474</v>
      </c>
      <c r="Y329" s="81" t="s">
        <v>8315</v>
      </c>
    </row>
    <row r="330" spans="1:25" x14ac:dyDescent="0.25">
      <c r="A330" s="62" t="s">
        <v>341</v>
      </c>
      <c r="B330" s="62" t="s">
        <v>1780</v>
      </c>
      <c r="C330" s="63"/>
      <c r="D330" s="64"/>
      <c r="E330" s="65"/>
      <c r="F330" s="66"/>
      <c r="G330" s="63" t="str">
        <f>IF(Edges[[#This Row],[Relationship]]="Tweet","Skip","Show")</f>
        <v>Show</v>
      </c>
      <c r="H330" s="67"/>
      <c r="I330" s="68"/>
      <c r="J330" s="68"/>
      <c r="K330" s="34"/>
      <c r="L330" s="75">
        <v>330</v>
      </c>
      <c r="M33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30" s="77" t="s">
        <v>2278</v>
      </c>
      <c r="O330" s="79">
        <v>44529.280231481483</v>
      </c>
      <c r="P330" s="77" t="s">
        <v>2424</v>
      </c>
      <c r="Q330" s="77"/>
      <c r="R330" s="77"/>
      <c r="S330" s="77"/>
      <c r="T330" s="79">
        <v>44529.280231481483</v>
      </c>
      <c r="U330" s="80" t="s">
        <v>4476</v>
      </c>
      <c r="V330" s="77"/>
      <c r="W330" s="77"/>
      <c r="X330" s="81" t="s">
        <v>6475</v>
      </c>
      <c r="Y330" s="81" t="s">
        <v>8316</v>
      </c>
    </row>
    <row r="331" spans="1:25" x14ac:dyDescent="0.25">
      <c r="A331" s="62" t="s">
        <v>341</v>
      </c>
      <c r="B331" s="62" t="s">
        <v>1781</v>
      </c>
      <c r="C331" s="63"/>
      <c r="D331" s="64"/>
      <c r="E331" s="65"/>
      <c r="F331" s="66"/>
      <c r="G331" s="63" t="str">
        <f>IF(Edges[[#This Row],[Relationship]]="Tweet","Skip","Show")</f>
        <v>Show</v>
      </c>
      <c r="H331" s="67"/>
      <c r="I331" s="68"/>
      <c r="J331" s="68"/>
      <c r="K331" s="34"/>
      <c r="L331" s="75">
        <v>331</v>
      </c>
      <c r="M33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31" s="77" t="s">
        <v>2279</v>
      </c>
      <c r="O331" s="79">
        <v>44529.280231481483</v>
      </c>
      <c r="P331" s="77" t="s">
        <v>2424</v>
      </c>
      <c r="Q331" s="77"/>
      <c r="R331" s="77"/>
      <c r="S331" s="77"/>
      <c r="T331" s="79">
        <v>44529.280231481483</v>
      </c>
      <c r="U331" s="80" t="s">
        <v>4476</v>
      </c>
      <c r="V331" s="77"/>
      <c r="W331" s="77"/>
      <c r="X331" s="81" t="s">
        <v>6475</v>
      </c>
      <c r="Y331" s="81" t="s">
        <v>8316</v>
      </c>
    </row>
    <row r="332" spans="1:25" x14ac:dyDescent="0.25">
      <c r="A332" s="62" t="s">
        <v>341</v>
      </c>
      <c r="B332" s="62" t="s">
        <v>684</v>
      </c>
      <c r="C332" s="63"/>
      <c r="D332" s="64"/>
      <c r="E332" s="65"/>
      <c r="F332" s="66"/>
      <c r="G332" s="63" t="str">
        <f>IF(Edges[[#This Row],[Relationship]]="Tweet","Skip","Show")</f>
        <v>Show</v>
      </c>
      <c r="H332" s="67"/>
      <c r="I332" s="68"/>
      <c r="J332" s="68"/>
      <c r="K332" s="34"/>
      <c r="L332" s="75">
        <v>332</v>
      </c>
      <c r="M33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32" s="77" t="s">
        <v>2278</v>
      </c>
      <c r="O332" s="79">
        <v>44529.251087962963</v>
      </c>
      <c r="P332" s="77" t="s">
        <v>2425</v>
      </c>
      <c r="Q332" s="77"/>
      <c r="R332" s="77"/>
      <c r="S332" s="77"/>
      <c r="T332" s="79">
        <v>44529.251087962963</v>
      </c>
      <c r="U332" s="80" t="s">
        <v>4477</v>
      </c>
      <c r="V332" s="77"/>
      <c r="W332" s="77"/>
      <c r="X332" s="81" t="s">
        <v>6476</v>
      </c>
      <c r="Y332" s="77"/>
    </row>
    <row r="333" spans="1:25" x14ac:dyDescent="0.25">
      <c r="A333" s="62" t="s">
        <v>341</v>
      </c>
      <c r="B333" s="62" t="s">
        <v>684</v>
      </c>
      <c r="C333" s="63"/>
      <c r="D333" s="64"/>
      <c r="E333" s="65"/>
      <c r="F333" s="66"/>
      <c r="G333" s="63" t="str">
        <f>IF(Edges[[#This Row],[Relationship]]="Tweet","Skip","Show")</f>
        <v>Show</v>
      </c>
      <c r="H333" s="67"/>
      <c r="I333" s="68"/>
      <c r="J333" s="68"/>
      <c r="K333" s="34"/>
      <c r="L333" s="75">
        <v>333</v>
      </c>
      <c r="M33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33" s="77" t="s">
        <v>2278</v>
      </c>
      <c r="O333" s="79">
        <v>44529.251446759263</v>
      </c>
      <c r="P333" s="77" t="s">
        <v>2423</v>
      </c>
      <c r="Q333" s="77"/>
      <c r="R333" s="77"/>
      <c r="S333" s="77"/>
      <c r="T333" s="79">
        <v>44529.251446759263</v>
      </c>
      <c r="U333" s="80" t="s">
        <v>4475</v>
      </c>
      <c r="V333" s="77"/>
      <c r="W333" s="77"/>
      <c r="X333" s="81" t="s">
        <v>6474</v>
      </c>
      <c r="Y333" s="81" t="s">
        <v>8315</v>
      </c>
    </row>
    <row r="334" spans="1:25" x14ac:dyDescent="0.25">
      <c r="A334" s="62" t="s">
        <v>342</v>
      </c>
      <c r="B334" s="62" t="s">
        <v>1782</v>
      </c>
      <c r="C334" s="63"/>
      <c r="D334" s="64"/>
      <c r="E334" s="65"/>
      <c r="F334" s="66"/>
      <c r="G334" s="63" t="str">
        <f>IF(Edges[[#This Row],[Relationship]]="Tweet","Skip","Show")</f>
        <v>Show</v>
      </c>
      <c r="H334" s="67"/>
      <c r="I334" s="68"/>
      <c r="J334" s="68"/>
      <c r="K334" s="34"/>
      <c r="L334" s="75">
        <v>334</v>
      </c>
      <c r="M33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34" s="77" t="s">
        <v>2278</v>
      </c>
      <c r="O334" s="79">
        <v>44529.280289351853</v>
      </c>
      <c r="P334" s="77" t="s">
        <v>2426</v>
      </c>
      <c r="Q334" s="77"/>
      <c r="R334" s="77"/>
      <c r="S334" s="77"/>
      <c r="T334" s="79">
        <v>44529.280289351853</v>
      </c>
      <c r="U334" s="80" t="s">
        <v>4478</v>
      </c>
      <c r="V334" s="77"/>
      <c r="W334" s="77"/>
      <c r="X334" s="81" t="s">
        <v>6477</v>
      </c>
      <c r="Y334" s="77"/>
    </row>
    <row r="335" spans="1:25" x14ac:dyDescent="0.25">
      <c r="A335" s="62" t="s">
        <v>343</v>
      </c>
      <c r="B335" s="62" t="s">
        <v>1666</v>
      </c>
      <c r="C335" s="63"/>
      <c r="D335" s="64"/>
      <c r="E335" s="65"/>
      <c r="F335" s="66"/>
      <c r="G335" s="63" t="str">
        <f>IF(Edges[[#This Row],[Relationship]]="Tweet","Skip","Show")</f>
        <v>Show</v>
      </c>
      <c r="H335" s="67"/>
      <c r="I335" s="68"/>
      <c r="J335" s="68"/>
      <c r="K335" s="34"/>
      <c r="L335" s="75">
        <v>335</v>
      </c>
      <c r="M33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35" s="77" t="s">
        <v>2278</v>
      </c>
      <c r="O335" s="79">
        <v>44529.280289351853</v>
      </c>
      <c r="P335" s="77" t="s">
        <v>2285</v>
      </c>
      <c r="Q335" s="77"/>
      <c r="R335" s="77"/>
      <c r="S335" s="77"/>
      <c r="T335" s="79">
        <v>44529.280289351853</v>
      </c>
      <c r="U335" s="80" t="s">
        <v>4479</v>
      </c>
      <c r="V335" s="77"/>
      <c r="W335" s="77"/>
      <c r="X335" s="81" t="s">
        <v>6478</v>
      </c>
      <c r="Y335" s="77"/>
    </row>
    <row r="336" spans="1:25" x14ac:dyDescent="0.25">
      <c r="A336" s="62" t="s">
        <v>344</v>
      </c>
      <c r="B336" s="62" t="s">
        <v>1783</v>
      </c>
      <c r="C336" s="63"/>
      <c r="D336" s="64"/>
      <c r="E336" s="65"/>
      <c r="F336" s="66"/>
      <c r="G336" s="63" t="str">
        <f>IF(Edges[[#This Row],[Relationship]]="Tweet","Skip","Show")</f>
        <v>Show</v>
      </c>
      <c r="H336" s="67"/>
      <c r="I336" s="68"/>
      <c r="J336" s="68"/>
      <c r="K336" s="34"/>
      <c r="L336" s="75">
        <v>336</v>
      </c>
      <c r="M33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36" s="77" t="s">
        <v>2278</v>
      </c>
      <c r="O336" s="79">
        <v>44529.280532407407</v>
      </c>
      <c r="P336" s="77" t="s">
        <v>2427</v>
      </c>
      <c r="Q336" s="77"/>
      <c r="R336" s="77"/>
      <c r="S336" s="77" t="s">
        <v>4124</v>
      </c>
      <c r="T336" s="79">
        <v>44529.280532407407</v>
      </c>
      <c r="U336" s="80" t="s">
        <v>4480</v>
      </c>
      <c r="V336" s="77"/>
      <c r="W336" s="77"/>
      <c r="X336" s="81" t="s">
        <v>6479</v>
      </c>
      <c r="Y336" s="77"/>
    </row>
    <row r="337" spans="1:25" x14ac:dyDescent="0.25">
      <c r="A337" s="62" t="s">
        <v>344</v>
      </c>
      <c r="B337" s="62" t="s">
        <v>1784</v>
      </c>
      <c r="C337" s="63"/>
      <c r="D337" s="64"/>
      <c r="E337" s="65"/>
      <c r="F337" s="66"/>
      <c r="G337" s="63" t="str">
        <f>IF(Edges[[#This Row],[Relationship]]="Tweet","Skip","Show")</f>
        <v>Show</v>
      </c>
      <c r="H337" s="67"/>
      <c r="I337" s="68"/>
      <c r="J337" s="68"/>
      <c r="K337" s="34"/>
      <c r="L337" s="75">
        <v>337</v>
      </c>
      <c r="M33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37" s="77" t="s">
        <v>2278</v>
      </c>
      <c r="O337" s="79">
        <v>44529.280532407407</v>
      </c>
      <c r="P337" s="77" t="s">
        <v>2427</v>
      </c>
      <c r="Q337" s="77"/>
      <c r="R337" s="77"/>
      <c r="S337" s="77" t="s">
        <v>4124</v>
      </c>
      <c r="T337" s="79">
        <v>44529.280532407407</v>
      </c>
      <c r="U337" s="80" t="s">
        <v>4480</v>
      </c>
      <c r="V337" s="77"/>
      <c r="W337" s="77"/>
      <c r="X337" s="81" t="s">
        <v>6479</v>
      </c>
      <c r="Y337" s="77"/>
    </row>
    <row r="338" spans="1:25" x14ac:dyDescent="0.25">
      <c r="A338" s="62" t="s">
        <v>344</v>
      </c>
      <c r="B338" s="62" t="s">
        <v>1668</v>
      </c>
      <c r="C338" s="63"/>
      <c r="D338" s="64"/>
      <c r="E338" s="65"/>
      <c r="F338" s="66"/>
      <c r="G338" s="63" t="str">
        <f>IF(Edges[[#This Row],[Relationship]]="Tweet","Skip","Show")</f>
        <v>Show</v>
      </c>
      <c r="H338" s="67"/>
      <c r="I338" s="68"/>
      <c r="J338" s="68"/>
      <c r="K338" s="34"/>
      <c r="L338" s="75">
        <v>338</v>
      </c>
      <c r="M33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38" s="77" t="s">
        <v>2278</v>
      </c>
      <c r="O338" s="79">
        <v>44529.280532407407</v>
      </c>
      <c r="P338" s="77" t="s">
        <v>2427</v>
      </c>
      <c r="Q338" s="77"/>
      <c r="R338" s="77"/>
      <c r="S338" s="77" t="s">
        <v>4124</v>
      </c>
      <c r="T338" s="79">
        <v>44529.280532407407</v>
      </c>
      <c r="U338" s="80" t="s">
        <v>4480</v>
      </c>
      <c r="V338" s="77"/>
      <c r="W338" s="77"/>
      <c r="X338" s="81" t="s">
        <v>6479</v>
      </c>
      <c r="Y338" s="77"/>
    </row>
    <row r="339" spans="1:25" x14ac:dyDescent="0.25">
      <c r="A339" s="62" t="s">
        <v>345</v>
      </c>
      <c r="B339" s="62" t="s">
        <v>1677</v>
      </c>
      <c r="C339" s="63"/>
      <c r="D339" s="64"/>
      <c r="E339" s="65"/>
      <c r="F339" s="66"/>
      <c r="G339" s="63" t="str">
        <f>IF(Edges[[#This Row],[Relationship]]="Tweet","Skip","Show")</f>
        <v>Show</v>
      </c>
      <c r="H339" s="67"/>
      <c r="I339" s="68"/>
      <c r="J339" s="68"/>
      <c r="K339" s="34"/>
      <c r="L339" s="75">
        <v>339</v>
      </c>
      <c r="M33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39" s="77" t="s">
        <v>2278</v>
      </c>
      <c r="O339" s="79">
        <v>44529.281006944446</v>
      </c>
      <c r="P339" s="77" t="s">
        <v>2295</v>
      </c>
      <c r="Q339" s="77"/>
      <c r="R339" s="77"/>
      <c r="S339" s="77"/>
      <c r="T339" s="79">
        <v>44529.281006944446</v>
      </c>
      <c r="U339" s="80" t="s">
        <v>4481</v>
      </c>
      <c r="V339" s="77"/>
      <c r="W339" s="77"/>
      <c r="X339" s="81" t="s">
        <v>6480</v>
      </c>
      <c r="Y339" s="77"/>
    </row>
    <row r="340" spans="1:25" x14ac:dyDescent="0.25">
      <c r="A340" s="62" t="s">
        <v>346</v>
      </c>
      <c r="B340" s="62" t="s">
        <v>1785</v>
      </c>
      <c r="C340" s="63"/>
      <c r="D340" s="64"/>
      <c r="E340" s="65"/>
      <c r="F340" s="66"/>
      <c r="G340" s="63" t="str">
        <f>IF(Edges[[#This Row],[Relationship]]="Tweet","Skip","Show")</f>
        <v>Show</v>
      </c>
      <c r="H340" s="67"/>
      <c r="I340" s="68"/>
      <c r="J340" s="68"/>
      <c r="K340" s="34"/>
      <c r="L340" s="75">
        <v>340</v>
      </c>
      <c r="M34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40" s="77" t="s">
        <v>2279</v>
      </c>
      <c r="O340" s="79">
        <v>44529.274768518517</v>
      </c>
      <c r="P340" s="77" t="s">
        <v>2428</v>
      </c>
      <c r="Q340" s="80" t="s">
        <v>3568</v>
      </c>
      <c r="R340" s="77" t="s">
        <v>4018</v>
      </c>
      <c r="S340" s="77" t="s">
        <v>4125</v>
      </c>
      <c r="T340" s="79">
        <v>44529.274768518517</v>
      </c>
      <c r="U340" s="80" t="s">
        <v>4482</v>
      </c>
      <c r="V340" s="77"/>
      <c r="W340" s="77"/>
      <c r="X340" s="81" t="s">
        <v>6481</v>
      </c>
      <c r="Y340" s="81" t="s">
        <v>8317</v>
      </c>
    </row>
    <row r="341" spans="1:25" x14ac:dyDescent="0.25">
      <c r="A341" s="62" t="s">
        <v>346</v>
      </c>
      <c r="B341" s="62" t="s">
        <v>1786</v>
      </c>
      <c r="C341" s="63"/>
      <c r="D341" s="64"/>
      <c r="E341" s="65"/>
      <c r="F341" s="66"/>
      <c r="G341" s="63" t="str">
        <f>IF(Edges[[#This Row],[Relationship]]="Tweet","Skip","Show")</f>
        <v>Show</v>
      </c>
      <c r="H341" s="67"/>
      <c r="I341" s="68"/>
      <c r="J341" s="68"/>
      <c r="K341" s="34"/>
      <c r="L341" s="75">
        <v>341</v>
      </c>
      <c r="M34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41" s="77" t="s">
        <v>2279</v>
      </c>
      <c r="O341" s="79">
        <v>44529.279490740744</v>
      </c>
      <c r="P341" s="77" t="s">
        <v>2429</v>
      </c>
      <c r="Q341" s="80" t="s">
        <v>3569</v>
      </c>
      <c r="R341" s="77" t="s">
        <v>4018</v>
      </c>
      <c r="S341" s="77" t="s">
        <v>4126</v>
      </c>
      <c r="T341" s="79">
        <v>44529.279490740744</v>
      </c>
      <c r="U341" s="80" t="s">
        <v>4483</v>
      </c>
      <c r="V341" s="77"/>
      <c r="W341" s="77"/>
      <c r="X341" s="81" t="s">
        <v>6482</v>
      </c>
      <c r="Y341" s="81" t="s">
        <v>8318</v>
      </c>
    </row>
    <row r="342" spans="1:25" x14ac:dyDescent="0.25">
      <c r="A342" s="62" t="s">
        <v>346</v>
      </c>
      <c r="B342" s="62" t="s">
        <v>1786</v>
      </c>
      <c r="C342" s="63"/>
      <c r="D342" s="64"/>
      <c r="E342" s="65"/>
      <c r="F342" s="66"/>
      <c r="G342" s="63" t="str">
        <f>IF(Edges[[#This Row],[Relationship]]="Tweet","Skip","Show")</f>
        <v>Show</v>
      </c>
      <c r="H342" s="67"/>
      <c r="I342" s="68"/>
      <c r="J342" s="68"/>
      <c r="K342" s="34"/>
      <c r="L342" s="75">
        <v>342</v>
      </c>
      <c r="M34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42" s="77" t="s">
        <v>2279</v>
      </c>
      <c r="O342" s="79">
        <v>44529.281192129631</v>
      </c>
      <c r="P342" s="77" t="s">
        <v>2430</v>
      </c>
      <c r="Q342" s="80" t="s">
        <v>3570</v>
      </c>
      <c r="R342" s="77" t="s">
        <v>4018</v>
      </c>
      <c r="S342" s="77" t="s">
        <v>4127</v>
      </c>
      <c r="T342" s="79">
        <v>44529.281192129631</v>
      </c>
      <c r="U342" s="80" t="s">
        <v>4484</v>
      </c>
      <c r="V342" s="77"/>
      <c r="W342" s="77"/>
      <c r="X342" s="81" t="s">
        <v>6483</v>
      </c>
      <c r="Y342" s="81" t="s">
        <v>6482</v>
      </c>
    </row>
    <row r="343" spans="1:25" x14ac:dyDescent="0.25">
      <c r="A343" s="62" t="s">
        <v>347</v>
      </c>
      <c r="B343" s="62" t="s">
        <v>1786</v>
      </c>
      <c r="C343" s="63"/>
      <c r="D343" s="64"/>
      <c r="E343" s="65"/>
      <c r="F343" s="66"/>
      <c r="G343" s="63" t="str">
        <f>IF(Edges[[#This Row],[Relationship]]="Tweet","Skip","Show")</f>
        <v>Show</v>
      </c>
      <c r="H343" s="67"/>
      <c r="I343" s="68"/>
      <c r="J343" s="68"/>
      <c r="K343" s="34"/>
      <c r="L343" s="75">
        <v>343</v>
      </c>
      <c r="M34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43" s="77" t="s">
        <v>2278</v>
      </c>
      <c r="O343" s="79">
        <v>44529.281273148146</v>
      </c>
      <c r="P343" s="77" t="s">
        <v>2431</v>
      </c>
      <c r="Q343" s="77"/>
      <c r="R343" s="77"/>
      <c r="S343" s="77" t="s">
        <v>4128</v>
      </c>
      <c r="T343" s="79">
        <v>44529.281273148146</v>
      </c>
      <c r="U343" s="80" t="s">
        <v>4485</v>
      </c>
      <c r="V343" s="77"/>
      <c r="W343" s="77"/>
      <c r="X343" s="81" t="s">
        <v>6484</v>
      </c>
      <c r="Y343" s="77"/>
    </row>
    <row r="344" spans="1:25" x14ac:dyDescent="0.25">
      <c r="A344" s="62" t="s">
        <v>347</v>
      </c>
      <c r="B344" s="62" t="s">
        <v>346</v>
      </c>
      <c r="C344" s="63"/>
      <c r="D344" s="64"/>
      <c r="E344" s="65"/>
      <c r="F344" s="66"/>
      <c r="G344" s="63" t="str">
        <f>IF(Edges[[#This Row],[Relationship]]="Tweet","Skip","Show")</f>
        <v>Show</v>
      </c>
      <c r="H344" s="67"/>
      <c r="I344" s="68"/>
      <c r="J344" s="68"/>
      <c r="K344" s="34"/>
      <c r="L344" s="75">
        <v>344</v>
      </c>
      <c r="M34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44" s="77" t="s">
        <v>2278</v>
      </c>
      <c r="O344" s="79">
        <v>44529.281273148146</v>
      </c>
      <c r="P344" s="77" t="s">
        <v>2431</v>
      </c>
      <c r="Q344" s="77"/>
      <c r="R344" s="77"/>
      <c r="S344" s="77" t="s">
        <v>4128</v>
      </c>
      <c r="T344" s="79">
        <v>44529.281273148146</v>
      </c>
      <c r="U344" s="80" t="s">
        <v>4485</v>
      </c>
      <c r="V344" s="77"/>
      <c r="W344" s="77"/>
      <c r="X344" s="81" t="s">
        <v>6484</v>
      </c>
      <c r="Y344" s="77"/>
    </row>
    <row r="345" spans="1:25" x14ac:dyDescent="0.25">
      <c r="A345" s="62" t="s">
        <v>348</v>
      </c>
      <c r="B345" s="62" t="s">
        <v>1671</v>
      </c>
      <c r="C345" s="63"/>
      <c r="D345" s="64"/>
      <c r="E345" s="65"/>
      <c r="F345" s="66"/>
      <c r="G345" s="63" t="str">
        <f>IF(Edges[[#This Row],[Relationship]]="Tweet","Skip","Show")</f>
        <v>Show</v>
      </c>
      <c r="H345" s="67"/>
      <c r="I345" s="68"/>
      <c r="J345" s="68"/>
      <c r="K345" s="34"/>
      <c r="L345" s="75">
        <v>345</v>
      </c>
      <c r="M34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45" s="77" t="s">
        <v>2278</v>
      </c>
      <c r="O345" s="79">
        <v>44529.28162037037</v>
      </c>
      <c r="P345" s="77" t="s">
        <v>2287</v>
      </c>
      <c r="Q345" s="77"/>
      <c r="R345" s="77"/>
      <c r="S345" s="77"/>
      <c r="T345" s="79">
        <v>44529.28162037037</v>
      </c>
      <c r="U345" s="80" t="s">
        <v>4486</v>
      </c>
      <c r="V345" s="77"/>
      <c r="W345" s="77"/>
      <c r="X345" s="81" t="s">
        <v>6485</v>
      </c>
      <c r="Y345" s="77"/>
    </row>
    <row r="346" spans="1:25" x14ac:dyDescent="0.25">
      <c r="A346" s="62" t="s">
        <v>349</v>
      </c>
      <c r="B346" s="62" t="s">
        <v>1787</v>
      </c>
      <c r="C346" s="63"/>
      <c r="D346" s="64"/>
      <c r="E346" s="65"/>
      <c r="F346" s="66"/>
      <c r="G346" s="63" t="str">
        <f>IF(Edges[[#This Row],[Relationship]]="Tweet","Skip","Show")</f>
        <v>Show</v>
      </c>
      <c r="H346" s="67"/>
      <c r="I346" s="68"/>
      <c r="J346" s="68"/>
      <c r="K346" s="34"/>
      <c r="L346" s="75">
        <v>346</v>
      </c>
      <c r="M34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46" s="77" t="s">
        <v>2278</v>
      </c>
      <c r="O346" s="79">
        <v>44529.281192129631</v>
      </c>
      <c r="P346" s="77" t="s">
        <v>2432</v>
      </c>
      <c r="Q346" s="77"/>
      <c r="R346" s="77"/>
      <c r="S346" s="77"/>
      <c r="T346" s="79">
        <v>44529.281192129631</v>
      </c>
      <c r="U346" s="80" t="s">
        <v>4487</v>
      </c>
      <c r="V346" s="77"/>
      <c r="W346" s="77"/>
      <c r="X346" s="81" t="s">
        <v>6486</v>
      </c>
      <c r="Y346" s="81" t="s">
        <v>8319</v>
      </c>
    </row>
    <row r="347" spans="1:25" x14ac:dyDescent="0.25">
      <c r="A347" s="62" t="s">
        <v>349</v>
      </c>
      <c r="B347" s="62" t="s">
        <v>1788</v>
      </c>
      <c r="C347" s="63"/>
      <c r="D347" s="64"/>
      <c r="E347" s="65"/>
      <c r="F347" s="66"/>
      <c r="G347" s="63" t="str">
        <f>IF(Edges[[#This Row],[Relationship]]="Tweet","Skip","Show")</f>
        <v>Show</v>
      </c>
      <c r="H347" s="67"/>
      <c r="I347" s="68"/>
      <c r="J347" s="68"/>
      <c r="K347" s="34"/>
      <c r="L347" s="75">
        <v>347</v>
      </c>
      <c r="M34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47" s="77" t="s">
        <v>2279</v>
      </c>
      <c r="O347" s="79">
        <v>44529.281192129631</v>
      </c>
      <c r="P347" s="77" t="s">
        <v>2432</v>
      </c>
      <c r="Q347" s="77"/>
      <c r="R347" s="77"/>
      <c r="S347" s="77"/>
      <c r="T347" s="79">
        <v>44529.281192129631</v>
      </c>
      <c r="U347" s="80" t="s">
        <v>4487</v>
      </c>
      <c r="V347" s="77"/>
      <c r="W347" s="77"/>
      <c r="X347" s="81" t="s">
        <v>6486</v>
      </c>
      <c r="Y347" s="81" t="s">
        <v>8319</v>
      </c>
    </row>
    <row r="348" spans="1:25" x14ac:dyDescent="0.25">
      <c r="A348" s="62" t="s">
        <v>349</v>
      </c>
      <c r="B348" s="62" t="s">
        <v>1789</v>
      </c>
      <c r="C348" s="63"/>
      <c r="D348" s="64"/>
      <c r="E348" s="65"/>
      <c r="F348" s="66"/>
      <c r="G348" s="63" t="str">
        <f>IF(Edges[[#This Row],[Relationship]]="Tweet","Skip","Show")</f>
        <v>Show</v>
      </c>
      <c r="H348" s="67"/>
      <c r="I348" s="68"/>
      <c r="J348" s="68"/>
      <c r="K348" s="34"/>
      <c r="L348" s="75">
        <v>348</v>
      </c>
      <c r="M34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48" s="77" t="s">
        <v>2279</v>
      </c>
      <c r="O348" s="79">
        <v>44529.281898148147</v>
      </c>
      <c r="P348" s="77" t="s">
        <v>2433</v>
      </c>
      <c r="Q348" s="80" t="s">
        <v>3571</v>
      </c>
      <c r="R348" s="77" t="s">
        <v>4018</v>
      </c>
      <c r="S348" s="77"/>
      <c r="T348" s="79">
        <v>44529.281898148147</v>
      </c>
      <c r="U348" s="80" t="s">
        <v>4488</v>
      </c>
      <c r="V348" s="77"/>
      <c r="W348" s="77"/>
      <c r="X348" s="81" t="s">
        <v>6487</v>
      </c>
      <c r="Y348" s="81" t="s">
        <v>8320</v>
      </c>
    </row>
    <row r="349" spans="1:25" x14ac:dyDescent="0.25">
      <c r="A349" s="62" t="s">
        <v>349</v>
      </c>
      <c r="B349" s="62" t="s">
        <v>1703</v>
      </c>
      <c r="C349" s="63"/>
      <c r="D349" s="64"/>
      <c r="E349" s="65"/>
      <c r="F349" s="66"/>
      <c r="G349" s="63" t="str">
        <f>IF(Edges[[#This Row],[Relationship]]="Tweet","Skip","Show")</f>
        <v>Show</v>
      </c>
      <c r="H349" s="67"/>
      <c r="I349" s="68"/>
      <c r="J349" s="68"/>
      <c r="K349" s="34"/>
      <c r="L349" s="75">
        <v>349</v>
      </c>
      <c r="M34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49" s="77" t="s">
        <v>2278</v>
      </c>
      <c r="O349" s="79">
        <v>44529.281192129631</v>
      </c>
      <c r="P349" s="77" t="s">
        <v>2432</v>
      </c>
      <c r="Q349" s="77"/>
      <c r="R349" s="77"/>
      <c r="S349" s="77"/>
      <c r="T349" s="79">
        <v>44529.281192129631</v>
      </c>
      <c r="U349" s="80" t="s">
        <v>4487</v>
      </c>
      <c r="V349" s="77"/>
      <c r="W349" s="77"/>
      <c r="X349" s="81" t="s">
        <v>6486</v>
      </c>
      <c r="Y349" s="81" t="s">
        <v>8319</v>
      </c>
    </row>
    <row r="350" spans="1:25" x14ac:dyDescent="0.25">
      <c r="A350" s="62" t="s">
        <v>349</v>
      </c>
      <c r="B350" s="62" t="s">
        <v>1790</v>
      </c>
      <c r="C350" s="63"/>
      <c r="D350" s="64"/>
      <c r="E350" s="65"/>
      <c r="F350" s="66"/>
      <c r="G350" s="63" t="str">
        <f>IF(Edges[[#This Row],[Relationship]]="Tweet","Skip","Show")</f>
        <v>Show</v>
      </c>
      <c r="H350" s="67"/>
      <c r="I350" s="68"/>
      <c r="J350" s="68"/>
      <c r="K350" s="34"/>
      <c r="L350" s="75">
        <v>350</v>
      </c>
      <c r="M35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50" s="77" t="s">
        <v>2278</v>
      </c>
      <c r="O350" s="79">
        <v>44529.281192129631</v>
      </c>
      <c r="P350" s="77" t="s">
        <v>2432</v>
      </c>
      <c r="Q350" s="77"/>
      <c r="R350" s="77"/>
      <c r="S350" s="77"/>
      <c r="T350" s="79">
        <v>44529.281192129631</v>
      </c>
      <c r="U350" s="80" t="s">
        <v>4487</v>
      </c>
      <c r="V350" s="77"/>
      <c r="W350" s="77"/>
      <c r="X350" s="81" t="s">
        <v>6486</v>
      </c>
      <c r="Y350" s="81" t="s">
        <v>8319</v>
      </c>
    </row>
    <row r="351" spans="1:25" x14ac:dyDescent="0.25">
      <c r="A351" s="62" t="s">
        <v>349</v>
      </c>
      <c r="B351" s="62" t="s">
        <v>1703</v>
      </c>
      <c r="C351" s="63"/>
      <c r="D351" s="64"/>
      <c r="E351" s="65"/>
      <c r="F351" s="66"/>
      <c r="G351" s="63" t="str">
        <f>IF(Edges[[#This Row],[Relationship]]="Tweet","Skip","Show")</f>
        <v>Show</v>
      </c>
      <c r="H351" s="67"/>
      <c r="I351" s="68"/>
      <c r="J351" s="68"/>
      <c r="K351" s="34"/>
      <c r="L351" s="75">
        <v>351</v>
      </c>
      <c r="M35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51" s="77" t="s">
        <v>2278</v>
      </c>
      <c r="O351" s="79">
        <v>44529.281898148147</v>
      </c>
      <c r="P351" s="77" t="s">
        <v>2433</v>
      </c>
      <c r="Q351" s="80" t="s">
        <v>3571</v>
      </c>
      <c r="R351" s="77" t="s">
        <v>4018</v>
      </c>
      <c r="S351" s="77"/>
      <c r="T351" s="79">
        <v>44529.281898148147</v>
      </c>
      <c r="U351" s="80" t="s">
        <v>4488</v>
      </c>
      <c r="V351" s="77"/>
      <c r="W351" s="77"/>
      <c r="X351" s="81" t="s">
        <v>6487</v>
      </c>
      <c r="Y351" s="81" t="s">
        <v>8320</v>
      </c>
    </row>
    <row r="352" spans="1:25" x14ac:dyDescent="0.25">
      <c r="A352" s="62" t="s">
        <v>350</v>
      </c>
      <c r="B352" s="62" t="s">
        <v>1664</v>
      </c>
      <c r="C352" s="63"/>
      <c r="D352" s="64"/>
      <c r="E352" s="65"/>
      <c r="F352" s="66"/>
      <c r="G352" s="63" t="str">
        <f>IF(Edges[[#This Row],[Relationship]]="Tweet","Skip","Show")</f>
        <v>Show</v>
      </c>
      <c r="H352" s="67"/>
      <c r="I352" s="68"/>
      <c r="J352" s="68"/>
      <c r="K352" s="34"/>
      <c r="L352" s="75">
        <v>352</v>
      </c>
      <c r="M35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52" s="77" t="s">
        <v>2278</v>
      </c>
      <c r="O352" s="79">
        <v>44529.282708333332</v>
      </c>
      <c r="P352" s="77" t="s">
        <v>2434</v>
      </c>
      <c r="Q352" s="80" t="s">
        <v>3572</v>
      </c>
      <c r="R352" s="77" t="s">
        <v>4018</v>
      </c>
      <c r="S352" s="77"/>
      <c r="T352" s="79">
        <v>44529.282708333332</v>
      </c>
      <c r="U352" s="80" t="s">
        <v>4489</v>
      </c>
      <c r="V352" s="77"/>
      <c r="W352" s="77"/>
      <c r="X352" s="81" t="s">
        <v>6488</v>
      </c>
      <c r="Y352" s="81" t="s">
        <v>8321</v>
      </c>
    </row>
    <row r="353" spans="1:25" x14ac:dyDescent="0.25">
      <c r="A353" s="62" t="s">
        <v>350</v>
      </c>
      <c r="B353" s="62" t="s">
        <v>1676</v>
      </c>
      <c r="C353" s="63"/>
      <c r="D353" s="64"/>
      <c r="E353" s="65"/>
      <c r="F353" s="66"/>
      <c r="G353" s="63" t="str">
        <f>IF(Edges[[#This Row],[Relationship]]="Tweet","Skip","Show")</f>
        <v>Show</v>
      </c>
      <c r="H353" s="67"/>
      <c r="I353" s="68"/>
      <c r="J353" s="68"/>
      <c r="K353" s="34"/>
      <c r="L353" s="75">
        <v>353</v>
      </c>
      <c r="M35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53" s="77" t="s">
        <v>2279</v>
      </c>
      <c r="O353" s="79">
        <v>44529.282708333332</v>
      </c>
      <c r="P353" s="77" t="s">
        <v>2434</v>
      </c>
      <c r="Q353" s="80" t="s">
        <v>3572</v>
      </c>
      <c r="R353" s="77" t="s">
        <v>4018</v>
      </c>
      <c r="S353" s="77"/>
      <c r="T353" s="79">
        <v>44529.282708333332</v>
      </c>
      <c r="U353" s="80" t="s">
        <v>4489</v>
      </c>
      <c r="V353" s="77"/>
      <c r="W353" s="77"/>
      <c r="X353" s="81" t="s">
        <v>6488</v>
      </c>
      <c r="Y353" s="81" t="s">
        <v>8321</v>
      </c>
    </row>
    <row r="354" spans="1:25" x14ac:dyDescent="0.25">
      <c r="A354" s="62" t="s">
        <v>351</v>
      </c>
      <c r="B354" s="62" t="s">
        <v>1791</v>
      </c>
      <c r="C354" s="63"/>
      <c r="D354" s="64"/>
      <c r="E354" s="65"/>
      <c r="F354" s="66"/>
      <c r="G354" s="63" t="str">
        <f>IF(Edges[[#This Row],[Relationship]]="Tweet","Skip","Show")</f>
        <v>Show</v>
      </c>
      <c r="H354" s="67"/>
      <c r="I354" s="68"/>
      <c r="J354" s="68"/>
      <c r="K354" s="34"/>
      <c r="L354" s="75">
        <v>354</v>
      </c>
      <c r="M35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54" s="77" t="s">
        <v>2278</v>
      </c>
      <c r="O354" s="79">
        <v>44529.282800925925</v>
      </c>
      <c r="P354" s="77" t="s">
        <v>2435</v>
      </c>
      <c r="Q354" s="77"/>
      <c r="R354" s="77"/>
      <c r="S354" s="77" t="s">
        <v>4129</v>
      </c>
      <c r="T354" s="79">
        <v>44529.282800925925</v>
      </c>
      <c r="U354" s="80" t="s">
        <v>4490</v>
      </c>
      <c r="V354" s="77"/>
      <c r="W354" s="77"/>
      <c r="X354" s="81" t="s">
        <v>6489</v>
      </c>
      <c r="Y354" s="77"/>
    </row>
    <row r="355" spans="1:25" x14ac:dyDescent="0.25">
      <c r="A355" s="62" t="s">
        <v>352</v>
      </c>
      <c r="B355" s="62" t="s">
        <v>1792</v>
      </c>
      <c r="C355" s="63"/>
      <c r="D355" s="64"/>
      <c r="E355" s="65"/>
      <c r="F355" s="66"/>
      <c r="G355" s="63" t="str">
        <f>IF(Edges[[#This Row],[Relationship]]="Tweet","Skip","Show")</f>
        <v>Show</v>
      </c>
      <c r="H355" s="67"/>
      <c r="I355" s="68"/>
      <c r="J355" s="68"/>
      <c r="K355" s="34"/>
      <c r="L355" s="75">
        <v>355</v>
      </c>
      <c r="M35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55" s="77" t="s">
        <v>2278</v>
      </c>
      <c r="O355" s="79">
        <v>44529.283437500002</v>
      </c>
      <c r="P355" s="77" t="s">
        <v>2436</v>
      </c>
      <c r="Q355" s="80" t="s">
        <v>3527</v>
      </c>
      <c r="R355" s="77" t="s">
        <v>4022</v>
      </c>
      <c r="S355" s="77"/>
      <c r="T355" s="79">
        <v>44529.283437500002</v>
      </c>
      <c r="U355" s="80" t="s">
        <v>4491</v>
      </c>
      <c r="V355" s="77"/>
      <c r="W355" s="77"/>
      <c r="X355" s="81" t="s">
        <v>6490</v>
      </c>
      <c r="Y355" s="77"/>
    </row>
    <row r="356" spans="1:25" x14ac:dyDescent="0.25">
      <c r="A356" s="62" t="s">
        <v>353</v>
      </c>
      <c r="B356" s="62" t="s">
        <v>1793</v>
      </c>
      <c r="C356" s="63"/>
      <c r="D356" s="64"/>
      <c r="E356" s="65"/>
      <c r="F356" s="66"/>
      <c r="G356" s="63" t="str">
        <f>IF(Edges[[#This Row],[Relationship]]="Tweet","Skip","Show")</f>
        <v>Show</v>
      </c>
      <c r="H356" s="67"/>
      <c r="I356" s="68"/>
      <c r="J356" s="68"/>
      <c r="K356" s="34"/>
      <c r="L356" s="75">
        <v>356</v>
      </c>
      <c r="M35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56" s="77" t="s">
        <v>2279</v>
      </c>
      <c r="O356" s="79">
        <v>44529.283483796295</v>
      </c>
      <c r="P356" s="77" t="s">
        <v>2437</v>
      </c>
      <c r="Q356" s="80" t="s">
        <v>3573</v>
      </c>
      <c r="R356" s="77" t="s">
        <v>4018</v>
      </c>
      <c r="S356" s="77"/>
      <c r="T356" s="79">
        <v>44529.283483796295</v>
      </c>
      <c r="U356" s="80" t="s">
        <v>4492</v>
      </c>
      <c r="V356" s="77"/>
      <c r="W356" s="77"/>
      <c r="X356" s="81" t="s">
        <v>6491</v>
      </c>
      <c r="Y356" s="77"/>
    </row>
    <row r="357" spans="1:25" x14ac:dyDescent="0.25">
      <c r="A357" s="62" t="s">
        <v>353</v>
      </c>
      <c r="B357" s="62" t="s">
        <v>1668</v>
      </c>
      <c r="C357" s="63"/>
      <c r="D357" s="64"/>
      <c r="E357" s="65"/>
      <c r="F357" s="66"/>
      <c r="G357" s="63" t="str">
        <f>IF(Edges[[#This Row],[Relationship]]="Tweet","Skip","Show")</f>
        <v>Show</v>
      </c>
      <c r="H357" s="67"/>
      <c r="I357" s="68"/>
      <c r="J357" s="68"/>
      <c r="K357" s="34"/>
      <c r="L357" s="75">
        <v>357</v>
      </c>
      <c r="M35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57" s="77" t="s">
        <v>2278</v>
      </c>
      <c r="O357" s="79">
        <v>44529.283495370371</v>
      </c>
      <c r="P357" s="77" t="s">
        <v>2438</v>
      </c>
      <c r="Q357" s="80" t="s">
        <v>3574</v>
      </c>
      <c r="R357" s="77" t="s">
        <v>4018</v>
      </c>
      <c r="S357" s="77"/>
      <c r="T357" s="79">
        <v>44529.283495370371</v>
      </c>
      <c r="U357" s="80" t="s">
        <v>4493</v>
      </c>
      <c r="V357" s="77"/>
      <c r="W357" s="77"/>
      <c r="X357" s="81" t="s">
        <v>6492</v>
      </c>
      <c r="Y357" s="81" t="s">
        <v>6491</v>
      </c>
    </row>
    <row r="358" spans="1:25" x14ac:dyDescent="0.25">
      <c r="A358" s="62" t="s">
        <v>354</v>
      </c>
      <c r="B358" s="62" t="s">
        <v>354</v>
      </c>
      <c r="C358" s="63"/>
      <c r="D358" s="64"/>
      <c r="E358" s="65"/>
      <c r="F358" s="66"/>
      <c r="G358" s="63" t="str">
        <f>IF(Edges[[#This Row],[Relationship]]="Tweet","Skip","Show")</f>
        <v>Skip</v>
      </c>
      <c r="H358" s="67"/>
      <c r="I358" s="68"/>
      <c r="J358" s="68"/>
      <c r="K358" s="34"/>
      <c r="L358" s="75">
        <v>358</v>
      </c>
      <c r="M35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58" s="77" t="s">
        <v>178</v>
      </c>
      <c r="O358" s="79">
        <v>44529.28365740741</v>
      </c>
      <c r="P358" s="77" t="s">
        <v>2439</v>
      </c>
      <c r="Q358" s="80" t="s">
        <v>3575</v>
      </c>
      <c r="R358" s="77" t="s">
        <v>4030</v>
      </c>
      <c r="S358" s="77"/>
      <c r="T358" s="79">
        <v>44529.28365740741</v>
      </c>
      <c r="U358" s="80" t="s">
        <v>4494</v>
      </c>
      <c r="V358" s="77"/>
      <c r="W358" s="77"/>
      <c r="X358" s="81" t="s">
        <v>6493</v>
      </c>
      <c r="Y358" s="77"/>
    </row>
    <row r="359" spans="1:25" x14ac:dyDescent="0.25">
      <c r="A359" s="62" t="s">
        <v>355</v>
      </c>
      <c r="B359" s="62" t="s">
        <v>1756</v>
      </c>
      <c r="C359" s="63"/>
      <c r="D359" s="64"/>
      <c r="E359" s="65"/>
      <c r="F359" s="66"/>
      <c r="G359" s="63" t="str">
        <f>IF(Edges[[#This Row],[Relationship]]="Tweet","Skip","Show")</f>
        <v>Show</v>
      </c>
      <c r="H359" s="67"/>
      <c r="I359" s="68"/>
      <c r="J359" s="68"/>
      <c r="K359" s="34"/>
      <c r="L359" s="75">
        <v>359</v>
      </c>
      <c r="M35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59" s="77" t="s">
        <v>2278</v>
      </c>
      <c r="O359" s="79">
        <v>44529.283831018518</v>
      </c>
      <c r="P359" s="77" t="s">
        <v>2366</v>
      </c>
      <c r="Q359" s="77"/>
      <c r="R359" s="77"/>
      <c r="S359" s="77" t="s">
        <v>4116</v>
      </c>
      <c r="T359" s="79">
        <v>44529.283831018518</v>
      </c>
      <c r="U359" s="80" t="s">
        <v>4495</v>
      </c>
      <c r="V359" s="77"/>
      <c r="W359" s="77"/>
      <c r="X359" s="81" t="s">
        <v>6494</v>
      </c>
      <c r="Y359" s="77"/>
    </row>
    <row r="360" spans="1:25" x14ac:dyDescent="0.25">
      <c r="A360" s="62" t="s">
        <v>355</v>
      </c>
      <c r="B360" s="62" t="s">
        <v>1668</v>
      </c>
      <c r="C360" s="63"/>
      <c r="D360" s="64"/>
      <c r="E360" s="65"/>
      <c r="F360" s="66"/>
      <c r="G360" s="63" t="str">
        <f>IF(Edges[[#This Row],[Relationship]]="Tweet","Skip","Show")</f>
        <v>Show</v>
      </c>
      <c r="H360" s="67"/>
      <c r="I360" s="68"/>
      <c r="J360" s="68"/>
      <c r="K360" s="34"/>
      <c r="L360" s="75">
        <v>360</v>
      </c>
      <c r="M36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60" s="77" t="s">
        <v>2278</v>
      </c>
      <c r="O360" s="79">
        <v>44529.283831018518</v>
      </c>
      <c r="P360" s="77" t="s">
        <v>2366</v>
      </c>
      <c r="Q360" s="77"/>
      <c r="R360" s="77"/>
      <c r="S360" s="77" t="s">
        <v>4116</v>
      </c>
      <c r="T360" s="79">
        <v>44529.283831018518</v>
      </c>
      <c r="U360" s="80" t="s">
        <v>4495</v>
      </c>
      <c r="V360" s="77"/>
      <c r="W360" s="77"/>
      <c r="X360" s="81" t="s">
        <v>6494</v>
      </c>
      <c r="Y360" s="77"/>
    </row>
    <row r="361" spans="1:25" x14ac:dyDescent="0.25">
      <c r="A361" s="62" t="s">
        <v>356</v>
      </c>
      <c r="B361" s="62" t="s">
        <v>1478</v>
      </c>
      <c r="C361" s="63"/>
      <c r="D361" s="64"/>
      <c r="E361" s="65"/>
      <c r="F361" s="66"/>
      <c r="G361" s="63" t="str">
        <f>IF(Edges[[#This Row],[Relationship]]="Tweet","Skip","Show")</f>
        <v>Show</v>
      </c>
      <c r="H361" s="67"/>
      <c r="I361" s="68"/>
      <c r="J361" s="68"/>
      <c r="K361" s="34"/>
      <c r="L361" s="75">
        <v>361</v>
      </c>
      <c r="M36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61" s="77" t="s">
        <v>2278</v>
      </c>
      <c r="O361" s="79">
        <v>44529.284560185188</v>
      </c>
      <c r="P361" s="77" t="s">
        <v>2294</v>
      </c>
      <c r="Q361" s="77"/>
      <c r="R361" s="77"/>
      <c r="S361" s="77" t="s">
        <v>4104</v>
      </c>
      <c r="T361" s="79">
        <v>44529.284560185188</v>
      </c>
      <c r="U361" s="80" t="s">
        <v>4496</v>
      </c>
      <c r="V361" s="77"/>
      <c r="W361" s="77"/>
      <c r="X361" s="81" t="s">
        <v>6495</v>
      </c>
      <c r="Y361" s="77"/>
    </row>
    <row r="362" spans="1:25" x14ac:dyDescent="0.25">
      <c r="A362" s="62" t="s">
        <v>357</v>
      </c>
      <c r="B362" s="62" t="s">
        <v>1662</v>
      </c>
      <c r="C362" s="63"/>
      <c r="D362" s="64"/>
      <c r="E362" s="65"/>
      <c r="F362" s="66"/>
      <c r="G362" s="63" t="str">
        <f>IF(Edges[[#This Row],[Relationship]]="Tweet","Skip","Show")</f>
        <v>Show</v>
      </c>
      <c r="H362" s="67"/>
      <c r="I362" s="68"/>
      <c r="J362" s="68"/>
      <c r="K362" s="34"/>
      <c r="L362" s="75">
        <v>362</v>
      </c>
      <c r="M36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62" s="77" t="s">
        <v>2278</v>
      </c>
      <c r="O362" s="79">
        <v>44529.284814814811</v>
      </c>
      <c r="P362" s="77" t="s">
        <v>2440</v>
      </c>
      <c r="Q362" s="80" t="s">
        <v>3510</v>
      </c>
      <c r="R362" s="77" t="s">
        <v>4017</v>
      </c>
      <c r="S362" s="77" t="s">
        <v>4102</v>
      </c>
      <c r="T362" s="79">
        <v>44529.284814814811</v>
      </c>
      <c r="U362" s="80" t="s">
        <v>4497</v>
      </c>
      <c r="V362" s="77"/>
      <c r="W362" s="77"/>
      <c r="X362" s="81" t="s">
        <v>6496</v>
      </c>
      <c r="Y362" s="77"/>
    </row>
    <row r="363" spans="1:25" x14ac:dyDescent="0.25">
      <c r="A363" s="62" t="s">
        <v>357</v>
      </c>
      <c r="B363" s="62" t="s">
        <v>1528</v>
      </c>
      <c r="C363" s="63"/>
      <c r="D363" s="64"/>
      <c r="E363" s="65"/>
      <c r="F363" s="66"/>
      <c r="G363" s="63" t="str">
        <f>IF(Edges[[#This Row],[Relationship]]="Tweet","Skip","Show")</f>
        <v>Show</v>
      </c>
      <c r="H363" s="67"/>
      <c r="I363" s="68"/>
      <c r="J363" s="68"/>
      <c r="K363" s="34"/>
      <c r="L363" s="75">
        <v>363</v>
      </c>
      <c r="M36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63" s="77" t="s">
        <v>2278</v>
      </c>
      <c r="O363" s="79">
        <v>44529.284814814811</v>
      </c>
      <c r="P363" s="77" t="s">
        <v>2440</v>
      </c>
      <c r="Q363" s="80" t="s">
        <v>3510</v>
      </c>
      <c r="R363" s="77" t="s">
        <v>4017</v>
      </c>
      <c r="S363" s="77" t="s">
        <v>4102</v>
      </c>
      <c r="T363" s="79">
        <v>44529.284814814811</v>
      </c>
      <c r="U363" s="80" t="s">
        <v>4497</v>
      </c>
      <c r="V363" s="77"/>
      <c r="W363" s="77"/>
      <c r="X363" s="81" t="s">
        <v>6496</v>
      </c>
      <c r="Y363" s="77"/>
    </row>
    <row r="364" spans="1:25" x14ac:dyDescent="0.25">
      <c r="A364" s="62" t="s">
        <v>358</v>
      </c>
      <c r="B364" s="62" t="s">
        <v>1783</v>
      </c>
      <c r="C364" s="63"/>
      <c r="D364" s="64"/>
      <c r="E364" s="65"/>
      <c r="F364" s="66"/>
      <c r="G364" s="63" t="str">
        <f>IF(Edges[[#This Row],[Relationship]]="Tweet","Skip","Show")</f>
        <v>Show</v>
      </c>
      <c r="H364" s="67"/>
      <c r="I364" s="68"/>
      <c r="J364" s="68"/>
      <c r="K364" s="34"/>
      <c r="L364" s="75">
        <v>364</v>
      </c>
      <c r="M36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64" s="77" t="s">
        <v>2278</v>
      </c>
      <c r="O364" s="79">
        <v>44529.285520833335</v>
      </c>
      <c r="P364" s="77" t="s">
        <v>2427</v>
      </c>
      <c r="Q364" s="77"/>
      <c r="R364" s="77"/>
      <c r="S364" s="77" t="s">
        <v>4124</v>
      </c>
      <c r="T364" s="79">
        <v>44529.285520833335</v>
      </c>
      <c r="U364" s="80" t="s">
        <v>4498</v>
      </c>
      <c r="V364" s="77"/>
      <c r="W364" s="77"/>
      <c r="X364" s="81" t="s">
        <v>6497</v>
      </c>
      <c r="Y364" s="77"/>
    </row>
    <row r="365" spans="1:25" x14ac:dyDescent="0.25">
      <c r="A365" s="62" t="s">
        <v>358</v>
      </c>
      <c r="B365" s="62" t="s">
        <v>1784</v>
      </c>
      <c r="C365" s="63"/>
      <c r="D365" s="64"/>
      <c r="E365" s="65"/>
      <c r="F365" s="66"/>
      <c r="G365" s="63" t="str">
        <f>IF(Edges[[#This Row],[Relationship]]="Tweet","Skip","Show")</f>
        <v>Show</v>
      </c>
      <c r="H365" s="67"/>
      <c r="I365" s="68"/>
      <c r="J365" s="68"/>
      <c r="K365" s="34"/>
      <c r="L365" s="75">
        <v>365</v>
      </c>
      <c r="M36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65" s="77" t="s">
        <v>2278</v>
      </c>
      <c r="O365" s="79">
        <v>44529.285520833335</v>
      </c>
      <c r="P365" s="77" t="s">
        <v>2427</v>
      </c>
      <c r="Q365" s="77"/>
      <c r="R365" s="77"/>
      <c r="S365" s="77" t="s">
        <v>4124</v>
      </c>
      <c r="T365" s="79">
        <v>44529.285520833335</v>
      </c>
      <c r="U365" s="80" t="s">
        <v>4498</v>
      </c>
      <c r="V365" s="77"/>
      <c r="W365" s="77"/>
      <c r="X365" s="81" t="s">
        <v>6497</v>
      </c>
      <c r="Y365" s="77"/>
    </row>
    <row r="366" spans="1:25" x14ac:dyDescent="0.25">
      <c r="A366" s="62" t="s">
        <v>358</v>
      </c>
      <c r="B366" s="62" t="s">
        <v>1668</v>
      </c>
      <c r="C366" s="63"/>
      <c r="D366" s="64"/>
      <c r="E366" s="65"/>
      <c r="F366" s="66"/>
      <c r="G366" s="63" t="str">
        <f>IF(Edges[[#This Row],[Relationship]]="Tweet","Skip","Show")</f>
        <v>Show</v>
      </c>
      <c r="H366" s="67"/>
      <c r="I366" s="68"/>
      <c r="J366" s="68"/>
      <c r="K366" s="34"/>
      <c r="L366" s="75">
        <v>366</v>
      </c>
      <c r="M36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66" s="77" t="s">
        <v>2278</v>
      </c>
      <c r="O366" s="79">
        <v>44529.285520833335</v>
      </c>
      <c r="P366" s="77" t="s">
        <v>2427</v>
      </c>
      <c r="Q366" s="77"/>
      <c r="R366" s="77"/>
      <c r="S366" s="77" t="s">
        <v>4124</v>
      </c>
      <c r="T366" s="79">
        <v>44529.285520833335</v>
      </c>
      <c r="U366" s="80" t="s">
        <v>4498</v>
      </c>
      <c r="V366" s="77"/>
      <c r="W366" s="77"/>
      <c r="X366" s="81" t="s">
        <v>6497</v>
      </c>
      <c r="Y366" s="77"/>
    </row>
    <row r="367" spans="1:25" x14ac:dyDescent="0.25">
      <c r="A367" s="62" t="s">
        <v>359</v>
      </c>
      <c r="B367" s="62" t="s">
        <v>359</v>
      </c>
      <c r="C367" s="63"/>
      <c r="D367" s="64"/>
      <c r="E367" s="65"/>
      <c r="F367" s="66"/>
      <c r="G367" s="63" t="str">
        <f>IF(Edges[[#This Row],[Relationship]]="Tweet","Skip","Show")</f>
        <v>Skip</v>
      </c>
      <c r="H367" s="67"/>
      <c r="I367" s="68"/>
      <c r="J367" s="68"/>
      <c r="K367" s="34"/>
      <c r="L367" s="75">
        <v>367</v>
      </c>
      <c r="M36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67" s="77" t="s">
        <v>178</v>
      </c>
      <c r="O367" s="79">
        <v>44529.285891203705</v>
      </c>
      <c r="P367" s="77" t="s">
        <v>2441</v>
      </c>
      <c r="Q367" s="77"/>
      <c r="R367" s="77"/>
      <c r="S367" s="77"/>
      <c r="T367" s="79">
        <v>44529.285891203705</v>
      </c>
      <c r="U367" s="80" t="s">
        <v>4499</v>
      </c>
      <c r="V367" s="77"/>
      <c r="W367" s="77"/>
      <c r="X367" s="81" t="s">
        <v>6498</v>
      </c>
      <c r="Y367" s="77"/>
    </row>
    <row r="368" spans="1:25" x14ac:dyDescent="0.25">
      <c r="A368" s="62" t="s">
        <v>360</v>
      </c>
      <c r="B368" s="62" t="s">
        <v>1794</v>
      </c>
      <c r="C368" s="63"/>
      <c r="D368" s="64"/>
      <c r="E368" s="65"/>
      <c r="F368" s="66"/>
      <c r="G368" s="63" t="str">
        <f>IF(Edges[[#This Row],[Relationship]]="Tweet","Skip","Show")</f>
        <v>Show</v>
      </c>
      <c r="H368" s="67"/>
      <c r="I368" s="68"/>
      <c r="J368" s="68"/>
      <c r="K368" s="34"/>
      <c r="L368" s="75">
        <v>368</v>
      </c>
      <c r="M36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68" s="77" t="s">
        <v>2278</v>
      </c>
      <c r="O368" s="79">
        <v>44529.286180555559</v>
      </c>
      <c r="P368" s="77" t="s">
        <v>2442</v>
      </c>
      <c r="Q368" s="77"/>
      <c r="R368" s="77"/>
      <c r="S368" s="77"/>
      <c r="T368" s="79">
        <v>44529.286180555559</v>
      </c>
      <c r="U368" s="80" t="s">
        <v>4500</v>
      </c>
      <c r="V368" s="77"/>
      <c r="W368" s="77"/>
      <c r="X368" s="81" t="s">
        <v>6499</v>
      </c>
      <c r="Y368" s="77"/>
    </row>
    <row r="369" spans="1:25" x14ac:dyDescent="0.25">
      <c r="A369" s="62" t="s">
        <v>360</v>
      </c>
      <c r="B369" s="62" t="s">
        <v>1668</v>
      </c>
      <c r="C369" s="63"/>
      <c r="D369" s="64"/>
      <c r="E369" s="65"/>
      <c r="F369" s="66"/>
      <c r="G369" s="63" t="str">
        <f>IF(Edges[[#This Row],[Relationship]]="Tweet","Skip","Show")</f>
        <v>Show</v>
      </c>
      <c r="H369" s="67"/>
      <c r="I369" s="68"/>
      <c r="J369" s="68"/>
      <c r="K369" s="34"/>
      <c r="L369" s="75">
        <v>369</v>
      </c>
      <c r="M36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69" s="77" t="s">
        <v>2278</v>
      </c>
      <c r="O369" s="79">
        <v>44529.286180555559</v>
      </c>
      <c r="P369" s="77" t="s">
        <v>2442</v>
      </c>
      <c r="Q369" s="77"/>
      <c r="R369" s="77"/>
      <c r="S369" s="77"/>
      <c r="T369" s="79">
        <v>44529.286180555559</v>
      </c>
      <c r="U369" s="80" t="s">
        <v>4500</v>
      </c>
      <c r="V369" s="77"/>
      <c r="W369" s="77"/>
      <c r="X369" s="81" t="s">
        <v>6499</v>
      </c>
      <c r="Y369" s="77"/>
    </row>
    <row r="370" spans="1:25" x14ac:dyDescent="0.25">
      <c r="A370" s="62" t="s">
        <v>361</v>
      </c>
      <c r="B370" s="62" t="s">
        <v>1795</v>
      </c>
      <c r="C370" s="63"/>
      <c r="D370" s="64"/>
      <c r="E370" s="65"/>
      <c r="F370" s="66"/>
      <c r="G370" s="63" t="str">
        <f>IF(Edges[[#This Row],[Relationship]]="Tweet","Skip","Show")</f>
        <v>Show</v>
      </c>
      <c r="H370" s="67"/>
      <c r="I370" s="68"/>
      <c r="J370" s="68"/>
      <c r="K370" s="34"/>
      <c r="L370" s="75">
        <v>370</v>
      </c>
      <c r="M37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70" s="77" t="s">
        <v>2278</v>
      </c>
      <c r="O370" s="79">
        <v>44529.287592592591</v>
      </c>
      <c r="P370" s="77" t="s">
        <v>2443</v>
      </c>
      <c r="Q370" s="77"/>
      <c r="R370" s="77"/>
      <c r="S370" s="77" t="s">
        <v>1668</v>
      </c>
      <c r="T370" s="79">
        <v>44529.287592592591</v>
      </c>
      <c r="U370" s="80" t="s">
        <v>4501</v>
      </c>
      <c r="V370" s="77"/>
      <c r="W370" s="77"/>
      <c r="X370" s="81" t="s">
        <v>6500</v>
      </c>
      <c r="Y370" s="77"/>
    </row>
    <row r="371" spans="1:25" x14ac:dyDescent="0.25">
      <c r="A371" s="62" t="s">
        <v>362</v>
      </c>
      <c r="B371" s="62" t="s">
        <v>1796</v>
      </c>
      <c r="C371" s="63"/>
      <c r="D371" s="64"/>
      <c r="E371" s="65"/>
      <c r="F371" s="66"/>
      <c r="G371" s="63" t="str">
        <f>IF(Edges[[#This Row],[Relationship]]="Tweet","Skip","Show")</f>
        <v>Show</v>
      </c>
      <c r="H371" s="67"/>
      <c r="I371" s="68"/>
      <c r="J371" s="68"/>
      <c r="K371" s="34"/>
      <c r="L371" s="75">
        <v>371</v>
      </c>
      <c r="M37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71" s="77" t="s">
        <v>2279</v>
      </c>
      <c r="O371" s="79">
        <v>44529.287858796299</v>
      </c>
      <c r="P371" s="77" t="s">
        <v>2444</v>
      </c>
      <c r="Q371" s="80" t="s">
        <v>3576</v>
      </c>
      <c r="R371" s="77" t="s">
        <v>4018</v>
      </c>
      <c r="S371" s="77"/>
      <c r="T371" s="79">
        <v>44529.287858796299</v>
      </c>
      <c r="U371" s="80" t="s">
        <v>4502</v>
      </c>
      <c r="V371" s="77"/>
      <c r="W371" s="77"/>
      <c r="X371" s="81" t="s">
        <v>6501</v>
      </c>
      <c r="Y371" s="81" t="s">
        <v>8322</v>
      </c>
    </row>
    <row r="372" spans="1:25" x14ac:dyDescent="0.25">
      <c r="A372" s="62" t="s">
        <v>362</v>
      </c>
      <c r="B372" s="62" t="s">
        <v>1708</v>
      </c>
      <c r="C372" s="63"/>
      <c r="D372" s="64"/>
      <c r="E372" s="65"/>
      <c r="F372" s="66"/>
      <c r="G372" s="63" t="str">
        <f>IF(Edges[[#This Row],[Relationship]]="Tweet","Skip","Show")</f>
        <v>Show</v>
      </c>
      <c r="H372" s="67"/>
      <c r="I372" s="68"/>
      <c r="J372" s="68"/>
      <c r="K372" s="34"/>
      <c r="L372" s="75">
        <v>372</v>
      </c>
      <c r="M37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72" s="77" t="s">
        <v>2278</v>
      </c>
      <c r="O372" s="79">
        <v>44529.287858796299</v>
      </c>
      <c r="P372" s="77" t="s">
        <v>2444</v>
      </c>
      <c r="Q372" s="80" t="s">
        <v>3576</v>
      </c>
      <c r="R372" s="77" t="s">
        <v>4018</v>
      </c>
      <c r="S372" s="77"/>
      <c r="T372" s="79">
        <v>44529.287858796299</v>
      </c>
      <c r="U372" s="80" t="s">
        <v>4502</v>
      </c>
      <c r="V372" s="77"/>
      <c r="W372" s="77"/>
      <c r="X372" s="81" t="s">
        <v>6501</v>
      </c>
      <c r="Y372" s="81" t="s">
        <v>8322</v>
      </c>
    </row>
    <row r="373" spans="1:25" x14ac:dyDescent="0.25">
      <c r="A373" s="62" t="s">
        <v>363</v>
      </c>
      <c r="B373" s="62" t="s">
        <v>684</v>
      </c>
      <c r="C373" s="63"/>
      <c r="D373" s="64"/>
      <c r="E373" s="65"/>
      <c r="F373" s="66"/>
      <c r="G373" s="63" t="str">
        <f>IF(Edges[[#This Row],[Relationship]]="Tweet","Skip","Show")</f>
        <v>Show</v>
      </c>
      <c r="H373" s="67"/>
      <c r="I373" s="68"/>
      <c r="J373" s="68"/>
      <c r="K373" s="34"/>
      <c r="L373" s="75">
        <v>373</v>
      </c>
      <c r="M37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73" s="77" t="s">
        <v>2279</v>
      </c>
      <c r="O373" s="79">
        <v>44529.288194444445</v>
      </c>
      <c r="P373" s="77" t="s">
        <v>2445</v>
      </c>
      <c r="Q373" s="77"/>
      <c r="R373" s="77"/>
      <c r="S373" s="77"/>
      <c r="T373" s="79">
        <v>44529.288194444445</v>
      </c>
      <c r="U373" s="80" t="s">
        <v>4503</v>
      </c>
      <c r="V373" s="77"/>
      <c r="W373" s="77"/>
      <c r="X373" s="81" t="s">
        <v>6502</v>
      </c>
      <c r="Y373" s="81" t="s">
        <v>8323</v>
      </c>
    </row>
    <row r="374" spans="1:25" x14ac:dyDescent="0.25">
      <c r="A374" s="62" t="s">
        <v>364</v>
      </c>
      <c r="B374" s="62" t="s">
        <v>1792</v>
      </c>
      <c r="C374" s="63"/>
      <c r="D374" s="64"/>
      <c r="E374" s="65"/>
      <c r="F374" s="66"/>
      <c r="G374" s="63" t="str">
        <f>IF(Edges[[#This Row],[Relationship]]="Tweet","Skip","Show")</f>
        <v>Show</v>
      </c>
      <c r="H374" s="67"/>
      <c r="I374" s="68"/>
      <c r="J374" s="68"/>
      <c r="K374" s="34"/>
      <c r="L374" s="75">
        <v>374</v>
      </c>
      <c r="M37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74" s="77" t="s">
        <v>2278</v>
      </c>
      <c r="O374" s="79">
        <v>44529.288206018522</v>
      </c>
      <c r="P374" s="77" t="s">
        <v>2436</v>
      </c>
      <c r="Q374" s="80" t="s">
        <v>3527</v>
      </c>
      <c r="R374" s="77" t="s">
        <v>4022</v>
      </c>
      <c r="S374" s="77"/>
      <c r="T374" s="79">
        <v>44529.288206018522</v>
      </c>
      <c r="U374" s="80" t="s">
        <v>4504</v>
      </c>
      <c r="V374" s="77"/>
      <c r="W374" s="77"/>
      <c r="X374" s="81" t="s">
        <v>6503</v>
      </c>
      <c r="Y374" s="77"/>
    </row>
    <row r="375" spans="1:25" x14ac:dyDescent="0.25">
      <c r="A375" s="62" t="s">
        <v>365</v>
      </c>
      <c r="B375" s="62" t="s">
        <v>365</v>
      </c>
      <c r="C375" s="63"/>
      <c r="D375" s="64"/>
      <c r="E375" s="65"/>
      <c r="F375" s="66"/>
      <c r="G375" s="63" t="str">
        <f>IF(Edges[[#This Row],[Relationship]]="Tweet","Skip","Show")</f>
        <v>Skip</v>
      </c>
      <c r="H375" s="67"/>
      <c r="I375" s="68"/>
      <c r="J375" s="68"/>
      <c r="K375" s="34"/>
      <c r="L375" s="75">
        <v>375</v>
      </c>
      <c r="M37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75" s="77" t="s">
        <v>178</v>
      </c>
      <c r="O375" s="79">
        <v>44529.288078703707</v>
      </c>
      <c r="P375" s="77" t="s">
        <v>2446</v>
      </c>
      <c r="Q375" s="77"/>
      <c r="R375" s="77"/>
      <c r="S375" s="77"/>
      <c r="T375" s="79">
        <v>44529.288078703707</v>
      </c>
      <c r="U375" s="80" t="s">
        <v>4505</v>
      </c>
      <c r="V375" s="77"/>
      <c r="W375" s="77"/>
      <c r="X375" s="81" t="s">
        <v>6504</v>
      </c>
      <c r="Y375" s="77"/>
    </row>
    <row r="376" spans="1:25" x14ac:dyDescent="0.25">
      <c r="A376" s="62" t="s">
        <v>366</v>
      </c>
      <c r="B376" s="62" t="s">
        <v>365</v>
      </c>
      <c r="C376" s="63"/>
      <c r="D376" s="64"/>
      <c r="E376" s="65"/>
      <c r="F376" s="66"/>
      <c r="G376" s="63" t="str">
        <f>IF(Edges[[#This Row],[Relationship]]="Tweet","Skip","Show")</f>
        <v>Show</v>
      </c>
      <c r="H376" s="67"/>
      <c r="I376" s="68"/>
      <c r="J376" s="68"/>
      <c r="K376" s="34"/>
      <c r="L376" s="75">
        <v>376</v>
      </c>
      <c r="M37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76" s="77" t="s">
        <v>2278</v>
      </c>
      <c r="O376" s="79">
        <v>44529.288587962961</v>
      </c>
      <c r="P376" s="77" t="s">
        <v>2447</v>
      </c>
      <c r="Q376" s="77"/>
      <c r="R376" s="77"/>
      <c r="S376" s="77"/>
      <c r="T376" s="79">
        <v>44529.288587962961</v>
      </c>
      <c r="U376" s="80" t="s">
        <v>4506</v>
      </c>
      <c r="V376" s="77"/>
      <c r="W376" s="77"/>
      <c r="X376" s="81" t="s">
        <v>6505</v>
      </c>
      <c r="Y376" s="77"/>
    </row>
    <row r="377" spans="1:25" x14ac:dyDescent="0.25">
      <c r="A377" s="62" t="s">
        <v>367</v>
      </c>
      <c r="B377" s="62" t="s">
        <v>1797</v>
      </c>
      <c r="C377" s="63"/>
      <c r="D377" s="64"/>
      <c r="E377" s="65"/>
      <c r="F377" s="66"/>
      <c r="G377" s="63" t="str">
        <f>IF(Edges[[#This Row],[Relationship]]="Tweet","Skip","Show")</f>
        <v>Show</v>
      </c>
      <c r="H377" s="67"/>
      <c r="I377" s="68"/>
      <c r="J377" s="68"/>
      <c r="K377" s="34"/>
      <c r="L377" s="75">
        <v>377</v>
      </c>
      <c r="M37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77" s="77" t="s">
        <v>2278</v>
      </c>
      <c r="O377" s="79">
        <v>44529.289201388892</v>
      </c>
      <c r="P377" s="77" t="s">
        <v>2448</v>
      </c>
      <c r="Q377" s="77" t="s">
        <v>3577</v>
      </c>
      <c r="R377" s="77" t="s">
        <v>4031</v>
      </c>
      <c r="S377" s="77"/>
      <c r="T377" s="79">
        <v>44529.289201388892</v>
      </c>
      <c r="U377" s="80" t="s">
        <v>4507</v>
      </c>
      <c r="V377" s="77"/>
      <c r="W377" s="77"/>
      <c r="X377" s="81" t="s">
        <v>6506</v>
      </c>
      <c r="Y377" s="81" t="s">
        <v>8324</v>
      </c>
    </row>
    <row r="378" spans="1:25" x14ac:dyDescent="0.25">
      <c r="A378" s="62" t="s">
        <v>367</v>
      </c>
      <c r="B378" s="62" t="s">
        <v>1798</v>
      </c>
      <c r="C378" s="63"/>
      <c r="D378" s="64"/>
      <c r="E378" s="65"/>
      <c r="F378" s="66"/>
      <c r="G378" s="63" t="str">
        <f>IF(Edges[[#This Row],[Relationship]]="Tweet","Skip","Show")</f>
        <v>Show</v>
      </c>
      <c r="H378" s="67"/>
      <c r="I378" s="68"/>
      <c r="J378" s="68"/>
      <c r="K378" s="34"/>
      <c r="L378" s="75">
        <v>378</v>
      </c>
      <c r="M37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78" s="77" t="s">
        <v>2278</v>
      </c>
      <c r="O378" s="79">
        <v>44529.289201388892</v>
      </c>
      <c r="P378" s="77" t="s">
        <v>2448</v>
      </c>
      <c r="Q378" s="77" t="s">
        <v>3577</v>
      </c>
      <c r="R378" s="77" t="s">
        <v>4031</v>
      </c>
      <c r="S378" s="77"/>
      <c r="T378" s="79">
        <v>44529.289201388892</v>
      </c>
      <c r="U378" s="80" t="s">
        <v>4507</v>
      </c>
      <c r="V378" s="77"/>
      <c r="W378" s="77"/>
      <c r="X378" s="81" t="s">
        <v>6506</v>
      </c>
      <c r="Y378" s="81" t="s">
        <v>8324</v>
      </c>
    </row>
    <row r="379" spans="1:25" x14ac:dyDescent="0.25">
      <c r="A379" s="62" t="s">
        <v>367</v>
      </c>
      <c r="B379" s="62" t="s">
        <v>1799</v>
      </c>
      <c r="C379" s="63"/>
      <c r="D379" s="64"/>
      <c r="E379" s="65"/>
      <c r="F379" s="66"/>
      <c r="G379" s="63" t="str">
        <f>IF(Edges[[#This Row],[Relationship]]="Tweet","Skip","Show")</f>
        <v>Show</v>
      </c>
      <c r="H379" s="67"/>
      <c r="I379" s="68"/>
      <c r="J379" s="68"/>
      <c r="K379" s="34"/>
      <c r="L379" s="75">
        <v>379</v>
      </c>
      <c r="M37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79" s="77" t="s">
        <v>2279</v>
      </c>
      <c r="O379" s="79">
        <v>44529.289201388892</v>
      </c>
      <c r="P379" s="77" t="s">
        <v>2448</v>
      </c>
      <c r="Q379" s="77" t="s">
        <v>3577</v>
      </c>
      <c r="R379" s="77" t="s">
        <v>4031</v>
      </c>
      <c r="S379" s="77"/>
      <c r="T379" s="79">
        <v>44529.289201388892</v>
      </c>
      <c r="U379" s="80" t="s">
        <v>4507</v>
      </c>
      <c r="V379" s="77"/>
      <c r="W379" s="77"/>
      <c r="X379" s="81" t="s">
        <v>6506</v>
      </c>
      <c r="Y379" s="81" t="s">
        <v>8324</v>
      </c>
    </row>
    <row r="380" spans="1:25" x14ac:dyDescent="0.25">
      <c r="A380" s="62" t="s">
        <v>368</v>
      </c>
      <c r="B380" s="62" t="s">
        <v>368</v>
      </c>
      <c r="C380" s="63"/>
      <c r="D380" s="64"/>
      <c r="E380" s="65"/>
      <c r="F380" s="66"/>
      <c r="G380" s="63" t="str">
        <f>IF(Edges[[#This Row],[Relationship]]="Tweet","Skip","Show")</f>
        <v>Skip</v>
      </c>
      <c r="H380" s="67"/>
      <c r="I380" s="68"/>
      <c r="J380" s="68"/>
      <c r="K380" s="34"/>
      <c r="L380" s="75">
        <v>380</v>
      </c>
      <c r="M38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80" s="77" t="s">
        <v>178</v>
      </c>
      <c r="O380" s="79">
        <v>44529.289224537039</v>
      </c>
      <c r="P380" s="77" t="s">
        <v>2449</v>
      </c>
      <c r="Q380" s="80" t="s">
        <v>3578</v>
      </c>
      <c r="R380" s="77" t="s">
        <v>4018</v>
      </c>
      <c r="S380" s="77"/>
      <c r="T380" s="79">
        <v>44529.289224537039</v>
      </c>
      <c r="U380" s="80" t="s">
        <v>4508</v>
      </c>
      <c r="V380" s="77"/>
      <c r="W380" s="77"/>
      <c r="X380" s="81" t="s">
        <v>6507</v>
      </c>
      <c r="Y380" s="77"/>
    </row>
    <row r="381" spans="1:25" x14ac:dyDescent="0.25">
      <c r="A381" s="62" t="s">
        <v>369</v>
      </c>
      <c r="B381" s="62" t="s">
        <v>369</v>
      </c>
      <c r="C381" s="63"/>
      <c r="D381" s="64"/>
      <c r="E381" s="65"/>
      <c r="F381" s="66"/>
      <c r="G381" s="63" t="str">
        <f>IF(Edges[[#This Row],[Relationship]]="Tweet","Skip","Show")</f>
        <v>Skip</v>
      </c>
      <c r="H381" s="67"/>
      <c r="I381" s="68"/>
      <c r="J381" s="68"/>
      <c r="K381" s="34"/>
      <c r="L381" s="75">
        <v>381</v>
      </c>
      <c r="M38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81" s="77" t="s">
        <v>178</v>
      </c>
      <c r="O381" s="79">
        <v>44529.289421296293</v>
      </c>
      <c r="P381" s="77" t="s">
        <v>2450</v>
      </c>
      <c r="Q381" s="80" t="s">
        <v>3579</v>
      </c>
      <c r="R381" s="77" t="s">
        <v>4018</v>
      </c>
      <c r="S381" s="77" t="s">
        <v>4130</v>
      </c>
      <c r="T381" s="79">
        <v>44529.289421296293</v>
      </c>
      <c r="U381" s="80" t="s">
        <v>4509</v>
      </c>
      <c r="V381" s="77"/>
      <c r="W381" s="77"/>
      <c r="X381" s="81" t="s">
        <v>6508</v>
      </c>
      <c r="Y381" s="77"/>
    </row>
    <row r="382" spans="1:25" x14ac:dyDescent="0.25">
      <c r="A382" s="62" t="s">
        <v>370</v>
      </c>
      <c r="B382" s="62" t="s">
        <v>1800</v>
      </c>
      <c r="C382" s="63"/>
      <c r="D382" s="64"/>
      <c r="E382" s="65"/>
      <c r="F382" s="66"/>
      <c r="G382" s="63" t="str">
        <f>IF(Edges[[#This Row],[Relationship]]="Tweet","Skip","Show")</f>
        <v>Show</v>
      </c>
      <c r="H382" s="67"/>
      <c r="I382" s="68"/>
      <c r="J382" s="68"/>
      <c r="K382" s="34"/>
      <c r="L382" s="75">
        <v>382</v>
      </c>
      <c r="M38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82" s="77" t="s">
        <v>2279</v>
      </c>
      <c r="O382" s="79">
        <v>44529.245752314811</v>
      </c>
      <c r="P382" s="77" t="s">
        <v>2451</v>
      </c>
      <c r="Q382" s="77"/>
      <c r="R382" s="77"/>
      <c r="S382" s="77"/>
      <c r="T382" s="79">
        <v>44529.245752314811</v>
      </c>
      <c r="U382" s="80" t="s">
        <v>4510</v>
      </c>
      <c r="V382" s="77"/>
      <c r="W382" s="77"/>
      <c r="X382" s="81" t="s">
        <v>6509</v>
      </c>
      <c r="Y382" s="81" t="s">
        <v>8325</v>
      </c>
    </row>
    <row r="383" spans="1:25" x14ac:dyDescent="0.25">
      <c r="A383" s="62" t="s">
        <v>371</v>
      </c>
      <c r="B383" s="62" t="s">
        <v>370</v>
      </c>
      <c r="C383" s="63"/>
      <c r="D383" s="64"/>
      <c r="E383" s="65"/>
      <c r="F383" s="66"/>
      <c r="G383" s="63" t="str">
        <f>IF(Edges[[#This Row],[Relationship]]="Tweet","Skip","Show")</f>
        <v>Show</v>
      </c>
      <c r="H383" s="67"/>
      <c r="I383" s="68"/>
      <c r="J383" s="68"/>
      <c r="K383" s="34"/>
      <c r="L383" s="75">
        <v>383</v>
      </c>
      <c r="M38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83" s="77" t="s">
        <v>2279</v>
      </c>
      <c r="O383" s="79">
        <v>44529.287291666667</v>
      </c>
      <c r="P383" s="77" t="s">
        <v>2452</v>
      </c>
      <c r="Q383" s="77"/>
      <c r="R383" s="77"/>
      <c r="S383" s="77"/>
      <c r="T383" s="79">
        <v>44529.287291666667</v>
      </c>
      <c r="U383" s="80" t="s">
        <v>4511</v>
      </c>
      <c r="V383" s="77"/>
      <c r="W383" s="77"/>
      <c r="X383" s="81" t="s">
        <v>6510</v>
      </c>
      <c r="Y383" s="81" t="s">
        <v>8326</v>
      </c>
    </row>
    <row r="384" spans="1:25" x14ac:dyDescent="0.25">
      <c r="A384" s="62" t="s">
        <v>370</v>
      </c>
      <c r="B384" s="62" t="s">
        <v>371</v>
      </c>
      <c r="C384" s="63"/>
      <c r="D384" s="64"/>
      <c r="E384" s="65"/>
      <c r="F384" s="66"/>
      <c r="G384" s="63" t="str">
        <f>IF(Edges[[#This Row],[Relationship]]="Tweet","Skip","Show")</f>
        <v>Show</v>
      </c>
      <c r="H384" s="67"/>
      <c r="I384" s="68"/>
      <c r="J384" s="68"/>
      <c r="K384" s="34"/>
      <c r="L384" s="75">
        <v>384</v>
      </c>
      <c r="M38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84" s="77" t="s">
        <v>2279</v>
      </c>
      <c r="O384" s="79">
        <v>44529.28943287037</v>
      </c>
      <c r="P384" s="77" t="s">
        <v>2453</v>
      </c>
      <c r="Q384" s="77"/>
      <c r="R384" s="77"/>
      <c r="S384" s="77"/>
      <c r="T384" s="79">
        <v>44529.28943287037</v>
      </c>
      <c r="U384" s="80" t="s">
        <v>4512</v>
      </c>
      <c r="V384" s="77"/>
      <c r="W384" s="77"/>
      <c r="X384" s="81" t="s">
        <v>6511</v>
      </c>
      <c r="Y384" s="81" t="s">
        <v>6510</v>
      </c>
    </row>
    <row r="385" spans="1:25" x14ac:dyDescent="0.25">
      <c r="A385" s="62" t="s">
        <v>372</v>
      </c>
      <c r="B385" s="62" t="s">
        <v>1528</v>
      </c>
      <c r="C385" s="63"/>
      <c r="D385" s="64"/>
      <c r="E385" s="65"/>
      <c r="F385" s="66"/>
      <c r="G385" s="63" t="str">
        <f>IF(Edges[[#This Row],[Relationship]]="Tweet","Skip","Show")</f>
        <v>Show</v>
      </c>
      <c r="H385" s="67"/>
      <c r="I385" s="68"/>
      <c r="J385" s="68"/>
      <c r="K385" s="34"/>
      <c r="L385" s="75">
        <v>385</v>
      </c>
      <c r="M38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85" s="77" t="s">
        <v>2278</v>
      </c>
      <c r="O385" s="79">
        <v>44529.289594907408</v>
      </c>
      <c r="P385" s="77" t="s">
        <v>2454</v>
      </c>
      <c r="Q385" s="80" t="s">
        <v>3580</v>
      </c>
      <c r="R385" s="77" t="s">
        <v>4017</v>
      </c>
      <c r="S385" s="77"/>
      <c r="T385" s="79">
        <v>44529.289594907408</v>
      </c>
      <c r="U385" s="80" t="s">
        <v>4513</v>
      </c>
      <c r="V385" s="77"/>
      <c r="W385" s="77"/>
      <c r="X385" s="81" t="s">
        <v>6512</v>
      </c>
      <c r="Y385" s="77"/>
    </row>
    <row r="386" spans="1:25" x14ac:dyDescent="0.25">
      <c r="A386" s="62" t="s">
        <v>373</v>
      </c>
      <c r="B386" s="62" t="s">
        <v>1631</v>
      </c>
      <c r="C386" s="63"/>
      <c r="D386" s="64"/>
      <c r="E386" s="65"/>
      <c r="F386" s="66"/>
      <c r="G386" s="63" t="str">
        <f>IF(Edges[[#This Row],[Relationship]]="Tweet","Skip","Show")</f>
        <v>Show</v>
      </c>
      <c r="H386" s="67"/>
      <c r="I386" s="68"/>
      <c r="J386" s="68"/>
      <c r="K386" s="34"/>
      <c r="L386" s="75">
        <v>386</v>
      </c>
      <c r="M38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86" s="77" t="s">
        <v>2278</v>
      </c>
      <c r="O386" s="79">
        <v>44529.290231481478</v>
      </c>
      <c r="P386" s="77" t="s">
        <v>2321</v>
      </c>
      <c r="Q386" s="77"/>
      <c r="R386" s="77"/>
      <c r="S386" s="77" t="s">
        <v>4110</v>
      </c>
      <c r="T386" s="79">
        <v>44529.290231481478</v>
      </c>
      <c r="U386" s="80" t="s">
        <v>4514</v>
      </c>
      <c r="V386" s="77"/>
      <c r="W386" s="77"/>
      <c r="X386" s="81" t="s">
        <v>6513</v>
      </c>
      <c r="Y386" s="77"/>
    </row>
    <row r="387" spans="1:25" x14ac:dyDescent="0.25">
      <c r="A387" s="62" t="s">
        <v>374</v>
      </c>
      <c r="B387" s="62" t="s">
        <v>1714</v>
      </c>
      <c r="C387" s="63"/>
      <c r="D387" s="64"/>
      <c r="E387" s="65"/>
      <c r="F387" s="66"/>
      <c r="G387" s="63" t="str">
        <f>IF(Edges[[#This Row],[Relationship]]="Tweet","Skip","Show")</f>
        <v>Show</v>
      </c>
      <c r="H387" s="67"/>
      <c r="I387" s="68"/>
      <c r="J387" s="68"/>
      <c r="K387" s="34"/>
      <c r="L387" s="75">
        <v>387</v>
      </c>
      <c r="M38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87" s="77" t="s">
        <v>2278</v>
      </c>
      <c r="O387" s="79">
        <v>44529.290277777778</v>
      </c>
      <c r="P387" s="77" t="s">
        <v>2333</v>
      </c>
      <c r="Q387" s="80" t="s">
        <v>3527</v>
      </c>
      <c r="R387" s="77" t="s">
        <v>4022</v>
      </c>
      <c r="S387" s="77" t="s">
        <v>4112</v>
      </c>
      <c r="T387" s="79">
        <v>44529.290277777778</v>
      </c>
      <c r="U387" s="80" t="s">
        <v>4515</v>
      </c>
      <c r="V387" s="77"/>
      <c r="W387" s="77"/>
      <c r="X387" s="81" t="s">
        <v>6514</v>
      </c>
      <c r="Y387" s="77"/>
    </row>
    <row r="388" spans="1:25" x14ac:dyDescent="0.25">
      <c r="A388" s="62" t="s">
        <v>375</v>
      </c>
      <c r="B388" s="62" t="s">
        <v>1801</v>
      </c>
      <c r="C388" s="63"/>
      <c r="D388" s="64"/>
      <c r="E388" s="65"/>
      <c r="F388" s="66"/>
      <c r="G388" s="63" t="str">
        <f>IF(Edges[[#This Row],[Relationship]]="Tweet","Skip","Show")</f>
        <v>Show</v>
      </c>
      <c r="H388" s="67"/>
      <c r="I388" s="68"/>
      <c r="J388" s="68"/>
      <c r="K388" s="34"/>
      <c r="L388" s="75">
        <v>388</v>
      </c>
      <c r="M38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88" s="77" t="s">
        <v>2278</v>
      </c>
      <c r="O388" s="79">
        <v>44529.290497685186</v>
      </c>
      <c r="P388" s="77" t="s">
        <v>2455</v>
      </c>
      <c r="Q388" s="77"/>
      <c r="R388" s="77"/>
      <c r="S388" s="77"/>
      <c r="T388" s="79">
        <v>44529.290497685186</v>
      </c>
      <c r="U388" s="80" t="s">
        <v>4516</v>
      </c>
      <c r="V388" s="77"/>
      <c r="W388" s="77"/>
      <c r="X388" s="81" t="s">
        <v>6515</v>
      </c>
      <c r="Y388" s="77"/>
    </row>
    <row r="389" spans="1:25" x14ac:dyDescent="0.25">
      <c r="A389" s="62" t="s">
        <v>375</v>
      </c>
      <c r="B389" s="62" t="s">
        <v>1802</v>
      </c>
      <c r="C389" s="63"/>
      <c r="D389" s="64"/>
      <c r="E389" s="65"/>
      <c r="F389" s="66"/>
      <c r="G389" s="63" t="str">
        <f>IF(Edges[[#This Row],[Relationship]]="Tweet","Skip","Show")</f>
        <v>Show</v>
      </c>
      <c r="H389" s="67"/>
      <c r="I389" s="68"/>
      <c r="J389" s="68"/>
      <c r="K389" s="34"/>
      <c r="L389" s="75">
        <v>389</v>
      </c>
      <c r="M38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89" s="77" t="s">
        <v>2278</v>
      </c>
      <c r="O389" s="79">
        <v>44529.290497685186</v>
      </c>
      <c r="P389" s="77" t="s">
        <v>2455</v>
      </c>
      <c r="Q389" s="77"/>
      <c r="R389" s="77"/>
      <c r="S389" s="77"/>
      <c r="T389" s="79">
        <v>44529.290497685186</v>
      </c>
      <c r="U389" s="80" t="s">
        <v>4516</v>
      </c>
      <c r="V389" s="77"/>
      <c r="W389" s="77"/>
      <c r="X389" s="81" t="s">
        <v>6515</v>
      </c>
      <c r="Y389" s="77"/>
    </row>
    <row r="390" spans="1:25" x14ac:dyDescent="0.25">
      <c r="A390" s="62" t="s">
        <v>376</v>
      </c>
      <c r="B390" s="62" t="s">
        <v>306</v>
      </c>
      <c r="C390" s="63"/>
      <c r="D390" s="64"/>
      <c r="E390" s="65"/>
      <c r="F390" s="66"/>
      <c r="G390" s="63" t="str">
        <f>IF(Edges[[#This Row],[Relationship]]="Tweet","Skip","Show")</f>
        <v>Show</v>
      </c>
      <c r="H390" s="67"/>
      <c r="I390" s="68"/>
      <c r="J390" s="68"/>
      <c r="K390" s="34"/>
      <c r="L390" s="75">
        <v>390</v>
      </c>
      <c r="M39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90" s="77" t="s">
        <v>2279</v>
      </c>
      <c r="O390" s="79">
        <v>44529.290601851855</v>
      </c>
      <c r="P390" s="77" t="s">
        <v>2456</v>
      </c>
      <c r="Q390" s="77"/>
      <c r="R390" s="77"/>
      <c r="S390" s="77"/>
      <c r="T390" s="79">
        <v>44529.290601851855</v>
      </c>
      <c r="U390" s="80" t="s">
        <v>4517</v>
      </c>
      <c r="V390" s="77"/>
      <c r="W390" s="77"/>
      <c r="X390" s="81" t="s">
        <v>6516</v>
      </c>
      <c r="Y390" s="81" t="s">
        <v>8327</v>
      </c>
    </row>
    <row r="391" spans="1:25" x14ac:dyDescent="0.25">
      <c r="A391" s="62" t="s">
        <v>377</v>
      </c>
      <c r="B391" s="62" t="s">
        <v>1478</v>
      </c>
      <c r="C391" s="63"/>
      <c r="D391" s="64"/>
      <c r="E391" s="65"/>
      <c r="F391" s="66"/>
      <c r="G391" s="63" t="str">
        <f>IF(Edges[[#This Row],[Relationship]]="Tweet","Skip","Show")</f>
        <v>Show</v>
      </c>
      <c r="H391" s="67"/>
      <c r="I391" s="68"/>
      <c r="J391" s="68"/>
      <c r="K391" s="34"/>
      <c r="L391" s="75">
        <v>391</v>
      </c>
      <c r="M39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91" s="77" t="s">
        <v>2278</v>
      </c>
      <c r="O391" s="79">
        <v>44529.291087962964</v>
      </c>
      <c r="P391" s="77" t="s">
        <v>2294</v>
      </c>
      <c r="Q391" s="77"/>
      <c r="R391" s="77"/>
      <c r="S391" s="77" t="s">
        <v>4104</v>
      </c>
      <c r="T391" s="79">
        <v>44529.291087962964</v>
      </c>
      <c r="U391" s="80" t="s">
        <v>4518</v>
      </c>
      <c r="V391" s="77"/>
      <c r="W391" s="77"/>
      <c r="X391" s="81" t="s">
        <v>6517</v>
      </c>
      <c r="Y391" s="77"/>
    </row>
    <row r="392" spans="1:25" x14ac:dyDescent="0.25">
      <c r="A392" s="62" t="s">
        <v>378</v>
      </c>
      <c r="B392" s="62" t="s">
        <v>1685</v>
      </c>
      <c r="C392" s="63"/>
      <c r="D392" s="64"/>
      <c r="E392" s="65"/>
      <c r="F392" s="66"/>
      <c r="G392" s="63" t="str">
        <f>IF(Edges[[#This Row],[Relationship]]="Tweet","Skip","Show")</f>
        <v>Show</v>
      </c>
      <c r="H392" s="67"/>
      <c r="I392" s="68"/>
      <c r="J392" s="68"/>
      <c r="K392" s="34"/>
      <c r="L392" s="75">
        <v>392</v>
      </c>
      <c r="M39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92" s="77" t="s">
        <v>2279</v>
      </c>
      <c r="O392" s="79">
        <v>44529.291226851848</v>
      </c>
      <c r="P392" s="77" t="s">
        <v>2457</v>
      </c>
      <c r="Q392" s="77"/>
      <c r="R392" s="77"/>
      <c r="S392" s="77"/>
      <c r="T392" s="79">
        <v>44529.291226851848</v>
      </c>
      <c r="U392" s="80" t="s">
        <v>4519</v>
      </c>
      <c r="V392" s="77"/>
      <c r="W392" s="77"/>
      <c r="X392" s="81" t="s">
        <v>6518</v>
      </c>
      <c r="Y392" s="81" t="s">
        <v>8328</v>
      </c>
    </row>
    <row r="393" spans="1:25" x14ac:dyDescent="0.25">
      <c r="A393" s="62" t="s">
        <v>379</v>
      </c>
      <c r="B393" s="62" t="s">
        <v>1803</v>
      </c>
      <c r="C393" s="63"/>
      <c r="D393" s="64"/>
      <c r="E393" s="65"/>
      <c r="F393" s="66"/>
      <c r="G393" s="63" t="str">
        <f>IF(Edges[[#This Row],[Relationship]]="Tweet","Skip","Show")</f>
        <v>Show</v>
      </c>
      <c r="H393" s="67"/>
      <c r="I393" s="68"/>
      <c r="J393" s="68"/>
      <c r="K393" s="34"/>
      <c r="L393" s="75">
        <v>393</v>
      </c>
      <c r="M39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93" s="77" t="s">
        <v>2279</v>
      </c>
      <c r="O393" s="79">
        <v>44529.291261574072</v>
      </c>
      <c r="P393" s="77" t="s">
        <v>2458</v>
      </c>
      <c r="Q393" s="77"/>
      <c r="R393" s="77"/>
      <c r="S393" s="77"/>
      <c r="T393" s="79">
        <v>44529.291261574072</v>
      </c>
      <c r="U393" s="80" t="s">
        <v>4520</v>
      </c>
      <c r="V393" s="77"/>
      <c r="W393" s="77"/>
      <c r="X393" s="81" t="s">
        <v>6519</v>
      </c>
      <c r="Y393" s="81" t="s">
        <v>8329</v>
      </c>
    </row>
    <row r="394" spans="1:25" x14ac:dyDescent="0.25">
      <c r="A394" s="62" t="s">
        <v>380</v>
      </c>
      <c r="B394" s="62" t="s">
        <v>1804</v>
      </c>
      <c r="C394" s="63"/>
      <c r="D394" s="64"/>
      <c r="E394" s="65"/>
      <c r="F394" s="66"/>
      <c r="G394" s="63" t="str">
        <f>IF(Edges[[#This Row],[Relationship]]="Tweet","Skip","Show")</f>
        <v>Show</v>
      </c>
      <c r="H394" s="67"/>
      <c r="I394" s="68"/>
      <c r="J394" s="68"/>
      <c r="K394" s="34"/>
      <c r="L394" s="75">
        <v>394</v>
      </c>
      <c r="M39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94" s="77" t="s">
        <v>2279</v>
      </c>
      <c r="O394" s="79">
        <v>44529.28328703704</v>
      </c>
      <c r="P394" s="77" t="s">
        <v>2459</v>
      </c>
      <c r="Q394" s="80" t="s">
        <v>3581</v>
      </c>
      <c r="R394" s="77" t="s">
        <v>4018</v>
      </c>
      <c r="S394" s="77"/>
      <c r="T394" s="79">
        <v>44529.28328703704</v>
      </c>
      <c r="U394" s="80" t="s">
        <v>4521</v>
      </c>
      <c r="V394" s="77"/>
      <c r="W394" s="77"/>
      <c r="X394" s="81" t="s">
        <v>6520</v>
      </c>
      <c r="Y394" s="81" t="s">
        <v>8330</v>
      </c>
    </row>
    <row r="395" spans="1:25" x14ac:dyDescent="0.25">
      <c r="A395" s="62" t="s">
        <v>380</v>
      </c>
      <c r="B395" s="62" t="s">
        <v>1804</v>
      </c>
      <c r="C395" s="63"/>
      <c r="D395" s="64"/>
      <c r="E395" s="65"/>
      <c r="F395" s="66"/>
      <c r="G395" s="63" t="str">
        <f>IF(Edges[[#This Row],[Relationship]]="Tweet","Skip","Show")</f>
        <v>Show</v>
      </c>
      <c r="H395" s="67"/>
      <c r="I395" s="68"/>
      <c r="J395" s="68"/>
      <c r="K395" s="34"/>
      <c r="L395" s="75">
        <v>395</v>
      </c>
      <c r="M39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95" s="77" t="s">
        <v>2279</v>
      </c>
      <c r="O395" s="79">
        <v>44529.291550925926</v>
      </c>
      <c r="P395" s="77" t="s">
        <v>2460</v>
      </c>
      <c r="Q395" s="80" t="s">
        <v>3582</v>
      </c>
      <c r="R395" s="77" t="s">
        <v>4018</v>
      </c>
      <c r="S395" s="77"/>
      <c r="T395" s="79">
        <v>44529.291550925926</v>
      </c>
      <c r="U395" s="80" t="s">
        <v>4522</v>
      </c>
      <c r="V395" s="77"/>
      <c r="W395" s="77"/>
      <c r="X395" s="81" t="s">
        <v>6521</v>
      </c>
      <c r="Y395" s="81" t="s">
        <v>8331</v>
      </c>
    </row>
    <row r="396" spans="1:25" x14ac:dyDescent="0.25">
      <c r="A396" s="62" t="s">
        <v>381</v>
      </c>
      <c r="B396" s="62" t="s">
        <v>1704</v>
      </c>
      <c r="C396" s="63"/>
      <c r="D396" s="64"/>
      <c r="E396" s="65"/>
      <c r="F396" s="66"/>
      <c r="G396" s="63" t="str">
        <f>IF(Edges[[#This Row],[Relationship]]="Tweet","Skip","Show")</f>
        <v>Show</v>
      </c>
      <c r="H396" s="67"/>
      <c r="I396" s="68"/>
      <c r="J396" s="68"/>
      <c r="K396" s="34"/>
      <c r="L396" s="75">
        <v>396</v>
      </c>
      <c r="M39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96" s="77" t="s">
        <v>2278</v>
      </c>
      <c r="O396" s="79">
        <v>44529.291643518518</v>
      </c>
      <c r="P396" s="77" t="s">
        <v>2318</v>
      </c>
      <c r="Q396" s="77"/>
      <c r="R396" s="77"/>
      <c r="S396" s="77"/>
      <c r="T396" s="79">
        <v>44529.291643518518</v>
      </c>
      <c r="U396" s="80" t="s">
        <v>4523</v>
      </c>
      <c r="V396" s="77"/>
      <c r="W396" s="77"/>
      <c r="X396" s="81" t="s">
        <v>6522</v>
      </c>
      <c r="Y396" s="77"/>
    </row>
    <row r="397" spans="1:25" x14ac:dyDescent="0.25">
      <c r="A397" s="62" t="s">
        <v>381</v>
      </c>
      <c r="B397" s="62" t="s">
        <v>1668</v>
      </c>
      <c r="C397" s="63"/>
      <c r="D397" s="64"/>
      <c r="E397" s="65"/>
      <c r="F397" s="66"/>
      <c r="G397" s="63" t="str">
        <f>IF(Edges[[#This Row],[Relationship]]="Tweet","Skip","Show")</f>
        <v>Show</v>
      </c>
      <c r="H397" s="67"/>
      <c r="I397" s="68"/>
      <c r="J397" s="68"/>
      <c r="K397" s="34"/>
      <c r="L397" s="75">
        <v>397</v>
      </c>
      <c r="M39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97" s="77" t="s">
        <v>2278</v>
      </c>
      <c r="O397" s="79">
        <v>44529.291643518518</v>
      </c>
      <c r="P397" s="77" t="s">
        <v>2318</v>
      </c>
      <c r="Q397" s="77"/>
      <c r="R397" s="77"/>
      <c r="S397" s="77"/>
      <c r="T397" s="79">
        <v>44529.291643518518</v>
      </c>
      <c r="U397" s="80" t="s">
        <v>4523</v>
      </c>
      <c r="V397" s="77"/>
      <c r="W397" s="77"/>
      <c r="X397" s="81" t="s">
        <v>6522</v>
      </c>
      <c r="Y397" s="77"/>
    </row>
    <row r="398" spans="1:25" x14ac:dyDescent="0.25">
      <c r="A398" s="62" t="s">
        <v>382</v>
      </c>
      <c r="B398" s="62" t="s">
        <v>1668</v>
      </c>
      <c r="C398" s="63"/>
      <c r="D398" s="64"/>
      <c r="E398" s="65"/>
      <c r="F398" s="66"/>
      <c r="G398" s="63" t="str">
        <f>IF(Edges[[#This Row],[Relationship]]="Tweet","Skip","Show")</f>
        <v>Show</v>
      </c>
      <c r="H398" s="67"/>
      <c r="I398" s="68"/>
      <c r="J398" s="68"/>
      <c r="K398" s="34"/>
      <c r="L398" s="75">
        <v>398</v>
      </c>
      <c r="M39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98" s="77" t="s">
        <v>2278</v>
      </c>
      <c r="O398" s="79">
        <v>44529.291655092595</v>
      </c>
      <c r="P398" s="77" t="s">
        <v>2461</v>
      </c>
      <c r="Q398" s="77"/>
      <c r="R398" s="77"/>
      <c r="S398" s="77"/>
      <c r="T398" s="79">
        <v>44529.291655092595</v>
      </c>
      <c r="U398" s="80" t="s">
        <v>4524</v>
      </c>
      <c r="V398" s="77"/>
      <c r="W398" s="77"/>
      <c r="X398" s="81" t="s">
        <v>6523</v>
      </c>
      <c r="Y398" s="77"/>
    </row>
    <row r="399" spans="1:25" x14ac:dyDescent="0.25">
      <c r="A399" s="62" t="s">
        <v>383</v>
      </c>
      <c r="B399" s="62" t="s">
        <v>1805</v>
      </c>
      <c r="C399" s="63"/>
      <c r="D399" s="64"/>
      <c r="E399" s="65"/>
      <c r="F399" s="66"/>
      <c r="G399" s="63" t="str">
        <f>IF(Edges[[#This Row],[Relationship]]="Tweet","Skip","Show")</f>
        <v>Show</v>
      </c>
      <c r="H399" s="67"/>
      <c r="I399" s="68"/>
      <c r="J399" s="68"/>
      <c r="K399" s="34"/>
      <c r="L399" s="75">
        <v>399</v>
      </c>
      <c r="M39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399" s="77" t="s">
        <v>2278</v>
      </c>
      <c r="O399" s="79">
        <v>44529.292071759257</v>
      </c>
      <c r="P399" s="77" t="s">
        <v>2462</v>
      </c>
      <c r="Q399" s="80" t="s">
        <v>3583</v>
      </c>
      <c r="R399" s="77" t="s">
        <v>4018</v>
      </c>
      <c r="S399" s="77"/>
      <c r="T399" s="79">
        <v>44529.292071759257</v>
      </c>
      <c r="U399" s="80" t="s">
        <v>4525</v>
      </c>
      <c r="V399" s="77"/>
      <c r="W399" s="77"/>
      <c r="X399" s="81" t="s">
        <v>6524</v>
      </c>
      <c r="Y399" s="81" t="s">
        <v>8332</v>
      </c>
    </row>
    <row r="400" spans="1:25" x14ac:dyDescent="0.25">
      <c r="A400" s="62" t="s">
        <v>383</v>
      </c>
      <c r="B400" s="62" t="s">
        <v>1686</v>
      </c>
      <c r="C400" s="63"/>
      <c r="D400" s="64"/>
      <c r="E400" s="65"/>
      <c r="F400" s="66"/>
      <c r="G400" s="63" t="str">
        <f>IF(Edges[[#This Row],[Relationship]]="Tweet","Skip","Show")</f>
        <v>Show</v>
      </c>
      <c r="H400" s="67"/>
      <c r="I400" s="68"/>
      <c r="J400" s="68"/>
      <c r="K400" s="34"/>
      <c r="L400" s="75">
        <v>400</v>
      </c>
      <c r="M40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00" s="77" t="s">
        <v>2278</v>
      </c>
      <c r="O400" s="79">
        <v>44529.292071759257</v>
      </c>
      <c r="P400" s="77" t="s">
        <v>2462</v>
      </c>
      <c r="Q400" s="80" t="s">
        <v>3583</v>
      </c>
      <c r="R400" s="77" t="s">
        <v>4018</v>
      </c>
      <c r="S400" s="77"/>
      <c r="T400" s="79">
        <v>44529.292071759257</v>
      </c>
      <c r="U400" s="80" t="s">
        <v>4525</v>
      </c>
      <c r="V400" s="77"/>
      <c r="W400" s="77"/>
      <c r="X400" s="81" t="s">
        <v>6524</v>
      </c>
      <c r="Y400" s="81" t="s">
        <v>8332</v>
      </c>
    </row>
    <row r="401" spans="1:25" x14ac:dyDescent="0.25">
      <c r="A401" s="62" t="s">
        <v>383</v>
      </c>
      <c r="B401" s="62" t="s">
        <v>1806</v>
      </c>
      <c r="C401" s="63"/>
      <c r="D401" s="64"/>
      <c r="E401" s="65"/>
      <c r="F401" s="66"/>
      <c r="G401" s="63" t="str">
        <f>IF(Edges[[#This Row],[Relationship]]="Tweet","Skip","Show")</f>
        <v>Show</v>
      </c>
      <c r="H401" s="67"/>
      <c r="I401" s="68"/>
      <c r="J401" s="68"/>
      <c r="K401" s="34"/>
      <c r="L401" s="75">
        <v>401</v>
      </c>
      <c r="M40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01" s="77" t="s">
        <v>2279</v>
      </c>
      <c r="O401" s="79">
        <v>44529.292071759257</v>
      </c>
      <c r="P401" s="77" t="s">
        <v>2462</v>
      </c>
      <c r="Q401" s="80" t="s">
        <v>3583</v>
      </c>
      <c r="R401" s="77" t="s">
        <v>4018</v>
      </c>
      <c r="S401" s="77"/>
      <c r="T401" s="79">
        <v>44529.292071759257</v>
      </c>
      <c r="U401" s="80" t="s">
        <v>4525</v>
      </c>
      <c r="V401" s="77"/>
      <c r="W401" s="77"/>
      <c r="X401" s="81" t="s">
        <v>6524</v>
      </c>
      <c r="Y401" s="81" t="s">
        <v>8332</v>
      </c>
    </row>
    <row r="402" spans="1:25" x14ac:dyDescent="0.25">
      <c r="A402" s="62" t="s">
        <v>384</v>
      </c>
      <c r="B402" s="62" t="s">
        <v>1623</v>
      </c>
      <c r="C402" s="63"/>
      <c r="D402" s="64"/>
      <c r="E402" s="65"/>
      <c r="F402" s="66"/>
      <c r="G402" s="63" t="str">
        <f>IF(Edges[[#This Row],[Relationship]]="Tweet","Skip","Show")</f>
        <v>Show</v>
      </c>
      <c r="H402" s="67"/>
      <c r="I402" s="68"/>
      <c r="J402" s="68"/>
      <c r="K402" s="34"/>
      <c r="L402" s="75">
        <v>402</v>
      </c>
      <c r="M40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02" s="77" t="s">
        <v>2278</v>
      </c>
      <c r="O402" s="79">
        <v>44529.292245370372</v>
      </c>
      <c r="P402" s="77" t="s">
        <v>2463</v>
      </c>
      <c r="Q402" s="77"/>
      <c r="R402" s="77"/>
      <c r="S402" s="77"/>
      <c r="T402" s="79">
        <v>44529.292245370372</v>
      </c>
      <c r="U402" s="80" t="s">
        <v>4526</v>
      </c>
      <c r="V402" s="77"/>
      <c r="W402" s="77"/>
      <c r="X402" s="81" t="s">
        <v>6525</v>
      </c>
      <c r="Y402" s="77"/>
    </row>
    <row r="403" spans="1:25" x14ac:dyDescent="0.25">
      <c r="A403" s="62" t="s">
        <v>385</v>
      </c>
      <c r="B403" s="62" t="s">
        <v>1807</v>
      </c>
      <c r="C403" s="63"/>
      <c r="D403" s="64"/>
      <c r="E403" s="65"/>
      <c r="F403" s="66"/>
      <c r="G403" s="63" t="str">
        <f>IF(Edges[[#This Row],[Relationship]]="Tweet","Skip","Show")</f>
        <v>Show</v>
      </c>
      <c r="H403" s="67"/>
      <c r="I403" s="68"/>
      <c r="J403" s="68"/>
      <c r="K403" s="34"/>
      <c r="L403" s="75">
        <v>403</v>
      </c>
      <c r="M40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03" s="77" t="s">
        <v>2278</v>
      </c>
      <c r="O403" s="79">
        <v>44529.292719907404</v>
      </c>
      <c r="P403" s="77" t="s">
        <v>2464</v>
      </c>
      <c r="Q403" s="77"/>
      <c r="R403" s="77"/>
      <c r="S403" s="77"/>
      <c r="T403" s="79">
        <v>44529.292719907404</v>
      </c>
      <c r="U403" s="80" t="s">
        <v>4527</v>
      </c>
      <c r="V403" s="77"/>
      <c r="W403" s="77"/>
      <c r="X403" s="81" t="s">
        <v>6526</v>
      </c>
      <c r="Y403" s="77"/>
    </row>
    <row r="404" spans="1:25" x14ac:dyDescent="0.25">
      <c r="A404" s="62" t="s">
        <v>386</v>
      </c>
      <c r="B404" s="62" t="s">
        <v>386</v>
      </c>
      <c r="C404" s="63"/>
      <c r="D404" s="64"/>
      <c r="E404" s="65"/>
      <c r="F404" s="66"/>
      <c r="G404" s="63" t="str">
        <f>IF(Edges[[#This Row],[Relationship]]="Tweet","Skip","Show")</f>
        <v>Skip</v>
      </c>
      <c r="H404" s="67"/>
      <c r="I404" s="68"/>
      <c r="J404" s="68"/>
      <c r="K404" s="34"/>
      <c r="L404" s="75">
        <v>404</v>
      </c>
      <c r="M40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04" s="77" t="s">
        <v>178</v>
      </c>
      <c r="O404" s="79">
        <v>44529.292997685188</v>
      </c>
      <c r="P404" s="77" t="s">
        <v>2465</v>
      </c>
      <c r="Q404" s="80" t="s">
        <v>3584</v>
      </c>
      <c r="R404" s="77" t="s">
        <v>4018</v>
      </c>
      <c r="S404" s="77"/>
      <c r="T404" s="79">
        <v>44529.292997685188</v>
      </c>
      <c r="U404" s="80" t="s">
        <v>4528</v>
      </c>
      <c r="V404" s="77"/>
      <c r="W404" s="77"/>
      <c r="X404" s="81" t="s">
        <v>6527</v>
      </c>
      <c r="Y404" s="77"/>
    </row>
    <row r="405" spans="1:25" x14ac:dyDescent="0.25">
      <c r="A405" s="62" t="s">
        <v>387</v>
      </c>
      <c r="B405" s="62" t="s">
        <v>1631</v>
      </c>
      <c r="C405" s="63"/>
      <c r="D405" s="64"/>
      <c r="E405" s="65"/>
      <c r="F405" s="66"/>
      <c r="G405" s="63" t="str">
        <f>IF(Edges[[#This Row],[Relationship]]="Tweet","Skip","Show")</f>
        <v>Show</v>
      </c>
      <c r="H405" s="67"/>
      <c r="I405" s="68"/>
      <c r="J405" s="68"/>
      <c r="K405" s="34"/>
      <c r="L405" s="75">
        <v>405</v>
      </c>
      <c r="M40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05" s="77" t="s">
        <v>2278</v>
      </c>
      <c r="O405" s="79">
        <v>44529.293553240743</v>
      </c>
      <c r="P405" s="77" t="s">
        <v>2321</v>
      </c>
      <c r="Q405" s="77"/>
      <c r="R405" s="77"/>
      <c r="S405" s="77" t="s">
        <v>4110</v>
      </c>
      <c r="T405" s="79">
        <v>44529.293553240743</v>
      </c>
      <c r="U405" s="80" t="s">
        <v>4529</v>
      </c>
      <c r="V405" s="77"/>
      <c r="W405" s="77"/>
      <c r="X405" s="81" t="s">
        <v>6528</v>
      </c>
      <c r="Y405" s="77"/>
    </row>
    <row r="406" spans="1:25" x14ac:dyDescent="0.25">
      <c r="A406" s="62" t="s">
        <v>388</v>
      </c>
      <c r="B406" s="62" t="s">
        <v>1808</v>
      </c>
      <c r="C406" s="63"/>
      <c r="D406" s="64"/>
      <c r="E406" s="65"/>
      <c r="F406" s="66"/>
      <c r="G406" s="63" t="str">
        <f>IF(Edges[[#This Row],[Relationship]]="Tweet","Skip","Show")</f>
        <v>Show</v>
      </c>
      <c r="H406" s="67"/>
      <c r="I406" s="68"/>
      <c r="J406" s="68"/>
      <c r="K406" s="34"/>
      <c r="L406" s="75">
        <v>406</v>
      </c>
      <c r="M40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06" s="77" t="s">
        <v>2279</v>
      </c>
      <c r="O406" s="79">
        <v>44529.293599537035</v>
      </c>
      <c r="P406" s="77" t="s">
        <v>2466</v>
      </c>
      <c r="Q406" s="77"/>
      <c r="R406" s="77"/>
      <c r="S406" s="77"/>
      <c r="T406" s="79">
        <v>44529.293599537035</v>
      </c>
      <c r="U406" s="80" t="s">
        <v>4530</v>
      </c>
      <c r="V406" s="77"/>
      <c r="W406" s="77"/>
      <c r="X406" s="81" t="s">
        <v>6529</v>
      </c>
      <c r="Y406" s="81" t="s">
        <v>8333</v>
      </c>
    </row>
    <row r="407" spans="1:25" x14ac:dyDescent="0.25">
      <c r="A407" s="62" t="s">
        <v>389</v>
      </c>
      <c r="B407" s="62" t="s">
        <v>389</v>
      </c>
      <c r="C407" s="63"/>
      <c r="D407" s="64"/>
      <c r="E407" s="65"/>
      <c r="F407" s="66"/>
      <c r="G407" s="63" t="str">
        <f>IF(Edges[[#This Row],[Relationship]]="Tweet","Skip","Show")</f>
        <v>Skip</v>
      </c>
      <c r="H407" s="67"/>
      <c r="I407" s="68"/>
      <c r="J407" s="68"/>
      <c r="K407" s="34"/>
      <c r="L407" s="75">
        <v>407</v>
      </c>
      <c r="M40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07" s="77" t="s">
        <v>178</v>
      </c>
      <c r="O407" s="79">
        <v>44529.293888888889</v>
      </c>
      <c r="P407" s="77" t="s">
        <v>2467</v>
      </c>
      <c r="Q407" s="77"/>
      <c r="R407" s="77"/>
      <c r="S407" s="77"/>
      <c r="T407" s="79">
        <v>44529.293888888889</v>
      </c>
      <c r="U407" s="80" t="s">
        <v>4531</v>
      </c>
      <c r="V407" s="77"/>
      <c r="W407" s="77"/>
      <c r="X407" s="81" t="s">
        <v>6530</v>
      </c>
      <c r="Y407" s="77"/>
    </row>
    <row r="408" spans="1:25" x14ac:dyDescent="0.25">
      <c r="A408" s="62" t="s">
        <v>390</v>
      </c>
      <c r="B408" s="62" t="s">
        <v>1623</v>
      </c>
      <c r="C408" s="63"/>
      <c r="D408" s="64"/>
      <c r="E408" s="65"/>
      <c r="F408" s="66"/>
      <c r="G408" s="63" t="str">
        <f>IF(Edges[[#This Row],[Relationship]]="Tweet","Skip","Show")</f>
        <v>Show</v>
      </c>
      <c r="H408" s="67"/>
      <c r="I408" s="68"/>
      <c r="J408" s="68"/>
      <c r="K408" s="34"/>
      <c r="L408" s="75">
        <v>408</v>
      </c>
      <c r="M40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08" s="77" t="s">
        <v>2278</v>
      </c>
      <c r="O408" s="79">
        <v>44529.294328703705</v>
      </c>
      <c r="P408" s="77" t="s">
        <v>2463</v>
      </c>
      <c r="Q408" s="77"/>
      <c r="R408" s="77"/>
      <c r="S408" s="77"/>
      <c r="T408" s="79">
        <v>44529.294328703705</v>
      </c>
      <c r="U408" s="80" t="s">
        <v>4532</v>
      </c>
      <c r="V408" s="77"/>
      <c r="W408" s="77"/>
      <c r="X408" s="81" t="s">
        <v>6531</v>
      </c>
      <c r="Y408" s="77"/>
    </row>
    <row r="409" spans="1:25" x14ac:dyDescent="0.25">
      <c r="A409" s="62" t="s">
        <v>391</v>
      </c>
      <c r="B409" s="62" t="s">
        <v>1809</v>
      </c>
      <c r="C409" s="63"/>
      <c r="D409" s="64"/>
      <c r="E409" s="65"/>
      <c r="F409" s="66"/>
      <c r="G409" s="63" t="str">
        <f>IF(Edges[[#This Row],[Relationship]]="Tweet","Skip","Show")</f>
        <v>Show</v>
      </c>
      <c r="H409" s="67"/>
      <c r="I409" s="68"/>
      <c r="J409" s="68"/>
      <c r="K409" s="34"/>
      <c r="L409" s="75">
        <v>409</v>
      </c>
      <c r="M40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09" s="77" t="s">
        <v>2278</v>
      </c>
      <c r="O409" s="79">
        <v>44529.294942129629</v>
      </c>
      <c r="P409" s="77" t="s">
        <v>2468</v>
      </c>
      <c r="Q409" s="77"/>
      <c r="R409" s="77"/>
      <c r="S409" s="77" t="s">
        <v>4131</v>
      </c>
      <c r="T409" s="79">
        <v>44529.294942129629</v>
      </c>
      <c r="U409" s="80" t="s">
        <v>4533</v>
      </c>
      <c r="V409" s="77"/>
      <c r="W409" s="77"/>
      <c r="X409" s="81" t="s">
        <v>6532</v>
      </c>
      <c r="Y409" s="77"/>
    </row>
    <row r="410" spans="1:25" x14ac:dyDescent="0.25">
      <c r="A410" s="62" t="s">
        <v>391</v>
      </c>
      <c r="B410" s="62" t="s">
        <v>1684</v>
      </c>
      <c r="C410" s="63"/>
      <c r="D410" s="64"/>
      <c r="E410" s="65"/>
      <c r="F410" s="66"/>
      <c r="G410" s="63" t="str">
        <f>IF(Edges[[#This Row],[Relationship]]="Tweet","Skip","Show")</f>
        <v>Show</v>
      </c>
      <c r="H410" s="67"/>
      <c r="I410" s="68"/>
      <c r="J410" s="68"/>
      <c r="K410" s="34"/>
      <c r="L410" s="75">
        <v>410</v>
      </c>
      <c r="M41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10" s="77" t="s">
        <v>2278</v>
      </c>
      <c r="O410" s="79">
        <v>44529.294942129629</v>
      </c>
      <c r="P410" s="77" t="s">
        <v>2468</v>
      </c>
      <c r="Q410" s="77"/>
      <c r="R410" s="77"/>
      <c r="S410" s="77" t="s">
        <v>4131</v>
      </c>
      <c r="T410" s="79">
        <v>44529.294942129629</v>
      </c>
      <c r="U410" s="80" t="s">
        <v>4533</v>
      </c>
      <c r="V410" s="77"/>
      <c r="W410" s="77"/>
      <c r="X410" s="81" t="s">
        <v>6532</v>
      </c>
      <c r="Y410" s="77"/>
    </row>
    <row r="411" spans="1:25" x14ac:dyDescent="0.25">
      <c r="A411" s="62" t="s">
        <v>391</v>
      </c>
      <c r="B411" s="62" t="s">
        <v>1668</v>
      </c>
      <c r="C411" s="63"/>
      <c r="D411" s="64"/>
      <c r="E411" s="65"/>
      <c r="F411" s="66"/>
      <c r="G411" s="63" t="str">
        <f>IF(Edges[[#This Row],[Relationship]]="Tweet","Skip","Show")</f>
        <v>Show</v>
      </c>
      <c r="H411" s="67"/>
      <c r="I411" s="68"/>
      <c r="J411" s="68"/>
      <c r="K411" s="34"/>
      <c r="L411" s="75">
        <v>411</v>
      </c>
      <c r="M41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11" s="77" t="s">
        <v>2278</v>
      </c>
      <c r="O411" s="79">
        <v>44529.294942129629</v>
      </c>
      <c r="P411" s="77" t="s">
        <v>2468</v>
      </c>
      <c r="Q411" s="77"/>
      <c r="R411" s="77"/>
      <c r="S411" s="77" t="s">
        <v>4131</v>
      </c>
      <c r="T411" s="79">
        <v>44529.294942129629</v>
      </c>
      <c r="U411" s="80" t="s">
        <v>4533</v>
      </c>
      <c r="V411" s="77"/>
      <c r="W411" s="77"/>
      <c r="X411" s="81" t="s">
        <v>6532</v>
      </c>
      <c r="Y411" s="77"/>
    </row>
    <row r="412" spans="1:25" x14ac:dyDescent="0.25">
      <c r="A412" s="62" t="s">
        <v>392</v>
      </c>
      <c r="B412" s="62" t="s">
        <v>1478</v>
      </c>
      <c r="C412" s="63"/>
      <c r="D412" s="64"/>
      <c r="E412" s="65"/>
      <c r="F412" s="66"/>
      <c r="G412" s="63" t="str">
        <f>IF(Edges[[#This Row],[Relationship]]="Tweet","Skip","Show")</f>
        <v>Show</v>
      </c>
      <c r="H412" s="67"/>
      <c r="I412" s="68"/>
      <c r="J412" s="68"/>
      <c r="K412" s="34"/>
      <c r="L412" s="75">
        <v>412</v>
      </c>
      <c r="M41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12" s="77" t="s">
        <v>2278</v>
      </c>
      <c r="O412" s="79">
        <v>44529.295104166667</v>
      </c>
      <c r="P412" s="77" t="s">
        <v>2294</v>
      </c>
      <c r="Q412" s="77"/>
      <c r="R412" s="77"/>
      <c r="S412" s="77" t="s">
        <v>4104</v>
      </c>
      <c r="T412" s="79">
        <v>44529.295104166667</v>
      </c>
      <c r="U412" s="80" t="s">
        <v>4534</v>
      </c>
      <c r="V412" s="77"/>
      <c r="W412" s="77"/>
      <c r="X412" s="81" t="s">
        <v>6533</v>
      </c>
      <c r="Y412" s="77"/>
    </row>
    <row r="413" spans="1:25" x14ac:dyDescent="0.25">
      <c r="A413" s="62" t="s">
        <v>393</v>
      </c>
      <c r="B413" s="62" t="s">
        <v>1810</v>
      </c>
      <c r="C413" s="63"/>
      <c r="D413" s="64"/>
      <c r="E413" s="65"/>
      <c r="F413" s="66"/>
      <c r="G413" s="63" t="str">
        <f>IF(Edges[[#This Row],[Relationship]]="Tweet","Skip","Show")</f>
        <v>Show</v>
      </c>
      <c r="H413" s="67"/>
      <c r="I413" s="68"/>
      <c r="J413" s="68"/>
      <c r="K413" s="34"/>
      <c r="L413" s="75">
        <v>413</v>
      </c>
      <c r="M41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13" s="77" t="s">
        <v>2278</v>
      </c>
      <c r="O413" s="79">
        <v>44529.295289351852</v>
      </c>
      <c r="P413" s="77" t="s">
        <v>2469</v>
      </c>
      <c r="Q413" s="80" t="s">
        <v>3585</v>
      </c>
      <c r="R413" s="77" t="s">
        <v>4032</v>
      </c>
      <c r="S413" s="77" t="s">
        <v>4116</v>
      </c>
      <c r="T413" s="79">
        <v>44529.295289351852</v>
      </c>
      <c r="U413" s="80" t="s">
        <v>4535</v>
      </c>
      <c r="V413" s="77"/>
      <c r="W413" s="77"/>
      <c r="X413" s="81" t="s">
        <v>6534</v>
      </c>
      <c r="Y413" s="77"/>
    </row>
    <row r="414" spans="1:25" x14ac:dyDescent="0.25">
      <c r="A414" s="62" t="s">
        <v>394</v>
      </c>
      <c r="B414" s="62" t="s">
        <v>1663</v>
      </c>
      <c r="C414" s="63"/>
      <c r="D414" s="64"/>
      <c r="E414" s="65"/>
      <c r="F414" s="66"/>
      <c r="G414" s="63" t="str">
        <f>IF(Edges[[#This Row],[Relationship]]="Tweet","Skip","Show")</f>
        <v>Show</v>
      </c>
      <c r="H414" s="67"/>
      <c r="I414" s="68"/>
      <c r="J414" s="68"/>
      <c r="K414" s="34"/>
      <c r="L414" s="75">
        <v>414</v>
      </c>
      <c r="M41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14" s="77" t="s">
        <v>2278</v>
      </c>
      <c r="O414" s="79">
        <v>44529.295104166667</v>
      </c>
      <c r="P414" s="77" t="s">
        <v>2418</v>
      </c>
      <c r="Q414" s="77"/>
      <c r="R414" s="77"/>
      <c r="S414" s="77"/>
      <c r="T414" s="79">
        <v>44529.295104166667</v>
      </c>
      <c r="U414" s="80" t="s">
        <v>4536</v>
      </c>
      <c r="V414" s="77"/>
      <c r="W414" s="77"/>
      <c r="X414" s="81" t="s">
        <v>6535</v>
      </c>
      <c r="Y414" s="77"/>
    </row>
    <row r="415" spans="1:25" x14ac:dyDescent="0.25">
      <c r="A415" s="62" t="s">
        <v>394</v>
      </c>
      <c r="B415" s="62" t="s">
        <v>1664</v>
      </c>
      <c r="C415" s="63"/>
      <c r="D415" s="64"/>
      <c r="E415" s="65"/>
      <c r="F415" s="66"/>
      <c r="G415" s="63" t="str">
        <f>IF(Edges[[#This Row],[Relationship]]="Tweet","Skip","Show")</f>
        <v>Show</v>
      </c>
      <c r="H415" s="67"/>
      <c r="I415" s="68"/>
      <c r="J415" s="68"/>
      <c r="K415" s="34"/>
      <c r="L415" s="75">
        <v>415</v>
      </c>
      <c r="M41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15" s="77" t="s">
        <v>2278</v>
      </c>
      <c r="O415" s="79">
        <v>44529.295104166667</v>
      </c>
      <c r="P415" s="77" t="s">
        <v>2418</v>
      </c>
      <c r="Q415" s="77"/>
      <c r="R415" s="77"/>
      <c r="S415" s="77"/>
      <c r="T415" s="79">
        <v>44529.295104166667</v>
      </c>
      <c r="U415" s="80" t="s">
        <v>4536</v>
      </c>
      <c r="V415" s="77"/>
      <c r="W415" s="77"/>
      <c r="X415" s="81" t="s">
        <v>6535</v>
      </c>
      <c r="Y415" s="77"/>
    </row>
    <row r="416" spans="1:25" x14ac:dyDescent="0.25">
      <c r="A416" s="62" t="s">
        <v>394</v>
      </c>
      <c r="B416" s="62" t="s">
        <v>1783</v>
      </c>
      <c r="C416" s="63"/>
      <c r="D416" s="64"/>
      <c r="E416" s="65"/>
      <c r="F416" s="66"/>
      <c r="G416" s="63" t="str">
        <f>IF(Edges[[#This Row],[Relationship]]="Tweet","Skip","Show")</f>
        <v>Show</v>
      </c>
      <c r="H416" s="67"/>
      <c r="I416" s="68"/>
      <c r="J416" s="68"/>
      <c r="K416" s="34"/>
      <c r="L416" s="75">
        <v>416</v>
      </c>
      <c r="M41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16" s="77" t="s">
        <v>2278</v>
      </c>
      <c r="O416" s="79">
        <v>44529.29587962963</v>
      </c>
      <c r="P416" s="77" t="s">
        <v>2427</v>
      </c>
      <c r="Q416" s="77"/>
      <c r="R416" s="77"/>
      <c r="S416" s="77" t="s">
        <v>4124</v>
      </c>
      <c r="T416" s="79">
        <v>44529.29587962963</v>
      </c>
      <c r="U416" s="80" t="s">
        <v>4537</v>
      </c>
      <c r="V416" s="77"/>
      <c r="W416" s="77"/>
      <c r="X416" s="81" t="s">
        <v>6536</v>
      </c>
      <c r="Y416" s="77"/>
    </row>
    <row r="417" spans="1:25" x14ac:dyDescent="0.25">
      <c r="A417" s="62" t="s">
        <v>394</v>
      </c>
      <c r="B417" s="62" t="s">
        <v>1784</v>
      </c>
      <c r="C417" s="63"/>
      <c r="D417" s="64"/>
      <c r="E417" s="65"/>
      <c r="F417" s="66"/>
      <c r="G417" s="63" t="str">
        <f>IF(Edges[[#This Row],[Relationship]]="Tweet","Skip","Show")</f>
        <v>Show</v>
      </c>
      <c r="H417" s="67"/>
      <c r="I417" s="68"/>
      <c r="J417" s="68"/>
      <c r="K417" s="34"/>
      <c r="L417" s="75">
        <v>417</v>
      </c>
      <c r="M41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17" s="77" t="s">
        <v>2278</v>
      </c>
      <c r="O417" s="79">
        <v>44529.29587962963</v>
      </c>
      <c r="P417" s="77" t="s">
        <v>2427</v>
      </c>
      <c r="Q417" s="77"/>
      <c r="R417" s="77"/>
      <c r="S417" s="77" t="s">
        <v>4124</v>
      </c>
      <c r="T417" s="79">
        <v>44529.29587962963</v>
      </c>
      <c r="U417" s="80" t="s">
        <v>4537</v>
      </c>
      <c r="V417" s="77"/>
      <c r="W417" s="77"/>
      <c r="X417" s="81" t="s">
        <v>6536</v>
      </c>
      <c r="Y417" s="77"/>
    </row>
    <row r="418" spans="1:25" x14ac:dyDescent="0.25">
      <c r="A418" s="62" t="s">
        <v>394</v>
      </c>
      <c r="B418" s="62" t="s">
        <v>1668</v>
      </c>
      <c r="C418" s="63"/>
      <c r="D418" s="64"/>
      <c r="E418" s="65"/>
      <c r="F418" s="66"/>
      <c r="G418" s="63" t="str">
        <f>IF(Edges[[#This Row],[Relationship]]="Tweet","Skip","Show")</f>
        <v>Show</v>
      </c>
      <c r="H418" s="67"/>
      <c r="I418" s="68"/>
      <c r="J418" s="68"/>
      <c r="K418" s="34"/>
      <c r="L418" s="75">
        <v>418</v>
      </c>
      <c r="M41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18" s="77" t="s">
        <v>2278</v>
      </c>
      <c r="O418" s="79">
        <v>44529.29587962963</v>
      </c>
      <c r="P418" s="77" t="s">
        <v>2427</v>
      </c>
      <c r="Q418" s="77"/>
      <c r="R418" s="77"/>
      <c r="S418" s="77" t="s">
        <v>4124</v>
      </c>
      <c r="T418" s="79">
        <v>44529.29587962963</v>
      </c>
      <c r="U418" s="80" t="s">
        <v>4537</v>
      </c>
      <c r="V418" s="77"/>
      <c r="W418" s="77"/>
      <c r="X418" s="81" t="s">
        <v>6536</v>
      </c>
      <c r="Y418" s="77"/>
    </row>
    <row r="419" spans="1:25" x14ac:dyDescent="0.25">
      <c r="A419" s="62" t="s">
        <v>394</v>
      </c>
      <c r="B419" s="62" t="s">
        <v>1528</v>
      </c>
      <c r="C419" s="63"/>
      <c r="D419" s="64"/>
      <c r="E419" s="65"/>
      <c r="F419" s="66"/>
      <c r="G419" s="63" t="str">
        <f>IF(Edges[[#This Row],[Relationship]]="Tweet","Skip","Show")</f>
        <v>Show</v>
      </c>
      <c r="H419" s="67"/>
      <c r="I419" s="68"/>
      <c r="J419" s="68"/>
      <c r="K419" s="34"/>
      <c r="L419" s="75">
        <v>419</v>
      </c>
      <c r="M41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19" s="77" t="s">
        <v>2278</v>
      </c>
      <c r="O419" s="79">
        <v>44529.296400462961</v>
      </c>
      <c r="P419" s="77" t="s">
        <v>2470</v>
      </c>
      <c r="Q419" s="77"/>
      <c r="R419" s="77"/>
      <c r="S419" s="77" t="s">
        <v>4116</v>
      </c>
      <c r="T419" s="79">
        <v>44529.296400462961</v>
      </c>
      <c r="U419" s="80" t="s">
        <v>4538</v>
      </c>
      <c r="V419" s="77"/>
      <c r="W419" s="77"/>
      <c r="X419" s="81" t="s">
        <v>6537</v>
      </c>
      <c r="Y419" s="77"/>
    </row>
    <row r="420" spans="1:25" x14ac:dyDescent="0.25">
      <c r="A420" s="62" t="s">
        <v>395</v>
      </c>
      <c r="B420" s="62" t="s">
        <v>1666</v>
      </c>
      <c r="C420" s="63"/>
      <c r="D420" s="64"/>
      <c r="E420" s="65"/>
      <c r="F420" s="66"/>
      <c r="G420" s="63" t="str">
        <f>IF(Edges[[#This Row],[Relationship]]="Tweet","Skip","Show")</f>
        <v>Show</v>
      </c>
      <c r="H420" s="67"/>
      <c r="I420" s="68"/>
      <c r="J420" s="68"/>
      <c r="K420" s="34"/>
      <c r="L420" s="75">
        <v>420</v>
      </c>
      <c r="M42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20" s="77" t="s">
        <v>2278</v>
      </c>
      <c r="O420" s="79">
        <v>44529.2965625</v>
      </c>
      <c r="P420" s="77" t="s">
        <v>2285</v>
      </c>
      <c r="Q420" s="77"/>
      <c r="R420" s="77"/>
      <c r="S420" s="77"/>
      <c r="T420" s="79">
        <v>44529.2965625</v>
      </c>
      <c r="U420" s="80" t="s">
        <v>4539</v>
      </c>
      <c r="V420" s="77"/>
      <c r="W420" s="77"/>
      <c r="X420" s="81" t="s">
        <v>6538</v>
      </c>
      <c r="Y420" s="77"/>
    </row>
    <row r="421" spans="1:25" x14ac:dyDescent="0.25">
      <c r="A421" s="62" t="s">
        <v>396</v>
      </c>
      <c r="B421" s="62" t="s">
        <v>1478</v>
      </c>
      <c r="C421" s="63"/>
      <c r="D421" s="64"/>
      <c r="E421" s="65"/>
      <c r="F421" s="66"/>
      <c r="G421" s="63" t="str">
        <f>IF(Edges[[#This Row],[Relationship]]="Tweet","Skip","Show")</f>
        <v>Show</v>
      </c>
      <c r="H421" s="67"/>
      <c r="I421" s="68"/>
      <c r="J421" s="68"/>
      <c r="K421" s="34"/>
      <c r="L421" s="75">
        <v>421</v>
      </c>
      <c r="M42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21" s="77" t="s">
        <v>2278</v>
      </c>
      <c r="O421" s="79">
        <v>44529.296875</v>
      </c>
      <c r="P421" s="77" t="s">
        <v>2294</v>
      </c>
      <c r="Q421" s="77"/>
      <c r="R421" s="77"/>
      <c r="S421" s="77" t="s">
        <v>4104</v>
      </c>
      <c r="T421" s="79">
        <v>44529.296875</v>
      </c>
      <c r="U421" s="80" t="s">
        <v>4540</v>
      </c>
      <c r="V421" s="77"/>
      <c r="W421" s="77"/>
      <c r="X421" s="81" t="s">
        <v>6539</v>
      </c>
      <c r="Y421" s="77"/>
    </row>
    <row r="422" spans="1:25" x14ac:dyDescent="0.25">
      <c r="A422" s="62" t="s">
        <v>397</v>
      </c>
      <c r="B422" s="62" t="s">
        <v>1811</v>
      </c>
      <c r="C422" s="63"/>
      <c r="D422" s="64"/>
      <c r="E422" s="65"/>
      <c r="F422" s="66"/>
      <c r="G422" s="63" t="str">
        <f>IF(Edges[[#This Row],[Relationship]]="Tweet","Skip","Show")</f>
        <v>Show</v>
      </c>
      <c r="H422" s="67"/>
      <c r="I422" s="68"/>
      <c r="J422" s="68"/>
      <c r="K422" s="34"/>
      <c r="L422" s="75">
        <v>422</v>
      </c>
      <c r="M42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22" s="77" t="s">
        <v>2279</v>
      </c>
      <c r="O422" s="79">
        <v>44529.298009259262</v>
      </c>
      <c r="P422" s="77" t="s">
        <v>2471</v>
      </c>
      <c r="Q422" s="80" t="s">
        <v>3586</v>
      </c>
      <c r="R422" s="77" t="s">
        <v>4018</v>
      </c>
      <c r="S422" s="77"/>
      <c r="T422" s="79">
        <v>44529.298009259262</v>
      </c>
      <c r="U422" s="80" t="s">
        <v>4541</v>
      </c>
      <c r="V422" s="77"/>
      <c r="W422" s="77"/>
      <c r="X422" s="81" t="s">
        <v>6540</v>
      </c>
      <c r="Y422" s="81" t="s">
        <v>8334</v>
      </c>
    </row>
    <row r="423" spans="1:25" x14ac:dyDescent="0.25">
      <c r="A423" s="62" t="s">
        <v>398</v>
      </c>
      <c r="B423" s="62" t="s">
        <v>1623</v>
      </c>
      <c r="C423" s="63"/>
      <c r="D423" s="64"/>
      <c r="E423" s="65"/>
      <c r="F423" s="66"/>
      <c r="G423" s="63" t="str">
        <f>IF(Edges[[#This Row],[Relationship]]="Tweet","Skip","Show")</f>
        <v>Show</v>
      </c>
      <c r="H423" s="67"/>
      <c r="I423" s="68"/>
      <c r="J423" s="68"/>
      <c r="K423" s="34"/>
      <c r="L423" s="75">
        <v>423</v>
      </c>
      <c r="M42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23" s="77" t="s">
        <v>2278</v>
      </c>
      <c r="O423" s="79">
        <v>44529.299317129633</v>
      </c>
      <c r="P423" s="77" t="s">
        <v>2463</v>
      </c>
      <c r="Q423" s="77"/>
      <c r="R423" s="77"/>
      <c r="S423" s="77"/>
      <c r="T423" s="79">
        <v>44529.299317129633</v>
      </c>
      <c r="U423" s="80" t="s">
        <v>4542</v>
      </c>
      <c r="V423" s="77"/>
      <c r="W423" s="77"/>
      <c r="X423" s="81" t="s">
        <v>6541</v>
      </c>
      <c r="Y423" s="77"/>
    </row>
    <row r="424" spans="1:25" x14ac:dyDescent="0.25">
      <c r="A424" s="62" t="s">
        <v>399</v>
      </c>
      <c r="B424" s="62" t="s">
        <v>1812</v>
      </c>
      <c r="C424" s="63"/>
      <c r="D424" s="64"/>
      <c r="E424" s="65"/>
      <c r="F424" s="66"/>
      <c r="G424" s="63" t="str">
        <f>IF(Edges[[#This Row],[Relationship]]="Tweet","Skip","Show")</f>
        <v>Show</v>
      </c>
      <c r="H424" s="67"/>
      <c r="I424" s="68"/>
      <c r="J424" s="68"/>
      <c r="K424" s="34"/>
      <c r="L424" s="75">
        <v>424</v>
      </c>
      <c r="M42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24" s="77" t="s">
        <v>2278</v>
      </c>
      <c r="O424" s="79">
        <v>44529.299375000002</v>
      </c>
      <c r="P424" s="77" t="s">
        <v>2472</v>
      </c>
      <c r="Q424" s="77"/>
      <c r="R424" s="77"/>
      <c r="S424" s="77" t="s">
        <v>4132</v>
      </c>
      <c r="T424" s="79">
        <v>44529.299375000002</v>
      </c>
      <c r="U424" s="80" t="s">
        <v>4543</v>
      </c>
      <c r="V424" s="77"/>
      <c r="W424" s="77"/>
      <c r="X424" s="81" t="s">
        <v>6542</v>
      </c>
      <c r="Y424" s="77"/>
    </row>
    <row r="425" spans="1:25" x14ac:dyDescent="0.25">
      <c r="A425" s="62" t="s">
        <v>399</v>
      </c>
      <c r="B425" s="62" t="s">
        <v>1813</v>
      </c>
      <c r="C425" s="63"/>
      <c r="D425" s="64"/>
      <c r="E425" s="65"/>
      <c r="F425" s="66"/>
      <c r="G425" s="63" t="str">
        <f>IF(Edges[[#This Row],[Relationship]]="Tweet","Skip","Show")</f>
        <v>Show</v>
      </c>
      <c r="H425" s="67"/>
      <c r="I425" s="68"/>
      <c r="J425" s="68"/>
      <c r="K425" s="34"/>
      <c r="L425" s="75">
        <v>425</v>
      </c>
      <c r="M42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25" s="77" t="s">
        <v>2278</v>
      </c>
      <c r="O425" s="79">
        <v>44529.299375000002</v>
      </c>
      <c r="P425" s="77" t="s">
        <v>2472</v>
      </c>
      <c r="Q425" s="77"/>
      <c r="R425" s="77"/>
      <c r="S425" s="77" t="s">
        <v>4132</v>
      </c>
      <c r="T425" s="79">
        <v>44529.299375000002</v>
      </c>
      <c r="U425" s="80" t="s">
        <v>4543</v>
      </c>
      <c r="V425" s="77"/>
      <c r="W425" s="77"/>
      <c r="X425" s="81" t="s">
        <v>6542</v>
      </c>
      <c r="Y425" s="77"/>
    </row>
    <row r="426" spans="1:25" x14ac:dyDescent="0.25">
      <c r="A426" s="62" t="s">
        <v>400</v>
      </c>
      <c r="B426" s="62" t="s">
        <v>1666</v>
      </c>
      <c r="C426" s="63"/>
      <c r="D426" s="64"/>
      <c r="E426" s="65"/>
      <c r="F426" s="66"/>
      <c r="G426" s="63" t="str">
        <f>IF(Edges[[#This Row],[Relationship]]="Tweet","Skip","Show")</f>
        <v>Show</v>
      </c>
      <c r="H426" s="67"/>
      <c r="I426" s="68"/>
      <c r="J426" s="68"/>
      <c r="K426" s="34"/>
      <c r="L426" s="75">
        <v>426</v>
      </c>
      <c r="M42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26" s="77" t="s">
        <v>2278</v>
      </c>
      <c r="O426" s="79">
        <v>44529.299398148149</v>
      </c>
      <c r="P426" s="77" t="s">
        <v>2285</v>
      </c>
      <c r="Q426" s="77"/>
      <c r="R426" s="77"/>
      <c r="S426" s="77"/>
      <c r="T426" s="79">
        <v>44529.299398148149</v>
      </c>
      <c r="U426" s="80" t="s">
        <v>4544</v>
      </c>
      <c r="V426" s="77"/>
      <c r="W426" s="77"/>
      <c r="X426" s="81" t="s">
        <v>6543</v>
      </c>
      <c r="Y426" s="77"/>
    </row>
    <row r="427" spans="1:25" x14ac:dyDescent="0.25">
      <c r="A427" s="62" t="s">
        <v>401</v>
      </c>
      <c r="B427" s="62" t="s">
        <v>1814</v>
      </c>
      <c r="C427" s="63"/>
      <c r="D427" s="64"/>
      <c r="E427" s="65"/>
      <c r="F427" s="66"/>
      <c r="G427" s="63" t="str">
        <f>IF(Edges[[#This Row],[Relationship]]="Tweet","Skip","Show")</f>
        <v>Show</v>
      </c>
      <c r="H427" s="67"/>
      <c r="I427" s="68"/>
      <c r="J427" s="68"/>
      <c r="K427" s="34"/>
      <c r="L427" s="75">
        <v>427</v>
      </c>
      <c r="M42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27" s="77" t="s">
        <v>2279</v>
      </c>
      <c r="O427" s="79">
        <v>44529.300208333334</v>
      </c>
      <c r="P427" s="77" t="s">
        <v>2473</v>
      </c>
      <c r="Q427" s="77"/>
      <c r="R427" s="77"/>
      <c r="S427" s="77"/>
      <c r="T427" s="79">
        <v>44529.300208333334</v>
      </c>
      <c r="U427" s="80" t="s">
        <v>4545</v>
      </c>
      <c r="V427" s="77"/>
      <c r="W427" s="77"/>
      <c r="X427" s="81" t="s">
        <v>6544</v>
      </c>
      <c r="Y427" s="81" t="s">
        <v>8335</v>
      </c>
    </row>
    <row r="428" spans="1:25" x14ac:dyDescent="0.25">
      <c r="A428" s="62" t="s">
        <v>401</v>
      </c>
      <c r="B428" s="62" t="s">
        <v>1684</v>
      </c>
      <c r="C428" s="63"/>
      <c r="D428" s="64"/>
      <c r="E428" s="65"/>
      <c r="F428" s="66"/>
      <c r="G428" s="63" t="str">
        <f>IF(Edges[[#This Row],[Relationship]]="Tweet","Skip","Show")</f>
        <v>Show</v>
      </c>
      <c r="H428" s="67"/>
      <c r="I428" s="68"/>
      <c r="J428" s="68"/>
      <c r="K428" s="34"/>
      <c r="L428" s="75">
        <v>428</v>
      </c>
      <c r="M42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28" s="77" t="s">
        <v>2278</v>
      </c>
      <c r="O428" s="79">
        <v>44529.300208333334</v>
      </c>
      <c r="P428" s="77" t="s">
        <v>2473</v>
      </c>
      <c r="Q428" s="77"/>
      <c r="R428" s="77"/>
      <c r="S428" s="77"/>
      <c r="T428" s="79">
        <v>44529.300208333334</v>
      </c>
      <c r="U428" s="80" t="s">
        <v>4545</v>
      </c>
      <c r="V428" s="77"/>
      <c r="W428" s="77"/>
      <c r="X428" s="81" t="s">
        <v>6544</v>
      </c>
      <c r="Y428" s="81" t="s">
        <v>8335</v>
      </c>
    </row>
    <row r="429" spans="1:25" x14ac:dyDescent="0.25">
      <c r="A429" s="62" t="s">
        <v>402</v>
      </c>
      <c r="B429" s="62" t="s">
        <v>402</v>
      </c>
      <c r="C429" s="63"/>
      <c r="D429" s="64"/>
      <c r="E429" s="65"/>
      <c r="F429" s="66"/>
      <c r="G429" s="63" t="str">
        <f>IF(Edges[[#This Row],[Relationship]]="Tweet","Skip","Show")</f>
        <v>Skip</v>
      </c>
      <c r="H429" s="67"/>
      <c r="I429" s="68"/>
      <c r="J429" s="68"/>
      <c r="K429" s="34"/>
      <c r="L429" s="75">
        <v>429</v>
      </c>
      <c r="M42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29" s="77" t="s">
        <v>178</v>
      </c>
      <c r="O429" s="79">
        <v>44529.300543981481</v>
      </c>
      <c r="P429" s="77" t="s">
        <v>2474</v>
      </c>
      <c r="Q429" s="80" t="s">
        <v>3587</v>
      </c>
      <c r="R429" s="77" t="s">
        <v>4018</v>
      </c>
      <c r="S429" s="77"/>
      <c r="T429" s="79">
        <v>44529.300543981481</v>
      </c>
      <c r="U429" s="80" t="s">
        <v>4546</v>
      </c>
      <c r="V429" s="77"/>
      <c r="W429" s="77"/>
      <c r="X429" s="81" t="s">
        <v>6545</v>
      </c>
      <c r="Y429" s="77"/>
    </row>
    <row r="430" spans="1:25" x14ac:dyDescent="0.25">
      <c r="A430" s="62" t="s">
        <v>403</v>
      </c>
      <c r="B430" s="62" t="s">
        <v>1815</v>
      </c>
      <c r="C430" s="63"/>
      <c r="D430" s="64"/>
      <c r="E430" s="65"/>
      <c r="F430" s="66"/>
      <c r="G430" s="63" t="str">
        <f>IF(Edges[[#This Row],[Relationship]]="Tweet","Skip","Show")</f>
        <v>Show</v>
      </c>
      <c r="H430" s="67"/>
      <c r="I430" s="68"/>
      <c r="J430" s="68"/>
      <c r="K430" s="34"/>
      <c r="L430" s="75">
        <v>430</v>
      </c>
      <c r="M43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30" s="77" t="s">
        <v>2279</v>
      </c>
      <c r="O430" s="79">
        <v>44529.300856481481</v>
      </c>
      <c r="P430" s="77" t="s">
        <v>2475</v>
      </c>
      <c r="Q430" s="80" t="s">
        <v>3588</v>
      </c>
      <c r="R430" s="77" t="s">
        <v>4018</v>
      </c>
      <c r="S430" s="77"/>
      <c r="T430" s="79">
        <v>44529.300856481481</v>
      </c>
      <c r="U430" s="80" t="s">
        <v>4547</v>
      </c>
      <c r="V430" s="77"/>
      <c r="W430" s="77"/>
      <c r="X430" s="81" t="s">
        <v>6546</v>
      </c>
      <c r="Y430" s="81" t="s">
        <v>8336</v>
      </c>
    </row>
    <row r="431" spans="1:25" x14ac:dyDescent="0.25">
      <c r="A431" s="62" t="s">
        <v>404</v>
      </c>
      <c r="B431" s="62" t="s">
        <v>1816</v>
      </c>
      <c r="C431" s="63"/>
      <c r="D431" s="64"/>
      <c r="E431" s="65"/>
      <c r="F431" s="66"/>
      <c r="G431" s="63" t="str">
        <f>IF(Edges[[#This Row],[Relationship]]="Tweet","Skip","Show")</f>
        <v>Show</v>
      </c>
      <c r="H431" s="67"/>
      <c r="I431" s="68"/>
      <c r="J431" s="68"/>
      <c r="K431" s="34"/>
      <c r="L431" s="75">
        <v>431</v>
      </c>
      <c r="M43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31" s="77" t="s">
        <v>2279</v>
      </c>
      <c r="O431" s="79">
        <v>44529.301006944443</v>
      </c>
      <c r="P431" s="77" t="s">
        <v>2476</v>
      </c>
      <c r="Q431" s="77"/>
      <c r="R431" s="77"/>
      <c r="S431" s="77"/>
      <c r="T431" s="79">
        <v>44529.301006944443</v>
      </c>
      <c r="U431" s="80" t="s">
        <v>4548</v>
      </c>
      <c r="V431" s="77"/>
      <c r="W431" s="77"/>
      <c r="X431" s="81" t="s">
        <v>6547</v>
      </c>
      <c r="Y431" s="81" t="s">
        <v>8337</v>
      </c>
    </row>
    <row r="432" spans="1:25" x14ac:dyDescent="0.25">
      <c r="A432" s="62" t="s">
        <v>405</v>
      </c>
      <c r="B432" s="62" t="s">
        <v>1817</v>
      </c>
      <c r="C432" s="63"/>
      <c r="D432" s="64"/>
      <c r="E432" s="65"/>
      <c r="F432" s="66"/>
      <c r="G432" s="63" t="str">
        <f>IF(Edges[[#This Row],[Relationship]]="Tweet","Skip","Show")</f>
        <v>Show</v>
      </c>
      <c r="H432" s="67"/>
      <c r="I432" s="68"/>
      <c r="J432" s="68"/>
      <c r="K432" s="34"/>
      <c r="L432" s="75">
        <v>432</v>
      </c>
      <c r="M43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32" s="77" t="s">
        <v>2278</v>
      </c>
      <c r="O432" s="79">
        <v>44529.301099537035</v>
      </c>
      <c r="P432" s="77" t="s">
        <v>2477</v>
      </c>
      <c r="Q432" s="80" t="s">
        <v>3589</v>
      </c>
      <c r="R432" s="77" t="s">
        <v>4018</v>
      </c>
      <c r="S432" s="77"/>
      <c r="T432" s="79">
        <v>44529.301099537035</v>
      </c>
      <c r="U432" s="80" t="s">
        <v>4549</v>
      </c>
      <c r="V432" s="77"/>
      <c r="W432" s="77"/>
      <c r="X432" s="81" t="s">
        <v>6548</v>
      </c>
      <c r="Y432" s="81" t="s">
        <v>8338</v>
      </c>
    </row>
    <row r="433" spans="1:25" x14ac:dyDescent="0.25">
      <c r="A433" s="62" t="s">
        <v>405</v>
      </c>
      <c r="B433" s="62" t="s">
        <v>1818</v>
      </c>
      <c r="C433" s="63"/>
      <c r="D433" s="64"/>
      <c r="E433" s="65"/>
      <c r="F433" s="66"/>
      <c r="G433" s="63" t="str">
        <f>IF(Edges[[#This Row],[Relationship]]="Tweet","Skip","Show")</f>
        <v>Show</v>
      </c>
      <c r="H433" s="67"/>
      <c r="I433" s="68"/>
      <c r="J433" s="68"/>
      <c r="K433" s="34"/>
      <c r="L433" s="75">
        <v>433</v>
      </c>
      <c r="M43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33" s="77" t="s">
        <v>2279</v>
      </c>
      <c r="O433" s="79">
        <v>44529.301099537035</v>
      </c>
      <c r="P433" s="77" t="s">
        <v>2477</v>
      </c>
      <c r="Q433" s="80" t="s">
        <v>3589</v>
      </c>
      <c r="R433" s="77" t="s">
        <v>4018</v>
      </c>
      <c r="S433" s="77"/>
      <c r="T433" s="79">
        <v>44529.301099537035</v>
      </c>
      <c r="U433" s="80" t="s">
        <v>4549</v>
      </c>
      <c r="V433" s="77"/>
      <c r="W433" s="77"/>
      <c r="X433" s="81" t="s">
        <v>6548</v>
      </c>
      <c r="Y433" s="81" t="s">
        <v>8338</v>
      </c>
    </row>
    <row r="434" spans="1:25" x14ac:dyDescent="0.25">
      <c r="A434" s="62" t="s">
        <v>406</v>
      </c>
      <c r="B434" s="62" t="s">
        <v>406</v>
      </c>
      <c r="C434" s="63"/>
      <c r="D434" s="64"/>
      <c r="E434" s="65"/>
      <c r="F434" s="66"/>
      <c r="G434" s="63" t="str">
        <f>IF(Edges[[#This Row],[Relationship]]="Tweet","Skip","Show")</f>
        <v>Skip</v>
      </c>
      <c r="H434" s="67"/>
      <c r="I434" s="68"/>
      <c r="J434" s="68"/>
      <c r="K434" s="34"/>
      <c r="L434" s="75">
        <v>434</v>
      </c>
      <c r="M43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34" s="77" t="s">
        <v>178</v>
      </c>
      <c r="O434" s="79">
        <v>44529.301412037035</v>
      </c>
      <c r="P434" s="77" t="s">
        <v>2478</v>
      </c>
      <c r="Q434" s="77"/>
      <c r="R434" s="77"/>
      <c r="S434" s="77"/>
      <c r="T434" s="79">
        <v>44529.301412037035</v>
      </c>
      <c r="U434" s="80" t="s">
        <v>4550</v>
      </c>
      <c r="V434" s="77"/>
      <c r="W434" s="77"/>
      <c r="X434" s="81" t="s">
        <v>6549</v>
      </c>
      <c r="Y434" s="77"/>
    </row>
    <row r="435" spans="1:25" x14ac:dyDescent="0.25">
      <c r="A435" s="62" t="s">
        <v>407</v>
      </c>
      <c r="B435" s="62" t="s">
        <v>1478</v>
      </c>
      <c r="C435" s="63"/>
      <c r="D435" s="64"/>
      <c r="E435" s="65"/>
      <c r="F435" s="66"/>
      <c r="G435" s="63" t="str">
        <f>IF(Edges[[#This Row],[Relationship]]="Tweet","Skip","Show")</f>
        <v>Show</v>
      </c>
      <c r="H435" s="67"/>
      <c r="I435" s="68"/>
      <c r="J435" s="68"/>
      <c r="K435" s="34"/>
      <c r="L435" s="75">
        <v>435</v>
      </c>
      <c r="M43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35" s="77" t="s">
        <v>2278</v>
      </c>
      <c r="O435" s="79">
        <v>44529.301527777781</v>
      </c>
      <c r="P435" s="77" t="s">
        <v>2294</v>
      </c>
      <c r="Q435" s="77"/>
      <c r="R435" s="77"/>
      <c r="S435" s="77" t="s">
        <v>4104</v>
      </c>
      <c r="T435" s="79">
        <v>44529.301527777781</v>
      </c>
      <c r="U435" s="80" t="s">
        <v>4551</v>
      </c>
      <c r="V435" s="77"/>
      <c r="W435" s="77"/>
      <c r="X435" s="81" t="s">
        <v>6550</v>
      </c>
      <c r="Y435" s="77"/>
    </row>
    <row r="436" spans="1:25" x14ac:dyDescent="0.25">
      <c r="A436" s="62" t="s">
        <v>408</v>
      </c>
      <c r="B436" s="62" t="s">
        <v>1663</v>
      </c>
      <c r="C436" s="63"/>
      <c r="D436" s="64"/>
      <c r="E436" s="65"/>
      <c r="F436" s="66"/>
      <c r="G436" s="63" t="str">
        <f>IF(Edges[[#This Row],[Relationship]]="Tweet","Skip","Show")</f>
        <v>Show</v>
      </c>
      <c r="H436" s="67"/>
      <c r="I436" s="68"/>
      <c r="J436" s="68"/>
      <c r="K436" s="34"/>
      <c r="L436" s="75">
        <v>436</v>
      </c>
      <c r="M43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36" s="77" t="s">
        <v>2278</v>
      </c>
      <c r="O436" s="79">
        <v>44529.302164351851</v>
      </c>
      <c r="P436" s="77" t="s">
        <v>2418</v>
      </c>
      <c r="Q436" s="77"/>
      <c r="R436" s="77"/>
      <c r="S436" s="77"/>
      <c r="T436" s="79">
        <v>44529.302164351851</v>
      </c>
      <c r="U436" s="80" t="s">
        <v>4552</v>
      </c>
      <c r="V436" s="77"/>
      <c r="W436" s="77"/>
      <c r="X436" s="81" t="s">
        <v>6551</v>
      </c>
      <c r="Y436" s="77"/>
    </row>
    <row r="437" spans="1:25" x14ac:dyDescent="0.25">
      <c r="A437" s="62" t="s">
        <v>408</v>
      </c>
      <c r="B437" s="62" t="s">
        <v>1664</v>
      </c>
      <c r="C437" s="63"/>
      <c r="D437" s="64"/>
      <c r="E437" s="65"/>
      <c r="F437" s="66"/>
      <c r="G437" s="63" t="str">
        <f>IF(Edges[[#This Row],[Relationship]]="Tweet","Skip","Show")</f>
        <v>Show</v>
      </c>
      <c r="H437" s="67"/>
      <c r="I437" s="68"/>
      <c r="J437" s="68"/>
      <c r="K437" s="34"/>
      <c r="L437" s="75">
        <v>437</v>
      </c>
      <c r="M43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37" s="77" t="s">
        <v>2278</v>
      </c>
      <c r="O437" s="79">
        <v>44529.302164351851</v>
      </c>
      <c r="P437" s="77" t="s">
        <v>2418</v>
      </c>
      <c r="Q437" s="77"/>
      <c r="R437" s="77"/>
      <c r="S437" s="77"/>
      <c r="T437" s="79">
        <v>44529.302164351851</v>
      </c>
      <c r="U437" s="80" t="s">
        <v>4552</v>
      </c>
      <c r="V437" s="77"/>
      <c r="W437" s="77"/>
      <c r="X437" s="81" t="s">
        <v>6551</v>
      </c>
      <c r="Y437" s="77"/>
    </row>
    <row r="438" spans="1:25" x14ac:dyDescent="0.25">
      <c r="A438" s="62" t="s">
        <v>409</v>
      </c>
      <c r="B438" s="62" t="s">
        <v>1819</v>
      </c>
      <c r="C438" s="63"/>
      <c r="D438" s="64"/>
      <c r="E438" s="65"/>
      <c r="F438" s="66"/>
      <c r="G438" s="63" t="str">
        <f>IF(Edges[[#This Row],[Relationship]]="Tweet","Skip","Show")</f>
        <v>Show</v>
      </c>
      <c r="H438" s="67"/>
      <c r="I438" s="68"/>
      <c r="J438" s="68"/>
      <c r="K438" s="34"/>
      <c r="L438" s="75">
        <v>438</v>
      </c>
      <c r="M43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38" s="77" t="s">
        <v>2278</v>
      </c>
      <c r="O438" s="79">
        <v>44529.296666666669</v>
      </c>
      <c r="P438" s="77" t="s">
        <v>2479</v>
      </c>
      <c r="Q438" s="77"/>
      <c r="R438" s="77"/>
      <c r="S438" s="77"/>
      <c r="T438" s="79">
        <v>44529.296666666669</v>
      </c>
      <c r="U438" s="80" t="s">
        <v>4553</v>
      </c>
      <c r="V438" s="77"/>
      <c r="W438" s="77"/>
      <c r="X438" s="81" t="s">
        <v>6552</v>
      </c>
      <c r="Y438" s="81" t="s">
        <v>8339</v>
      </c>
    </row>
    <row r="439" spans="1:25" x14ac:dyDescent="0.25">
      <c r="A439" s="62" t="s">
        <v>409</v>
      </c>
      <c r="B439" s="62" t="s">
        <v>1775</v>
      </c>
      <c r="C439" s="63"/>
      <c r="D439" s="64"/>
      <c r="E439" s="65"/>
      <c r="F439" s="66"/>
      <c r="G439" s="63" t="str">
        <f>IF(Edges[[#This Row],[Relationship]]="Tweet","Skip","Show")</f>
        <v>Show</v>
      </c>
      <c r="H439" s="67"/>
      <c r="I439" s="68"/>
      <c r="J439" s="68"/>
      <c r="K439" s="34"/>
      <c r="L439" s="75">
        <v>439</v>
      </c>
      <c r="M43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39" s="77" t="s">
        <v>2279</v>
      </c>
      <c r="O439" s="79">
        <v>44529.296666666669</v>
      </c>
      <c r="P439" s="77" t="s">
        <v>2479</v>
      </c>
      <c r="Q439" s="77"/>
      <c r="R439" s="77"/>
      <c r="S439" s="77"/>
      <c r="T439" s="79">
        <v>44529.296666666669</v>
      </c>
      <c r="U439" s="80" t="s">
        <v>4553</v>
      </c>
      <c r="V439" s="77"/>
      <c r="W439" s="77"/>
      <c r="X439" s="81" t="s">
        <v>6552</v>
      </c>
      <c r="Y439" s="81" t="s">
        <v>8339</v>
      </c>
    </row>
    <row r="440" spans="1:25" x14ac:dyDescent="0.25">
      <c r="A440" s="62" t="s">
        <v>409</v>
      </c>
      <c r="B440" s="62" t="s">
        <v>1820</v>
      </c>
      <c r="C440" s="63"/>
      <c r="D440" s="64"/>
      <c r="E440" s="65"/>
      <c r="F440" s="66"/>
      <c r="G440" s="63" t="str">
        <f>IF(Edges[[#This Row],[Relationship]]="Tweet","Skip","Show")</f>
        <v>Show</v>
      </c>
      <c r="H440" s="67"/>
      <c r="I440" s="68"/>
      <c r="J440" s="68"/>
      <c r="K440" s="34"/>
      <c r="L440" s="75">
        <v>440</v>
      </c>
      <c r="M44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40" s="77" t="s">
        <v>2278</v>
      </c>
      <c r="O440" s="79">
        <v>44529.302245370367</v>
      </c>
      <c r="P440" s="77" t="s">
        <v>2480</v>
      </c>
      <c r="Q440" s="77"/>
      <c r="R440" s="77"/>
      <c r="S440" s="77" t="s">
        <v>4133</v>
      </c>
      <c r="T440" s="79">
        <v>44529.302245370367</v>
      </c>
      <c r="U440" s="80" t="s">
        <v>4554</v>
      </c>
      <c r="V440" s="77"/>
      <c r="W440" s="77"/>
      <c r="X440" s="81" t="s">
        <v>6553</v>
      </c>
      <c r="Y440" s="77"/>
    </row>
    <row r="441" spans="1:25" x14ac:dyDescent="0.25">
      <c r="A441" s="62" t="s">
        <v>409</v>
      </c>
      <c r="B441" s="62" t="s">
        <v>1528</v>
      </c>
      <c r="C441" s="63"/>
      <c r="D441" s="64"/>
      <c r="E441" s="65"/>
      <c r="F441" s="66"/>
      <c r="G441" s="63" t="str">
        <f>IF(Edges[[#This Row],[Relationship]]="Tweet","Skip","Show")</f>
        <v>Show</v>
      </c>
      <c r="H441" s="67"/>
      <c r="I441" s="68"/>
      <c r="J441" s="68"/>
      <c r="K441" s="34"/>
      <c r="L441" s="75">
        <v>441</v>
      </c>
      <c r="M44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41" s="77" t="s">
        <v>2278</v>
      </c>
      <c r="O441" s="79">
        <v>44529.302245370367</v>
      </c>
      <c r="P441" s="77" t="s">
        <v>2480</v>
      </c>
      <c r="Q441" s="77"/>
      <c r="R441" s="77"/>
      <c r="S441" s="77" t="s">
        <v>4133</v>
      </c>
      <c r="T441" s="79">
        <v>44529.302245370367</v>
      </c>
      <c r="U441" s="80" t="s">
        <v>4554</v>
      </c>
      <c r="V441" s="77"/>
      <c r="W441" s="77"/>
      <c r="X441" s="81" t="s">
        <v>6553</v>
      </c>
      <c r="Y441" s="77"/>
    </row>
    <row r="442" spans="1:25" x14ac:dyDescent="0.25">
      <c r="A442" s="62" t="s">
        <v>410</v>
      </c>
      <c r="B442" s="62" t="s">
        <v>1821</v>
      </c>
      <c r="C442" s="63"/>
      <c r="D442" s="64"/>
      <c r="E442" s="65"/>
      <c r="F442" s="66"/>
      <c r="G442" s="63" t="str">
        <f>IF(Edges[[#This Row],[Relationship]]="Tweet","Skip","Show")</f>
        <v>Show</v>
      </c>
      <c r="H442" s="67"/>
      <c r="I442" s="68"/>
      <c r="J442" s="68"/>
      <c r="K442" s="34"/>
      <c r="L442" s="75">
        <v>442</v>
      </c>
      <c r="M44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42" s="77" t="s">
        <v>2278</v>
      </c>
      <c r="O442" s="79">
        <v>44529.302557870367</v>
      </c>
      <c r="P442" s="77" t="s">
        <v>2481</v>
      </c>
      <c r="Q442" s="77"/>
      <c r="R442" s="77"/>
      <c r="S442" s="77"/>
      <c r="T442" s="79">
        <v>44529.302557870367</v>
      </c>
      <c r="U442" s="80" t="s">
        <v>4555</v>
      </c>
      <c r="V442" s="77"/>
      <c r="W442" s="77"/>
      <c r="X442" s="81" t="s">
        <v>6554</v>
      </c>
      <c r="Y442" s="81" t="s">
        <v>8288</v>
      </c>
    </row>
    <row r="443" spans="1:25" x14ac:dyDescent="0.25">
      <c r="A443" s="62" t="s">
        <v>410</v>
      </c>
      <c r="B443" s="62" t="s">
        <v>1689</v>
      </c>
      <c r="C443" s="63"/>
      <c r="D443" s="64"/>
      <c r="E443" s="65"/>
      <c r="F443" s="66"/>
      <c r="G443" s="63" t="str">
        <f>IF(Edges[[#This Row],[Relationship]]="Tweet","Skip","Show")</f>
        <v>Show</v>
      </c>
      <c r="H443" s="67"/>
      <c r="I443" s="68"/>
      <c r="J443" s="68"/>
      <c r="K443" s="34"/>
      <c r="L443" s="75">
        <v>443</v>
      </c>
      <c r="M44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43" s="77" t="s">
        <v>2279</v>
      </c>
      <c r="O443" s="79">
        <v>44529.302557870367</v>
      </c>
      <c r="P443" s="77" t="s">
        <v>2481</v>
      </c>
      <c r="Q443" s="77"/>
      <c r="R443" s="77"/>
      <c r="S443" s="77"/>
      <c r="T443" s="79">
        <v>44529.302557870367</v>
      </c>
      <c r="U443" s="80" t="s">
        <v>4555</v>
      </c>
      <c r="V443" s="77"/>
      <c r="W443" s="77"/>
      <c r="X443" s="81" t="s">
        <v>6554</v>
      </c>
      <c r="Y443" s="81" t="s">
        <v>8288</v>
      </c>
    </row>
    <row r="444" spans="1:25" x14ac:dyDescent="0.25">
      <c r="A444" s="62" t="s">
        <v>411</v>
      </c>
      <c r="B444" s="62" t="s">
        <v>1783</v>
      </c>
      <c r="C444" s="63"/>
      <c r="D444" s="64"/>
      <c r="E444" s="65"/>
      <c r="F444" s="66"/>
      <c r="G444" s="63" t="str">
        <f>IF(Edges[[#This Row],[Relationship]]="Tweet","Skip","Show")</f>
        <v>Show</v>
      </c>
      <c r="H444" s="67"/>
      <c r="I444" s="68"/>
      <c r="J444" s="68"/>
      <c r="K444" s="34"/>
      <c r="L444" s="75">
        <v>444</v>
      </c>
      <c r="M44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44" s="77" t="s">
        <v>2278</v>
      </c>
      <c r="O444" s="79">
        <v>44529.302974537037</v>
      </c>
      <c r="P444" s="77" t="s">
        <v>2427</v>
      </c>
      <c r="Q444" s="77"/>
      <c r="R444" s="77"/>
      <c r="S444" s="77" t="s">
        <v>4124</v>
      </c>
      <c r="T444" s="79">
        <v>44529.302974537037</v>
      </c>
      <c r="U444" s="80" t="s">
        <v>4556</v>
      </c>
      <c r="V444" s="77"/>
      <c r="W444" s="77"/>
      <c r="X444" s="81" t="s">
        <v>6555</v>
      </c>
      <c r="Y444" s="77"/>
    </row>
    <row r="445" spans="1:25" x14ac:dyDescent="0.25">
      <c r="A445" s="62" t="s">
        <v>411</v>
      </c>
      <c r="B445" s="62" t="s">
        <v>1784</v>
      </c>
      <c r="C445" s="63"/>
      <c r="D445" s="64"/>
      <c r="E445" s="65"/>
      <c r="F445" s="66"/>
      <c r="G445" s="63" t="str">
        <f>IF(Edges[[#This Row],[Relationship]]="Tweet","Skip","Show")</f>
        <v>Show</v>
      </c>
      <c r="H445" s="67"/>
      <c r="I445" s="68"/>
      <c r="J445" s="68"/>
      <c r="K445" s="34"/>
      <c r="L445" s="75">
        <v>445</v>
      </c>
      <c r="M44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45" s="77" t="s">
        <v>2278</v>
      </c>
      <c r="O445" s="79">
        <v>44529.302974537037</v>
      </c>
      <c r="P445" s="77" t="s">
        <v>2427</v>
      </c>
      <c r="Q445" s="77"/>
      <c r="R445" s="77"/>
      <c r="S445" s="77" t="s">
        <v>4124</v>
      </c>
      <c r="T445" s="79">
        <v>44529.302974537037</v>
      </c>
      <c r="U445" s="80" t="s">
        <v>4556</v>
      </c>
      <c r="V445" s="77"/>
      <c r="W445" s="77"/>
      <c r="X445" s="81" t="s">
        <v>6555</v>
      </c>
      <c r="Y445" s="77"/>
    </row>
    <row r="446" spans="1:25" x14ac:dyDescent="0.25">
      <c r="A446" s="62" t="s">
        <v>411</v>
      </c>
      <c r="B446" s="62" t="s">
        <v>1668</v>
      </c>
      <c r="C446" s="63"/>
      <c r="D446" s="64"/>
      <c r="E446" s="65"/>
      <c r="F446" s="66"/>
      <c r="G446" s="63" t="str">
        <f>IF(Edges[[#This Row],[Relationship]]="Tweet","Skip","Show")</f>
        <v>Show</v>
      </c>
      <c r="H446" s="67"/>
      <c r="I446" s="68"/>
      <c r="J446" s="68"/>
      <c r="K446" s="34"/>
      <c r="L446" s="75">
        <v>446</v>
      </c>
      <c r="M44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46" s="77" t="s">
        <v>2278</v>
      </c>
      <c r="O446" s="79">
        <v>44529.302974537037</v>
      </c>
      <c r="P446" s="77" t="s">
        <v>2427</v>
      </c>
      <c r="Q446" s="77"/>
      <c r="R446" s="77"/>
      <c r="S446" s="77" t="s">
        <v>4124</v>
      </c>
      <c r="T446" s="79">
        <v>44529.302974537037</v>
      </c>
      <c r="U446" s="80" t="s">
        <v>4556</v>
      </c>
      <c r="V446" s="77"/>
      <c r="W446" s="77"/>
      <c r="X446" s="81" t="s">
        <v>6555</v>
      </c>
      <c r="Y446" s="77"/>
    </row>
    <row r="447" spans="1:25" x14ac:dyDescent="0.25">
      <c r="A447" s="62" t="s">
        <v>412</v>
      </c>
      <c r="B447" s="62" t="s">
        <v>1822</v>
      </c>
      <c r="C447" s="63"/>
      <c r="D447" s="64"/>
      <c r="E447" s="65"/>
      <c r="F447" s="66"/>
      <c r="G447" s="63" t="str">
        <f>IF(Edges[[#This Row],[Relationship]]="Tweet","Skip","Show")</f>
        <v>Show</v>
      </c>
      <c r="H447" s="67"/>
      <c r="I447" s="68"/>
      <c r="J447" s="68"/>
      <c r="K447" s="34"/>
      <c r="L447" s="75">
        <v>447</v>
      </c>
      <c r="M44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47" s="77" t="s">
        <v>2278</v>
      </c>
      <c r="O447" s="79">
        <v>44529.303310185183</v>
      </c>
      <c r="P447" s="77" t="s">
        <v>2482</v>
      </c>
      <c r="Q447" s="77"/>
      <c r="R447" s="77"/>
      <c r="S447" s="77"/>
      <c r="T447" s="79">
        <v>44529.303310185183</v>
      </c>
      <c r="U447" s="80" t="s">
        <v>4557</v>
      </c>
      <c r="V447" s="77"/>
      <c r="W447" s="77"/>
      <c r="X447" s="81" t="s">
        <v>6556</v>
      </c>
      <c r="Y447" s="77"/>
    </row>
    <row r="448" spans="1:25" x14ac:dyDescent="0.25">
      <c r="A448" s="62" t="s">
        <v>412</v>
      </c>
      <c r="B448" s="62" t="s">
        <v>1823</v>
      </c>
      <c r="C448" s="63"/>
      <c r="D448" s="64"/>
      <c r="E448" s="65"/>
      <c r="F448" s="66"/>
      <c r="G448" s="63" t="str">
        <f>IF(Edges[[#This Row],[Relationship]]="Tweet","Skip","Show")</f>
        <v>Show</v>
      </c>
      <c r="H448" s="67"/>
      <c r="I448" s="68"/>
      <c r="J448" s="68"/>
      <c r="K448" s="34"/>
      <c r="L448" s="75">
        <v>448</v>
      </c>
      <c r="M44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48" s="77" t="s">
        <v>2278</v>
      </c>
      <c r="O448" s="79">
        <v>44529.303310185183</v>
      </c>
      <c r="P448" s="77" t="s">
        <v>2482</v>
      </c>
      <c r="Q448" s="77"/>
      <c r="R448" s="77"/>
      <c r="S448" s="77"/>
      <c r="T448" s="79">
        <v>44529.303310185183</v>
      </c>
      <c r="U448" s="80" t="s">
        <v>4557</v>
      </c>
      <c r="V448" s="77"/>
      <c r="W448" s="77"/>
      <c r="X448" s="81" t="s">
        <v>6556</v>
      </c>
      <c r="Y448" s="77"/>
    </row>
    <row r="449" spans="1:25" x14ac:dyDescent="0.25">
      <c r="A449" s="62" t="s">
        <v>412</v>
      </c>
      <c r="B449" s="62" t="s">
        <v>1824</v>
      </c>
      <c r="C449" s="63"/>
      <c r="D449" s="64"/>
      <c r="E449" s="65"/>
      <c r="F449" s="66"/>
      <c r="G449" s="63" t="str">
        <f>IF(Edges[[#This Row],[Relationship]]="Tweet","Skip","Show")</f>
        <v>Show</v>
      </c>
      <c r="H449" s="67"/>
      <c r="I449" s="68"/>
      <c r="J449" s="68"/>
      <c r="K449" s="34"/>
      <c r="L449" s="75">
        <v>449</v>
      </c>
      <c r="M44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49" s="77" t="s">
        <v>2278</v>
      </c>
      <c r="O449" s="79">
        <v>44529.303310185183</v>
      </c>
      <c r="P449" s="77" t="s">
        <v>2482</v>
      </c>
      <c r="Q449" s="77"/>
      <c r="R449" s="77"/>
      <c r="S449" s="77"/>
      <c r="T449" s="79">
        <v>44529.303310185183</v>
      </c>
      <c r="U449" s="80" t="s">
        <v>4557</v>
      </c>
      <c r="V449" s="77"/>
      <c r="W449" s="77"/>
      <c r="X449" s="81" t="s">
        <v>6556</v>
      </c>
      <c r="Y449" s="77"/>
    </row>
    <row r="450" spans="1:25" x14ac:dyDescent="0.25">
      <c r="A450" s="62" t="s">
        <v>413</v>
      </c>
      <c r="B450" s="62" t="s">
        <v>1478</v>
      </c>
      <c r="C450" s="63"/>
      <c r="D450" s="64"/>
      <c r="E450" s="65"/>
      <c r="F450" s="66"/>
      <c r="G450" s="63" t="str">
        <f>IF(Edges[[#This Row],[Relationship]]="Tweet","Skip","Show")</f>
        <v>Show</v>
      </c>
      <c r="H450" s="67"/>
      <c r="I450" s="68"/>
      <c r="J450" s="68"/>
      <c r="K450" s="34"/>
      <c r="L450" s="75">
        <v>450</v>
      </c>
      <c r="M45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50" s="77" t="s">
        <v>2278</v>
      </c>
      <c r="O450" s="79">
        <v>44529.303506944445</v>
      </c>
      <c r="P450" s="77" t="s">
        <v>2294</v>
      </c>
      <c r="Q450" s="77"/>
      <c r="R450" s="77"/>
      <c r="S450" s="77" t="s">
        <v>4104</v>
      </c>
      <c r="T450" s="79">
        <v>44529.303506944445</v>
      </c>
      <c r="U450" s="80" t="s">
        <v>4558</v>
      </c>
      <c r="V450" s="77"/>
      <c r="W450" s="77"/>
      <c r="X450" s="81" t="s">
        <v>6557</v>
      </c>
      <c r="Y450" s="77"/>
    </row>
    <row r="451" spans="1:25" x14ac:dyDescent="0.25">
      <c r="A451" s="62" t="s">
        <v>414</v>
      </c>
      <c r="B451" s="62" t="s">
        <v>1205</v>
      </c>
      <c r="C451" s="63"/>
      <c r="D451" s="64"/>
      <c r="E451" s="65"/>
      <c r="F451" s="66"/>
      <c r="G451" s="63" t="str">
        <f>IF(Edges[[#This Row],[Relationship]]="Tweet","Skip","Show")</f>
        <v>Show</v>
      </c>
      <c r="H451" s="67"/>
      <c r="I451" s="68"/>
      <c r="J451" s="68"/>
      <c r="K451" s="34"/>
      <c r="L451" s="75">
        <v>451</v>
      </c>
      <c r="M45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51" s="77" t="s">
        <v>2278</v>
      </c>
      <c r="O451" s="79">
        <v>44529.304456018515</v>
      </c>
      <c r="P451" s="77" t="s">
        <v>2483</v>
      </c>
      <c r="Q451" s="77"/>
      <c r="R451" s="77"/>
      <c r="S451" s="77"/>
      <c r="T451" s="79">
        <v>44529.304456018515</v>
      </c>
      <c r="U451" s="80" t="s">
        <v>4559</v>
      </c>
      <c r="V451" s="77"/>
      <c r="W451" s="77"/>
      <c r="X451" s="81" t="s">
        <v>6558</v>
      </c>
      <c r="Y451" s="77"/>
    </row>
    <row r="452" spans="1:25" x14ac:dyDescent="0.25">
      <c r="A452" s="62" t="s">
        <v>415</v>
      </c>
      <c r="B452" s="62" t="s">
        <v>1825</v>
      </c>
      <c r="C452" s="63"/>
      <c r="D452" s="64"/>
      <c r="E452" s="65"/>
      <c r="F452" s="66"/>
      <c r="G452" s="63" t="str">
        <f>IF(Edges[[#This Row],[Relationship]]="Tweet","Skip","Show")</f>
        <v>Show</v>
      </c>
      <c r="H452" s="67"/>
      <c r="I452" s="68"/>
      <c r="J452" s="68"/>
      <c r="K452" s="34"/>
      <c r="L452" s="75">
        <v>452</v>
      </c>
      <c r="M45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52" s="77" t="s">
        <v>2278</v>
      </c>
      <c r="O452" s="79">
        <v>44529.305104166669</v>
      </c>
      <c r="P452" s="77" t="s">
        <v>2484</v>
      </c>
      <c r="Q452" s="77"/>
      <c r="R452" s="77"/>
      <c r="S452" s="77" t="s">
        <v>4134</v>
      </c>
      <c r="T452" s="79">
        <v>44529.305104166669</v>
      </c>
      <c r="U452" s="80" t="s">
        <v>4560</v>
      </c>
      <c r="V452" s="77"/>
      <c r="W452" s="77"/>
      <c r="X452" s="81" t="s">
        <v>6559</v>
      </c>
      <c r="Y452" s="77"/>
    </row>
    <row r="453" spans="1:25" x14ac:dyDescent="0.25">
      <c r="A453" s="62" t="s">
        <v>416</v>
      </c>
      <c r="B453" s="62" t="s">
        <v>1623</v>
      </c>
      <c r="C453" s="63"/>
      <c r="D453" s="64"/>
      <c r="E453" s="65"/>
      <c r="F453" s="66"/>
      <c r="G453" s="63" t="str">
        <f>IF(Edges[[#This Row],[Relationship]]="Tweet","Skip","Show")</f>
        <v>Show</v>
      </c>
      <c r="H453" s="67"/>
      <c r="I453" s="68"/>
      <c r="J453" s="68"/>
      <c r="K453" s="34"/>
      <c r="L453" s="75">
        <v>453</v>
      </c>
      <c r="M45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53" s="77" t="s">
        <v>2278</v>
      </c>
      <c r="O453" s="79">
        <v>44529.305185185185</v>
      </c>
      <c r="P453" s="77" t="s">
        <v>2463</v>
      </c>
      <c r="Q453" s="77"/>
      <c r="R453" s="77"/>
      <c r="S453" s="77"/>
      <c r="T453" s="79">
        <v>44529.305185185185</v>
      </c>
      <c r="U453" s="80" t="s">
        <v>4561</v>
      </c>
      <c r="V453" s="77"/>
      <c r="W453" s="77"/>
      <c r="X453" s="81" t="s">
        <v>6560</v>
      </c>
      <c r="Y453" s="77"/>
    </row>
    <row r="454" spans="1:25" x14ac:dyDescent="0.25">
      <c r="A454" s="62" t="s">
        <v>417</v>
      </c>
      <c r="B454" s="62" t="s">
        <v>1763</v>
      </c>
      <c r="C454" s="63"/>
      <c r="D454" s="64"/>
      <c r="E454" s="65"/>
      <c r="F454" s="66"/>
      <c r="G454" s="63" t="str">
        <f>IF(Edges[[#This Row],[Relationship]]="Tweet","Skip","Show")</f>
        <v>Show</v>
      </c>
      <c r="H454" s="67"/>
      <c r="I454" s="68"/>
      <c r="J454" s="68"/>
      <c r="K454" s="34"/>
      <c r="L454" s="75">
        <v>454</v>
      </c>
      <c r="M45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54" s="77" t="s">
        <v>2278</v>
      </c>
      <c r="O454" s="79">
        <v>44529.305277777778</v>
      </c>
      <c r="P454" s="77" t="s">
        <v>2389</v>
      </c>
      <c r="Q454" s="77"/>
      <c r="R454" s="77"/>
      <c r="S454" s="77"/>
      <c r="T454" s="79">
        <v>44529.305277777778</v>
      </c>
      <c r="U454" s="80" t="s">
        <v>4562</v>
      </c>
      <c r="V454" s="77"/>
      <c r="W454" s="77"/>
      <c r="X454" s="81" t="s">
        <v>6561</v>
      </c>
      <c r="Y454" s="77"/>
    </row>
    <row r="455" spans="1:25" x14ac:dyDescent="0.25">
      <c r="A455" s="62" t="s">
        <v>418</v>
      </c>
      <c r="B455" s="62" t="s">
        <v>1666</v>
      </c>
      <c r="C455" s="63"/>
      <c r="D455" s="64"/>
      <c r="E455" s="65"/>
      <c r="F455" s="66"/>
      <c r="G455" s="63" t="str">
        <f>IF(Edges[[#This Row],[Relationship]]="Tweet","Skip","Show")</f>
        <v>Show</v>
      </c>
      <c r="H455" s="67"/>
      <c r="I455" s="68"/>
      <c r="J455" s="68"/>
      <c r="K455" s="34"/>
      <c r="L455" s="75">
        <v>455</v>
      </c>
      <c r="M45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55" s="77" t="s">
        <v>2278</v>
      </c>
      <c r="O455" s="79">
        <v>44529.305312500001</v>
      </c>
      <c r="P455" s="77" t="s">
        <v>2285</v>
      </c>
      <c r="Q455" s="77"/>
      <c r="R455" s="77"/>
      <c r="S455" s="77"/>
      <c r="T455" s="79">
        <v>44529.305312500001</v>
      </c>
      <c r="U455" s="80" t="s">
        <v>4563</v>
      </c>
      <c r="V455" s="77"/>
      <c r="W455" s="77"/>
      <c r="X455" s="81" t="s">
        <v>6562</v>
      </c>
      <c r="Y455" s="77"/>
    </row>
    <row r="456" spans="1:25" x14ac:dyDescent="0.25">
      <c r="A456" s="62" t="s">
        <v>418</v>
      </c>
      <c r="B456" s="62" t="s">
        <v>1666</v>
      </c>
      <c r="C456" s="63"/>
      <c r="D456" s="64"/>
      <c r="E456" s="65"/>
      <c r="F456" s="66"/>
      <c r="G456" s="63" t="str">
        <f>IF(Edges[[#This Row],[Relationship]]="Tweet","Skip","Show")</f>
        <v>Show</v>
      </c>
      <c r="H456" s="67"/>
      <c r="I456" s="68"/>
      <c r="J456" s="68"/>
      <c r="K456" s="34"/>
      <c r="L456" s="75">
        <v>456</v>
      </c>
      <c r="M45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56" s="77" t="s">
        <v>2278</v>
      </c>
      <c r="O456" s="79">
        <v>44529.30537037037</v>
      </c>
      <c r="P456" s="77" t="s">
        <v>2283</v>
      </c>
      <c r="Q456" s="77"/>
      <c r="R456" s="77"/>
      <c r="S456" s="77"/>
      <c r="T456" s="79">
        <v>44529.30537037037</v>
      </c>
      <c r="U456" s="80" t="s">
        <v>4564</v>
      </c>
      <c r="V456" s="77"/>
      <c r="W456" s="77"/>
      <c r="X456" s="81" t="s">
        <v>6563</v>
      </c>
      <c r="Y456" s="77"/>
    </row>
    <row r="457" spans="1:25" x14ac:dyDescent="0.25">
      <c r="A457" s="62" t="s">
        <v>419</v>
      </c>
      <c r="B457" s="62" t="s">
        <v>1826</v>
      </c>
      <c r="C457" s="63"/>
      <c r="D457" s="64"/>
      <c r="E457" s="65"/>
      <c r="F457" s="66"/>
      <c r="G457" s="63" t="str">
        <f>IF(Edges[[#This Row],[Relationship]]="Tweet","Skip","Show")</f>
        <v>Show</v>
      </c>
      <c r="H457" s="67"/>
      <c r="I457" s="68"/>
      <c r="J457" s="68"/>
      <c r="K457" s="34"/>
      <c r="L457" s="75">
        <v>457</v>
      </c>
      <c r="M45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57" s="77" t="s">
        <v>2278</v>
      </c>
      <c r="O457" s="79">
        <v>44529.305509259262</v>
      </c>
      <c r="P457" s="77" t="s">
        <v>2485</v>
      </c>
      <c r="Q457" s="77"/>
      <c r="R457" s="77"/>
      <c r="S457" s="77"/>
      <c r="T457" s="79">
        <v>44529.305509259262</v>
      </c>
      <c r="U457" s="80" t="s">
        <v>4565</v>
      </c>
      <c r="V457" s="77"/>
      <c r="W457" s="77"/>
      <c r="X457" s="81" t="s">
        <v>6564</v>
      </c>
      <c r="Y457" s="77"/>
    </row>
    <row r="458" spans="1:25" x14ac:dyDescent="0.25">
      <c r="A458" s="62" t="s">
        <v>420</v>
      </c>
      <c r="B458" s="62" t="s">
        <v>420</v>
      </c>
      <c r="C458" s="63"/>
      <c r="D458" s="64"/>
      <c r="E458" s="65"/>
      <c r="F458" s="66"/>
      <c r="G458" s="63" t="str">
        <f>IF(Edges[[#This Row],[Relationship]]="Tweet","Skip","Show")</f>
        <v>Skip</v>
      </c>
      <c r="H458" s="67"/>
      <c r="I458" s="68"/>
      <c r="J458" s="68"/>
      <c r="K458" s="34"/>
      <c r="L458" s="75">
        <v>458</v>
      </c>
      <c r="M45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58" s="77" t="s">
        <v>178</v>
      </c>
      <c r="O458" s="79">
        <v>44529.306620370371</v>
      </c>
      <c r="P458" s="77" t="s">
        <v>2486</v>
      </c>
      <c r="Q458" s="77"/>
      <c r="R458" s="77"/>
      <c r="S458" s="77"/>
      <c r="T458" s="79">
        <v>44529.306620370371</v>
      </c>
      <c r="U458" s="80" t="s">
        <v>4566</v>
      </c>
      <c r="V458" s="77"/>
      <c r="W458" s="77"/>
      <c r="X458" s="81" t="s">
        <v>6565</v>
      </c>
      <c r="Y458" s="81" t="s">
        <v>8340</v>
      </c>
    </row>
    <row r="459" spans="1:25" x14ac:dyDescent="0.25">
      <c r="A459" s="62" t="s">
        <v>421</v>
      </c>
      <c r="B459" s="62" t="s">
        <v>1827</v>
      </c>
      <c r="C459" s="63"/>
      <c r="D459" s="64"/>
      <c r="E459" s="65"/>
      <c r="F459" s="66"/>
      <c r="G459" s="63" t="str">
        <f>IF(Edges[[#This Row],[Relationship]]="Tweet","Skip","Show")</f>
        <v>Show</v>
      </c>
      <c r="H459" s="67"/>
      <c r="I459" s="68"/>
      <c r="J459" s="68"/>
      <c r="K459" s="34"/>
      <c r="L459" s="75">
        <v>459</v>
      </c>
      <c r="M45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59" s="77" t="s">
        <v>2278</v>
      </c>
      <c r="O459" s="79">
        <v>44529.306863425925</v>
      </c>
      <c r="P459" s="77" t="s">
        <v>2487</v>
      </c>
      <c r="Q459" s="77"/>
      <c r="R459" s="77"/>
      <c r="S459" s="77"/>
      <c r="T459" s="79">
        <v>44529.306863425925</v>
      </c>
      <c r="U459" s="80" t="s">
        <v>4567</v>
      </c>
      <c r="V459" s="77"/>
      <c r="W459" s="77"/>
      <c r="X459" s="81" t="s">
        <v>6566</v>
      </c>
      <c r="Y459" s="77"/>
    </row>
    <row r="460" spans="1:25" x14ac:dyDescent="0.25">
      <c r="A460" s="62" t="s">
        <v>422</v>
      </c>
      <c r="B460" s="62" t="s">
        <v>1828</v>
      </c>
      <c r="C460" s="63"/>
      <c r="D460" s="64"/>
      <c r="E460" s="65"/>
      <c r="F460" s="66"/>
      <c r="G460" s="63" t="str">
        <f>IF(Edges[[#This Row],[Relationship]]="Tweet","Skip","Show")</f>
        <v>Show</v>
      </c>
      <c r="H460" s="67"/>
      <c r="I460" s="68"/>
      <c r="J460" s="68"/>
      <c r="K460" s="34"/>
      <c r="L460" s="75">
        <v>460</v>
      </c>
      <c r="M46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60" s="77" t="s">
        <v>2279</v>
      </c>
      <c r="O460" s="79">
        <v>44529.307222222225</v>
      </c>
      <c r="P460" s="77" t="s">
        <v>2488</v>
      </c>
      <c r="Q460" s="77"/>
      <c r="R460" s="77"/>
      <c r="S460" s="77"/>
      <c r="T460" s="79">
        <v>44529.307222222225</v>
      </c>
      <c r="U460" s="80" t="s">
        <v>4568</v>
      </c>
      <c r="V460" s="77"/>
      <c r="W460" s="77"/>
      <c r="X460" s="81" t="s">
        <v>6567</v>
      </c>
      <c r="Y460" s="81" t="s">
        <v>8341</v>
      </c>
    </row>
    <row r="461" spans="1:25" x14ac:dyDescent="0.25">
      <c r="A461" s="62" t="s">
        <v>423</v>
      </c>
      <c r="B461" s="62" t="s">
        <v>1829</v>
      </c>
      <c r="C461" s="63"/>
      <c r="D461" s="64"/>
      <c r="E461" s="65"/>
      <c r="F461" s="66"/>
      <c r="G461" s="63" t="str">
        <f>IF(Edges[[#This Row],[Relationship]]="Tweet","Skip","Show")</f>
        <v>Show</v>
      </c>
      <c r="H461" s="67"/>
      <c r="I461" s="68"/>
      <c r="J461" s="68"/>
      <c r="K461" s="34"/>
      <c r="L461" s="75">
        <v>461</v>
      </c>
      <c r="M46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61" s="77" t="s">
        <v>2278</v>
      </c>
      <c r="O461" s="79">
        <v>44529.307754629626</v>
      </c>
      <c r="P461" s="77" t="s">
        <v>2489</v>
      </c>
      <c r="Q461" s="77"/>
      <c r="R461" s="77"/>
      <c r="S461" s="77"/>
      <c r="T461" s="79">
        <v>44529.307754629626</v>
      </c>
      <c r="U461" s="80" t="s">
        <v>4569</v>
      </c>
      <c r="V461" s="77"/>
      <c r="W461" s="77"/>
      <c r="X461" s="81" t="s">
        <v>6568</v>
      </c>
      <c r="Y461" s="77"/>
    </row>
    <row r="462" spans="1:25" x14ac:dyDescent="0.25">
      <c r="A462" s="62" t="s">
        <v>423</v>
      </c>
      <c r="B462" s="62" t="s">
        <v>1756</v>
      </c>
      <c r="C462" s="63"/>
      <c r="D462" s="64"/>
      <c r="E462" s="65"/>
      <c r="F462" s="66"/>
      <c r="G462" s="63" t="str">
        <f>IF(Edges[[#This Row],[Relationship]]="Tweet","Skip","Show")</f>
        <v>Show</v>
      </c>
      <c r="H462" s="67"/>
      <c r="I462" s="68"/>
      <c r="J462" s="68"/>
      <c r="K462" s="34"/>
      <c r="L462" s="75">
        <v>462</v>
      </c>
      <c r="M46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62" s="77" t="s">
        <v>2278</v>
      </c>
      <c r="O462" s="79">
        <v>44529.307754629626</v>
      </c>
      <c r="P462" s="77" t="s">
        <v>2489</v>
      </c>
      <c r="Q462" s="77"/>
      <c r="R462" s="77"/>
      <c r="S462" s="77"/>
      <c r="T462" s="79">
        <v>44529.307754629626</v>
      </c>
      <c r="U462" s="80" t="s">
        <v>4569</v>
      </c>
      <c r="V462" s="77"/>
      <c r="W462" s="77"/>
      <c r="X462" s="81" t="s">
        <v>6568</v>
      </c>
      <c r="Y462" s="77"/>
    </row>
    <row r="463" spans="1:25" x14ac:dyDescent="0.25">
      <c r="A463" s="62" t="s">
        <v>423</v>
      </c>
      <c r="B463" s="62" t="s">
        <v>1668</v>
      </c>
      <c r="C463" s="63"/>
      <c r="D463" s="64"/>
      <c r="E463" s="65"/>
      <c r="F463" s="66"/>
      <c r="G463" s="63" t="str">
        <f>IF(Edges[[#This Row],[Relationship]]="Tweet","Skip","Show")</f>
        <v>Show</v>
      </c>
      <c r="H463" s="67"/>
      <c r="I463" s="68"/>
      <c r="J463" s="68"/>
      <c r="K463" s="34"/>
      <c r="L463" s="75">
        <v>463</v>
      </c>
      <c r="M46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63" s="77" t="s">
        <v>2278</v>
      </c>
      <c r="O463" s="79">
        <v>44529.307754629626</v>
      </c>
      <c r="P463" s="77" t="s">
        <v>2489</v>
      </c>
      <c r="Q463" s="77"/>
      <c r="R463" s="77"/>
      <c r="S463" s="77"/>
      <c r="T463" s="79">
        <v>44529.307754629626</v>
      </c>
      <c r="U463" s="80" t="s">
        <v>4569</v>
      </c>
      <c r="V463" s="77"/>
      <c r="W463" s="77"/>
      <c r="X463" s="81" t="s">
        <v>6568</v>
      </c>
      <c r="Y463" s="77"/>
    </row>
    <row r="464" spans="1:25" x14ac:dyDescent="0.25">
      <c r="A464" s="62" t="s">
        <v>424</v>
      </c>
      <c r="B464" s="62" t="s">
        <v>1830</v>
      </c>
      <c r="C464" s="63"/>
      <c r="D464" s="64"/>
      <c r="E464" s="65"/>
      <c r="F464" s="66"/>
      <c r="G464" s="63" t="str">
        <f>IF(Edges[[#This Row],[Relationship]]="Tweet","Skip","Show")</f>
        <v>Show</v>
      </c>
      <c r="H464" s="67"/>
      <c r="I464" s="68"/>
      <c r="J464" s="68"/>
      <c r="K464" s="34"/>
      <c r="L464" s="75">
        <v>464</v>
      </c>
      <c r="M46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64" s="77" t="s">
        <v>2278</v>
      </c>
      <c r="O464" s="79">
        <v>44529.308819444443</v>
      </c>
      <c r="P464" s="77" t="s">
        <v>2490</v>
      </c>
      <c r="Q464" s="77"/>
      <c r="R464" s="77"/>
      <c r="S464" s="77"/>
      <c r="T464" s="79">
        <v>44529.308819444443</v>
      </c>
      <c r="U464" s="80" t="s">
        <v>4570</v>
      </c>
      <c r="V464" s="77"/>
      <c r="W464" s="77"/>
      <c r="X464" s="81" t="s">
        <v>6569</v>
      </c>
      <c r="Y464" s="77"/>
    </row>
    <row r="465" spans="1:25" x14ac:dyDescent="0.25">
      <c r="A465" s="62" t="s">
        <v>425</v>
      </c>
      <c r="B465" s="62" t="s">
        <v>1671</v>
      </c>
      <c r="C465" s="63"/>
      <c r="D465" s="64"/>
      <c r="E465" s="65"/>
      <c r="F465" s="66"/>
      <c r="G465" s="63" t="str">
        <f>IF(Edges[[#This Row],[Relationship]]="Tweet","Skip","Show")</f>
        <v>Show</v>
      </c>
      <c r="H465" s="67"/>
      <c r="I465" s="68"/>
      <c r="J465" s="68"/>
      <c r="K465" s="34"/>
      <c r="L465" s="75">
        <v>465</v>
      </c>
      <c r="M46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65" s="77" t="s">
        <v>2278</v>
      </c>
      <c r="O465" s="79">
        <v>44529.308842592596</v>
      </c>
      <c r="P465" s="77" t="s">
        <v>2287</v>
      </c>
      <c r="Q465" s="77"/>
      <c r="R465" s="77"/>
      <c r="S465" s="77"/>
      <c r="T465" s="79">
        <v>44529.308842592596</v>
      </c>
      <c r="U465" s="80" t="s">
        <v>4571</v>
      </c>
      <c r="V465" s="77"/>
      <c r="W465" s="77"/>
      <c r="X465" s="81" t="s">
        <v>6570</v>
      </c>
      <c r="Y465" s="77"/>
    </row>
    <row r="466" spans="1:25" x14ac:dyDescent="0.25">
      <c r="A466" s="62" t="s">
        <v>426</v>
      </c>
      <c r="B466" s="62" t="s">
        <v>1831</v>
      </c>
      <c r="C466" s="63"/>
      <c r="D466" s="64"/>
      <c r="E466" s="65"/>
      <c r="F466" s="66"/>
      <c r="G466" s="63" t="str">
        <f>IF(Edges[[#This Row],[Relationship]]="Tweet","Skip","Show")</f>
        <v>Show</v>
      </c>
      <c r="H466" s="67"/>
      <c r="I466" s="68"/>
      <c r="J466" s="68"/>
      <c r="K466" s="34"/>
      <c r="L466" s="75">
        <v>466</v>
      </c>
      <c r="M46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66" s="77" t="s">
        <v>2278</v>
      </c>
      <c r="O466" s="79">
        <v>44529.30909722222</v>
      </c>
      <c r="P466" s="77" t="s">
        <v>2491</v>
      </c>
      <c r="Q466" s="80" t="s">
        <v>3590</v>
      </c>
      <c r="R466" s="77" t="s">
        <v>4018</v>
      </c>
      <c r="S466" s="77"/>
      <c r="T466" s="79">
        <v>44529.30909722222</v>
      </c>
      <c r="U466" s="80" t="s">
        <v>4572</v>
      </c>
      <c r="V466" s="77"/>
      <c r="W466" s="77"/>
      <c r="X466" s="81" t="s">
        <v>6571</v>
      </c>
      <c r="Y466" s="77"/>
    </row>
    <row r="467" spans="1:25" x14ac:dyDescent="0.25">
      <c r="A467" s="62" t="s">
        <v>427</v>
      </c>
      <c r="B467" s="62" t="s">
        <v>427</v>
      </c>
      <c r="C467" s="63"/>
      <c r="D467" s="64"/>
      <c r="E467" s="65"/>
      <c r="F467" s="66"/>
      <c r="G467" s="63" t="str">
        <f>IF(Edges[[#This Row],[Relationship]]="Tweet","Skip","Show")</f>
        <v>Skip</v>
      </c>
      <c r="H467" s="67"/>
      <c r="I467" s="68"/>
      <c r="J467" s="68"/>
      <c r="K467" s="34"/>
      <c r="L467" s="75">
        <v>467</v>
      </c>
      <c r="M46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67" s="77" t="s">
        <v>178</v>
      </c>
      <c r="O467" s="79">
        <v>44529.309317129628</v>
      </c>
      <c r="P467" s="77" t="s">
        <v>2492</v>
      </c>
      <c r="Q467" s="80" t="s">
        <v>3591</v>
      </c>
      <c r="R467" s="77" t="s">
        <v>4018</v>
      </c>
      <c r="S467" s="77"/>
      <c r="T467" s="79">
        <v>44529.309317129628</v>
      </c>
      <c r="U467" s="80" t="s">
        <v>4573</v>
      </c>
      <c r="V467" s="77"/>
      <c r="W467" s="77"/>
      <c r="X467" s="81" t="s">
        <v>6572</v>
      </c>
      <c r="Y467" s="77"/>
    </row>
    <row r="468" spans="1:25" x14ac:dyDescent="0.25">
      <c r="A468" s="62" t="s">
        <v>428</v>
      </c>
      <c r="B468" s="62" t="s">
        <v>428</v>
      </c>
      <c r="C468" s="63"/>
      <c r="D468" s="64"/>
      <c r="E468" s="65"/>
      <c r="F468" s="66"/>
      <c r="G468" s="63" t="str">
        <f>IF(Edges[[#This Row],[Relationship]]="Tweet","Skip","Show")</f>
        <v>Skip</v>
      </c>
      <c r="H468" s="67"/>
      <c r="I468" s="68"/>
      <c r="J468" s="68"/>
      <c r="K468" s="34"/>
      <c r="L468" s="75">
        <v>468</v>
      </c>
      <c r="M46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68" s="77" t="s">
        <v>178</v>
      </c>
      <c r="O468" s="79">
        <v>44529.309537037036</v>
      </c>
      <c r="P468" s="77" t="s">
        <v>2493</v>
      </c>
      <c r="Q468" s="77"/>
      <c r="R468" s="77"/>
      <c r="S468" s="77"/>
      <c r="T468" s="79">
        <v>44529.309537037036</v>
      </c>
      <c r="U468" s="80" t="s">
        <v>4574</v>
      </c>
      <c r="V468" s="77"/>
      <c r="W468" s="77"/>
      <c r="X468" s="81" t="s">
        <v>6573</v>
      </c>
      <c r="Y468" s="77"/>
    </row>
    <row r="469" spans="1:25" x14ac:dyDescent="0.25">
      <c r="A469" s="62" t="s">
        <v>429</v>
      </c>
      <c r="B469" s="62" t="s">
        <v>1478</v>
      </c>
      <c r="C469" s="63"/>
      <c r="D469" s="64"/>
      <c r="E469" s="65"/>
      <c r="F469" s="66"/>
      <c r="G469" s="63" t="str">
        <f>IF(Edges[[#This Row],[Relationship]]="Tweet","Skip","Show")</f>
        <v>Show</v>
      </c>
      <c r="H469" s="67"/>
      <c r="I469" s="68"/>
      <c r="J469" s="68"/>
      <c r="K469" s="34"/>
      <c r="L469" s="75">
        <v>469</v>
      </c>
      <c r="M46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69" s="77" t="s">
        <v>2278</v>
      </c>
      <c r="O469" s="79">
        <v>44529.309618055559</v>
      </c>
      <c r="P469" s="77" t="s">
        <v>2294</v>
      </c>
      <c r="Q469" s="77"/>
      <c r="R469" s="77"/>
      <c r="S469" s="77" t="s">
        <v>4104</v>
      </c>
      <c r="T469" s="79">
        <v>44529.309618055559</v>
      </c>
      <c r="U469" s="80" t="s">
        <v>4575</v>
      </c>
      <c r="V469" s="77"/>
      <c r="W469" s="77"/>
      <c r="X469" s="81" t="s">
        <v>6574</v>
      </c>
      <c r="Y469" s="77"/>
    </row>
    <row r="470" spans="1:25" x14ac:dyDescent="0.25">
      <c r="A470" s="62" t="s">
        <v>430</v>
      </c>
      <c r="B470" s="62" t="s">
        <v>1713</v>
      </c>
      <c r="C470" s="63"/>
      <c r="D470" s="64"/>
      <c r="E470" s="65"/>
      <c r="F470" s="66"/>
      <c r="G470" s="63" t="str">
        <f>IF(Edges[[#This Row],[Relationship]]="Tweet","Skip","Show")</f>
        <v>Show</v>
      </c>
      <c r="H470" s="67"/>
      <c r="I470" s="68"/>
      <c r="J470" s="68"/>
      <c r="K470" s="34"/>
      <c r="L470" s="75">
        <v>470</v>
      </c>
      <c r="M47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70" s="77" t="s">
        <v>2278</v>
      </c>
      <c r="O470" s="79">
        <v>44529.31013888889</v>
      </c>
      <c r="P470" s="77" t="s">
        <v>2332</v>
      </c>
      <c r="Q470" s="77"/>
      <c r="R470" s="77"/>
      <c r="S470" s="77"/>
      <c r="T470" s="79">
        <v>44529.31013888889</v>
      </c>
      <c r="U470" s="80" t="s">
        <v>4576</v>
      </c>
      <c r="V470" s="77"/>
      <c r="W470" s="77"/>
      <c r="X470" s="81" t="s">
        <v>6575</v>
      </c>
      <c r="Y470" s="77"/>
    </row>
    <row r="471" spans="1:25" x14ac:dyDescent="0.25">
      <c r="A471" s="62" t="s">
        <v>431</v>
      </c>
      <c r="B471" s="62" t="s">
        <v>431</v>
      </c>
      <c r="C471" s="63"/>
      <c r="D471" s="64"/>
      <c r="E471" s="65"/>
      <c r="F471" s="66"/>
      <c r="G471" s="63" t="str">
        <f>IF(Edges[[#This Row],[Relationship]]="Tweet","Skip","Show")</f>
        <v>Skip</v>
      </c>
      <c r="H471" s="67"/>
      <c r="I471" s="68"/>
      <c r="J471" s="68"/>
      <c r="K471" s="34"/>
      <c r="L471" s="75">
        <v>471</v>
      </c>
      <c r="M47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71" s="77" t="s">
        <v>178</v>
      </c>
      <c r="O471" s="79">
        <v>44529.310300925928</v>
      </c>
      <c r="P471" s="77" t="s">
        <v>2494</v>
      </c>
      <c r="Q471" s="77"/>
      <c r="R471" s="77"/>
      <c r="S471" s="77"/>
      <c r="T471" s="79">
        <v>44529.310300925928</v>
      </c>
      <c r="U471" s="80" t="s">
        <v>4577</v>
      </c>
      <c r="V471" s="77"/>
      <c r="W471" s="77"/>
      <c r="X471" s="81" t="s">
        <v>6576</v>
      </c>
      <c r="Y471" s="77"/>
    </row>
    <row r="472" spans="1:25" x14ac:dyDescent="0.25">
      <c r="A472" s="62" t="s">
        <v>432</v>
      </c>
      <c r="B472" s="62" t="s">
        <v>1261</v>
      </c>
      <c r="C472" s="63"/>
      <c r="D472" s="64"/>
      <c r="E472" s="65"/>
      <c r="F472" s="66"/>
      <c r="G472" s="63" t="str">
        <f>IF(Edges[[#This Row],[Relationship]]="Tweet","Skip","Show")</f>
        <v>Show</v>
      </c>
      <c r="H472" s="67"/>
      <c r="I472" s="68"/>
      <c r="J472" s="68"/>
      <c r="K472" s="34"/>
      <c r="L472" s="75">
        <v>472</v>
      </c>
      <c r="M47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72" s="77" t="s">
        <v>2279</v>
      </c>
      <c r="O472" s="79">
        <v>44529.310752314814</v>
      </c>
      <c r="P472" s="77" t="s">
        <v>2495</v>
      </c>
      <c r="Q472" s="77"/>
      <c r="R472" s="77"/>
      <c r="S472" s="77"/>
      <c r="T472" s="79">
        <v>44529.310752314814</v>
      </c>
      <c r="U472" s="80" t="s">
        <v>4578</v>
      </c>
      <c r="V472" s="77"/>
      <c r="W472" s="77"/>
      <c r="X472" s="81" t="s">
        <v>6577</v>
      </c>
      <c r="Y472" s="81" t="s">
        <v>7940</v>
      </c>
    </row>
    <row r="473" spans="1:25" x14ac:dyDescent="0.25">
      <c r="A473" s="62" t="s">
        <v>433</v>
      </c>
      <c r="B473" s="62" t="s">
        <v>1694</v>
      </c>
      <c r="C473" s="63"/>
      <c r="D473" s="64"/>
      <c r="E473" s="65"/>
      <c r="F473" s="66"/>
      <c r="G473" s="63" t="str">
        <f>IF(Edges[[#This Row],[Relationship]]="Tweet","Skip","Show")</f>
        <v>Show</v>
      </c>
      <c r="H473" s="67"/>
      <c r="I473" s="68"/>
      <c r="J473" s="68"/>
      <c r="K473" s="34"/>
      <c r="L473" s="75">
        <v>473</v>
      </c>
      <c r="M47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73" s="77" t="s">
        <v>2278</v>
      </c>
      <c r="O473" s="79">
        <v>44529.311412037037</v>
      </c>
      <c r="P473" s="77" t="s">
        <v>2496</v>
      </c>
      <c r="Q473" s="77"/>
      <c r="R473" s="77"/>
      <c r="S473" s="77"/>
      <c r="T473" s="79">
        <v>44529.311412037037</v>
      </c>
      <c r="U473" s="80" t="s">
        <v>4579</v>
      </c>
      <c r="V473" s="77"/>
      <c r="W473" s="77"/>
      <c r="X473" s="81" t="s">
        <v>6578</v>
      </c>
      <c r="Y473" s="77"/>
    </row>
    <row r="474" spans="1:25" x14ac:dyDescent="0.25">
      <c r="A474" s="62" t="s">
        <v>434</v>
      </c>
      <c r="B474" s="62" t="s">
        <v>1832</v>
      </c>
      <c r="C474" s="63"/>
      <c r="D474" s="64"/>
      <c r="E474" s="65"/>
      <c r="F474" s="66"/>
      <c r="G474" s="63" t="str">
        <f>IF(Edges[[#This Row],[Relationship]]="Tweet","Skip","Show")</f>
        <v>Show</v>
      </c>
      <c r="H474" s="67"/>
      <c r="I474" s="68"/>
      <c r="J474" s="68"/>
      <c r="K474" s="34"/>
      <c r="L474" s="75">
        <v>474</v>
      </c>
      <c r="M47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74" s="77" t="s">
        <v>2278</v>
      </c>
      <c r="O474" s="79">
        <v>44529.31150462963</v>
      </c>
      <c r="P474" s="77" t="s">
        <v>2497</v>
      </c>
      <c r="Q474" s="80" t="s">
        <v>3592</v>
      </c>
      <c r="R474" s="77" t="s">
        <v>4018</v>
      </c>
      <c r="S474" s="77"/>
      <c r="T474" s="79">
        <v>44529.31150462963</v>
      </c>
      <c r="U474" s="80" t="s">
        <v>4580</v>
      </c>
      <c r="V474" s="77"/>
      <c r="W474" s="77"/>
      <c r="X474" s="81" t="s">
        <v>6579</v>
      </c>
      <c r="Y474" s="81" t="s">
        <v>8342</v>
      </c>
    </row>
    <row r="475" spans="1:25" x14ac:dyDescent="0.25">
      <c r="A475" s="62" t="s">
        <v>434</v>
      </c>
      <c r="B475" s="62" t="s">
        <v>1833</v>
      </c>
      <c r="C475" s="63"/>
      <c r="D475" s="64"/>
      <c r="E475" s="65"/>
      <c r="F475" s="66"/>
      <c r="G475" s="63" t="str">
        <f>IF(Edges[[#This Row],[Relationship]]="Tweet","Skip","Show")</f>
        <v>Show</v>
      </c>
      <c r="H475" s="67"/>
      <c r="I475" s="68"/>
      <c r="J475" s="68"/>
      <c r="K475" s="34"/>
      <c r="L475" s="75">
        <v>475</v>
      </c>
      <c r="M47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75" s="77" t="s">
        <v>2279</v>
      </c>
      <c r="O475" s="79">
        <v>44529.31150462963</v>
      </c>
      <c r="P475" s="77" t="s">
        <v>2497</v>
      </c>
      <c r="Q475" s="80" t="s">
        <v>3592</v>
      </c>
      <c r="R475" s="77" t="s">
        <v>4018</v>
      </c>
      <c r="S475" s="77"/>
      <c r="T475" s="79">
        <v>44529.31150462963</v>
      </c>
      <c r="U475" s="80" t="s">
        <v>4580</v>
      </c>
      <c r="V475" s="77"/>
      <c r="W475" s="77"/>
      <c r="X475" s="81" t="s">
        <v>6579</v>
      </c>
      <c r="Y475" s="81" t="s">
        <v>8342</v>
      </c>
    </row>
    <row r="476" spans="1:25" x14ac:dyDescent="0.25">
      <c r="A476" s="62" t="s">
        <v>435</v>
      </c>
      <c r="B476" s="62" t="s">
        <v>1666</v>
      </c>
      <c r="C476" s="63"/>
      <c r="D476" s="64"/>
      <c r="E476" s="65"/>
      <c r="F476" s="66"/>
      <c r="G476" s="63" t="str">
        <f>IF(Edges[[#This Row],[Relationship]]="Tweet","Skip","Show")</f>
        <v>Show</v>
      </c>
      <c r="H476" s="67"/>
      <c r="I476" s="68"/>
      <c r="J476" s="68"/>
      <c r="K476" s="34"/>
      <c r="L476" s="75">
        <v>476</v>
      </c>
      <c r="M47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76" s="77" t="s">
        <v>2278</v>
      </c>
      <c r="O476" s="79">
        <v>44529.31177083333</v>
      </c>
      <c r="P476" s="77" t="s">
        <v>2285</v>
      </c>
      <c r="Q476" s="77"/>
      <c r="R476" s="77"/>
      <c r="S476" s="77"/>
      <c r="T476" s="79">
        <v>44529.31177083333</v>
      </c>
      <c r="U476" s="80" t="s">
        <v>4581</v>
      </c>
      <c r="V476" s="77"/>
      <c r="W476" s="77"/>
      <c r="X476" s="81" t="s">
        <v>6580</v>
      </c>
      <c r="Y476" s="77"/>
    </row>
    <row r="477" spans="1:25" x14ac:dyDescent="0.25">
      <c r="A477" s="62" t="s">
        <v>436</v>
      </c>
      <c r="B477" s="62" t="s">
        <v>1834</v>
      </c>
      <c r="C477" s="63"/>
      <c r="D477" s="64"/>
      <c r="E477" s="65"/>
      <c r="F477" s="66"/>
      <c r="G477" s="63" t="str">
        <f>IF(Edges[[#This Row],[Relationship]]="Tweet","Skip","Show")</f>
        <v>Show</v>
      </c>
      <c r="H477" s="67"/>
      <c r="I477" s="68"/>
      <c r="J477" s="68"/>
      <c r="K477" s="34"/>
      <c r="L477" s="75">
        <v>477</v>
      </c>
      <c r="M47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77" s="77" t="s">
        <v>2278</v>
      </c>
      <c r="O477" s="79">
        <v>44529.311956018515</v>
      </c>
      <c r="P477" s="77" t="s">
        <v>2498</v>
      </c>
      <c r="Q477" s="77"/>
      <c r="R477" s="77"/>
      <c r="S477" s="77"/>
      <c r="T477" s="79">
        <v>44529.311956018515</v>
      </c>
      <c r="U477" s="80" t="s">
        <v>4582</v>
      </c>
      <c r="V477" s="77"/>
      <c r="W477" s="77"/>
      <c r="X477" s="81" t="s">
        <v>6581</v>
      </c>
      <c r="Y477" s="81" t="s">
        <v>8343</v>
      </c>
    </row>
    <row r="478" spans="1:25" x14ac:dyDescent="0.25">
      <c r="A478" s="62" t="s">
        <v>436</v>
      </c>
      <c r="B478" s="62" t="s">
        <v>1835</v>
      </c>
      <c r="C478" s="63"/>
      <c r="D478" s="64"/>
      <c r="E478" s="65"/>
      <c r="F478" s="66"/>
      <c r="G478" s="63" t="str">
        <f>IF(Edges[[#This Row],[Relationship]]="Tweet","Skip","Show")</f>
        <v>Show</v>
      </c>
      <c r="H478" s="67"/>
      <c r="I478" s="68"/>
      <c r="J478" s="68"/>
      <c r="K478" s="34"/>
      <c r="L478" s="75">
        <v>478</v>
      </c>
      <c r="M47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78" s="77" t="s">
        <v>2279</v>
      </c>
      <c r="O478" s="79">
        <v>44529.311956018515</v>
      </c>
      <c r="P478" s="77" t="s">
        <v>2498</v>
      </c>
      <c r="Q478" s="77"/>
      <c r="R478" s="77"/>
      <c r="S478" s="77"/>
      <c r="T478" s="79">
        <v>44529.311956018515</v>
      </c>
      <c r="U478" s="80" t="s">
        <v>4582</v>
      </c>
      <c r="V478" s="77"/>
      <c r="W478" s="77"/>
      <c r="X478" s="81" t="s">
        <v>6581</v>
      </c>
      <c r="Y478" s="81" t="s">
        <v>8343</v>
      </c>
    </row>
    <row r="479" spans="1:25" x14ac:dyDescent="0.25">
      <c r="A479" s="62" t="s">
        <v>436</v>
      </c>
      <c r="B479" s="62" t="s">
        <v>1836</v>
      </c>
      <c r="C479" s="63"/>
      <c r="D479" s="64"/>
      <c r="E479" s="65"/>
      <c r="F479" s="66"/>
      <c r="G479" s="63" t="str">
        <f>IF(Edges[[#This Row],[Relationship]]="Tweet","Skip","Show")</f>
        <v>Show</v>
      </c>
      <c r="H479" s="67"/>
      <c r="I479" s="68"/>
      <c r="J479" s="68"/>
      <c r="K479" s="34"/>
      <c r="L479" s="75">
        <v>479</v>
      </c>
      <c r="M47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79" s="77" t="s">
        <v>2278</v>
      </c>
      <c r="O479" s="79">
        <v>44529.311956018515</v>
      </c>
      <c r="P479" s="77" t="s">
        <v>2498</v>
      </c>
      <c r="Q479" s="77"/>
      <c r="R479" s="77"/>
      <c r="S479" s="77"/>
      <c r="T479" s="79">
        <v>44529.311956018515</v>
      </c>
      <c r="U479" s="80" t="s">
        <v>4582</v>
      </c>
      <c r="V479" s="77"/>
      <c r="W479" s="77"/>
      <c r="X479" s="81" t="s">
        <v>6581</v>
      </c>
      <c r="Y479" s="81" t="s">
        <v>8343</v>
      </c>
    </row>
    <row r="480" spans="1:25" x14ac:dyDescent="0.25">
      <c r="A480" s="62" t="s">
        <v>436</v>
      </c>
      <c r="B480" s="62" t="s">
        <v>1668</v>
      </c>
      <c r="C480" s="63"/>
      <c r="D480" s="64"/>
      <c r="E480" s="65"/>
      <c r="F480" s="66"/>
      <c r="G480" s="63" t="str">
        <f>IF(Edges[[#This Row],[Relationship]]="Tweet","Skip","Show")</f>
        <v>Show</v>
      </c>
      <c r="H480" s="67"/>
      <c r="I480" s="68"/>
      <c r="J480" s="68"/>
      <c r="K480" s="34"/>
      <c r="L480" s="75">
        <v>480</v>
      </c>
      <c r="M48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80" s="77" t="s">
        <v>2278</v>
      </c>
      <c r="O480" s="79">
        <v>44529.311956018515</v>
      </c>
      <c r="P480" s="77" t="s">
        <v>2498</v>
      </c>
      <c r="Q480" s="77"/>
      <c r="R480" s="77"/>
      <c r="S480" s="77"/>
      <c r="T480" s="79">
        <v>44529.311956018515</v>
      </c>
      <c r="U480" s="80" t="s">
        <v>4582</v>
      </c>
      <c r="V480" s="77"/>
      <c r="W480" s="77"/>
      <c r="X480" s="81" t="s">
        <v>6581</v>
      </c>
      <c r="Y480" s="81" t="s">
        <v>8343</v>
      </c>
    </row>
    <row r="481" spans="1:25" x14ac:dyDescent="0.25">
      <c r="A481" s="62" t="s">
        <v>437</v>
      </c>
      <c r="B481" s="62" t="s">
        <v>1676</v>
      </c>
      <c r="C481" s="63"/>
      <c r="D481" s="64"/>
      <c r="E481" s="65"/>
      <c r="F481" s="66"/>
      <c r="G481" s="63" t="str">
        <f>IF(Edges[[#This Row],[Relationship]]="Tweet","Skip","Show")</f>
        <v>Show</v>
      </c>
      <c r="H481" s="67"/>
      <c r="I481" s="68"/>
      <c r="J481" s="68"/>
      <c r="K481" s="34"/>
      <c r="L481" s="75">
        <v>481</v>
      </c>
      <c r="M48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81" s="77" t="s">
        <v>2278</v>
      </c>
      <c r="O481" s="79">
        <v>44529.282916666663</v>
      </c>
      <c r="P481" s="77" t="s">
        <v>2499</v>
      </c>
      <c r="Q481" s="80" t="s">
        <v>3593</v>
      </c>
      <c r="R481" s="77" t="s">
        <v>4018</v>
      </c>
      <c r="S481" s="77"/>
      <c r="T481" s="79">
        <v>44529.282916666663</v>
      </c>
      <c r="U481" s="80" t="s">
        <v>4583</v>
      </c>
      <c r="V481" s="77"/>
      <c r="W481" s="77"/>
      <c r="X481" s="81" t="s">
        <v>6582</v>
      </c>
      <c r="Y481" s="81" t="s">
        <v>8344</v>
      </c>
    </row>
    <row r="482" spans="1:25" x14ac:dyDescent="0.25">
      <c r="A482" s="62" t="s">
        <v>437</v>
      </c>
      <c r="B482" s="62" t="s">
        <v>1837</v>
      </c>
      <c r="C482" s="63"/>
      <c r="D482" s="64"/>
      <c r="E482" s="65"/>
      <c r="F482" s="66"/>
      <c r="G482" s="63" t="str">
        <f>IF(Edges[[#This Row],[Relationship]]="Tweet","Skip","Show")</f>
        <v>Show</v>
      </c>
      <c r="H482" s="67"/>
      <c r="I482" s="68"/>
      <c r="J482" s="68"/>
      <c r="K482" s="34"/>
      <c r="L482" s="75">
        <v>482</v>
      </c>
      <c r="M48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82" s="77" t="s">
        <v>2279</v>
      </c>
      <c r="O482" s="79">
        <v>44529.282916666663</v>
      </c>
      <c r="P482" s="77" t="s">
        <v>2499</v>
      </c>
      <c r="Q482" s="80" t="s">
        <v>3593</v>
      </c>
      <c r="R482" s="77" t="s">
        <v>4018</v>
      </c>
      <c r="S482" s="77"/>
      <c r="T482" s="79">
        <v>44529.282916666663</v>
      </c>
      <c r="U482" s="80" t="s">
        <v>4583</v>
      </c>
      <c r="V482" s="77"/>
      <c r="W482" s="77"/>
      <c r="X482" s="81" t="s">
        <v>6582</v>
      </c>
      <c r="Y482" s="81" t="s">
        <v>8344</v>
      </c>
    </row>
    <row r="483" spans="1:25" x14ac:dyDescent="0.25">
      <c r="A483" s="62" t="s">
        <v>437</v>
      </c>
      <c r="B483" s="62" t="s">
        <v>1664</v>
      </c>
      <c r="C483" s="63"/>
      <c r="D483" s="64"/>
      <c r="E483" s="65"/>
      <c r="F483" s="66"/>
      <c r="G483" s="63" t="str">
        <f>IF(Edges[[#This Row],[Relationship]]="Tweet","Skip","Show")</f>
        <v>Show</v>
      </c>
      <c r="H483" s="67"/>
      <c r="I483" s="68"/>
      <c r="J483" s="68"/>
      <c r="K483" s="34"/>
      <c r="L483" s="75">
        <v>483</v>
      </c>
      <c r="M48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83" s="77" t="s">
        <v>2278</v>
      </c>
      <c r="O483" s="79">
        <v>44529.282916666663</v>
      </c>
      <c r="P483" s="77" t="s">
        <v>2499</v>
      </c>
      <c r="Q483" s="80" t="s">
        <v>3593</v>
      </c>
      <c r="R483" s="77" t="s">
        <v>4018</v>
      </c>
      <c r="S483" s="77"/>
      <c r="T483" s="79">
        <v>44529.282916666663</v>
      </c>
      <c r="U483" s="80" t="s">
        <v>4583</v>
      </c>
      <c r="V483" s="77"/>
      <c r="W483" s="77"/>
      <c r="X483" s="81" t="s">
        <v>6582</v>
      </c>
      <c r="Y483" s="81" t="s">
        <v>8344</v>
      </c>
    </row>
    <row r="484" spans="1:25" x14ac:dyDescent="0.25">
      <c r="A484" s="62" t="s">
        <v>437</v>
      </c>
      <c r="B484" s="62" t="s">
        <v>437</v>
      </c>
      <c r="C484" s="63"/>
      <c r="D484" s="64"/>
      <c r="E484" s="65"/>
      <c r="F484" s="66"/>
      <c r="G484" s="63" t="str">
        <f>IF(Edges[[#This Row],[Relationship]]="Tweet","Skip","Show")</f>
        <v>Skip</v>
      </c>
      <c r="H484" s="67"/>
      <c r="I484" s="68"/>
      <c r="J484" s="68"/>
      <c r="K484" s="34"/>
      <c r="L484" s="75">
        <v>484</v>
      </c>
      <c r="M48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84" s="77" t="s">
        <v>178</v>
      </c>
      <c r="O484" s="79">
        <v>44529.312291666669</v>
      </c>
      <c r="P484" s="77" t="s">
        <v>2500</v>
      </c>
      <c r="Q484" s="80" t="s">
        <v>3594</v>
      </c>
      <c r="R484" s="77" t="s">
        <v>4018</v>
      </c>
      <c r="S484" s="77"/>
      <c r="T484" s="79">
        <v>44529.312291666669</v>
      </c>
      <c r="U484" s="80" t="s">
        <v>4584</v>
      </c>
      <c r="V484" s="77"/>
      <c r="W484" s="77"/>
      <c r="X484" s="81" t="s">
        <v>6583</v>
      </c>
      <c r="Y484" s="77"/>
    </row>
    <row r="485" spans="1:25" x14ac:dyDescent="0.25">
      <c r="A485" s="62" t="s">
        <v>438</v>
      </c>
      <c r="B485" s="62" t="s">
        <v>438</v>
      </c>
      <c r="C485" s="63"/>
      <c r="D485" s="64"/>
      <c r="E485" s="65"/>
      <c r="F485" s="66"/>
      <c r="G485" s="63" t="str">
        <f>IF(Edges[[#This Row],[Relationship]]="Tweet","Skip","Show")</f>
        <v>Skip</v>
      </c>
      <c r="H485" s="67"/>
      <c r="I485" s="68"/>
      <c r="J485" s="68"/>
      <c r="K485" s="34"/>
      <c r="L485" s="75">
        <v>485</v>
      </c>
      <c r="M48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85" s="77" t="s">
        <v>178</v>
      </c>
      <c r="O485" s="79">
        <v>44529.312627314815</v>
      </c>
      <c r="P485" s="77" t="s">
        <v>2501</v>
      </c>
      <c r="Q485" s="80" t="s">
        <v>3595</v>
      </c>
      <c r="R485" s="77" t="s">
        <v>4022</v>
      </c>
      <c r="S485" s="77" t="s">
        <v>4135</v>
      </c>
      <c r="T485" s="79">
        <v>44529.312627314815</v>
      </c>
      <c r="U485" s="80" t="s">
        <v>4585</v>
      </c>
      <c r="V485" s="77"/>
      <c r="W485" s="77"/>
      <c r="X485" s="81" t="s">
        <v>6584</v>
      </c>
      <c r="Y485" s="77"/>
    </row>
    <row r="486" spans="1:25" x14ac:dyDescent="0.25">
      <c r="A486" s="62" t="s">
        <v>439</v>
      </c>
      <c r="B486" s="62" t="s">
        <v>1528</v>
      </c>
      <c r="C486" s="63"/>
      <c r="D486" s="64"/>
      <c r="E486" s="65"/>
      <c r="F486" s="66"/>
      <c r="G486" s="63" t="str">
        <f>IF(Edges[[#This Row],[Relationship]]="Tweet","Skip","Show")</f>
        <v>Show</v>
      </c>
      <c r="H486" s="67"/>
      <c r="I486" s="68"/>
      <c r="J486" s="68"/>
      <c r="K486" s="34"/>
      <c r="L486" s="75">
        <v>486</v>
      </c>
      <c r="M48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86" s="77" t="s">
        <v>2278</v>
      </c>
      <c r="O486" s="79">
        <v>44529.313171296293</v>
      </c>
      <c r="P486" s="77" t="s">
        <v>2470</v>
      </c>
      <c r="Q486" s="77"/>
      <c r="R486" s="77"/>
      <c r="S486" s="77" t="s">
        <v>4116</v>
      </c>
      <c r="T486" s="79">
        <v>44529.313171296293</v>
      </c>
      <c r="U486" s="80" t="s">
        <v>4586</v>
      </c>
      <c r="V486" s="77"/>
      <c r="W486" s="77"/>
      <c r="X486" s="81" t="s">
        <v>6585</v>
      </c>
      <c r="Y486" s="77"/>
    </row>
    <row r="487" spans="1:25" x14ac:dyDescent="0.25">
      <c r="A487" s="62" t="s">
        <v>440</v>
      </c>
      <c r="B487" s="62" t="s">
        <v>1479</v>
      </c>
      <c r="C487" s="63"/>
      <c r="D487" s="64"/>
      <c r="E487" s="65"/>
      <c r="F487" s="66"/>
      <c r="G487" s="63" t="str">
        <f>IF(Edges[[#This Row],[Relationship]]="Tweet","Skip","Show")</f>
        <v>Show</v>
      </c>
      <c r="H487" s="67"/>
      <c r="I487" s="68"/>
      <c r="J487" s="68"/>
      <c r="K487" s="34"/>
      <c r="L487" s="75">
        <v>487</v>
      </c>
      <c r="M48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87" s="77" t="s">
        <v>2278</v>
      </c>
      <c r="O487" s="79">
        <v>44529.313344907408</v>
      </c>
      <c r="P487" s="77" t="s">
        <v>2502</v>
      </c>
      <c r="Q487" s="77"/>
      <c r="R487" s="77"/>
      <c r="S487" s="77" t="s">
        <v>1668</v>
      </c>
      <c r="T487" s="79">
        <v>44529.313344907408</v>
      </c>
      <c r="U487" s="80" t="s">
        <v>4587</v>
      </c>
      <c r="V487" s="77"/>
      <c r="W487" s="77"/>
      <c r="X487" s="81" t="s">
        <v>6586</v>
      </c>
      <c r="Y487" s="77"/>
    </row>
    <row r="488" spans="1:25" x14ac:dyDescent="0.25">
      <c r="A488" s="62" t="s">
        <v>441</v>
      </c>
      <c r="B488" s="62" t="s">
        <v>1838</v>
      </c>
      <c r="C488" s="63"/>
      <c r="D488" s="64"/>
      <c r="E488" s="65"/>
      <c r="F488" s="66"/>
      <c r="G488" s="63" t="str">
        <f>IF(Edges[[#This Row],[Relationship]]="Tweet","Skip","Show")</f>
        <v>Show</v>
      </c>
      <c r="H488" s="67"/>
      <c r="I488" s="68"/>
      <c r="J488" s="68"/>
      <c r="K488" s="34"/>
      <c r="L488" s="75">
        <v>488</v>
      </c>
      <c r="M48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88" s="77" t="s">
        <v>2278</v>
      </c>
      <c r="O488" s="79">
        <v>44529.313877314817</v>
      </c>
      <c r="P488" s="77" t="s">
        <v>2503</v>
      </c>
      <c r="Q488" s="80" t="s">
        <v>3596</v>
      </c>
      <c r="R488" s="77" t="s">
        <v>4018</v>
      </c>
      <c r="S488" s="77"/>
      <c r="T488" s="79">
        <v>44529.313877314817</v>
      </c>
      <c r="U488" s="80" t="s">
        <v>4588</v>
      </c>
      <c r="V488" s="77"/>
      <c r="W488" s="77"/>
      <c r="X488" s="81" t="s">
        <v>6587</v>
      </c>
      <c r="Y488" s="81" t="s">
        <v>8345</v>
      </c>
    </row>
    <row r="489" spans="1:25" x14ac:dyDescent="0.25">
      <c r="A489" s="62" t="s">
        <v>441</v>
      </c>
      <c r="B489" s="62" t="s">
        <v>1839</v>
      </c>
      <c r="C489" s="63"/>
      <c r="D489" s="64"/>
      <c r="E489" s="65"/>
      <c r="F489" s="66"/>
      <c r="G489" s="63" t="str">
        <f>IF(Edges[[#This Row],[Relationship]]="Tweet","Skip","Show")</f>
        <v>Show</v>
      </c>
      <c r="H489" s="67"/>
      <c r="I489" s="68"/>
      <c r="J489" s="68"/>
      <c r="K489" s="34"/>
      <c r="L489" s="75">
        <v>489</v>
      </c>
      <c r="M48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89" s="77" t="s">
        <v>2278</v>
      </c>
      <c r="O489" s="79">
        <v>44529.313877314817</v>
      </c>
      <c r="P489" s="77" t="s">
        <v>2503</v>
      </c>
      <c r="Q489" s="80" t="s">
        <v>3596</v>
      </c>
      <c r="R489" s="77" t="s">
        <v>4018</v>
      </c>
      <c r="S489" s="77"/>
      <c r="T489" s="79">
        <v>44529.313877314817</v>
      </c>
      <c r="U489" s="80" t="s">
        <v>4588</v>
      </c>
      <c r="V489" s="77"/>
      <c r="W489" s="77"/>
      <c r="X489" s="81" t="s">
        <v>6587</v>
      </c>
      <c r="Y489" s="81" t="s">
        <v>8345</v>
      </c>
    </row>
    <row r="490" spans="1:25" x14ac:dyDescent="0.25">
      <c r="A490" s="62" t="s">
        <v>441</v>
      </c>
      <c r="B490" s="62" t="s">
        <v>1840</v>
      </c>
      <c r="C490" s="63"/>
      <c r="D490" s="64"/>
      <c r="E490" s="65"/>
      <c r="F490" s="66"/>
      <c r="G490" s="63" t="str">
        <f>IF(Edges[[#This Row],[Relationship]]="Tweet","Skip","Show")</f>
        <v>Show</v>
      </c>
      <c r="H490" s="67"/>
      <c r="I490" s="68"/>
      <c r="J490" s="68"/>
      <c r="K490" s="34"/>
      <c r="L490" s="75">
        <v>490</v>
      </c>
      <c r="M49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90" s="77" t="s">
        <v>2279</v>
      </c>
      <c r="O490" s="79">
        <v>44529.313877314817</v>
      </c>
      <c r="P490" s="77" t="s">
        <v>2503</v>
      </c>
      <c r="Q490" s="80" t="s">
        <v>3596</v>
      </c>
      <c r="R490" s="77" t="s">
        <v>4018</v>
      </c>
      <c r="S490" s="77"/>
      <c r="T490" s="79">
        <v>44529.313877314817</v>
      </c>
      <c r="U490" s="80" t="s">
        <v>4588</v>
      </c>
      <c r="V490" s="77"/>
      <c r="W490" s="77"/>
      <c r="X490" s="81" t="s">
        <v>6587</v>
      </c>
      <c r="Y490" s="81" t="s">
        <v>8345</v>
      </c>
    </row>
    <row r="491" spans="1:25" x14ac:dyDescent="0.25">
      <c r="A491" s="62" t="s">
        <v>441</v>
      </c>
      <c r="B491" s="62" t="s">
        <v>1664</v>
      </c>
      <c r="C491" s="63"/>
      <c r="D491" s="64"/>
      <c r="E491" s="65"/>
      <c r="F491" s="66"/>
      <c r="G491" s="63" t="str">
        <f>IF(Edges[[#This Row],[Relationship]]="Tweet","Skip","Show")</f>
        <v>Show</v>
      </c>
      <c r="H491" s="67"/>
      <c r="I491" s="68"/>
      <c r="J491" s="68"/>
      <c r="K491" s="34"/>
      <c r="L491" s="75">
        <v>491</v>
      </c>
      <c r="M49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91" s="77" t="s">
        <v>2278</v>
      </c>
      <c r="O491" s="79">
        <v>44529.313877314817</v>
      </c>
      <c r="P491" s="77" t="s">
        <v>2503</v>
      </c>
      <c r="Q491" s="80" t="s">
        <v>3596</v>
      </c>
      <c r="R491" s="77" t="s">
        <v>4018</v>
      </c>
      <c r="S491" s="77"/>
      <c r="T491" s="79">
        <v>44529.313877314817</v>
      </c>
      <c r="U491" s="80" t="s">
        <v>4588</v>
      </c>
      <c r="V491" s="77"/>
      <c r="W491" s="77"/>
      <c r="X491" s="81" t="s">
        <v>6587</v>
      </c>
      <c r="Y491" s="81" t="s">
        <v>8345</v>
      </c>
    </row>
    <row r="492" spans="1:25" x14ac:dyDescent="0.25">
      <c r="A492" s="62" t="s">
        <v>442</v>
      </c>
      <c r="B492" s="62" t="s">
        <v>1478</v>
      </c>
      <c r="C492" s="63"/>
      <c r="D492" s="64"/>
      <c r="E492" s="65"/>
      <c r="F492" s="66"/>
      <c r="G492" s="63" t="str">
        <f>IF(Edges[[#This Row],[Relationship]]="Tweet","Skip","Show")</f>
        <v>Show</v>
      </c>
      <c r="H492" s="67"/>
      <c r="I492" s="68"/>
      <c r="J492" s="68"/>
      <c r="K492" s="34"/>
      <c r="L492" s="75">
        <v>492</v>
      </c>
      <c r="M49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92" s="77" t="s">
        <v>2278</v>
      </c>
      <c r="O492" s="79">
        <v>44529.314108796294</v>
      </c>
      <c r="P492" s="77" t="s">
        <v>2294</v>
      </c>
      <c r="Q492" s="77"/>
      <c r="R492" s="77"/>
      <c r="S492" s="77" t="s">
        <v>4104</v>
      </c>
      <c r="T492" s="79">
        <v>44529.314108796294</v>
      </c>
      <c r="U492" s="80" t="s">
        <v>4589</v>
      </c>
      <c r="V492" s="77"/>
      <c r="W492" s="77"/>
      <c r="X492" s="81" t="s">
        <v>6588</v>
      </c>
      <c r="Y492" s="77"/>
    </row>
    <row r="493" spans="1:25" x14ac:dyDescent="0.25">
      <c r="A493" s="62" t="s">
        <v>443</v>
      </c>
      <c r="B493" s="62" t="s">
        <v>1841</v>
      </c>
      <c r="C493" s="63"/>
      <c r="D493" s="64"/>
      <c r="E493" s="65"/>
      <c r="F493" s="66"/>
      <c r="G493" s="63" t="str">
        <f>IF(Edges[[#This Row],[Relationship]]="Tweet","Skip","Show")</f>
        <v>Show</v>
      </c>
      <c r="H493" s="67"/>
      <c r="I493" s="68"/>
      <c r="J493" s="68"/>
      <c r="K493" s="34"/>
      <c r="L493" s="75">
        <v>493</v>
      </c>
      <c r="M49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93" s="77" t="s">
        <v>2278</v>
      </c>
      <c r="O493" s="79">
        <v>44529.314317129632</v>
      </c>
      <c r="P493" s="77" t="s">
        <v>2504</v>
      </c>
      <c r="Q493" s="77"/>
      <c r="R493" s="77"/>
      <c r="S493" s="77"/>
      <c r="T493" s="79">
        <v>44529.314317129632</v>
      </c>
      <c r="U493" s="80" t="s">
        <v>4590</v>
      </c>
      <c r="V493" s="77"/>
      <c r="W493" s="77"/>
      <c r="X493" s="81" t="s">
        <v>6589</v>
      </c>
      <c r="Y493" s="77"/>
    </row>
    <row r="494" spans="1:25" x14ac:dyDescent="0.25">
      <c r="A494" s="62" t="s">
        <v>444</v>
      </c>
      <c r="B494" s="62" t="s">
        <v>1694</v>
      </c>
      <c r="C494" s="63"/>
      <c r="D494" s="64"/>
      <c r="E494" s="65"/>
      <c r="F494" s="66"/>
      <c r="G494" s="63" t="str">
        <f>IF(Edges[[#This Row],[Relationship]]="Tweet","Skip","Show")</f>
        <v>Show</v>
      </c>
      <c r="H494" s="67"/>
      <c r="I494" s="68"/>
      <c r="J494" s="68"/>
      <c r="K494" s="34"/>
      <c r="L494" s="75">
        <v>494</v>
      </c>
      <c r="M49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94" s="77" t="s">
        <v>2278</v>
      </c>
      <c r="O494" s="79">
        <v>44529.298877314817</v>
      </c>
      <c r="P494" s="77" t="s">
        <v>2496</v>
      </c>
      <c r="Q494" s="77"/>
      <c r="R494" s="77"/>
      <c r="S494" s="77"/>
      <c r="T494" s="79">
        <v>44529.298877314817</v>
      </c>
      <c r="U494" s="80" t="s">
        <v>4591</v>
      </c>
      <c r="V494" s="77"/>
      <c r="W494" s="77"/>
      <c r="X494" s="81" t="s">
        <v>6590</v>
      </c>
      <c r="Y494" s="77"/>
    </row>
    <row r="495" spans="1:25" x14ac:dyDescent="0.25">
      <c r="A495" s="62" t="s">
        <v>444</v>
      </c>
      <c r="B495" s="62" t="s">
        <v>1708</v>
      </c>
      <c r="C495" s="63"/>
      <c r="D495" s="64"/>
      <c r="E495" s="65"/>
      <c r="F495" s="66"/>
      <c r="G495" s="63" t="str">
        <f>IF(Edges[[#This Row],[Relationship]]="Tweet","Skip","Show")</f>
        <v>Show</v>
      </c>
      <c r="H495" s="67"/>
      <c r="I495" s="68"/>
      <c r="J495" s="68"/>
      <c r="K495" s="34"/>
      <c r="L495" s="75">
        <v>495</v>
      </c>
      <c r="M49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95" s="77" t="s">
        <v>2278</v>
      </c>
      <c r="O495" s="79">
        <v>44529.314363425925</v>
      </c>
      <c r="P495" s="77" t="s">
        <v>2324</v>
      </c>
      <c r="Q495" s="77"/>
      <c r="R495" s="77"/>
      <c r="S495" s="77" t="s">
        <v>1668</v>
      </c>
      <c r="T495" s="79">
        <v>44529.314363425925</v>
      </c>
      <c r="U495" s="80" t="s">
        <v>4592</v>
      </c>
      <c r="V495" s="77"/>
      <c r="W495" s="77"/>
      <c r="X495" s="81" t="s">
        <v>6591</v>
      </c>
      <c r="Y495" s="77"/>
    </row>
    <row r="496" spans="1:25" x14ac:dyDescent="0.25">
      <c r="A496" s="62" t="s">
        <v>445</v>
      </c>
      <c r="B496" s="62" t="s">
        <v>445</v>
      </c>
      <c r="C496" s="63"/>
      <c r="D496" s="64"/>
      <c r="E496" s="65"/>
      <c r="F496" s="66"/>
      <c r="G496" s="63" t="str">
        <f>IF(Edges[[#This Row],[Relationship]]="Tweet","Skip","Show")</f>
        <v>Skip</v>
      </c>
      <c r="H496" s="67"/>
      <c r="I496" s="68"/>
      <c r="J496" s="68"/>
      <c r="K496" s="34"/>
      <c r="L496" s="75">
        <v>496</v>
      </c>
      <c r="M49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96" s="77" t="s">
        <v>178</v>
      </c>
      <c r="O496" s="79">
        <v>44529.270543981482</v>
      </c>
      <c r="P496" s="77" t="s">
        <v>2505</v>
      </c>
      <c r="Q496" s="80" t="s">
        <v>3597</v>
      </c>
      <c r="R496" s="77" t="s">
        <v>4033</v>
      </c>
      <c r="S496" s="77"/>
      <c r="T496" s="79">
        <v>44529.270543981482</v>
      </c>
      <c r="U496" s="80" t="s">
        <v>4593</v>
      </c>
      <c r="V496" s="77"/>
      <c r="W496" s="77"/>
      <c r="X496" s="81" t="s">
        <v>6592</v>
      </c>
      <c r="Y496" s="77"/>
    </row>
    <row r="497" spans="1:25" x14ac:dyDescent="0.25">
      <c r="A497" s="62" t="s">
        <v>445</v>
      </c>
      <c r="B497" s="62" t="s">
        <v>445</v>
      </c>
      <c r="C497" s="63"/>
      <c r="D497" s="64"/>
      <c r="E497" s="65"/>
      <c r="F497" s="66"/>
      <c r="G497" s="63" t="str">
        <f>IF(Edges[[#This Row],[Relationship]]="Tweet","Skip","Show")</f>
        <v>Skip</v>
      </c>
      <c r="H497" s="67"/>
      <c r="I497" s="68"/>
      <c r="J497" s="68"/>
      <c r="K497" s="34"/>
      <c r="L497" s="75">
        <v>497</v>
      </c>
      <c r="M49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97" s="77" t="s">
        <v>178</v>
      </c>
      <c r="O497" s="79">
        <v>44529.314444444448</v>
      </c>
      <c r="P497" s="77" t="s">
        <v>2506</v>
      </c>
      <c r="Q497" s="80" t="s">
        <v>3598</v>
      </c>
      <c r="R497" s="77" t="s">
        <v>4033</v>
      </c>
      <c r="S497" s="77"/>
      <c r="T497" s="79">
        <v>44529.314444444448</v>
      </c>
      <c r="U497" s="80" t="s">
        <v>4594</v>
      </c>
      <c r="V497" s="77"/>
      <c r="W497" s="77"/>
      <c r="X497" s="81" t="s">
        <v>6593</v>
      </c>
      <c r="Y497" s="77"/>
    </row>
    <row r="498" spans="1:25" x14ac:dyDescent="0.25">
      <c r="A498" s="62" t="s">
        <v>446</v>
      </c>
      <c r="B498" s="62" t="s">
        <v>1760</v>
      </c>
      <c r="C498" s="63"/>
      <c r="D498" s="64"/>
      <c r="E498" s="65"/>
      <c r="F498" s="66"/>
      <c r="G498" s="63" t="str">
        <f>IF(Edges[[#This Row],[Relationship]]="Tweet","Skip","Show")</f>
        <v>Show</v>
      </c>
      <c r="H498" s="67"/>
      <c r="I498" s="68"/>
      <c r="J498" s="68"/>
      <c r="K498" s="34"/>
      <c r="L498" s="75">
        <v>498</v>
      </c>
      <c r="M49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98" s="77" t="s">
        <v>2278</v>
      </c>
      <c r="O498" s="79">
        <v>44529.314456018517</v>
      </c>
      <c r="P498" s="77" t="s">
        <v>2386</v>
      </c>
      <c r="Q498" s="77"/>
      <c r="R498" s="77"/>
      <c r="S498" s="77"/>
      <c r="T498" s="79">
        <v>44529.314456018517</v>
      </c>
      <c r="U498" s="80" t="s">
        <v>4595</v>
      </c>
      <c r="V498" s="77"/>
      <c r="W498" s="77"/>
      <c r="X498" s="81" t="s">
        <v>6594</v>
      </c>
      <c r="Y498" s="77"/>
    </row>
    <row r="499" spans="1:25" x14ac:dyDescent="0.25">
      <c r="A499" s="62" t="s">
        <v>447</v>
      </c>
      <c r="B499" s="62" t="s">
        <v>447</v>
      </c>
      <c r="C499" s="63"/>
      <c r="D499" s="64"/>
      <c r="E499" s="65"/>
      <c r="F499" s="66"/>
      <c r="G499" s="63" t="str">
        <f>IF(Edges[[#This Row],[Relationship]]="Tweet","Skip","Show")</f>
        <v>Skip</v>
      </c>
      <c r="H499" s="67"/>
      <c r="I499" s="68"/>
      <c r="J499" s="68"/>
      <c r="K499" s="34"/>
      <c r="L499" s="75">
        <v>499</v>
      </c>
      <c r="M49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499" s="77" t="s">
        <v>178</v>
      </c>
      <c r="O499" s="79">
        <v>44529.270509259259</v>
      </c>
      <c r="P499" s="77" t="s">
        <v>2507</v>
      </c>
      <c r="Q499" s="80" t="s">
        <v>3597</v>
      </c>
      <c r="R499" s="77" t="s">
        <v>4033</v>
      </c>
      <c r="S499" s="77"/>
      <c r="T499" s="79">
        <v>44529.270509259259</v>
      </c>
      <c r="U499" s="80" t="s">
        <v>4596</v>
      </c>
      <c r="V499" s="77"/>
      <c r="W499" s="77"/>
      <c r="X499" s="81" t="s">
        <v>6595</v>
      </c>
      <c r="Y499" s="77"/>
    </row>
    <row r="500" spans="1:25" x14ac:dyDescent="0.25">
      <c r="A500" s="62" t="s">
        <v>447</v>
      </c>
      <c r="B500" s="62" t="s">
        <v>447</v>
      </c>
      <c r="C500" s="63"/>
      <c r="D500" s="64"/>
      <c r="E500" s="65"/>
      <c r="F500" s="66"/>
      <c r="G500" s="63" t="str">
        <f>IF(Edges[[#This Row],[Relationship]]="Tweet","Skip","Show")</f>
        <v>Skip</v>
      </c>
      <c r="H500" s="67"/>
      <c r="I500" s="68"/>
      <c r="J500" s="68"/>
      <c r="K500" s="34"/>
      <c r="L500" s="75">
        <v>500</v>
      </c>
      <c r="M50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00" s="77" t="s">
        <v>178</v>
      </c>
      <c r="O500" s="79">
        <v>44529.314479166664</v>
      </c>
      <c r="P500" s="77" t="s">
        <v>2508</v>
      </c>
      <c r="Q500" s="80" t="s">
        <v>3598</v>
      </c>
      <c r="R500" s="77" t="s">
        <v>4033</v>
      </c>
      <c r="S500" s="77"/>
      <c r="T500" s="79">
        <v>44529.314479166664</v>
      </c>
      <c r="U500" s="80" t="s">
        <v>4597</v>
      </c>
      <c r="V500" s="77"/>
      <c r="W500" s="77"/>
      <c r="X500" s="81" t="s">
        <v>6596</v>
      </c>
      <c r="Y500" s="77"/>
    </row>
    <row r="501" spans="1:25" x14ac:dyDescent="0.25">
      <c r="A501" s="62" t="s">
        <v>448</v>
      </c>
      <c r="B501" s="62" t="s">
        <v>1668</v>
      </c>
      <c r="C501" s="63"/>
      <c r="D501" s="64"/>
      <c r="E501" s="65"/>
      <c r="F501" s="66"/>
      <c r="G501" s="63" t="str">
        <f>IF(Edges[[#This Row],[Relationship]]="Tweet","Skip","Show")</f>
        <v>Show</v>
      </c>
      <c r="H501" s="67"/>
      <c r="I501" s="68"/>
      <c r="J501" s="68"/>
      <c r="K501" s="34"/>
      <c r="L501" s="75">
        <v>501</v>
      </c>
      <c r="M50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01" s="77" t="s">
        <v>2278</v>
      </c>
      <c r="O501" s="79">
        <v>44529.314513888887</v>
      </c>
      <c r="P501" s="77" t="s">
        <v>2509</v>
      </c>
      <c r="Q501" s="77"/>
      <c r="R501" s="77"/>
      <c r="S501" s="77"/>
      <c r="T501" s="79">
        <v>44529.314513888887</v>
      </c>
      <c r="U501" s="80" t="s">
        <v>4598</v>
      </c>
      <c r="V501" s="77"/>
      <c r="W501" s="77"/>
      <c r="X501" s="81" t="s">
        <v>6597</v>
      </c>
      <c r="Y501" s="81" t="s">
        <v>8346</v>
      </c>
    </row>
    <row r="502" spans="1:25" x14ac:dyDescent="0.25">
      <c r="A502" s="62" t="s">
        <v>448</v>
      </c>
      <c r="B502" s="62" t="s">
        <v>1842</v>
      </c>
      <c r="C502" s="63"/>
      <c r="D502" s="64"/>
      <c r="E502" s="65"/>
      <c r="F502" s="66"/>
      <c r="G502" s="63" t="str">
        <f>IF(Edges[[#This Row],[Relationship]]="Tweet","Skip","Show")</f>
        <v>Show</v>
      </c>
      <c r="H502" s="67"/>
      <c r="I502" s="68"/>
      <c r="J502" s="68"/>
      <c r="K502" s="34"/>
      <c r="L502" s="75">
        <v>502</v>
      </c>
      <c r="M50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02" s="77" t="s">
        <v>2279</v>
      </c>
      <c r="O502" s="79">
        <v>44529.314513888887</v>
      </c>
      <c r="P502" s="77" t="s">
        <v>2509</v>
      </c>
      <c r="Q502" s="77"/>
      <c r="R502" s="77"/>
      <c r="S502" s="77"/>
      <c r="T502" s="79">
        <v>44529.314513888887</v>
      </c>
      <c r="U502" s="80" t="s">
        <v>4598</v>
      </c>
      <c r="V502" s="77"/>
      <c r="W502" s="77"/>
      <c r="X502" s="81" t="s">
        <v>6597</v>
      </c>
      <c r="Y502" s="81" t="s">
        <v>8346</v>
      </c>
    </row>
    <row r="503" spans="1:25" x14ac:dyDescent="0.25">
      <c r="A503" s="62" t="s">
        <v>449</v>
      </c>
      <c r="B503" s="62" t="s">
        <v>1704</v>
      </c>
      <c r="C503" s="63"/>
      <c r="D503" s="64"/>
      <c r="E503" s="65"/>
      <c r="F503" s="66"/>
      <c r="G503" s="63" t="str">
        <f>IF(Edges[[#This Row],[Relationship]]="Tweet","Skip","Show")</f>
        <v>Show</v>
      </c>
      <c r="H503" s="67"/>
      <c r="I503" s="68"/>
      <c r="J503" s="68"/>
      <c r="K503" s="34"/>
      <c r="L503" s="75">
        <v>503</v>
      </c>
      <c r="M50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03" s="77" t="s">
        <v>2278</v>
      </c>
      <c r="O503" s="79">
        <v>44529.314618055556</v>
      </c>
      <c r="P503" s="77" t="s">
        <v>2318</v>
      </c>
      <c r="Q503" s="77"/>
      <c r="R503" s="77"/>
      <c r="S503" s="77"/>
      <c r="T503" s="79">
        <v>44529.314618055556</v>
      </c>
      <c r="U503" s="80" t="s">
        <v>4599</v>
      </c>
      <c r="V503" s="77"/>
      <c r="W503" s="77"/>
      <c r="X503" s="81" t="s">
        <v>6598</v>
      </c>
      <c r="Y503" s="77"/>
    </row>
    <row r="504" spans="1:25" x14ac:dyDescent="0.25">
      <c r="A504" s="62" t="s">
        <v>449</v>
      </c>
      <c r="B504" s="62" t="s">
        <v>1668</v>
      </c>
      <c r="C504" s="63"/>
      <c r="D504" s="64"/>
      <c r="E504" s="65"/>
      <c r="F504" s="66"/>
      <c r="G504" s="63" t="str">
        <f>IF(Edges[[#This Row],[Relationship]]="Tweet","Skip","Show")</f>
        <v>Show</v>
      </c>
      <c r="H504" s="67"/>
      <c r="I504" s="68"/>
      <c r="J504" s="68"/>
      <c r="K504" s="34"/>
      <c r="L504" s="75">
        <v>504</v>
      </c>
      <c r="M50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04" s="77" t="s">
        <v>2278</v>
      </c>
      <c r="O504" s="79">
        <v>44529.314618055556</v>
      </c>
      <c r="P504" s="77" t="s">
        <v>2318</v>
      </c>
      <c r="Q504" s="77"/>
      <c r="R504" s="77"/>
      <c r="S504" s="77"/>
      <c r="T504" s="79">
        <v>44529.314618055556</v>
      </c>
      <c r="U504" s="80" t="s">
        <v>4599</v>
      </c>
      <c r="V504" s="77"/>
      <c r="W504" s="77"/>
      <c r="X504" s="81" t="s">
        <v>6598</v>
      </c>
      <c r="Y504" s="77"/>
    </row>
    <row r="505" spans="1:25" x14ac:dyDescent="0.25">
      <c r="A505" s="62" t="s">
        <v>450</v>
      </c>
      <c r="B505" s="62" t="s">
        <v>1827</v>
      </c>
      <c r="C505" s="63"/>
      <c r="D505" s="64"/>
      <c r="E505" s="65"/>
      <c r="F505" s="66"/>
      <c r="G505" s="63" t="str">
        <f>IF(Edges[[#This Row],[Relationship]]="Tweet","Skip","Show")</f>
        <v>Show</v>
      </c>
      <c r="H505" s="67"/>
      <c r="I505" s="68"/>
      <c r="J505" s="68"/>
      <c r="K505" s="34"/>
      <c r="L505" s="75">
        <v>505</v>
      </c>
      <c r="M50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05" s="77" t="s">
        <v>2278</v>
      </c>
      <c r="O505" s="79">
        <v>44529.314652777779</v>
      </c>
      <c r="P505" s="77" t="s">
        <v>2487</v>
      </c>
      <c r="Q505" s="77"/>
      <c r="R505" s="77"/>
      <c r="S505" s="77"/>
      <c r="T505" s="79">
        <v>44529.314652777779</v>
      </c>
      <c r="U505" s="80" t="s">
        <v>4600</v>
      </c>
      <c r="V505" s="77"/>
      <c r="W505" s="77"/>
      <c r="X505" s="81" t="s">
        <v>6599</v>
      </c>
      <c r="Y505" s="77"/>
    </row>
    <row r="506" spans="1:25" x14ac:dyDescent="0.25">
      <c r="A506" s="62" t="s">
        <v>451</v>
      </c>
      <c r="B506" s="62" t="s">
        <v>1671</v>
      </c>
      <c r="C506" s="63"/>
      <c r="D506" s="64"/>
      <c r="E506" s="65"/>
      <c r="F506" s="66"/>
      <c r="G506" s="63" t="str">
        <f>IF(Edges[[#This Row],[Relationship]]="Tweet","Skip","Show")</f>
        <v>Show</v>
      </c>
      <c r="H506" s="67"/>
      <c r="I506" s="68"/>
      <c r="J506" s="68"/>
      <c r="K506" s="34"/>
      <c r="L506" s="75">
        <v>506</v>
      </c>
      <c r="M50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06" s="77" t="s">
        <v>2278</v>
      </c>
      <c r="O506" s="79">
        <v>44529.314965277779</v>
      </c>
      <c r="P506" s="77" t="s">
        <v>2287</v>
      </c>
      <c r="Q506" s="77"/>
      <c r="R506" s="77"/>
      <c r="S506" s="77"/>
      <c r="T506" s="79">
        <v>44529.314965277779</v>
      </c>
      <c r="U506" s="80" t="s">
        <v>4601</v>
      </c>
      <c r="V506" s="77"/>
      <c r="W506" s="77"/>
      <c r="X506" s="81" t="s">
        <v>6600</v>
      </c>
      <c r="Y506" s="77"/>
    </row>
    <row r="507" spans="1:25" x14ac:dyDescent="0.25">
      <c r="A507" s="62" t="s">
        <v>452</v>
      </c>
      <c r="B507" s="62" t="s">
        <v>1843</v>
      </c>
      <c r="C507" s="63"/>
      <c r="D507" s="64"/>
      <c r="E507" s="65"/>
      <c r="F507" s="66"/>
      <c r="G507" s="63" t="str">
        <f>IF(Edges[[#This Row],[Relationship]]="Tweet","Skip","Show")</f>
        <v>Show</v>
      </c>
      <c r="H507" s="67"/>
      <c r="I507" s="68"/>
      <c r="J507" s="68"/>
      <c r="K507" s="34"/>
      <c r="L507" s="75">
        <v>507</v>
      </c>
      <c r="M50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07" s="77" t="s">
        <v>2278</v>
      </c>
      <c r="O507" s="79">
        <v>44529.315023148149</v>
      </c>
      <c r="P507" s="77" t="s">
        <v>2510</v>
      </c>
      <c r="Q507" s="77"/>
      <c r="R507" s="77"/>
      <c r="S507" s="77"/>
      <c r="T507" s="79">
        <v>44529.315023148149</v>
      </c>
      <c r="U507" s="80" t="s">
        <v>4602</v>
      </c>
      <c r="V507" s="77"/>
      <c r="W507" s="77"/>
      <c r="X507" s="81" t="s">
        <v>6601</v>
      </c>
      <c r="Y507" s="81" t="s">
        <v>8347</v>
      </c>
    </row>
    <row r="508" spans="1:25" x14ac:dyDescent="0.25">
      <c r="A508" s="62" t="s">
        <v>452</v>
      </c>
      <c r="B508" s="62" t="s">
        <v>1844</v>
      </c>
      <c r="C508" s="63"/>
      <c r="D508" s="64"/>
      <c r="E508" s="65"/>
      <c r="F508" s="66"/>
      <c r="G508" s="63" t="str">
        <f>IF(Edges[[#This Row],[Relationship]]="Tweet","Skip","Show")</f>
        <v>Show</v>
      </c>
      <c r="H508" s="67"/>
      <c r="I508" s="68"/>
      <c r="J508" s="68"/>
      <c r="K508" s="34"/>
      <c r="L508" s="75">
        <v>508</v>
      </c>
      <c r="M50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08" s="77" t="s">
        <v>2279</v>
      </c>
      <c r="O508" s="79">
        <v>44529.315023148149</v>
      </c>
      <c r="P508" s="77" t="s">
        <v>2510</v>
      </c>
      <c r="Q508" s="77"/>
      <c r="R508" s="77"/>
      <c r="S508" s="77"/>
      <c r="T508" s="79">
        <v>44529.315023148149</v>
      </c>
      <c r="U508" s="80" t="s">
        <v>4602</v>
      </c>
      <c r="V508" s="77"/>
      <c r="W508" s="77"/>
      <c r="X508" s="81" t="s">
        <v>6601</v>
      </c>
      <c r="Y508" s="81" t="s">
        <v>8347</v>
      </c>
    </row>
    <row r="509" spans="1:25" x14ac:dyDescent="0.25">
      <c r="A509" s="62" t="s">
        <v>452</v>
      </c>
      <c r="B509" s="62" t="s">
        <v>1684</v>
      </c>
      <c r="C509" s="63"/>
      <c r="D509" s="64"/>
      <c r="E509" s="65"/>
      <c r="F509" s="66"/>
      <c r="G509" s="63" t="str">
        <f>IF(Edges[[#This Row],[Relationship]]="Tweet","Skip","Show")</f>
        <v>Show</v>
      </c>
      <c r="H509" s="67"/>
      <c r="I509" s="68"/>
      <c r="J509" s="68"/>
      <c r="K509" s="34"/>
      <c r="L509" s="75">
        <v>509</v>
      </c>
      <c r="M50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09" s="77" t="s">
        <v>2278</v>
      </c>
      <c r="O509" s="79">
        <v>44529.315023148149</v>
      </c>
      <c r="P509" s="77" t="s">
        <v>2510</v>
      </c>
      <c r="Q509" s="77"/>
      <c r="R509" s="77"/>
      <c r="S509" s="77"/>
      <c r="T509" s="79">
        <v>44529.315023148149</v>
      </c>
      <c r="U509" s="80" t="s">
        <v>4602</v>
      </c>
      <c r="V509" s="77"/>
      <c r="W509" s="77"/>
      <c r="X509" s="81" t="s">
        <v>6601</v>
      </c>
      <c r="Y509" s="81" t="s">
        <v>8347</v>
      </c>
    </row>
    <row r="510" spans="1:25" x14ac:dyDescent="0.25">
      <c r="A510" s="62" t="s">
        <v>452</v>
      </c>
      <c r="B510" s="62" t="s">
        <v>1668</v>
      </c>
      <c r="C510" s="63"/>
      <c r="D510" s="64"/>
      <c r="E510" s="65"/>
      <c r="F510" s="66"/>
      <c r="G510" s="63" t="str">
        <f>IF(Edges[[#This Row],[Relationship]]="Tweet","Skip","Show")</f>
        <v>Show</v>
      </c>
      <c r="H510" s="67"/>
      <c r="I510" s="68"/>
      <c r="J510" s="68"/>
      <c r="K510" s="34"/>
      <c r="L510" s="75">
        <v>510</v>
      </c>
      <c r="M51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10" s="77" t="s">
        <v>2278</v>
      </c>
      <c r="O510" s="79">
        <v>44529.315023148149</v>
      </c>
      <c r="P510" s="77" t="s">
        <v>2510</v>
      </c>
      <c r="Q510" s="77"/>
      <c r="R510" s="77"/>
      <c r="S510" s="77"/>
      <c r="T510" s="79">
        <v>44529.315023148149</v>
      </c>
      <c r="U510" s="80" t="s">
        <v>4602</v>
      </c>
      <c r="V510" s="77"/>
      <c r="W510" s="77"/>
      <c r="X510" s="81" t="s">
        <v>6601</v>
      </c>
      <c r="Y510" s="81" t="s">
        <v>8347</v>
      </c>
    </row>
    <row r="511" spans="1:25" x14ac:dyDescent="0.25">
      <c r="A511" s="62" t="s">
        <v>453</v>
      </c>
      <c r="B511" s="62" t="s">
        <v>453</v>
      </c>
      <c r="C511" s="63"/>
      <c r="D511" s="64"/>
      <c r="E511" s="65"/>
      <c r="F511" s="66"/>
      <c r="G511" s="63" t="str">
        <f>IF(Edges[[#This Row],[Relationship]]="Tweet","Skip","Show")</f>
        <v>Skip</v>
      </c>
      <c r="H511" s="67"/>
      <c r="I511" s="68"/>
      <c r="J511" s="68"/>
      <c r="K511" s="34"/>
      <c r="L511" s="75">
        <v>511</v>
      </c>
      <c r="M51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11" s="77" t="s">
        <v>178</v>
      </c>
      <c r="O511" s="79">
        <v>44529.315069444441</v>
      </c>
      <c r="P511" s="77" t="s">
        <v>2511</v>
      </c>
      <c r="Q511" s="77"/>
      <c r="R511" s="77"/>
      <c r="S511" s="77"/>
      <c r="T511" s="79">
        <v>44529.315069444441</v>
      </c>
      <c r="U511" s="80" t="s">
        <v>4603</v>
      </c>
      <c r="V511" s="77"/>
      <c r="W511" s="77"/>
      <c r="X511" s="81" t="s">
        <v>6602</v>
      </c>
      <c r="Y511" s="77"/>
    </row>
    <row r="512" spans="1:25" x14ac:dyDescent="0.25">
      <c r="A512" s="62" t="s">
        <v>454</v>
      </c>
      <c r="B512" s="62" t="s">
        <v>1663</v>
      </c>
      <c r="C512" s="63"/>
      <c r="D512" s="64"/>
      <c r="E512" s="65"/>
      <c r="F512" s="66"/>
      <c r="G512" s="63" t="str">
        <f>IF(Edges[[#This Row],[Relationship]]="Tweet","Skip","Show")</f>
        <v>Show</v>
      </c>
      <c r="H512" s="67"/>
      <c r="I512" s="68"/>
      <c r="J512" s="68"/>
      <c r="K512" s="34"/>
      <c r="L512" s="75">
        <v>512</v>
      </c>
      <c r="M51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12" s="77" t="s">
        <v>2278</v>
      </c>
      <c r="O512" s="79">
        <v>44529.315081018518</v>
      </c>
      <c r="P512" s="77" t="s">
        <v>2418</v>
      </c>
      <c r="Q512" s="77"/>
      <c r="R512" s="77"/>
      <c r="S512" s="77"/>
      <c r="T512" s="79">
        <v>44529.315081018518</v>
      </c>
      <c r="U512" s="80" t="s">
        <v>4604</v>
      </c>
      <c r="V512" s="77"/>
      <c r="W512" s="77"/>
      <c r="X512" s="81" t="s">
        <v>6603</v>
      </c>
      <c r="Y512" s="77"/>
    </row>
    <row r="513" spans="1:25" x14ac:dyDescent="0.25">
      <c r="A513" s="62" t="s">
        <v>454</v>
      </c>
      <c r="B513" s="62" t="s">
        <v>1664</v>
      </c>
      <c r="C513" s="63"/>
      <c r="D513" s="64"/>
      <c r="E513" s="65"/>
      <c r="F513" s="66"/>
      <c r="G513" s="63" t="str">
        <f>IF(Edges[[#This Row],[Relationship]]="Tweet","Skip","Show")</f>
        <v>Show</v>
      </c>
      <c r="H513" s="67"/>
      <c r="I513" s="68"/>
      <c r="J513" s="68"/>
      <c r="K513" s="34"/>
      <c r="L513" s="75">
        <v>513</v>
      </c>
      <c r="M51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13" s="77" t="s">
        <v>2278</v>
      </c>
      <c r="O513" s="79">
        <v>44529.315081018518</v>
      </c>
      <c r="P513" s="77" t="s">
        <v>2418</v>
      </c>
      <c r="Q513" s="77"/>
      <c r="R513" s="77"/>
      <c r="S513" s="77"/>
      <c r="T513" s="79">
        <v>44529.315081018518</v>
      </c>
      <c r="U513" s="80" t="s">
        <v>4604</v>
      </c>
      <c r="V513" s="77"/>
      <c r="W513" s="77"/>
      <c r="X513" s="81" t="s">
        <v>6603</v>
      </c>
      <c r="Y513" s="77"/>
    </row>
    <row r="514" spans="1:25" x14ac:dyDescent="0.25">
      <c r="A514" s="62" t="s">
        <v>455</v>
      </c>
      <c r="B514" s="62" t="s">
        <v>1694</v>
      </c>
      <c r="C514" s="63"/>
      <c r="D514" s="64"/>
      <c r="E514" s="65"/>
      <c r="F514" s="66"/>
      <c r="G514" s="63" t="str">
        <f>IF(Edges[[#This Row],[Relationship]]="Tweet","Skip","Show")</f>
        <v>Show</v>
      </c>
      <c r="H514" s="67"/>
      <c r="I514" s="68"/>
      <c r="J514" s="68"/>
      <c r="K514" s="34"/>
      <c r="L514" s="75">
        <v>514</v>
      </c>
      <c r="M51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14" s="77" t="s">
        <v>2278</v>
      </c>
      <c r="O514" s="79">
        <v>44529.315266203703</v>
      </c>
      <c r="P514" s="77" t="s">
        <v>2496</v>
      </c>
      <c r="Q514" s="77"/>
      <c r="R514" s="77"/>
      <c r="S514" s="77"/>
      <c r="T514" s="79">
        <v>44529.315266203703</v>
      </c>
      <c r="U514" s="80" t="s">
        <v>4605</v>
      </c>
      <c r="V514" s="77"/>
      <c r="W514" s="77"/>
      <c r="X514" s="81" t="s">
        <v>6604</v>
      </c>
      <c r="Y514" s="77"/>
    </row>
    <row r="515" spans="1:25" x14ac:dyDescent="0.25">
      <c r="A515" s="62" t="s">
        <v>456</v>
      </c>
      <c r="B515" s="62" t="s">
        <v>456</v>
      </c>
      <c r="C515" s="63"/>
      <c r="D515" s="64"/>
      <c r="E515" s="65"/>
      <c r="F515" s="66"/>
      <c r="G515" s="63" t="str">
        <f>IF(Edges[[#This Row],[Relationship]]="Tweet","Skip","Show")</f>
        <v>Skip</v>
      </c>
      <c r="H515" s="67"/>
      <c r="I515" s="68"/>
      <c r="J515" s="68"/>
      <c r="K515" s="34"/>
      <c r="L515" s="75">
        <v>515</v>
      </c>
      <c r="M51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15" s="77" t="s">
        <v>178</v>
      </c>
      <c r="O515" s="79">
        <v>44529.315497685187</v>
      </c>
      <c r="P515" s="77" t="s">
        <v>2512</v>
      </c>
      <c r="Q515" s="80" t="s">
        <v>3599</v>
      </c>
      <c r="R515" s="77" t="s">
        <v>4018</v>
      </c>
      <c r="S515" s="77"/>
      <c r="T515" s="79">
        <v>44529.315497685187</v>
      </c>
      <c r="U515" s="80" t="s">
        <v>4606</v>
      </c>
      <c r="V515" s="77"/>
      <c r="W515" s="77"/>
      <c r="X515" s="81" t="s">
        <v>6605</v>
      </c>
      <c r="Y515" s="77"/>
    </row>
    <row r="516" spans="1:25" x14ac:dyDescent="0.25">
      <c r="A516" s="62" t="s">
        <v>457</v>
      </c>
      <c r="B516" s="62" t="s">
        <v>457</v>
      </c>
      <c r="C516" s="63"/>
      <c r="D516" s="64"/>
      <c r="E516" s="65"/>
      <c r="F516" s="66"/>
      <c r="G516" s="63" t="str">
        <f>IF(Edges[[#This Row],[Relationship]]="Tweet","Skip","Show")</f>
        <v>Skip</v>
      </c>
      <c r="H516" s="67"/>
      <c r="I516" s="68"/>
      <c r="J516" s="68"/>
      <c r="K516" s="34"/>
      <c r="L516" s="75">
        <v>516</v>
      </c>
      <c r="M51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16" s="77" t="s">
        <v>178</v>
      </c>
      <c r="O516" s="79">
        <v>44529.31658564815</v>
      </c>
      <c r="P516" s="77" t="s">
        <v>2513</v>
      </c>
      <c r="Q516" s="80" t="s">
        <v>3600</v>
      </c>
      <c r="R516" s="77" t="s">
        <v>4018</v>
      </c>
      <c r="S516" s="77"/>
      <c r="T516" s="79">
        <v>44529.31658564815</v>
      </c>
      <c r="U516" s="80" t="s">
        <v>4607</v>
      </c>
      <c r="V516" s="77"/>
      <c r="W516" s="77"/>
      <c r="X516" s="81" t="s">
        <v>6606</v>
      </c>
      <c r="Y516" s="77"/>
    </row>
    <row r="517" spans="1:25" x14ac:dyDescent="0.25">
      <c r="A517" s="62" t="s">
        <v>458</v>
      </c>
      <c r="B517" s="62" t="s">
        <v>1492</v>
      </c>
      <c r="C517" s="63"/>
      <c r="D517" s="64"/>
      <c r="E517" s="65"/>
      <c r="F517" s="66"/>
      <c r="G517" s="63" t="str">
        <f>IF(Edges[[#This Row],[Relationship]]="Tweet","Skip","Show")</f>
        <v>Show</v>
      </c>
      <c r="H517" s="67"/>
      <c r="I517" s="68"/>
      <c r="J517" s="68"/>
      <c r="K517" s="34"/>
      <c r="L517" s="75">
        <v>517</v>
      </c>
      <c r="M51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17" s="77" t="s">
        <v>2279</v>
      </c>
      <c r="O517" s="79">
        <v>44529.317280092589</v>
      </c>
      <c r="P517" s="77" t="s">
        <v>2514</v>
      </c>
      <c r="Q517" s="77"/>
      <c r="R517" s="77"/>
      <c r="S517" s="77"/>
      <c r="T517" s="79">
        <v>44529.317280092589</v>
      </c>
      <c r="U517" s="80" t="s">
        <v>4608</v>
      </c>
      <c r="V517" s="77"/>
      <c r="W517" s="77"/>
      <c r="X517" s="81" t="s">
        <v>6607</v>
      </c>
      <c r="Y517" s="81" t="s">
        <v>8348</v>
      </c>
    </row>
    <row r="518" spans="1:25" x14ac:dyDescent="0.25">
      <c r="A518" s="62" t="s">
        <v>459</v>
      </c>
      <c r="B518" s="62" t="s">
        <v>459</v>
      </c>
      <c r="C518" s="63"/>
      <c r="D518" s="64"/>
      <c r="E518" s="65"/>
      <c r="F518" s="66"/>
      <c r="G518" s="63" t="str">
        <f>IF(Edges[[#This Row],[Relationship]]="Tweet","Skip","Show")</f>
        <v>Skip</v>
      </c>
      <c r="H518" s="67"/>
      <c r="I518" s="68"/>
      <c r="J518" s="68"/>
      <c r="K518" s="34"/>
      <c r="L518" s="75">
        <v>518</v>
      </c>
      <c r="M51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18" s="77" t="s">
        <v>178</v>
      </c>
      <c r="O518" s="79">
        <v>44529.317511574074</v>
      </c>
      <c r="P518" s="77" t="s">
        <v>2515</v>
      </c>
      <c r="Q518" s="80" t="s">
        <v>3601</v>
      </c>
      <c r="R518" s="77" t="s">
        <v>4018</v>
      </c>
      <c r="S518" s="77"/>
      <c r="T518" s="79">
        <v>44529.317511574074</v>
      </c>
      <c r="U518" s="80" t="s">
        <v>4609</v>
      </c>
      <c r="V518" s="77"/>
      <c r="W518" s="77"/>
      <c r="X518" s="81" t="s">
        <v>6608</v>
      </c>
      <c r="Y518" s="77"/>
    </row>
    <row r="519" spans="1:25" x14ac:dyDescent="0.25">
      <c r="A519" s="62" t="s">
        <v>460</v>
      </c>
      <c r="B519" s="62" t="s">
        <v>460</v>
      </c>
      <c r="C519" s="63"/>
      <c r="D519" s="64"/>
      <c r="E519" s="65"/>
      <c r="F519" s="66"/>
      <c r="G519" s="63" t="str">
        <f>IF(Edges[[#This Row],[Relationship]]="Tweet","Skip","Show")</f>
        <v>Skip</v>
      </c>
      <c r="H519" s="67"/>
      <c r="I519" s="68"/>
      <c r="J519" s="68"/>
      <c r="K519" s="34"/>
      <c r="L519" s="75">
        <v>519</v>
      </c>
      <c r="M51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19" s="77" t="s">
        <v>178</v>
      </c>
      <c r="O519" s="79">
        <v>44529.317858796298</v>
      </c>
      <c r="P519" s="77" t="s">
        <v>2516</v>
      </c>
      <c r="Q519" s="77"/>
      <c r="R519" s="77"/>
      <c r="S519" s="77"/>
      <c r="T519" s="79">
        <v>44529.317858796298</v>
      </c>
      <c r="U519" s="80" t="s">
        <v>4610</v>
      </c>
      <c r="V519" s="77"/>
      <c r="W519" s="77"/>
      <c r="X519" s="81" t="s">
        <v>6609</v>
      </c>
      <c r="Y519" s="81" t="s">
        <v>8349</v>
      </c>
    </row>
    <row r="520" spans="1:25" x14ac:dyDescent="0.25">
      <c r="A520" s="62" t="s">
        <v>461</v>
      </c>
      <c r="B520" s="62" t="s">
        <v>1845</v>
      </c>
      <c r="C520" s="63"/>
      <c r="D520" s="64"/>
      <c r="E520" s="65"/>
      <c r="F520" s="66"/>
      <c r="G520" s="63" t="str">
        <f>IF(Edges[[#This Row],[Relationship]]="Tweet","Skip","Show")</f>
        <v>Show</v>
      </c>
      <c r="H520" s="67"/>
      <c r="I520" s="68"/>
      <c r="J520" s="68"/>
      <c r="K520" s="34"/>
      <c r="L520" s="75">
        <v>520</v>
      </c>
      <c r="M52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20" s="77" t="s">
        <v>2278</v>
      </c>
      <c r="O520" s="79">
        <v>44529.318101851852</v>
      </c>
      <c r="P520" s="77" t="s">
        <v>2517</v>
      </c>
      <c r="Q520" s="77"/>
      <c r="R520" s="77"/>
      <c r="S520" s="77"/>
      <c r="T520" s="79">
        <v>44529.318101851852</v>
      </c>
      <c r="U520" s="80" t="s">
        <v>4611</v>
      </c>
      <c r="V520" s="77"/>
      <c r="W520" s="77"/>
      <c r="X520" s="81" t="s">
        <v>6610</v>
      </c>
      <c r="Y520" s="81" t="s">
        <v>8350</v>
      </c>
    </row>
    <row r="521" spans="1:25" x14ac:dyDescent="0.25">
      <c r="A521" s="62" t="s">
        <v>461</v>
      </c>
      <c r="B521" s="62" t="s">
        <v>1846</v>
      </c>
      <c r="C521" s="63"/>
      <c r="D521" s="64"/>
      <c r="E521" s="65"/>
      <c r="F521" s="66"/>
      <c r="G521" s="63" t="str">
        <f>IF(Edges[[#This Row],[Relationship]]="Tweet","Skip","Show")</f>
        <v>Show</v>
      </c>
      <c r="H521" s="67"/>
      <c r="I521" s="68"/>
      <c r="J521" s="68"/>
      <c r="K521" s="34"/>
      <c r="L521" s="75">
        <v>521</v>
      </c>
      <c r="M52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21" s="77" t="s">
        <v>2279</v>
      </c>
      <c r="O521" s="79">
        <v>44529.318101851852</v>
      </c>
      <c r="P521" s="77" t="s">
        <v>2517</v>
      </c>
      <c r="Q521" s="77"/>
      <c r="R521" s="77"/>
      <c r="S521" s="77"/>
      <c r="T521" s="79">
        <v>44529.318101851852</v>
      </c>
      <c r="U521" s="80" t="s">
        <v>4611</v>
      </c>
      <c r="V521" s="77"/>
      <c r="W521" s="77"/>
      <c r="X521" s="81" t="s">
        <v>6610</v>
      </c>
      <c r="Y521" s="81" t="s">
        <v>8350</v>
      </c>
    </row>
    <row r="522" spans="1:25" x14ac:dyDescent="0.25">
      <c r="A522" s="62" t="s">
        <v>461</v>
      </c>
      <c r="B522" s="62" t="s">
        <v>1668</v>
      </c>
      <c r="C522" s="63"/>
      <c r="D522" s="64"/>
      <c r="E522" s="65"/>
      <c r="F522" s="66"/>
      <c r="G522" s="63" t="str">
        <f>IF(Edges[[#This Row],[Relationship]]="Tweet","Skip","Show")</f>
        <v>Show</v>
      </c>
      <c r="H522" s="67"/>
      <c r="I522" s="68"/>
      <c r="J522" s="68"/>
      <c r="K522" s="34"/>
      <c r="L522" s="75">
        <v>522</v>
      </c>
      <c r="M52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22" s="77" t="s">
        <v>2278</v>
      </c>
      <c r="O522" s="79">
        <v>44529.318101851852</v>
      </c>
      <c r="P522" s="77" t="s">
        <v>2517</v>
      </c>
      <c r="Q522" s="77"/>
      <c r="R522" s="77"/>
      <c r="S522" s="77"/>
      <c r="T522" s="79">
        <v>44529.318101851852</v>
      </c>
      <c r="U522" s="80" t="s">
        <v>4611</v>
      </c>
      <c r="V522" s="77"/>
      <c r="W522" s="77"/>
      <c r="X522" s="81" t="s">
        <v>6610</v>
      </c>
      <c r="Y522" s="81" t="s">
        <v>8350</v>
      </c>
    </row>
    <row r="523" spans="1:25" x14ac:dyDescent="0.25">
      <c r="A523" s="62" t="s">
        <v>462</v>
      </c>
      <c r="B523" s="62" t="s">
        <v>1478</v>
      </c>
      <c r="C523" s="63"/>
      <c r="D523" s="64"/>
      <c r="E523" s="65"/>
      <c r="F523" s="66"/>
      <c r="G523" s="63" t="str">
        <f>IF(Edges[[#This Row],[Relationship]]="Tweet","Skip","Show")</f>
        <v>Show</v>
      </c>
      <c r="H523" s="67"/>
      <c r="I523" s="68"/>
      <c r="J523" s="68"/>
      <c r="K523" s="34"/>
      <c r="L523" s="75">
        <v>523</v>
      </c>
      <c r="M52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23" s="77" t="s">
        <v>2278</v>
      </c>
      <c r="O523" s="79">
        <v>44529.318449074075</v>
      </c>
      <c r="P523" s="77" t="s">
        <v>2294</v>
      </c>
      <c r="Q523" s="77"/>
      <c r="R523" s="77"/>
      <c r="S523" s="77" t="s">
        <v>4104</v>
      </c>
      <c r="T523" s="79">
        <v>44529.318449074075</v>
      </c>
      <c r="U523" s="80" t="s">
        <v>4612</v>
      </c>
      <c r="V523" s="77"/>
      <c r="W523" s="77"/>
      <c r="X523" s="81" t="s">
        <v>6611</v>
      </c>
      <c r="Y523" s="77"/>
    </row>
    <row r="524" spans="1:25" x14ac:dyDescent="0.25">
      <c r="A524" s="62" t="s">
        <v>463</v>
      </c>
      <c r="B524" s="62" t="s">
        <v>1694</v>
      </c>
      <c r="C524" s="63"/>
      <c r="D524" s="64"/>
      <c r="E524" s="65"/>
      <c r="F524" s="66"/>
      <c r="G524" s="63" t="str">
        <f>IF(Edges[[#This Row],[Relationship]]="Tweet","Skip","Show")</f>
        <v>Show</v>
      </c>
      <c r="H524" s="67"/>
      <c r="I524" s="68"/>
      <c r="J524" s="68"/>
      <c r="K524" s="34"/>
      <c r="L524" s="75">
        <v>524</v>
      </c>
      <c r="M52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24" s="77" t="s">
        <v>2278</v>
      </c>
      <c r="O524" s="79">
        <v>44529.318726851852</v>
      </c>
      <c r="P524" s="77" t="s">
        <v>2496</v>
      </c>
      <c r="Q524" s="77"/>
      <c r="R524" s="77"/>
      <c r="S524" s="77"/>
      <c r="T524" s="79">
        <v>44529.318726851852</v>
      </c>
      <c r="U524" s="80" t="s">
        <v>4613</v>
      </c>
      <c r="V524" s="77"/>
      <c r="W524" s="77"/>
      <c r="X524" s="81" t="s">
        <v>6612</v>
      </c>
      <c r="Y524" s="77"/>
    </row>
    <row r="525" spans="1:25" x14ac:dyDescent="0.25">
      <c r="A525" s="62" t="s">
        <v>464</v>
      </c>
      <c r="B525" s="62" t="s">
        <v>1847</v>
      </c>
      <c r="C525" s="63"/>
      <c r="D525" s="64"/>
      <c r="E525" s="65"/>
      <c r="F525" s="66"/>
      <c r="G525" s="63" t="str">
        <f>IF(Edges[[#This Row],[Relationship]]="Tweet","Skip","Show")</f>
        <v>Show</v>
      </c>
      <c r="H525" s="67"/>
      <c r="I525" s="68"/>
      <c r="J525" s="68"/>
      <c r="K525" s="34"/>
      <c r="L525" s="75">
        <v>525</v>
      </c>
      <c r="M52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25" s="77" t="s">
        <v>2278</v>
      </c>
      <c r="O525" s="79">
        <v>44529.319224537037</v>
      </c>
      <c r="P525" s="77" t="s">
        <v>2518</v>
      </c>
      <c r="Q525" s="77"/>
      <c r="R525" s="77"/>
      <c r="S525" s="77"/>
      <c r="T525" s="79">
        <v>44529.319224537037</v>
      </c>
      <c r="U525" s="80" t="s">
        <v>4614</v>
      </c>
      <c r="V525" s="77"/>
      <c r="W525" s="77"/>
      <c r="X525" s="81" t="s">
        <v>6613</v>
      </c>
      <c r="Y525" s="77"/>
    </row>
    <row r="526" spans="1:25" x14ac:dyDescent="0.25">
      <c r="A526" s="62" t="s">
        <v>464</v>
      </c>
      <c r="B526" s="62" t="s">
        <v>1848</v>
      </c>
      <c r="C526" s="63"/>
      <c r="D526" s="64"/>
      <c r="E526" s="65"/>
      <c r="F526" s="66"/>
      <c r="G526" s="63" t="str">
        <f>IF(Edges[[#This Row],[Relationship]]="Tweet","Skip","Show")</f>
        <v>Show</v>
      </c>
      <c r="H526" s="67"/>
      <c r="I526" s="68"/>
      <c r="J526" s="68"/>
      <c r="K526" s="34"/>
      <c r="L526" s="75">
        <v>526</v>
      </c>
      <c r="M52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26" s="77" t="s">
        <v>2278</v>
      </c>
      <c r="O526" s="79">
        <v>44529.319224537037</v>
      </c>
      <c r="P526" s="77" t="s">
        <v>2518</v>
      </c>
      <c r="Q526" s="77"/>
      <c r="R526" s="77"/>
      <c r="S526" s="77"/>
      <c r="T526" s="79">
        <v>44529.319224537037</v>
      </c>
      <c r="U526" s="80" t="s">
        <v>4614</v>
      </c>
      <c r="V526" s="77"/>
      <c r="W526" s="77"/>
      <c r="X526" s="81" t="s">
        <v>6613</v>
      </c>
      <c r="Y526" s="77"/>
    </row>
    <row r="527" spans="1:25" x14ac:dyDescent="0.25">
      <c r="A527" s="62" t="s">
        <v>465</v>
      </c>
      <c r="B527" s="62" t="s">
        <v>1708</v>
      </c>
      <c r="C527" s="63"/>
      <c r="D527" s="64"/>
      <c r="E527" s="65"/>
      <c r="F527" s="66"/>
      <c r="G527" s="63" t="str">
        <f>IF(Edges[[#This Row],[Relationship]]="Tweet","Skip","Show")</f>
        <v>Show</v>
      </c>
      <c r="H527" s="67"/>
      <c r="I527" s="68"/>
      <c r="J527" s="68"/>
      <c r="K527" s="34"/>
      <c r="L527" s="75">
        <v>527</v>
      </c>
      <c r="M52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27" s="77" t="s">
        <v>2278</v>
      </c>
      <c r="O527" s="79">
        <v>44529.319861111115</v>
      </c>
      <c r="P527" s="77" t="s">
        <v>2324</v>
      </c>
      <c r="Q527" s="77"/>
      <c r="R527" s="77"/>
      <c r="S527" s="77" t="s">
        <v>1668</v>
      </c>
      <c r="T527" s="79">
        <v>44529.319861111115</v>
      </c>
      <c r="U527" s="80" t="s">
        <v>4615</v>
      </c>
      <c r="V527" s="77"/>
      <c r="W527" s="77"/>
      <c r="X527" s="81" t="s">
        <v>6614</v>
      </c>
      <c r="Y527" s="77"/>
    </row>
    <row r="528" spans="1:25" x14ac:dyDescent="0.25">
      <c r="A528" s="62" t="s">
        <v>466</v>
      </c>
      <c r="B528" s="62" t="s">
        <v>1849</v>
      </c>
      <c r="C528" s="63"/>
      <c r="D528" s="64"/>
      <c r="E528" s="65"/>
      <c r="F528" s="66"/>
      <c r="G528" s="63" t="str">
        <f>IF(Edges[[#This Row],[Relationship]]="Tweet","Skip","Show")</f>
        <v>Show</v>
      </c>
      <c r="H528" s="67"/>
      <c r="I528" s="68"/>
      <c r="J528" s="68"/>
      <c r="K528" s="34"/>
      <c r="L528" s="75">
        <v>528</v>
      </c>
      <c r="M52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28" s="77" t="s">
        <v>2278</v>
      </c>
      <c r="O528" s="79">
        <v>44529.319918981484</v>
      </c>
      <c r="P528" s="77" t="s">
        <v>2519</v>
      </c>
      <c r="Q528" s="77"/>
      <c r="R528" s="77"/>
      <c r="S528" s="77"/>
      <c r="T528" s="79">
        <v>44529.319918981484</v>
      </c>
      <c r="U528" s="80" t="s">
        <v>4616</v>
      </c>
      <c r="V528" s="77"/>
      <c r="W528" s="77"/>
      <c r="X528" s="81" t="s">
        <v>6615</v>
      </c>
      <c r="Y528" s="81" t="s">
        <v>8351</v>
      </c>
    </row>
    <row r="529" spans="1:25" x14ac:dyDescent="0.25">
      <c r="A529" s="62" t="s">
        <v>466</v>
      </c>
      <c r="B529" s="62" t="s">
        <v>1850</v>
      </c>
      <c r="C529" s="63"/>
      <c r="D529" s="64"/>
      <c r="E529" s="65"/>
      <c r="F529" s="66"/>
      <c r="G529" s="63" t="str">
        <f>IF(Edges[[#This Row],[Relationship]]="Tweet","Skip","Show")</f>
        <v>Show</v>
      </c>
      <c r="H529" s="67"/>
      <c r="I529" s="68"/>
      <c r="J529" s="68"/>
      <c r="K529" s="34"/>
      <c r="L529" s="75">
        <v>529</v>
      </c>
      <c r="M52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29" s="77" t="s">
        <v>2278</v>
      </c>
      <c r="O529" s="79">
        <v>44529.319918981484</v>
      </c>
      <c r="P529" s="77" t="s">
        <v>2519</v>
      </c>
      <c r="Q529" s="77"/>
      <c r="R529" s="77"/>
      <c r="S529" s="77"/>
      <c r="T529" s="79">
        <v>44529.319918981484</v>
      </c>
      <c r="U529" s="80" t="s">
        <v>4616</v>
      </c>
      <c r="V529" s="77"/>
      <c r="W529" s="77"/>
      <c r="X529" s="81" t="s">
        <v>6615</v>
      </c>
      <c r="Y529" s="81" t="s">
        <v>8351</v>
      </c>
    </row>
    <row r="530" spans="1:25" x14ac:dyDescent="0.25">
      <c r="A530" s="62" t="s">
        <v>466</v>
      </c>
      <c r="B530" s="62" t="s">
        <v>1851</v>
      </c>
      <c r="C530" s="63"/>
      <c r="D530" s="64"/>
      <c r="E530" s="65"/>
      <c r="F530" s="66"/>
      <c r="G530" s="63" t="str">
        <f>IF(Edges[[#This Row],[Relationship]]="Tweet","Skip","Show")</f>
        <v>Show</v>
      </c>
      <c r="H530" s="67"/>
      <c r="I530" s="68"/>
      <c r="J530" s="68"/>
      <c r="K530" s="34"/>
      <c r="L530" s="75">
        <v>530</v>
      </c>
      <c r="M53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30" s="77" t="s">
        <v>2278</v>
      </c>
      <c r="O530" s="79">
        <v>44529.319918981484</v>
      </c>
      <c r="P530" s="77" t="s">
        <v>2519</v>
      </c>
      <c r="Q530" s="77"/>
      <c r="R530" s="77"/>
      <c r="S530" s="77"/>
      <c r="T530" s="79">
        <v>44529.319918981484</v>
      </c>
      <c r="U530" s="80" t="s">
        <v>4616</v>
      </c>
      <c r="V530" s="77"/>
      <c r="W530" s="77"/>
      <c r="X530" s="81" t="s">
        <v>6615</v>
      </c>
      <c r="Y530" s="81" t="s">
        <v>8351</v>
      </c>
    </row>
    <row r="531" spans="1:25" x14ac:dyDescent="0.25">
      <c r="A531" s="62" t="s">
        <v>466</v>
      </c>
      <c r="B531" s="62" t="s">
        <v>1852</v>
      </c>
      <c r="C531" s="63"/>
      <c r="D531" s="64"/>
      <c r="E531" s="65"/>
      <c r="F531" s="66"/>
      <c r="G531" s="63" t="str">
        <f>IF(Edges[[#This Row],[Relationship]]="Tweet","Skip","Show")</f>
        <v>Show</v>
      </c>
      <c r="H531" s="67"/>
      <c r="I531" s="68"/>
      <c r="J531" s="68"/>
      <c r="K531" s="34"/>
      <c r="L531" s="75">
        <v>531</v>
      </c>
      <c r="M53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31" s="77" t="s">
        <v>2278</v>
      </c>
      <c r="O531" s="79">
        <v>44529.319918981484</v>
      </c>
      <c r="P531" s="77" t="s">
        <v>2519</v>
      </c>
      <c r="Q531" s="77"/>
      <c r="R531" s="77"/>
      <c r="S531" s="77"/>
      <c r="T531" s="79">
        <v>44529.319918981484</v>
      </c>
      <c r="U531" s="80" t="s">
        <v>4616</v>
      </c>
      <c r="V531" s="77"/>
      <c r="W531" s="77"/>
      <c r="X531" s="81" t="s">
        <v>6615</v>
      </c>
      <c r="Y531" s="81" t="s">
        <v>8351</v>
      </c>
    </row>
    <row r="532" spans="1:25" x14ac:dyDescent="0.25">
      <c r="A532" s="62" t="s">
        <v>466</v>
      </c>
      <c r="B532" s="62" t="s">
        <v>1853</v>
      </c>
      <c r="C532" s="63"/>
      <c r="D532" s="64"/>
      <c r="E532" s="65"/>
      <c r="F532" s="66"/>
      <c r="G532" s="63" t="str">
        <f>IF(Edges[[#This Row],[Relationship]]="Tweet","Skip","Show")</f>
        <v>Show</v>
      </c>
      <c r="H532" s="67"/>
      <c r="I532" s="68"/>
      <c r="J532" s="68"/>
      <c r="K532" s="34"/>
      <c r="L532" s="75">
        <v>532</v>
      </c>
      <c r="M53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32" s="77" t="s">
        <v>2279</v>
      </c>
      <c r="O532" s="79">
        <v>44529.319918981484</v>
      </c>
      <c r="P532" s="77" t="s">
        <v>2519</v>
      </c>
      <c r="Q532" s="77"/>
      <c r="R532" s="77"/>
      <c r="S532" s="77"/>
      <c r="T532" s="79">
        <v>44529.319918981484</v>
      </c>
      <c r="U532" s="80" t="s">
        <v>4616</v>
      </c>
      <c r="V532" s="77"/>
      <c r="W532" s="77"/>
      <c r="X532" s="81" t="s">
        <v>6615</v>
      </c>
      <c r="Y532" s="81" t="s">
        <v>8351</v>
      </c>
    </row>
    <row r="533" spans="1:25" x14ac:dyDescent="0.25">
      <c r="A533" s="62" t="s">
        <v>467</v>
      </c>
      <c r="B533" s="62" t="s">
        <v>1783</v>
      </c>
      <c r="C533" s="63"/>
      <c r="D533" s="64"/>
      <c r="E533" s="65"/>
      <c r="F533" s="66"/>
      <c r="G533" s="63" t="str">
        <f>IF(Edges[[#This Row],[Relationship]]="Tweet","Skip","Show")</f>
        <v>Show</v>
      </c>
      <c r="H533" s="67"/>
      <c r="I533" s="68"/>
      <c r="J533" s="68"/>
      <c r="K533" s="34"/>
      <c r="L533" s="75">
        <v>533</v>
      </c>
      <c r="M53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33" s="77" t="s">
        <v>2278</v>
      </c>
      <c r="O533" s="79">
        <v>44529.319710648146</v>
      </c>
      <c r="P533" s="77" t="s">
        <v>2427</v>
      </c>
      <c r="Q533" s="77"/>
      <c r="R533" s="77"/>
      <c r="S533" s="77" t="s">
        <v>4124</v>
      </c>
      <c r="T533" s="79">
        <v>44529.319710648146</v>
      </c>
      <c r="U533" s="80" t="s">
        <v>4617</v>
      </c>
      <c r="V533" s="77"/>
      <c r="W533" s="77"/>
      <c r="X533" s="81" t="s">
        <v>6616</v>
      </c>
      <c r="Y533" s="77"/>
    </row>
    <row r="534" spans="1:25" x14ac:dyDescent="0.25">
      <c r="A534" s="62" t="s">
        <v>467</v>
      </c>
      <c r="B534" s="62" t="s">
        <v>1784</v>
      </c>
      <c r="C534" s="63"/>
      <c r="D534" s="64"/>
      <c r="E534" s="65"/>
      <c r="F534" s="66"/>
      <c r="G534" s="63" t="str">
        <f>IF(Edges[[#This Row],[Relationship]]="Tweet","Skip","Show")</f>
        <v>Show</v>
      </c>
      <c r="H534" s="67"/>
      <c r="I534" s="68"/>
      <c r="J534" s="68"/>
      <c r="K534" s="34"/>
      <c r="L534" s="75">
        <v>534</v>
      </c>
      <c r="M53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34" s="77" t="s">
        <v>2278</v>
      </c>
      <c r="O534" s="79">
        <v>44529.319710648146</v>
      </c>
      <c r="P534" s="77" t="s">
        <v>2427</v>
      </c>
      <c r="Q534" s="77"/>
      <c r="R534" s="77"/>
      <c r="S534" s="77" t="s">
        <v>4124</v>
      </c>
      <c r="T534" s="79">
        <v>44529.319710648146</v>
      </c>
      <c r="U534" s="80" t="s">
        <v>4617</v>
      </c>
      <c r="V534" s="77"/>
      <c r="W534" s="77"/>
      <c r="X534" s="81" t="s">
        <v>6616</v>
      </c>
      <c r="Y534" s="77"/>
    </row>
    <row r="535" spans="1:25" x14ac:dyDescent="0.25">
      <c r="A535" s="62" t="s">
        <v>467</v>
      </c>
      <c r="B535" s="62" t="s">
        <v>1668</v>
      </c>
      <c r="C535" s="63"/>
      <c r="D535" s="64"/>
      <c r="E535" s="65"/>
      <c r="F535" s="66"/>
      <c r="G535" s="63" t="str">
        <f>IF(Edges[[#This Row],[Relationship]]="Tweet","Skip","Show")</f>
        <v>Show</v>
      </c>
      <c r="H535" s="67"/>
      <c r="I535" s="68"/>
      <c r="J535" s="68"/>
      <c r="K535" s="34"/>
      <c r="L535" s="75">
        <v>535</v>
      </c>
      <c r="M53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35" s="77" t="s">
        <v>2278</v>
      </c>
      <c r="O535" s="79">
        <v>44529.319710648146</v>
      </c>
      <c r="P535" s="77" t="s">
        <v>2427</v>
      </c>
      <c r="Q535" s="77"/>
      <c r="R535" s="77"/>
      <c r="S535" s="77" t="s">
        <v>4124</v>
      </c>
      <c r="T535" s="79">
        <v>44529.319710648146</v>
      </c>
      <c r="U535" s="80" t="s">
        <v>4617</v>
      </c>
      <c r="V535" s="77"/>
      <c r="W535" s="77"/>
      <c r="X535" s="81" t="s">
        <v>6616</v>
      </c>
      <c r="Y535" s="77"/>
    </row>
    <row r="536" spans="1:25" x14ac:dyDescent="0.25">
      <c r="A536" s="62" t="s">
        <v>467</v>
      </c>
      <c r="B536" s="62" t="s">
        <v>1783</v>
      </c>
      <c r="C536" s="63"/>
      <c r="D536" s="64"/>
      <c r="E536" s="65"/>
      <c r="F536" s="66"/>
      <c r="G536" s="63" t="str">
        <f>IF(Edges[[#This Row],[Relationship]]="Tweet","Skip","Show")</f>
        <v>Show</v>
      </c>
      <c r="H536" s="67"/>
      <c r="I536" s="68"/>
      <c r="J536" s="68"/>
      <c r="K536" s="34"/>
      <c r="L536" s="75">
        <v>536</v>
      </c>
      <c r="M53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36" s="77" t="s">
        <v>2278</v>
      </c>
      <c r="O536" s="79">
        <v>44529.320694444446</v>
      </c>
      <c r="P536" s="77" t="s">
        <v>2520</v>
      </c>
      <c r="Q536" s="77"/>
      <c r="R536" s="77"/>
      <c r="S536" s="77"/>
      <c r="T536" s="79">
        <v>44529.320694444446</v>
      </c>
      <c r="U536" s="80" t="s">
        <v>4618</v>
      </c>
      <c r="V536" s="77"/>
      <c r="W536" s="77"/>
      <c r="X536" s="81" t="s">
        <v>6617</v>
      </c>
      <c r="Y536" s="81" t="s">
        <v>8352</v>
      </c>
    </row>
    <row r="537" spans="1:25" x14ac:dyDescent="0.25">
      <c r="A537" s="62" t="s">
        <v>467</v>
      </c>
      <c r="B537" s="62" t="s">
        <v>1784</v>
      </c>
      <c r="C537" s="63"/>
      <c r="D537" s="64"/>
      <c r="E537" s="65"/>
      <c r="F537" s="66"/>
      <c r="G537" s="63" t="str">
        <f>IF(Edges[[#This Row],[Relationship]]="Tweet","Skip","Show")</f>
        <v>Show</v>
      </c>
      <c r="H537" s="67"/>
      <c r="I537" s="68"/>
      <c r="J537" s="68"/>
      <c r="K537" s="34"/>
      <c r="L537" s="75">
        <v>537</v>
      </c>
      <c r="M53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37" s="77" t="s">
        <v>2278</v>
      </c>
      <c r="O537" s="79">
        <v>44529.320694444446</v>
      </c>
      <c r="P537" s="77" t="s">
        <v>2520</v>
      </c>
      <c r="Q537" s="77"/>
      <c r="R537" s="77"/>
      <c r="S537" s="77"/>
      <c r="T537" s="79">
        <v>44529.320694444446</v>
      </c>
      <c r="U537" s="80" t="s">
        <v>4618</v>
      </c>
      <c r="V537" s="77"/>
      <c r="W537" s="77"/>
      <c r="X537" s="81" t="s">
        <v>6617</v>
      </c>
      <c r="Y537" s="81" t="s">
        <v>8352</v>
      </c>
    </row>
    <row r="538" spans="1:25" x14ac:dyDescent="0.25">
      <c r="A538" s="62" t="s">
        <v>467</v>
      </c>
      <c r="B538" s="62" t="s">
        <v>1668</v>
      </c>
      <c r="C538" s="63"/>
      <c r="D538" s="64"/>
      <c r="E538" s="65"/>
      <c r="F538" s="66"/>
      <c r="G538" s="63" t="str">
        <f>IF(Edges[[#This Row],[Relationship]]="Tweet","Skip","Show")</f>
        <v>Show</v>
      </c>
      <c r="H538" s="67"/>
      <c r="I538" s="68"/>
      <c r="J538" s="68"/>
      <c r="K538" s="34"/>
      <c r="L538" s="75">
        <v>538</v>
      </c>
      <c r="M53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38" s="77" t="s">
        <v>2279</v>
      </c>
      <c r="O538" s="79">
        <v>44529.320694444446</v>
      </c>
      <c r="P538" s="77" t="s">
        <v>2520</v>
      </c>
      <c r="Q538" s="77"/>
      <c r="R538" s="77"/>
      <c r="S538" s="77"/>
      <c r="T538" s="79">
        <v>44529.320694444446</v>
      </c>
      <c r="U538" s="80" t="s">
        <v>4618</v>
      </c>
      <c r="V538" s="77"/>
      <c r="W538" s="77"/>
      <c r="X538" s="81" t="s">
        <v>6617</v>
      </c>
      <c r="Y538" s="81" t="s">
        <v>8352</v>
      </c>
    </row>
    <row r="539" spans="1:25" x14ac:dyDescent="0.25">
      <c r="A539" s="62" t="s">
        <v>468</v>
      </c>
      <c r="B539" s="62" t="s">
        <v>1704</v>
      </c>
      <c r="C539" s="63"/>
      <c r="D539" s="64"/>
      <c r="E539" s="65"/>
      <c r="F539" s="66"/>
      <c r="G539" s="63" t="str">
        <f>IF(Edges[[#This Row],[Relationship]]="Tweet","Skip","Show")</f>
        <v>Show</v>
      </c>
      <c r="H539" s="67"/>
      <c r="I539" s="68"/>
      <c r="J539" s="68"/>
      <c r="K539" s="34"/>
      <c r="L539" s="75">
        <v>539</v>
      </c>
      <c r="M53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39" s="77" t="s">
        <v>2278</v>
      </c>
      <c r="O539" s="79">
        <v>44529.321087962962</v>
      </c>
      <c r="P539" s="77" t="s">
        <v>2521</v>
      </c>
      <c r="Q539" s="77"/>
      <c r="R539" s="77"/>
      <c r="S539" s="77"/>
      <c r="T539" s="79">
        <v>44529.321087962962</v>
      </c>
      <c r="U539" s="80" t="s">
        <v>4619</v>
      </c>
      <c r="V539" s="77"/>
      <c r="W539" s="77"/>
      <c r="X539" s="81" t="s">
        <v>6618</v>
      </c>
      <c r="Y539" s="81" t="s">
        <v>8353</v>
      </c>
    </row>
    <row r="540" spans="1:25" x14ac:dyDescent="0.25">
      <c r="A540" s="62" t="s">
        <v>468</v>
      </c>
      <c r="B540" s="62" t="s">
        <v>1668</v>
      </c>
      <c r="C540" s="63"/>
      <c r="D540" s="64"/>
      <c r="E540" s="65"/>
      <c r="F540" s="66"/>
      <c r="G540" s="63" t="str">
        <f>IF(Edges[[#This Row],[Relationship]]="Tweet","Skip","Show")</f>
        <v>Show</v>
      </c>
      <c r="H540" s="67"/>
      <c r="I540" s="68"/>
      <c r="J540" s="68"/>
      <c r="K540" s="34"/>
      <c r="L540" s="75">
        <v>540</v>
      </c>
      <c r="M54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40" s="77" t="s">
        <v>2279</v>
      </c>
      <c r="O540" s="79">
        <v>44529.321087962962</v>
      </c>
      <c r="P540" s="77" t="s">
        <v>2521</v>
      </c>
      <c r="Q540" s="77"/>
      <c r="R540" s="77"/>
      <c r="S540" s="77"/>
      <c r="T540" s="79">
        <v>44529.321087962962</v>
      </c>
      <c r="U540" s="80" t="s">
        <v>4619</v>
      </c>
      <c r="V540" s="77"/>
      <c r="W540" s="77"/>
      <c r="X540" s="81" t="s">
        <v>6618</v>
      </c>
      <c r="Y540" s="81" t="s">
        <v>8353</v>
      </c>
    </row>
    <row r="541" spans="1:25" x14ac:dyDescent="0.25">
      <c r="A541" s="62" t="s">
        <v>469</v>
      </c>
      <c r="B541" s="62" t="s">
        <v>1792</v>
      </c>
      <c r="C541" s="63"/>
      <c r="D541" s="64"/>
      <c r="E541" s="65"/>
      <c r="F541" s="66"/>
      <c r="G541" s="63" t="str">
        <f>IF(Edges[[#This Row],[Relationship]]="Tweet","Skip","Show")</f>
        <v>Show</v>
      </c>
      <c r="H541" s="67"/>
      <c r="I541" s="68"/>
      <c r="J541" s="68"/>
      <c r="K541" s="34"/>
      <c r="L541" s="75">
        <v>541</v>
      </c>
      <c r="M54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41" s="77" t="s">
        <v>2278</v>
      </c>
      <c r="O541" s="79">
        <v>44529.321134259262</v>
      </c>
      <c r="P541" s="77" t="s">
        <v>2436</v>
      </c>
      <c r="Q541" s="80" t="s">
        <v>3527</v>
      </c>
      <c r="R541" s="77" t="s">
        <v>4022</v>
      </c>
      <c r="S541" s="77"/>
      <c r="T541" s="79">
        <v>44529.321134259262</v>
      </c>
      <c r="U541" s="80" t="s">
        <v>4620</v>
      </c>
      <c r="V541" s="77"/>
      <c r="W541" s="77"/>
      <c r="X541" s="81" t="s">
        <v>6619</v>
      </c>
      <c r="Y541" s="77"/>
    </row>
    <row r="542" spans="1:25" x14ac:dyDescent="0.25">
      <c r="A542" s="62" t="s">
        <v>470</v>
      </c>
      <c r="B542" s="62" t="s">
        <v>1668</v>
      </c>
      <c r="C542" s="63"/>
      <c r="D542" s="64"/>
      <c r="E542" s="65"/>
      <c r="F542" s="66"/>
      <c r="G542" s="63" t="str">
        <f>IF(Edges[[#This Row],[Relationship]]="Tweet","Skip","Show")</f>
        <v>Show</v>
      </c>
      <c r="H542" s="67"/>
      <c r="I542" s="68"/>
      <c r="J542" s="68"/>
      <c r="K542" s="34"/>
      <c r="L542" s="75">
        <v>542</v>
      </c>
      <c r="M54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42" s="77" t="s">
        <v>2278</v>
      </c>
      <c r="O542" s="79">
        <v>44529.322430555556</v>
      </c>
      <c r="P542" s="77" t="s">
        <v>2522</v>
      </c>
      <c r="Q542" s="77"/>
      <c r="R542" s="77"/>
      <c r="S542" s="77"/>
      <c r="T542" s="79">
        <v>44529.322430555556</v>
      </c>
      <c r="U542" s="80" t="s">
        <v>4621</v>
      </c>
      <c r="V542" s="77"/>
      <c r="W542" s="77"/>
      <c r="X542" s="81" t="s">
        <v>6620</v>
      </c>
      <c r="Y542" s="77"/>
    </row>
    <row r="543" spans="1:25" x14ac:dyDescent="0.25">
      <c r="A543" s="62" t="s">
        <v>470</v>
      </c>
      <c r="B543" s="62" t="s">
        <v>1854</v>
      </c>
      <c r="C543" s="63"/>
      <c r="D543" s="64"/>
      <c r="E543" s="65"/>
      <c r="F543" s="66"/>
      <c r="G543" s="63" t="str">
        <f>IF(Edges[[#This Row],[Relationship]]="Tweet","Skip","Show")</f>
        <v>Show</v>
      </c>
      <c r="H543" s="67"/>
      <c r="I543" s="68"/>
      <c r="J543" s="68"/>
      <c r="K543" s="34"/>
      <c r="L543" s="75">
        <v>543</v>
      </c>
      <c r="M54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43" s="77" t="s">
        <v>2278</v>
      </c>
      <c r="O543" s="79">
        <v>44529.322430555556</v>
      </c>
      <c r="P543" s="77" t="s">
        <v>2522</v>
      </c>
      <c r="Q543" s="77"/>
      <c r="R543" s="77"/>
      <c r="S543" s="77"/>
      <c r="T543" s="79">
        <v>44529.322430555556</v>
      </c>
      <c r="U543" s="80" t="s">
        <v>4621</v>
      </c>
      <c r="V543" s="77"/>
      <c r="W543" s="77"/>
      <c r="X543" s="81" t="s">
        <v>6620</v>
      </c>
      <c r="Y543" s="77"/>
    </row>
    <row r="544" spans="1:25" x14ac:dyDescent="0.25">
      <c r="A544" s="62" t="s">
        <v>470</v>
      </c>
      <c r="B544" s="62" t="s">
        <v>1855</v>
      </c>
      <c r="C544" s="63"/>
      <c r="D544" s="64"/>
      <c r="E544" s="65"/>
      <c r="F544" s="66"/>
      <c r="G544" s="63" t="str">
        <f>IF(Edges[[#This Row],[Relationship]]="Tweet","Skip","Show")</f>
        <v>Show</v>
      </c>
      <c r="H544" s="67"/>
      <c r="I544" s="68"/>
      <c r="J544" s="68"/>
      <c r="K544" s="34"/>
      <c r="L544" s="75">
        <v>544</v>
      </c>
      <c r="M54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44" s="77" t="s">
        <v>2278</v>
      </c>
      <c r="O544" s="79">
        <v>44529.322430555556</v>
      </c>
      <c r="P544" s="77" t="s">
        <v>2522</v>
      </c>
      <c r="Q544" s="77"/>
      <c r="R544" s="77"/>
      <c r="S544" s="77"/>
      <c r="T544" s="79">
        <v>44529.322430555556</v>
      </c>
      <c r="U544" s="80" t="s">
        <v>4621</v>
      </c>
      <c r="V544" s="77"/>
      <c r="W544" s="77"/>
      <c r="X544" s="81" t="s">
        <v>6620</v>
      </c>
      <c r="Y544" s="77"/>
    </row>
    <row r="545" spans="1:25" x14ac:dyDescent="0.25">
      <c r="A545" s="62" t="s">
        <v>471</v>
      </c>
      <c r="B545" s="62" t="s">
        <v>471</v>
      </c>
      <c r="C545" s="63"/>
      <c r="D545" s="64"/>
      <c r="E545" s="65"/>
      <c r="F545" s="66"/>
      <c r="G545" s="63" t="str">
        <f>IF(Edges[[#This Row],[Relationship]]="Tweet","Skip","Show")</f>
        <v>Skip</v>
      </c>
      <c r="H545" s="67"/>
      <c r="I545" s="68"/>
      <c r="J545" s="68"/>
      <c r="K545" s="34"/>
      <c r="L545" s="75">
        <v>545</v>
      </c>
      <c r="M54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45" s="77" t="s">
        <v>178</v>
      </c>
      <c r="O545" s="79">
        <v>44529.322604166664</v>
      </c>
      <c r="P545" s="77" t="s">
        <v>2523</v>
      </c>
      <c r="Q545" s="80" t="s">
        <v>3602</v>
      </c>
      <c r="R545" s="77" t="s">
        <v>4034</v>
      </c>
      <c r="S545" s="77"/>
      <c r="T545" s="79">
        <v>44529.322604166664</v>
      </c>
      <c r="U545" s="80" t="s">
        <v>4622</v>
      </c>
      <c r="V545" s="77"/>
      <c r="W545" s="77"/>
      <c r="X545" s="81" t="s">
        <v>6621</v>
      </c>
      <c r="Y545" s="77"/>
    </row>
    <row r="546" spans="1:25" x14ac:dyDescent="0.25">
      <c r="A546" s="62" t="s">
        <v>472</v>
      </c>
      <c r="B546" s="62" t="s">
        <v>1667</v>
      </c>
      <c r="C546" s="63"/>
      <c r="D546" s="64"/>
      <c r="E546" s="65"/>
      <c r="F546" s="66"/>
      <c r="G546" s="63" t="str">
        <f>IF(Edges[[#This Row],[Relationship]]="Tweet","Skip","Show")</f>
        <v>Show</v>
      </c>
      <c r="H546" s="67"/>
      <c r="I546" s="68"/>
      <c r="J546" s="68"/>
      <c r="K546" s="34"/>
      <c r="L546" s="75">
        <v>546</v>
      </c>
      <c r="M54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46" s="77" t="s">
        <v>2278</v>
      </c>
      <c r="O546" s="79">
        <v>44529.322916666664</v>
      </c>
      <c r="P546" s="77" t="s">
        <v>2284</v>
      </c>
      <c r="Q546" s="77"/>
      <c r="R546" s="77"/>
      <c r="S546" s="77"/>
      <c r="T546" s="79">
        <v>44529.322916666664</v>
      </c>
      <c r="U546" s="80" t="s">
        <v>4623</v>
      </c>
      <c r="V546" s="77"/>
      <c r="W546" s="77"/>
      <c r="X546" s="81" t="s">
        <v>6622</v>
      </c>
      <c r="Y546" s="77"/>
    </row>
    <row r="547" spans="1:25" x14ac:dyDescent="0.25">
      <c r="A547" s="62" t="s">
        <v>472</v>
      </c>
      <c r="B547" s="62" t="s">
        <v>1668</v>
      </c>
      <c r="C547" s="63"/>
      <c r="D547" s="64"/>
      <c r="E547" s="65"/>
      <c r="F547" s="66"/>
      <c r="G547" s="63" t="str">
        <f>IF(Edges[[#This Row],[Relationship]]="Tweet","Skip","Show")</f>
        <v>Show</v>
      </c>
      <c r="H547" s="67"/>
      <c r="I547" s="68"/>
      <c r="J547" s="68"/>
      <c r="K547" s="34"/>
      <c r="L547" s="75">
        <v>547</v>
      </c>
      <c r="M54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47" s="77" t="s">
        <v>2278</v>
      </c>
      <c r="O547" s="79">
        <v>44529.322916666664</v>
      </c>
      <c r="P547" s="77" t="s">
        <v>2284</v>
      </c>
      <c r="Q547" s="77"/>
      <c r="R547" s="77"/>
      <c r="S547" s="77"/>
      <c r="T547" s="79">
        <v>44529.322916666664</v>
      </c>
      <c r="U547" s="80" t="s">
        <v>4623</v>
      </c>
      <c r="V547" s="77"/>
      <c r="W547" s="77"/>
      <c r="X547" s="81" t="s">
        <v>6622</v>
      </c>
      <c r="Y547" s="77"/>
    </row>
    <row r="548" spans="1:25" x14ac:dyDescent="0.25">
      <c r="A548" s="62" t="s">
        <v>473</v>
      </c>
      <c r="B548" s="62" t="s">
        <v>1856</v>
      </c>
      <c r="C548" s="63"/>
      <c r="D548" s="64"/>
      <c r="E548" s="65"/>
      <c r="F548" s="66"/>
      <c r="G548" s="63" t="str">
        <f>IF(Edges[[#This Row],[Relationship]]="Tweet","Skip","Show")</f>
        <v>Show</v>
      </c>
      <c r="H548" s="67"/>
      <c r="I548" s="68"/>
      <c r="J548" s="68"/>
      <c r="K548" s="34"/>
      <c r="L548" s="75">
        <v>548</v>
      </c>
      <c r="M54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48" s="77" t="s">
        <v>2279</v>
      </c>
      <c r="O548" s="79">
        <v>44529.323368055557</v>
      </c>
      <c r="P548" s="77" t="s">
        <v>2524</v>
      </c>
      <c r="Q548" s="77"/>
      <c r="R548" s="77"/>
      <c r="S548" s="77"/>
      <c r="T548" s="79">
        <v>44529.323368055557</v>
      </c>
      <c r="U548" s="80" t="s">
        <v>4624</v>
      </c>
      <c r="V548" s="77"/>
      <c r="W548" s="77"/>
      <c r="X548" s="81" t="s">
        <v>6623</v>
      </c>
      <c r="Y548" s="81" t="s">
        <v>8354</v>
      </c>
    </row>
    <row r="549" spans="1:25" x14ac:dyDescent="0.25">
      <c r="A549" s="62" t="s">
        <v>474</v>
      </c>
      <c r="B549" s="62" t="s">
        <v>1623</v>
      </c>
      <c r="C549" s="63"/>
      <c r="D549" s="64"/>
      <c r="E549" s="65"/>
      <c r="F549" s="66"/>
      <c r="G549" s="63" t="str">
        <f>IF(Edges[[#This Row],[Relationship]]="Tweet","Skip","Show")</f>
        <v>Show</v>
      </c>
      <c r="H549" s="67"/>
      <c r="I549" s="68"/>
      <c r="J549" s="68"/>
      <c r="K549" s="34"/>
      <c r="L549" s="75">
        <v>549</v>
      </c>
      <c r="M54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49" s="77" t="s">
        <v>2278</v>
      </c>
      <c r="O549" s="79">
        <v>44529.323865740742</v>
      </c>
      <c r="P549" s="77" t="s">
        <v>2463</v>
      </c>
      <c r="Q549" s="77"/>
      <c r="R549" s="77"/>
      <c r="S549" s="77"/>
      <c r="T549" s="79">
        <v>44529.323865740742</v>
      </c>
      <c r="U549" s="80" t="s">
        <v>4625</v>
      </c>
      <c r="V549" s="77"/>
      <c r="W549" s="77"/>
      <c r="X549" s="81" t="s">
        <v>6624</v>
      </c>
      <c r="Y549" s="77"/>
    </row>
    <row r="550" spans="1:25" x14ac:dyDescent="0.25">
      <c r="A550" s="62" t="s">
        <v>475</v>
      </c>
      <c r="B550" s="62" t="s">
        <v>1857</v>
      </c>
      <c r="C550" s="63"/>
      <c r="D550" s="64"/>
      <c r="E550" s="65"/>
      <c r="F550" s="66"/>
      <c r="G550" s="63" t="str">
        <f>IF(Edges[[#This Row],[Relationship]]="Tweet","Skip","Show")</f>
        <v>Show</v>
      </c>
      <c r="H550" s="67"/>
      <c r="I550" s="68"/>
      <c r="J550" s="68"/>
      <c r="K550" s="34"/>
      <c r="L550" s="75">
        <v>550</v>
      </c>
      <c r="M55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50" s="77" t="s">
        <v>2278</v>
      </c>
      <c r="O550" s="79">
        <v>44529.302569444444</v>
      </c>
      <c r="P550" s="77" t="s">
        <v>2525</v>
      </c>
      <c r="Q550" s="77"/>
      <c r="R550" s="77"/>
      <c r="S550" s="77"/>
      <c r="T550" s="79">
        <v>44529.302569444444</v>
      </c>
      <c r="U550" s="80" t="s">
        <v>4626</v>
      </c>
      <c r="V550" s="77"/>
      <c r="W550" s="77"/>
      <c r="X550" s="81" t="s">
        <v>6625</v>
      </c>
      <c r="Y550" s="77"/>
    </row>
    <row r="551" spans="1:25" x14ac:dyDescent="0.25">
      <c r="A551" s="62" t="s">
        <v>475</v>
      </c>
      <c r="B551" s="62" t="s">
        <v>1669</v>
      </c>
      <c r="C551" s="63"/>
      <c r="D551" s="64"/>
      <c r="E551" s="65"/>
      <c r="F551" s="66"/>
      <c r="G551" s="63" t="str">
        <f>IF(Edges[[#This Row],[Relationship]]="Tweet","Skip","Show")</f>
        <v>Show</v>
      </c>
      <c r="H551" s="67"/>
      <c r="I551" s="68"/>
      <c r="J551" s="68"/>
      <c r="K551" s="34"/>
      <c r="L551" s="75">
        <v>551</v>
      </c>
      <c r="M55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51" s="77" t="s">
        <v>2278</v>
      </c>
      <c r="O551" s="79">
        <v>44529.324166666665</v>
      </c>
      <c r="P551" s="77" t="s">
        <v>2526</v>
      </c>
      <c r="Q551" s="80" t="s">
        <v>3603</v>
      </c>
      <c r="R551" s="77" t="s">
        <v>4035</v>
      </c>
      <c r="S551" s="77"/>
      <c r="T551" s="79">
        <v>44529.324166666665</v>
      </c>
      <c r="U551" s="80" t="s">
        <v>4627</v>
      </c>
      <c r="V551" s="77"/>
      <c r="W551" s="77"/>
      <c r="X551" s="81" t="s">
        <v>6626</v>
      </c>
      <c r="Y551" s="77"/>
    </row>
    <row r="552" spans="1:25" x14ac:dyDescent="0.25">
      <c r="A552" s="62" t="s">
        <v>475</v>
      </c>
      <c r="B552" s="62" t="s">
        <v>1670</v>
      </c>
      <c r="C552" s="63"/>
      <c r="D552" s="64"/>
      <c r="E552" s="65"/>
      <c r="F552" s="66"/>
      <c r="G552" s="63" t="str">
        <f>IF(Edges[[#This Row],[Relationship]]="Tweet","Skip","Show")</f>
        <v>Show</v>
      </c>
      <c r="H552" s="67"/>
      <c r="I552" s="68"/>
      <c r="J552" s="68"/>
      <c r="K552" s="34"/>
      <c r="L552" s="75">
        <v>552</v>
      </c>
      <c r="M55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52" s="77" t="s">
        <v>2278</v>
      </c>
      <c r="O552" s="79">
        <v>44529.324166666665</v>
      </c>
      <c r="P552" s="77" t="s">
        <v>2526</v>
      </c>
      <c r="Q552" s="80" t="s">
        <v>3603</v>
      </c>
      <c r="R552" s="77" t="s">
        <v>4035</v>
      </c>
      <c r="S552" s="77"/>
      <c r="T552" s="79">
        <v>44529.324166666665</v>
      </c>
      <c r="U552" s="80" t="s">
        <v>4627</v>
      </c>
      <c r="V552" s="77"/>
      <c r="W552" s="77"/>
      <c r="X552" s="81" t="s">
        <v>6626</v>
      </c>
      <c r="Y552" s="77"/>
    </row>
    <row r="553" spans="1:25" x14ac:dyDescent="0.25">
      <c r="A553" s="62" t="s">
        <v>475</v>
      </c>
      <c r="B553" s="62" t="s">
        <v>1664</v>
      </c>
      <c r="C553" s="63"/>
      <c r="D553" s="64"/>
      <c r="E553" s="65"/>
      <c r="F553" s="66"/>
      <c r="G553" s="63" t="str">
        <f>IF(Edges[[#This Row],[Relationship]]="Tweet","Skip","Show")</f>
        <v>Show</v>
      </c>
      <c r="H553" s="67"/>
      <c r="I553" s="68"/>
      <c r="J553" s="68"/>
      <c r="K553" s="34"/>
      <c r="L553" s="75">
        <v>553</v>
      </c>
      <c r="M55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53" s="77" t="s">
        <v>2278</v>
      </c>
      <c r="O553" s="79">
        <v>44529.324166666665</v>
      </c>
      <c r="P553" s="77" t="s">
        <v>2526</v>
      </c>
      <c r="Q553" s="80" t="s">
        <v>3603</v>
      </c>
      <c r="R553" s="77" t="s">
        <v>4035</v>
      </c>
      <c r="S553" s="77"/>
      <c r="T553" s="79">
        <v>44529.324166666665</v>
      </c>
      <c r="U553" s="80" t="s">
        <v>4627</v>
      </c>
      <c r="V553" s="77"/>
      <c r="W553" s="77"/>
      <c r="X553" s="81" t="s">
        <v>6626</v>
      </c>
      <c r="Y553" s="77"/>
    </row>
    <row r="554" spans="1:25" x14ac:dyDescent="0.25">
      <c r="A554" s="62" t="s">
        <v>476</v>
      </c>
      <c r="B554" s="62" t="s">
        <v>1706</v>
      </c>
      <c r="C554" s="63"/>
      <c r="D554" s="64"/>
      <c r="E554" s="65"/>
      <c r="F554" s="66"/>
      <c r="G554" s="63" t="str">
        <f>IF(Edges[[#This Row],[Relationship]]="Tweet","Skip","Show")</f>
        <v>Show</v>
      </c>
      <c r="H554" s="67"/>
      <c r="I554" s="68"/>
      <c r="J554" s="68"/>
      <c r="K554" s="34"/>
      <c r="L554" s="75">
        <v>554</v>
      </c>
      <c r="M55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54" s="77" t="s">
        <v>2278</v>
      </c>
      <c r="O554" s="79">
        <v>44529.324479166666</v>
      </c>
      <c r="P554" s="77" t="s">
        <v>2320</v>
      </c>
      <c r="Q554" s="80" t="s">
        <v>3523</v>
      </c>
      <c r="R554" s="77" t="s">
        <v>4021</v>
      </c>
      <c r="S554" s="77" t="s">
        <v>4109</v>
      </c>
      <c r="T554" s="79">
        <v>44529.324479166666</v>
      </c>
      <c r="U554" s="80" t="s">
        <v>4628</v>
      </c>
      <c r="V554" s="77"/>
      <c r="W554" s="77"/>
      <c r="X554" s="81" t="s">
        <v>6627</v>
      </c>
      <c r="Y554" s="77"/>
    </row>
    <row r="555" spans="1:25" x14ac:dyDescent="0.25">
      <c r="A555" s="62" t="s">
        <v>477</v>
      </c>
      <c r="B555" s="62" t="s">
        <v>1150</v>
      </c>
      <c r="C555" s="63"/>
      <c r="D555" s="64"/>
      <c r="E555" s="65"/>
      <c r="F555" s="66"/>
      <c r="G555" s="63" t="str">
        <f>IF(Edges[[#This Row],[Relationship]]="Tweet","Skip","Show")</f>
        <v>Show</v>
      </c>
      <c r="H555" s="67"/>
      <c r="I555" s="68"/>
      <c r="J555" s="68"/>
      <c r="K555" s="34"/>
      <c r="L555" s="75">
        <v>555</v>
      </c>
      <c r="M55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55" s="77" t="s">
        <v>2278</v>
      </c>
      <c r="O555" s="79">
        <v>44529.324652777781</v>
      </c>
      <c r="P555" s="77" t="s">
        <v>2527</v>
      </c>
      <c r="Q555" s="77"/>
      <c r="R555" s="77"/>
      <c r="S555" s="77"/>
      <c r="T555" s="79">
        <v>44529.324652777781</v>
      </c>
      <c r="U555" s="80" t="s">
        <v>4629</v>
      </c>
      <c r="V555" s="77"/>
      <c r="W555" s="77"/>
      <c r="X555" s="81" t="s">
        <v>6628</v>
      </c>
      <c r="Y555" s="81" t="s">
        <v>8355</v>
      </c>
    </row>
    <row r="556" spans="1:25" x14ac:dyDescent="0.25">
      <c r="A556" s="62" t="s">
        <v>477</v>
      </c>
      <c r="B556" s="62" t="s">
        <v>1668</v>
      </c>
      <c r="C556" s="63"/>
      <c r="D556" s="64"/>
      <c r="E556" s="65"/>
      <c r="F556" s="66"/>
      <c r="G556" s="63" t="str">
        <f>IF(Edges[[#This Row],[Relationship]]="Tweet","Skip","Show")</f>
        <v>Show</v>
      </c>
      <c r="H556" s="67"/>
      <c r="I556" s="68"/>
      <c r="J556" s="68"/>
      <c r="K556" s="34"/>
      <c r="L556" s="75">
        <v>556</v>
      </c>
      <c r="M55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56" s="77" t="s">
        <v>2278</v>
      </c>
      <c r="O556" s="79">
        <v>44529.324652777781</v>
      </c>
      <c r="P556" s="77" t="s">
        <v>2527</v>
      </c>
      <c r="Q556" s="77"/>
      <c r="R556" s="77"/>
      <c r="S556" s="77"/>
      <c r="T556" s="79">
        <v>44529.324652777781</v>
      </c>
      <c r="U556" s="80" t="s">
        <v>4629</v>
      </c>
      <c r="V556" s="77"/>
      <c r="W556" s="77"/>
      <c r="X556" s="81" t="s">
        <v>6628</v>
      </c>
      <c r="Y556" s="81" t="s">
        <v>8355</v>
      </c>
    </row>
    <row r="557" spans="1:25" x14ac:dyDescent="0.25">
      <c r="A557" s="62" t="s">
        <v>477</v>
      </c>
      <c r="B557" s="62" t="s">
        <v>1715</v>
      </c>
      <c r="C557" s="63"/>
      <c r="D557" s="64"/>
      <c r="E557" s="65"/>
      <c r="F557" s="66"/>
      <c r="G557" s="63" t="str">
        <f>IF(Edges[[#This Row],[Relationship]]="Tweet","Skip","Show")</f>
        <v>Show</v>
      </c>
      <c r="H557" s="67"/>
      <c r="I557" s="68"/>
      <c r="J557" s="68"/>
      <c r="K557" s="34"/>
      <c r="L557" s="75">
        <v>557</v>
      </c>
      <c r="M55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57" s="77" t="s">
        <v>2279</v>
      </c>
      <c r="O557" s="79">
        <v>44529.324652777781</v>
      </c>
      <c r="P557" s="77" t="s">
        <v>2527</v>
      </c>
      <c r="Q557" s="77"/>
      <c r="R557" s="77"/>
      <c r="S557" s="77"/>
      <c r="T557" s="79">
        <v>44529.324652777781</v>
      </c>
      <c r="U557" s="80" t="s">
        <v>4629</v>
      </c>
      <c r="V557" s="77"/>
      <c r="W557" s="77"/>
      <c r="X557" s="81" t="s">
        <v>6628</v>
      </c>
      <c r="Y557" s="81" t="s">
        <v>8355</v>
      </c>
    </row>
    <row r="558" spans="1:25" x14ac:dyDescent="0.25">
      <c r="A558" s="62" t="s">
        <v>478</v>
      </c>
      <c r="B558" s="62" t="s">
        <v>1858</v>
      </c>
      <c r="C558" s="63"/>
      <c r="D558" s="64"/>
      <c r="E558" s="65"/>
      <c r="F558" s="66"/>
      <c r="G558" s="63" t="str">
        <f>IF(Edges[[#This Row],[Relationship]]="Tweet","Skip","Show")</f>
        <v>Show</v>
      </c>
      <c r="H558" s="67"/>
      <c r="I558" s="68"/>
      <c r="J558" s="68"/>
      <c r="K558" s="34"/>
      <c r="L558" s="75">
        <v>558</v>
      </c>
      <c r="M55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58" s="77" t="s">
        <v>2278</v>
      </c>
      <c r="O558" s="79">
        <v>44529.324861111112</v>
      </c>
      <c r="P558" s="77" t="s">
        <v>2528</v>
      </c>
      <c r="Q558" s="77"/>
      <c r="R558" s="77"/>
      <c r="S558" s="77"/>
      <c r="T558" s="79">
        <v>44529.324861111112</v>
      </c>
      <c r="U558" s="80" t="s">
        <v>4630</v>
      </c>
      <c r="V558" s="77"/>
      <c r="W558" s="77"/>
      <c r="X558" s="81" t="s">
        <v>6629</v>
      </c>
      <c r="Y558" s="77"/>
    </row>
    <row r="559" spans="1:25" x14ac:dyDescent="0.25">
      <c r="A559" s="62" t="s">
        <v>479</v>
      </c>
      <c r="B559" s="62" t="s">
        <v>479</v>
      </c>
      <c r="C559" s="63"/>
      <c r="D559" s="64"/>
      <c r="E559" s="65"/>
      <c r="F559" s="66"/>
      <c r="G559" s="63" t="str">
        <f>IF(Edges[[#This Row],[Relationship]]="Tweet","Skip","Show")</f>
        <v>Skip</v>
      </c>
      <c r="H559" s="67"/>
      <c r="I559" s="68"/>
      <c r="J559" s="68"/>
      <c r="K559" s="34"/>
      <c r="L559" s="75">
        <v>559</v>
      </c>
      <c r="M55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59" s="77" t="s">
        <v>178</v>
      </c>
      <c r="O559" s="79">
        <v>44529.324942129628</v>
      </c>
      <c r="P559" s="80" t="s">
        <v>2529</v>
      </c>
      <c r="Q559" s="80" t="s">
        <v>3604</v>
      </c>
      <c r="R559" s="77" t="s">
        <v>4019</v>
      </c>
      <c r="S559" s="77"/>
      <c r="T559" s="79">
        <v>44529.324942129628</v>
      </c>
      <c r="U559" s="80" t="s">
        <v>4631</v>
      </c>
      <c r="V559" s="77"/>
      <c r="W559" s="77"/>
      <c r="X559" s="81" t="s">
        <v>6630</v>
      </c>
      <c r="Y559" s="77"/>
    </row>
    <row r="560" spans="1:25" x14ac:dyDescent="0.25">
      <c r="A560" s="62" t="s">
        <v>480</v>
      </c>
      <c r="B560" s="62" t="s">
        <v>1692</v>
      </c>
      <c r="C560" s="63"/>
      <c r="D560" s="64"/>
      <c r="E560" s="65"/>
      <c r="F560" s="66"/>
      <c r="G560" s="63" t="str">
        <f>IF(Edges[[#This Row],[Relationship]]="Tweet","Skip","Show")</f>
        <v>Show</v>
      </c>
      <c r="H560" s="67"/>
      <c r="I560" s="68"/>
      <c r="J560" s="68"/>
      <c r="K560" s="34"/>
      <c r="L560" s="75">
        <v>560</v>
      </c>
      <c r="M56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60" s="77" t="s">
        <v>2278</v>
      </c>
      <c r="O560" s="79">
        <v>44529.325532407405</v>
      </c>
      <c r="P560" s="77" t="s">
        <v>2304</v>
      </c>
      <c r="Q560" s="77"/>
      <c r="R560" s="77"/>
      <c r="S560" s="77"/>
      <c r="T560" s="79">
        <v>44529.325532407405</v>
      </c>
      <c r="U560" s="80" t="s">
        <v>4632</v>
      </c>
      <c r="V560" s="77"/>
      <c r="W560" s="77"/>
      <c r="X560" s="81" t="s">
        <v>6631</v>
      </c>
      <c r="Y560" s="77"/>
    </row>
    <row r="561" spans="1:25" x14ac:dyDescent="0.25">
      <c r="A561" s="62" t="s">
        <v>481</v>
      </c>
      <c r="B561" s="62" t="s">
        <v>1807</v>
      </c>
      <c r="C561" s="63"/>
      <c r="D561" s="64"/>
      <c r="E561" s="65"/>
      <c r="F561" s="66"/>
      <c r="G561" s="63" t="str">
        <f>IF(Edges[[#This Row],[Relationship]]="Tweet","Skip","Show")</f>
        <v>Show</v>
      </c>
      <c r="H561" s="67"/>
      <c r="I561" s="68"/>
      <c r="J561" s="68"/>
      <c r="K561" s="34"/>
      <c r="L561" s="75">
        <v>561</v>
      </c>
      <c r="M56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61" s="77" t="s">
        <v>2278</v>
      </c>
      <c r="O561" s="79">
        <v>44529.32104166667</v>
      </c>
      <c r="P561" s="77" t="s">
        <v>2464</v>
      </c>
      <c r="Q561" s="77"/>
      <c r="R561" s="77"/>
      <c r="S561" s="77"/>
      <c r="T561" s="79">
        <v>44529.32104166667</v>
      </c>
      <c r="U561" s="80" t="s">
        <v>4633</v>
      </c>
      <c r="V561" s="77"/>
      <c r="W561" s="77"/>
      <c r="X561" s="81" t="s">
        <v>6632</v>
      </c>
      <c r="Y561" s="77"/>
    </row>
    <row r="562" spans="1:25" x14ac:dyDescent="0.25">
      <c r="A562" s="62" t="s">
        <v>481</v>
      </c>
      <c r="B562" s="62" t="s">
        <v>1859</v>
      </c>
      <c r="C562" s="63"/>
      <c r="D562" s="64"/>
      <c r="E562" s="65"/>
      <c r="F562" s="66"/>
      <c r="G562" s="63" t="str">
        <f>IF(Edges[[#This Row],[Relationship]]="Tweet","Skip","Show")</f>
        <v>Show</v>
      </c>
      <c r="H562" s="67"/>
      <c r="I562" s="68"/>
      <c r="J562" s="68"/>
      <c r="K562" s="34"/>
      <c r="L562" s="75">
        <v>562</v>
      </c>
      <c r="M56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62" s="77" t="s">
        <v>2278</v>
      </c>
      <c r="O562" s="79">
        <v>44529.325856481482</v>
      </c>
      <c r="P562" s="77" t="s">
        <v>2530</v>
      </c>
      <c r="Q562" s="77"/>
      <c r="R562" s="77"/>
      <c r="S562" s="77"/>
      <c r="T562" s="79">
        <v>44529.325856481482</v>
      </c>
      <c r="U562" s="80" t="s">
        <v>4634</v>
      </c>
      <c r="V562" s="77"/>
      <c r="W562" s="77"/>
      <c r="X562" s="81" t="s">
        <v>6633</v>
      </c>
      <c r="Y562" s="77"/>
    </row>
    <row r="563" spans="1:25" x14ac:dyDescent="0.25">
      <c r="A563" s="62" t="s">
        <v>482</v>
      </c>
      <c r="B563" s="62" t="s">
        <v>1150</v>
      </c>
      <c r="C563" s="63"/>
      <c r="D563" s="64"/>
      <c r="E563" s="65"/>
      <c r="F563" s="66"/>
      <c r="G563" s="63" t="str">
        <f>IF(Edges[[#This Row],[Relationship]]="Tweet","Skip","Show")</f>
        <v>Show</v>
      </c>
      <c r="H563" s="67"/>
      <c r="I563" s="68"/>
      <c r="J563" s="68"/>
      <c r="K563" s="34"/>
      <c r="L563" s="75">
        <v>563</v>
      </c>
      <c r="M56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63" s="77" t="s">
        <v>2278</v>
      </c>
      <c r="O563" s="79">
        <v>44529.325868055559</v>
      </c>
      <c r="P563" s="77" t="s">
        <v>2334</v>
      </c>
      <c r="Q563" s="77"/>
      <c r="R563" s="77"/>
      <c r="S563" s="77" t="s">
        <v>4113</v>
      </c>
      <c r="T563" s="79">
        <v>44529.325868055559</v>
      </c>
      <c r="U563" s="80" t="s">
        <v>4635</v>
      </c>
      <c r="V563" s="77"/>
      <c r="W563" s="77"/>
      <c r="X563" s="81" t="s">
        <v>6634</v>
      </c>
      <c r="Y563" s="77"/>
    </row>
    <row r="564" spans="1:25" x14ac:dyDescent="0.25">
      <c r="A564" s="62" t="s">
        <v>482</v>
      </c>
      <c r="B564" s="62" t="s">
        <v>1668</v>
      </c>
      <c r="C564" s="63"/>
      <c r="D564" s="64"/>
      <c r="E564" s="65"/>
      <c r="F564" s="66"/>
      <c r="G564" s="63" t="str">
        <f>IF(Edges[[#This Row],[Relationship]]="Tweet","Skip","Show")</f>
        <v>Show</v>
      </c>
      <c r="H564" s="67"/>
      <c r="I564" s="68"/>
      <c r="J564" s="68"/>
      <c r="K564" s="34"/>
      <c r="L564" s="75">
        <v>564</v>
      </c>
      <c r="M56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64" s="77" t="s">
        <v>2278</v>
      </c>
      <c r="O564" s="79">
        <v>44529.325868055559</v>
      </c>
      <c r="P564" s="77" t="s">
        <v>2334</v>
      </c>
      <c r="Q564" s="77"/>
      <c r="R564" s="77"/>
      <c r="S564" s="77" t="s">
        <v>4113</v>
      </c>
      <c r="T564" s="79">
        <v>44529.325868055559</v>
      </c>
      <c r="U564" s="80" t="s">
        <v>4635</v>
      </c>
      <c r="V564" s="77"/>
      <c r="W564" s="77"/>
      <c r="X564" s="81" t="s">
        <v>6634</v>
      </c>
      <c r="Y564" s="77"/>
    </row>
    <row r="565" spans="1:25" x14ac:dyDescent="0.25">
      <c r="A565" s="62" t="s">
        <v>482</v>
      </c>
      <c r="B565" s="62" t="s">
        <v>1715</v>
      </c>
      <c r="C565" s="63"/>
      <c r="D565" s="64"/>
      <c r="E565" s="65"/>
      <c r="F565" s="66"/>
      <c r="G565" s="63" t="str">
        <f>IF(Edges[[#This Row],[Relationship]]="Tweet","Skip","Show")</f>
        <v>Show</v>
      </c>
      <c r="H565" s="67"/>
      <c r="I565" s="68"/>
      <c r="J565" s="68"/>
      <c r="K565" s="34"/>
      <c r="L565" s="75">
        <v>565</v>
      </c>
      <c r="M56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65" s="77" t="s">
        <v>2278</v>
      </c>
      <c r="O565" s="79">
        <v>44529.325868055559</v>
      </c>
      <c r="P565" s="77" t="s">
        <v>2334</v>
      </c>
      <c r="Q565" s="77"/>
      <c r="R565" s="77"/>
      <c r="S565" s="77" t="s">
        <v>4113</v>
      </c>
      <c r="T565" s="79">
        <v>44529.325868055559</v>
      </c>
      <c r="U565" s="80" t="s">
        <v>4635</v>
      </c>
      <c r="V565" s="77"/>
      <c r="W565" s="77"/>
      <c r="X565" s="81" t="s">
        <v>6634</v>
      </c>
      <c r="Y565" s="77"/>
    </row>
    <row r="566" spans="1:25" x14ac:dyDescent="0.25">
      <c r="A566" s="62" t="s">
        <v>483</v>
      </c>
      <c r="B566" s="62" t="s">
        <v>483</v>
      </c>
      <c r="C566" s="63"/>
      <c r="D566" s="64"/>
      <c r="E566" s="65"/>
      <c r="F566" s="66"/>
      <c r="G566" s="63" t="str">
        <f>IF(Edges[[#This Row],[Relationship]]="Tweet","Skip","Show")</f>
        <v>Skip</v>
      </c>
      <c r="H566" s="67"/>
      <c r="I566" s="68"/>
      <c r="J566" s="68"/>
      <c r="K566" s="34"/>
      <c r="L566" s="75">
        <v>566</v>
      </c>
      <c r="M56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66" s="77" t="s">
        <v>178</v>
      </c>
      <c r="O566" s="79">
        <v>44529.326006944444</v>
      </c>
      <c r="P566" s="77" t="s">
        <v>2531</v>
      </c>
      <c r="Q566" s="77" t="s">
        <v>3605</v>
      </c>
      <c r="R566" s="77" t="s">
        <v>4036</v>
      </c>
      <c r="S566" s="77"/>
      <c r="T566" s="79">
        <v>44529.326006944444</v>
      </c>
      <c r="U566" s="80" t="s">
        <v>4636</v>
      </c>
      <c r="V566" s="77"/>
      <c r="W566" s="77"/>
      <c r="X566" s="81" t="s">
        <v>6635</v>
      </c>
      <c r="Y566" s="77"/>
    </row>
    <row r="567" spans="1:25" x14ac:dyDescent="0.25">
      <c r="A567" s="62" t="s">
        <v>484</v>
      </c>
      <c r="B567" s="62" t="s">
        <v>1479</v>
      </c>
      <c r="C567" s="63"/>
      <c r="D567" s="64"/>
      <c r="E567" s="65"/>
      <c r="F567" s="66"/>
      <c r="G567" s="63" t="str">
        <f>IF(Edges[[#This Row],[Relationship]]="Tweet","Skip","Show")</f>
        <v>Show</v>
      </c>
      <c r="H567" s="67"/>
      <c r="I567" s="68"/>
      <c r="J567" s="68"/>
      <c r="K567" s="34"/>
      <c r="L567" s="75">
        <v>567</v>
      </c>
      <c r="M56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67" s="77" t="s">
        <v>2278</v>
      </c>
      <c r="O567" s="79">
        <v>44529.326493055552</v>
      </c>
      <c r="P567" s="77" t="s">
        <v>2502</v>
      </c>
      <c r="Q567" s="77"/>
      <c r="R567" s="77"/>
      <c r="S567" s="77" t="s">
        <v>1668</v>
      </c>
      <c r="T567" s="79">
        <v>44529.326493055552</v>
      </c>
      <c r="U567" s="80" t="s">
        <v>4637</v>
      </c>
      <c r="V567" s="77"/>
      <c r="W567" s="77"/>
      <c r="X567" s="81" t="s">
        <v>6636</v>
      </c>
      <c r="Y567" s="77"/>
    </row>
    <row r="568" spans="1:25" x14ac:dyDescent="0.25">
      <c r="A568" s="62" t="s">
        <v>485</v>
      </c>
      <c r="B568" s="62" t="s">
        <v>1671</v>
      </c>
      <c r="C568" s="63"/>
      <c r="D568" s="64"/>
      <c r="E568" s="65"/>
      <c r="F568" s="66"/>
      <c r="G568" s="63" t="str">
        <f>IF(Edges[[#This Row],[Relationship]]="Tweet","Skip","Show")</f>
        <v>Show</v>
      </c>
      <c r="H568" s="67"/>
      <c r="I568" s="68"/>
      <c r="J568" s="68"/>
      <c r="K568" s="34"/>
      <c r="L568" s="75">
        <v>568</v>
      </c>
      <c r="M56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68" s="77" t="s">
        <v>2278</v>
      </c>
      <c r="O568" s="79">
        <v>44529.327650462961</v>
      </c>
      <c r="P568" s="77" t="s">
        <v>2287</v>
      </c>
      <c r="Q568" s="77"/>
      <c r="R568" s="77"/>
      <c r="S568" s="77"/>
      <c r="T568" s="79">
        <v>44529.327650462961</v>
      </c>
      <c r="U568" s="80" t="s">
        <v>4638</v>
      </c>
      <c r="V568" s="77"/>
      <c r="W568" s="77"/>
      <c r="X568" s="81" t="s">
        <v>6637</v>
      </c>
      <c r="Y568" s="77"/>
    </row>
    <row r="569" spans="1:25" x14ac:dyDescent="0.25">
      <c r="A569" s="62" t="s">
        <v>486</v>
      </c>
      <c r="B569" s="62" t="s">
        <v>1714</v>
      </c>
      <c r="C569" s="63"/>
      <c r="D569" s="64"/>
      <c r="E569" s="65"/>
      <c r="F569" s="66"/>
      <c r="G569" s="63" t="str">
        <f>IF(Edges[[#This Row],[Relationship]]="Tweet","Skip","Show")</f>
        <v>Show</v>
      </c>
      <c r="H569" s="67"/>
      <c r="I569" s="68"/>
      <c r="J569" s="68"/>
      <c r="K569" s="34"/>
      <c r="L569" s="75">
        <v>569</v>
      </c>
      <c r="M56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69" s="77" t="s">
        <v>2278</v>
      </c>
      <c r="O569" s="79">
        <v>44529.328240740739</v>
      </c>
      <c r="P569" s="77" t="s">
        <v>2333</v>
      </c>
      <c r="Q569" s="80" t="s">
        <v>3527</v>
      </c>
      <c r="R569" s="77" t="s">
        <v>4022</v>
      </c>
      <c r="S569" s="77" t="s">
        <v>4112</v>
      </c>
      <c r="T569" s="79">
        <v>44529.328240740739</v>
      </c>
      <c r="U569" s="80" t="s">
        <v>4639</v>
      </c>
      <c r="V569" s="77"/>
      <c r="W569" s="77"/>
      <c r="X569" s="81" t="s">
        <v>6638</v>
      </c>
      <c r="Y569" s="77"/>
    </row>
    <row r="570" spans="1:25" x14ac:dyDescent="0.25">
      <c r="A570" s="62" t="s">
        <v>487</v>
      </c>
      <c r="B570" s="62" t="s">
        <v>1623</v>
      </c>
      <c r="C570" s="63"/>
      <c r="D570" s="64"/>
      <c r="E570" s="65"/>
      <c r="F570" s="66"/>
      <c r="G570" s="63" t="str">
        <f>IF(Edges[[#This Row],[Relationship]]="Tweet","Skip","Show")</f>
        <v>Show</v>
      </c>
      <c r="H570" s="67"/>
      <c r="I570" s="68"/>
      <c r="J570" s="68"/>
      <c r="K570" s="34"/>
      <c r="L570" s="75">
        <v>570</v>
      </c>
      <c r="M57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70" s="77" t="s">
        <v>2278</v>
      </c>
      <c r="O570" s="79">
        <v>44529.328333333331</v>
      </c>
      <c r="P570" s="77" t="s">
        <v>2463</v>
      </c>
      <c r="Q570" s="77"/>
      <c r="R570" s="77"/>
      <c r="S570" s="77"/>
      <c r="T570" s="79">
        <v>44529.328333333331</v>
      </c>
      <c r="U570" s="80" t="s">
        <v>4640</v>
      </c>
      <c r="V570" s="77"/>
      <c r="W570" s="77"/>
      <c r="X570" s="81" t="s">
        <v>6639</v>
      </c>
      <c r="Y570" s="77"/>
    </row>
    <row r="571" spans="1:25" x14ac:dyDescent="0.25">
      <c r="A571" s="62" t="s">
        <v>488</v>
      </c>
      <c r="B571" s="62" t="s">
        <v>1478</v>
      </c>
      <c r="C571" s="63"/>
      <c r="D571" s="64"/>
      <c r="E571" s="65"/>
      <c r="F571" s="66"/>
      <c r="G571" s="63" t="str">
        <f>IF(Edges[[#This Row],[Relationship]]="Tweet","Skip","Show")</f>
        <v>Show</v>
      </c>
      <c r="H571" s="67"/>
      <c r="I571" s="68"/>
      <c r="J571" s="68"/>
      <c r="K571" s="34"/>
      <c r="L571" s="75">
        <v>571</v>
      </c>
      <c r="M57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71" s="77" t="s">
        <v>2278</v>
      </c>
      <c r="O571" s="79">
        <v>44529.328530092593</v>
      </c>
      <c r="P571" s="77" t="s">
        <v>2294</v>
      </c>
      <c r="Q571" s="77"/>
      <c r="R571" s="77"/>
      <c r="S571" s="77" t="s">
        <v>4104</v>
      </c>
      <c r="T571" s="79">
        <v>44529.328530092593</v>
      </c>
      <c r="U571" s="80" t="s">
        <v>4641</v>
      </c>
      <c r="V571" s="77"/>
      <c r="W571" s="77"/>
      <c r="X571" s="81" t="s">
        <v>6640</v>
      </c>
      <c r="Y571" s="77"/>
    </row>
    <row r="572" spans="1:25" x14ac:dyDescent="0.25">
      <c r="A572" s="62" t="s">
        <v>489</v>
      </c>
      <c r="B572" s="62" t="s">
        <v>1860</v>
      </c>
      <c r="C572" s="63"/>
      <c r="D572" s="64"/>
      <c r="E572" s="65"/>
      <c r="F572" s="66"/>
      <c r="G572" s="63" t="str">
        <f>IF(Edges[[#This Row],[Relationship]]="Tweet","Skip","Show")</f>
        <v>Show</v>
      </c>
      <c r="H572" s="67"/>
      <c r="I572" s="68"/>
      <c r="J572" s="68"/>
      <c r="K572" s="34"/>
      <c r="L572" s="75">
        <v>572</v>
      </c>
      <c r="M57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72" s="77" t="s">
        <v>2278</v>
      </c>
      <c r="O572" s="79">
        <v>44529.328819444447</v>
      </c>
      <c r="P572" s="77" t="s">
        <v>2532</v>
      </c>
      <c r="Q572" s="77"/>
      <c r="R572" s="77"/>
      <c r="S572" s="77"/>
      <c r="T572" s="79">
        <v>44529.328819444447</v>
      </c>
      <c r="U572" s="80" t="s">
        <v>4642</v>
      </c>
      <c r="V572" s="77"/>
      <c r="W572" s="77"/>
      <c r="X572" s="81" t="s">
        <v>6641</v>
      </c>
      <c r="Y572" s="81" t="s">
        <v>6934</v>
      </c>
    </row>
    <row r="573" spans="1:25" x14ac:dyDescent="0.25">
      <c r="A573" s="62" t="s">
        <v>489</v>
      </c>
      <c r="B573" s="62" t="s">
        <v>710</v>
      </c>
      <c r="C573" s="63"/>
      <c r="D573" s="64"/>
      <c r="E573" s="65"/>
      <c r="F573" s="66"/>
      <c r="G573" s="63" t="str">
        <f>IF(Edges[[#This Row],[Relationship]]="Tweet","Skip","Show")</f>
        <v>Show</v>
      </c>
      <c r="H573" s="67"/>
      <c r="I573" s="68"/>
      <c r="J573" s="68"/>
      <c r="K573" s="34"/>
      <c r="L573" s="75">
        <v>573</v>
      </c>
      <c r="M57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73" s="77" t="s">
        <v>2279</v>
      </c>
      <c r="O573" s="79">
        <v>44529.328819444447</v>
      </c>
      <c r="P573" s="77" t="s">
        <v>2532</v>
      </c>
      <c r="Q573" s="77"/>
      <c r="R573" s="77"/>
      <c r="S573" s="77"/>
      <c r="T573" s="79">
        <v>44529.328819444447</v>
      </c>
      <c r="U573" s="80" t="s">
        <v>4642</v>
      </c>
      <c r="V573" s="77"/>
      <c r="W573" s="77"/>
      <c r="X573" s="81" t="s">
        <v>6641</v>
      </c>
      <c r="Y573" s="81" t="s">
        <v>6934</v>
      </c>
    </row>
    <row r="574" spans="1:25" x14ac:dyDescent="0.25">
      <c r="A574" s="62" t="s">
        <v>490</v>
      </c>
      <c r="B574" s="62" t="s">
        <v>1861</v>
      </c>
      <c r="C574" s="63"/>
      <c r="D574" s="64"/>
      <c r="E574" s="65"/>
      <c r="F574" s="66"/>
      <c r="G574" s="63" t="str">
        <f>IF(Edges[[#This Row],[Relationship]]="Tweet","Skip","Show")</f>
        <v>Show</v>
      </c>
      <c r="H574" s="67"/>
      <c r="I574" s="68"/>
      <c r="J574" s="68"/>
      <c r="K574" s="34"/>
      <c r="L574" s="75">
        <v>574</v>
      </c>
      <c r="M57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74" s="77" t="s">
        <v>2278</v>
      </c>
      <c r="O574" s="79">
        <v>44529.328923611109</v>
      </c>
      <c r="P574" s="77" t="s">
        <v>2533</v>
      </c>
      <c r="Q574" s="80" t="s">
        <v>3606</v>
      </c>
      <c r="R574" s="77" t="s">
        <v>4018</v>
      </c>
      <c r="S574" s="77"/>
      <c r="T574" s="79">
        <v>44529.328923611109</v>
      </c>
      <c r="U574" s="80" t="s">
        <v>4643</v>
      </c>
      <c r="V574" s="77"/>
      <c r="W574" s="77"/>
      <c r="X574" s="81" t="s">
        <v>6642</v>
      </c>
      <c r="Y574" s="81" t="s">
        <v>8356</v>
      </c>
    </row>
    <row r="575" spans="1:25" x14ac:dyDescent="0.25">
      <c r="A575" s="62" t="s">
        <v>490</v>
      </c>
      <c r="B575" s="62" t="s">
        <v>1862</v>
      </c>
      <c r="C575" s="63"/>
      <c r="D575" s="64"/>
      <c r="E575" s="65"/>
      <c r="F575" s="66"/>
      <c r="G575" s="63" t="str">
        <f>IF(Edges[[#This Row],[Relationship]]="Tweet","Skip","Show")</f>
        <v>Show</v>
      </c>
      <c r="H575" s="67"/>
      <c r="I575" s="68"/>
      <c r="J575" s="68"/>
      <c r="K575" s="34"/>
      <c r="L575" s="75">
        <v>575</v>
      </c>
      <c r="M57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75" s="77" t="s">
        <v>2279</v>
      </c>
      <c r="O575" s="79">
        <v>44529.328923611109</v>
      </c>
      <c r="P575" s="77" t="s">
        <v>2533</v>
      </c>
      <c r="Q575" s="80" t="s">
        <v>3606</v>
      </c>
      <c r="R575" s="77" t="s">
        <v>4018</v>
      </c>
      <c r="S575" s="77"/>
      <c r="T575" s="79">
        <v>44529.328923611109</v>
      </c>
      <c r="U575" s="80" t="s">
        <v>4643</v>
      </c>
      <c r="V575" s="77"/>
      <c r="W575" s="77"/>
      <c r="X575" s="81" t="s">
        <v>6642</v>
      </c>
      <c r="Y575" s="81" t="s">
        <v>8356</v>
      </c>
    </row>
    <row r="576" spans="1:25" x14ac:dyDescent="0.25">
      <c r="A576" s="62" t="s">
        <v>491</v>
      </c>
      <c r="B576" s="62" t="s">
        <v>1863</v>
      </c>
      <c r="C576" s="63"/>
      <c r="D576" s="64"/>
      <c r="E576" s="65"/>
      <c r="F576" s="66"/>
      <c r="G576" s="63" t="str">
        <f>IF(Edges[[#This Row],[Relationship]]="Tweet","Skip","Show")</f>
        <v>Show</v>
      </c>
      <c r="H576" s="67"/>
      <c r="I576" s="68"/>
      <c r="J576" s="68"/>
      <c r="K576" s="34"/>
      <c r="L576" s="75">
        <v>576</v>
      </c>
      <c r="M57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76" s="77" t="s">
        <v>2278</v>
      </c>
      <c r="O576" s="79">
        <v>44529.329050925924</v>
      </c>
      <c r="P576" s="77" t="s">
        <v>2534</v>
      </c>
      <c r="Q576" s="77"/>
      <c r="R576" s="77"/>
      <c r="S576" s="77"/>
      <c r="T576" s="79">
        <v>44529.329050925924</v>
      </c>
      <c r="U576" s="80" t="s">
        <v>4644</v>
      </c>
      <c r="V576" s="77"/>
      <c r="W576" s="77"/>
      <c r="X576" s="81" t="s">
        <v>6643</v>
      </c>
      <c r="Y576" s="77"/>
    </row>
    <row r="577" spans="1:25" x14ac:dyDescent="0.25">
      <c r="A577" s="62" t="s">
        <v>492</v>
      </c>
      <c r="B577" s="62" t="s">
        <v>1623</v>
      </c>
      <c r="C577" s="63"/>
      <c r="D577" s="64"/>
      <c r="E577" s="65"/>
      <c r="F577" s="66"/>
      <c r="G577" s="63" t="str">
        <f>IF(Edges[[#This Row],[Relationship]]="Tweet","Skip","Show")</f>
        <v>Show</v>
      </c>
      <c r="H577" s="67"/>
      <c r="I577" s="68"/>
      <c r="J577" s="68"/>
      <c r="K577" s="34"/>
      <c r="L577" s="75">
        <v>577</v>
      </c>
      <c r="M57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77" s="77" t="s">
        <v>2278</v>
      </c>
      <c r="O577" s="79">
        <v>44529.329502314817</v>
      </c>
      <c r="P577" s="77" t="s">
        <v>2463</v>
      </c>
      <c r="Q577" s="77"/>
      <c r="R577" s="77"/>
      <c r="S577" s="77"/>
      <c r="T577" s="79">
        <v>44529.329502314817</v>
      </c>
      <c r="U577" s="80" t="s">
        <v>4645</v>
      </c>
      <c r="V577" s="77"/>
      <c r="W577" s="77"/>
      <c r="X577" s="81" t="s">
        <v>6644</v>
      </c>
      <c r="Y577" s="77"/>
    </row>
    <row r="578" spans="1:25" x14ac:dyDescent="0.25">
      <c r="A578" s="62" t="s">
        <v>493</v>
      </c>
      <c r="B578" s="62" t="s">
        <v>1478</v>
      </c>
      <c r="C578" s="63"/>
      <c r="D578" s="64"/>
      <c r="E578" s="65"/>
      <c r="F578" s="66"/>
      <c r="G578" s="63" t="str">
        <f>IF(Edges[[#This Row],[Relationship]]="Tweet","Skip","Show")</f>
        <v>Show</v>
      </c>
      <c r="H578" s="67"/>
      <c r="I578" s="68"/>
      <c r="J578" s="68"/>
      <c r="K578" s="34"/>
      <c r="L578" s="75">
        <v>578</v>
      </c>
      <c r="M57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78" s="77" t="s">
        <v>2278</v>
      </c>
      <c r="O578" s="79">
        <v>44529.32980324074</v>
      </c>
      <c r="P578" s="77" t="s">
        <v>2294</v>
      </c>
      <c r="Q578" s="77"/>
      <c r="R578" s="77"/>
      <c r="S578" s="77" t="s">
        <v>4104</v>
      </c>
      <c r="T578" s="79">
        <v>44529.32980324074</v>
      </c>
      <c r="U578" s="80" t="s">
        <v>4646</v>
      </c>
      <c r="V578" s="77"/>
      <c r="W578" s="77"/>
      <c r="X578" s="81" t="s">
        <v>6645</v>
      </c>
      <c r="Y578" s="77"/>
    </row>
    <row r="579" spans="1:25" x14ac:dyDescent="0.25">
      <c r="A579" s="62" t="s">
        <v>494</v>
      </c>
      <c r="B579" s="62" t="s">
        <v>1864</v>
      </c>
      <c r="C579" s="63"/>
      <c r="D579" s="64"/>
      <c r="E579" s="65"/>
      <c r="F579" s="66"/>
      <c r="G579" s="63" t="str">
        <f>IF(Edges[[#This Row],[Relationship]]="Tweet","Skip","Show")</f>
        <v>Show</v>
      </c>
      <c r="H579" s="67"/>
      <c r="I579" s="68"/>
      <c r="J579" s="68"/>
      <c r="K579" s="34"/>
      <c r="L579" s="75">
        <v>579</v>
      </c>
      <c r="M57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79" s="77" t="s">
        <v>2278</v>
      </c>
      <c r="O579" s="79">
        <v>44529.323692129627</v>
      </c>
      <c r="P579" s="77" t="s">
        <v>2535</v>
      </c>
      <c r="Q579" s="77"/>
      <c r="R579" s="77"/>
      <c r="S579" s="77" t="s">
        <v>4136</v>
      </c>
      <c r="T579" s="79">
        <v>44529.323692129627</v>
      </c>
      <c r="U579" s="80" t="s">
        <v>4647</v>
      </c>
      <c r="V579" s="77"/>
      <c r="W579" s="77"/>
      <c r="X579" s="81" t="s">
        <v>6646</v>
      </c>
      <c r="Y579" s="77"/>
    </row>
    <row r="580" spans="1:25" x14ac:dyDescent="0.25">
      <c r="A580" s="62" t="s">
        <v>494</v>
      </c>
      <c r="B580" s="62" t="s">
        <v>1864</v>
      </c>
      <c r="C580" s="63"/>
      <c r="D580" s="64"/>
      <c r="E580" s="65"/>
      <c r="F580" s="66"/>
      <c r="G580" s="63" t="str">
        <f>IF(Edges[[#This Row],[Relationship]]="Tweet","Skip","Show")</f>
        <v>Show</v>
      </c>
      <c r="H580" s="67"/>
      <c r="I580" s="68"/>
      <c r="J580" s="68"/>
      <c r="K580" s="34"/>
      <c r="L580" s="75">
        <v>580</v>
      </c>
      <c r="M58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80" s="77" t="s">
        <v>2278</v>
      </c>
      <c r="O580" s="79">
        <v>44529.323912037034</v>
      </c>
      <c r="P580" s="77" t="s">
        <v>2536</v>
      </c>
      <c r="Q580" s="77"/>
      <c r="R580" s="77"/>
      <c r="S580" s="77" t="s">
        <v>1668</v>
      </c>
      <c r="T580" s="79">
        <v>44529.323912037034</v>
      </c>
      <c r="U580" s="80" t="s">
        <v>4648</v>
      </c>
      <c r="V580" s="77"/>
      <c r="W580" s="77"/>
      <c r="X580" s="81" t="s">
        <v>6647</v>
      </c>
      <c r="Y580" s="77"/>
    </row>
    <row r="581" spans="1:25" x14ac:dyDescent="0.25">
      <c r="A581" s="62" t="s">
        <v>494</v>
      </c>
      <c r="B581" s="62" t="s">
        <v>1864</v>
      </c>
      <c r="C581" s="63"/>
      <c r="D581" s="64"/>
      <c r="E581" s="65"/>
      <c r="F581" s="66"/>
      <c r="G581" s="63" t="str">
        <f>IF(Edges[[#This Row],[Relationship]]="Tweet","Skip","Show")</f>
        <v>Show</v>
      </c>
      <c r="H581" s="67"/>
      <c r="I581" s="68"/>
      <c r="J581" s="68"/>
      <c r="K581" s="34"/>
      <c r="L581" s="75">
        <v>581</v>
      </c>
      <c r="M58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81" s="77" t="s">
        <v>2278</v>
      </c>
      <c r="O581" s="79">
        <v>44529.324189814812</v>
      </c>
      <c r="P581" s="77" t="s">
        <v>2537</v>
      </c>
      <c r="Q581" s="77"/>
      <c r="R581" s="77"/>
      <c r="S581" s="77" t="s">
        <v>4137</v>
      </c>
      <c r="T581" s="79">
        <v>44529.324189814812</v>
      </c>
      <c r="U581" s="80" t="s">
        <v>4649</v>
      </c>
      <c r="V581" s="77"/>
      <c r="W581" s="77"/>
      <c r="X581" s="81" t="s">
        <v>6648</v>
      </c>
      <c r="Y581" s="77"/>
    </row>
    <row r="582" spans="1:25" x14ac:dyDescent="0.25">
      <c r="A582" s="62" t="s">
        <v>494</v>
      </c>
      <c r="B582" s="62" t="s">
        <v>1865</v>
      </c>
      <c r="C582" s="63"/>
      <c r="D582" s="64"/>
      <c r="E582" s="65"/>
      <c r="F582" s="66"/>
      <c r="G582" s="63" t="str">
        <f>IF(Edges[[#This Row],[Relationship]]="Tweet","Skip","Show")</f>
        <v>Show</v>
      </c>
      <c r="H582" s="67"/>
      <c r="I582" s="68"/>
      <c r="J582" s="68"/>
      <c r="K582" s="34"/>
      <c r="L582" s="75">
        <v>582</v>
      </c>
      <c r="M58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82" s="77" t="s">
        <v>2278</v>
      </c>
      <c r="O582" s="79">
        <v>44529.326631944445</v>
      </c>
      <c r="P582" s="77" t="s">
        <v>2538</v>
      </c>
      <c r="Q582" s="77"/>
      <c r="R582" s="77"/>
      <c r="S582" s="77" t="s">
        <v>4138</v>
      </c>
      <c r="T582" s="79">
        <v>44529.326631944445</v>
      </c>
      <c r="U582" s="80" t="s">
        <v>4650</v>
      </c>
      <c r="V582" s="77"/>
      <c r="W582" s="77"/>
      <c r="X582" s="81" t="s">
        <v>6649</v>
      </c>
      <c r="Y582" s="77"/>
    </row>
    <row r="583" spans="1:25" x14ac:dyDescent="0.25">
      <c r="A583" s="62" t="s">
        <v>494</v>
      </c>
      <c r="B583" s="62" t="s">
        <v>1865</v>
      </c>
      <c r="C583" s="63"/>
      <c r="D583" s="64"/>
      <c r="E583" s="65"/>
      <c r="F583" s="66"/>
      <c r="G583" s="63" t="str">
        <f>IF(Edges[[#This Row],[Relationship]]="Tweet","Skip","Show")</f>
        <v>Show</v>
      </c>
      <c r="H583" s="67"/>
      <c r="I583" s="68"/>
      <c r="J583" s="68"/>
      <c r="K583" s="34"/>
      <c r="L583" s="75">
        <v>583</v>
      </c>
      <c r="M58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83" s="77" t="s">
        <v>2278</v>
      </c>
      <c r="O583" s="79">
        <v>44529.326655092591</v>
      </c>
      <c r="P583" s="77" t="s">
        <v>2539</v>
      </c>
      <c r="Q583" s="77"/>
      <c r="R583" s="77"/>
      <c r="S583" s="77" t="s">
        <v>4139</v>
      </c>
      <c r="T583" s="79">
        <v>44529.326655092591</v>
      </c>
      <c r="U583" s="80" t="s">
        <v>4651</v>
      </c>
      <c r="V583" s="77"/>
      <c r="W583" s="77"/>
      <c r="X583" s="81" t="s">
        <v>6650</v>
      </c>
      <c r="Y583" s="77"/>
    </row>
    <row r="584" spans="1:25" x14ac:dyDescent="0.25">
      <c r="A584" s="62" t="s">
        <v>494</v>
      </c>
      <c r="B584" s="62" t="s">
        <v>1866</v>
      </c>
      <c r="C584" s="63"/>
      <c r="D584" s="64"/>
      <c r="E584" s="65"/>
      <c r="F584" s="66"/>
      <c r="G584" s="63" t="str">
        <f>IF(Edges[[#This Row],[Relationship]]="Tweet","Skip","Show")</f>
        <v>Show</v>
      </c>
      <c r="H584" s="67"/>
      <c r="I584" s="68"/>
      <c r="J584" s="68"/>
      <c r="K584" s="34"/>
      <c r="L584" s="75">
        <v>584</v>
      </c>
      <c r="M58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84" s="77" t="s">
        <v>2278</v>
      </c>
      <c r="O584" s="79">
        <v>44529.3281712963</v>
      </c>
      <c r="P584" s="77" t="s">
        <v>2540</v>
      </c>
      <c r="Q584" s="77"/>
      <c r="R584" s="77"/>
      <c r="S584" s="77"/>
      <c r="T584" s="79">
        <v>44529.3281712963</v>
      </c>
      <c r="U584" s="80" t="s">
        <v>4652</v>
      </c>
      <c r="V584" s="77"/>
      <c r="W584" s="77"/>
      <c r="X584" s="81" t="s">
        <v>6651</v>
      </c>
      <c r="Y584" s="77"/>
    </row>
    <row r="585" spans="1:25" x14ac:dyDescent="0.25">
      <c r="A585" s="62" t="s">
        <v>494</v>
      </c>
      <c r="B585" s="62" t="s">
        <v>1867</v>
      </c>
      <c r="C585" s="63"/>
      <c r="D585" s="64"/>
      <c r="E585" s="65"/>
      <c r="F585" s="66"/>
      <c r="G585" s="63" t="str">
        <f>IF(Edges[[#This Row],[Relationship]]="Tweet","Skip","Show")</f>
        <v>Show</v>
      </c>
      <c r="H585" s="67"/>
      <c r="I585" s="68"/>
      <c r="J585" s="68"/>
      <c r="K585" s="34"/>
      <c r="L585" s="75">
        <v>585</v>
      </c>
      <c r="M58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85" s="77" t="s">
        <v>2278</v>
      </c>
      <c r="O585" s="79">
        <v>44529.32984953704</v>
      </c>
      <c r="P585" s="77" t="s">
        <v>2541</v>
      </c>
      <c r="Q585" s="77"/>
      <c r="R585" s="77"/>
      <c r="S585" s="77"/>
      <c r="T585" s="79">
        <v>44529.32984953704</v>
      </c>
      <c r="U585" s="80" t="s">
        <v>4653</v>
      </c>
      <c r="V585" s="77"/>
      <c r="W585" s="77"/>
      <c r="X585" s="81" t="s">
        <v>6652</v>
      </c>
      <c r="Y585" s="77"/>
    </row>
    <row r="586" spans="1:25" x14ac:dyDescent="0.25">
      <c r="A586" s="62" t="s">
        <v>494</v>
      </c>
      <c r="B586" s="62" t="s">
        <v>1868</v>
      </c>
      <c r="C586" s="63"/>
      <c r="D586" s="64"/>
      <c r="E586" s="65"/>
      <c r="F586" s="66"/>
      <c r="G586" s="63" t="str">
        <f>IF(Edges[[#This Row],[Relationship]]="Tweet","Skip","Show")</f>
        <v>Show</v>
      </c>
      <c r="H586" s="67"/>
      <c r="I586" s="68"/>
      <c r="J586" s="68"/>
      <c r="K586" s="34"/>
      <c r="L586" s="75">
        <v>586</v>
      </c>
      <c r="M58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86" s="77" t="s">
        <v>2278</v>
      </c>
      <c r="O586" s="79">
        <v>44529.326631944445</v>
      </c>
      <c r="P586" s="77" t="s">
        <v>2538</v>
      </c>
      <c r="Q586" s="77"/>
      <c r="R586" s="77"/>
      <c r="S586" s="77" t="s">
        <v>4138</v>
      </c>
      <c r="T586" s="79">
        <v>44529.326631944445</v>
      </c>
      <c r="U586" s="80" t="s">
        <v>4650</v>
      </c>
      <c r="V586" s="77"/>
      <c r="W586" s="77"/>
      <c r="X586" s="81" t="s">
        <v>6649</v>
      </c>
      <c r="Y586" s="77"/>
    </row>
    <row r="587" spans="1:25" x14ac:dyDescent="0.25">
      <c r="A587" s="62" t="s">
        <v>494</v>
      </c>
      <c r="B587" s="62" t="s">
        <v>1868</v>
      </c>
      <c r="C587" s="63"/>
      <c r="D587" s="64"/>
      <c r="E587" s="65"/>
      <c r="F587" s="66"/>
      <c r="G587" s="63" t="str">
        <f>IF(Edges[[#This Row],[Relationship]]="Tweet","Skip","Show")</f>
        <v>Show</v>
      </c>
      <c r="H587" s="67"/>
      <c r="I587" s="68"/>
      <c r="J587" s="68"/>
      <c r="K587" s="34"/>
      <c r="L587" s="75">
        <v>587</v>
      </c>
      <c r="M58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87" s="77" t="s">
        <v>2278</v>
      </c>
      <c r="O587" s="79">
        <v>44529.326655092591</v>
      </c>
      <c r="P587" s="77" t="s">
        <v>2539</v>
      </c>
      <c r="Q587" s="77"/>
      <c r="R587" s="77"/>
      <c r="S587" s="77" t="s">
        <v>4139</v>
      </c>
      <c r="T587" s="79">
        <v>44529.326655092591</v>
      </c>
      <c r="U587" s="80" t="s">
        <v>4651</v>
      </c>
      <c r="V587" s="77"/>
      <c r="W587" s="77"/>
      <c r="X587" s="81" t="s">
        <v>6650</v>
      </c>
      <c r="Y587" s="77"/>
    </row>
    <row r="588" spans="1:25" x14ac:dyDescent="0.25">
      <c r="A588" s="62" t="s">
        <v>494</v>
      </c>
      <c r="B588" s="62" t="s">
        <v>1868</v>
      </c>
      <c r="C588" s="63"/>
      <c r="D588" s="64"/>
      <c r="E588" s="65"/>
      <c r="F588" s="66"/>
      <c r="G588" s="63" t="str">
        <f>IF(Edges[[#This Row],[Relationship]]="Tweet","Skip","Show")</f>
        <v>Show</v>
      </c>
      <c r="H588" s="67"/>
      <c r="I588" s="68"/>
      <c r="J588" s="68"/>
      <c r="K588" s="34"/>
      <c r="L588" s="75">
        <v>588</v>
      </c>
      <c r="M58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88" s="77" t="s">
        <v>2278</v>
      </c>
      <c r="O588" s="79">
        <v>44529.3281712963</v>
      </c>
      <c r="P588" s="77" t="s">
        <v>2540</v>
      </c>
      <c r="Q588" s="77"/>
      <c r="R588" s="77"/>
      <c r="S588" s="77"/>
      <c r="T588" s="79">
        <v>44529.3281712963</v>
      </c>
      <c r="U588" s="80" t="s">
        <v>4652</v>
      </c>
      <c r="V588" s="77"/>
      <c r="W588" s="77"/>
      <c r="X588" s="81" t="s">
        <v>6651</v>
      </c>
      <c r="Y588" s="77"/>
    </row>
    <row r="589" spans="1:25" x14ac:dyDescent="0.25">
      <c r="A589" s="62" t="s">
        <v>494</v>
      </c>
      <c r="B589" s="62" t="s">
        <v>1868</v>
      </c>
      <c r="C589" s="63"/>
      <c r="D589" s="64"/>
      <c r="E589" s="65"/>
      <c r="F589" s="66"/>
      <c r="G589" s="63" t="str">
        <f>IF(Edges[[#This Row],[Relationship]]="Tweet","Skip","Show")</f>
        <v>Show</v>
      </c>
      <c r="H589" s="67"/>
      <c r="I589" s="68"/>
      <c r="J589" s="68"/>
      <c r="K589" s="34"/>
      <c r="L589" s="75">
        <v>589</v>
      </c>
      <c r="M58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89" s="77" t="s">
        <v>2278</v>
      </c>
      <c r="O589" s="79">
        <v>44529.32984953704</v>
      </c>
      <c r="P589" s="77" t="s">
        <v>2541</v>
      </c>
      <c r="Q589" s="77"/>
      <c r="R589" s="77"/>
      <c r="S589" s="77"/>
      <c r="T589" s="79">
        <v>44529.32984953704</v>
      </c>
      <c r="U589" s="80" t="s">
        <v>4653</v>
      </c>
      <c r="V589" s="77"/>
      <c r="W589" s="77"/>
      <c r="X589" s="81" t="s">
        <v>6652</v>
      </c>
      <c r="Y589" s="77"/>
    </row>
    <row r="590" spans="1:25" x14ac:dyDescent="0.25">
      <c r="A590" s="62" t="s">
        <v>494</v>
      </c>
      <c r="B590" s="62" t="s">
        <v>1667</v>
      </c>
      <c r="C590" s="63"/>
      <c r="D590" s="64"/>
      <c r="E590" s="65"/>
      <c r="F590" s="66"/>
      <c r="G590" s="63" t="str">
        <f>IF(Edges[[#This Row],[Relationship]]="Tweet","Skip","Show")</f>
        <v>Show</v>
      </c>
      <c r="H590" s="67"/>
      <c r="I590" s="68"/>
      <c r="J590" s="68"/>
      <c r="K590" s="34"/>
      <c r="L590" s="75">
        <v>590</v>
      </c>
      <c r="M59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90" s="77" t="s">
        <v>2278</v>
      </c>
      <c r="O590" s="79">
        <v>44529.286666666667</v>
      </c>
      <c r="P590" s="77" t="s">
        <v>2284</v>
      </c>
      <c r="Q590" s="77"/>
      <c r="R590" s="77"/>
      <c r="S590" s="77"/>
      <c r="T590" s="79">
        <v>44529.286666666667</v>
      </c>
      <c r="U590" s="80" t="s">
        <v>4654</v>
      </c>
      <c r="V590" s="77"/>
      <c r="W590" s="77"/>
      <c r="X590" s="81" t="s">
        <v>6653</v>
      </c>
      <c r="Y590" s="77"/>
    </row>
    <row r="591" spans="1:25" x14ac:dyDescent="0.25">
      <c r="A591" s="62" t="s">
        <v>494</v>
      </c>
      <c r="B591" s="62" t="s">
        <v>1668</v>
      </c>
      <c r="C591" s="63"/>
      <c r="D591" s="64"/>
      <c r="E591" s="65"/>
      <c r="F591" s="66"/>
      <c r="G591" s="63" t="str">
        <f>IF(Edges[[#This Row],[Relationship]]="Tweet","Skip","Show")</f>
        <v>Show</v>
      </c>
      <c r="H591" s="67"/>
      <c r="I591" s="68"/>
      <c r="J591" s="68"/>
      <c r="K591" s="34"/>
      <c r="L591" s="75">
        <v>591</v>
      </c>
      <c r="M59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91" s="77" t="s">
        <v>2278</v>
      </c>
      <c r="O591" s="79">
        <v>44529.286666666667</v>
      </c>
      <c r="P591" s="77" t="s">
        <v>2284</v>
      </c>
      <c r="Q591" s="77"/>
      <c r="R591" s="77"/>
      <c r="S591" s="77"/>
      <c r="T591" s="79">
        <v>44529.286666666667</v>
      </c>
      <c r="U591" s="80" t="s">
        <v>4654</v>
      </c>
      <c r="V591" s="77"/>
      <c r="W591" s="77"/>
      <c r="X591" s="81" t="s">
        <v>6653</v>
      </c>
      <c r="Y591" s="77"/>
    </row>
    <row r="592" spans="1:25" x14ac:dyDescent="0.25">
      <c r="A592" s="62" t="s">
        <v>494</v>
      </c>
      <c r="B592" s="62" t="s">
        <v>1668</v>
      </c>
      <c r="C592" s="63"/>
      <c r="D592" s="64"/>
      <c r="E592" s="65"/>
      <c r="F592" s="66"/>
      <c r="G592" s="63" t="str">
        <f>IF(Edges[[#This Row],[Relationship]]="Tweet","Skip","Show")</f>
        <v>Show</v>
      </c>
      <c r="H592" s="67"/>
      <c r="I592" s="68"/>
      <c r="J592" s="68"/>
      <c r="K592" s="34"/>
      <c r="L592" s="75">
        <v>592</v>
      </c>
      <c r="M59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92" s="77" t="s">
        <v>2278</v>
      </c>
      <c r="O592" s="79">
        <v>44529.323692129627</v>
      </c>
      <c r="P592" s="77" t="s">
        <v>2535</v>
      </c>
      <c r="Q592" s="77"/>
      <c r="R592" s="77"/>
      <c r="S592" s="77" t="s">
        <v>4136</v>
      </c>
      <c r="T592" s="79">
        <v>44529.323692129627</v>
      </c>
      <c r="U592" s="80" t="s">
        <v>4647</v>
      </c>
      <c r="V592" s="77"/>
      <c r="W592" s="77"/>
      <c r="X592" s="81" t="s">
        <v>6646</v>
      </c>
      <c r="Y592" s="77"/>
    </row>
    <row r="593" spans="1:25" x14ac:dyDescent="0.25">
      <c r="A593" s="62" t="s">
        <v>494</v>
      </c>
      <c r="B593" s="62" t="s">
        <v>1668</v>
      </c>
      <c r="C593" s="63"/>
      <c r="D593" s="64"/>
      <c r="E593" s="65"/>
      <c r="F593" s="66"/>
      <c r="G593" s="63" t="str">
        <f>IF(Edges[[#This Row],[Relationship]]="Tweet","Skip","Show")</f>
        <v>Show</v>
      </c>
      <c r="H593" s="67"/>
      <c r="I593" s="68"/>
      <c r="J593" s="68"/>
      <c r="K593" s="34"/>
      <c r="L593" s="75">
        <v>593</v>
      </c>
      <c r="M59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93" s="77" t="s">
        <v>2278</v>
      </c>
      <c r="O593" s="79">
        <v>44529.323912037034</v>
      </c>
      <c r="P593" s="77" t="s">
        <v>2536</v>
      </c>
      <c r="Q593" s="77"/>
      <c r="R593" s="77"/>
      <c r="S593" s="77" t="s">
        <v>1668</v>
      </c>
      <c r="T593" s="79">
        <v>44529.323912037034</v>
      </c>
      <c r="U593" s="80" t="s">
        <v>4648</v>
      </c>
      <c r="V593" s="77"/>
      <c r="W593" s="77"/>
      <c r="X593" s="81" t="s">
        <v>6647</v>
      </c>
      <c r="Y593" s="77"/>
    </row>
    <row r="594" spans="1:25" x14ac:dyDescent="0.25">
      <c r="A594" s="62" t="s">
        <v>494</v>
      </c>
      <c r="B594" s="62" t="s">
        <v>1668</v>
      </c>
      <c r="C594" s="63"/>
      <c r="D594" s="64"/>
      <c r="E594" s="65"/>
      <c r="F594" s="66"/>
      <c r="G594" s="63" t="str">
        <f>IF(Edges[[#This Row],[Relationship]]="Tweet","Skip","Show")</f>
        <v>Show</v>
      </c>
      <c r="H594" s="67"/>
      <c r="I594" s="68"/>
      <c r="J594" s="68"/>
      <c r="K594" s="34"/>
      <c r="L594" s="75">
        <v>594</v>
      </c>
      <c r="M59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94" s="77" t="s">
        <v>2278</v>
      </c>
      <c r="O594" s="79">
        <v>44529.324189814812</v>
      </c>
      <c r="P594" s="77" t="s">
        <v>2537</v>
      </c>
      <c r="Q594" s="77"/>
      <c r="R594" s="77"/>
      <c r="S594" s="77" t="s">
        <v>4137</v>
      </c>
      <c r="T594" s="79">
        <v>44529.324189814812</v>
      </c>
      <c r="U594" s="80" t="s">
        <v>4649</v>
      </c>
      <c r="V594" s="77"/>
      <c r="W594" s="77"/>
      <c r="X594" s="81" t="s">
        <v>6648</v>
      </c>
      <c r="Y594" s="77"/>
    </row>
    <row r="595" spans="1:25" x14ac:dyDescent="0.25">
      <c r="A595" s="62" t="s">
        <v>494</v>
      </c>
      <c r="B595" s="62" t="s">
        <v>1668</v>
      </c>
      <c r="C595" s="63"/>
      <c r="D595" s="64"/>
      <c r="E595" s="65"/>
      <c r="F595" s="66"/>
      <c r="G595" s="63" t="str">
        <f>IF(Edges[[#This Row],[Relationship]]="Tweet","Skip","Show")</f>
        <v>Show</v>
      </c>
      <c r="H595" s="67"/>
      <c r="I595" s="68"/>
      <c r="J595" s="68"/>
      <c r="K595" s="34"/>
      <c r="L595" s="75">
        <v>595</v>
      </c>
      <c r="M59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95" s="77" t="s">
        <v>2278</v>
      </c>
      <c r="O595" s="79">
        <v>44529.326631944445</v>
      </c>
      <c r="P595" s="77" t="s">
        <v>2538</v>
      </c>
      <c r="Q595" s="77"/>
      <c r="R595" s="77"/>
      <c r="S595" s="77" t="s">
        <v>4138</v>
      </c>
      <c r="T595" s="79">
        <v>44529.326631944445</v>
      </c>
      <c r="U595" s="80" t="s">
        <v>4650</v>
      </c>
      <c r="V595" s="77"/>
      <c r="W595" s="77"/>
      <c r="X595" s="81" t="s">
        <v>6649</v>
      </c>
      <c r="Y595" s="77"/>
    </row>
    <row r="596" spans="1:25" x14ac:dyDescent="0.25">
      <c r="A596" s="62" t="s">
        <v>494</v>
      </c>
      <c r="B596" s="62" t="s">
        <v>1668</v>
      </c>
      <c r="C596" s="63"/>
      <c r="D596" s="64"/>
      <c r="E596" s="65"/>
      <c r="F596" s="66"/>
      <c r="G596" s="63" t="str">
        <f>IF(Edges[[#This Row],[Relationship]]="Tweet","Skip","Show")</f>
        <v>Show</v>
      </c>
      <c r="H596" s="67"/>
      <c r="I596" s="68"/>
      <c r="J596" s="68"/>
      <c r="K596" s="34"/>
      <c r="L596" s="75">
        <v>596</v>
      </c>
      <c r="M59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96" s="77" t="s">
        <v>2278</v>
      </c>
      <c r="O596" s="79">
        <v>44529.326655092591</v>
      </c>
      <c r="P596" s="77" t="s">
        <v>2539</v>
      </c>
      <c r="Q596" s="77"/>
      <c r="R596" s="77"/>
      <c r="S596" s="77" t="s">
        <v>4139</v>
      </c>
      <c r="T596" s="79">
        <v>44529.326655092591</v>
      </c>
      <c r="U596" s="80" t="s">
        <v>4651</v>
      </c>
      <c r="V596" s="77"/>
      <c r="W596" s="77"/>
      <c r="X596" s="81" t="s">
        <v>6650</v>
      </c>
      <c r="Y596" s="77"/>
    </row>
    <row r="597" spans="1:25" x14ac:dyDescent="0.25">
      <c r="A597" s="62" t="s">
        <v>494</v>
      </c>
      <c r="B597" s="62" t="s">
        <v>1760</v>
      </c>
      <c r="C597" s="63"/>
      <c r="D597" s="64"/>
      <c r="E597" s="65"/>
      <c r="F597" s="66"/>
      <c r="G597" s="63" t="str">
        <f>IF(Edges[[#This Row],[Relationship]]="Tweet","Skip","Show")</f>
        <v>Show</v>
      </c>
      <c r="H597" s="67"/>
      <c r="I597" s="68"/>
      <c r="J597" s="68"/>
      <c r="K597" s="34"/>
      <c r="L597" s="75">
        <v>597</v>
      </c>
      <c r="M59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97" s="77" t="s">
        <v>2278</v>
      </c>
      <c r="O597" s="79">
        <v>44529.3281712963</v>
      </c>
      <c r="P597" s="77" t="s">
        <v>2540</v>
      </c>
      <c r="Q597" s="77"/>
      <c r="R597" s="77"/>
      <c r="S597" s="77"/>
      <c r="T597" s="79">
        <v>44529.3281712963</v>
      </c>
      <c r="U597" s="80" t="s">
        <v>4652</v>
      </c>
      <c r="V597" s="77"/>
      <c r="W597" s="77"/>
      <c r="X597" s="81" t="s">
        <v>6651</v>
      </c>
      <c r="Y597" s="77"/>
    </row>
    <row r="598" spans="1:25" x14ac:dyDescent="0.25">
      <c r="A598" s="62" t="s">
        <v>494</v>
      </c>
      <c r="B598" s="62" t="s">
        <v>1668</v>
      </c>
      <c r="C598" s="63"/>
      <c r="D598" s="64"/>
      <c r="E598" s="65"/>
      <c r="F598" s="66"/>
      <c r="G598" s="63" t="str">
        <f>IF(Edges[[#This Row],[Relationship]]="Tweet","Skip","Show")</f>
        <v>Show</v>
      </c>
      <c r="H598" s="67"/>
      <c r="I598" s="68"/>
      <c r="J598" s="68"/>
      <c r="K598" s="34"/>
      <c r="L598" s="75">
        <v>598</v>
      </c>
      <c r="M59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98" s="77" t="s">
        <v>2278</v>
      </c>
      <c r="O598" s="79">
        <v>44529.32984953704</v>
      </c>
      <c r="P598" s="77" t="s">
        <v>2541</v>
      </c>
      <c r="Q598" s="77"/>
      <c r="R598" s="77"/>
      <c r="S598" s="77"/>
      <c r="T598" s="79">
        <v>44529.32984953704</v>
      </c>
      <c r="U598" s="80" t="s">
        <v>4653</v>
      </c>
      <c r="V598" s="77"/>
      <c r="W598" s="77"/>
      <c r="X598" s="81" t="s">
        <v>6652</v>
      </c>
      <c r="Y598" s="77"/>
    </row>
    <row r="599" spans="1:25" x14ac:dyDescent="0.25">
      <c r="A599" s="62" t="s">
        <v>495</v>
      </c>
      <c r="B599" s="62" t="s">
        <v>1623</v>
      </c>
      <c r="C599" s="63"/>
      <c r="D599" s="64"/>
      <c r="E599" s="65"/>
      <c r="F599" s="66"/>
      <c r="G599" s="63" t="str">
        <f>IF(Edges[[#This Row],[Relationship]]="Tweet","Skip","Show")</f>
        <v>Show</v>
      </c>
      <c r="H599" s="67"/>
      <c r="I599" s="68"/>
      <c r="J599" s="68"/>
      <c r="K599" s="34"/>
      <c r="L599" s="75">
        <v>599</v>
      </c>
      <c r="M59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599" s="77" t="s">
        <v>2278</v>
      </c>
      <c r="O599" s="79">
        <v>44529.330127314817</v>
      </c>
      <c r="P599" s="77" t="s">
        <v>2463</v>
      </c>
      <c r="Q599" s="77"/>
      <c r="R599" s="77"/>
      <c r="S599" s="77"/>
      <c r="T599" s="79">
        <v>44529.330127314817</v>
      </c>
      <c r="U599" s="80" t="s">
        <v>4655</v>
      </c>
      <c r="V599" s="77"/>
      <c r="W599" s="77"/>
      <c r="X599" s="81" t="s">
        <v>6654</v>
      </c>
      <c r="Y599" s="77"/>
    </row>
    <row r="600" spans="1:25" x14ac:dyDescent="0.25">
      <c r="A600" s="62" t="s">
        <v>496</v>
      </c>
      <c r="B600" s="62" t="s">
        <v>1869</v>
      </c>
      <c r="C600" s="63"/>
      <c r="D600" s="64"/>
      <c r="E600" s="65"/>
      <c r="F600" s="66"/>
      <c r="G600" s="63" t="str">
        <f>IF(Edges[[#This Row],[Relationship]]="Tweet","Skip","Show")</f>
        <v>Show</v>
      </c>
      <c r="H600" s="67"/>
      <c r="I600" s="68"/>
      <c r="J600" s="68"/>
      <c r="K600" s="34"/>
      <c r="L600" s="75">
        <v>600</v>
      </c>
      <c r="M60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00" s="77" t="s">
        <v>2279</v>
      </c>
      <c r="O600" s="79">
        <v>44529.330150462964</v>
      </c>
      <c r="P600" s="77" t="s">
        <v>2542</v>
      </c>
      <c r="Q600" s="80" t="s">
        <v>3607</v>
      </c>
      <c r="R600" s="77" t="s">
        <v>4018</v>
      </c>
      <c r="S600" s="77"/>
      <c r="T600" s="79">
        <v>44529.330150462964</v>
      </c>
      <c r="U600" s="80" t="s">
        <v>4656</v>
      </c>
      <c r="V600" s="77"/>
      <c r="W600" s="77"/>
      <c r="X600" s="81" t="s">
        <v>6655</v>
      </c>
      <c r="Y600" s="81" t="s">
        <v>8357</v>
      </c>
    </row>
    <row r="601" spans="1:25" x14ac:dyDescent="0.25">
      <c r="A601" s="62" t="s">
        <v>497</v>
      </c>
      <c r="B601" s="62" t="s">
        <v>497</v>
      </c>
      <c r="C601" s="63"/>
      <c r="D601" s="64"/>
      <c r="E601" s="65"/>
      <c r="F601" s="66"/>
      <c r="G601" s="63" t="str">
        <f>IF(Edges[[#This Row],[Relationship]]="Tweet","Skip","Show")</f>
        <v>Skip</v>
      </c>
      <c r="H601" s="67"/>
      <c r="I601" s="68"/>
      <c r="J601" s="68"/>
      <c r="K601" s="34"/>
      <c r="L601" s="75">
        <v>601</v>
      </c>
      <c r="M60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01" s="77" t="s">
        <v>178</v>
      </c>
      <c r="O601" s="79">
        <v>44529.330659722225</v>
      </c>
      <c r="P601" s="77" t="s">
        <v>2543</v>
      </c>
      <c r="Q601" s="80" t="s">
        <v>3608</v>
      </c>
      <c r="R601" s="77" t="s">
        <v>4037</v>
      </c>
      <c r="S601" s="77"/>
      <c r="T601" s="79">
        <v>44529.330659722225</v>
      </c>
      <c r="U601" s="80" t="s">
        <v>4657</v>
      </c>
      <c r="V601" s="77"/>
      <c r="W601" s="77"/>
      <c r="X601" s="81" t="s">
        <v>6656</v>
      </c>
      <c r="Y601" s="77"/>
    </row>
    <row r="602" spans="1:25" x14ac:dyDescent="0.25">
      <c r="A602" s="62" t="s">
        <v>498</v>
      </c>
      <c r="B602" s="62" t="s">
        <v>1763</v>
      </c>
      <c r="C602" s="63"/>
      <c r="D602" s="64"/>
      <c r="E602" s="65"/>
      <c r="F602" s="66"/>
      <c r="G602" s="63" t="str">
        <f>IF(Edges[[#This Row],[Relationship]]="Tweet","Skip","Show")</f>
        <v>Show</v>
      </c>
      <c r="H602" s="67"/>
      <c r="I602" s="68"/>
      <c r="J602" s="68"/>
      <c r="K602" s="34"/>
      <c r="L602" s="75">
        <v>602</v>
      </c>
      <c r="M60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02" s="77" t="s">
        <v>2278</v>
      </c>
      <c r="O602" s="79">
        <v>44529.331620370373</v>
      </c>
      <c r="P602" s="77" t="s">
        <v>2389</v>
      </c>
      <c r="Q602" s="77"/>
      <c r="R602" s="77"/>
      <c r="S602" s="77"/>
      <c r="T602" s="79">
        <v>44529.331620370373</v>
      </c>
      <c r="U602" s="80" t="s">
        <v>4658</v>
      </c>
      <c r="V602" s="77"/>
      <c r="W602" s="77"/>
      <c r="X602" s="81" t="s">
        <v>6657</v>
      </c>
      <c r="Y602" s="77"/>
    </row>
    <row r="603" spans="1:25" x14ac:dyDescent="0.25">
      <c r="A603" s="62" t="s">
        <v>499</v>
      </c>
      <c r="B603" s="62" t="s">
        <v>1708</v>
      </c>
      <c r="C603" s="63"/>
      <c r="D603" s="64"/>
      <c r="E603" s="65"/>
      <c r="F603" s="66"/>
      <c r="G603" s="63" t="str">
        <f>IF(Edges[[#This Row],[Relationship]]="Tweet","Skip","Show")</f>
        <v>Show</v>
      </c>
      <c r="H603" s="67"/>
      <c r="I603" s="68"/>
      <c r="J603" s="68"/>
      <c r="K603" s="34"/>
      <c r="L603" s="75">
        <v>603</v>
      </c>
      <c r="M60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03" s="77" t="s">
        <v>2278</v>
      </c>
      <c r="O603" s="79">
        <v>44529.331747685188</v>
      </c>
      <c r="P603" s="77" t="s">
        <v>2324</v>
      </c>
      <c r="Q603" s="77"/>
      <c r="R603" s="77"/>
      <c r="S603" s="77" t="s">
        <v>1668</v>
      </c>
      <c r="T603" s="79">
        <v>44529.331747685188</v>
      </c>
      <c r="U603" s="80" t="s">
        <v>4659</v>
      </c>
      <c r="V603" s="77"/>
      <c r="W603" s="77"/>
      <c r="X603" s="81" t="s">
        <v>6658</v>
      </c>
      <c r="Y603" s="77"/>
    </row>
    <row r="604" spans="1:25" x14ac:dyDescent="0.25">
      <c r="A604" s="62" t="s">
        <v>500</v>
      </c>
      <c r="B604" s="62" t="s">
        <v>1623</v>
      </c>
      <c r="C604" s="63"/>
      <c r="D604" s="64"/>
      <c r="E604" s="65"/>
      <c r="F604" s="66"/>
      <c r="G604" s="63" t="str">
        <f>IF(Edges[[#This Row],[Relationship]]="Tweet","Skip","Show")</f>
        <v>Show</v>
      </c>
      <c r="H604" s="67"/>
      <c r="I604" s="68"/>
      <c r="J604" s="68"/>
      <c r="K604" s="34"/>
      <c r="L604" s="75">
        <v>604</v>
      </c>
      <c r="M60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04" s="77" t="s">
        <v>2278</v>
      </c>
      <c r="O604" s="79">
        <v>44529.332071759258</v>
      </c>
      <c r="P604" s="77" t="s">
        <v>2463</v>
      </c>
      <c r="Q604" s="77"/>
      <c r="R604" s="77"/>
      <c r="S604" s="77"/>
      <c r="T604" s="79">
        <v>44529.332071759258</v>
      </c>
      <c r="U604" s="80" t="s">
        <v>4660</v>
      </c>
      <c r="V604" s="77"/>
      <c r="W604" s="77"/>
      <c r="X604" s="81" t="s">
        <v>6659</v>
      </c>
      <c r="Y604" s="77"/>
    </row>
    <row r="605" spans="1:25" x14ac:dyDescent="0.25">
      <c r="A605" s="62" t="s">
        <v>501</v>
      </c>
      <c r="B605" s="62" t="s">
        <v>501</v>
      </c>
      <c r="C605" s="63"/>
      <c r="D605" s="64"/>
      <c r="E605" s="65"/>
      <c r="F605" s="66"/>
      <c r="G605" s="63" t="str">
        <f>IF(Edges[[#This Row],[Relationship]]="Tweet","Skip","Show")</f>
        <v>Skip</v>
      </c>
      <c r="H605" s="67"/>
      <c r="I605" s="68"/>
      <c r="J605" s="68"/>
      <c r="K605" s="34"/>
      <c r="L605" s="75">
        <v>605</v>
      </c>
      <c r="M60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05" s="77" t="s">
        <v>178</v>
      </c>
      <c r="O605" s="79">
        <v>44529.330509259256</v>
      </c>
      <c r="P605" s="77" t="s">
        <v>2544</v>
      </c>
      <c r="Q605" s="80" t="s">
        <v>3609</v>
      </c>
      <c r="R605" s="77" t="s">
        <v>4018</v>
      </c>
      <c r="S605" s="77"/>
      <c r="T605" s="79">
        <v>44529.330509259256</v>
      </c>
      <c r="U605" s="80" t="s">
        <v>4661</v>
      </c>
      <c r="V605" s="77"/>
      <c r="W605" s="77"/>
      <c r="X605" s="81" t="s">
        <v>6660</v>
      </c>
      <c r="Y605" s="77"/>
    </row>
    <row r="606" spans="1:25" x14ac:dyDescent="0.25">
      <c r="A606" s="62" t="s">
        <v>501</v>
      </c>
      <c r="B606" s="62" t="s">
        <v>1704</v>
      </c>
      <c r="C606" s="63"/>
      <c r="D606" s="64"/>
      <c r="E606" s="65"/>
      <c r="F606" s="66"/>
      <c r="G606" s="63" t="str">
        <f>IF(Edges[[#This Row],[Relationship]]="Tweet","Skip","Show")</f>
        <v>Show</v>
      </c>
      <c r="H606" s="67"/>
      <c r="I606" s="68"/>
      <c r="J606" s="68"/>
      <c r="K606" s="34"/>
      <c r="L606" s="75">
        <v>606</v>
      </c>
      <c r="M60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06" s="77" t="s">
        <v>2278</v>
      </c>
      <c r="O606" s="79">
        <v>44529.332129629627</v>
      </c>
      <c r="P606" s="77" t="s">
        <v>2318</v>
      </c>
      <c r="Q606" s="77"/>
      <c r="R606" s="77"/>
      <c r="S606" s="77"/>
      <c r="T606" s="79">
        <v>44529.332129629627</v>
      </c>
      <c r="U606" s="80" t="s">
        <v>4662</v>
      </c>
      <c r="V606" s="77"/>
      <c r="W606" s="77"/>
      <c r="X606" s="81" t="s">
        <v>6661</v>
      </c>
      <c r="Y606" s="77"/>
    </row>
    <row r="607" spans="1:25" x14ac:dyDescent="0.25">
      <c r="A607" s="62" t="s">
        <v>501</v>
      </c>
      <c r="B607" s="62" t="s">
        <v>1668</v>
      </c>
      <c r="C607" s="63"/>
      <c r="D607" s="64"/>
      <c r="E607" s="65"/>
      <c r="F607" s="66"/>
      <c r="G607" s="63" t="str">
        <f>IF(Edges[[#This Row],[Relationship]]="Tweet","Skip","Show")</f>
        <v>Show</v>
      </c>
      <c r="H607" s="67"/>
      <c r="I607" s="68"/>
      <c r="J607" s="68"/>
      <c r="K607" s="34"/>
      <c r="L607" s="75">
        <v>607</v>
      </c>
      <c r="M60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07" s="77" t="s">
        <v>2278</v>
      </c>
      <c r="O607" s="79">
        <v>44529.332129629627</v>
      </c>
      <c r="P607" s="77" t="s">
        <v>2318</v>
      </c>
      <c r="Q607" s="77"/>
      <c r="R607" s="77"/>
      <c r="S607" s="77"/>
      <c r="T607" s="79">
        <v>44529.332129629627</v>
      </c>
      <c r="U607" s="80" t="s">
        <v>4662</v>
      </c>
      <c r="V607" s="77"/>
      <c r="W607" s="77"/>
      <c r="X607" s="81" t="s">
        <v>6661</v>
      </c>
      <c r="Y607" s="77"/>
    </row>
    <row r="608" spans="1:25" x14ac:dyDescent="0.25">
      <c r="A608" s="62" t="s">
        <v>502</v>
      </c>
      <c r="B608" s="62" t="s">
        <v>1870</v>
      </c>
      <c r="C608" s="63"/>
      <c r="D608" s="64"/>
      <c r="E608" s="65"/>
      <c r="F608" s="66"/>
      <c r="G608" s="63" t="str">
        <f>IF(Edges[[#This Row],[Relationship]]="Tweet","Skip","Show")</f>
        <v>Show</v>
      </c>
      <c r="H608" s="67"/>
      <c r="I608" s="68"/>
      <c r="J608" s="68"/>
      <c r="K608" s="34"/>
      <c r="L608" s="75">
        <v>608</v>
      </c>
      <c r="M60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08" s="77" t="s">
        <v>2278</v>
      </c>
      <c r="O608" s="79">
        <v>44529.332604166666</v>
      </c>
      <c r="P608" s="77" t="s">
        <v>2545</v>
      </c>
      <c r="Q608" s="77"/>
      <c r="R608" s="77"/>
      <c r="S608" s="77"/>
      <c r="T608" s="79">
        <v>44529.332604166666</v>
      </c>
      <c r="U608" s="80" t="s">
        <v>4663</v>
      </c>
      <c r="V608" s="77"/>
      <c r="W608" s="77"/>
      <c r="X608" s="81" t="s">
        <v>6662</v>
      </c>
      <c r="Y608" s="81" t="s">
        <v>8353</v>
      </c>
    </row>
    <row r="609" spans="1:25" x14ac:dyDescent="0.25">
      <c r="A609" s="62" t="s">
        <v>502</v>
      </c>
      <c r="B609" s="62" t="s">
        <v>1704</v>
      </c>
      <c r="C609" s="63"/>
      <c r="D609" s="64"/>
      <c r="E609" s="65"/>
      <c r="F609" s="66"/>
      <c r="G609" s="63" t="str">
        <f>IF(Edges[[#This Row],[Relationship]]="Tweet","Skip","Show")</f>
        <v>Show</v>
      </c>
      <c r="H609" s="67"/>
      <c r="I609" s="68"/>
      <c r="J609" s="68"/>
      <c r="K609" s="34"/>
      <c r="L609" s="75">
        <v>609</v>
      </c>
      <c r="M60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09" s="77" t="s">
        <v>2278</v>
      </c>
      <c r="O609" s="79">
        <v>44529.332604166666</v>
      </c>
      <c r="P609" s="77" t="s">
        <v>2545</v>
      </c>
      <c r="Q609" s="77"/>
      <c r="R609" s="77"/>
      <c r="S609" s="77"/>
      <c r="T609" s="79">
        <v>44529.332604166666</v>
      </c>
      <c r="U609" s="80" t="s">
        <v>4663</v>
      </c>
      <c r="V609" s="77"/>
      <c r="W609" s="77"/>
      <c r="X609" s="81" t="s">
        <v>6662</v>
      </c>
      <c r="Y609" s="81" t="s">
        <v>8353</v>
      </c>
    </row>
    <row r="610" spans="1:25" x14ac:dyDescent="0.25">
      <c r="A610" s="62" t="s">
        <v>502</v>
      </c>
      <c r="B610" s="62" t="s">
        <v>1668</v>
      </c>
      <c r="C610" s="63"/>
      <c r="D610" s="64"/>
      <c r="E610" s="65"/>
      <c r="F610" s="66"/>
      <c r="G610" s="63" t="str">
        <f>IF(Edges[[#This Row],[Relationship]]="Tweet","Skip","Show")</f>
        <v>Show</v>
      </c>
      <c r="H610" s="67"/>
      <c r="I610" s="68"/>
      <c r="J610" s="68"/>
      <c r="K610" s="34"/>
      <c r="L610" s="75">
        <v>610</v>
      </c>
      <c r="M61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10" s="77" t="s">
        <v>2279</v>
      </c>
      <c r="O610" s="79">
        <v>44529.332604166666</v>
      </c>
      <c r="P610" s="77" t="s">
        <v>2545</v>
      </c>
      <c r="Q610" s="77"/>
      <c r="R610" s="77"/>
      <c r="S610" s="77"/>
      <c r="T610" s="79">
        <v>44529.332604166666</v>
      </c>
      <c r="U610" s="80" t="s">
        <v>4663</v>
      </c>
      <c r="V610" s="77"/>
      <c r="W610" s="77"/>
      <c r="X610" s="81" t="s">
        <v>6662</v>
      </c>
      <c r="Y610" s="81" t="s">
        <v>8353</v>
      </c>
    </row>
    <row r="611" spans="1:25" x14ac:dyDescent="0.25">
      <c r="A611" s="62" t="s">
        <v>503</v>
      </c>
      <c r="B611" s="62" t="s">
        <v>1704</v>
      </c>
      <c r="C611" s="63"/>
      <c r="D611" s="64"/>
      <c r="E611" s="65"/>
      <c r="F611" s="66"/>
      <c r="G611" s="63" t="str">
        <f>IF(Edges[[#This Row],[Relationship]]="Tweet","Skip","Show")</f>
        <v>Show</v>
      </c>
      <c r="H611" s="67"/>
      <c r="I611" s="68"/>
      <c r="J611" s="68"/>
      <c r="K611" s="34"/>
      <c r="L611" s="75">
        <v>611</v>
      </c>
      <c r="M61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11" s="77" t="s">
        <v>2278</v>
      </c>
      <c r="O611" s="79">
        <v>44529.332719907405</v>
      </c>
      <c r="P611" s="77" t="s">
        <v>2318</v>
      </c>
      <c r="Q611" s="77"/>
      <c r="R611" s="77"/>
      <c r="S611" s="77"/>
      <c r="T611" s="79">
        <v>44529.332719907405</v>
      </c>
      <c r="U611" s="80" t="s">
        <v>4664</v>
      </c>
      <c r="V611" s="77"/>
      <c r="W611" s="77"/>
      <c r="X611" s="81" t="s">
        <v>6663</v>
      </c>
      <c r="Y611" s="77"/>
    </row>
    <row r="612" spans="1:25" x14ac:dyDescent="0.25">
      <c r="A612" s="62" t="s">
        <v>503</v>
      </c>
      <c r="B612" s="62" t="s">
        <v>1668</v>
      </c>
      <c r="C612" s="63"/>
      <c r="D612" s="64"/>
      <c r="E612" s="65"/>
      <c r="F612" s="66"/>
      <c r="G612" s="63" t="str">
        <f>IF(Edges[[#This Row],[Relationship]]="Tweet","Skip","Show")</f>
        <v>Show</v>
      </c>
      <c r="H612" s="67"/>
      <c r="I612" s="68"/>
      <c r="J612" s="68"/>
      <c r="K612" s="34"/>
      <c r="L612" s="75">
        <v>612</v>
      </c>
      <c r="M61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12" s="77" t="s">
        <v>2278</v>
      </c>
      <c r="O612" s="79">
        <v>44529.332719907405</v>
      </c>
      <c r="P612" s="77" t="s">
        <v>2318</v>
      </c>
      <c r="Q612" s="77"/>
      <c r="R612" s="77"/>
      <c r="S612" s="77"/>
      <c r="T612" s="79">
        <v>44529.332719907405</v>
      </c>
      <c r="U612" s="80" t="s">
        <v>4664</v>
      </c>
      <c r="V612" s="77"/>
      <c r="W612" s="77"/>
      <c r="X612" s="81" t="s">
        <v>6663</v>
      </c>
      <c r="Y612" s="77"/>
    </row>
    <row r="613" spans="1:25" x14ac:dyDescent="0.25">
      <c r="A613" s="62" t="s">
        <v>504</v>
      </c>
      <c r="B613" s="62" t="s">
        <v>1704</v>
      </c>
      <c r="C613" s="63"/>
      <c r="D613" s="64"/>
      <c r="E613" s="65"/>
      <c r="F613" s="66"/>
      <c r="G613" s="63" t="str">
        <f>IF(Edges[[#This Row],[Relationship]]="Tweet","Skip","Show")</f>
        <v>Show</v>
      </c>
      <c r="H613" s="67"/>
      <c r="I613" s="68"/>
      <c r="J613" s="68"/>
      <c r="K613" s="34"/>
      <c r="L613" s="75">
        <v>613</v>
      </c>
      <c r="M61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13" s="77" t="s">
        <v>2278</v>
      </c>
      <c r="O613" s="79">
        <v>44529.333437499998</v>
      </c>
      <c r="P613" s="77" t="s">
        <v>2318</v>
      </c>
      <c r="Q613" s="77"/>
      <c r="R613" s="77"/>
      <c r="S613" s="77"/>
      <c r="T613" s="79">
        <v>44529.333437499998</v>
      </c>
      <c r="U613" s="80" t="s">
        <v>4665</v>
      </c>
      <c r="V613" s="77"/>
      <c r="W613" s="77"/>
      <c r="X613" s="81" t="s">
        <v>6664</v>
      </c>
      <c r="Y613" s="77"/>
    </row>
    <row r="614" spans="1:25" x14ac:dyDescent="0.25">
      <c r="A614" s="62" t="s">
        <v>504</v>
      </c>
      <c r="B614" s="62" t="s">
        <v>1668</v>
      </c>
      <c r="C614" s="63"/>
      <c r="D614" s="64"/>
      <c r="E614" s="65"/>
      <c r="F614" s="66"/>
      <c r="G614" s="63" t="str">
        <f>IF(Edges[[#This Row],[Relationship]]="Tweet","Skip","Show")</f>
        <v>Show</v>
      </c>
      <c r="H614" s="67"/>
      <c r="I614" s="68"/>
      <c r="J614" s="68"/>
      <c r="K614" s="34"/>
      <c r="L614" s="75">
        <v>614</v>
      </c>
      <c r="M61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14" s="77" t="s">
        <v>2278</v>
      </c>
      <c r="O614" s="79">
        <v>44529.333437499998</v>
      </c>
      <c r="P614" s="77" t="s">
        <v>2318</v>
      </c>
      <c r="Q614" s="77"/>
      <c r="R614" s="77"/>
      <c r="S614" s="77"/>
      <c r="T614" s="79">
        <v>44529.333437499998</v>
      </c>
      <c r="U614" s="80" t="s">
        <v>4665</v>
      </c>
      <c r="V614" s="77"/>
      <c r="W614" s="77"/>
      <c r="X614" s="81" t="s">
        <v>6664</v>
      </c>
      <c r="Y614" s="77"/>
    </row>
    <row r="615" spans="1:25" x14ac:dyDescent="0.25">
      <c r="A615" s="62" t="s">
        <v>505</v>
      </c>
      <c r="B615" s="62" t="s">
        <v>1871</v>
      </c>
      <c r="C615" s="63"/>
      <c r="D615" s="64"/>
      <c r="E615" s="65"/>
      <c r="F615" s="66"/>
      <c r="G615" s="63" t="str">
        <f>IF(Edges[[#This Row],[Relationship]]="Tweet","Skip","Show")</f>
        <v>Show</v>
      </c>
      <c r="H615" s="67"/>
      <c r="I615" s="68"/>
      <c r="J615" s="68"/>
      <c r="K615" s="34"/>
      <c r="L615" s="75">
        <v>615</v>
      </c>
      <c r="M61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15" s="77" t="s">
        <v>2278</v>
      </c>
      <c r="O615" s="79">
        <v>44529.334039351852</v>
      </c>
      <c r="P615" s="77" t="s">
        <v>2546</v>
      </c>
      <c r="Q615" s="80" t="s">
        <v>3610</v>
      </c>
      <c r="R615" s="77" t="s">
        <v>4018</v>
      </c>
      <c r="S615" s="77" t="s">
        <v>4140</v>
      </c>
      <c r="T615" s="79">
        <v>44529.334039351852</v>
      </c>
      <c r="U615" s="80" t="s">
        <v>4666</v>
      </c>
      <c r="V615" s="77"/>
      <c r="W615" s="77"/>
      <c r="X615" s="81" t="s">
        <v>6665</v>
      </c>
      <c r="Y615" s="81" t="s">
        <v>8358</v>
      </c>
    </row>
    <row r="616" spans="1:25" x14ac:dyDescent="0.25">
      <c r="A616" s="62" t="s">
        <v>505</v>
      </c>
      <c r="B616" s="62" t="s">
        <v>1872</v>
      </c>
      <c r="C616" s="63"/>
      <c r="D616" s="64"/>
      <c r="E616" s="65"/>
      <c r="F616" s="66"/>
      <c r="G616" s="63" t="str">
        <f>IF(Edges[[#This Row],[Relationship]]="Tweet","Skip","Show")</f>
        <v>Show</v>
      </c>
      <c r="H616" s="67"/>
      <c r="I616" s="68"/>
      <c r="J616" s="68"/>
      <c r="K616" s="34"/>
      <c r="L616" s="75">
        <v>616</v>
      </c>
      <c r="M61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16" s="77" t="s">
        <v>2278</v>
      </c>
      <c r="O616" s="79">
        <v>44529.334039351852</v>
      </c>
      <c r="P616" s="77" t="s">
        <v>2546</v>
      </c>
      <c r="Q616" s="80" t="s">
        <v>3610</v>
      </c>
      <c r="R616" s="77" t="s">
        <v>4018</v>
      </c>
      <c r="S616" s="77" t="s">
        <v>4140</v>
      </c>
      <c r="T616" s="79">
        <v>44529.334039351852</v>
      </c>
      <c r="U616" s="80" t="s">
        <v>4666</v>
      </c>
      <c r="V616" s="77"/>
      <c r="W616" s="77"/>
      <c r="X616" s="81" t="s">
        <v>6665</v>
      </c>
      <c r="Y616" s="81" t="s">
        <v>8358</v>
      </c>
    </row>
    <row r="617" spans="1:25" x14ac:dyDescent="0.25">
      <c r="A617" s="62" t="s">
        <v>506</v>
      </c>
      <c r="B617" s="62" t="s">
        <v>1873</v>
      </c>
      <c r="C617" s="63"/>
      <c r="D617" s="64"/>
      <c r="E617" s="65"/>
      <c r="F617" s="66"/>
      <c r="G617" s="63" t="str">
        <f>IF(Edges[[#This Row],[Relationship]]="Tweet","Skip","Show")</f>
        <v>Show</v>
      </c>
      <c r="H617" s="67"/>
      <c r="I617" s="68"/>
      <c r="J617" s="68"/>
      <c r="K617" s="34"/>
      <c r="L617" s="75">
        <v>617</v>
      </c>
      <c r="M61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17" s="77" t="s">
        <v>2279</v>
      </c>
      <c r="O617" s="79">
        <v>44529.334282407406</v>
      </c>
      <c r="P617" s="77" t="s">
        <v>2547</v>
      </c>
      <c r="Q617" s="77"/>
      <c r="R617" s="77"/>
      <c r="S617" s="77"/>
      <c r="T617" s="79">
        <v>44529.334282407406</v>
      </c>
      <c r="U617" s="80" t="s">
        <v>4667</v>
      </c>
      <c r="V617" s="77"/>
      <c r="W617" s="77"/>
      <c r="X617" s="81" t="s">
        <v>6666</v>
      </c>
      <c r="Y617" s="81" t="s">
        <v>8359</v>
      </c>
    </row>
    <row r="618" spans="1:25" x14ac:dyDescent="0.25">
      <c r="A618" s="62" t="s">
        <v>507</v>
      </c>
      <c r="B618" s="62" t="s">
        <v>507</v>
      </c>
      <c r="C618" s="63"/>
      <c r="D618" s="64"/>
      <c r="E618" s="65"/>
      <c r="F618" s="66"/>
      <c r="G618" s="63" t="str">
        <f>IF(Edges[[#This Row],[Relationship]]="Tweet","Skip","Show")</f>
        <v>Skip</v>
      </c>
      <c r="H618" s="67"/>
      <c r="I618" s="68"/>
      <c r="J618" s="68"/>
      <c r="K618" s="34"/>
      <c r="L618" s="75">
        <v>618</v>
      </c>
      <c r="M61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18" s="77" t="s">
        <v>178</v>
      </c>
      <c r="O618" s="79">
        <v>44529.334548611114</v>
      </c>
      <c r="P618" s="77" t="s">
        <v>2548</v>
      </c>
      <c r="Q618" s="77"/>
      <c r="R618" s="77"/>
      <c r="S618" s="77"/>
      <c r="T618" s="79">
        <v>44529.334548611114</v>
      </c>
      <c r="U618" s="80" t="s">
        <v>4668</v>
      </c>
      <c r="V618" s="77"/>
      <c r="W618" s="77"/>
      <c r="X618" s="81" t="s">
        <v>6667</v>
      </c>
      <c r="Y618" s="77"/>
    </row>
    <row r="619" spans="1:25" x14ac:dyDescent="0.25">
      <c r="A619" s="62" t="s">
        <v>508</v>
      </c>
      <c r="B619" s="62" t="s">
        <v>508</v>
      </c>
      <c r="C619" s="63"/>
      <c r="D619" s="64"/>
      <c r="E619" s="65"/>
      <c r="F619" s="66"/>
      <c r="G619" s="63" t="str">
        <f>IF(Edges[[#This Row],[Relationship]]="Tweet","Skip","Show")</f>
        <v>Skip</v>
      </c>
      <c r="H619" s="67"/>
      <c r="I619" s="68"/>
      <c r="J619" s="68"/>
      <c r="K619" s="34"/>
      <c r="L619" s="75">
        <v>619</v>
      </c>
      <c r="M61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19" s="77" t="s">
        <v>178</v>
      </c>
      <c r="O619" s="79">
        <v>44529.335092592592</v>
      </c>
      <c r="P619" s="77" t="s">
        <v>2549</v>
      </c>
      <c r="Q619" s="77"/>
      <c r="R619" s="77"/>
      <c r="S619" s="77"/>
      <c r="T619" s="79">
        <v>44529.335092592592</v>
      </c>
      <c r="U619" s="80" t="s">
        <v>4669</v>
      </c>
      <c r="V619" s="77"/>
      <c r="W619" s="77"/>
      <c r="X619" s="81" t="s">
        <v>6668</v>
      </c>
      <c r="Y619" s="77"/>
    </row>
    <row r="620" spans="1:25" x14ac:dyDescent="0.25">
      <c r="A620" s="62" t="s">
        <v>509</v>
      </c>
      <c r="B620" s="62" t="s">
        <v>1874</v>
      </c>
      <c r="C620" s="63"/>
      <c r="D620" s="64"/>
      <c r="E620" s="65"/>
      <c r="F620" s="66"/>
      <c r="G620" s="63" t="str">
        <f>IF(Edges[[#This Row],[Relationship]]="Tweet","Skip","Show")</f>
        <v>Show</v>
      </c>
      <c r="H620" s="67"/>
      <c r="I620" s="68"/>
      <c r="J620" s="68"/>
      <c r="K620" s="34"/>
      <c r="L620" s="75">
        <v>620</v>
      </c>
      <c r="M62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20" s="77" t="s">
        <v>2278</v>
      </c>
      <c r="O620" s="79">
        <v>44529.336087962962</v>
      </c>
      <c r="P620" s="77" t="s">
        <v>2550</v>
      </c>
      <c r="Q620" s="77"/>
      <c r="R620" s="77"/>
      <c r="S620" s="77" t="s">
        <v>4141</v>
      </c>
      <c r="T620" s="79">
        <v>44529.336087962962</v>
      </c>
      <c r="U620" s="80" t="s">
        <v>4670</v>
      </c>
      <c r="V620" s="77"/>
      <c r="W620" s="77"/>
      <c r="X620" s="81" t="s">
        <v>6669</v>
      </c>
      <c r="Y620" s="77"/>
    </row>
    <row r="621" spans="1:25" x14ac:dyDescent="0.25">
      <c r="A621" s="62" t="s">
        <v>510</v>
      </c>
      <c r="B621" s="62" t="s">
        <v>510</v>
      </c>
      <c r="C621" s="63"/>
      <c r="D621" s="64"/>
      <c r="E621" s="65"/>
      <c r="F621" s="66"/>
      <c r="G621" s="63" t="str">
        <f>IF(Edges[[#This Row],[Relationship]]="Tweet","Skip","Show")</f>
        <v>Skip</v>
      </c>
      <c r="H621" s="67"/>
      <c r="I621" s="68"/>
      <c r="J621" s="68"/>
      <c r="K621" s="34"/>
      <c r="L621" s="75">
        <v>621</v>
      </c>
      <c r="M62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21" s="77" t="s">
        <v>178</v>
      </c>
      <c r="O621" s="79">
        <v>44529.336111111108</v>
      </c>
      <c r="P621" s="77" t="s">
        <v>2551</v>
      </c>
      <c r="Q621" s="77" t="s">
        <v>3611</v>
      </c>
      <c r="R621" s="77" t="s">
        <v>4038</v>
      </c>
      <c r="S621" s="77"/>
      <c r="T621" s="79">
        <v>44529.336111111108</v>
      </c>
      <c r="U621" s="80" t="s">
        <v>4671</v>
      </c>
      <c r="V621" s="77"/>
      <c r="W621" s="77"/>
      <c r="X621" s="81" t="s">
        <v>6670</v>
      </c>
      <c r="Y621" s="77"/>
    </row>
    <row r="622" spans="1:25" x14ac:dyDescent="0.25">
      <c r="A622" s="62" t="s">
        <v>511</v>
      </c>
      <c r="B622" s="62" t="s">
        <v>1671</v>
      </c>
      <c r="C622" s="63"/>
      <c r="D622" s="64"/>
      <c r="E622" s="65"/>
      <c r="F622" s="66"/>
      <c r="G622" s="63" t="str">
        <f>IF(Edges[[#This Row],[Relationship]]="Tweet","Skip","Show")</f>
        <v>Show</v>
      </c>
      <c r="H622" s="67"/>
      <c r="I622" s="68"/>
      <c r="J622" s="68"/>
      <c r="K622" s="34"/>
      <c r="L622" s="75">
        <v>622</v>
      </c>
      <c r="M62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22" s="77" t="s">
        <v>2278</v>
      </c>
      <c r="O622" s="79">
        <v>44529.336238425924</v>
      </c>
      <c r="P622" s="77" t="s">
        <v>2287</v>
      </c>
      <c r="Q622" s="77"/>
      <c r="R622" s="77"/>
      <c r="S622" s="77"/>
      <c r="T622" s="79">
        <v>44529.336238425924</v>
      </c>
      <c r="U622" s="80" t="s">
        <v>4672</v>
      </c>
      <c r="V622" s="77"/>
      <c r="W622" s="77"/>
      <c r="X622" s="81" t="s">
        <v>6671</v>
      </c>
      <c r="Y622" s="77"/>
    </row>
    <row r="623" spans="1:25" x14ac:dyDescent="0.25">
      <c r="A623" s="62" t="s">
        <v>512</v>
      </c>
      <c r="B623" s="62" t="s">
        <v>1875</v>
      </c>
      <c r="C623" s="63"/>
      <c r="D623" s="64"/>
      <c r="E623" s="65"/>
      <c r="F623" s="66"/>
      <c r="G623" s="63" t="str">
        <f>IF(Edges[[#This Row],[Relationship]]="Tweet","Skip","Show")</f>
        <v>Show</v>
      </c>
      <c r="H623" s="67"/>
      <c r="I623" s="68"/>
      <c r="J623" s="68"/>
      <c r="K623" s="34"/>
      <c r="L623" s="75">
        <v>623</v>
      </c>
      <c r="M62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23" s="77" t="s">
        <v>2278</v>
      </c>
      <c r="O623" s="79">
        <v>44529.336493055554</v>
      </c>
      <c r="P623" s="77" t="s">
        <v>2552</v>
      </c>
      <c r="Q623" s="77"/>
      <c r="R623" s="77"/>
      <c r="S623" s="77" t="s">
        <v>4142</v>
      </c>
      <c r="T623" s="79">
        <v>44529.336493055554</v>
      </c>
      <c r="U623" s="80" t="s">
        <v>4673</v>
      </c>
      <c r="V623" s="77"/>
      <c r="W623" s="77"/>
      <c r="X623" s="81" t="s">
        <v>6672</v>
      </c>
      <c r="Y623" s="77"/>
    </row>
    <row r="624" spans="1:25" x14ac:dyDescent="0.25">
      <c r="A624" s="62" t="s">
        <v>512</v>
      </c>
      <c r="B624" s="62" t="s">
        <v>1668</v>
      </c>
      <c r="C624" s="63"/>
      <c r="D624" s="64"/>
      <c r="E624" s="65"/>
      <c r="F624" s="66"/>
      <c r="G624" s="63" t="str">
        <f>IF(Edges[[#This Row],[Relationship]]="Tweet","Skip","Show")</f>
        <v>Show</v>
      </c>
      <c r="H624" s="67"/>
      <c r="I624" s="68"/>
      <c r="J624" s="68"/>
      <c r="K624" s="34"/>
      <c r="L624" s="75">
        <v>624</v>
      </c>
      <c r="M62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24" s="77" t="s">
        <v>2278</v>
      </c>
      <c r="O624" s="79">
        <v>44529.336493055554</v>
      </c>
      <c r="P624" s="77" t="s">
        <v>2552</v>
      </c>
      <c r="Q624" s="77"/>
      <c r="R624" s="77"/>
      <c r="S624" s="77" t="s">
        <v>4142</v>
      </c>
      <c r="T624" s="79">
        <v>44529.336493055554</v>
      </c>
      <c r="U624" s="80" t="s">
        <v>4673</v>
      </c>
      <c r="V624" s="77"/>
      <c r="W624" s="77"/>
      <c r="X624" s="81" t="s">
        <v>6672</v>
      </c>
      <c r="Y624" s="77"/>
    </row>
    <row r="625" spans="1:25" x14ac:dyDescent="0.25">
      <c r="A625" s="62" t="s">
        <v>512</v>
      </c>
      <c r="B625" s="62" t="s">
        <v>1684</v>
      </c>
      <c r="C625" s="63"/>
      <c r="D625" s="64"/>
      <c r="E625" s="65"/>
      <c r="F625" s="66"/>
      <c r="G625" s="63" t="str">
        <f>IF(Edges[[#This Row],[Relationship]]="Tweet","Skip","Show")</f>
        <v>Show</v>
      </c>
      <c r="H625" s="67"/>
      <c r="I625" s="68"/>
      <c r="J625" s="68"/>
      <c r="K625" s="34"/>
      <c r="L625" s="75">
        <v>625</v>
      </c>
      <c r="M62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25" s="77" t="s">
        <v>2279</v>
      </c>
      <c r="O625" s="79">
        <v>44529.336493055554</v>
      </c>
      <c r="P625" s="77" t="s">
        <v>2552</v>
      </c>
      <c r="Q625" s="77"/>
      <c r="R625" s="77"/>
      <c r="S625" s="77" t="s">
        <v>4142</v>
      </c>
      <c r="T625" s="79">
        <v>44529.336493055554</v>
      </c>
      <c r="U625" s="80" t="s">
        <v>4673</v>
      </c>
      <c r="V625" s="77"/>
      <c r="W625" s="77"/>
      <c r="X625" s="81" t="s">
        <v>6672</v>
      </c>
      <c r="Y625" s="77"/>
    </row>
    <row r="626" spans="1:25" x14ac:dyDescent="0.25">
      <c r="A626" s="62" t="s">
        <v>513</v>
      </c>
      <c r="B626" s="62" t="s">
        <v>1691</v>
      </c>
      <c r="C626" s="63"/>
      <c r="D626" s="64"/>
      <c r="E626" s="65"/>
      <c r="F626" s="66"/>
      <c r="G626" s="63" t="str">
        <f>IF(Edges[[#This Row],[Relationship]]="Tweet","Skip","Show")</f>
        <v>Show</v>
      </c>
      <c r="H626" s="67"/>
      <c r="I626" s="68"/>
      <c r="J626" s="68"/>
      <c r="K626" s="34"/>
      <c r="L626" s="75">
        <v>626</v>
      </c>
      <c r="M62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26" s="77" t="s">
        <v>2278</v>
      </c>
      <c r="O626" s="79">
        <v>44529.336574074077</v>
      </c>
      <c r="P626" s="77" t="s">
        <v>2303</v>
      </c>
      <c r="Q626" s="77"/>
      <c r="R626" s="77"/>
      <c r="S626" s="77"/>
      <c r="T626" s="79">
        <v>44529.336574074077</v>
      </c>
      <c r="U626" s="80" t="s">
        <v>4674</v>
      </c>
      <c r="V626" s="77"/>
      <c r="W626" s="77"/>
      <c r="X626" s="81" t="s">
        <v>6673</v>
      </c>
      <c r="Y626" s="77"/>
    </row>
    <row r="627" spans="1:25" x14ac:dyDescent="0.25">
      <c r="A627" s="62" t="s">
        <v>514</v>
      </c>
      <c r="B627" s="62" t="s">
        <v>514</v>
      </c>
      <c r="C627" s="63"/>
      <c r="D627" s="64"/>
      <c r="E627" s="65"/>
      <c r="F627" s="66"/>
      <c r="G627" s="63" t="str">
        <f>IF(Edges[[#This Row],[Relationship]]="Tweet","Skip","Show")</f>
        <v>Skip</v>
      </c>
      <c r="H627" s="67"/>
      <c r="I627" s="68"/>
      <c r="J627" s="68"/>
      <c r="K627" s="34"/>
      <c r="L627" s="75">
        <v>627</v>
      </c>
      <c r="M62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27" s="77" t="s">
        <v>178</v>
      </c>
      <c r="O627" s="79">
        <v>44529.337175925924</v>
      </c>
      <c r="P627" s="77" t="s">
        <v>2553</v>
      </c>
      <c r="Q627" s="77"/>
      <c r="R627" s="77"/>
      <c r="S627" s="77"/>
      <c r="T627" s="79">
        <v>44529.337175925924</v>
      </c>
      <c r="U627" s="80" t="s">
        <v>4675</v>
      </c>
      <c r="V627" s="77"/>
      <c r="W627" s="77"/>
      <c r="X627" s="81" t="s">
        <v>6674</v>
      </c>
      <c r="Y627" s="77"/>
    </row>
    <row r="628" spans="1:25" x14ac:dyDescent="0.25">
      <c r="A628" s="62" t="s">
        <v>515</v>
      </c>
      <c r="B628" s="62" t="s">
        <v>515</v>
      </c>
      <c r="C628" s="63"/>
      <c r="D628" s="64"/>
      <c r="E628" s="65"/>
      <c r="F628" s="66"/>
      <c r="G628" s="63" t="str">
        <f>IF(Edges[[#This Row],[Relationship]]="Tweet","Skip","Show")</f>
        <v>Skip</v>
      </c>
      <c r="H628" s="67"/>
      <c r="I628" s="68"/>
      <c r="J628" s="68"/>
      <c r="K628" s="34"/>
      <c r="L628" s="75">
        <v>628</v>
      </c>
      <c r="M62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28" s="77" t="s">
        <v>178</v>
      </c>
      <c r="O628" s="79">
        <v>44529.338217592594</v>
      </c>
      <c r="P628" s="77" t="s">
        <v>2554</v>
      </c>
      <c r="Q628" s="80" t="s">
        <v>3612</v>
      </c>
      <c r="R628" s="77" t="s">
        <v>4022</v>
      </c>
      <c r="S628" s="77"/>
      <c r="T628" s="79">
        <v>44529.338217592594</v>
      </c>
      <c r="U628" s="80" t="s">
        <v>4676</v>
      </c>
      <c r="V628" s="77"/>
      <c r="W628" s="77"/>
      <c r="X628" s="81" t="s">
        <v>6675</v>
      </c>
      <c r="Y628" s="77"/>
    </row>
    <row r="629" spans="1:25" x14ac:dyDescent="0.25">
      <c r="A629" s="62" t="s">
        <v>516</v>
      </c>
      <c r="B629" s="62" t="s">
        <v>1715</v>
      </c>
      <c r="C629" s="63"/>
      <c r="D629" s="64"/>
      <c r="E629" s="65"/>
      <c r="F629" s="66"/>
      <c r="G629" s="63" t="str">
        <f>IF(Edges[[#This Row],[Relationship]]="Tweet","Skip","Show")</f>
        <v>Show</v>
      </c>
      <c r="H629" s="67"/>
      <c r="I629" s="68"/>
      <c r="J629" s="68"/>
      <c r="K629" s="34"/>
      <c r="L629" s="75">
        <v>629</v>
      </c>
      <c r="M62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29" s="77" t="s">
        <v>2278</v>
      </c>
      <c r="O629" s="79">
        <v>44529.338738425926</v>
      </c>
      <c r="P629" s="77" t="s">
        <v>2555</v>
      </c>
      <c r="Q629" s="77"/>
      <c r="R629" s="77"/>
      <c r="S629" s="77"/>
      <c r="T629" s="79">
        <v>44529.338738425926</v>
      </c>
      <c r="U629" s="80" t="s">
        <v>4677</v>
      </c>
      <c r="V629" s="77"/>
      <c r="W629" s="77"/>
      <c r="X629" s="81" t="s">
        <v>6676</v>
      </c>
      <c r="Y629" s="77"/>
    </row>
    <row r="630" spans="1:25" x14ac:dyDescent="0.25">
      <c r="A630" s="62" t="s">
        <v>517</v>
      </c>
      <c r="B630" s="62" t="s">
        <v>1876</v>
      </c>
      <c r="C630" s="63"/>
      <c r="D630" s="64"/>
      <c r="E630" s="65"/>
      <c r="F630" s="66"/>
      <c r="G630" s="63" t="str">
        <f>IF(Edges[[#This Row],[Relationship]]="Tweet","Skip","Show")</f>
        <v>Show</v>
      </c>
      <c r="H630" s="67"/>
      <c r="I630" s="68"/>
      <c r="J630" s="68"/>
      <c r="K630" s="34"/>
      <c r="L630" s="75">
        <v>630</v>
      </c>
      <c r="M63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30" s="77" t="s">
        <v>2278</v>
      </c>
      <c r="O630" s="79">
        <v>44529.339004629626</v>
      </c>
      <c r="P630" s="77" t="s">
        <v>2556</v>
      </c>
      <c r="Q630" s="77"/>
      <c r="R630" s="77"/>
      <c r="S630" s="77"/>
      <c r="T630" s="79">
        <v>44529.339004629626</v>
      </c>
      <c r="U630" s="80" t="s">
        <v>4678</v>
      </c>
      <c r="V630" s="77"/>
      <c r="W630" s="77"/>
      <c r="X630" s="81" t="s">
        <v>6677</v>
      </c>
      <c r="Y630" s="81" t="s">
        <v>8360</v>
      </c>
    </row>
    <row r="631" spans="1:25" x14ac:dyDescent="0.25">
      <c r="A631" s="62" t="s">
        <v>517</v>
      </c>
      <c r="B631" s="62" t="s">
        <v>1668</v>
      </c>
      <c r="C631" s="63"/>
      <c r="D631" s="64"/>
      <c r="E631" s="65"/>
      <c r="F631" s="66"/>
      <c r="G631" s="63" t="str">
        <f>IF(Edges[[#This Row],[Relationship]]="Tweet","Skip","Show")</f>
        <v>Show</v>
      </c>
      <c r="H631" s="67"/>
      <c r="I631" s="68"/>
      <c r="J631" s="68"/>
      <c r="K631" s="34"/>
      <c r="L631" s="75">
        <v>631</v>
      </c>
      <c r="M63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31" s="77" t="s">
        <v>2278</v>
      </c>
      <c r="O631" s="79">
        <v>44529.339004629626</v>
      </c>
      <c r="P631" s="77" t="s">
        <v>2556</v>
      </c>
      <c r="Q631" s="77"/>
      <c r="R631" s="77"/>
      <c r="S631" s="77"/>
      <c r="T631" s="79">
        <v>44529.339004629626</v>
      </c>
      <c r="U631" s="80" t="s">
        <v>4678</v>
      </c>
      <c r="V631" s="77"/>
      <c r="W631" s="77"/>
      <c r="X631" s="81" t="s">
        <v>6677</v>
      </c>
      <c r="Y631" s="81" t="s">
        <v>8360</v>
      </c>
    </row>
    <row r="632" spans="1:25" x14ac:dyDescent="0.25">
      <c r="A632" s="62" t="s">
        <v>517</v>
      </c>
      <c r="B632" s="62" t="s">
        <v>1698</v>
      </c>
      <c r="C632" s="63"/>
      <c r="D632" s="64"/>
      <c r="E632" s="65"/>
      <c r="F632" s="66"/>
      <c r="G632" s="63" t="str">
        <f>IF(Edges[[#This Row],[Relationship]]="Tweet","Skip","Show")</f>
        <v>Show</v>
      </c>
      <c r="H632" s="67"/>
      <c r="I632" s="68"/>
      <c r="J632" s="68"/>
      <c r="K632" s="34"/>
      <c r="L632" s="75">
        <v>632</v>
      </c>
      <c r="M63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32" s="77" t="s">
        <v>2279</v>
      </c>
      <c r="O632" s="79">
        <v>44529.339004629626</v>
      </c>
      <c r="P632" s="77" t="s">
        <v>2556</v>
      </c>
      <c r="Q632" s="77"/>
      <c r="R632" s="77"/>
      <c r="S632" s="77"/>
      <c r="T632" s="79">
        <v>44529.339004629626</v>
      </c>
      <c r="U632" s="80" t="s">
        <v>4678</v>
      </c>
      <c r="V632" s="77"/>
      <c r="W632" s="77"/>
      <c r="X632" s="81" t="s">
        <v>6677</v>
      </c>
      <c r="Y632" s="81" t="s">
        <v>8360</v>
      </c>
    </row>
    <row r="633" spans="1:25" x14ac:dyDescent="0.25">
      <c r="A633" s="62" t="s">
        <v>518</v>
      </c>
      <c r="B633" s="62" t="s">
        <v>518</v>
      </c>
      <c r="C633" s="63"/>
      <c r="D633" s="64"/>
      <c r="E633" s="65"/>
      <c r="F633" s="66"/>
      <c r="G633" s="63" t="str">
        <f>IF(Edges[[#This Row],[Relationship]]="Tweet","Skip","Show")</f>
        <v>Skip</v>
      </c>
      <c r="H633" s="67"/>
      <c r="I633" s="68"/>
      <c r="J633" s="68"/>
      <c r="K633" s="34"/>
      <c r="L633" s="75">
        <v>633</v>
      </c>
      <c r="M63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33" s="77" t="s">
        <v>178</v>
      </c>
      <c r="O633" s="79">
        <v>44529.339189814818</v>
      </c>
      <c r="P633" s="77" t="s">
        <v>2557</v>
      </c>
      <c r="Q633" s="80" t="s">
        <v>3613</v>
      </c>
      <c r="R633" s="77" t="s">
        <v>4018</v>
      </c>
      <c r="S633" s="77"/>
      <c r="T633" s="79">
        <v>44529.339189814818</v>
      </c>
      <c r="U633" s="80" t="s">
        <v>4679</v>
      </c>
      <c r="V633" s="77"/>
      <c r="W633" s="77"/>
      <c r="X633" s="81" t="s">
        <v>6678</v>
      </c>
      <c r="Y633" s="77"/>
    </row>
    <row r="634" spans="1:25" x14ac:dyDescent="0.25">
      <c r="A634" s="62" t="s">
        <v>519</v>
      </c>
      <c r="B634" s="62" t="s">
        <v>1877</v>
      </c>
      <c r="C634" s="63"/>
      <c r="D634" s="64"/>
      <c r="E634" s="65"/>
      <c r="F634" s="66"/>
      <c r="G634" s="63" t="str">
        <f>IF(Edges[[#This Row],[Relationship]]="Tweet","Skip","Show")</f>
        <v>Show</v>
      </c>
      <c r="H634" s="67"/>
      <c r="I634" s="68"/>
      <c r="J634" s="68"/>
      <c r="K634" s="34"/>
      <c r="L634" s="75">
        <v>634</v>
      </c>
      <c r="M63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34" s="77" t="s">
        <v>2279</v>
      </c>
      <c r="O634" s="79">
        <v>44529.33929398148</v>
      </c>
      <c r="P634" s="77" t="s">
        <v>2558</v>
      </c>
      <c r="Q634" s="77"/>
      <c r="R634" s="77"/>
      <c r="S634" s="77"/>
      <c r="T634" s="79">
        <v>44529.33929398148</v>
      </c>
      <c r="U634" s="80" t="s">
        <v>4680</v>
      </c>
      <c r="V634" s="77"/>
      <c r="W634" s="77"/>
      <c r="X634" s="81" t="s">
        <v>6679</v>
      </c>
      <c r="Y634" s="81" t="s">
        <v>8361</v>
      </c>
    </row>
    <row r="635" spans="1:25" x14ac:dyDescent="0.25">
      <c r="A635" s="62" t="s">
        <v>519</v>
      </c>
      <c r="B635" s="62" t="s">
        <v>1783</v>
      </c>
      <c r="C635" s="63"/>
      <c r="D635" s="64"/>
      <c r="E635" s="65"/>
      <c r="F635" s="66"/>
      <c r="G635" s="63" t="str">
        <f>IF(Edges[[#This Row],[Relationship]]="Tweet","Skip","Show")</f>
        <v>Show</v>
      </c>
      <c r="H635" s="67"/>
      <c r="I635" s="68"/>
      <c r="J635" s="68"/>
      <c r="K635" s="34"/>
      <c r="L635" s="75">
        <v>635</v>
      </c>
      <c r="M63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35" s="77" t="s">
        <v>2278</v>
      </c>
      <c r="O635" s="79">
        <v>44529.33929398148</v>
      </c>
      <c r="P635" s="77" t="s">
        <v>2558</v>
      </c>
      <c r="Q635" s="77"/>
      <c r="R635" s="77"/>
      <c r="S635" s="77"/>
      <c r="T635" s="79">
        <v>44529.33929398148</v>
      </c>
      <c r="U635" s="80" t="s">
        <v>4680</v>
      </c>
      <c r="V635" s="77"/>
      <c r="W635" s="77"/>
      <c r="X635" s="81" t="s">
        <v>6679</v>
      </c>
      <c r="Y635" s="81" t="s">
        <v>8361</v>
      </c>
    </row>
    <row r="636" spans="1:25" x14ac:dyDescent="0.25">
      <c r="A636" s="62" t="s">
        <v>519</v>
      </c>
      <c r="B636" s="62" t="s">
        <v>1784</v>
      </c>
      <c r="C636" s="63"/>
      <c r="D636" s="64"/>
      <c r="E636" s="65"/>
      <c r="F636" s="66"/>
      <c r="G636" s="63" t="str">
        <f>IF(Edges[[#This Row],[Relationship]]="Tweet","Skip","Show")</f>
        <v>Show</v>
      </c>
      <c r="H636" s="67"/>
      <c r="I636" s="68"/>
      <c r="J636" s="68"/>
      <c r="K636" s="34"/>
      <c r="L636" s="75">
        <v>636</v>
      </c>
      <c r="M63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36" s="77" t="s">
        <v>2278</v>
      </c>
      <c r="O636" s="79">
        <v>44529.33929398148</v>
      </c>
      <c r="P636" s="77" t="s">
        <v>2558</v>
      </c>
      <c r="Q636" s="77"/>
      <c r="R636" s="77"/>
      <c r="S636" s="77"/>
      <c r="T636" s="79">
        <v>44529.33929398148</v>
      </c>
      <c r="U636" s="80" t="s">
        <v>4680</v>
      </c>
      <c r="V636" s="77"/>
      <c r="W636" s="77"/>
      <c r="X636" s="81" t="s">
        <v>6679</v>
      </c>
      <c r="Y636" s="81" t="s">
        <v>8361</v>
      </c>
    </row>
    <row r="637" spans="1:25" x14ac:dyDescent="0.25">
      <c r="A637" s="62" t="s">
        <v>519</v>
      </c>
      <c r="B637" s="62" t="s">
        <v>1668</v>
      </c>
      <c r="C637" s="63"/>
      <c r="D637" s="64"/>
      <c r="E637" s="65"/>
      <c r="F637" s="66"/>
      <c r="G637" s="63" t="str">
        <f>IF(Edges[[#This Row],[Relationship]]="Tweet","Skip","Show")</f>
        <v>Show</v>
      </c>
      <c r="H637" s="67"/>
      <c r="I637" s="68"/>
      <c r="J637" s="68"/>
      <c r="K637" s="34"/>
      <c r="L637" s="75">
        <v>637</v>
      </c>
      <c r="M63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37" s="77" t="s">
        <v>2278</v>
      </c>
      <c r="O637" s="79">
        <v>44529.33929398148</v>
      </c>
      <c r="P637" s="77" t="s">
        <v>2558</v>
      </c>
      <c r="Q637" s="77"/>
      <c r="R637" s="77"/>
      <c r="S637" s="77"/>
      <c r="T637" s="79">
        <v>44529.33929398148</v>
      </c>
      <c r="U637" s="80" t="s">
        <v>4680</v>
      </c>
      <c r="V637" s="77"/>
      <c r="W637" s="77"/>
      <c r="X637" s="81" t="s">
        <v>6679</v>
      </c>
      <c r="Y637" s="81" t="s">
        <v>8361</v>
      </c>
    </row>
    <row r="638" spans="1:25" x14ac:dyDescent="0.25">
      <c r="A638" s="62" t="s">
        <v>520</v>
      </c>
      <c r="B638" s="62" t="s">
        <v>1829</v>
      </c>
      <c r="C638" s="63"/>
      <c r="D638" s="64"/>
      <c r="E638" s="65"/>
      <c r="F638" s="66"/>
      <c r="G638" s="63" t="str">
        <f>IF(Edges[[#This Row],[Relationship]]="Tweet","Skip","Show")</f>
        <v>Show</v>
      </c>
      <c r="H638" s="67"/>
      <c r="I638" s="68"/>
      <c r="J638" s="68"/>
      <c r="K638" s="34"/>
      <c r="L638" s="75">
        <v>638</v>
      </c>
      <c r="M63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38" s="77" t="s">
        <v>2278</v>
      </c>
      <c r="O638" s="79">
        <v>44529.339363425926</v>
      </c>
      <c r="P638" s="77" t="s">
        <v>2489</v>
      </c>
      <c r="Q638" s="77"/>
      <c r="R638" s="77"/>
      <c r="S638" s="77"/>
      <c r="T638" s="79">
        <v>44529.339363425926</v>
      </c>
      <c r="U638" s="80" t="s">
        <v>4681</v>
      </c>
      <c r="V638" s="77"/>
      <c r="W638" s="77"/>
      <c r="X638" s="81" t="s">
        <v>6680</v>
      </c>
      <c r="Y638" s="77"/>
    </row>
    <row r="639" spans="1:25" x14ac:dyDescent="0.25">
      <c r="A639" s="62" t="s">
        <v>520</v>
      </c>
      <c r="B639" s="62" t="s">
        <v>1756</v>
      </c>
      <c r="C639" s="63"/>
      <c r="D639" s="64"/>
      <c r="E639" s="65"/>
      <c r="F639" s="66"/>
      <c r="G639" s="63" t="str">
        <f>IF(Edges[[#This Row],[Relationship]]="Tweet","Skip","Show")</f>
        <v>Show</v>
      </c>
      <c r="H639" s="67"/>
      <c r="I639" s="68"/>
      <c r="J639" s="68"/>
      <c r="K639" s="34"/>
      <c r="L639" s="75">
        <v>639</v>
      </c>
      <c r="M63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39" s="77" t="s">
        <v>2278</v>
      </c>
      <c r="O639" s="79">
        <v>44529.339363425926</v>
      </c>
      <c r="P639" s="77" t="s">
        <v>2489</v>
      </c>
      <c r="Q639" s="77"/>
      <c r="R639" s="77"/>
      <c r="S639" s="77"/>
      <c r="T639" s="79">
        <v>44529.339363425926</v>
      </c>
      <c r="U639" s="80" t="s">
        <v>4681</v>
      </c>
      <c r="V639" s="77"/>
      <c r="W639" s="77"/>
      <c r="X639" s="81" t="s">
        <v>6680</v>
      </c>
      <c r="Y639" s="77"/>
    </row>
    <row r="640" spans="1:25" x14ac:dyDescent="0.25">
      <c r="A640" s="62" t="s">
        <v>520</v>
      </c>
      <c r="B640" s="62" t="s">
        <v>1668</v>
      </c>
      <c r="C640" s="63"/>
      <c r="D640" s="64"/>
      <c r="E640" s="65"/>
      <c r="F640" s="66"/>
      <c r="G640" s="63" t="str">
        <f>IF(Edges[[#This Row],[Relationship]]="Tweet","Skip","Show")</f>
        <v>Show</v>
      </c>
      <c r="H640" s="67"/>
      <c r="I640" s="68"/>
      <c r="J640" s="68"/>
      <c r="K640" s="34"/>
      <c r="L640" s="75">
        <v>640</v>
      </c>
      <c r="M64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40" s="77" t="s">
        <v>2278</v>
      </c>
      <c r="O640" s="79">
        <v>44529.339363425926</v>
      </c>
      <c r="P640" s="77" t="s">
        <v>2489</v>
      </c>
      <c r="Q640" s="77"/>
      <c r="R640" s="77"/>
      <c r="S640" s="77"/>
      <c r="T640" s="79">
        <v>44529.339363425926</v>
      </c>
      <c r="U640" s="80" t="s">
        <v>4681</v>
      </c>
      <c r="V640" s="77"/>
      <c r="W640" s="77"/>
      <c r="X640" s="81" t="s">
        <v>6680</v>
      </c>
      <c r="Y640" s="77"/>
    </row>
    <row r="641" spans="1:25" x14ac:dyDescent="0.25">
      <c r="A641" s="62" t="s">
        <v>520</v>
      </c>
      <c r="B641" s="62" t="s">
        <v>1829</v>
      </c>
      <c r="C641" s="63"/>
      <c r="D641" s="64"/>
      <c r="E641" s="65"/>
      <c r="F641" s="66"/>
      <c r="G641" s="63" t="str">
        <f>IF(Edges[[#This Row],[Relationship]]="Tweet","Skip","Show")</f>
        <v>Show</v>
      </c>
      <c r="H641" s="67"/>
      <c r="I641" s="68"/>
      <c r="J641" s="68"/>
      <c r="K641" s="34"/>
      <c r="L641" s="75">
        <v>641</v>
      </c>
      <c r="M64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41" s="77" t="s">
        <v>2278</v>
      </c>
      <c r="O641" s="79">
        <v>44529.339444444442</v>
      </c>
      <c r="P641" s="77" t="s">
        <v>2559</v>
      </c>
      <c r="Q641" s="77"/>
      <c r="R641" s="77"/>
      <c r="S641" s="77"/>
      <c r="T641" s="79">
        <v>44529.339444444442</v>
      </c>
      <c r="U641" s="80" t="s">
        <v>4682</v>
      </c>
      <c r="V641" s="77"/>
      <c r="W641" s="77"/>
      <c r="X641" s="81" t="s">
        <v>6681</v>
      </c>
      <c r="Y641" s="81" t="s">
        <v>8362</v>
      </c>
    </row>
    <row r="642" spans="1:25" x14ac:dyDescent="0.25">
      <c r="A642" s="62" t="s">
        <v>520</v>
      </c>
      <c r="B642" s="62" t="s">
        <v>1756</v>
      </c>
      <c r="C642" s="63"/>
      <c r="D642" s="64"/>
      <c r="E642" s="65"/>
      <c r="F642" s="66"/>
      <c r="G642" s="63" t="str">
        <f>IF(Edges[[#This Row],[Relationship]]="Tweet","Skip","Show")</f>
        <v>Show</v>
      </c>
      <c r="H642" s="67"/>
      <c r="I642" s="68"/>
      <c r="J642" s="68"/>
      <c r="K642" s="34"/>
      <c r="L642" s="75">
        <v>642</v>
      </c>
      <c r="M64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42" s="77" t="s">
        <v>2278</v>
      </c>
      <c r="O642" s="79">
        <v>44529.339444444442</v>
      </c>
      <c r="P642" s="77" t="s">
        <v>2559</v>
      </c>
      <c r="Q642" s="77"/>
      <c r="R642" s="77"/>
      <c r="S642" s="77"/>
      <c r="T642" s="79">
        <v>44529.339444444442</v>
      </c>
      <c r="U642" s="80" t="s">
        <v>4682</v>
      </c>
      <c r="V642" s="77"/>
      <c r="W642" s="77"/>
      <c r="X642" s="81" t="s">
        <v>6681</v>
      </c>
      <c r="Y642" s="81" t="s">
        <v>8362</v>
      </c>
    </row>
    <row r="643" spans="1:25" x14ac:dyDescent="0.25">
      <c r="A643" s="62" t="s">
        <v>520</v>
      </c>
      <c r="B643" s="62" t="s">
        <v>1668</v>
      </c>
      <c r="C643" s="63"/>
      <c r="D643" s="64"/>
      <c r="E643" s="65"/>
      <c r="F643" s="66"/>
      <c r="G643" s="63" t="str">
        <f>IF(Edges[[#This Row],[Relationship]]="Tweet","Skip","Show")</f>
        <v>Show</v>
      </c>
      <c r="H643" s="67"/>
      <c r="I643" s="68"/>
      <c r="J643" s="68"/>
      <c r="K643" s="34"/>
      <c r="L643" s="75">
        <v>643</v>
      </c>
      <c r="M64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43" s="77" t="s">
        <v>2279</v>
      </c>
      <c r="O643" s="79">
        <v>44529.339444444442</v>
      </c>
      <c r="P643" s="77" t="s">
        <v>2559</v>
      </c>
      <c r="Q643" s="77"/>
      <c r="R643" s="77"/>
      <c r="S643" s="77"/>
      <c r="T643" s="79">
        <v>44529.339444444442</v>
      </c>
      <c r="U643" s="80" t="s">
        <v>4682</v>
      </c>
      <c r="V643" s="77"/>
      <c r="W643" s="77"/>
      <c r="X643" s="81" t="s">
        <v>6681</v>
      </c>
      <c r="Y643" s="81" t="s">
        <v>8362</v>
      </c>
    </row>
    <row r="644" spans="1:25" x14ac:dyDescent="0.25">
      <c r="A644" s="62" t="s">
        <v>521</v>
      </c>
      <c r="B644" s="62" t="s">
        <v>1774</v>
      </c>
      <c r="C644" s="63"/>
      <c r="D644" s="64"/>
      <c r="E644" s="65"/>
      <c r="F644" s="66"/>
      <c r="G644" s="63" t="str">
        <f>IF(Edges[[#This Row],[Relationship]]="Tweet","Skip","Show")</f>
        <v>Show</v>
      </c>
      <c r="H644" s="67"/>
      <c r="I644" s="68"/>
      <c r="J644" s="68"/>
      <c r="K644" s="34"/>
      <c r="L644" s="75">
        <v>644</v>
      </c>
      <c r="M64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44" s="77" t="s">
        <v>2278</v>
      </c>
      <c r="O644" s="79">
        <v>44529.34039351852</v>
      </c>
      <c r="P644" s="77" t="s">
        <v>2560</v>
      </c>
      <c r="Q644" s="77"/>
      <c r="R644" s="77"/>
      <c r="S644" s="77"/>
      <c r="T644" s="79">
        <v>44529.34039351852</v>
      </c>
      <c r="U644" s="80" t="s">
        <v>4683</v>
      </c>
      <c r="V644" s="77"/>
      <c r="W644" s="77"/>
      <c r="X644" s="81" t="s">
        <v>6682</v>
      </c>
      <c r="Y644" s="77"/>
    </row>
    <row r="645" spans="1:25" x14ac:dyDescent="0.25">
      <c r="A645" s="62" t="s">
        <v>522</v>
      </c>
      <c r="B645" s="62" t="s">
        <v>1756</v>
      </c>
      <c r="C645" s="63"/>
      <c r="D645" s="64"/>
      <c r="E645" s="65"/>
      <c r="F645" s="66"/>
      <c r="G645" s="63" t="str">
        <f>IF(Edges[[#This Row],[Relationship]]="Tweet","Skip","Show")</f>
        <v>Show</v>
      </c>
      <c r="H645" s="67"/>
      <c r="I645" s="68"/>
      <c r="J645" s="68"/>
      <c r="K645" s="34"/>
      <c r="L645" s="75">
        <v>645</v>
      </c>
      <c r="M64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45" s="77" t="s">
        <v>2278</v>
      </c>
      <c r="O645" s="79">
        <v>44529.340416666666</v>
      </c>
      <c r="P645" s="77" t="s">
        <v>2366</v>
      </c>
      <c r="Q645" s="77"/>
      <c r="R645" s="77"/>
      <c r="S645" s="77" t="s">
        <v>4116</v>
      </c>
      <c r="T645" s="79">
        <v>44529.340416666666</v>
      </c>
      <c r="U645" s="80" t="s">
        <v>4684</v>
      </c>
      <c r="V645" s="77"/>
      <c r="W645" s="77"/>
      <c r="X645" s="81" t="s">
        <v>6683</v>
      </c>
      <c r="Y645" s="77"/>
    </row>
    <row r="646" spans="1:25" x14ac:dyDescent="0.25">
      <c r="A646" s="62" t="s">
        <v>522</v>
      </c>
      <c r="B646" s="62" t="s">
        <v>1668</v>
      </c>
      <c r="C646" s="63"/>
      <c r="D646" s="64"/>
      <c r="E646" s="65"/>
      <c r="F646" s="66"/>
      <c r="G646" s="63" t="str">
        <f>IF(Edges[[#This Row],[Relationship]]="Tweet","Skip","Show")</f>
        <v>Show</v>
      </c>
      <c r="H646" s="67"/>
      <c r="I646" s="68"/>
      <c r="J646" s="68"/>
      <c r="K646" s="34"/>
      <c r="L646" s="75">
        <v>646</v>
      </c>
      <c r="M64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46" s="77" t="s">
        <v>2278</v>
      </c>
      <c r="O646" s="79">
        <v>44529.340416666666</v>
      </c>
      <c r="P646" s="77" t="s">
        <v>2366</v>
      </c>
      <c r="Q646" s="77"/>
      <c r="R646" s="77"/>
      <c r="S646" s="77" t="s">
        <v>4116</v>
      </c>
      <c r="T646" s="79">
        <v>44529.340416666666</v>
      </c>
      <c r="U646" s="80" t="s">
        <v>4684</v>
      </c>
      <c r="V646" s="77"/>
      <c r="W646" s="77"/>
      <c r="X646" s="81" t="s">
        <v>6683</v>
      </c>
      <c r="Y646" s="77"/>
    </row>
    <row r="647" spans="1:25" x14ac:dyDescent="0.25">
      <c r="A647" s="62" t="s">
        <v>523</v>
      </c>
      <c r="B647" s="62" t="s">
        <v>523</v>
      </c>
      <c r="C647" s="63"/>
      <c r="D647" s="64"/>
      <c r="E647" s="65"/>
      <c r="F647" s="66"/>
      <c r="G647" s="63" t="str">
        <f>IF(Edges[[#This Row],[Relationship]]="Tweet","Skip","Show")</f>
        <v>Skip</v>
      </c>
      <c r="H647" s="67"/>
      <c r="I647" s="68"/>
      <c r="J647" s="68"/>
      <c r="K647" s="34"/>
      <c r="L647" s="75">
        <v>647</v>
      </c>
      <c r="M64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47" s="77" t="s">
        <v>178</v>
      </c>
      <c r="O647" s="79">
        <v>44529.340810185182</v>
      </c>
      <c r="P647" s="77" t="s">
        <v>2561</v>
      </c>
      <c r="Q647" s="77" t="s">
        <v>3614</v>
      </c>
      <c r="R647" s="77" t="s">
        <v>4039</v>
      </c>
      <c r="S647" s="77" t="s">
        <v>4143</v>
      </c>
      <c r="T647" s="79">
        <v>44529.340810185182</v>
      </c>
      <c r="U647" s="80" t="s">
        <v>4685</v>
      </c>
      <c r="V647" s="77"/>
      <c r="W647" s="77"/>
      <c r="X647" s="81" t="s">
        <v>6684</v>
      </c>
      <c r="Y647" s="77"/>
    </row>
    <row r="648" spans="1:25" x14ac:dyDescent="0.25">
      <c r="A648" s="62" t="s">
        <v>524</v>
      </c>
      <c r="B648" s="62" t="s">
        <v>1772</v>
      </c>
      <c r="C648" s="63"/>
      <c r="D648" s="64"/>
      <c r="E648" s="65"/>
      <c r="F648" s="66"/>
      <c r="G648" s="63" t="str">
        <f>IF(Edges[[#This Row],[Relationship]]="Tweet","Skip","Show")</f>
        <v>Show</v>
      </c>
      <c r="H648" s="67"/>
      <c r="I648" s="68"/>
      <c r="J648" s="68"/>
      <c r="K648" s="34"/>
      <c r="L648" s="75">
        <v>648</v>
      </c>
      <c r="M64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48" s="77" t="s">
        <v>2279</v>
      </c>
      <c r="O648" s="79">
        <v>44529.340949074074</v>
      </c>
      <c r="P648" s="77" t="s">
        <v>2562</v>
      </c>
      <c r="Q648" s="77"/>
      <c r="R648" s="77"/>
      <c r="S648" s="77"/>
      <c r="T648" s="79">
        <v>44529.340949074074</v>
      </c>
      <c r="U648" s="80" t="s">
        <v>4686</v>
      </c>
      <c r="V648" s="77"/>
      <c r="W648" s="77"/>
      <c r="X648" s="81" t="s">
        <v>6685</v>
      </c>
      <c r="Y648" s="81" t="s">
        <v>8363</v>
      </c>
    </row>
    <row r="649" spans="1:25" x14ac:dyDescent="0.25">
      <c r="A649" s="62" t="s">
        <v>524</v>
      </c>
      <c r="B649" s="62" t="s">
        <v>524</v>
      </c>
      <c r="C649" s="63"/>
      <c r="D649" s="64"/>
      <c r="E649" s="65"/>
      <c r="F649" s="66"/>
      <c r="G649" s="63" t="str">
        <f>IF(Edges[[#This Row],[Relationship]]="Tweet","Skip","Show")</f>
        <v>Skip</v>
      </c>
      <c r="H649" s="67"/>
      <c r="I649" s="68"/>
      <c r="J649" s="68"/>
      <c r="K649" s="34"/>
      <c r="L649" s="75">
        <v>649</v>
      </c>
      <c r="M64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49" s="77" t="s">
        <v>178</v>
      </c>
      <c r="O649" s="79">
        <v>44529.334953703707</v>
      </c>
      <c r="P649" s="77" t="s">
        <v>2563</v>
      </c>
      <c r="Q649" s="77"/>
      <c r="R649" s="77"/>
      <c r="S649" s="77"/>
      <c r="T649" s="79">
        <v>44529.334953703707</v>
      </c>
      <c r="U649" s="80" t="s">
        <v>4687</v>
      </c>
      <c r="V649" s="77"/>
      <c r="W649" s="77"/>
      <c r="X649" s="81" t="s">
        <v>6686</v>
      </c>
      <c r="Y649" s="77"/>
    </row>
    <row r="650" spans="1:25" x14ac:dyDescent="0.25">
      <c r="A650" s="62" t="s">
        <v>525</v>
      </c>
      <c r="B650" s="62" t="s">
        <v>1478</v>
      </c>
      <c r="C650" s="63"/>
      <c r="D650" s="64"/>
      <c r="E650" s="65"/>
      <c r="F650" s="66"/>
      <c r="G650" s="63" t="str">
        <f>IF(Edges[[#This Row],[Relationship]]="Tweet","Skip","Show")</f>
        <v>Show</v>
      </c>
      <c r="H650" s="67"/>
      <c r="I650" s="68"/>
      <c r="J650" s="68"/>
      <c r="K650" s="34"/>
      <c r="L650" s="75">
        <v>650</v>
      </c>
      <c r="M65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50" s="77" t="s">
        <v>2278</v>
      </c>
      <c r="O650" s="79">
        <v>44529.34097222222</v>
      </c>
      <c r="P650" s="77" t="s">
        <v>2294</v>
      </c>
      <c r="Q650" s="77"/>
      <c r="R650" s="77"/>
      <c r="S650" s="77" t="s">
        <v>4104</v>
      </c>
      <c r="T650" s="79">
        <v>44529.34097222222</v>
      </c>
      <c r="U650" s="80" t="s">
        <v>4688</v>
      </c>
      <c r="V650" s="77"/>
      <c r="W650" s="77"/>
      <c r="X650" s="81" t="s">
        <v>6687</v>
      </c>
      <c r="Y650" s="77"/>
    </row>
    <row r="651" spans="1:25" x14ac:dyDescent="0.25">
      <c r="A651" s="62" t="s">
        <v>526</v>
      </c>
      <c r="B651" s="62" t="s">
        <v>1878</v>
      </c>
      <c r="C651" s="63"/>
      <c r="D651" s="64"/>
      <c r="E651" s="65"/>
      <c r="F651" s="66"/>
      <c r="G651" s="63" t="str">
        <f>IF(Edges[[#This Row],[Relationship]]="Tweet","Skip","Show")</f>
        <v>Show</v>
      </c>
      <c r="H651" s="67"/>
      <c r="I651" s="68"/>
      <c r="J651" s="68"/>
      <c r="K651" s="34"/>
      <c r="L651" s="75">
        <v>651</v>
      </c>
      <c r="M65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51" s="77" t="s">
        <v>2278</v>
      </c>
      <c r="O651" s="79">
        <v>44529.341284722221</v>
      </c>
      <c r="P651" s="77" t="s">
        <v>2564</v>
      </c>
      <c r="Q651" s="77"/>
      <c r="R651" s="77"/>
      <c r="S651" s="77"/>
      <c r="T651" s="79">
        <v>44529.341284722221</v>
      </c>
      <c r="U651" s="80" t="s">
        <v>4689</v>
      </c>
      <c r="V651" s="77"/>
      <c r="W651" s="77"/>
      <c r="X651" s="81" t="s">
        <v>6688</v>
      </c>
      <c r="Y651" s="77"/>
    </row>
    <row r="652" spans="1:25" x14ac:dyDescent="0.25">
      <c r="A652" s="62" t="s">
        <v>527</v>
      </c>
      <c r="B652" s="62" t="s">
        <v>1783</v>
      </c>
      <c r="C652" s="63"/>
      <c r="D652" s="64"/>
      <c r="E652" s="65"/>
      <c r="F652" s="66"/>
      <c r="G652" s="63" t="str">
        <f>IF(Edges[[#This Row],[Relationship]]="Tweet","Skip","Show")</f>
        <v>Show</v>
      </c>
      <c r="H652" s="67"/>
      <c r="I652" s="68"/>
      <c r="J652" s="68"/>
      <c r="K652" s="34"/>
      <c r="L652" s="75">
        <v>652</v>
      </c>
      <c r="M65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52" s="77" t="s">
        <v>2278</v>
      </c>
      <c r="O652" s="79">
        <v>44529.341331018521</v>
      </c>
      <c r="P652" s="77" t="s">
        <v>2565</v>
      </c>
      <c r="Q652" s="77"/>
      <c r="R652" s="77"/>
      <c r="S652" s="77"/>
      <c r="T652" s="79">
        <v>44529.341331018521</v>
      </c>
      <c r="U652" s="80" t="s">
        <v>4690</v>
      </c>
      <c r="V652" s="77"/>
      <c r="W652" s="77"/>
      <c r="X652" s="81" t="s">
        <v>6689</v>
      </c>
      <c r="Y652" s="81" t="s">
        <v>8352</v>
      </c>
    </row>
    <row r="653" spans="1:25" x14ac:dyDescent="0.25">
      <c r="A653" s="62" t="s">
        <v>527</v>
      </c>
      <c r="B653" s="62" t="s">
        <v>1784</v>
      </c>
      <c r="C653" s="63"/>
      <c r="D653" s="64"/>
      <c r="E653" s="65"/>
      <c r="F653" s="66"/>
      <c r="G653" s="63" t="str">
        <f>IF(Edges[[#This Row],[Relationship]]="Tweet","Skip","Show")</f>
        <v>Show</v>
      </c>
      <c r="H653" s="67"/>
      <c r="I653" s="68"/>
      <c r="J653" s="68"/>
      <c r="K653" s="34"/>
      <c r="L653" s="75">
        <v>653</v>
      </c>
      <c r="M65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53" s="77" t="s">
        <v>2278</v>
      </c>
      <c r="O653" s="79">
        <v>44529.341331018521</v>
      </c>
      <c r="P653" s="77" t="s">
        <v>2565</v>
      </c>
      <c r="Q653" s="77"/>
      <c r="R653" s="77"/>
      <c r="S653" s="77"/>
      <c r="T653" s="79">
        <v>44529.341331018521</v>
      </c>
      <c r="U653" s="80" t="s">
        <v>4690</v>
      </c>
      <c r="V653" s="77"/>
      <c r="W653" s="77"/>
      <c r="X653" s="81" t="s">
        <v>6689</v>
      </c>
      <c r="Y653" s="81" t="s">
        <v>8352</v>
      </c>
    </row>
    <row r="654" spans="1:25" x14ac:dyDescent="0.25">
      <c r="A654" s="62" t="s">
        <v>527</v>
      </c>
      <c r="B654" s="62" t="s">
        <v>1668</v>
      </c>
      <c r="C654" s="63"/>
      <c r="D654" s="64"/>
      <c r="E654" s="65"/>
      <c r="F654" s="66"/>
      <c r="G654" s="63" t="str">
        <f>IF(Edges[[#This Row],[Relationship]]="Tweet","Skip","Show")</f>
        <v>Show</v>
      </c>
      <c r="H654" s="67"/>
      <c r="I654" s="68"/>
      <c r="J654" s="68"/>
      <c r="K654" s="34"/>
      <c r="L654" s="75">
        <v>654</v>
      </c>
      <c r="M65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54" s="77" t="s">
        <v>2279</v>
      </c>
      <c r="O654" s="79">
        <v>44529.341331018521</v>
      </c>
      <c r="P654" s="77" t="s">
        <v>2565</v>
      </c>
      <c r="Q654" s="77"/>
      <c r="R654" s="77"/>
      <c r="S654" s="77"/>
      <c r="T654" s="79">
        <v>44529.341331018521</v>
      </c>
      <c r="U654" s="80" t="s">
        <v>4690</v>
      </c>
      <c r="V654" s="77"/>
      <c r="W654" s="77"/>
      <c r="X654" s="81" t="s">
        <v>6689</v>
      </c>
      <c r="Y654" s="81" t="s">
        <v>8352</v>
      </c>
    </row>
    <row r="655" spans="1:25" x14ac:dyDescent="0.25">
      <c r="A655" s="62" t="s">
        <v>528</v>
      </c>
      <c r="B655" s="62" t="s">
        <v>528</v>
      </c>
      <c r="C655" s="63"/>
      <c r="D655" s="64"/>
      <c r="E655" s="65"/>
      <c r="F655" s="66"/>
      <c r="G655" s="63" t="str">
        <f>IF(Edges[[#This Row],[Relationship]]="Tweet","Skip","Show")</f>
        <v>Skip</v>
      </c>
      <c r="H655" s="67"/>
      <c r="I655" s="68"/>
      <c r="J655" s="68"/>
      <c r="K655" s="34"/>
      <c r="L655" s="75">
        <v>655</v>
      </c>
      <c r="M65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55" s="77" t="s">
        <v>178</v>
      </c>
      <c r="O655" s="79">
        <v>44529.34065972222</v>
      </c>
      <c r="P655" s="77" t="s">
        <v>2566</v>
      </c>
      <c r="Q655" s="77"/>
      <c r="R655" s="77"/>
      <c r="S655" s="77"/>
      <c r="T655" s="79">
        <v>44529.34065972222</v>
      </c>
      <c r="U655" s="80" t="s">
        <v>4691</v>
      </c>
      <c r="V655" s="77"/>
      <c r="W655" s="77"/>
      <c r="X655" s="81" t="s">
        <v>6690</v>
      </c>
      <c r="Y655" s="77"/>
    </row>
    <row r="656" spans="1:25" x14ac:dyDescent="0.25">
      <c r="A656" s="62" t="s">
        <v>528</v>
      </c>
      <c r="B656" s="62" t="s">
        <v>528</v>
      </c>
      <c r="C656" s="63"/>
      <c r="D656" s="64"/>
      <c r="E656" s="65"/>
      <c r="F656" s="66"/>
      <c r="G656" s="63" t="str">
        <f>IF(Edges[[#This Row],[Relationship]]="Tweet","Skip","Show")</f>
        <v>Skip</v>
      </c>
      <c r="H656" s="67"/>
      <c r="I656" s="68"/>
      <c r="J656" s="68"/>
      <c r="K656" s="34"/>
      <c r="L656" s="75">
        <v>656</v>
      </c>
      <c r="M65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56" s="77" t="s">
        <v>178</v>
      </c>
      <c r="O656" s="79">
        <v>44529.340983796297</v>
      </c>
      <c r="P656" s="77" t="s">
        <v>2567</v>
      </c>
      <c r="Q656" s="77"/>
      <c r="R656" s="77"/>
      <c r="S656" s="77"/>
      <c r="T656" s="79">
        <v>44529.340983796297</v>
      </c>
      <c r="U656" s="80" t="s">
        <v>4692</v>
      </c>
      <c r="V656" s="77"/>
      <c r="W656" s="77"/>
      <c r="X656" s="81" t="s">
        <v>6691</v>
      </c>
      <c r="Y656" s="81" t="s">
        <v>6690</v>
      </c>
    </row>
    <row r="657" spans="1:25" x14ac:dyDescent="0.25">
      <c r="A657" s="62" t="s">
        <v>529</v>
      </c>
      <c r="B657" s="62" t="s">
        <v>528</v>
      </c>
      <c r="C657" s="63"/>
      <c r="D657" s="64"/>
      <c r="E657" s="65"/>
      <c r="F657" s="66"/>
      <c r="G657" s="63" t="str">
        <f>IF(Edges[[#This Row],[Relationship]]="Tweet","Skip","Show")</f>
        <v>Show</v>
      </c>
      <c r="H657" s="67"/>
      <c r="I657" s="68"/>
      <c r="J657" s="68"/>
      <c r="K657" s="34"/>
      <c r="L657" s="75">
        <v>657</v>
      </c>
      <c r="M65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57" s="77" t="s">
        <v>2279</v>
      </c>
      <c r="O657" s="79">
        <v>44529.341585648152</v>
      </c>
      <c r="P657" s="77" t="s">
        <v>2568</v>
      </c>
      <c r="Q657" s="77"/>
      <c r="R657" s="77"/>
      <c r="S657" s="77"/>
      <c r="T657" s="79">
        <v>44529.341585648152</v>
      </c>
      <c r="U657" s="80" t="s">
        <v>4693</v>
      </c>
      <c r="V657" s="77"/>
      <c r="W657" s="77"/>
      <c r="X657" s="81" t="s">
        <v>6692</v>
      </c>
      <c r="Y657" s="81" t="s">
        <v>6690</v>
      </c>
    </row>
    <row r="658" spans="1:25" x14ac:dyDescent="0.25">
      <c r="A658" s="62" t="s">
        <v>530</v>
      </c>
      <c r="B658" s="62" t="s">
        <v>1763</v>
      </c>
      <c r="C658" s="63"/>
      <c r="D658" s="64"/>
      <c r="E658" s="65"/>
      <c r="F658" s="66"/>
      <c r="G658" s="63" t="str">
        <f>IF(Edges[[#This Row],[Relationship]]="Tweet","Skip","Show")</f>
        <v>Show</v>
      </c>
      <c r="H658" s="67"/>
      <c r="I658" s="68"/>
      <c r="J658" s="68"/>
      <c r="K658" s="34"/>
      <c r="L658" s="75">
        <v>658</v>
      </c>
      <c r="M65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58" s="77" t="s">
        <v>2278</v>
      </c>
      <c r="O658" s="79">
        <v>44529.342418981483</v>
      </c>
      <c r="P658" s="77" t="s">
        <v>2389</v>
      </c>
      <c r="Q658" s="77"/>
      <c r="R658" s="77"/>
      <c r="S658" s="77"/>
      <c r="T658" s="79">
        <v>44529.342418981483</v>
      </c>
      <c r="U658" s="80" t="s">
        <v>4694</v>
      </c>
      <c r="V658" s="77"/>
      <c r="W658" s="77"/>
      <c r="X658" s="81" t="s">
        <v>6693</v>
      </c>
      <c r="Y658" s="77"/>
    </row>
    <row r="659" spans="1:25" x14ac:dyDescent="0.25">
      <c r="A659" s="62" t="s">
        <v>531</v>
      </c>
      <c r="B659" s="62" t="s">
        <v>1261</v>
      </c>
      <c r="C659" s="63"/>
      <c r="D659" s="64"/>
      <c r="E659" s="65"/>
      <c r="F659" s="66"/>
      <c r="G659" s="63" t="str">
        <f>IF(Edges[[#This Row],[Relationship]]="Tweet","Skip","Show")</f>
        <v>Show</v>
      </c>
      <c r="H659" s="67"/>
      <c r="I659" s="68"/>
      <c r="J659" s="68"/>
      <c r="K659" s="34"/>
      <c r="L659" s="75">
        <v>659</v>
      </c>
      <c r="M65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59" s="77" t="s">
        <v>2279</v>
      </c>
      <c r="O659" s="79">
        <v>44529.342488425929</v>
      </c>
      <c r="P659" s="77" t="s">
        <v>2569</v>
      </c>
      <c r="Q659" s="77"/>
      <c r="R659" s="77"/>
      <c r="S659" s="77"/>
      <c r="T659" s="79">
        <v>44529.342488425929</v>
      </c>
      <c r="U659" s="80" t="s">
        <v>4695</v>
      </c>
      <c r="V659" s="77"/>
      <c r="W659" s="77"/>
      <c r="X659" s="81" t="s">
        <v>6694</v>
      </c>
      <c r="Y659" s="81" t="s">
        <v>7940</v>
      </c>
    </row>
    <row r="660" spans="1:25" x14ac:dyDescent="0.25">
      <c r="A660" s="62" t="s">
        <v>532</v>
      </c>
      <c r="B660" s="62" t="s">
        <v>1714</v>
      </c>
      <c r="C660" s="63"/>
      <c r="D660" s="64"/>
      <c r="E660" s="65"/>
      <c r="F660" s="66"/>
      <c r="G660" s="63" t="str">
        <f>IF(Edges[[#This Row],[Relationship]]="Tweet","Skip","Show")</f>
        <v>Show</v>
      </c>
      <c r="H660" s="67"/>
      <c r="I660" s="68"/>
      <c r="J660" s="68"/>
      <c r="K660" s="34"/>
      <c r="L660" s="75">
        <v>660</v>
      </c>
      <c r="M66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60" s="77" t="s">
        <v>2278</v>
      </c>
      <c r="O660" s="79">
        <v>44529.342789351853</v>
      </c>
      <c r="P660" s="77" t="s">
        <v>2333</v>
      </c>
      <c r="Q660" s="80" t="s">
        <v>3527</v>
      </c>
      <c r="R660" s="77" t="s">
        <v>4022</v>
      </c>
      <c r="S660" s="77" t="s">
        <v>4112</v>
      </c>
      <c r="T660" s="79">
        <v>44529.342789351853</v>
      </c>
      <c r="U660" s="80" t="s">
        <v>4696</v>
      </c>
      <c r="V660" s="77"/>
      <c r="W660" s="77"/>
      <c r="X660" s="81" t="s">
        <v>6695</v>
      </c>
      <c r="Y660" s="77"/>
    </row>
    <row r="661" spans="1:25" x14ac:dyDescent="0.25">
      <c r="A661" s="62" t="s">
        <v>533</v>
      </c>
      <c r="B661" s="62" t="s">
        <v>1879</v>
      </c>
      <c r="C661" s="63"/>
      <c r="D661" s="64"/>
      <c r="E661" s="65"/>
      <c r="F661" s="66"/>
      <c r="G661" s="63" t="str">
        <f>IF(Edges[[#This Row],[Relationship]]="Tweet","Skip","Show")</f>
        <v>Show</v>
      </c>
      <c r="H661" s="67"/>
      <c r="I661" s="68"/>
      <c r="J661" s="68"/>
      <c r="K661" s="34"/>
      <c r="L661" s="75">
        <v>661</v>
      </c>
      <c r="M66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61" s="77" t="s">
        <v>2278</v>
      </c>
      <c r="O661" s="79">
        <v>44529.343472222223</v>
      </c>
      <c r="P661" s="77" t="s">
        <v>2570</v>
      </c>
      <c r="Q661" s="77"/>
      <c r="R661" s="77"/>
      <c r="S661" s="77"/>
      <c r="T661" s="79">
        <v>44529.343472222223</v>
      </c>
      <c r="U661" s="80" t="s">
        <v>4697</v>
      </c>
      <c r="V661" s="77"/>
      <c r="W661" s="77"/>
      <c r="X661" s="81" t="s">
        <v>6696</v>
      </c>
      <c r="Y661" s="77"/>
    </row>
    <row r="662" spans="1:25" x14ac:dyDescent="0.25">
      <c r="A662" s="62" t="s">
        <v>534</v>
      </c>
      <c r="B662" s="62" t="s">
        <v>1478</v>
      </c>
      <c r="C662" s="63"/>
      <c r="D662" s="64"/>
      <c r="E662" s="65"/>
      <c r="F662" s="66"/>
      <c r="G662" s="63" t="str">
        <f>IF(Edges[[#This Row],[Relationship]]="Tweet","Skip","Show")</f>
        <v>Show</v>
      </c>
      <c r="H662" s="67"/>
      <c r="I662" s="68"/>
      <c r="J662" s="68"/>
      <c r="K662" s="34"/>
      <c r="L662" s="75">
        <v>662</v>
      </c>
      <c r="M66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62" s="77" t="s">
        <v>2278</v>
      </c>
      <c r="O662" s="79">
        <v>44529.343877314815</v>
      </c>
      <c r="P662" s="77" t="s">
        <v>2294</v>
      </c>
      <c r="Q662" s="77"/>
      <c r="R662" s="77"/>
      <c r="S662" s="77" t="s">
        <v>4104</v>
      </c>
      <c r="T662" s="79">
        <v>44529.343877314815</v>
      </c>
      <c r="U662" s="80" t="s">
        <v>4698</v>
      </c>
      <c r="V662" s="77"/>
      <c r="W662" s="77"/>
      <c r="X662" s="81" t="s">
        <v>6697</v>
      </c>
      <c r="Y662" s="77"/>
    </row>
    <row r="663" spans="1:25" x14ac:dyDescent="0.25">
      <c r="A663" s="62" t="s">
        <v>535</v>
      </c>
      <c r="B663" s="62" t="s">
        <v>1880</v>
      </c>
      <c r="C663" s="63"/>
      <c r="D663" s="64"/>
      <c r="E663" s="65"/>
      <c r="F663" s="66"/>
      <c r="G663" s="63" t="str">
        <f>IF(Edges[[#This Row],[Relationship]]="Tweet","Skip","Show")</f>
        <v>Show</v>
      </c>
      <c r="H663" s="67"/>
      <c r="I663" s="68"/>
      <c r="J663" s="68"/>
      <c r="K663" s="34"/>
      <c r="L663" s="75">
        <v>663</v>
      </c>
      <c r="M66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63" s="77" t="s">
        <v>2278</v>
      </c>
      <c r="O663" s="79">
        <v>44529.344108796293</v>
      </c>
      <c r="P663" s="77" t="s">
        <v>2571</v>
      </c>
      <c r="Q663" s="77"/>
      <c r="R663" s="77"/>
      <c r="S663" s="77"/>
      <c r="T663" s="79">
        <v>44529.344108796293</v>
      </c>
      <c r="U663" s="80" t="s">
        <v>4699</v>
      </c>
      <c r="V663" s="77"/>
      <c r="W663" s="77"/>
      <c r="X663" s="81" t="s">
        <v>6698</v>
      </c>
      <c r="Y663" s="81" t="s">
        <v>8364</v>
      </c>
    </row>
    <row r="664" spans="1:25" x14ac:dyDescent="0.25">
      <c r="A664" s="62" t="s">
        <v>535</v>
      </c>
      <c r="B664" s="62" t="s">
        <v>1881</v>
      </c>
      <c r="C664" s="63"/>
      <c r="D664" s="64"/>
      <c r="E664" s="65"/>
      <c r="F664" s="66"/>
      <c r="G664" s="63" t="str">
        <f>IF(Edges[[#This Row],[Relationship]]="Tweet","Skip","Show")</f>
        <v>Show</v>
      </c>
      <c r="H664" s="67"/>
      <c r="I664" s="68"/>
      <c r="J664" s="68"/>
      <c r="K664" s="34"/>
      <c r="L664" s="75">
        <v>664</v>
      </c>
      <c r="M66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64" s="77" t="s">
        <v>2279</v>
      </c>
      <c r="O664" s="79">
        <v>44529.344108796293</v>
      </c>
      <c r="P664" s="77" t="s">
        <v>2571</v>
      </c>
      <c r="Q664" s="77"/>
      <c r="R664" s="77"/>
      <c r="S664" s="77"/>
      <c r="T664" s="79">
        <v>44529.344108796293</v>
      </c>
      <c r="U664" s="80" t="s">
        <v>4699</v>
      </c>
      <c r="V664" s="77"/>
      <c r="W664" s="77"/>
      <c r="X664" s="81" t="s">
        <v>6698</v>
      </c>
      <c r="Y664" s="81" t="s">
        <v>8364</v>
      </c>
    </row>
    <row r="665" spans="1:25" x14ac:dyDescent="0.25">
      <c r="A665" s="62" t="s">
        <v>536</v>
      </c>
      <c r="B665" s="62" t="s">
        <v>1528</v>
      </c>
      <c r="C665" s="63"/>
      <c r="D665" s="64"/>
      <c r="E665" s="65"/>
      <c r="F665" s="66"/>
      <c r="G665" s="63" t="str">
        <f>IF(Edges[[#This Row],[Relationship]]="Tweet","Skip","Show")</f>
        <v>Show</v>
      </c>
      <c r="H665" s="67"/>
      <c r="I665" s="68"/>
      <c r="J665" s="68"/>
      <c r="K665" s="34"/>
      <c r="L665" s="75">
        <v>665</v>
      </c>
      <c r="M66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65" s="77" t="s">
        <v>2278</v>
      </c>
      <c r="O665" s="79">
        <v>44529.344236111108</v>
      </c>
      <c r="P665" s="77" t="s">
        <v>2572</v>
      </c>
      <c r="Q665" s="80" t="s">
        <v>3615</v>
      </c>
      <c r="R665" s="77" t="s">
        <v>4017</v>
      </c>
      <c r="S665" s="77" t="s">
        <v>4116</v>
      </c>
      <c r="T665" s="79">
        <v>44529.344236111108</v>
      </c>
      <c r="U665" s="80" t="s">
        <v>4700</v>
      </c>
      <c r="V665" s="77"/>
      <c r="W665" s="77"/>
      <c r="X665" s="81" t="s">
        <v>6699</v>
      </c>
      <c r="Y665" s="77"/>
    </row>
    <row r="666" spans="1:25" x14ac:dyDescent="0.25">
      <c r="A666" s="62" t="s">
        <v>537</v>
      </c>
      <c r="B666" s="62" t="s">
        <v>1882</v>
      </c>
      <c r="C666" s="63"/>
      <c r="D666" s="64"/>
      <c r="E666" s="65"/>
      <c r="F666" s="66"/>
      <c r="G666" s="63" t="str">
        <f>IF(Edges[[#This Row],[Relationship]]="Tweet","Skip","Show")</f>
        <v>Show</v>
      </c>
      <c r="H666" s="67"/>
      <c r="I666" s="68"/>
      <c r="J666" s="68"/>
      <c r="K666" s="34"/>
      <c r="L666" s="75">
        <v>666</v>
      </c>
      <c r="M66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66" s="77" t="s">
        <v>2279</v>
      </c>
      <c r="O666" s="79">
        <v>44529.344340277778</v>
      </c>
      <c r="P666" s="77" t="s">
        <v>2573</v>
      </c>
      <c r="Q666" s="77"/>
      <c r="R666" s="77"/>
      <c r="S666" s="77"/>
      <c r="T666" s="79">
        <v>44529.344340277778</v>
      </c>
      <c r="U666" s="80" t="s">
        <v>4701</v>
      </c>
      <c r="V666" s="77"/>
      <c r="W666" s="77"/>
      <c r="X666" s="81" t="s">
        <v>6700</v>
      </c>
      <c r="Y666" s="81" t="s">
        <v>8365</v>
      </c>
    </row>
    <row r="667" spans="1:25" x14ac:dyDescent="0.25">
      <c r="A667" s="62" t="s">
        <v>538</v>
      </c>
      <c r="B667" s="62" t="s">
        <v>1528</v>
      </c>
      <c r="C667" s="63"/>
      <c r="D667" s="64"/>
      <c r="E667" s="65"/>
      <c r="F667" s="66"/>
      <c r="G667" s="63" t="str">
        <f>IF(Edges[[#This Row],[Relationship]]="Tweet","Skip","Show")</f>
        <v>Show</v>
      </c>
      <c r="H667" s="67"/>
      <c r="I667" s="68"/>
      <c r="J667" s="68"/>
      <c r="K667" s="34"/>
      <c r="L667" s="75">
        <v>667</v>
      </c>
      <c r="M66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67" s="77" t="s">
        <v>2278</v>
      </c>
      <c r="O667" s="79">
        <v>44529.34447916667</v>
      </c>
      <c r="P667" s="77" t="s">
        <v>2572</v>
      </c>
      <c r="Q667" s="80" t="s">
        <v>3615</v>
      </c>
      <c r="R667" s="77" t="s">
        <v>4017</v>
      </c>
      <c r="S667" s="77" t="s">
        <v>4116</v>
      </c>
      <c r="T667" s="79">
        <v>44529.34447916667</v>
      </c>
      <c r="U667" s="80" t="s">
        <v>4702</v>
      </c>
      <c r="V667" s="77"/>
      <c r="W667" s="77"/>
      <c r="X667" s="81" t="s">
        <v>6701</v>
      </c>
      <c r="Y667" s="77"/>
    </row>
    <row r="668" spans="1:25" x14ac:dyDescent="0.25">
      <c r="A668" s="62" t="s">
        <v>539</v>
      </c>
      <c r="B668" s="62" t="s">
        <v>539</v>
      </c>
      <c r="C668" s="63"/>
      <c r="D668" s="64"/>
      <c r="E668" s="65"/>
      <c r="F668" s="66"/>
      <c r="G668" s="63" t="str">
        <f>IF(Edges[[#This Row],[Relationship]]="Tweet","Skip","Show")</f>
        <v>Skip</v>
      </c>
      <c r="H668" s="67"/>
      <c r="I668" s="68"/>
      <c r="J668" s="68"/>
      <c r="K668" s="34"/>
      <c r="L668" s="75">
        <v>668</v>
      </c>
      <c r="M66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68" s="77" t="s">
        <v>178</v>
      </c>
      <c r="O668" s="79">
        <v>44529.344652777778</v>
      </c>
      <c r="P668" s="77" t="s">
        <v>2574</v>
      </c>
      <c r="Q668" s="80" t="s">
        <v>3616</v>
      </c>
      <c r="R668" s="77" t="s">
        <v>4018</v>
      </c>
      <c r="S668" s="77"/>
      <c r="T668" s="79">
        <v>44529.344652777778</v>
      </c>
      <c r="U668" s="80" t="s">
        <v>4703</v>
      </c>
      <c r="V668" s="77"/>
      <c r="W668" s="77"/>
      <c r="X668" s="81" t="s">
        <v>6702</v>
      </c>
      <c r="Y668" s="77"/>
    </row>
    <row r="669" spans="1:25" x14ac:dyDescent="0.25">
      <c r="A669" s="62" t="s">
        <v>540</v>
      </c>
      <c r="B669" s="62" t="s">
        <v>539</v>
      </c>
      <c r="C669" s="63"/>
      <c r="D669" s="64"/>
      <c r="E669" s="65"/>
      <c r="F669" s="66"/>
      <c r="G669" s="63" t="str">
        <f>IF(Edges[[#This Row],[Relationship]]="Tweet","Skip","Show")</f>
        <v>Show</v>
      </c>
      <c r="H669" s="67"/>
      <c r="I669" s="68"/>
      <c r="J669" s="68"/>
      <c r="K669" s="34"/>
      <c r="L669" s="75">
        <v>669</v>
      </c>
      <c r="M66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69" s="77" t="s">
        <v>2278</v>
      </c>
      <c r="O669" s="79">
        <v>44529.344710648147</v>
      </c>
      <c r="P669" s="77" t="s">
        <v>2575</v>
      </c>
      <c r="Q669" s="80" t="s">
        <v>3616</v>
      </c>
      <c r="R669" s="77" t="s">
        <v>4018</v>
      </c>
      <c r="S669" s="77"/>
      <c r="T669" s="79">
        <v>44529.344710648147</v>
      </c>
      <c r="U669" s="80" t="s">
        <v>4704</v>
      </c>
      <c r="V669" s="77"/>
      <c r="W669" s="77"/>
      <c r="X669" s="81" t="s">
        <v>6703</v>
      </c>
      <c r="Y669" s="77"/>
    </row>
    <row r="670" spans="1:25" x14ac:dyDescent="0.25">
      <c r="A670" s="62" t="s">
        <v>541</v>
      </c>
      <c r="B670" s="62" t="s">
        <v>1528</v>
      </c>
      <c r="C670" s="63"/>
      <c r="D670" s="64"/>
      <c r="E670" s="65"/>
      <c r="F670" s="66"/>
      <c r="G670" s="63" t="str">
        <f>IF(Edges[[#This Row],[Relationship]]="Tweet","Skip","Show")</f>
        <v>Show</v>
      </c>
      <c r="H670" s="67"/>
      <c r="I670" s="68"/>
      <c r="J670" s="68"/>
      <c r="K670" s="34"/>
      <c r="L670" s="75">
        <v>670</v>
      </c>
      <c r="M67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70" s="77" t="s">
        <v>2278</v>
      </c>
      <c r="O670" s="79">
        <v>44529.344872685186</v>
      </c>
      <c r="P670" s="77" t="s">
        <v>2572</v>
      </c>
      <c r="Q670" s="80" t="s">
        <v>3615</v>
      </c>
      <c r="R670" s="77" t="s">
        <v>4017</v>
      </c>
      <c r="S670" s="77" t="s">
        <v>4116</v>
      </c>
      <c r="T670" s="79">
        <v>44529.344872685186</v>
      </c>
      <c r="U670" s="80" t="s">
        <v>4705</v>
      </c>
      <c r="V670" s="77"/>
      <c r="W670" s="77"/>
      <c r="X670" s="81" t="s">
        <v>6704</v>
      </c>
      <c r="Y670" s="77"/>
    </row>
    <row r="671" spans="1:25" x14ac:dyDescent="0.25">
      <c r="A671" s="62" t="s">
        <v>542</v>
      </c>
      <c r="B671" s="62" t="s">
        <v>542</v>
      </c>
      <c r="C671" s="63"/>
      <c r="D671" s="64"/>
      <c r="E671" s="65"/>
      <c r="F671" s="66"/>
      <c r="G671" s="63" t="str">
        <f>IF(Edges[[#This Row],[Relationship]]="Tweet","Skip","Show")</f>
        <v>Skip</v>
      </c>
      <c r="H671" s="67"/>
      <c r="I671" s="68"/>
      <c r="J671" s="68"/>
      <c r="K671" s="34"/>
      <c r="L671" s="75">
        <v>671</v>
      </c>
      <c r="M67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71" s="77" t="s">
        <v>178</v>
      </c>
      <c r="O671" s="79">
        <v>44529.344872685186</v>
      </c>
      <c r="P671" s="77" t="s">
        <v>2576</v>
      </c>
      <c r="Q671" s="77"/>
      <c r="R671" s="77"/>
      <c r="S671" s="77"/>
      <c r="T671" s="79">
        <v>44529.344872685186</v>
      </c>
      <c r="U671" s="80" t="s">
        <v>4706</v>
      </c>
      <c r="V671" s="77"/>
      <c r="W671" s="77"/>
      <c r="X671" s="81" t="s">
        <v>6705</v>
      </c>
      <c r="Y671" s="77"/>
    </row>
    <row r="672" spans="1:25" x14ac:dyDescent="0.25">
      <c r="A672" s="62" t="s">
        <v>543</v>
      </c>
      <c r="B672" s="62" t="s">
        <v>1883</v>
      </c>
      <c r="C672" s="63"/>
      <c r="D672" s="64"/>
      <c r="E672" s="65"/>
      <c r="F672" s="66"/>
      <c r="G672" s="63" t="str">
        <f>IF(Edges[[#This Row],[Relationship]]="Tweet","Skip","Show")</f>
        <v>Show</v>
      </c>
      <c r="H672" s="67"/>
      <c r="I672" s="68"/>
      <c r="J672" s="68"/>
      <c r="K672" s="34"/>
      <c r="L672" s="75">
        <v>672</v>
      </c>
      <c r="M67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72" s="77" t="s">
        <v>2278</v>
      </c>
      <c r="O672" s="79">
        <v>44529.332557870373</v>
      </c>
      <c r="P672" s="77" t="s">
        <v>2577</v>
      </c>
      <c r="Q672" s="80" t="s">
        <v>3617</v>
      </c>
      <c r="R672" s="77" t="s">
        <v>4018</v>
      </c>
      <c r="S672" s="77"/>
      <c r="T672" s="79">
        <v>44529.332557870373</v>
      </c>
      <c r="U672" s="80" t="s">
        <v>4707</v>
      </c>
      <c r="V672" s="77"/>
      <c r="W672" s="77"/>
      <c r="X672" s="81" t="s">
        <v>6706</v>
      </c>
      <c r="Y672" s="81" t="s">
        <v>8366</v>
      </c>
    </row>
    <row r="673" spans="1:25" x14ac:dyDescent="0.25">
      <c r="A673" s="62" t="s">
        <v>543</v>
      </c>
      <c r="B673" s="62" t="s">
        <v>1884</v>
      </c>
      <c r="C673" s="63"/>
      <c r="D673" s="64"/>
      <c r="E673" s="65"/>
      <c r="F673" s="66"/>
      <c r="G673" s="63" t="str">
        <f>IF(Edges[[#This Row],[Relationship]]="Tweet","Skip","Show")</f>
        <v>Show</v>
      </c>
      <c r="H673" s="67"/>
      <c r="I673" s="68"/>
      <c r="J673" s="68"/>
      <c r="K673" s="34"/>
      <c r="L673" s="75">
        <v>673</v>
      </c>
      <c r="M67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73" s="77" t="s">
        <v>2278</v>
      </c>
      <c r="O673" s="79">
        <v>44529.345011574071</v>
      </c>
      <c r="P673" s="77" t="s">
        <v>2578</v>
      </c>
      <c r="Q673" s="80" t="s">
        <v>3618</v>
      </c>
      <c r="R673" s="77" t="s">
        <v>4018</v>
      </c>
      <c r="S673" s="77"/>
      <c r="T673" s="79">
        <v>44529.345011574071</v>
      </c>
      <c r="U673" s="80" t="s">
        <v>4708</v>
      </c>
      <c r="V673" s="77"/>
      <c r="W673" s="77"/>
      <c r="X673" s="81" t="s">
        <v>6707</v>
      </c>
      <c r="Y673" s="81" t="s">
        <v>8367</v>
      </c>
    </row>
    <row r="674" spans="1:25" x14ac:dyDescent="0.25">
      <c r="A674" s="62" t="s">
        <v>543</v>
      </c>
      <c r="B674" s="62" t="s">
        <v>1885</v>
      </c>
      <c r="C674" s="63"/>
      <c r="D674" s="64"/>
      <c r="E674" s="65"/>
      <c r="F674" s="66"/>
      <c r="G674" s="63" t="str">
        <f>IF(Edges[[#This Row],[Relationship]]="Tweet","Skip","Show")</f>
        <v>Show</v>
      </c>
      <c r="H674" s="67"/>
      <c r="I674" s="68"/>
      <c r="J674" s="68"/>
      <c r="K674" s="34"/>
      <c r="L674" s="75">
        <v>674</v>
      </c>
      <c r="M67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74" s="77" t="s">
        <v>2278</v>
      </c>
      <c r="O674" s="79">
        <v>44529.345011574071</v>
      </c>
      <c r="P674" s="77" t="s">
        <v>2578</v>
      </c>
      <c r="Q674" s="80" t="s">
        <v>3618</v>
      </c>
      <c r="R674" s="77" t="s">
        <v>4018</v>
      </c>
      <c r="S674" s="77"/>
      <c r="T674" s="79">
        <v>44529.345011574071</v>
      </c>
      <c r="U674" s="80" t="s">
        <v>4708</v>
      </c>
      <c r="V674" s="77"/>
      <c r="W674" s="77"/>
      <c r="X674" s="81" t="s">
        <v>6707</v>
      </c>
      <c r="Y674" s="81" t="s">
        <v>8367</v>
      </c>
    </row>
    <row r="675" spans="1:25" x14ac:dyDescent="0.25">
      <c r="A675" s="62" t="s">
        <v>543</v>
      </c>
      <c r="B675" s="62" t="s">
        <v>1886</v>
      </c>
      <c r="C675" s="63"/>
      <c r="D675" s="64"/>
      <c r="E675" s="65"/>
      <c r="F675" s="66"/>
      <c r="G675" s="63" t="str">
        <f>IF(Edges[[#This Row],[Relationship]]="Tweet","Skip","Show")</f>
        <v>Show</v>
      </c>
      <c r="H675" s="67"/>
      <c r="I675" s="68"/>
      <c r="J675" s="68"/>
      <c r="K675" s="34"/>
      <c r="L675" s="75">
        <v>675</v>
      </c>
      <c r="M67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75" s="77" t="s">
        <v>2279</v>
      </c>
      <c r="O675" s="79">
        <v>44529.332557870373</v>
      </c>
      <c r="P675" s="77" t="s">
        <v>2577</v>
      </c>
      <c r="Q675" s="80" t="s">
        <v>3617</v>
      </c>
      <c r="R675" s="77" t="s">
        <v>4018</v>
      </c>
      <c r="S675" s="77"/>
      <c r="T675" s="79">
        <v>44529.332557870373</v>
      </c>
      <c r="U675" s="80" t="s">
        <v>4707</v>
      </c>
      <c r="V675" s="77"/>
      <c r="W675" s="77"/>
      <c r="X675" s="81" t="s">
        <v>6706</v>
      </c>
      <c r="Y675" s="81" t="s">
        <v>8366</v>
      </c>
    </row>
    <row r="676" spans="1:25" x14ac:dyDescent="0.25">
      <c r="A676" s="62" t="s">
        <v>543</v>
      </c>
      <c r="B676" s="62" t="s">
        <v>1886</v>
      </c>
      <c r="C676" s="63"/>
      <c r="D676" s="64"/>
      <c r="E676" s="65"/>
      <c r="F676" s="66"/>
      <c r="G676" s="63" t="str">
        <f>IF(Edges[[#This Row],[Relationship]]="Tweet","Skip","Show")</f>
        <v>Show</v>
      </c>
      <c r="H676" s="67"/>
      <c r="I676" s="68"/>
      <c r="J676" s="68"/>
      <c r="K676" s="34"/>
      <c r="L676" s="75">
        <v>676</v>
      </c>
      <c r="M67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76" s="77" t="s">
        <v>2279</v>
      </c>
      <c r="O676" s="79">
        <v>44529.345011574071</v>
      </c>
      <c r="P676" s="77" t="s">
        <v>2578</v>
      </c>
      <c r="Q676" s="80" t="s">
        <v>3618</v>
      </c>
      <c r="R676" s="77" t="s">
        <v>4018</v>
      </c>
      <c r="S676" s="77"/>
      <c r="T676" s="79">
        <v>44529.345011574071</v>
      </c>
      <c r="U676" s="80" t="s">
        <v>4708</v>
      </c>
      <c r="V676" s="77"/>
      <c r="W676" s="77"/>
      <c r="X676" s="81" t="s">
        <v>6707</v>
      </c>
      <c r="Y676" s="81" t="s">
        <v>8367</v>
      </c>
    </row>
    <row r="677" spans="1:25" x14ac:dyDescent="0.25">
      <c r="A677" s="62" t="s">
        <v>543</v>
      </c>
      <c r="B677" s="62" t="s">
        <v>1887</v>
      </c>
      <c r="C677" s="63"/>
      <c r="D677" s="64"/>
      <c r="E677" s="65"/>
      <c r="F677" s="66"/>
      <c r="G677" s="63" t="str">
        <f>IF(Edges[[#This Row],[Relationship]]="Tweet","Skip","Show")</f>
        <v>Show</v>
      </c>
      <c r="H677" s="67"/>
      <c r="I677" s="68"/>
      <c r="J677" s="68"/>
      <c r="K677" s="34"/>
      <c r="L677" s="75">
        <v>677</v>
      </c>
      <c r="M67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77" s="77" t="s">
        <v>2278</v>
      </c>
      <c r="O677" s="79">
        <v>44529.332557870373</v>
      </c>
      <c r="P677" s="77" t="s">
        <v>2577</v>
      </c>
      <c r="Q677" s="80" t="s">
        <v>3617</v>
      </c>
      <c r="R677" s="77" t="s">
        <v>4018</v>
      </c>
      <c r="S677" s="77"/>
      <c r="T677" s="79">
        <v>44529.332557870373</v>
      </c>
      <c r="U677" s="80" t="s">
        <v>4707</v>
      </c>
      <c r="V677" s="77"/>
      <c r="W677" s="77"/>
      <c r="X677" s="81" t="s">
        <v>6706</v>
      </c>
      <c r="Y677" s="81" t="s">
        <v>8366</v>
      </c>
    </row>
    <row r="678" spans="1:25" x14ac:dyDescent="0.25">
      <c r="A678" s="62" t="s">
        <v>543</v>
      </c>
      <c r="B678" s="62" t="s">
        <v>1887</v>
      </c>
      <c r="C678" s="63"/>
      <c r="D678" s="64"/>
      <c r="E678" s="65"/>
      <c r="F678" s="66"/>
      <c r="G678" s="63" t="str">
        <f>IF(Edges[[#This Row],[Relationship]]="Tweet","Skip","Show")</f>
        <v>Show</v>
      </c>
      <c r="H678" s="67"/>
      <c r="I678" s="68"/>
      <c r="J678" s="68"/>
      <c r="K678" s="34"/>
      <c r="L678" s="75">
        <v>678</v>
      </c>
      <c r="M67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78" s="77" t="s">
        <v>2278</v>
      </c>
      <c r="O678" s="79">
        <v>44529.345011574071</v>
      </c>
      <c r="P678" s="77" t="s">
        <v>2578</v>
      </c>
      <c r="Q678" s="80" t="s">
        <v>3618</v>
      </c>
      <c r="R678" s="77" t="s">
        <v>4018</v>
      </c>
      <c r="S678" s="77"/>
      <c r="T678" s="79">
        <v>44529.345011574071</v>
      </c>
      <c r="U678" s="80" t="s">
        <v>4708</v>
      </c>
      <c r="V678" s="77"/>
      <c r="W678" s="77"/>
      <c r="X678" s="81" t="s">
        <v>6707</v>
      </c>
      <c r="Y678" s="81" t="s">
        <v>8367</v>
      </c>
    </row>
    <row r="679" spans="1:25" x14ac:dyDescent="0.25">
      <c r="A679" s="62" t="s">
        <v>544</v>
      </c>
      <c r="B679" s="62" t="s">
        <v>544</v>
      </c>
      <c r="C679" s="63"/>
      <c r="D679" s="64"/>
      <c r="E679" s="65"/>
      <c r="F679" s="66"/>
      <c r="G679" s="63" t="str">
        <f>IF(Edges[[#This Row],[Relationship]]="Tweet","Skip","Show")</f>
        <v>Skip</v>
      </c>
      <c r="H679" s="67"/>
      <c r="I679" s="68"/>
      <c r="J679" s="68"/>
      <c r="K679" s="34"/>
      <c r="L679" s="75">
        <v>679</v>
      </c>
      <c r="M67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79" s="77" t="s">
        <v>178</v>
      </c>
      <c r="O679" s="79">
        <v>44529.344942129632</v>
      </c>
      <c r="P679" s="77" t="s">
        <v>2579</v>
      </c>
      <c r="Q679" s="80" t="s">
        <v>3619</v>
      </c>
      <c r="R679" s="77" t="s">
        <v>4017</v>
      </c>
      <c r="S679" s="77"/>
      <c r="T679" s="79">
        <v>44529.344942129632</v>
      </c>
      <c r="U679" s="80" t="s">
        <v>4709</v>
      </c>
      <c r="V679" s="77"/>
      <c r="W679" s="77"/>
      <c r="X679" s="81" t="s">
        <v>6708</v>
      </c>
      <c r="Y679" s="77"/>
    </row>
    <row r="680" spans="1:25" x14ac:dyDescent="0.25">
      <c r="A680" s="62" t="s">
        <v>544</v>
      </c>
      <c r="B680" s="62" t="s">
        <v>544</v>
      </c>
      <c r="C680" s="63"/>
      <c r="D680" s="64"/>
      <c r="E680" s="65"/>
      <c r="F680" s="66"/>
      <c r="G680" s="63" t="str">
        <f>IF(Edges[[#This Row],[Relationship]]="Tweet","Skip","Show")</f>
        <v>Skip</v>
      </c>
      <c r="H680" s="67"/>
      <c r="I680" s="68"/>
      <c r="J680" s="68"/>
      <c r="K680" s="34"/>
      <c r="L680" s="75">
        <v>680</v>
      </c>
      <c r="M68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80" s="77" t="s">
        <v>178</v>
      </c>
      <c r="O680" s="79">
        <v>44529.345000000001</v>
      </c>
      <c r="P680" s="77" t="s">
        <v>2580</v>
      </c>
      <c r="Q680" s="80" t="s">
        <v>3510</v>
      </c>
      <c r="R680" s="77" t="s">
        <v>4017</v>
      </c>
      <c r="S680" s="77"/>
      <c r="T680" s="79">
        <v>44529.345000000001</v>
      </c>
      <c r="U680" s="80" t="s">
        <v>4710</v>
      </c>
      <c r="V680" s="77"/>
      <c r="W680" s="77"/>
      <c r="X680" s="81" t="s">
        <v>6709</v>
      </c>
      <c r="Y680" s="77"/>
    </row>
    <row r="681" spans="1:25" x14ac:dyDescent="0.25">
      <c r="A681" s="62" t="s">
        <v>544</v>
      </c>
      <c r="B681" s="62" t="s">
        <v>544</v>
      </c>
      <c r="C681" s="63"/>
      <c r="D681" s="64"/>
      <c r="E681" s="65"/>
      <c r="F681" s="66"/>
      <c r="G681" s="63" t="str">
        <f>IF(Edges[[#This Row],[Relationship]]="Tweet","Skip","Show")</f>
        <v>Skip</v>
      </c>
      <c r="H681" s="67"/>
      <c r="I681" s="68"/>
      <c r="J681" s="68"/>
      <c r="K681" s="34"/>
      <c r="L681" s="75">
        <v>681</v>
      </c>
      <c r="M68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81" s="77" t="s">
        <v>178</v>
      </c>
      <c r="O681" s="79">
        <v>44529.345023148147</v>
      </c>
      <c r="P681" s="77" t="s">
        <v>2581</v>
      </c>
      <c r="Q681" s="80" t="s">
        <v>3620</v>
      </c>
      <c r="R681" s="77" t="s">
        <v>4040</v>
      </c>
      <c r="S681" s="77"/>
      <c r="T681" s="79">
        <v>44529.345023148147</v>
      </c>
      <c r="U681" s="80" t="s">
        <v>4711</v>
      </c>
      <c r="V681" s="77"/>
      <c r="W681" s="77"/>
      <c r="X681" s="81" t="s">
        <v>6710</v>
      </c>
      <c r="Y681" s="77"/>
    </row>
    <row r="682" spans="1:25" x14ac:dyDescent="0.25">
      <c r="A682" s="62" t="s">
        <v>544</v>
      </c>
      <c r="B682" s="62" t="s">
        <v>544</v>
      </c>
      <c r="C682" s="63"/>
      <c r="D682" s="64"/>
      <c r="E682" s="65"/>
      <c r="F682" s="66"/>
      <c r="G682" s="63" t="str">
        <f>IF(Edges[[#This Row],[Relationship]]="Tweet","Skip","Show")</f>
        <v>Skip</v>
      </c>
      <c r="H682" s="67"/>
      <c r="I682" s="68"/>
      <c r="J682" s="68"/>
      <c r="K682" s="34"/>
      <c r="L682" s="75">
        <v>682</v>
      </c>
      <c r="M68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82" s="77" t="s">
        <v>178</v>
      </c>
      <c r="O682" s="79">
        <v>44529.345046296294</v>
      </c>
      <c r="P682" s="77" t="s">
        <v>2582</v>
      </c>
      <c r="Q682" s="80" t="s">
        <v>3621</v>
      </c>
      <c r="R682" s="77" t="s">
        <v>4040</v>
      </c>
      <c r="S682" s="77"/>
      <c r="T682" s="79">
        <v>44529.345046296294</v>
      </c>
      <c r="U682" s="80" t="s">
        <v>4712</v>
      </c>
      <c r="V682" s="77"/>
      <c r="W682" s="77"/>
      <c r="X682" s="81" t="s">
        <v>6711</v>
      </c>
      <c r="Y682" s="77"/>
    </row>
    <row r="683" spans="1:25" x14ac:dyDescent="0.25">
      <c r="A683" s="62" t="s">
        <v>544</v>
      </c>
      <c r="B683" s="62" t="s">
        <v>544</v>
      </c>
      <c r="C683" s="63"/>
      <c r="D683" s="64"/>
      <c r="E683" s="65"/>
      <c r="F683" s="66"/>
      <c r="G683" s="63" t="str">
        <f>IF(Edges[[#This Row],[Relationship]]="Tweet","Skip","Show")</f>
        <v>Skip</v>
      </c>
      <c r="H683" s="67"/>
      <c r="I683" s="68"/>
      <c r="J683" s="68"/>
      <c r="K683" s="34"/>
      <c r="L683" s="75">
        <v>683</v>
      </c>
      <c r="M68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83" s="77" t="s">
        <v>178</v>
      </c>
      <c r="O683" s="79">
        <v>44529.345046296294</v>
      </c>
      <c r="P683" s="77" t="s">
        <v>2583</v>
      </c>
      <c r="Q683" s="80" t="s">
        <v>3622</v>
      </c>
      <c r="R683" s="77" t="s">
        <v>4017</v>
      </c>
      <c r="S683" s="77"/>
      <c r="T683" s="79">
        <v>44529.345046296294</v>
      </c>
      <c r="U683" s="80" t="s">
        <v>4713</v>
      </c>
      <c r="V683" s="77"/>
      <c r="W683" s="77"/>
      <c r="X683" s="81" t="s">
        <v>6712</v>
      </c>
      <c r="Y683" s="77"/>
    </row>
    <row r="684" spans="1:25" x14ac:dyDescent="0.25">
      <c r="A684" s="62" t="s">
        <v>545</v>
      </c>
      <c r="B684" s="62" t="s">
        <v>1713</v>
      </c>
      <c r="C684" s="63"/>
      <c r="D684" s="64"/>
      <c r="E684" s="65"/>
      <c r="F684" s="66"/>
      <c r="G684" s="63" t="str">
        <f>IF(Edges[[#This Row],[Relationship]]="Tweet","Skip","Show")</f>
        <v>Show</v>
      </c>
      <c r="H684" s="67"/>
      <c r="I684" s="68"/>
      <c r="J684" s="68"/>
      <c r="K684" s="34"/>
      <c r="L684" s="75">
        <v>684</v>
      </c>
      <c r="M68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84" s="77" t="s">
        <v>2279</v>
      </c>
      <c r="O684" s="79">
        <v>44529.345300925925</v>
      </c>
      <c r="P684" s="77" t="s">
        <v>2584</v>
      </c>
      <c r="Q684" s="80" t="s">
        <v>3623</v>
      </c>
      <c r="R684" s="77" t="s">
        <v>4018</v>
      </c>
      <c r="S684" s="77"/>
      <c r="T684" s="79">
        <v>44529.345300925925</v>
      </c>
      <c r="U684" s="80" t="s">
        <v>4714</v>
      </c>
      <c r="V684" s="77"/>
      <c r="W684" s="77"/>
      <c r="X684" s="81" t="s">
        <v>6713</v>
      </c>
      <c r="Y684" s="81" t="s">
        <v>8368</v>
      </c>
    </row>
    <row r="685" spans="1:25" x14ac:dyDescent="0.25">
      <c r="A685" s="62" t="s">
        <v>546</v>
      </c>
      <c r="B685" s="62" t="s">
        <v>659</v>
      </c>
      <c r="C685" s="63"/>
      <c r="D685" s="64"/>
      <c r="E685" s="65"/>
      <c r="F685" s="66"/>
      <c r="G685" s="63" t="str">
        <f>IF(Edges[[#This Row],[Relationship]]="Tweet","Skip","Show")</f>
        <v>Show</v>
      </c>
      <c r="H685" s="67"/>
      <c r="I685" s="68"/>
      <c r="J685" s="68"/>
      <c r="K685" s="34"/>
      <c r="L685" s="75">
        <v>685</v>
      </c>
      <c r="M68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85" s="77" t="s">
        <v>2278</v>
      </c>
      <c r="O685" s="79">
        <v>44529.34542824074</v>
      </c>
      <c r="P685" s="77" t="s">
        <v>2585</v>
      </c>
      <c r="Q685" s="80" t="s">
        <v>3624</v>
      </c>
      <c r="R685" s="77" t="s">
        <v>4041</v>
      </c>
      <c r="S685" s="77"/>
      <c r="T685" s="79">
        <v>44529.34542824074</v>
      </c>
      <c r="U685" s="80" t="s">
        <v>4715</v>
      </c>
      <c r="V685" s="77"/>
      <c r="W685" s="77"/>
      <c r="X685" s="81" t="s">
        <v>6714</v>
      </c>
      <c r="Y685" s="77"/>
    </row>
    <row r="686" spans="1:25" x14ac:dyDescent="0.25">
      <c r="A686" s="62" t="s">
        <v>547</v>
      </c>
      <c r="B686" s="62" t="s">
        <v>547</v>
      </c>
      <c r="C686" s="63"/>
      <c r="D686" s="64"/>
      <c r="E686" s="65"/>
      <c r="F686" s="66"/>
      <c r="G686" s="63" t="str">
        <f>IF(Edges[[#This Row],[Relationship]]="Tweet","Skip","Show")</f>
        <v>Skip</v>
      </c>
      <c r="H686" s="67"/>
      <c r="I686" s="68"/>
      <c r="J686" s="68"/>
      <c r="K686" s="34"/>
      <c r="L686" s="75">
        <v>686</v>
      </c>
      <c r="M68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86" s="77" t="s">
        <v>178</v>
      </c>
      <c r="O686" s="79">
        <v>44529.345532407409</v>
      </c>
      <c r="P686" s="77" t="s">
        <v>2586</v>
      </c>
      <c r="Q686" s="77"/>
      <c r="R686" s="77"/>
      <c r="S686" s="77"/>
      <c r="T686" s="79">
        <v>44529.345532407409</v>
      </c>
      <c r="U686" s="80" t="s">
        <v>4716</v>
      </c>
      <c r="V686" s="77"/>
      <c r="W686" s="77"/>
      <c r="X686" s="81" t="s">
        <v>6715</v>
      </c>
      <c r="Y686" s="77"/>
    </row>
    <row r="687" spans="1:25" x14ac:dyDescent="0.25">
      <c r="A687" s="62" t="s">
        <v>548</v>
      </c>
      <c r="B687" s="62" t="s">
        <v>1704</v>
      </c>
      <c r="C687" s="63"/>
      <c r="D687" s="64"/>
      <c r="E687" s="65"/>
      <c r="F687" s="66"/>
      <c r="G687" s="63" t="str">
        <f>IF(Edges[[#This Row],[Relationship]]="Tweet","Skip","Show")</f>
        <v>Show</v>
      </c>
      <c r="H687" s="67"/>
      <c r="I687" s="68"/>
      <c r="J687" s="68"/>
      <c r="K687" s="34"/>
      <c r="L687" s="75">
        <v>687</v>
      </c>
      <c r="M68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87" s="77" t="s">
        <v>2278</v>
      </c>
      <c r="O687" s="79">
        <v>44529.34574074074</v>
      </c>
      <c r="P687" s="77" t="s">
        <v>2318</v>
      </c>
      <c r="Q687" s="77"/>
      <c r="R687" s="77"/>
      <c r="S687" s="77"/>
      <c r="T687" s="79">
        <v>44529.34574074074</v>
      </c>
      <c r="U687" s="80" t="s">
        <v>4717</v>
      </c>
      <c r="V687" s="77"/>
      <c r="W687" s="77"/>
      <c r="X687" s="81" t="s">
        <v>6716</v>
      </c>
      <c r="Y687" s="77"/>
    </row>
    <row r="688" spans="1:25" x14ac:dyDescent="0.25">
      <c r="A688" s="62" t="s">
        <v>548</v>
      </c>
      <c r="B688" s="62" t="s">
        <v>1668</v>
      </c>
      <c r="C688" s="63"/>
      <c r="D688" s="64"/>
      <c r="E688" s="65"/>
      <c r="F688" s="66"/>
      <c r="G688" s="63" t="str">
        <f>IF(Edges[[#This Row],[Relationship]]="Tweet","Skip","Show")</f>
        <v>Show</v>
      </c>
      <c r="H688" s="67"/>
      <c r="I688" s="68"/>
      <c r="J688" s="68"/>
      <c r="K688" s="34"/>
      <c r="L688" s="75">
        <v>688</v>
      </c>
      <c r="M68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88" s="77" t="s">
        <v>2278</v>
      </c>
      <c r="O688" s="79">
        <v>44529.34574074074</v>
      </c>
      <c r="P688" s="77" t="s">
        <v>2318</v>
      </c>
      <c r="Q688" s="77"/>
      <c r="R688" s="77"/>
      <c r="S688" s="77"/>
      <c r="T688" s="79">
        <v>44529.34574074074</v>
      </c>
      <c r="U688" s="80" t="s">
        <v>4717</v>
      </c>
      <c r="V688" s="77"/>
      <c r="W688" s="77"/>
      <c r="X688" s="81" t="s">
        <v>6716</v>
      </c>
      <c r="Y688" s="77"/>
    </row>
    <row r="689" spans="1:25" x14ac:dyDescent="0.25">
      <c r="A689" s="62" t="s">
        <v>549</v>
      </c>
      <c r="B689" s="62" t="s">
        <v>1774</v>
      </c>
      <c r="C689" s="63"/>
      <c r="D689" s="64"/>
      <c r="E689" s="65"/>
      <c r="F689" s="66"/>
      <c r="G689" s="63" t="str">
        <f>IF(Edges[[#This Row],[Relationship]]="Tweet","Skip","Show")</f>
        <v>Show</v>
      </c>
      <c r="H689" s="67"/>
      <c r="I689" s="68"/>
      <c r="J689" s="68"/>
      <c r="K689" s="34"/>
      <c r="L689" s="75">
        <v>689</v>
      </c>
      <c r="M68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89" s="77" t="s">
        <v>2278</v>
      </c>
      <c r="O689" s="79">
        <v>44529.34615740741</v>
      </c>
      <c r="P689" s="77" t="s">
        <v>2560</v>
      </c>
      <c r="Q689" s="77"/>
      <c r="R689" s="77"/>
      <c r="S689" s="77"/>
      <c r="T689" s="79">
        <v>44529.34615740741</v>
      </c>
      <c r="U689" s="80" t="s">
        <v>4718</v>
      </c>
      <c r="V689" s="77"/>
      <c r="W689" s="77"/>
      <c r="X689" s="81" t="s">
        <v>6717</v>
      </c>
      <c r="Y689" s="77"/>
    </row>
    <row r="690" spans="1:25" x14ac:dyDescent="0.25">
      <c r="A690" s="62" t="s">
        <v>550</v>
      </c>
      <c r="B690" s="62" t="s">
        <v>550</v>
      </c>
      <c r="C690" s="63"/>
      <c r="D690" s="64"/>
      <c r="E690" s="65"/>
      <c r="F690" s="66"/>
      <c r="G690" s="63" t="str">
        <f>IF(Edges[[#This Row],[Relationship]]="Tweet","Skip","Show")</f>
        <v>Skip</v>
      </c>
      <c r="H690" s="67"/>
      <c r="I690" s="68"/>
      <c r="J690" s="68"/>
      <c r="K690" s="34"/>
      <c r="L690" s="75">
        <v>690</v>
      </c>
      <c r="M69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90" s="77" t="s">
        <v>178</v>
      </c>
      <c r="O690" s="79">
        <v>44529.34642361111</v>
      </c>
      <c r="P690" s="77" t="s">
        <v>2587</v>
      </c>
      <c r="Q690" s="80" t="s">
        <v>3625</v>
      </c>
      <c r="R690" s="77" t="s">
        <v>4018</v>
      </c>
      <c r="S690" s="77"/>
      <c r="T690" s="79">
        <v>44529.34642361111</v>
      </c>
      <c r="U690" s="80" t="s">
        <v>4719</v>
      </c>
      <c r="V690" s="77"/>
      <c r="W690" s="77"/>
      <c r="X690" s="81" t="s">
        <v>6718</v>
      </c>
      <c r="Y690" s="81" t="s">
        <v>8369</v>
      </c>
    </row>
    <row r="691" spans="1:25" x14ac:dyDescent="0.25">
      <c r="A691" s="62" t="s">
        <v>551</v>
      </c>
      <c r="B691" s="62" t="s">
        <v>1826</v>
      </c>
      <c r="C691" s="63"/>
      <c r="D691" s="64"/>
      <c r="E691" s="65"/>
      <c r="F691" s="66"/>
      <c r="G691" s="63" t="str">
        <f>IF(Edges[[#This Row],[Relationship]]="Tweet","Skip","Show")</f>
        <v>Show</v>
      </c>
      <c r="H691" s="67"/>
      <c r="I691" s="68"/>
      <c r="J691" s="68"/>
      <c r="K691" s="34"/>
      <c r="L691" s="75">
        <v>691</v>
      </c>
      <c r="M69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91" s="77" t="s">
        <v>2278</v>
      </c>
      <c r="O691" s="79">
        <v>44529.346435185187</v>
      </c>
      <c r="P691" s="77" t="s">
        <v>2485</v>
      </c>
      <c r="Q691" s="77"/>
      <c r="R691" s="77"/>
      <c r="S691" s="77"/>
      <c r="T691" s="79">
        <v>44529.346435185187</v>
      </c>
      <c r="U691" s="80" t="s">
        <v>4720</v>
      </c>
      <c r="V691" s="77"/>
      <c r="W691" s="77"/>
      <c r="X691" s="81" t="s">
        <v>6719</v>
      </c>
      <c r="Y691" s="77"/>
    </row>
    <row r="692" spans="1:25" x14ac:dyDescent="0.25">
      <c r="A692" s="62" t="s">
        <v>552</v>
      </c>
      <c r="B692" s="62" t="s">
        <v>1706</v>
      </c>
      <c r="C692" s="63"/>
      <c r="D692" s="64"/>
      <c r="E692" s="65"/>
      <c r="F692" s="66"/>
      <c r="G692" s="63" t="str">
        <f>IF(Edges[[#This Row],[Relationship]]="Tweet","Skip","Show")</f>
        <v>Show</v>
      </c>
      <c r="H692" s="67"/>
      <c r="I692" s="68"/>
      <c r="J692" s="68"/>
      <c r="K692" s="34"/>
      <c r="L692" s="75">
        <v>692</v>
      </c>
      <c r="M69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92" s="77" t="s">
        <v>2278</v>
      </c>
      <c r="O692" s="79">
        <v>44529.347175925926</v>
      </c>
      <c r="P692" s="77" t="s">
        <v>2320</v>
      </c>
      <c r="Q692" s="80" t="s">
        <v>3523</v>
      </c>
      <c r="R692" s="77" t="s">
        <v>4021</v>
      </c>
      <c r="S692" s="77" t="s">
        <v>4109</v>
      </c>
      <c r="T692" s="79">
        <v>44529.347175925926</v>
      </c>
      <c r="U692" s="80" t="s">
        <v>4721</v>
      </c>
      <c r="V692" s="77"/>
      <c r="W692" s="77"/>
      <c r="X692" s="81" t="s">
        <v>6720</v>
      </c>
      <c r="Y692" s="77"/>
    </row>
    <row r="693" spans="1:25" x14ac:dyDescent="0.25">
      <c r="A693" s="62" t="s">
        <v>553</v>
      </c>
      <c r="B693" s="62" t="s">
        <v>1330</v>
      </c>
      <c r="C693" s="63"/>
      <c r="D693" s="64"/>
      <c r="E693" s="65"/>
      <c r="F693" s="66"/>
      <c r="G693" s="63" t="str">
        <f>IF(Edges[[#This Row],[Relationship]]="Tweet","Skip","Show")</f>
        <v>Show</v>
      </c>
      <c r="H693" s="67"/>
      <c r="I693" s="68"/>
      <c r="J693" s="68"/>
      <c r="K693" s="34"/>
      <c r="L693" s="75">
        <v>693</v>
      </c>
      <c r="M69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93" s="77" t="s">
        <v>2278</v>
      </c>
      <c r="O693" s="79">
        <v>44529.347569444442</v>
      </c>
      <c r="P693" s="77" t="s">
        <v>2588</v>
      </c>
      <c r="Q693" s="77"/>
      <c r="R693" s="77"/>
      <c r="S693" s="77"/>
      <c r="T693" s="79">
        <v>44529.347569444442</v>
      </c>
      <c r="U693" s="80" t="s">
        <v>4722</v>
      </c>
      <c r="V693" s="77"/>
      <c r="W693" s="77"/>
      <c r="X693" s="81" t="s">
        <v>6721</v>
      </c>
      <c r="Y693" s="77"/>
    </row>
    <row r="694" spans="1:25" x14ac:dyDescent="0.25">
      <c r="A694" s="62" t="s">
        <v>554</v>
      </c>
      <c r="B694" s="62" t="s">
        <v>554</v>
      </c>
      <c r="C694" s="63"/>
      <c r="D694" s="64"/>
      <c r="E694" s="65"/>
      <c r="F694" s="66"/>
      <c r="G694" s="63" t="str">
        <f>IF(Edges[[#This Row],[Relationship]]="Tweet","Skip","Show")</f>
        <v>Skip</v>
      </c>
      <c r="H694" s="67"/>
      <c r="I694" s="68"/>
      <c r="J694" s="68"/>
      <c r="K694" s="34"/>
      <c r="L694" s="75">
        <v>694</v>
      </c>
      <c r="M69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94" s="77" t="s">
        <v>178</v>
      </c>
      <c r="O694" s="79">
        <v>44529.348229166666</v>
      </c>
      <c r="P694" s="77" t="s">
        <v>2589</v>
      </c>
      <c r="Q694" s="80" t="s">
        <v>3626</v>
      </c>
      <c r="R694" s="77" t="s">
        <v>4042</v>
      </c>
      <c r="S694" s="77"/>
      <c r="T694" s="79">
        <v>44529.348229166666</v>
      </c>
      <c r="U694" s="80" t="s">
        <v>4723</v>
      </c>
      <c r="V694" s="77"/>
      <c r="W694" s="77"/>
      <c r="X694" s="81" t="s">
        <v>6722</v>
      </c>
      <c r="Y694" s="77"/>
    </row>
    <row r="695" spans="1:25" x14ac:dyDescent="0.25">
      <c r="A695" s="62" t="s">
        <v>555</v>
      </c>
      <c r="B695" s="62" t="s">
        <v>555</v>
      </c>
      <c r="C695" s="63"/>
      <c r="D695" s="64"/>
      <c r="E695" s="65"/>
      <c r="F695" s="66"/>
      <c r="G695" s="63" t="str">
        <f>IF(Edges[[#This Row],[Relationship]]="Tweet","Skip","Show")</f>
        <v>Skip</v>
      </c>
      <c r="H695" s="67"/>
      <c r="I695" s="68"/>
      <c r="J695" s="68"/>
      <c r="K695" s="34"/>
      <c r="L695" s="75">
        <v>695</v>
      </c>
      <c r="M69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95" s="77" t="s">
        <v>178</v>
      </c>
      <c r="O695" s="79">
        <v>44529.348414351851</v>
      </c>
      <c r="P695" s="77" t="s">
        <v>2590</v>
      </c>
      <c r="Q695" s="80" t="s">
        <v>3627</v>
      </c>
      <c r="R695" s="77" t="s">
        <v>4018</v>
      </c>
      <c r="S695" s="77" t="s">
        <v>4144</v>
      </c>
      <c r="T695" s="79">
        <v>44529.348414351851</v>
      </c>
      <c r="U695" s="80" t="s">
        <v>4724</v>
      </c>
      <c r="V695" s="77"/>
      <c r="W695" s="77"/>
      <c r="X695" s="81" t="s">
        <v>6723</v>
      </c>
      <c r="Y695" s="77"/>
    </row>
    <row r="696" spans="1:25" x14ac:dyDescent="0.25">
      <c r="A696" s="62" t="s">
        <v>556</v>
      </c>
      <c r="B696" s="62" t="s">
        <v>1528</v>
      </c>
      <c r="C696" s="63"/>
      <c r="D696" s="64"/>
      <c r="E696" s="65"/>
      <c r="F696" s="66"/>
      <c r="G696" s="63" t="str">
        <f>IF(Edges[[#This Row],[Relationship]]="Tweet","Skip","Show")</f>
        <v>Show</v>
      </c>
      <c r="H696" s="67"/>
      <c r="I696" s="68"/>
      <c r="J696" s="68"/>
      <c r="K696" s="34"/>
      <c r="L696" s="75">
        <v>696</v>
      </c>
      <c r="M69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96" s="77" t="s">
        <v>2278</v>
      </c>
      <c r="O696" s="79">
        <v>44529.348981481482</v>
      </c>
      <c r="P696" s="77" t="s">
        <v>2572</v>
      </c>
      <c r="Q696" s="80" t="s">
        <v>3615</v>
      </c>
      <c r="R696" s="77" t="s">
        <v>4017</v>
      </c>
      <c r="S696" s="77" t="s">
        <v>4116</v>
      </c>
      <c r="T696" s="79">
        <v>44529.348981481482</v>
      </c>
      <c r="U696" s="80" t="s">
        <v>4725</v>
      </c>
      <c r="V696" s="77"/>
      <c r="W696" s="77"/>
      <c r="X696" s="81" t="s">
        <v>6724</v>
      </c>
      <c r="Y696" s="77"/>
    </row>
    <row r="697" spans="1:25" x14ac:dyDescent="0.25">
      <c r="A697" s="62" t="s">
        <v>557</v>
      </c>
      <c r="B697" s="62" t="s">
        <v>557</v>
      </c>
      <c r="C697" s="63"/>
      <c r="D697" s="64"/>
      <c r="E697" s="65"/>
      <c r="F697" s="66"/>
      <c r="G697" s="63" t="str">
        <f>IF(Edges[[#This Row],[Relationship]]="Tweet","Skip","Show")</f>
        <v>Skip</v>
      </c>
      <c r="H697" s="67"/>
      <c r="I697" s="68"/>
      <c r="J697" s="68"/>
      <c r="K697" s="34"/>
      <c r="L697" s="75">
        <v>697</v>
      </c>
      <c r="M69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97" s="77" t="s">
        <v>178</v>
      </c>
      <c r="O697" s="79">
        <v>44529.349097222221</v>
      </c>
      <c r="P697" s="77" t="s">
        <v>2591</v>
      </c>
      <c r="Q697" s="80" t="s">
        <v>3628</v>
      </c>
      <c r="R697" s="77" t="s">
        <v>4018</v>
      </c>
      <c r="S697" s="77"/>
      <c r="T697" s="79">
        <v>44529.349097222221</v>
      </c>
      <c r="U697" s="80" t="s">
        <v>4726</v>
      </c>
      <c r="V697" s="77"/>
      <c r="W697" s="77"/>
      <c r="X697" s="81" t="s">
        <v>6725</v>
      </c>
      <c r="Y697" s="77"/>
    </row>
    <row r="698" spans="1:25" x14ac:dyDescent="0.25">
      <c r="A698" s="62" t="s">
        <v>558</v>
      </c>
      <c r="B698" s="62" t="s">
        <v>1888</v>
      </c>
      <c r="C698" s="63"/>
      <c r="D698" s="64"/>
      <c r="E698" s="65"/>
      <c r="F698" s="66"/>
      <c r="G698" s="63" t="str">
        <f>IF(Edges[[#This Row],[Relationship]]="Tweet","Skip","Show")</f>
        <v>Show</v>
      </c>
      <c r="H698" s="67"/>
      <c r="I698" s="68"/>
      <c r="J698" s="68"/>
      <c r="K698" s="34"/>
      <c r="L698" s="75">
        <v>698</v>
      </c>
      <c r="M69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98" s="77" t="s">
        <v>2278</v>
      </c>
      <c r="O698" s="79">
        <v>44529.349386574075</v>
      </c>
      <c r="P698" s="77" t="s">
        <v>2592</v>
      </c>
      <c r="Q698" s="80" t="s">
        <v>3629</v>
      </c>
      <c r="R698" s="77" t="s">
        <v>4043</v>
      </c>
      <c r="S698" s="77" t="s">
        <v>4120</v>
      </c>
      <c r="T698" s="79">
        <v>44529.349386574075</v>
      </c>
      <c r="U698" s="80" t="s">
        <v>4727</v>
      </c>
      <c r="V698" s="77"/>
      <c r="W698" s="77"/>
      <c r="X698" s="81" t="s">
        <v>6726</v>
      </c>
      <c r="Y698" s="77"/>
    </row>
    <row r="699" spans="1:25" x14ac:dyDescent="0.25">
      <c r="A699" s="62" t="s">
        <v>559</v>
      </c>
      <c r="B699" s="62" t="s">
        <v>1889</v>
      </c>
      <c r="C699" s="63"/>
      <c r="D699" s="64"/>
      <c r="E699" s="65"/>
      <c r="F699" s="66"/>
      <c r="G699" s="63" t="str">
        <f>IF(Edges[[#This Row],[Relationship]]="Tweet","Skip","Show")</f>
        <v>Show</v>
      </c>
      <c r="H699" s="67"/>
      <c r="I699" s="68"/>
      <c r="J699" s="68"/>
      <c r="K699" s="34"/>
      <c r="L699" s="75">
        <v>699</v>
      </c>
      <c r="M69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699" s="77" t="s">
        <v>2278</v>
      </c>
      <c r="O699" s="79">
        <v>44529.349085648151</v>
      </c>
      <c r="P699" s="77" t="s">
        <v>2593</v>
      </c>
      <c r="Q699" s="80" t="s">
        <v>3630</v>
      </c>
      <c r="R699" s="77" t="s">
        <v>4018</v>
      </c>
      <c r="S699" s="77"/>
      <c r="T699" s="79">
        <v>44529.349085648151</v>
      </c>
      <c r="U699" s="80" t="s">
        <v>4728</v>
      </c>
      <c r="V699" s="77"/>
      <c r="W699" s="77"/>
      <c r="X699" s="81" t="s">
        <v>6727</v>
      </c>
      <c r="Y699" s="77"/>
    </row>
    <row r="700" spans="1:25" x14ac:dyDescent="0.25">
      <c r="A700" s="62" t="s">
        <v>560</v>
      </c>
      <c r="B700" s="62" t="s">
        <v>1889</v>
      </c>
      <c r="C700" s="63"/>
      <c r="D700" s="64"/>
      <c r="E700" s="65"/>
      <c r="F700" s="66"/>
      <c r="G700" s="63" t="str">
        <f>IF(Edges[[#This Row],[Relationship]]="Tweet","Skip","Show")</f>
        <v>Show</v>
      </c>
      <c r="H700" s="67"/>
      <c r="I700" s="68"/>
      <c r="J700" s="68"/>
      <c r="K700" s="34"/>
      <c r="L700" s="75">
        <v>700</v>
      </c>
      <c r="M70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00" s="77" t="s">
        <v>2278</v>
      </c>
      <c r="O700" s="79">
        <v>44529.349386574075</v>
      </c>
      <c r="P700" s="77" t="s">
        <v>2594</v>
      </c>
      <c r="Q700" s="77"/>
      <c r="R700" s="77"/>
      <c r="S700" s="77"/>
      <c r="T700" s="79">
        <v>44529.349386574075</v>
      </c>
      <c r="U700" s="80" t="s">
        <v>4729</v>
      </c>
      <c r="V700" s="77"/>
      <c r="W700" s="77"/>
      <c r="X700" s="81" t="s">
        <v>6728</v>
      </c>
      <c r="Y700" s="77"/>
    </row>
    <row r="701" spans="1:25" x14ac:dyDescent="0.25">
      <c r="A701" s="62" t="s">
        <v>559</v>
      </c>
      <c r="B701" s="62" t="s">
        <v>1890</v>
      </c>
      <c r="C701" s="63"/>
      <c r="D701" s="64"/>
      <c r="E701" s="65"/>
      <c r="F701" s="66"/>
      <c r="G701" s="63" t="str">
        <f>IF(Edges[[#This Row],[Relationship]]="Tweet","Skip","Show")</f>
        <v>Show</v>
      </c>
      <c r="H701" s="67"/>
      <c r="I701" s="68"/>
      <c r="J701" s="68"/>
      <c r="K701" s="34"/>
      <c r="L701" s="75">
        <v>701</v>
      </c>
      <c r="M70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01" s="77" t="s">
        <v>2278</v>
      </c>
      <c r="O701" s="79">
        <v>44529.349085648151</v>
      </c>
      <c r="P701" s="77" t="s">
        <v>2593</v>
      </c>
      <c r="Q701" s="80" t="s">
        <v>3630</v>
      </c>
      <c r="R701" s="77" t="s">
        <v>4018</v>
      </c>
      <c r="S701" s="77"/>
      <c r="T701" s="79">
        <v>44529.349085648151</v>
      </c>
      <c r="U701" s="80" t="s">
        <v>4728</v>
      </c>
      <c r="V701" s="77"/>
      <c r="W701" s="77"/>
      <c r="X701" s="81" t="s">
        <v>6727</v>
      </c>
      <c r="Y701" s="77"/>
    </row>
    <row r="702" spans="1:25" x14ac:dyDescent="0.25">
      <c r="A702" s="62" t="s">
        <v>560</v>
      </c>
      <c r="B702" s="62" t="s">
        <v>1890</v>
      </c>
      <c r="C702" s="63"/>
      <c r="D702" s="64"/>
      <c r="E702" s="65"/>
      <c r="F702" s="66"/>
      <c r="G702" s="63" t="str">
        <f>IF(Edges[[#This Row],[Relationship]]="Tweet","Skip","Show")</f>
        <v>Show</v>
      </c>
      <c r="H702" s="67"/>
      <c r="I702" s="68"/>
      <c r="J702" s="68"/>
      <c r="K702" s="34"/>
      <c r="L702" s="75">
        <v>702</v>
      </c>
      <c r="M70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02" s="77" t="s">
        <v>2278</v>
      </c>
      <c r="O702" s="79">
        <v>44529.349386574075</v>
      </c>
      <c r="P702" s="77" t="s">
        <v>2594</v>
      </c>
      <c r="Q702" s="77"/>
      <c r="R702" s="77"/>
      <c r="S702" s="77"/>
      <c r="T702" s="79">
        <v>44529.349386574075</v>
      </c>
      <c r="U702" s="80" t="s">
        <v>4729</v>
      </c>
      <c r="V702" s="77"/>
      <c r="W702" s="77"/>
      <c r="X702" s="81" t="s">
        <v>6728</v>
      </c>
      <c r="Y702" s="77"/>
    </row>
    <row r="703" spans="1:25" x14ac:dyDescent="0.25">
      <c r="A703" s="62" t="s">
        <v>560</v>
      </c>
      <c r="B703" s="62" t="s">
        <v>559</v>
      </c>
      <c r="C703" s="63"/>
      <c r="D703" s="64"/>
      <c r="E703" s="65"/>
      <c r="F703" s="66"/>
      <c r="G703" s="63" t="str">
        <f>IF(Edges[[#This Row],[Relationship]]="Tweet","Skip","Show")</f>
        <v>Show</v>
      </c>
      <c r="H703" s="67"/>
      <c r="I703" s="68"/>
      <c r="J703" s="68"/>
      <c r="K703" s="34"/>
      <c r="L703" s="75">
        <v>703</v>
      </c>
      <c r="M70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03" s="77" t="s">
        <v>2278</v>
      </c>
      <c r="O703" s="79">
        <v>44529.349386574075</v>
      </c>
      <c r="P703" s="77" t="s">
        <v>2594</v>
      </c>
      <c r="Q703" s="77"/>
      <c r="R703" s="77"/>
      <c r="S703" s="77"/>
      <c r="T703" s="79">
        <v>44529.349386574075</v>
      </c>
      <c r="U703" s="80" t="s">
        <v>4729</v>
      </c>
      <c r="V703" s="77"/>
      <c r="W703" s="77"/>
      <c r="X703" s="81" t="s">
        <v>6728</v>
      </c>
      <c r="Y703" s="77"/>
    </row>
    <row r="704" spans="1:25" x14ac:dyDescent="0.25">
      <c r="A704" s="62" t="s">
        <v>561</v>
      </c>
      <c r="B704" s="62" t="s">
        <v>1671</v>
      </c>
      <c r="C704" s="63"/>
      <c r="D704" s="64"/>
      <c r="E704" s="65"/>
      <c r="F704" s="66"/>
      <c r="G704" s="63" t="str">
        <f>IF(Edges[[#This Row],[Relationship]]="Tweet","Skip","Show")</f>
        <v>Show</v>
      </c>
      <c r="H704" s="67"/>
      <c r="I704" s="68"/>
      <c r="J704" s="68"/>
      <c r="K704" s="34"/>
      <c r="L704" s="75">
        <v>704</v>
      </c>
      <c r="M70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04" s="77" t="s">
        <v>2278</v>
      </c>
      <c r="O704" s="79">
        <v>44529.349664351852</v>
      </c>
      <c r="P704" s="77" t="s">
        <v>2287</v>
      </c>
      <c r="Q704" s="77"/>
      <c r="R704" s="77"/>
      <c r="S704" s="77"/>
      <c r="T704" s="79">
        <v>44529.349664351852</v>
      </c>
      <c r="U704" s="80" t="s">
        <v>4730</v>
      </c>
      <c r="V704" s="77"/>
      <c r="W704" s="77"/>
      <c r="X704" s="81" t="s">
        <v>6729</v>
      </c>
      <c r="Y704" s="77"/>
    </row>
    <row r="705" spans="1:25" x14ac:dyDescent="0.25">
      <c r="A705" s="62" t="s">
        <v>562</v>
      </c>
      <c r="B705" s="62" t="s">
        <v>562</v>
      </c>
      <c r="C705" s="63"/>
      <c r="D705" s="64"/>
      <c r="E705" s="65"/>
      <c r="F705" s="66"/>
      <c r="G705" s="63" t="str">
        <f>IF(Edges[[#This Row],[Relationship]]="Tweet","Skip","Show")</f>
        <v>Skip</v>
      </c>
      <c r="H705" s="67"/>
      <c r="I705" s="68"/>
      <c r="J705" s="68"/>
      <c r="K705" s="34"/>
      <c r="L705" s="75">
        <v>705</v>
      </c>
      <c r="M70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05" s="77" t="s">
        <v>178</v>
      </c>
      <c r="O705" s="79">
        <v>44529.350671296299</v>
      </c>
      <c r="P705" s="77" t="s">
        <v>2595</v>
      </c>
      <c r="Q705" s="80" t="s">
        <v>3631</v>
      </c>
      <c r="R705" s="77" t="s">
        <v>4018</v>
      </c>
      <c r="S705" s="77"/>
      <c r="T705" s="79">
        <v>44529.350671296299</v>
      </c>
      <c r="U705" s="80" t="s">
        <v>4731</v>
      </c>
      <c r="V705" s="77"/>
      <c r="W705" s="77"/>
      <c r="X705" s="81" t="s">
        <v>6730</v>
      </c>
      <c r="Y705" s="77"/>
    </row>
    <row r="706" spans="1:25" x14ac:dyDescent="0.25">
      <c r="A706" s="62" t="s">
        <v>563</v>
      </c>
      <c r="B706" s="62" t="s">
        <v>1478</v>
      </c>
      <c r="C706" s="63"/>
      <c r="D706" s="64"/>
      <c r="E706" s="65"/>
      <c r="F706" s="66"/>
      <c r="G706" s="63" t="str">
        <f>IF(Edges[[#This Row],[Relationship]]="Tweet","Skip","Show")</f>
        <v>Show</v>
      </c>
      <c r="H706" s="67"/>
      <c r="I706" s="68"/>
      <c r="J706" s="68"/>
      <c r="K706" s="34"/>
      <c r="L706" s="75">
        <v>706</v>
      </c>
      <c r="M70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06" s="77" t="s">
        <v>2278</v>
      </c>
      <c r="O706" s="79">
        <v>44529.350740740738</v>
      </c>
      <c r="P706" s="77" t="s">
        <v>2294</v>
      </c>
      <c r="Q706" s="77"/>
      <c r="R706" s="77"/>
      <c r="S706" s="77" t="s">
        <v>4104</v>
      </c>
      <c r="T706" s="79">
        <v>44529.350740740738</v>
      </c>
      <c r="U706" s="80" t="s">
        <v>4732</v>
      </c>
      <c r="V706" s="77"/>
      <c r="W706" s="77"/>
      <c r="X706" s="81" t="s">
        <v>6731</v>
      </c>
      <c r="Y706" s="77"/>
    </row>
    <row r="707" spans="1:25" x14ac:dyDescent="0.25">
      <c r="A707" s="62" t="s">
        <v>564</v>
      </c>
      <c r="B707" s="62" t="s">
        <v>1891</v>
      </c>
      <c r="C707" s="63"/>
      <c r="D707" s="64"/>
      <c r="E707" s="65"/>
      <c r="F707" s="66"/>
      <c r="G707" s="63" t="str">
        <f>IF(Edges[[#This Row],[Relationship]]="Tweet","Skip","Show")</f>
        <v>Show</v>
      </c>
      <c r="H707" s="67"/>
      <c r="I707" s="68"/>
      <c r="J707" s="68"/>
      <c r="K707" s="34"/>
      <c r="L707" s="75">
        <v>707</v>
      </c>
      <c r="M70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07" s="77" t="s">
        <v>2278</v>
      </c>
      <c r="O707" s="79">
        <v>44529.351678240739</v>
      </c>
      <c r="P707" s="77" t="s">
        <v>2596</v>
      </c>
      <c r="Q707" s="77"/>
      <c r="R707" s="77"/>
      <c r="S707" s="77"/>
      <c r="T707" s="79">
        <v>44529.351678240739</v>
      </c>
      <c r="U707" s="80" t="s">
        <v>4733</v>
      </c>
      <c r="V707" s="77"/>
      <c r="W707" s="77"/>
      <c r="X707" s="81" t="s">
        <v>6732</v>
      </c>
      <c r="Y707" s="77"/>
    </row>
    <row r="708" spans="1:25" x14ac:dyDescent="0.25">
      <c r="A708" s="62" t="s">
        <v>565</v>
      </c>
      <c r="B708" s="62" t="s">
        <v>1528</v>
      </c>
      <c r="C708" s="63"/>
      <c r="D708" s="64"/>
      <c r="E708" s="65"/>
      <c r="F708" s="66"/>
      <c r="G708" s="63" t="str">
        <f>IF(Edges[[#This Row],[Relationship]]="Tweet","Skip","Show")</f>
        <v>Show</v>
      </c>
      <c r="H708" s="67"/>
      <c r="I708" s="68"/>
      <c r="J708" s="68"/>
      <c r="K708" s="34"/>
      <c r="L708" s="75">
        <v>708</v>
      </c>
      <c r="M70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08" s="77" t="s">
        <v>2279</v>
      </c>
      <c r="O708" s="79">
        <v>44529.351840277777</v>
      </c>
      <c r="P708" s="77" t="s">
        <v>2597</v>
      </c>
      <c r="Q708" s="77"/>
      <c r="R708" s="77"/>
      <c r="S708" s="77"/>
      <c r="T708" s="79">
        <v>44529.351840277777</v>
      </c>
      <c r="U708" s="80" t="s">
        <v>4734</v>
      </c>
      <c r="V708" s="77"/>
      <c r="W708" s="77"/>
      <c r="X708" s="81" t="s">
        <v>6733</v>
      </c>
      <c r="Y708" s="81" t="s">
        <v>8370</v>
      </c>
    </row>
    <row r="709" spans="1:25" x14ac:dyDescent="0.25">
      <c r="A709" s="62" t="s">
        <v>566</v>
      </c>
      <c r="B709" s="62" t="s">
        <v>1892</v>
      </c>
      <c r="C709" s="63"/>
      <c r="D709" s="64"/>
      <c r="E709" s="65"/>
      <c r="F709" s="66"/>
      <c r="G709" s="63" t="str">
        <f>IF(Edges[[#This Row],[Relationship]]="Tweet","Skip","Show")</f>
        <v>Show</v>
      </c>
      <c r="H709" s="67"/>
      <c r="I709" s="68"/>
      <c r="J709" s="68"/>
      <c r="K709" s="34"/>
      <c r="L709" s="75">
        <v>709</v>
      </c>
      <c r="M70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09" s="77" t="s">
        <v>2278</v>
      </c>
      <c r="O709" s="79">
        <v>44529.351898148147</v>
      </c>
      <c r="P709" s="77" t="s">
        <v>2598</v>
      </c>
      <c r="Q709" s="77"/>
      <c r="R709" s="77"/>
      <c r="S709" s="77"/>
      <c r="T709" s="79">
        <v>44529.351898148147</v>
      </c>
      <c r="U709" s="80" t="s">
        <v>4735</v>
      </c>
      <c r="V709" s="77"/>
      <c r="W709" s="77"/>
      <c r="X709" s="81" t="s">
        <v>6734</v>
      </c>
      <c r="Y709" s="77"/>
    </row>
    <row r="710" spans="1:25" x14ac:dyDescent="0.25">
      <c r="A710" s="62" t="s">
        <v>566</v>
      </c>
      <c r="B710" s="62" t="s">
        <v>1809</v>
      </c>
      <c r="C710" s="63"/>
      <c r="D710" s="64"/>
      <c r="E710" s="65"/>
      <c r="F710" s="66"/>
      <c r="G710" s="63" t="str">
        <f>IF(Edges[[#This Row],[Relationship]]="Tweet","Skip","Show")</f>
        <v>Show</v>
      </c>
      <c r="H710" s="67"/>
      <c r="I710" s="68"/>
      <c r="J710" s="68"/>
      <c r="K710" s="34"/>
      <c r="L710" s="75">
        <v>710</v>
      </c>
      <c r="M71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10" s="77" t="s">
        <v>2278</v>
      </c>
      <c r="O710" s="79">
        <v>44529.351898148147</v>
      </c>
      <c r="P710" s="77" t="s">
        <v>2598</v>
      </c>
      <c r="Q710" s="77"/>
      <c r="R710" s="77"/>
      <c r="S710" s="77"/>
      <c r="T710" s="79">
        <v>44529.351898148147</v>
      </c>
      <c r="U710" s="80" t="s">
        <v>4735</v>
      </c>
      <c r="V710" s="77"/>
      <c r="W710" s="77"/>
      <c r="X710" s="81" t="s">
        <v>6734</v>
      </c>
      <c r="Y710" s="77"/>
    </row>
    <row r="711" spans="1:25" x14ac:dyDescent="0.25">
      <c r="A711" s="62" t="s">
        <v>566</v>
      </c>
      <c r="B711" s="62" t="s">
        <v>1668</v>
      </c>
      <c r="C711" s="63"/>
      <c r="D711" s="64"/>
      <c r="E711" s="65"/>
      <c r="F711" s="66"/>
      <c r="G711" s="63" t="str">
        <f>IF(Edges[[#This Row],[Relationship]]="Tweet","Skip","Show")</f>
        <v>Show</v>
      </c>
      <c r="H711" s="67"/>
      <c r="I711" s="68"/>
      <c r="J711" s="68"/>
      <c r="K711" s="34"/>
      <c r="L711" s="75">
        <v>711</v>
      </c>
      <c r="M71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11" s="77" t="s">
        <v>2278</v>
      </c>
      <c r="O711" s="79">
        <v>44529.351898148147</v>
      </c>
      <c r="P711" s="77" t="s">
        <v>2598</v>
      </c>
      <c r="Q711" s="77"/>
      <c r="R711" s="77"/>
      <c r="S711" s="77"/>
      <c r="T711" s="79">
        <v>44529.351898148147</v>
      </c>
      <c r="U711" s="80" t="s">
        <v>4735</v>
      </c>
      <c r="V711" s="77"/>
      <c r="W711" s="77"/>
      <c r="X711" s="81" t="s">
        <v>6734</v>
      </c>
      <c r="Y711" s="77"/>
    </row>
    <row r="712" spans="1:25" x14ac:dyDescent="0.25">
      <c r="A712" s="62" t="s">
        <v>567</v>
      </c>
      <c r="B712" s="62" t="s">
        <v>1623</v>
      </c>
      <c r="C712" s="63"/>
      <c r="D712" s="64"/>
      <c r="E712" s="65"/>
      <c r="F712" s="66"/>
      <c r="G712" s="63" t="str">
        <f>IF(Edges[[#This Row],[Relationship]]="Tweet","Skip","Show")</f>
        <v>Show</v>
      </c>
      <c r="H712" s="67"/>
      <c r="I712" s="68"/>
      <c r="J712" s="68"/>
      <c r="K712" s="34"/>
      <c r="L712" s="75">
        <v>712</v>
      </c>
      <c r="M71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12" s="77" t="s">
        <v>2278</v>
      </c>
      <c r="O712" s="79">
        <v>44529.353009259263</v>
      </c>
      <c r="P712" s="77" t="s">
        <v>2463</v>
      </c>
      <c r="Q712" s="77"/>
      <c r="R712" s="77"/>
      <c r="S712" s="77"/>
      <c r="T712" s="79">
        <v>44529.353009259263</v>
      </c>
      <c r="U712" s="80" t="s">
        <v>4736</v>
      </c>
      <c r="V712" s="77"/>
      <c r="W712" s="77"/>
      <c r="X712" s="81" t="s">
        <v>6735</v>
      </c>
      <c r="Y712" s="77"/>
    </row>
    <row r="713" spans="1:25" x14ac:dyDescent="0.25">
      <c r="A713" s="62" t="s">
        <v>568</v>
      </c>
      <c r="B713" s="62" t="s">
        <v>1694</v>
      </c>
      <c r="C713" s="63"/>
      <c r="D713" s="64"/>
      <c r="E713" s="65"/>
      <c r="F713" s="66"/>
      <c r="G713" s="63" t="str">
        <f>IF(Edges[[#This Row],[Relationship]]="Tweet","Skip","Show")</f>
        <v>Show</v>
      </c>
      <c r="H713" s="67"/>
      <c r="I713" s="68"/>
      <c r="J713" s="68"/>
      <c r="K713" s="34"/>
      <c r="L713" s="75">
        <v>713</v>
      </c>
      <c r="M71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13" s="77" t="s">
        <v>2279</v>
      </c>
      <c r="O713" s="79">
        <v>44529.353032407409</v>
      </c>
      <c r="P713" s="77" t="s">
        <v>2599</v>
      </c>
      <c r="Q713" s="77"/>
      <c r="R713" s="77"/>
      <c r="S713" s="77"/>
      <c r="T713" s="79">
        <v>44529.353032407409</v>
      </c>
      <c r="U713" s="80" t="s">
        <v>4737</v>
      </c>
      <c r="V713" s="77"/>
      <c r="W713" s="77"/>
      <c r="X713" s="81" t="s">
        <v>6736</v>
      </c>
      <c r="Y713" s="81" t="s">
        <v>8300</v>
      </c>
    </row>
    <row r="714" spans="1:25" x14ac:dyDescent="0.25">
      <c r="A714" s="62" t="s">
        <v>569</v>
      </c>
      <c r="B714" s="62" t="s">
        <v>1893</v>
      </c>
      <c r="C714" s="63"/>
      <c r="D714" s="64"/>
      <c r="E714" s="65"/>
      <c r="F714" s="66"/>
      <c r="G714" s="63" t="str">
        <f>IF(Edges[[#This Row],[Relationship]]="Tweet","Skip","Show")</f>
        <v>Show</v>
      </c>
      <c r="H714" s="67"/>
      <c r="I714" s="68"/>
      <c r="J714" s="68"/>
      <c r="K714" s="34"/>
      <c r="L714" s="75">
        <v>714</v>
      </c>
      <c r="M71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14" s="77" t="s">
        <v>2279</v>
      </c>
      <c r="O714" s="79">
        <v>44529.353356481479</v>
      </c>
      <c r="P714" s="77" t="s">
        <v>2600</v>
      </c>
      <c r="Q714" s="77"/>
      <c r="R714" s="77"/>
      <c r="S714" s="77"/>
      <c r="T714" s="79">
        <v>44529.353356481479</v>
      </c>
      <c r="U714" s="80" t="s">
        <v>4738</v>
      </c>
      <c r="V714" s="77"/>
      <c r="W714" s="77"/>
      <c r="X714" s="81" t="s">
        <v>6737</v>
      </c>
      <c r="Y714" s="81" t="s">
        <v>8371</v>
      </c>
    </row>
    <row r="715" spans="1:25" x14ac:dyDescent="0.25">
      <c r="A715" s="62" t="s">
        <v>570</v>
      </c>
      <c r="B715" s="62" t="s">
        <v>1666</v>
      </c>
      <c r="C715" s="63"/>
      <c r="D715" s="64"/>
      <c r="E715" s="65"/>
      <c r="F715" s="66"/>
      <c r="G715" s="63" t="str">
        <f>IF(Edges[[#This Row],[Relationship]]="Tweet","Skip","Show")</f>
        <v>Show</v>
      </c>
      <c r="H715" s="67"/>
      <c r="I715" s="68"/>
      <c r="J715" s="68"/>
      <c r="K715" s="34"/>
      <c r="L715" s="75">
        <v>715</v>
      </c>
      <c r="M71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15" s="77" t="s">
        <v>2278</v>
      </c>
      <c r="O715" s="79">
        <v>44529.353518518517</v>
      </c>
      <c r="P715" s="77" t="s">
        <v>2285</v>
      </c>
      <c r="Q715" s="77"/>
      <c r="R715" s="77"/>
      <c r="S715" s="77"/>
      <c r="T715" s="79">
        <v>44529.353518518517</v>
      </c>
      <c r="U715" s="80" t="s">
        <v>4739</v>
      </c>
      <c r="V715" s="77"/>
      <c r="W715" s="77"/>
      <c r="X715" s="81" t="s">
        <v>6738</v>
      </c>
      <c r="Y715" s="77"/>
    </row>
    <row r="716" spans="1:25" x14ac:dyDescent="0.25">
      <c r="A716" s="62" t="s">
        <v>571</v>
      </c>
      <c r="B716" s="62" t="s">
        <v>1894</v>
      </c>
      <c r="C716" s="63"/>
      <c r="D716" s="64"/>
      <c r="E716" s="65"/>
      <c r="F716" s="66"/>
      <c r="G716" s="63" t="str">
        <f>IF(Edges[[#This Row],[Relationship]]="Tweet","Skip","Show")</f>
        <v>Show</v>
      </c>
      <c r="H716" s="67"/>
      <c r="I716" s="68"/>
      <c r="J716" s="68"/>
      <c r="K716" s="34"/>
      <c r="L716" s="75">
        <v>716</v>
      </c>
      <c r="M71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16" s="77" t="s">
        <v>2278</v>
      </c>
      <c r="O716" s="79">
        <v>44529.35050925926</v>
      </c>
      <c r="P716" s="77" t="s">
        <v>2601</v>
      </c>
      <c r="Q716" s="77"/>
      <c r="R716" s="77"/>
      <c r="S716" s="77"/>
      <c r="T716" s="79">
        <v>44529.35050925926</v>
      </c>
      <c r="U716" s="80" t="s">
        <v>4740</v>
      </c>
      <c r="V716" s="77"/>
      <c r="W716" s="77"/>
      <c r="X716" s="81" t="s">
        <v>6739</v>
      </c>
      <c r="Y716" s="81" t="s">
        <v>8372</v>
      </c>
    </row>
    <row r="717" spans="1:25" x14ac:dyDescent="0.25">
      <c r="A717" s="62" t="s">
        <v>571</v>
      </c>
      <c r="B717" s="62" t="s">
        <v>1894</v>
      </c>
      <c r="C717" s="63"/>
      <c r="D717" s="64"/>
      <c r="E717" s="65"/>
      <c r="F717" s="66"/>
      <c r="G717" s="63" t="str">
        <f>IF(Edges[[#This Row],[Relationship]]="Tweet","Skip","Show")</f>
        <v>Show</v>
      </c>
      <c r="H717" s="67"/>
      <c r="I717" s="68"/>
      <c r="J717" s="68"/>
      <c r="K717" s="34"/>
      <c r="L717" s="75">
        <v>717</v>
      </c>
      <c r="M71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17" s="77" t="s">
        <v>2279</v>
      </c>
      <c r="O717" s="79">
        <v>44529.350543981483</v>
      </c>
      <c r="P717" s="77" t="s">
        <v>2602</v>
      </c>
      <c r="Q717" s="77"/>
      <c r="R717" s="77"/>
      <c r="S717" s="77"/>
      <c r="T717" s="79">
        <v>44529.350543981483</v>
      </c>
      <c r="U717" s="80" t="s">
        <v>4741</v>
      </c>
      <c r="V717" s="77"/>
      <c r="W717" s="77"/>
      <c r="X717" s="81" t="s">
        <v>6740</v>
      </c>
      <c r="Y717" s="81" t="s">
        <v>8373</v>
      </c>
    </row>
    <row r="718" spans="1:25" x14ac:dyDescent="0.25">
      <c r="A718" s="62" t="s">
        <v>571</v>
      </c>
      <c r="B718" s="62" t="s">
        <v>1894</v>
      </c>
      <c r="C718" s="63"/>
      <c r="D718" s="64"/>
      <c r="E718" s="65"/>
      <c r="F718" s="66"/>
      <c r="G718" s="63" t="str">
        <f>IF(Edges[[#This Row],[Relationship]]="Tweet","Skip","Show")</f>
        <v>Show</v>
      </c>
      <c r="H718" s="67"/>
      <c r="I718" s="68"/>
      <c r="J718" s="68"/>
      <c r="K718" s="34"/>
      <c r="L718" s="75">
        <v>718</v>
      </c>
      <c r="M71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18" s="77" t="s">
        <v>2279</v>
      </c>
      <c r="O718" s="79">
        <v>44529.351099537038</v>
      </c>
      <c r="P718" s="77" t="s">
        <v>2603</v>
      </c>
      <c r="Q718" s="77"/>
      <c r="R718" s="77"/>
      <c r="S718" s="77"/>
      <c r="T718" s="79">
        <v>44529.351099537038</v>
      </c>
      <c r="U718" s="80" t="s">
        <v>4742</v>
      </c>
      <c r="V718" s="77"/>
      <c r="W718" s="77"/>
      <c r="X718" s="81" t="s">
        <v>6741</v>
      </c>
      <c r="Y718" s="81" t="s">
        <v>8374</v>
      </c>
    </row>
    <row r="719" spans="1:25" x14ac:dyDescent="0.25">
      <c r="A719" s="62" t="s">
        <v>571</v>
      </c>
      <c r="B719" s="62" t="s">
        <v>1895</v>
      </c>
      <c r="C719" s="63"/>
      <c r="D719" s="64"/>
      <c r="E719" s="65"/>
      <c r="F719" s="66"/>
      <c r="G719" s="63" t="str">
        <f>IF(Edges[[#This Row],[Relationship]]="Tweet","Skip","Show")</f>
        <v>Show</v>
      </c>
      <c r="H719" s="67"/>
      <c r="I719" s="68"/>
      <c r="J719" s="68"/>
      <c r="K719" s="34"/>
      <c r="L719" s="75">
        <v>719</v>
      </c>
      <c r="M71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19" s="77" t="s">
        <v>2278</v>
      </c>
      <c r="O719" s="79">
        <v>44529.351574074077</v>
      </c>
      <c r="P719" s="77" t="s">
        <v>2604</v>
      </c>
      <c r="Q719" s="77"/>
      <c r="R719" s="77"/>
      <c r="S719" s="77"/>
      <c r="T719" s="79">
        <v>44529.351574074077</v>
      </c>
      <c r="U719" s="80" t="s">
        <v>4743</v>
      </c>
      <c r="V719" s="77"/>
      <c r="W719" s="77"/>
      <c r="X719" s="81" t="s">
        <v>6742</v>
      </c>
      <c r="Y719" s="81" t="s">
        <v>8375</v>
      </c>
    </row>
    <row r="720" spans="1:25" x14ac:dyDescent="0.25">
      <c r="A720" s="62" t="s">
        <v>571</v>
      </c>
      <c r="B720" s="62" t="s">
        <v>1896</v>
      </c>
      <c r="C720" s="63"/>
      <c r="D720" s="64"/>
      <c r="E720" s="65"/>
      <c r="F720" s="66"/>
      <c r="G720" s="63" t="str">
        <f>IF(Edges[[#This Row],[Relationship]]="Tweet","Skip","Show")</f>
        <v>Show</v>
      </c>
      <c r="H720" s="67"/>
      <c r="I720" s="68"/>
      <c r="J720" s="68"/>
      <c r="K720" s="34"/>
      <c r="L720" s="75">
        <v>720</v>
      </c>
      <c r="M72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20" s="77" t="s">
        <v>2279</v>
      </c>
      <c r="O720" s="79">
        <v>44529.351574074077</v>
      </c>
      <c r="P720" s="77" t="s">
        <v>2604</v>
      </c>
      <c r="Q720" s="77"/>
      <c r="R720" s="77"/>
      <c r="S720" s="77"/>
      <c r="T720" s="79">
        <v>44529.351574074077</v>
      </c>
      <c r="U720" s="80" t="s">
        <v>4743</v>
      </c>
      <c r="V720" s="77"/>
      <c r="W720" s="77"/>
      <c r="X720" s="81" t="s">
        <v>6742</v>
      </c>
      <c r="Y720" s="81" t="s">
        <v>8375</v>
      </c>
    </row>
    <row r="721" spans="1:25" x14ac:dyDescent="0.25">
      <c r="A721" s="62" t="s">
        <v>571</v>
      </c>
      <c r="B721" s="62" t="s">
        <v>1897</v>
      </c>
      <c r="C721" s="63"/>
      <c r="D721" s="64"/>
      <c r="E721" s="65"/>
      <c r="F721" s="66"/>
      <c r="G721" s="63" t="str">
        <f>IF(Edges[[#This Row],[Relationship]]="Tweet","Skip","Show")</f>
        <v>Show</v>
      </c>
      <c r="H721" s="67"/>
      <c r="I721" s="68"/>
      <c r="J721" s="68"/>
      <c r="K721" s="34"/>
      <c r="L721" s="75">
        <v>721</v>
      </c>
      <c r="M72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21" s="77" t="s">
        <v>2279</v>
      </c>
      <c r="O721" s="79">
        <v>44529.352881944447</v>
      </c>
      <c r="P721" s="77" t="s">
        <v>2605</v>
      </c>
      <c r="Q721" s="77"/>
      <c r="R721" s="77"/>
      <c r="S721" s="77"/>
      <c r="T721" s="79">
        <v>44529.352881944447</v>
      </c>
      <c r="U721" s="80" t="s">
        <v>4744</v>
      </c>
      <c r="V721" s="77"/>
      <c r="W721" s="77"/>
      <c r="X721" s="81" t="s">
        <v>6743</v>
      </c>
      <c r="Y721" s="81" t="s">
        <v>8376</v>
      </c>
    </row>
    <row r="722" spans="1:25" x14ac:dyDescent="0.25">
      <c r="A722" s="62" t="s">
        <v>571</v>
      </c>
      <c r="B722" s="62" t="s">
        <v>1897</v>
      </c>
      <c r="C722" s="63"/>
      <c r="D722" s="64"/>
      <c r="E722" s="65"/>
      <c r="F722" s="66"/>
      <c r="G722" s="63" t="str">
        <f>IF(Edges[[#This Row],[Relationship]]="Tweet","Skip","Show")</f>
        <v>Show</v>
      </c>
      <c r="H722" s="67"/>
      <c r="I722" s="68"/>
      <c r="J722" s="68"/>
      <c r="K722" s="34"/>
      <c r="L722" s="75">
        <v>722</v>
      </c>
      <c r="M72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22" s="77" t="s">
        <v>2278</v>
      </c>
      <c r="O722" s="79">
        <v>44529.353564814817</v>
      </c>
      <c r="P722" s="77" t="s">
        <v>2606</v>
      </c>
      <c r="Q722" s="80" t="s">
        <v>3632</v>
      </c>
      <c r="R722" s="77" t="s">
        <v>4018</v>
      </c>
      <c r="S722" s="77"/>
      <c r="T722" s="79">
        <v>44529.353564814817</v>
      </c>
      <c r="U722" s="80" t="s">
        <v>4745</v>
      </c>
      <c r="V722" s="77"/>
      <c r="W722" s="77"/>
      <c r="X722" s="81" t="s">
        <v>6744</v>
      </c>
      <c r="Y722" s="81" t="s">
        <v>8377</v>
      </c>
    </row>
    <row r="723" spans="1:25" x14ac:dyDescent="0.25">
      <c r="A723" s="62" t="s">
        <v>571</v>
      </c>
      <c r="B723" s="62" t="s">
        <v>1898</v>
      </c>
      <c r="C723" s="63"/>
      <c r="D723" s="64"/>
      <c r="E723" s="65"/>
      <c r="F723" s="66"/>
      <c r="G723" s="63" t="str">
        <f>IF(Edges[[#This Row],[Relationship]]="Tweet","Skip","Show")</f>
        <v>Show</v>
      </c>
      <c r="H723" s="67"/>
      <c r="I723" s="68"/>
      <c r="J723" s="68"/>
      <c r="K723" s="34"/>
      <c r="L723" s="75">
        <v>723</v>
      </c>
      <c r="M72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23" s="77" t="s">
        <v>2279</v>
      </c>
      <c r="O723" s="79">
        <v>44529.353564814817</v>
      </c>
      <c r="P723" s="77" t="s">
        <v>2606</v>
      </c>
      <c r="Q723" s="80" t="s">
        <v>3632</v>
      </c>
      <c r="R723" s="77" t="s">
        <v>4018</v>
      </c>
      <c r="S723" s="77"/>
      <c r="T723" s="79">
        <v>44529.353564814817</v>
      </c>
      <c r="U723" s="80" t="s">
        <v>4745</v>
      </c>
      <c r="V723" s="77"/>
      <c r="W723" s="77"/>
      <c r="X723" s="81" t="s">
        <v>6744</v>
      </c>
      <c r="Y723" s="81" t="s">
        <v>8377</v>
      </c>
    </row>
    <row r="724" spans="1:25" x14ac:dyDescent="0.25">
      <c r="A724" s="62" t="s">
        <v>571</v>
      </c>
      <c r="B724" s="62" t="s">
        <v>1668</v>
      </c>
      <c r="C724" s="63"/>
      <c r="D724" s="64"/>
      <c r="E724" s="65"/>
      <c r="F724" s="66"/>
      <c r="G724" s="63" t="str">
        <f>IF(Edges[[#This Row],[Relationship]]="Tweet","Skip","Show")</f>
        <v>Show</v>
      </c>
      <c r="H724" s="67"/>
      <c r="I724" s="68"/>
      <c r="J724" s="68"/>
      <c r="K724" s="34"/>
      <c r="L724" s="75">
        <v>724</v>
      </c>
      <c r="M72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24" s="77" t="s">
        <v>2278</v>
      </c>
      <c r="O724" s="79">
        <v>44529.35050925926</v>
      </c>
      <c r="P724" s="77" t="s">
        <v>2601</v>
      </c>
      <c r="Q724" s="77"/>
      <c r="R724" s="77"/>
      <c r="S724" s="77"/>
      <c r="T724" s="79">
        <v>44529.35050925926</v>
      </c>
      <c r="U724" s="80" t="s">
        <v>4740</v>
      </c>
      <c r="V724" s="77"/>
      <c r="W724" s="77"/>
      <c r="X724" s="81" t="s">
        <v>6739</v>
      </c>
      <c r="Y724" s="81" t="s">
        <v>8372</v>
      </c>
    </row>
    <row r="725" spans="1:25" x14ac:dyDescent="0.25">
      <c r="A725" s="62" t="s">
        <v>571</v>
      </c>
      <c r="B725" s="62" t="s">
        <v>1394</v>
      </c>
      <c r="C725" s="63"/>
      <c r="D725" s="64"/>
      <c r="E725" s="65"/>
      <c r="F725" s="66"/>
      <c r="G725" s="63" t="str">
        <f>IF(Edges[[#This Row],[Relationship]]="Tweet","Skip","Show")</f>
        <v>Show</v>
      </c>
      <c r="H725" s="67"/>
      <c r="I725" s="68"/>
      <c r="J725" s="68"/>
      <c r="K725" s="34"/>
      <c r="L725" s="75">
        <v>725</v>
      </c>
      <c r="M72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25" s="77" t="s">
        <v>2279</v>
      </c>
      <c r="O725" s="79">
        <v>44529.35050925926</v>
      </c>
      <c r="P725" s="77" t="s">
        <v>2601</v>
      </c>
      <c r="Q725" s="77"/>
      <c r="R725" s="77"/>
      <c r="S725" s="77"/>
      <c r="T725" s="79">
        <v>44529.35050925926</v>
      </c>
      <c r="U725" s="80" t="s">
        <v>4740</v>
      </c>
      <c r="V725" s="77"/>
      <c r="W725" s="77"/>
      <c r="X725" s="81" t="s">
        <v>6739</v>
      </c>
      <c r="Y725" s="81" t="s">
        <v>8372</v>
      </c>
    </row>
    <row r="726" spans="1:25" x14ac:dyDescent="0.25">
      <c r="A726" s="62" t="s">
        <v>571</v>
      </c>
      <c r="B726" s="62" t="s">
        <v>1668</v>
      </c>
      <c r="C726" s="63"/>
      <c r="D726" s="64"/>
      <c r="E726" s="65"/>
      <c r="F726" s="66"/>
      <c r="G726" s="63" t="str">
        <f>IF(Edges[[#This Row],[Relationship]]="Tweet","Skip","Show")</f>
        <v>Show</v>
      </c>
      <c r="H726" s="67"/>
      <c r="I726" s="68"/>
      <c r="J726" s="68"/>
      <c r="K726" s="34"/>
      <c r="L726" s="75">
        <v>726</v>
      </c>
      <c r="M72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26" s="77" t="s">
        <v>2278</v>
      </c>
      <c r="O726" s="79">
        <v>44529.350543981483</v>
      </c>
      <c r="P726" s="77" t="s">
        <v>2602</v>
      </c>
      <c r="Q726" s="77"/>
      <c r="R726" s="77"/>
      <c r="S726" s="77"/>
      <c r="T726" s="79">
        <v>44529.350543981483</v>
      </c>
      <c r="U726" s="80" t="s">
        <v>4741</v>
      </c>
      <c r="V726" s="77"/>
      <c r="W726" s="77"/>
      <c r="X726" s="81" t="s">
        <v>6740</v>
      </c>
      <c r="Y726" s="81" t="s">
        <v>8373</v>
      </c>
    </row>
    <row r="727" spans="1:25" x14ac:dyDescent="0.25">
      <c r="A727" s="62" t="s">
        <v>571</v>
      </c>
      <c r="B727" s="62" t="s">
        <v>1668</v>
      </c>
      <c r="C727" s="63"/>
      <c r="D727" s="64"/>
      <c r="E727" s="65"/>
      <c r="F727" s="66"/>
      <c r="G727" s="63" t="str">
        <f>IF(Edges[[#This Row],[Relationship]]="Tweet","Skip","Show")</f>
        <v>Show</v>
      </c>
      <c r="H727" s="67"/>
      <c r="I727" s="68"/>
      <c r="J727" s="68"/>
      <c r="K727" s="34"/>
      <c r="L727" s="75">
        <v>727</v>
      </c>
      <c r="M72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27" s="77" t="s">
        <v>2278</v>
      </c>
      <c r="O727" s="79">
        <v>44529.351099537038</v>
      </c>
      <c r="P727" s="77" t="s">
        <v>2603</v>
      </c>
      <c r="Q727" s="77"/>
      <c r="R727" s="77"/>
      <c r="S727" s="77"/>
      <c r="T727" s="79">
        <v>44529.351099537038</v>
      </c>
      <c r="U727" s="80" t="s">
        <v>4742</v>
      </c>
      <c r="V727" s="77"/>
      <c r="W727" s="77"/>
      <c r="X727" s="81" t="s">
        <v>6741</v>
      </c>
      <c r="Y727" s="81" t="s">
        <v>8374</v>
      </c>
    </row>
    <row r="728" spans="1:25" x14ac:dyDescent="0.25">
      <c r="A728" s="62" t="s">
        <v>571</v>
      </c>
      <c r="B728" s="62" t="s">
        <v>1394</v>
      </c>
      <c r="C728" s="63"/>
      <c r="D728" s="64"/>
      <c r="E728" s="65"/>
      <c r="F728" s="66"/>
      <c r="G728" s="63" t="str">
        <f>IF(Edges[[#This Row],[Relationship]]="Tweet","Skip","Show")</f>
        <v>Show</v>
      </c>
      <c r="H728" s="67"/>
      <c r="I728" s="68"/>
      <c r="J728" s="68"/>
      <c r="K728" s="34"/>
      <c r="L728" s="75">
        <v>728</v>
      </c>
      <c r="M72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28" s="77" t="s">
        <v>2278</v>
      </c>
      <c r="O728" s="79">
        <v>44529.351099537038</v>
      </c>
      <c r="P728" s="77" t="s">
        <v>2603</v>
      </c>
      <c r="Q728" s="77"/>
      <c r="R728" s="77"/>
      <c r="S728" s="77"/>
      <c r="T728" s="79">
        <v>44529.351099537038</v>
      </c>
      <c r="U728" s="80" t="s">
        <v>4742</v>
      </c>
      <c r="V728" s="77"/>
      <c r="W728" s="77"/>
      <c r="X728" s="81" t="s">
        <v>6741</v>
      </c>
      <c r="Y728" s="81" t="s">
        <v>8374</v>
      </c>
    </row>
    <row r="729" spans="1:25" x14ac:dyDescent="0.25">
      <c r="A729" s="62" t="s">
        <v>571</v>
      </c>
      <c r="B729" s="62" t="s">
        <v>1668</v>
      </c>
      <c r="C729" s="63"/>
      <c r="D729" s="64"/>
      <c r="E729" s="65"/>
      <c r="F729" s="66"/>
      <c r="G729" s="63" t="str">
        <f>IF(Edges[[#This Row],[Relationship]]="Tweet","Skip","Show")</f>
        <v>Show</v>
      </c>
      <c r="H729" s="67"/>
      <c r="I729" s="68"/>
      <c r="J729" s="68"/>
      <c r="K729" s="34"/>
      <c r="L729" s="75">
        <v>729</v>
      </c>
      <c r="M72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29" s="77" t="s">
        <v>2278</v>
      </c>
      <c r="O729" s="79">
        <v>44529.351574074077</v>
      </c>
      <c r="P729" s="77" t="s">
        <v>2604</v>
      </c>
      <c r="Q729" s="77"/>
      <c r="R729" s="77"/>
      <c r="S729" s="77"/>
      <c r="T729" s="79">
        <v>44529.351574074077</v>
      </c>
      <c r="U729" s="80" t="s">
        <v>4743</v>
      </c>
      <c r="V729" s="77"/>
      <c r="W729" s="77"/>
      <c r="X729" s="81" t="s">
        <v>6742</v>
      </c>
      <c r="Y729" s="81" t="s">
        <v>8375</v>
      </c>
    </row>
    <row r="730" spans="1:25" x14ac:dyDescent="0.25">
      <c r="A730" s="62" t="s">
        <v>571</v>
      </c>
      <c r="B730" s="62" t="s">
        <v>1668</v>
      </c>
      <c r="C730" s="63"/>
      <c r="D730" s="64"/>
      <c r="E730" s="65"/>
      <c r="F730" s="66"/>
      <c r="G730" s="63" t="str">
        <f>IF(Edges[[#This Row],[Relationship]]="Tweet","Skip","Show")</f>
        <v>Show</v>
      </c>
      <c r="H730" s="67"/>
      <c r="I730" s="68"/>
      <c r="J730" s="68"/>
      <c r="K730" s="34"/>
      <c r="L730" s="75">
        <v>730</v>
      </c>
      <c r="M73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30" s="77" t="s">
        <v>2278</v>
      </c>
      <c r="O730" s="79">
        <v>44529.352881944447</v>
      </c>
      <c r="P730" s="77" t="s">
        <v>2605</v>
      </c>
      <c r="Q730" s="77"/>
      <c r="R730" s="77"/>
      <c r="S730" s="77"/>
      <c r="T730" s="79">
        <v>44529.352881944447</v>
      </c>
      <c r="U730" s="80" t="s">
        <v>4744</v>
      </c>
      <c r="V730" s="77"/>
      <c r="W730" s="77"/>
      <c r="X730" s="81" t="s">
        <v>6743</v>
      </c>
      <c r="Y730" s="81" t="s">
        <v>8376</v>
      </c>
    </row>
    <row r="731" spans="1:25" x14ac:dyDescent="0.25">
      <c r="A731" s="62" t="s">
        <v>571</v>
      </c>
      <c r="B731" s="62" t="s">
        <v>1668</v>
      </c>
      <c r="C731" s="63"/>
      <c r="D731" s="64"/>
      <c r="E731" s="65"/>
      <c r="F731" s="66"/>
      <c r="G731" s="63" t="str">
        <f>IF(Edges[[#This Row],[Relationship]]="Tweet","Skip","Show")</f>
        <v>Show</v>
      </c>
      <c r="H731" s="67"/>
      <c r="I731" s="68"/>
      <c r="J731" s="68"/>
      <c r="K731" s="34"/>
      <c r="L731" s="75">
        <v>731</v>
      </c>
      <c r="M73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31" s="77" t="s">
        <v>2278</v>
      </c>
      <c r="O731" s="79">
        <v>44529.353564814817</v>
      </c>
      <c r="P731" s="77" t="s">
        <v>2606</v>
      </c>
      <c r="Q731" s="80" t="s">
        <v>3632</v>
      </c>
      <c r="R731" s="77" t="s">
        <v>4018</v>
      </c>
      <c r="S731" s="77"/>
      <c r="T731" s="79">
        <v>44529.353564814817</v>
      </c>
      <c r="U731" s="80" t="s">
        <v>4745</v>
      </c>
      <c r="V731" s="77"/>
      <c r="W731" s="77"/>
      <c r="X731" s="81" t="s">
        <v>6744</v>
      </c>
      <c r="Y731" s="81" t="s">
        <v>8377</v>
      </c>
    </row>
    <row r="732" spans="1:25" x14ac:dyDescent="0.25">
      <c r="A732" s="62" t="s">
        <v>572</v>
      </c>
      <c r="B732" s="62" t="s">
        <v>1713</v>
      </c>
      <c r="C732" s="63"/>
      <c r="D732" s="64"/>
      <c r="E732" s="65"/>
      <c r="F732" s="66"/>
      <c r="G732" s="63" t="str">
        <f>IF(Edges[[#This Row],[Relationship]]="Tweet","Skip","Show")</f>
        <v>Show</v>
      </c>
      <c r="H732" s="67"/>
      <c r="I732" s="68"/>
      <c r="J732" s="68"/>
      <c r="K732" s="34"/>
      <c r="L732" s="75">
        <v>732</v>
      </c>
      <c r="M73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32" s="77" t="s">
        <v>2279</v>
      </c>
      <c r="O732" s="79">
        <v>44529.353888888887</v>
      </c>
      <c r="P732" s="77" t="s">
        <v>2607</v>
      </c>
      <c r="Q732" s="80" t="s">
        <v>3633</v>
      </c>
      <c r="R732" s="77" t="s">
        <v>4018</v>
      </c>
      <c r="S732" s="77"/>
      <c r="T732" s="79">
        <v>44529.353888888887</v>
      </c>
      <c r="U732" s="80" t="s">
        <v>4746</v>
      </c>
      <c r="V732" s="77"/>
      <c r="W732" s="77"/>
      <c r="X732" s="81" t="s">
        <v>6745</v>
      </c>
      <c r="Y732" s="81" t="s">
        <v>8368</v>
      </c>
    </row>
    <row r="733" spans="1:25" x14ac:dyDescent="0.25">
      <c r="A733" s="62" t="s">
        <v>573</v>
      </c>
      <c r="B733" s="62" t="s">
        <v>1899</v>
      </c>
      <c r="C733" s="63"/>
      <c r="D733" s="64"/>
      <c r="E733" s="65"/>
      <c r="F733" s="66"/>
      <c r="G733" s="63" t="str">
        <f>IF(Edges[[#This Row],[Relationship]]="Tweet","Skip","Show")</f>
        <v>Show</v>
      </c>
      <c r="H733" s="67"/>
      <c r="I733" s="68"/>
      <c r="J733" s="68"/>
      <c r="K733" s="34"/>
      <c r="L733" s="75">
        <v>733</v>
      </c>
      <c r="M73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33" s="77" t="s">
        <v>2278</v>
      </c>
      <c r="O733" s="79">
        <v>44529.352754629632</v>
      </c>
      <c r="P733" s="77" t="s">
        <v>2608</v>
      </c>
      <c r="Q733" s="80" t="s">
        <v>3634</v>
      </c>
      <c r="R733" s="77" t="s">
        <v>4018</v>
      </c>
      <c r="S733" s="77"/>
      <c r="T733" s="79">
        <v>44529.352754629632</v>
      </c>
      <c r="U733" s="80" t="s">
        <v>4747</v>
      </c>
      <c r="V733" s="77"/>
      <c r="W733" s="77"/>
      <c r="X733" s="81" t="s">
        <v>6746</v>
      </c>
      <c r="Y733" s="77"/>
    </row>
    <row r="734" spans="1:25" x14ac:dyDescent="0.25">
      <c r="A734" s="62" t="s">
        <v>574</v>
      </c>
      <c r="B734" s="62" t="s">
        <v>1899</v>
      </c>
      <c r="C734" s="63"/>
      <c r="D734" s="64"/>
      <c r="E734" s="65"/>
      <c r="F734" s="66"/>
      <c r="G734" s="63" t="str">
        <f>IF(Edges[[#This Row],[Relationship]]="Tweet","Skip","Show")</f>
        <v>Show</v>
      </c>
      <c r="H734" s="67"/>
      <c r="I734" s="68"/>
      <c r="J734" s="68"/>
      <c r="K734" s="34"/>
      <c r="L734" s="75">
        <v>734</v>
      </c>
      <c r="M73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34" s="77" t="s">
        <v>2278</v>
      </c>
      <c r="O734" s="79">
        <v>44529.354756944442</v>
      </c>
      <c r="P734" s="77" t="s">
        <v>2609</v>
      </c>
      <c r="Q734" s="77"/>
      <c r="R734" s="77"/>
      <c r="S734" s="77"/>
      <c r="T734" s="79">
        <v>44529.354756944442</v>
      </c>
      <c r="U734" s="80" t="s">
        <v>4748</v>
      </c>
      <c r="V734" s="77"/>
      <c r="W734" s="77"/>
      <c r="X734" s="81" t="s">
        <v>6747</v>
      </c>
      <c r="Y734" s="77"/>
    </row>
    <row r="735" spans="1:25" x14ac:dyDescent="0.25">
      <c r="A735" s="62" t="s">
        <v>574</v>
      </c>
      <c r="B735" s="62" t="s">
        <v>573</v>
      </c>
      <c r="C735" s="63"/>
      <c r="D735" s="64"/>
      <c r="E735" s="65"/>
      <c r="F735" s="66"/>
      <c r="G735" s="63" t="str">
        <f>IF(Edges[[#This Row],[Relationship]]="Tweet","Skip","Show")</f>
        <v>Show</v>
      </c>
      <c r="H735" s="67"/>
      <c r="I735" s="68"/>
      <c r="J735" s="68"/>
      <c r="K735" s="34"/>
      <c r="L735" s="75">
        <v>735</v>
      </c>
      <c r="M73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35" s="77" t="s">
        <v>2278</v>
      </c>
      <c r="O735" s="79">
        <v>44529.354756944442</v>
      </c>
      <c r="P735" s="77" t="s">
        <v>2609</v>
      </c>
      <c r="Q735" s="77"/>
      <c r="R735" s="77"/>
      <c r="S735" s="77"/>
      <c r="T735" s="79">
        <v>44529.354756944442</v>
      </c>
      <c r="U735" s="80" t="s">
        <v>4748</v>
      </c>
      <c r="V735" s="77"/>
      <c r="W735" s="77"/>
      <c r="X735" s="81" t="s">
        <v>6747</v>
      </c>
      <c r="Y735" s="77"/>
    </row>
    <row r="736" spans="1:25" x14ac:dyDescent="0.25">
      <c r="A736" s="62" t="s">
        <v>575</v>
      </c>
      <c r="B736" s="62" t="s">
        <v>1205</v>
      </c>
      <c r="C736" s="63"/>
      <c r="D736" s="64"/>
      <c r="E736" s="65"/>
      <c r="F736" s="66"/>
      <c r="G736" s="63" t="str">
        <f>IF(Edges[[#This Row],[Relationship]]="Tweet","Skip","Show")</f>
        <v>Show</v>
      </c>
      <c r="H736" s="67"/>
      <c r="I736" s="68"/>
      <c r="J736" s="68"/>
      <c r="K736" s="34"/>
      <c r="L736" s="75">
        <v>736</v>
      </c>
      <c r="M73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36" s="77" t="s">
        <v>2278</v>
      </c>
      <c r="O736" s="79">
        <v>44529.355613425927</v>
      </c>
      <c r="P736" s="77" t="s">
        <v>2483</v>
      </c>
      <c r="Q736" s="77"/>
      <c r="R736" s="77"/>
      <c r="S736" s="77"/>
      <c r="T736" s="79">
        <v>44529.355613425927</v>
      </c>
      <c r="U736" s="80" t="s">
        <v>4749</v>
      </c>
      <c r="V736" s="77"/>
      <c r="W736" s="77"/>
      <c r="X736" s="81" t="s">
        <v>6748</v>
      </c>
      <c r="Y736" s="77"/>
    </row>
    <row r="737" spans="1:25" x14ac:dyDescent="0.25">
      <c r="A737" s="62" t="s">
        <v>576</v>
      </c>
      <c r="B737" s="62" t="s">
        <v>576</v>
      </c>
      <c r="C737" s="63"/>
      <c r="D737" s="64"/>
      <c r="E737" s="65"/>
      <c r="F737" s="66"/>
      <c r="G737" s="63" t="str">
        <f>IF(Edges[[#This Row],[Relationship]]="Tweet","Skip","Show")</f>
        <v>Skip</v>
      </c>
      <c r="H737" s="67"/>
      <c r="I737" s="68"/>
      <c r="J737" s="68"/>
      <c r="K737" s="34"/>
      <c r="L737" s="75">
        <v>737</v>
      </c>
      <c r="M73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37" s="77" t="s">
        <v>178</v>
      </c>
      <c r="O737" s="79">
        <v>44529.355729166666</v>
      </c>
      <c r="P737" s="77" t="s">
        <v>2610</v>
      </c>
      <c r="Q737" s="77"/>
      <c r="R737" s="77"/>
      <c r="S737" s="77"/>
      <c r="T737" s="79">
        <v>44529.355729166666</v>
      </c>
      <c r="U737" s="80" t="s">
        <v>4750</v>
      </c>
      <c r="V737" s="77"/>
      <c r="W737" s="77"/>
      <c r="X737" s="81" t="s">
        <v>6749</v>
      </c>
      <c r="Y737" s="77"/>
    </row>
    <row r="738" spans="1:25" x14ac:dyDescent="0.25">
      <c r="A738" s="62" t="s">
        <v>577</v>
      </c>
      <c r="B738" s="62" t="s">
        <v>577</v>
      </c>
      <c r="C738" s="63"/>
      <c r="D738" s="64"/>
      <c r="E738" s="65"/>
      <c r="F738" s="66"/>
      <c r="G738" s="63" t="str">
        <f>IF(Edges[[#This Row],[Relationship]]="Tweet","Skip","Show")</f>
        <v>Skip</v>
      </c>
      <c r="H738" s="67"/>
      <c r="I738" s="68"/>
      <c r="J738" s="68"/>
      <c r="K738" s="34"/>
      <c r="L738" s="75">
        <v>738</v>
      </c>
      <c r="M73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38" s="77" t="s">
        <v>178</v>
      </c>
      <c r="O738" s="79">
        <v>44529.355798611112</v>
      </c>
      <c r="P738" s="77" t="s">
        <v>2611</v>
      </c>
      <c r="Q738" s="80" t="s">
        <v>3635</v>
      </c>
      <c r="R738" s="77" t="s">
        <v>4018</v>
      </c>
      <c r="S738" s="77"/>
      <c r="T738" s="79">
        <v>44529.355798611112</v>
      </c>
      <c r="U738" s="80" t="s">
        <v>4751</v>
      </c>
      <c r="V738" s="77"/>
      <c r="W738" s="77"/>
      <c r="X738" s="81" t="s">
        <v>6750</v>
      </c>
      <c r="Y738" s="77"/>
    </row>
    <row r="739" spans="1:25" x14ac:dyDescent="0.25">
      <c r="A739" s="62" t="s">
        <v>578</v>
      </c>
      <c r="B739" s="62" t="s">
        <v>578</v>
      </c>
      <c r="C739" s="63"/>
      <c r="D739" s="64"/>
      <c r="E739" s="65"/>
      <c r="F739" s="66"/>
      <c r="G739" s="63" t="str">
        <f>IF(Edges[[#This Row],[Relationship]]="Tweet","Skip","Show")</f>
        <v>Skip</v>
      </c>
      <c r="H739" s="67"/>
      <c r="I739" s="68"/>
      <c r="J739" s="68"/>
      <c r="K739" s="34"/>
      <c r="L739" s="75">
        <v>739</v>
      </c>
      <c r="M73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39" s="77" t="s">
        <v>178</v>
      </c>
      <c r="O739" s="79">
        <v>44529.355937499997</v>
      </c>
      <c r="P739" s="77" t="s">
        <v>2612</v>
      </c>
      <c r="Q739" s="80" t="s">
        <v>3636</v>
      </c>
      <c r="R739" s="77" t="s">
        <v>4018</v>
      </c>
      <c r="S739" s="77"/>
      <c r="T739" s="79">
        <v>44529.355937499997</v>
      </c>
      <c r="U739" s="80" t="s">
        <v>4752</v>
      </c>
      <c r="V739" s="77"/>
      <c r="W739" s="77"/>
      <c r="X739" s="81" t="s">
        <v>6751</v>
      </c>
      <c r="Y739" s="77"/>
    </row>
    <row r="740" spans="1:25" x14ac:dyDescent="0.25">
      <c r="A740" s="62" t="s">
        <v>579</v>
      </c>
      <c r="B740" s="62" t="s">
        <v>1528</v>
      </c>
      <c r="C740" s="63"/>
      <c r="D740" s="64"/>
      <c r="E740" s="65"/>
      <c r="F740" s="66"/>
      <c r="G740" s="63" t="str">
        <f>IF(Edges[[#This Row],[Relationship]]="Tweet","Skip","Show")</f>
        <v>Show</v>
      </c>
      <c r="H740" s="67"/>
      <c r="I740" s="68"/>
      <c r="J740" s="68"/>
      <c r="K740" s="34"/>
      <c r="L740" s="75">
        <v>740</v>
      </c>
      <c r="M74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40" s="77" t="s">
        <v>2278</v>
      </c>
      <c r="O740" s="79">
        <v>44529.356030092589</v>
      </c>
      <c r="P740" s="77" t="s">
        <v>2572</v>
      </c>
      <c r="Q740" s="80" t="s">
        <v>3615</v>
      </c>
      <c r="R740" s="77" t="s">
        <v>4017</v>
      </c>
      <c r="S740" s="77" t="s">
        <v>4116</v>
      </c>
      <c r="T740" s="79">
        <v>44529.356030092589</v>
      </c>
      <c r="U740" s="80" t="s">
        <v>4753</v>
      </c>
      <c r="V740" s="77"/>
      <c r="W740" s="77"/>
      <c r="X740" s="81" t="s">
        <v>6752</v>
      </c>
      <c r="Y740" s="77"/>
    </row>
    <row r="741" spans="1:25" x14ac:dyDescent="0.25">
      <c r="A741" s="62" t="s">
        <v>580</v>
      </c>
      <c r="B741" s="62" t="s">
        <v>1900</v>
      </c>
      <c r="C741" s="63"/>
      <c r="D741" s="64"/>
      <c r="E741" s="65"/>
      <c r="F741" s="66"/>
      <c r="G741" s="63" t="str">
        <f>IF(Edges[[#This Row],[Relationship]]="Tweet","Skip","Show")</f>
        <v>Show</v>
      </c>
      <c r="H741" s="67"/>
      <c r="I741" s="68"/>
      <c r="J741" s="68"/>
      <c r="K741" s="34"/>
      <c r="L741" s="75">
        <v>741</v>
      </c>
      <c r="M74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41" s="77" t="s">
        <v>2278</v>
      </c>
      <c r="O741" s="79">
        <v>44529.353460648148</v>
      </c>
      <c r="P741" s="77" t="s">
        <v>2613</v>
      </c>
      <c r="Q741" s="77"/>
      <c r="R741" s="77"/>
      <c r="S741" s="77" t="s">
        <v>4145</v>
      </c>
      <c r="T741" s="79">
        <v>44529.353460648148</v>
      </c>
      <c r="U741" s="80" t="s">
        <v>4754</v>
      </c>
      <c r="V741" s="77"/>
      <c r="W741" s="77"/>
      <c r="X741" s="81" t="s">
        <v>6753</v>
      </c>
      <c r="Y741" s="77"/>
    </row>
    <row r="742" spans="1:25" x14ac:dyDescent="0.25">
      <c r="A742" s="62" t="s">
        <v>580</v>
      </c>
      <c r="B742" s="62" t="s">
        <v>1901</v>
      </c>
      <c r="C742" s="63"/>
      <c r="D742" s="64"/>
      <c r="E742" s="65"/>
      <c r="F742" s="66"/>
      <c r="G742" s="63" t="str">
        <f>IF(Edges[[#This Row],[Relationship]]="Tweet","Skip","Show")</f>
        <v>Show</v>
      </c>
      <c r="H742" s="67"/>
      <c r="I742" s="68"/>
      <c r="J742" s="68"/>
      <c r="K742" s="34"/>
      <c r="L742" s="75">
        <v>742</v>
      </c>
      <c r="M74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42" s="77" t="s">
        <v>2278</v>
      </c>
      <c r="O742" s="79">
        <v>44529.353460648148</v>
      </c>
      <c r="P742" s="77" t="s">
        <v>2613</v>
      </c>
      <c r="Q742" s="77"/>
      <c r="R742" s="77"/>
      <c r="S742" s="77" t="s">
        <v>4145</v>
      </c>
      <c r="T742" s="79">
        <v>44529.353460648148</v>
      </c>
      <c r="U742" s="80" t="s">
        <v>4754</v>
      </c>
      <c r="V742" s="77"/>
      <c r="W742" s="77"/>
      <c r="X742" s="81" t="s">
        <v>6753</v>
      </c>
      <c r="Y742" s="77"/>
    </row>
    <row r="743" spans="1:25" x14ac:dyDescent="0.25">
      <c r="A743" s="62" t="s">
        <v>580</v>
      </c>
      <c r="B743" s="62" t="s">
        <v>1901</v>
      </c>
      <c r="C743" s="63"/>
      <c r="D743" s="64"/>
      <c r="E743" s="65"/>
      <c r="F743" s="66"/>
      <c r="G743" s="63" t="str">
        <f>IF(Edges[[#This Row],[Relationship]]="Tweet","Skip","Show")</f>
        <v>Show</v>
      </c>
      <c r="H743" s="67"/>
      <c r="I743" s="68"/>
      <c r="J743" s="68"/>
      <c r="K743" s="34"/>
      <c r="L743" s="75">
        <v>743</v>
      </c>
      <c r="M74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43" s="77" t="s">
        <v>2278</v>
      </c>
      <c r="O743" s="79">
        <v>44529.356481481482</v>
      </c>
      <c r="P743" s="77" t="s">
        <v>2614</v>
      </c>
      <c r="Q743" s="77"/>
      <c r="R743" s="77"/>
      <c r="S743" s="77" t="s">
        <v>4146</v>
      </c>
      <c r="T743" s="79">
        <v>44529.356481481482</v>
      </c>
      <c r="U743" s="80" t="s">
        <v>4755</v>
      </c>
      <c r="V743" s="77"/>
      <c r="W743" s="77"/>
      <c r="X743" s="81" t="s">
        <v>6754</v>
      </c>
      <c r="Y743" s="77"/>
    </row>
    <row r="744" spans="1:25" x14ac:dyDescent="0.25">
      <c r="A744" s="62" t="s">
        <v>581</v>
      </c>
      <c r="B744" s="62" t="s">
        <v>581</v>
      </c>
      <c r="C744" s="63"/>
      <c r="D744" s="64"/>
      <c r="E744" s="65"/>
      <c r="F744" s="66"/>
      <c r="G744" s="63" t="str">
        <f>IF(Edges[[#This Row],[Relationship]]="Tweet","Skip","Show")</f>
        <v>Skip</v>
      </c>
      <c r="H744" s="67"/>
      <c r="I744" s="68"/>
      <c r="J744" s="68"/>
      <c r="K744" s="34"/>
      <c r="L744" s="75">
        <v>744</v>
      </c>
      <c r="M74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44" s="77" t="s">
        <v>178</v>
      </c>
      <c r="O744" s="79">
        <v>44529.357037037036</v>
      </c>
      <c r="P744" s="77" t="s">
        <v>2615</v>
      </c>
      <c r="Q744" s="80" t="s">
        <v>3637</v>
      </c>
      <c r="R744" s="77" t="s">
        <v>4018</v>
      </c>
      <c r="S744" s="77" t="s">
        <v>4147</v>
      </c>
      <c r="T744" s="79">
        <v>44529.357037037036</v>
      </c>
      <c r="U744" s="80" t="s">
        <v>4756</v>
      </c>
      <c r="V744" s="77"/>
      <c r="W744" s="77"/>
      <c r="X744" s="81" t="s">
        <v>6755</v>
      </c>
      <c r="Y744" s="77"/>
    </row>
    <row r="745" spans="1:25" x14ac:dyDescent="0.25">
      <c r="A745" s="62" t="s">
        <v>582</v>
      </c>
      <c r="B745" s="62" t="s">
        <v>1902</v>
      </c>
      <c r="C745" s="63"/>
      <c r="D745" s="64"/>
      <c r="E745" s="65"/>
      <c r="F745" s="66"/>
      <c r="G745" s="63" t="str">
        <f>IF(Edges[[#This Row],[Relationship]]="Tweet","Skip","Show")</f>
        <v>Show</v>
      </c>
      <c r="H745" s="67"/>
      <c r="I745" s="68"/>
      <c r="J745" s="68"/>
      <c r="K745" s="34"/>
      <c r="L745" s="75">
        <v>745</v>
      </c>
      <c r="M74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45" s="77" t="s">
        <v>2278</v>
      </c>
      <c r="O745" s="79">
        <v>44529.357222222221</v>
      </c>
      <c r="P745" s="77" t="s">
        <v>2616</v>
      </c>
      <c r="Q745" s="80" t="s">
        <v>3638</v>
      </c>
      <c r="R745" s="77" t="s">
        <v>4044</v>
      </c>
      <c r="S745" s="77" t="s">
        <v>4102</v>
      </c>
      <c r="T745" s="79">
        <v>44529.357222222221</v>
      </c>
      <c r="U745" s="80" t="s">
        <v>4757</v>
      </c>
      <c r="V745" s="77"/>
      <c r="W745" s="77"/>
      <c r="X745" s="81" t="s">
        <v>6756</v>
      </c>
      <c r="Y745" s="77"/>
    </row>
    <row r="746" spans="1:25" x14ac:dyDescent="0.25">
      <c r="A746" s="62" t="s">
        <v>582</v>
      </c>
      <c r="B746" s="62" t="s">
        <v>1903</v>
      </c>
      <c r="C746" s="63"/>
      <c r="D746" s="64"/>
      <c r="E746" s="65"/>
      <c r="F746" s="66"/>
      <c r="G746" s="63" t="str">
        <f>IF(Edges[[#This Row],[Relationship]]="Tweet","Skip","Show")</f>
        <v>Show</v>
      </c>
      <c r="H746" s="67"/>
      <c r="I746" s="68"/>
      <c r="J746" s="68"/>
      <c r="K746" s="34"/>
      <c r="L746" s="75">
        <v>746</v>
      </c>
      <c r="M74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46" s="77" t="s">
        <v>2278</v>
      </c>
      <c r="O746" s="79">
        <v>44529.357222222221</v>
      </c>
      <c r="P746" s="77" t="s">
        <v>2616</v>
      </c>
      <c r="Q746" s="80" t="s">
        <v>3638</v>
      </c>
      <c r="R746" s="77" t="s">
        <v>4044</v>
      </c>
      <c r="S746" s="77" t="s">
        <v>4102</v>
      </c>
      <c r="T746" s="79">
        <v>44529.357222222221</v>
      </c>
      <c r="U746" s="80" t="s">
        <v>4757</v>
      </c>
      <c r="V746" s="77"/>
      <c r="W746" s="77"/>
      <c r="X746" s="81" t="s">
        <v>6756</v>
      </c>
      <c r="Y746" s="77"/>
    </row>
    <row r="747" spans="1:25" x14ac:dyDescent="0.25">
      <c r="A747" s="62" t="s">
        <v>582</v>
      </c>
      <c r="B747" s="62" t="s">
        <v>1668</v>
      </c>
      <c r="C747" s="63"/>
      <c r="D747" s="64"/>
      <c r="E747" s="65"/>
      <c r="F747" s="66"/>
      <c r="G747" s="63" t="str">
        <f>IF(Edges[[#This Row],[Relationship]]="Tweet","Skip","Show")</f>
        <v>Show</v>
      </c>
      <c r="H747" s="67"/>
      <c r="I747" s="68"/>
      <c r="J747" s="68"/>
      <c r="K747" s="34"/>
      <c r="L747" s="75">
        <v>747</v>
      </c>
      <c r="M74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47" s="77" t="s">
        <v>2278</v>
      </c>
      <c r="O747" s="79">
        <v>44529.357222222221</v>
      </c>
      <c r="P747" s="77" t="s">
        <v>2616</v>
      </c>
      <c r="Q747" s="80" t="s">
        <v>3638</v>
      </c>
      <c r="R747" s="77" t="s">
        <v>4044</v>
      </c>
      <c r="S747" s="77" t="s">
        <v>4102</v>
      </c>
      <c r="T747" s="79">
        <v>44529.357222222221</v>
      </c>
      <c r="U747" s="80" t="s">
        <v>4757</v>
      </c>
      <c r="V747" s="77"/>
      <c r="W747" s="77"/>
      <c r="X747" s="81" t="s">
        <v>6756</v>
      </c>
      <c r="Y747" s="77"/>
    </row>
    <row r="748" spans="1:25" x14ac:dyDescent="0.25">
      <c r="A748" s="62" t="s">
        <v>583</v>
      </c>
      <c r="B748" s="62" t="s">
        <v>583</v>
      </c>
      <c r="C748" s="63"/>
      <c r="D748" s="64"/>
      <c r="E748" s="65"/>
      <c r="F748" s="66"/>
      <c r="G748" s="63" t="str">
        <f>IF(Edges[[#This Row],[Relationship]]="Tweet","Skip","Show")</f>
        <v>Skip</v>
      </c>
      <c r="H748" s="67"/>
      <c r="I748" s="68"/>
      <c r="J748" s="68"/>
      <c r="K748" s="34"/>
      <c r="L748" s="75">
        <v>748</v>
      </c>
      <c r="M74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48" s="77" t="s">
        <v>178</v>
      </c>
      <c r="O748" s="79">
        <v>44529.357268518521</v>
      </c>
      <c r="P748" s="77" t="s">
        <v>2617</v>
      </c>
      <c r="Q748" s="77"/>
      <c r="R748" s="77"/>
      <c r="S748" s="77"/>
      <c r="T748" s="79">
        <v>44529.357268518521</v>
      </c>
      <c r="U748" s="80" t="s">
        <v>4758</v>
      </c>
      <c r="V748" s="77"/>
      <c r="W748" s="77"/>
      <c r="X748" s="81" t="s">
        <v>6757</v>
      </c>
      <c r="Y748" s="77"/>
    </row>
    <row r="749" spans="1:25" x14ac:dyDescent="0.25">
      <c r="A749" s="62" t="s">
        <v>584</v>
      </c>
      <c r="B749" s="62" t="s">
        <v>1790</v>
      </c>
      <c r="C749" s="63"/>
      <c r="D749" s="64"/>
      <c r="E749" s="65"/>
      <c r="F749" s="66"/>
      <c r="G749" s="63" t="str">
        <f>IF(Edges[[#This Row],[Relationship]]="Tweet","Skip","Show")</f>
        <v>Show</v>
      </c>
      <c r="H749" s="67"/>
      <c r="I749" s="68"/>
      <c r="J749" s="68"/>
      <c r="K749" s="34"/>
      <c r="L749" s="75">
        <v>749</v>
      </c>
      <c r="M74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49" s="77" t="s">
        <v>2279</v>
      </c>
      <c r="O749" s="79">
        <v>44529.357627314814</v>
      </c>
      <c r="P749" s="77" t="s">
        <v>2618</v>
      </c>
      <c r="Q749" s="77"/>
      <c r="R749" s="77"/>
      <c r="S749" s="77"/>
      <c r="T749" s="79">
        <v>44529.357627314814</v>
      </c>
      <c r="U749" s="80" t="s">
        <v>4759</v>
      </c>
      <c r="V749" s="77"/>
      <c r="W749" s="77"/>
      <c r="X749" s="81" t="s">
        <v>6758</v>
      </c>
      <c r="Y749" s="81" t="s">
        <v>8378</v>
      </c>
    </row>
    <row r="750" spans="1:25" x14ac:dyDescent="0.25">
      <c r="A750" s="62" t="s">
        <v>584</v>
      </c>
      <c r="B750" s="62" t="s">
        <v>1703</v>
      </c>
      <c r="C750" s="63"/>
      <c r="D750" s="64"/>
      <c r="E750" s="65"/>
      <c r="F750" s="66"/>
      <c r="G750" s="63" t="str">
        <f>IF(Edges[[#This Row],[Relationship]]="Tweet","Skip","Show")</f>
        <v>Show</v>
      </c>
      <c r="H750" s="67"/>
      <c r="I750" s="68"/>
      <c r="J750" s="68"/>
      <c r="K750" s="34"/>
      <c r="L750" s="75">
        <v>750</v>
      </c>
      <c r="M75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50" s="77" t="s">
        <v>2278</v>
      </c>
      <c r="O750" s="79">
        <v>44529.357627314814</v>
      </c>
      <c r="P750" s="77" t="s">
        <v>2618</v>
      </c>
      <c r="Q750" s="77"/>
      <c r="R750" s="77"/>
      <c r="S750" s="77"/>
      <c r="T750" s="79">
        <v>44529.357627314814</v>
      </c>
      <c r="U750" s="80" t="s">
        <v>4759</v>
      </c>
      <c r="V750" s="77"/>
      <c r="W750" s="77"/>
      <c r="X750" s="81" t="s">
        <v>6758</v>
      </c>
      <c r="Y750" s="81" t="s">
        <v>8378</v>
      </c>
    </row>
    <row r="751" spans="1:25" x14ac:dyDescent="0.25">
      <c r="A751" s="62" t="s">
        <v>585</v>
      </c>
      <c r="B751" s="62" t="s">
        <v>1901</v>
      </c>
      <c r="C751" s="63"/>
      <c r="D751" s="64"/>
      <c r="E751" s="65"/>
      <c r="F751" s="66"/>
      <c r="G751" s="63" t="str">
        <f>IF(Edges[[#This Row],[Relationship]]="Tweet","Skip","Show")</f>
        <v>Show</v>
      </c>
      <c r="H751" s="67"/>
      <c r="I751" s="68"/>
      <c r="J751" s="68"/>
      <c r="K751" s="34"/>
      <c r="L751" s="75">
        <v>751</v>
      </c>
      <c r="M75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51" s="77" t="s">
        <v>2278</v>
      </c>
      <c r="O751" s="79">
        <v>44529.357986111114</v>
      </c>
      <c r="P751" s="77" t="s">
        <v>2614</v>
      </c>
      <c r="Q751" s="77"/>
      <c r="R751" s="77"/>
      <c r="S751" s="77" t="s">
        <v>4146</v>
      </c>
      <c r="T751" s="79">
        <v>44529.357986111114</v>
      </c>
      <c r="U751" s="80" t="s">
        <v>4760</v>
      </c>
      <c r="V751" s="77"/>
      <c r="W751" s="77"/>
      <c r="X751" s="81" t="s">
        <v>6759</v>
      </c>
      <c r="Y751" s="77"/>
    </row>
    <row r="752" spans="1:25" x14ac:dyDescent="0.25">
      <c r="A752" s="62" t="s">
        <v>586</v>
      </c>
      <c r="B752" s="62" t="s">
        <v>586</v>
      </c>
      <c r="C752" s="63"/>
      <c r="D752" s="64"/>
      <c r="E752" s="65"/>
      <c r="F752" s="66"/>
      <c r="G752" s="63" t="str">
        <f>IF(Edges[[#This Row],[Relationship]]="Tweet","Skip","Show")</f>
        <v>Skip</v>
      </c>
      <c r="H752" s="67"/>
      <c r="I752" s="68"/>
      <c r="J752" s="68"/>
      <c r="K752" s="34"/>
      <c r="L752" s="75">
        <v>752</v>
      </c>
      <c r="M75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52" s="77" t="s">
        <v>178</v>
      </c>
      <c r="O752" s="79">
        <v>44529.35800925926</v>
      </c>
      <c r="P752" s="77" t="s">
        <v>2619</v>
      </c>
      <c r="Q752" s="77"/>
      <c r="R752" s="77"/>
      <c r="S752" s="77"/>
      <c r="T752" s="79">
        <v>44529.35800925926</v>
      </c>
      <c r="U752" s="80" t="s">
        <v>4761</v>
      </c>
      <c r="V752" s="77"/>
      <c r="W752" s="77"/>
      <c r="X752" s="81" t="s">
        <v>6760</v>
      </c>
      <c r="Y752" s="77"/>
    </row>
    <row r="753" spans="1:25" x14ac:dyDescent="0.25">
      <c r="A753" s="62" t="s">
        <v>587</v>
      </c>
      <c r="B753" s="62" t="s">
        <v>1904</v>
      </c>
      <c r="C753" s="63"/>
      <c r="D753" s="64"/>
      <c r="E753" s="65"/>
      <c r="F753" s="66"/>
      <c r="G753" s="63" t="str">
        <f>IF(Edges[[#This Row],[Relationship]]="Tweet","Skip","Show")</f>
        <v>Show</v>
      </c>
      <c r="H753" s="67"/>
      <c r="I753" s="68"/>
      <c r="J753" s="68"/>
      <c r="K753" s="34"/>
      <c r="L753" s="75">
        <v>753</v>
      </c>
      <c r="M75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53" s="77" t="s">
        <v>2279</v>
      </c>
      <c r="O753" s="79">
        <v>44529.358240740738</v>
      </c>
      <c r="P753" s="77" t="s">
        <v>2620</v>
      </c>
      <c r="Q753" s="80" t="s">
        <v>3639</v>
      </c>
      <c r="R753" s="77" t="s">
        <v>4018</v>
      </c>
      <c r="S753" s="77"/>
      <c r="T753" s="79">
        <v>44529.358240740738</v>
      </c>
      <c r="U753" s="80" t="s">
        <v>4762</v>
      </c>
      <c r="V753" s="77"/>
      <c r="W753" s="77"/>
      <c r="X753" s="81" t="s">
        <v>6761</v>
      </c>
      <c r="Y753" s="81" t="s">
        <v>8379</v>
      </c>
    </row>
    <row r="754" spans="1:25" x14ac:dyDescent="0.25">
      <c r="A754" s="62" t="s">
        <v>588</v>
      </c>
      <c r="B754" s="62" t="s">
        <v>588</v>
      </c>
      <c r="C754" s="63"/>
      <c r="D754" s="64"/>
      <c r="E754" s="65"/>
      <c r="F754" s="66"/>
      <c r="G754" s="63" t="str">
        <f>IF(Edges[[#This Row],[Relationship]]="Tweet","Skip","Show")</f>
        <v>Skip</v>
      </c>
      <c r="H754" s="67"/>
      <c r="I754" s="68"/>
      <c r="J754" s="68"/>
      <c r="K754" s="34"/>
      <c r="L754" s="75">
        <v>754</v>
      </c>
      <c r="M75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54" s="77" t="s">
        <v>178</v>
      </c>
      <c r="O754" s="79">
        <v>44529.358240740738</v>
      </c>
      <c r="P754" s="77" t="s">
        <v>2621</v>
      </c>
      <c r="Q754" s="80" t="s">
        <v>3640</v>
      </c>
      <c r="R754" s="77" t="s">
        <v>4045</v>
      </c>
      <c r="S754" s="77" t="s">
        <v>4148</v>
      </c>
      <c r="T754" s="79">
        <v>44529.358240740738</v>
      </c>
      <c r="U754" s="80" t="s">
        <v>4763</v>
      </c>
      <c r="V754" s="77"/>
      <c r="W754" s="77"/>
      <c r="X754" s="81" t="s">
        <v>6762</v>
      </c>
      <c r="Y754" s="77"/>
    </row>
    <row r="755" spans="1:25" x14ac:dyDescent="0.25">
      <c r="A755" s="62" t="s">
        <v>589</v>
      </c>
      <c r="B755" s="62" t="s">
        <v>1528</v>
      </c>
      <c r="C755" s="63"/>
      <c r="D755" s="64"/>
      <c r="E755" s="65"/>
      <c r="F755" s="66"/>
      <c r="G755" s="63" t="str">
        <f>IF(Edges[[#This Row],[Relationship]]="Tweet","Skip","Show")</f>
        <v>Show</v>
      </c>
      <c r="H755" s="67"/>
      <c r="I755" s="68"/>
      <c r="J755" s="68"/>
      <c r="K755" s="34"/>
      <c r="L755" s="75">
        <v>755</v>
      </c>
      <c r="M75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55" s="77" t="s">
        <v>2278</v>
      </c>
      <c r="O755" s="79">
        <v>44529.358252314814</v>
      </c>
      <c r="P755" s="77" t="s">
        <v>2572</v>
      </c>
      <c r="Q755" s="80" t="s">
        <v>3615</v>
      </c>
      <c r="R755" s="77" t="s">
        <v>4017</v>
      </c>
      <c r="S755" s="77" t="s">
        <v>4116</v>
      </c>
      <c r="T755" s="79">
        <v>44529.358252314814</v>
      </c>
      <c r="U755" s="80" t="s">
        <v>4764</v>
      </c>
      <c r="V755" s="77"/>
      <c r="W755" s="77"/>
      <c r="X755" s="81" t="s">
        <v>6763</v>
      </c>
      <c r="Y755" s="77"/>
    </row>
    <row r="756" spans="1:25" x14ac:dyDescent="0.25">
      <c r="A756" s="62" t="s">
        <v>590</v>
      </c>
      <c r="B756" s="62" t="s">
        <v>1671</v>
      </c>
      <c r="C756" s="63"/>
      <c r="D756" s="64"/>
      <c r="E756" s="65"/>
      <c r="F756" s="66"/>
      <c r="G756" s="63" t="str">
        <f>IF(Edges[[#This Row],[Relationship]]="Tweet","Skip","Show")</f>
        <v>Show</v>
      </c>
      <c r="H756" s="67"/>
      <c r="I756" s="68"/>
      <c r="J756" s="68"/>
      <c r="K756" s="34"/>
      <c r="L756" s="75">
        <v>756</v>
      </c>
      <c r="M75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56" s="77" t="s">
        <v>2278</v>
      </c>
      <c r="O756" s="79">
        <v>44529.358854166669</v>
      </c>
      <c r="P756" s="77" t="s">
        <v>2287</v>
      </c>
      <c r="Q756" s="77"/>
      <c r="R756" s="77"/>
      <c r="S756" s="77"/>
      <c r="T756" s="79">
        <v>44529.358854166669</v>
      </c>
      <c r="U756" s="80" t="s">
        <v>4765</v>
      </c>
      <c r="V756" s="77"/>
      <c r="W756" s="77"/>
      <c r="X756" s="81" t="s">
        <v>6764</v>
      </c>
      <c r="Y756" s="77"/>
    </row>
    <row r="757" spans="1:25" x14ac:dyDescent="0.25">
      <c r="A757" s="62" t="s">
        <v>591</v>
      </c>
      <c r="B757" s="62" t="s">
        <v>1882</v>
      </c>
      <c r="C757" s="63"/>
      <c r="D757" s="64"/>
      <c r="E757" s="65"/>
      <c r="F757" s="66"/>
      <c r="G757" s="63" t="str">
        <f>IF(Edges[[#This Row],[Relationship]]="Tweet","Skip","Show")</f>
        <v>Show</v>
      </c>
      <c r="H757" s="67"/>
      <c r="I757" s="68"/>
      <c r="J757" s="68"/>
      <c r="K757" s="34"/>
      <c r="L757" s="75">
        <v>757</v>
      </c>
      <c r="M75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57" s="77" t="s">
        <v>2278</v>
      </c>
      <c r="O757" s="79">
        <v>44529.276631944442</v>
      </c>
      <c r="P757" s="77" t="s">
        <v>2622</v>
      </c>
      <c r="Q757" s="77"/>
      <c r="R757" s="77"/>
      <c r="S757" s="77"/>
      <c r="T757" s="79">
        <v>44529.276631944442</v>
      </c>
      <c r="U757" s="80" t="s">
        <v>4766</v>
      </c>
      <c r="V757" s="77"/>
      <c r="W757" s="77"/>
      <c r="X757" s="81" t="s">
        <v>6765</v>
      </c>
      <c r="Y757" s="77"/>
    </row>
    <row r="758" spans="1:25" x14ac:dyDescent="0.25">
      <c r="A758" s="62" t="s">
        <v>591</v>
      </c>
      <c r="B758" s="62" t="s">
        <v>1553</v>
      </c>
      <c r="C758" s="63"/>
      <c r="D758" s="64"/>
      <c r="E758" s="65"/>
      <c r="F758" s="66"/>
      <c r="G758" s="63" t="str">
        <f>IF(Edges[[#This Row],[Relationship]]="Tweet","Skip","Show")</f>
        <v>Show</v>
      </c>
      <c r="H758" s="67"/>
      <c r="I758" s="68"/>
      <c r="J758" s="68"/>
      <c r="K758" s="34"/>
      <c r="L758" s="75">
        <v>758</v>
      </c>
      <c r="M75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58" s="77" t="s">
        <v>2278</v>
      </c>
      <c r="O758" s="79">
        <v>44529.358935185184</v>
      </c>
      <c r="P758" s="77" t="s">
        <v>2623</v>
      </c>
      <c r="Q758" s="77"/>
      <c r="R758" s="77"/>
      <c r="S758" s="77"/>
      <c r="T758" s="79">
        <v>44529.358935185184</v>
      </c>
      <c r="U758" s="80" t="s">
        <v>4767</v>
      </c>
      <c r="V758" s="77"/>
      <c r="W758" s="77"/>
      <c r="X758" s="81" t="s">
        <v>6766</v>
      </c>
      <c r="Y758" s="77"/>
    </row>
    <row r="759" spans="1:25" x14ac:dyDescent="0.25">
      <c r="A759" s="62" t="s">
        <v>592</v>
      </c>
      <c r="B759" s="62" t="s">
        <v>1667</v>
      </c>
      <c r="C759" s="63"/>
      <c r="D759" s="64"/>
      <c r="E759" s="65"/>
      <c r="F759" s="66"/>
      <c r="G759" s="63" t="str">
        <f>IF(Edges[[#This Row],[Relationship]]="Tweet","Skip","Show")</f>
        <v>Show</v>
      </c>
      <c r="H759" s="67"/>
      <c r="I759" s="68"/>
      <c r="J759" s="68"/>
      <c r="K759" s="34"/>
      <c r="L759" s="75">
        <v>759</v>
      </c>
      <c r="M75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59" s="77" t="s">
        <v>2278</v>
      </c>
      <c r="O759" s="79">
        <v>44529.355937499997</v>
      </c>
      <c r="P759" s="77" t="s">
        <v>2624</v>
      </c>
      <c r="Q759" s="77"/>
      <c r="R759" s="77"/>
      <c r="S759" s="77"/>
      <c r="T759" s="79">
        <v>44529.355937499997</v>
      </c>
      <c r="U759" s="80" t="s">
        <v>4768</v>
      </c>
      <c r="V759" s="77"/>
      <c r="W759" s="77"/>
      <c r="X759" s="81" t="s">
        <v>6767</v>
      </c>
      <c r="Y759" s="77"/>
    </row>
    <row r="760" spans="1:25" x14ac:dyDescent="0.25">
      <c r="A760" s="62" t="s">
        <v>592</v>
      </c>
      <c r="B760" s="62" t="s">
        <v>1783</v>
      </c>
      <c r="C760" s="63"/>
      <c r="D760" s="64"/>
      <c r="E760" s="65"/>
      <c r="F760" s="66"/>
      <c r="G760" s="63" t="str">
        <f>IF(Edges[[#This Row],[Relationship]]="Tweet","Skip","Show")</f>
        <v>Show</v>
      </c>
      <c r="H760" s="67"/>
      <c r="I760" s="68"/>
      <c r="J760" s="68"/>
      <c r="K760" s="34"/>
      <c r="L760" s="75">
        <v>760</v>
      </c>
      <c r="M76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60" s="77" t="s">
        <v>2278</v>
      </c>
      <c r="O760" s="79">
        <v>44529.35597222222</v>
      </c>
      <c r="P760" s="77" t="s">
        <v>2625</v>
      </c>
      <c r="Q760" s="80" t="s">
        <v>3641</v>
      </c>
      <c r="R760" s="77" t="s">
        <v>4018</v>
      </c>
      <c r="S760" s="77" t="s">
        <v>4149</v>
      </c>
      <c r="T760" s="79">
        <v>44529.35597222222</v>
      </c>
      <c r="U760" s="80" t="s">
        <v>4769</v>
      </c>
      <c r="V760" s="77"/>
      <c r="W760" s="77"/>
      <c r="X760" s="81" t="s">
        <v>6768</v>
      </c>
      <c r="Y760" s="77"/>
    </row>
    <row r="761" spans="1:25" x14ac:dyDescent="0.25">
      <c r="A761" s="62" t="s">
        <v>592</v>
      </c>
      <c r="B761" s="62" t="s">
        <v>1784</v>
      </c>
      <c r="C761" s="63"/>
      <c r="D761" s="64"/>
      <c r="E761" s="65"/>
      <c r="F761" s="66"/>
      <c r="G761" s="63" t="str">
        <f>IF(Edges[[#This Row],[Relationship]]="Tweet","Skip","Show")</f>
        <v>Show</v>
      </c>
      <c r="H761" s="67"/>
      <c r="I761" s="68"/>
      <c r="J761" s="68"/>
      <c r="K761" s="34"/>
      <c r="L761" s="75">
        <v>761</v>
      </c>
      <c r="M76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61" s="77" t="s">
        <v>2278</v>
      </c>
      <c r="O761" s="79">
        <v>44529.35597222222</v>
      </c>
      <c r="P761" s="77" t="s">
        <v>2625</v>
      </c>
      <c r="Q761" s="80" t="s">
        <v>3641</v>
      </c>
      <c r="R761" s="77" t="s">
        <v>4018</v>
      </c>
      <c r="S761" s="77" t="s">
        <v>4149</v>
      </c>
      <c r="T761" s="79">
        <v>44529.35597222222</v>
      </c>
      <c r="U761" s="80" t="s">
        <v>4769</v>
      </c>
      <c r="V761" s="77"/>
      <c r="W761" s="77"/>
      <c r="X761" s="81" t="s">
        <v>6768</v>
      </c>
      <c r="Y761" s="77"/>
    </row>
    <row r="762" spans="1:25" x14ac:dyDescent="0.25">
      <c r="A762" s="62" t="s">
        <v>592</v>
      </c>
      <c r="B762" s="62" t="s">
        <v>1669</v>
      </c>
      <c r="C762" s="63"/>
      <c r="D762" s="64"/>
      <c r="E762" s="65"/>
      <c r="F762" s="66"/>
      <c r="G762" s="63" t="str">
        <f>IF(Edges[[#This Row],[Relationship]]="Tweet","Skip","Show")</f>
        <v>Show</v>
      </c>
      <c r="H762" s="67"/>
      <c r="I762" s="68"/>
      <c r="J762" s="68"/>
      <c r="K762" s="34"/>
      <c r="L762" s="75">
        <v>762</v>
      </c>
      <c r="M76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62" s="77" t="s">
        <v>2278</v>
      </c>
      <c r="O762" s="79">
        <v>44529.359293981484</v>
      </c>
      <c r="P762" s="77" t="s">
        <v>2626</v>
      </c>
      <c r="Q762" s="80" t="s">
        <v>3642</v>
      </c>
      <c r="R762" s="77" t="s">
        <v>4018</v>
      </c>
      <c r="S762" s="77"/>
      <c r="T762" s="79">
        <v>44529.359293981484</v>
      </c>
      <c r="U762" s="80" t="s">
        <v>4770</v>
      </c>
      <c r="V762" s="77"/>
      <c r="W762" s="77"/>
      <c r="X762" s="81" t="s">
        <v>6769</v>
      </c>
      <c r="Y762" s="77"/>
    </row>
    <row r="763" spans="1:25" x14ac:dyDescent="0.25">
      <c r="A763" s="62" t="s">
        <v>592</v>
      </c>
      <c r="B763" s="62" t="s">
        <v>1670</v>
      </c>
      <c r="C763" s="63"/>
      <c r="D763" s="64"/>
      <c r="E763" s="65"/>
      <c r="F763" s="66"/>
      <c r="G763" s="63" t="str">
        <f>IF(Edges[[#This Row],[Relationship]]="Tweet","Skip","Show")</f>
        <v>Show</v>
      </c>
      <c r="H763" s="67"/>
      <c r="I763" s="68"/>
      <c r="J763" s="68"/>
      <c r="K763" s="34"/>
      <c r="L763" s="75">
        <v>763</v>
      </c>
      <c r="M76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63" s="77" t="s">
        <v>2278</v>
      </c>
      <c r="O763" s="79">
        <v>44529.359293981484</v>
      </c>
      <c r="P763" s="77" t="s">
        <v>2626</v>
      </c>
      <c r="Q763" s="80" t="s">
        <v>3642</v>
      </c>
      <c r="R763" s="77" t="s">
        <v>4018</v>
      </c>
      <c r="S763" s="77"/>
      <c r="T763" s="79">
        <v>44529.359293981484</v>
      </c>
      <c r="U763" s="80" t="s">
        <v>4770</v>
      </c>
      <c r="V763" s="77"/>
      <c r="W763" s="77"/>
      <c r="X763" s="81" t="s">
        <v>6769</v>
      </c>
      <c r="Y763" s="77"/>
    </row>
    <row r="764" spans="1:25" x14ac:dyDescent="0.25">
      <c r="A764" s="62" t="s">
        <v>592</v>
      </c>
      <c r="B764" s="62" t="s">
        <v>1670</v>
      </c>
      <c r="C764" s="63"/>
      <c r="D764" s="64"/>
      <c r="E764" s="65"/>
      <c r="F764" s="66"/>
      <c r="G764" s="63" t="str">
        <f>IF(Edges[[#This Row],[Relationship]]="Tweet","Skip","Show")</f>
        <v>Show</v>
      </c>
      <c r="H764" s="67"/>
      <c r="I764" s="68"/>
      <c r="J764" s="68"/>
      <c r="K764" s="34"/>
      <c r="L764" s="75">
        <v>764</v>
      </c>
      <c r="M76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64" s="77" t="s">
        <v>2278</v>
      </c>
      <c r="O764" s="79">
        <v>44529.359305555554</v>
      </c>
      <c r="P764" s="77" t="s">
        <v>2627</v>
      </c>
      <c r="Q764" s="80" t="s">
        <v>3643</v>
      </c>
      <c r="R764" s="77" t="s">
        <v>4018</v>
      </c>
      <c r="S764" s="77"/>
      <c r="T764" s="79">
        <v>44529.359305555554</v>
      </c>
      <c r="U764" s="80" t="s">
        <v>4771</v>
      </c>
      <c r="V764" s="77"/>
      <c r="W764" s="77"/>
      <c r="X764" s="81" t="s">
        <v>6770</v>
      </c>
      <c r="Y764" s="77"/>
    </row>
    <row r="765" spans="1:25" x14ac:dyDescent="0.25">
      <c r="A765" s="62" t="s">
        <v>592</v>
      </c>
      <c r="B765" s="62" t="s">
        <v>592</v>
      </c>
      <c r="C765" s="63"/>
      <c r="D765" s="64"/>
      <c r="E765" s="65"/>
      <c r="F765" s="66"/>
      <c r="G765" s="63" t="str">
        <f>IF(Edges[[#This Row],[Relationship]]="Tweet","Skip","Show")</f>
        <v>Skip</v>
      </c>
      <c r="H765" s="67"/>
      <c r="I765" s="68"/>
      <c r="J765" s="68"/>
      <c r="K765" s="34"/>
      <c r="L765" s="75">
        <v>765</v>
      </c>
      <c r="M76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65" s="77" t="s">
        <v>178</v>
      </c>
      <c r="O765" s="79">
        <v>44529.3593287037</v>
      </c>
      <c r="P765" s="77" t="s">
        <v>2628</v>
      </c>
      <c r="Q765" s="80" t="s">
        <v>3644</v>
      </c>
      <c r="R765" s="77" t="s">
        <v>4018</v>
      </c>
      <c r="S765" s="77"/>
      <c r="T765" s="79">
        <v>44529.3593287037</v>
      </c>
      <c r="U765" s="80" t="s">
        <v>4772</v>
      </c>
      <c r="V765" s="77"/>
      <c r="W765" s="77"/>
      <c r="X765" s="81" t="s">
        <v>6771</v>
      </c>
      <c r="Y765" s="77"/>
    </row>
    <row r="766" spans="1:25" x14ac:dyDescent="0.25">
      <c r="A766" s="62" t="s">
        <v>592</v>
      </c>
      <c r="B766" s="62" t="s">
        <v>592</v>
      </c>
      <c r="C766" s="63"/>
      <c r="D766" s="64"/>
      <c r="E766" s="65"/>
      <c r="F766" s="66"/>
      <c r="G766" s="63" t="str">
        <f>IF(Edges[[#This Row],[Relationship]]="Tweet","Skip","Show")</f>
        <v>Skip</v>
      </c>
      <c r="H766" s="67"/>
      <c r="I766" s="68"/>
      <c r="J766" s="68"/>
      <c r="K766" s="34"/>
      <c r="L766" s="75">
        <v>766</v>
      </c>
      <c r="M76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66" s="77" t="s">
        <v>178</v>
      </c>
      <c r="O766" s="79">
        <v>44529.359340277777</v>
      </c>
      <c r="P766" s="77" t="s">
        <v>2629</v>
      </c>
      <c r="Q766" s="80" t="s">
        <v>3645</v>
      </c>
      <c r="R766" s="77" t="s">
        <v>4018</v>
      </c>
      <c r="S766" s="77"/>
      <c r="T766" s="79">
        <v>44529.359340277777</v>
      </c>
      <c r="U766" s="80" t="s">
        <v>4773</v>
      </c>
      <c r="V766" s="77"/>
      <c r="W766" s="77"/>
      <c r="X766" s="81" t="s">
        <v>6772</v>
      </c>
      <c r="Y766" s="77"/>
    </row>
    <row r="767" spans="1:25" x14ac:dyDescent="0.25">
      <c r="A767" s="62" t="s">
        <v>593</v>
      </c>
      <c r="B767" s="62" t="s">
        <v>597</v>
      </c>
      <c r="C767" s="63"/>
      <c r="D767" s="64"/>
      <c r="E767" s="65"/>
      <c r="F767" s="66"/>
      <c r="G767" s="63" t="str">
        <f>IF(Edges[[#This Row],[Relationship]]="Tweet","Skip","Show")</f>
        <v>Show</v>
      </c>
      <c r="H767" s="67"/>
      <c r="I767" s="68"/>
      <c r="J767" s="68"/>
      <c r="K767" s="34"/>
      <c r="L767" s="75">
        <v>767</v>
      </c>
      <c r="M76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67" s="77" t="s">
        <v>2278</v>
      </c>
      <c r="O767" s="79">
        <v>44529.359571759262</v>
      </c>
      <c r="P767" s="77" t="s">
        <v>2630</v>
      </c>
      <c r="Q767" s="77"/>
      <c r="R767" s="77"/>
      <c r="S767" s="77" t="s">
        <v>4150</v>
      </c>
      <c r="T767" s="79">
        <v>44529.359571759262</v>
      </c>
      <c r="U767" s="80" t="s">
        <v>4774</v>
      </c>
      <c r="V767" s="77"/>
      <c r="W767" s="77"/>
      <c r="X767" s="81" t="s">
        <v>6773</v>
      </c>
      <c r="Y767" s="77"/>
    </row>
    <row r="768" spans="1:25" x14ac:dyDescent="0.25">
      <c r="A768" s="62" t="s">
        <v>594</v>
      </c>
      <c r="B768" s="62" t="s">
        <v>594</v>
      </c>
      <c r="C768" s="63"/>
      <c r="D768" s="64"/>
      <c r="E768" s="65"/>
      <c r="F768" s="66"/>
      <c r="G768" s="63" t="str">
        <f>IF(Edges[[#This Row],[Relationship]]="Tweet","Skip","Show")</f>
        <v>Skip</v>
      </c>
      <c r="H768" s="67"/>
      <c r="I768" s="68"/>
      <c r="J768" s="68"/>
      <c r="K768" s="34"/>
      <c r="L768" s="75">
        <v>768</v>
      </c>
      <c r="M76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68" s="77" t="s">
        <v>178</v>
      </c>
      <c r="O768" s="79">
        <v>44529.359826388885</v>
      </c>
      <c r="P768" s="77" t="s">
        <v>2631</v>
      </c>
      <c r="Q768" s="77"/>
      <c r="R768" s="77"/>
      <c r="S768" s="77"/>
      <c r="T768" s="79">
        <v>44529.359826388885</v>
      </c>
      <c r="U768" s="80" t="s">
        <v>4775</v>
      </c>
      <c r="V768" s="77"/>
      <c r="W768" s="77"/>
      <c r="X768" s="81" t="s">
        <v>6774</v>
      </c>
      <c r="Y768" s="77"/>
    </row>
    <row r="769" spans="1:25" x14ac:dyDescent="0.25">
      <c r="A769" s="62" t="s">
        <v>595</v>
      </c>
      <c r="B769" s="62" t="s">
        <v>595</v>
      </c>
      <c r="C769" s="63"/>
      <c r="D769" s="64"/>
      <c r="E769" s="65"/>
      <c r="F769" s="66"/>
      <c r="G769" s="63" t="str">
        <f>IF(Edges[[#This Row],[Relationship]]="Tweet","Skip","Show")</f>
        <v>Skip</v>
      </c>
      <c r="H769" s="67"/>
      <c r="I769" s="68"/>
      <c r="J769" s="68"/>
      <c r="K769" s="34"/>
      <c r="L769" s="75">
        <v>769</v>
      </c>
      <c r="M76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69" s="77" t="s">
        <v>178</v>
      </c>
      <c r="O769" s="79">
        <v>44529.359907407408</v>
      </c>
      <c r="P769" s="77" t="s">
        <v>2632</v>
      </c>
      <c r="Q769" s="77"/>
      <c r="R769" s="77"/>
      <c r="S769" s="77"/>
      <c r="T769" s="79">
        <v>44529.359907407408</v>
      </c>
      <c r="U769" s="80" t="s">
        <v>4776</v>
      </c>
      <c r="V769" s="77"/>
      <c r="W769" s="77"/>
      <c r="X769" s="81" t="s">
        <v>6775</v>
      </c>
      <c r="Y769" s="77"/>
    </row>
    <row r="770" spans="1:25" x14ac:dyDescent="0.25">
      <c r="A770" s="62" t="s">
        <v>596</v>
      </c>
      <c r="B770" s="62" t="s">
        <v>1905</v>
      </c>
      <c r="C770" s="63"/>
      <c r="D770" s="64"/>
      <c r="E770" s="65"/>
      <c r="F770" s="66"/>
      <c r="G770" s="63" t="str">
        <f>IF(Edges[[#This Row],[Relationship]]="Tweet","Skip","Show")</f>
        <v>Show</v>
      </c>
      <c r="H770" s="67"/>
      <c r="I770" s="68"/>
      <c r="J770" s="68"/>
      <c r="K770" s="34"/>
      <c r="L770" s="75">
        <v>770</v>
      </c>
      <c r="M77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70" s="77" t="s">
        <v>2278</v>
      </c>
      <c r="O770" s="79">
        <v>44529.359930555554</v>
      </c>
      <c r="P770" s="77" t="s">
        <v>2633</v>
      </c>
      <c r="Q770" s="80" t="s">
        <v>3522</v>
      </c>
      <c r="R770" s="77" t="s">
        <v>4018</v>
      </c>
      <c r="S770" s="77"/>
      <c r="T770" s="79">
        <v>44529.359930555554</v>
      </c>
      <c r="U770" s="80" t="s">
        <v>4777</v>
      </c>
      <c r="V770" s="77"/>
      <c r="W770" s="77"/>
      <c r="X770" s="81" t="s">
        <v>6776</v>
      </c>
      <c r="Y770" s="77"/>
    </row>
    <row r="771" spans="1:25" x14ac:dyDescent="0.25">
      <c r="A771" s="62" t="s">
        <v>597</v>
      </c>
      <c r="B771" s="62" t="s">
        <v>597</v>
      </c>
      <c r="C771" s="63"/>
      <c r="D771" s="64"/>
      <c r="E771" s="65"/>
      <c r="F771" s="66"/>
      <c r="G771" s="63" t="str">
        <f>IF(Edges[[#This Row],[Relationship]]="Tweet","Skip","Show")</f>
        <v>Skip</v>
      </c>
      <c r="H771" s="67"/>
      <c r="I771" s="68"/>
      <c r="J771" s="68"/>
      <c r="K771" s="34"/>
      <c r="L771" s="75">
        <v>771</v>
      </c>
      <c r="M77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71" s="77" t="s">
        <v>178</v>
      </c>
      <c r="O771" s="79">
        <v>44529.358923611115</v>
      </c>
      <c r="P771" s="77" t="s">
        <v>2634</v>
      </c>
      <c r="Q771" s="80" t="s">
        <v>3646</v>
      </c>
      <c r="R771" s="77" t="s">
        <v>4018</v>
      </c>
      <c r="S771" s="77" t="s">
        <v>4151</v>
      </c>
      <c r="T771" s="79">
        <v>44529.358923611115</v>
      </c>
      <c r="U771" s="80" t="s">
        <v>4778</v>
      </c>
      <c r="V771" s="77"/>
      <c r="W771" s="77"/>
      <c r="X771" s="81" t="s">
        <v>6777</v>
      </c>
      <c r="Y771" s="77"/>
    </row>
    <row r="772" spans="1:25" x14ac:dyDescent="0.25">
      <c r="A772" s="62" t="s">
        <v>597</v>
      </c>
      <c r="B772" s="62" t="s">
        <v>597</v>
      </c>
      <c r="C772" s="63"/>
      <c r="D772" s="64"/>
      <c r="E772" s="65"/>
      <c r="F772" s="66"/>
      <c r="G772" s="63" t="str">
        <f>IF(Edges[[#This Row],[Relationship]]="Tweet","Skip","Show")</f>
        <v>Skip</v>
      </c>
      <c r="H772" s="67"/>
      <c r="I772" s="68"/>
      <c r="J772" s="68"/>
      <c r="K772" s="34"/>
      <c r="L772" s="75">
        <v>772</v>
      </c>
      <c r="M77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72" s="77" t="s">
        <v>178</v>
      </c>
      <c r="O772" s="79">
        <v>44529.360196759262</v>
      </c>
      <c r="P772" s="77" t="s">
        <v>2635</v>
      </c>
      <c r="Q772" s="80" t="s">
        <v>3647</v>
      </c>
      <c r="R772" s="77" t="s">
        <v>4018</v>
      </c>
      <c r="S772" s="77" t="s">
        <v>4152</v>
      </c>
      <c r="T772" s="79">
        <v>44529.360196759262</v>
      </c>
      <c r="U772" s="80" t="s">
        <v>4779</v>
      </c>
      <c r="V772" s="77"/>
      <c r="W772" s="77"/>
      <c r="X772" s="81" t="s">
        <v>6778</v>
      </c>
      <c r="Y772" s="77"/>
    </row>
    <row r="773" spans="1:25" x14ac:dyDescent="0.25">
      <c r="A773" s="62" t="s">
        <v>598</v>
      </c>
      <c r="B773" s="62" t="s">
        <v>1887</v>
      </c>
      <c r="C773" s="63"/>
      <c r="D773" s="64"/>
      <c r="E773" s="65"/>
      <c r="F773" s="66"/>
      <c r="G773" s="63" t="str">
        <f>IF(Edges[[#This Row],[Relationship]]="Tweet","Skip","Show")</f>
        <v>Show</v>
      </c>
      <c r="H773" s="67"/>
      <c r="I773" s="68"/>
      <c r="J773" s="68"/>
      <c r="K773" s="34"/>
      <c r="L773" s="75">
        <v>773</v>
      </c>
      <c r="M77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73" s="77" t="s">
        <v>2278</v>
      </c>
      <c r="O773" s="79">
        <v>44529.360289351855</v>
      </c>
      <c r="P773" s="77" t="s">
        <v>2636</v>
      </c>
      <c r="Q773" s="80" t="s">
        <v>3648</v>
      </c>
      <c r="R773" s="77" t="s">
        <v>4018</v>
      </c>
      <c r="S773" s="77"/>
      <c r="T773" s="79">
        <v>44529.360289351855</v>
      </c>
      <c r="U773" s="80" t="s">
        <v>4780</v>
      </c>
      <c r="V773" s="77"/>
      <c r="W773" s="77"/>
      <c r="X773" s="81" t="s">
        <v>6779</v>
      </c>
      <c r="Y773" s="81" t="s">
        <v>8380</v>
      </c>
    </row>
    <row r="774" spans="1:25" x14ac:dyDescent="0.25">
      <c r="A774" s="62" t="s">
        <v>598</v>
      </c>
      <c r="B774" s="62" t="s">
        <v>1906</v>
      </c>
      <c r="C774" s="63"/>
      <c r="D774" s="64"/>
      <c r="E774" s="65"/>
      <c r="F774" s="66"/>
      <c r="G774" s="63" t="str">
        <f>IF(Edges[[#This Row],[Relationship]]="Tweet","Skip","Show")</f>
        <v>Show</v>
      </c>
      <c r="H774" s="67"/>
      <c r="I774" s="68"/>
      <c r="J774" s="68"/>
      <c r="K774" s="34"/>
      <c r="L774" s="75">
        <v>774</v>
      </c>
      <c r="M77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74" s="77" t="s">
        <v>2278</v>
      </c>
      <c r="O774" s="79">
        <v>44529.360289351855</v>
      </c>
      <c r="P774" s="77" t="s">
        <v>2636</v>
      </c>
      <c r="Q774" s="80" t="s">
        <v>3648</v>
      </c>
      <c r="R774" s="77" t="s">
        <v>4018</v>
      </c>
      <c r="S774" s="77"/>
      <c r="T774" s="79">
        <v>44529.360289351855</v>
      </c>
      <c r="U774" s="80" t="s">
        <v>4780</v>
      </c>
      <c r="V774" s="77"/>
      <c r="W774" s="77"/>
      <c r="X774" s="81" t="s">
        <v>6779</v>
      </c>
      <c r="Y774" s="81" t="s">
        <v>8380</v>
      </c>
    </row>
    <row r="775" spans="1:25" x14ac:dyDescent="0.25">
      <c r="A775" s="62" t="s">
        <v>598</v>
      </c>
      <c r="B775" s="62" t="s">
        <v>1907</v>
      </c>
      <c r="C775" s="63"/>
      <c r="D775" s="64"/>
      <c r="E775" s="65"/>
      <c r="F775" s="66"/>
      <c r="G775" s="63" t="str">
        <f>IF(Edges[[#This Row],[Relationship]]="Tweet","Skip","Show")</f>
        <v>Show</v>
      </c>
      <c r="H775" s="67"/>
      <c r="I775" s="68"/>
      <c r="J775" s="68"/>
      <c r="K775" s="34"/>
      <c r="L775" s="75">
        <v>775</v>
      </c>
      <c r="M77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75" s="77" t="s">
        <v>2279</v>
      </c>
      <c r="O775" s="79">
        <v>44529.360289351855</v>
      </c>
      <c r="P775" s="77" t="s">
        <v>2636</v>
      </c>
      <c r="Q775" s="80" t="s">
        <v>3648</v>
      </c>
      <c r="R775" s="77" t="s">
        <v>4018</v>
      </c>
      <c r="S775" s="77"/>
      <c r="T775" s="79">
        <v>44529.360289351855</v>
      </c>
      <c r="U775" s="80" t="s">
        <v>4780</v>
      </c>
      <c r="V775" s="77"/>
      <c r="W775" s="77"/>
      <c r="X775" s="81" t="s">
        <v>6779</v>
      </c>
      <c r="Y775" s="81" t="s">
        <v>8380</v>
      </c>
    </row>
    <row r="776" spans="1:25" x14ac:dyDescent="0.25">
      <c r="A776" s="62" t="s">
        <v>599</v>
      </c>
      <c r="B776" s="62" t="s">
        <v>1709</v>
      </c>
      <c r="C776" s="63"/>
      <c r="D776" s="64"/>
      <c r="E776" s="65"/>
      <c r="F776" s="66"/>
      <c r="G776" s="63" t="str">
        <f>IF(Edges[[#This Row],[Relationship]]="Tweet","Skip","Show")</f>
        <v>Show</v>
      </c>
      <c r="H776" s="67"/>
      <c r="I776" s="68"/>
      <c r="J776" s="68"/>
      <c r="K776" s="34"/>
      <c r="L776" s="75">
        <v>776</v>
      </c>
      <c r="M77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76" s="77" t="s">
        <v>2278</v>
      </c>
      <c r="O776" s="79">
        <v>44529.360289351855</v>
      </c>
      <c r="P776" s="77" t="s">
        <v>2325</v>
      </c>
      <c r="Q776" s="77"/>
      <c r="R776" s="77"/>
      <c r="S776" s="77"/>
      <c r="T776" s="79">
        <v>44529.360289351855</v>
      </c>
      <c r="U776" s="80" t="s">
        <v>4781</v>
      </c>
      <c r="V776" s="77"/>
      <c r="W776" s="77"/>
      <c r="X776" s="81" t="s">
        <v>6780</v>
      </c>
      <c r="Y776" s="77"/>
    </row>
    <row r="777" spans="1:25" x14ac:dyDescent="0.25">
      <c r="A777" s="62" t="s">
        <v>599</v>
      </c>
      <c r="B777" s="62" t="s">
        <v>1710</v>
      </c>
      <c r="C777" s="63"/>
      <c r="D777" s="64"/>
      <c r="E777" s="65"/>
      <c r="F777" s="66"/>
      <c r="G777" s="63" t="str">
        <f>IF(Edges[[#This Row],[Relationship]]="Tweet","Skip","Show")</f>
        <v>Show</v>
      </c>
      <c r="H777" s="67"/>
      <c r="I777" s="68"/>
      <c r="J777" s="68"/>
      <c r="K777" s="34"/>
      <c r="L777" s="75">
        <v>777</v>
      </c>
      <c r="M77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77" s="77" t="s">
        <v>2278</v>
      </c>
      <c r="O777" s="79">
        <v>44529.360289351855</v>
      </c>
      <c r="P777" s="77" t="s">
        <v>2325</v>
      </c>
      <c r="Q777" s="77"/>
      <c r="R777" s="77"/>
      <c r="S777" s="77"/>
      <c r="T777" s="79">
        <v>44529.360289351855</v>
      </c>
      <c r="U777" s="80" t="s">
        <v>4781</v>
      </c>
      <c r="V777" s="77"/>
      <c r="W777" s="77"/>
      <c r="X777" s="81" t="s">
        <v>6780</v>
      </c>
      <c r="Y777" s="77"/>
    </row>
    <row r="778" spans="1:25" x14ac:dyDescent="0.25">
      <c r="A778" s="62" t="s">
        <v>600</v>
      </c>
      <c r="B778" s="62" t="s">
        <v>1908</v>
      </c>
      <c r="C778" s="63"/>
      <c r="D778" s="64"/>
      <c r="E778" s="65"/>
      <c r="F778" s="66"/>
      <c r="G778" s="63" t="str">
        <f>IF(Edges[[#This Row],[Relationship]]="Tweet","Skip","Show")</f>
        <v>Show</v>
      </c>
      <c r="H778" s="67"/>
      <c r="I778" s="68"/>
      <c r="J778" s="68"/>
      <c r="K778" s="34"/>
      <c r="L778" s="75">
        <v>778</v>
      </c>
      <c r="M77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78" s="77" t="s">
        <v>2278</v>
      </c>
      <c r="O778" s="79">
        <v>44529.360601851855</v>
      </c>
      <c r="P778" s="77" t="s">
        <v>2637</v>
      </c>
      <c r="Q778" s="77"/>
      <c r="R778" s="77"/>
      <c r="S778" s="77"/>
      <c r="T778" s="79">
        <v>44529.360601851855</v>
      </c>
      <c r="U778" s="80" t="s">
        <v>4782</v>
      </c>
      <c r="V778" s="77"/>
      <c r="W778" s="77"/>
      <c r="X778" s="81" t="s">
        <v>6781</v>
      </c>
      <c r="Y778" s="81" t="s">
        <v>8381</v>
      </c>
    </row>
    <row r="779" spans="1:25" x14ac:dyDescent="0.25">
      <c r="A779" s="62" t="s">
        <v>600</v>
      </c>
      <c r="B779" s="62" t="s">
        <v>1909</v>
      </c>
      <c r="C779" s="63"/>
      <c r="D779" s="64"/>
      <c r="E779" s="65"/>
      <c r="F779" s="66"/>
      <c r="G779" s="63" t="str">
        <f>IF(Edges[[#This Row],[Relationship]]="Tweet","Skip","Show")</f>
        <v>Show</v>
      </c>
      <c r="H779" s="67"/>
      <c r="I779" s="68"/>
      <c r="J779" s="68"/>
      <c r="K779" s="34"/>
      <c r="L779" s="75">
        <v>779</v>
      </c>
      <c r="M77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79" s="77" t="s">
        <v>2279</v>
      </c>
      <c r="O779" s="79">
        <v>44529.360601851855</v>
      </c>
      <c r="P779" s="77" t="s">
        <v>2637</v>
      </c>
      <c r="Q779" s="77"/>
      <c r="R779" s="77"/>
      <c r="S779" s="77"/>
      <c r="T779" s="79">
        <v>44529.360601851855</v>
      </c>
      <c r="U779" s="80" t="s">
        <v>4782</v>
      </c>
      <c r="V779" s="77"/>
      <c r="W779" s="77"/>
      <c r="X779" s="81" t="s">
        <v>6781</v>
      </c>
      <c r="Y779" s="81" t="s">
        <v>8381</v>
      </c>
    </row>
    <row r="780" spans="1:25" x14ac:dyDescent="0.25">
      <c r="A780" s="62" t="s">
        <v>601</v>
      </c>
      <c r="B780" s="62" t="s">
        <v>1827</v>
      </c>
      <c r="C780" s="63"/>
      <c r="D780" s="64"/>
      <c r="E780" s="65"/>
      <c r="F780" s="66"/>
      <c r="G780" s="63" t="str">
        <f>IF(Edges[[#This Row],[Relationship]]="Tweet","Skip","Show")</f>
        <v>Show</v>
      </c>
      <c r="H780" s="67"/>
      <c r="I780" s="68"/>
      <c r="J780" s="68"/>
      <c r="K780" s="34"/>
      <c r="L780" s="75">
        <v>780</v>
      </c>
      <c r="M78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80" s="77" t="s">
        <v>2278</v>
      </c>
      <c r="O780" s="79">
        <v>44529.324803240743</v>
      </c>
      <c r="P780" s="77" t="s">
        <v>2487</v>
      </c>
      <c r="Q780" s="77"/>
      <c r="R780" s="77"/>
      <c r="S780" s="77"/>
      <c r="T780" s="79">
        <v>44529.324803240743</v>
      </c>
      <c r="U780" s="80" t="s">
        <v>4783</v>
      </c>
      <c r="V780" s="77"/>
      <c r="W780" s="77"/>
      <c r="X780" s="81" t="s">
        <v>6782</v>
      </c>
      <c r="Y780" s="77"/>
    </row>
    <row r="781" spans="1:25" x14ac:dyDescent="0.25">
      <c r="A781" s="62" t="s">
        <v>601</v>
      </c>
      <c r="B781" s="62" t="s">
        <v>1623</v>
      </c>
      <c r="C781" s="63"/>
      <c r="D781" s="64"/>
      <c r="E781" s="65"/>
      <c r="F781" s="66"/>
      <c r="G781" s="63" t="str">
        <f>IF(Edges[[#This Row],[Relationship]]="Tweet","Skip","Show")</f>
        <v>Show</v>
      </c>
      <c r="H781" s="67"/>
      <c r="I781" s="68"/>
      <c r="J781" s="68"/>
      <c r="K781" s="34"/>
      <c r="L781" s="75">
        <v>781</v>
      </c>
      <c r="M78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81" s="77" t="s">
        <v>2278</v>
      </c>
      <c r="O781" s="79">
        <v>44529.360868055555</v>
      </c>
      <c r="P781" s="77" t="s">
        <v>2463</v>
      </c>
      <c r="Q781" s="77"/>
      <c r="R781" s="77"/>
      <c r="S781" s="77"/>
      <c r="T781" s="79">
        <v>44529.360868055555</v>
      </c>
      <c r="U781" s="80" t="s">
        <v>4784</v>
      </c>
      <c r="V781" s="77"/>
      <c r="W781" s="77"/>
      <c r="X781" s="81" t="s">
        <v>6783</v>
      </c>
      <c r="Y781" s="77"/>
    </row>
    <row r="782" spans="1:25" x14ac:dyDescent="0.25">
      <c r="A782" s="62" t="s">
        <v>602</v>
      </c>
      <c r="B782" s="62" t="s">
        <v>1478</v>
      </c>
      <c r="C782" s="63"/>
      <c r="D782" s="64"/>
      <c r="E782" s="65"/>
      <c r="F782" s="66"/>
      <c r="G782" s="63" t="str">
        <f>IF(Edges[[#This Row],[Relationship]]="Tweet","Skip","Show")</f>
        <v>Show</v>
      </c>
      <c r="H782" s="67"/>
      <c r="I782" s="68"/>
      <c r="J782" s="68"/>
      <c r="K782" s="34"/>
      <c r="L782" s="75">
        <v>782</v>
      </c>
      <c r="M78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82" s="77" t="s">
        <v>2278</v>
      </c>
      <c r="O782" s="79">
        <v>44529.360960648148</v>
      </c>
      <c r="P782" s="77" t="s">
        <v>2294</v>
      </c>
      <c r="Q782" s="77"/>
      <c r="R782" s="77"/>
      <c r="S782" s="77" t="s">
        <v>4104</v>
      </c>
      <c r="T782" s="79">
        <v>44529.360960648148</v>
      </c>
      <c r="U782" s="80" t="s">
        <v>4785</v>
      </c>
      <c r="V782" s="77"/>
      <c r="W782" s="77"/>
      <c r="X782" s="81" t="s">
        <v>6784</v>
      </c>
      <c r="Y782" s="77"/>
    </row>
    <row r="783" spans="1:25" x14ac:dyDescent="0.25">
      <c r="A783" s="62" t="s">
        <v>603</v>
      </c>
      <c r="B783" s="62" t="s">
        <v>1774</v>
      </c>
      <c r="C783" s="63"/>
      <c r="D783" s="64"/>
      <c r="E783" s="65"/>
      <c r="F783" s="66"/>
      <c r="G783" s="63" t="str">
        <f>IF(Edges[[#This Row],[Relationship]]="Tweet","Skip","Show")</f>
        <v>Show</v>
      </c>
      <c r="H783" s="67"/>
      <c r="I783" s="68"/>
      <c r="J783" s="68"/>
      <c r="K783" s="34"/>
      <c r="L783" s="75">
        <v>783</v>
      </c>
      <c r="M78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83" s="77" t="s">
        <v>2278</v>
      </c>
      <c r="O783" s="79">
        <v>44529.360972222225</v>
      </c>
      <c r="P783" s="77" t="s">
        <v>2560</v>
      </c>
      <c r="Q783" s="77"/>
      <c r="R783" s="77"/>
      <c r="S783" s="77"/>
      <c r="T783" s="79">
        <v>44529.360972222225</v>
      </c>
      <c r="U783" s="80" t="s">
        <v>4786</v>
      </c>
      <c r="V783" s="77"/>
      <c r="W783" s="77"/>
      <c r="X783" s="81" t="s">
        <v>6785</v>
      </c>
      <c r="Y783" s="77"/>
    </row>
    <row r="784" spans="1:25" x14ac:dyDescent="0.25">
      <c r="A784" s="62" t="s">
        <v>604</v>
      </c>
      <c r="B784" s="62" t="s">
        <v>1757</v>
      </c>
      <c r="C784" s="63"/>
      <c r="D784" s="64"/>
      <c r="E784" s="65"/>
      <c r="F784" s="66"/>
      <c r="G784" s="63" t="str">
        <f>IF(Edges[[#This Row],[Relationship]]="Tweet","Skip","Show")</f>
        <v>Show</v>
      </c>
      <c r="H784" s="67"/>
      <c r="I784" s="68"/>
      <c r="J784" s="68"/>
      <c r="K784" s="34"/>
      <c r="L784" s="75">
        <v>784</v>
      </c>
      <c r="M78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84" s="77" t="s">
        <v>2279</v>
      </c>
      <c r="O784" s="79">
        <v>44529.361041666663</v>
      </c>
      <c r="P784" s="77" t="s">
        <v>2638</v>
      </c>
      <c r="Q784" s="80" t="s">
        <v>3649</v>
      </c>
      <c r="R784" s="77" t="s">
        <v>4018</v>
      </c>
      <c r="S784" s="77"/>
      <c r="T784" s="79">
        <v>44529.361041666663</v>
      </c>
      <c r="U784" s="80" t="s">
        <v>4787</v>
      </c>
      <c r="V784" s="77"/>
      <c r="W784" s="77"/>
      <c r="X784" s="81" t="s">
        <v>6786</v>
      </c>
      <c r="Y784" s="81" t="s">
        <v>8382</v>
      </c>
    </row>
    <row r="785" spans="1:25" x14ac:dyDescent="0.25">
      <c r="A785" s="62" t="s">
        <v>605</v>
      </c>
      <c r="B785" s="62" t="s">
        <v>1704</v>
      </c>
      <c r="C785" s="63"/>
      <c r="D785" s="64"/>
      <c r="E785" s="65"/>
      <c r="F785" s="66"/>
      <c r="G785" s="63" t="str">
        <f>IF(Edges[[#This Row],[Relationship]]="Tweet","Skip","Show")</f>
        <v>Show</v>
      </c>
      <c r="H785" s="67"/>
      <c r="I785" s="68"/>
      <c r="J785" s="68"/>
      <c r="K785" s="34"/>
      <c r="L785" s="75">
        <v>785</v>
      </c>
      <c r="M78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85" s="77" t="s">
        <v>2278</v>
      </c>
      <c r="O785" s="79">
        <v>44529.36142361111</v>
      </c>
      <c r="P785" s="77" t="s">
        <v>2318</v>
      </c>
      <c r="Q785" s="77"/>
      <c r="R785" s="77"/>
      <c r="S785" s="77"/>
      <c r="T785" s="79">
        <v>44529.36142361111</v>
      </c>
      <c r="U785" s="80" t="s">
        <v>4788</v>
      </c>
      <c r="V785" s="77"/>
      <c r="W785" s="77"/>
      <c r="X785" s="81" t="s">
        <v>6787</v>
      </c>
      <c r="Y785" s="77"/>
    </row>
    <row r="786" spans="1:25" x14ac:dyDescent="0.25">
      <c r="A786" s="62" t="s">
        <v>605</v>
      </c>
      <c r="B786" s="62" t="s">
        <v>1668</v>
      </c>
      <c r="C786" s="63"/>
      <c r="D786" s="64"/>
      <c r="E786" s="65"/>
      <c r="F786" s="66"/>
      <c r="G786" s="63" t="str">
        <f>IF(Edges[[#This Row],[Relationship]]="Tweet","Skip","Show")</f>
        <v>Show</v>
      </c>
      <c r="H786" s="67"/>
      <c r="I786" s="68"/>
      <c r="J786" s="68"/>
      <c r="K786" s="34"/>
      <c r="L786" s="75">
        <v>786</v>
      </c>
      <c r="M78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86" s="77" t="s">
        <v>2278</v>
      </c>
      <c r="O786" s="79">
        <v>44529.36142361111</v>
      </c>
      <c r="P786" s="77" t="s">
        <v>2318</v>
      </c>
      <c r="Q786" s="77"/>
      <c r="R786" s="77"/>
      <c r="S786" s="77"/>
      <c r="T786" s="79">
        <v>44529.36142361111</v>
      </c>
      <c r="U786" s="80" t="s">
        <v>4788</v>
      </c>
      <c r="V786" s="77"/>
      <c r="W786" s="77"/>
      <c r="X786" s="81" t="s">
        <v>6787</v>
      </c>
      <c r="Y786" s="77"/>
    </row>
    <row r="787" spans="1:25" x14ac:dyDescent="0.25">
      <c r="A787" s="62" t="s">
        <v>606</v>
      </c>
      <c r="B787" s="62" t="s">
        <v>1671</v>
      </c>
      <c r="C787" s="63"/>
      <c r="D787" s="64"/>
      <c r="E787" s="65"/>
      <c r="F787" s="66"/>
      <c r="G787" s="63" t="str">
        <f>IF(Edges[[#This Row],[Relationship]]="Tweet","Skip","Show")</f>
        <v>Show</v>
      </c>
      <c r="H787" s="67"/>
      <c r="I787" s="68"/>
      <c r="J787" s="68"/>
      <c r="K787" s="34"/>
      <c r="L787" s="75">
        <v>787</v>
      </c>
      <c r="M78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87" s="77" t="s">
        <v>2278</v>
      </c>
      <c r="O787" s="79">
        <v>44529.361793981479</v>
      </c>
      <c r="P787" s="77" t="s">
        <v>2287</v>
      </c>
      <c r="Q787" s="77"/>
      <c r="R787" s="77"/>
      <c r="S787" s="77"/>
      <c r="T787" s="79">
        <v>44529.361793981479</v>
      </c>
      <c r="U787" s="80" t="s">
        <v>4789</v>
      </c>
      <c r="V787" s="77"/>
      <c r="W787" s="77"/>
      <c r="X787" s="81" t="s">
        <v>6788</v>
      </c>
      <c r="Y787" s="77"/>
    </row>
    <row r="788" spans="1:25" x14ac:dyDescent="0.25">
      <c r="A788" s="62" t="s">
        <v>607</v>
      </c>
      <c r="B788" s="62" t="s">
        <v>1714</v>
      </c>
      <c r="C788" s="63"/>
      <c r="D788" s="64"/>
      <c r="E788" s="65"/>
      <c r="F788" s="66"/>
      <c r="G788" s="63" t="str">
        <f>IF(Edges[[#This Row],[Relationship]]="Tweet","Skip","Show")</f>
        <v>Show</v>
      </c>
      <c r="H788" s="67"/>
      <c r="I788" s="68"/>
      <c r="J788" s="68"/>
      <c r="K788" s="34"/>
      <c r="L788" s="75">
        <v>788</v>
      </c>
      <c r="M78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88" s="77" t="s">
        <v>2278</v>
      </c>
      <c r="O788" s="79">
        <v>44529.361990740741</v>
      </c>
      <c r="P788" s="77" t="s">
        <v>2639</v>
      </c>
      <c r="Q788" s="77"/>
      <c r="R788" s="77"/>
      <c r="S788" s="77" t="s">
        <v>4153</v>
      </c>
      <c r="T788" s="79">
        <v>44529.361990740741</v>
      </c>
      <c r="U788" s="80" t="s">
        <v>4790</v>
      </c>
      <c r="V788" s="77"/>
      <c r="W788" s="77"/>
      <c r="X788" s="81" t="s">
        <v>6789</v>
      </c>
      <c r="Y788" s="77"/>
    </row>
    <row r="789" spans="1:25" x14ac:dyDescent="0.25">
      <c r="A789" s="62" t="s">
        <v>608</v>
      </c>
      <c r="B789" s="62" t="s">
        <v>608</v>
      </c>
      <c r="C789" s="63"/>
      <c r="D789" s="64"/>
      <c r="E789" s="65"/>
      <c r="F789" s="66"/>
      <c r="G789" s="63" t="str">
        <f>IF(Edges[[#This Row],[Relationship]]="Tweet","Skip","Show")</f>
        <v>Skip</v>
      </c>
      <c r="H789" s="67"/>
      <c r="I789" s="68"/>
      <c r="J789" s="68"/>
      <c r="K789" s="34"/>
      <c r="L789" s="75">
        <v>789</v>
      </c>
      <c r="M78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89" s="77" t="s">
        <v>178</v>
      </c>
      <c r="O789" s="79">
        <v>44529.36204861111</v>
      </c>
      <c r="P789" s="77" t="s">
        <v>2640</v>
      </c>
      <c r="Q789" s="77"/>
      <c r="R789" s="77"/>
      <c r="S789" s="77" t="s">
        <v>1668</v>
      </c>
      <c r="T789" s="79">
        <v>44529.36204861111</v>
      </c>
      <c r="U789" s="80" t="s">
        <v>4791</v>
      </c>
      <c r="V789" s="77"/>
      <c r="W789" s="77"/>
      <c r="X789" s="81" t="s">
        <v>6790</v>
      </c>
      <c r="Y789" s="77"/>
    </row>
    <row r="790" spans="1:25" x14ac:dyDescent="0.25">
      <c r="A790" s="62" t="s">
        <v>609</v>
      </c>
      <c r="B790" s="62" t="s">
        <v>1910</v>
      </c>
      <c r="C790" s="63"/>
      <c r="D790" s="64"/>
      <c r="E790" s="65"/>
      <c r="F790" s="66"/>
      <c r="G790" s="63" t="str">
        <f>IF(Edges[[#This Row],[Relationship]]="Tweet","Skip","Show")</f>
        <v>Show</v>
      </c>
      <c r="H790" s="67"/>
      <c r="I790" s="68"/>
      <c r="J790" s="68"/>
      <c r="K790" s="34"/>
      <c r="L790" s="75">
        <v>790</v>
      </c>
      <c r="M79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90" s="77" t="s">
        <v>2278</v>
      </c>
      <c r="O790" s="79">
        <v>44529.36146990741</v>
      </c>
      <c r="P790" s="77" t="s">
        <v>2641</v>
      </c>
      <c r="Q790" s="77"/>
      <c r="R790" s="77"/>
      <c r="S790" s="77"/>
      <c r="T790" s="79">
        <v>44529.36146990741</v>
      </c>
      <c r="U790" s="80" t="s">
        <v>4792</v>
      </c>
      <c r="V790" s="77"/>
      <c r="W790" s="77"/>
      <c r="X790" s="81" t="s">
        <v>6791</v>
      </c>
      <c r="Y790" s="77"/>
    </row>
    <row r="791" spans="1:25" x14ac:dyDescent="0.25">
      <c r="A791" s="62" t="s">
        <v>609</v>
      </c>
      <c r="B791" s="62" t="s">
        <v>1762</v>
      </c>
      <c r="C791" s="63"/>
      <c r="D791" s="64"/>
      <c r="E791" s="65"/>
      <c r="F791" s="66"/>
      <c r="G791" s="63" t="str">
        <f>IF(Edges[[#This Row],[Relationship]]="Tweet","Skip","Show")</f>
        <v>Show</v>
      </c>
      <c r="H791" s="67"/>
      <c r="I791" s="68"/>
      <c r="J791" s="68"/>
      <c r="K791" s="34"/>
      <c r="L791" s="75">
        <v>791</v>
      </c>
      <c r="M79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91" s="77" t="s">
        <v>2278</v>
      </c>
      <c r="O791" s="79">
        <v>44529.362199074072</v>
      </c>
      <c r="P791" s="77" t="s">
        <v>2388</v>
      </c>
      <c r="Q791" s="77"/>
      <c r="R791" s="77"/>
      <c r="S791" s="77"/>
      <c r="T791" s="79">
        <v>44529.362199074072</v>
      </c>
      <c r="U791" s="80" t="s">
        <v>4793</v>
      </c>
      <c r="V791" s="77"/>
      <c r="W791" s="77"/>
      <c r="X791" s="81" t="s">
        <v>6792</v>
      </c>
      <c r="Y791" s="77"/>
    </row>
    <row r="792" spans="1:25" x14ac:dyDescent="0.25">
      <c r="A792" s="62" t="s">
        <v>610</v>
      </c>
      <c r="B792" s="62" t="s">
        <v>1911</v>
      </c>
      <c r="C792" s="63"/>
      <c r="D792" s="64"/>
      <c r="E792" s="65"/>
      <c r="F792" s="66"/>
      <c r="G792" s="63" t="str">
        <f>IF(Edges[[#This Row],[Relationship]]="Tweet","Skip","Show")</f>
        <v>Show</v>
      </c>
      <c r="H792" s="67"/>
      <c r="I792" s="68"/>
      <c r="J792" s="68"/>
      <c r="K792" s="34"/>
      <c r="L792" s="75">
        <v>792</v>
      </c>
      <c r="M79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92" s="77" t="s">
        <v>2278</v>
      </c>
      <c r="O792" s="79">
        <v>44529.362291666665</v>
      </c>
      <c r="P792" s="77" t="s">
        <v>2642</v>
      </c>
      <c r="Q792" s="77"/>
      <c r="R792" s="77"/>
      <c r="S792" s="77"/>
      <c r="T792" s="79">
        <v>44529.362291666665</v>
      </c>
      <c r="U792" s="80" t="s">
        <v>4794</v>
      </c>
      <c r="V792" s="77"/>
      <c r="W792" s="77"/>
      <c r="X792" s="81" t="s">
        <v>6793</v>
      </c>
      <c r="Y792" s="81" t="s">
        <v>8383</v>
      </c>
    </row>
    <row r="793" spans="1:25" x14ac:dyDescent="0.25">
      <c r="A793" s="62" t="s">
        <v>610</v>
      </c>
      <c r="B793" s="62" t="s">
        <v>1912</v>
      </c>
      <c r="C793" s="63"/>
      <c r="D793" s="64"/>
      <c r="E793" s="65"/>
      <c r="F793" s="66"/>
      <c r="G793" s="63" t="str">
        <f>IF(Edges[[#This Row],[Relationship]]="Tweet","Skip","Show")</f>
        <v>Show</v>
      </c>
      <c r="H793" s="67"/>
      <c r="I793" s="68"/>
      <c r="J793" s="68"/>
      <c r="K793" s="34"/>
      <c r="L793" s="75">
        <v>793</v>
      </c>
      <c r="M79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93" s="77" t="s">
        <v>2279</v>
      </c>
      <c r="O793" s="79">
        <v>44529.362291666665</v>
      </c>
      <c r="P793" s="77" t="s">
        <v>2642</v>
      </c>
      <c r="Q793" s="77"/>
      <c r="R793" s="77"/>
      <c r="S793" s="77"/>
      <c r="T793" s="79">
        <v>44529.362291666665</v>
      </c>
      <c r="U793" s="80" t="s">
        <v>4794</v>
      </c>
      <c r="V793" s="77"/>
      <c r="W793" s="77"/>
      <c r="X793" s="81" t="s">
        <v>6793</v>
      </c>
      <c r="Y793" s="81" t="s">
        <v>8383</v>
      </c>
    </row>
    <row r="794" spans="1:25" x14ac:dyDescent="0.25">
      <c r="A794" s="62" t="s">
        <v>611</v>
      </c>
      <c r="B794" s="62" t="s">
        <v>611</v>
      </c>
      <c r="C794" s="63"/>
      <c r="D794" s="64"/>
      <c r="E794" s="65"/>
      <c r="F794" s="66"/>
      <c r="G794" s="63" t="str">
        <f>IF(Edges[[#This Row],[Relationship]]="Tweet","Skip","Show")</f>
        <v>Skip</v>
      </c>
      <c r="H794" s="67"/>
      <c r="I794" s="68"/>
      <c r="J794" s="68"/>
      <c r="K794" s="34"/>
      <c r="L794" s="75">
        <v>794</v>
      </c>
      <c r="M79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94" s="77" t="s">
        <v>178</v>
      </c>
      <c r="O794" s="79">
        <v>44529.338495370372</v>
      </c>
      <c r="P794" s="77" t="s">
        <v>2643</v>
      </c>
      <c r="Q794" s="80" t="s">
        <v>3650</v>
      </c>
      <c r="R794" s="77" t="s">
        <v>4020</v>
      </c>
      <c r="S794" s="77" t="s">
        <v>4120</v>
      </c>
      <c r="T794" s="79">
        <v>44529.338495370372</v>
      </c>
      <c r="U794" s="80" t="s">
        <v>4795</v>
      </c>
      <c r="V794" s="77"/>
      <c r="W794" s="77"/>
      <c r="X794" s="81" t="s">
        <v>6794</v>
      </c>
      <c r="Y794" s="77"/>
    </row>
    <row r="795" spans="1:25" x14ac:dyDescent="0.25">
      <c r="A795" s="62" t="s">
        <v>611</v>
      </c>
      <c r="B795" s="62" t="s">
        <v>611</v>
      </c>
      <c r="C795" s="63"/>
      <c r="D795" s="64"/>
      <c r="E795" s="65"/>
      <c r="F795" s="66"/>
      <c r="G795" s="63" t="str">
        <f>IF(Edges[[#This Row],[Relationship]]="Tweet","Skip","Show")</f>
        <v>Skip</v>
      </c>
      <c r="H795" s="67"/>
      <c r="I795" s="68"/>
      <c r="J795" s="68"/>
      <c r="K795" s="34"/>
      <c r="L795" s="75">
        <v>795</v>
      </c>
      <c r="M79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95" s="77" t="s">
        <v>178</v>
      </c>
      <c r="O795" s="79">
        <v>44529.338518518518</v>
      </c>
      <c r="P795" s="77" t="s">
        <v>2644</v>
      </c>
      <c r="Q795" s="80" t="s">
        <v>3651</v>
      </c>
      <c r="R795" s="77" t="s">
        <v>4020</v>
      </c>
      <c r="S795" s="77" t="s">
        <v>4120</v>
      </c>
      <c r="T795" s="79">
        <v>44529.338518518518</v>
      </c>
      <c r="U795" s="80" t="s">
        <v>4796</v>
      </c>
      <c r="V795" s="77"/>
      <c r="W795" s="77"/>
      <c r="X795" s="81" t="s">
        <v>6795</v>
      </c>
      <c r="Y795" s="77"/>
    </row>
    <row r="796" spans="1:25" x14ac:dyDescent="0.25">
      <c r="A796" s="62" t="s">
        <v>611</v>
      </c>
      <c r="B796" s="62" t="s">
        <v>611</v>
      </c>
      <c r="C796" s="63"/>
      <c r="D796" s="64"/>
      <c r="E796" s="65"/>
      <c r="F796" s="66"/>
      <c r="G796" s="63" t="str">
        <f>IF(Edges[[#This Row],[Relationship]]="Tweet","Skip","Show")</f>
        <v>Skip</v>
      </c>
      <c r="H796" s="67"/>
      <c r="I796" s="68"/>
      <c r="J796" s="68"/>
      <c r="K796" s="34"/>
      <c r="L796" s="75">
        <v>796</v>
      </c>
      <c r="M79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96" s="77" t="s">
        <v>178</v>
      </c>
      <c r="O796" s="79">
        <v>44529.338541666664</v>
      </c>
      <c r="P796" s="77" t="s">
        <v>2645</v>
      </c>
      <c r="Q796" s="80" t="s">
        <v>3652</v>
      </c>
      <c r="R796" s="77" t="s">
        <v>4020</v>
      </c>
      <c r="S796" s="77" t="s">
        <v>4120</v>
      </c>
      <c r="T796" s="79">
        <v>44529.338541666664</v>
      </c>
      <c r="U796" s="80" t="s">
        <v>4797</v>
      </c>
      <c r="V796" s="77"/>
      <c r="W796" s="77"/>
      <c r="X796" s="81" t="s">
        <v>6796</v>
      </c>
      <c r="Y796" s="77"/>
    </row>
    <row r="797" spans="1:25" x14ac:dyDescent="0.25">
      <c r="A797" s="62" t="s">
        <v>611</v>
      </c>
      <c r="B797" s="62" t="s">
        <v>611</v>
      </c>
      <c r="C797" s="63"/>
      <c r="D797" s="64"/>
      <c r="E797" s="65"/>
      <c r="F797" s="66"/>
      <c r="G797" s="63" t="str">
        <f>IF(Edges[[#This Row],[Relationship]]="Tweet","Skip","Show")</f>
        <v>Skip</v>
      </c>
      <c r="H797" s="67"/>
      <c r="I797" s="68"/>
      <c r="J797" s="68"/>
      <c r="K797" s="34"/>
      <c r="L797" s="75">
        <v>797</v>
      </c>
      <c r="M79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97" s="77" t="s">
        <v>178</v>
      </c>
      <c r="O797" s="79">
        <v>44529.338553240741</v>
      </c>
      <c r="P797" s="77" t="s">
        <v>2646</v>
      </c>
      <c r="Q797" s="80" t="s">
        <v>3653</v>
      </c>
      <c r="R797" s="77" t="s">
        <v>4020</v>
      </c>
      <c r="S797" s="77" t="s">
        <v>4120</v>
      </c>
      <c r="T797" s="79">
        <v>44529.338553240741</v>
      </c>
      <c r="U797" s="80" t="s">
        <v>4798</v>
      </c>
      <c r="V797" s="77"/>
      <c r="W797" s="77"/>
      <c r="X797" s="81" t="s">
        <v>6797</v>
      </c>
      <c r="Y797" s="77"/>
    </row>
    <row r="798" spans="1:25" x14ac:dyDescent="0.25">
      <c r="A798" s="62" t="s">
        <v>611</v>
      </c>
      <c r="B798" s="62" t="s">
        <v>611</v>
      </c>
      <c r="C798" s="63"/>
      <c r="D798" s="64"/>
      <c r="E798" s="65"/>
      <c r="F798" s="66"/>
      <c r="G798" s="63" t="str">
        <f>IF(Edges[[#This Row],[Relationship]]="Tweet","Skip","Show")</f>
        <v>Skip</v>
      </c>
      <c r="H798" s="67"/>
      <c r="I798" s="68"/>
      <c r="J798" s="68"/>
      <c r="K798" s="34"/>
      <c r="L798" s="75">
        <v>798</v>
      </c>
      <c r="M79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98" s="77" t="s">
        <v>178</v>
      </c>
      <c r="O798" s="79">
        <v>44529.338564814818</v>
      </c>
      <c r="P798" s="77" t="s">
        <v>2647</v>
      </c>
      <c r="Q798" s="80" t="s">
        <v>3654</v>
      </c>
      <c r="R798" s="77" t="s">
        <v>4020</v>
      </c>
      <c r="S798" s="77" t="s">
        <v>4120</v>
      </c>
      <c r="T798" s="79">
        <v>44529.338564814818</v>
      </c>
      <c r="U798" s="80" t="s">
        <v>4799</v>
      </c>
      <c r="V798" s="77"/>
      <c r="W798" s="77"/>
      <c r="X798" s="81" t="s">
        <v>6798</v>
      </c>
      <c r="Y798" s="77"/>
    </row>
    <row r="799" spans="1:25" x14ac:dyDescent="0.25">
      <c r="A799" s="62" t="s">
        <v>611</v>
      </c>
      <c r="B799" s="62" t="s">
        <v>611</v>
      </c>
      <c r="C799" s="63"/>
      <c r="D799" s="64"/>
      <c r="E799" s="65"/>
      <c r="F799" s="66"/>
      <c r="G799" s="63" t="str">
        <f>IF(Edges[[#This Row],[Relationship]]="Tweet","Skip","Show")</f>
        <v>Skip</v>
      </c>
      <c r="H799" s="67"/>
      <c r="I799" s="68"/>
      <c r="J799" s="68"/>
      <c r="K799" s="34"/>
      <c r="L799" s="75">
        <v>799</v>
      </c>
      <c r="M79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799" s="77" t="s">
        <v>178</v>
      </c>
      <c r="O799" s="79">
        <v>44529.338576388887</v>
      </c>
      <c r="P799" s="77" t="s">
        <v>2648</v>
      </c>
      <c r="Q799" s="80" t="s">
        <v>3655</v>
      </c>
      <c r="R799" s="77" t="s">
        <v>4020</v>
      </c>
      <c r="S799" s="77" t="s">
        <v>4120</v>
      </c>
      <c r="T799" s="79">
        <v>44529.338576388887</v>
      </c>
      <c r="U799" s="80" t="s">
        <v>4800</v>
      </c>
      <c r="V799" s="77"/>
      <c r="W799" s="77"/>
      <c r="X799" s="81" t="s">
        <v>6799</v>
      </c>
      <c r="Y799" s="77"/>
    </row>
    <row r="800" spans="1:25" x14ac:dyDescent="0.25">
      <c r="A800" s="62" t="s">
        <v>611</v>
      </c>
      <c r="B800" s="62" t="s">
        <v>611</v>
      </c>
      <c r="C800" s="63"/>
      <c r="D800" s="64"/>
      <c r="E800" s="65"/>
      <c r="F800" s="66"/>
      <c r="G800" s="63" t="str">
        <f>IF(Edges[[#This Row],[Relationship]]="Tweet","Skip","Show")</f>
        <v>Skip</v>
      </c>
      <c r="H800" s="67"/>
      <c r="I800" s="68"/>
      <c r="J800" s="68"/>
      <c r="K800" s="34"/>
      <c r="L800" s="75">
        <v>800</v>
      </c>
      <c r="M80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00" s="77" t="s">
        <v>178</v>
      </c>
      <c r="O800" s="79">
        <v>44529.338587962964</v>
      </c>
      <c r="P800" s="77" t="s">
        <v>2649</v>
      </c>
      <c r="Q800" s="80" t="s">
        <v>3656</v>
      </c>
      <c r="R800" s="77" t="s">
        <v>4020</v>
      </c>
      <c r="S800" s="77" t="s">
        <v>4120</v>
      </c>
      <c r="T800" s="79">
        <v>44529.338587962964</v>
      </c>
      <c r="U800" s="80" t="s">
        <v>4801</v>
      </c>
      <c r="V800" s="77"/>
      <c r="W800" s="77"/>
      <c r="X800" s="81" t="s">
        <v>6800</v>
      </c>
      <c r="Y800" s="77"/>
    </row>
    <row r="801" spans="1:25" x14ac:dyDescent="0.25">
      <c r="A801" s="62" t="s">
        <v>611</v>
      </c>
      <c r="B801" s="62" t="s">
        <v>611</v>
      </c>
      <c r="C801" s="63"/>
      <c r="D801" s="64"/>
      <c r="E801" s="65"/>
      <c r="F801" s="66"/>
      <c r="G801" s="63" t="str">
        <f>IF(Edges[[#This Row],[Relationship]]="Tweet","Skip","Show")</f>
        <v>Skip</v>
      </c>
      <c r="H801" s="67"/>
      <c r="I801" s="68"/>
      <c r="J801" s="68"/>
      <c r="K801" s="34"/>
      <c r="L801" s="75">
        <v>801</v>
      </c>
      <c r="M80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01" s="77" t="s">
        <v>178</v>
      </c>
      <c r="O801" s="79">
        <v>44529.33861111111</v>
      </c>
      <c r="P801" s="77" t="s">
        <v>2650</v>
      </c>
      <c r="Q801" s="80" t="s">
        <v>3657</v>
      </c>
      <c r="R801" s="77" t="s">
        <v>4020</v>
      </c>
      <c r="S801" s="77" t="s">
        <v>4120</v>
      </c>
      <c r="T801" s="79">
        <v>44529.33861111111</v>
      </c>
      <c r="U801" s="80" t="s">
        <v>4802</v>
      </c>
      <c r="V801" s="77"/>
      <c r="W801" s="77"/>
      <c r="X801" s="81" t="s">
        <v>6801</v>
      </c>
      <c r="Y801" s="77"/>
    </row>
    <row r="802" spans="1:25" x14ac:dyDescent="0.25">
      <c r="A802" s="62" t="s">
        <v>611</v>
      </c>
      <c r="B802" s="62" t="s">
        <v>611</v>
      </c>
      <c r="C802" s="63"/>
      <c r="D802" s="64"/>
      <c r="E802" s="65"/>
      <c r="F802" s="66"/>
      <c r="G802" s="63" t="str">
        <f>IF(Edges[[#This Row],[Relationship]]="Tweet","Skip","Show")</f>
        <v>Skip</v>
      </c>
      <c r="H802" s="67"/>
      <c r="I802" s="68"/>
      <c r="J802" s="68"/>
      <c r="K802" s="34"/>
      <c r="L802" s="75">
        <v>802</v>
      </c>
      <c r="M80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02" s="77" t="s">
        <v>178</v>
      </c>
      <c r="O802" s="79">
        <v>44529.348402777781</v>
      </c>
      <c r="P802" s="77" t="s">
        <v>2651</v>
      </c>
      <c r="Q802" s="80" t="s">
        <v>3658</v>
      </c>
      <c r="R802" s="77" t="s">
        <v>4035</v>
      </c>
      <c r="S802" s="77" t="s">
        <v>4120</v>
      </c>
      <c r="T802" s="79">
        <v>44529.348402777781</v>
      </c>
      <c r="U802" s="80" t="s">
        <v>4803</v>
      </c>
      <c r="V802" s="77"/>
      <c r="W802" s="77"/>
      <c r="X802" s="81" t="s">
        <v>6802</v>
      </c>
      <c r="Y802" s="77"/>
    </row>
    <row r="803" spans="1:25" x14ac:dyDescent="0.25">
      <c r="A803" s="62" t="s">
        <v>611</v>
      </c>
      <c r="B803" s="62" t="s">
        <v>611</v>
      </c>
      <c r="C803" s="63"/>
      <c r="D803" s="64"/>
      <c r="E803" s="65"/>
      <c r="F803" s="66"/>
      <c r="G803" s="63" t="str">
        <f>IF(Edges[[#This Row],[Relationship]]="Tweet","Skip","Show")</f>
        <v>Skip</v>
      </c>
      <c r="H803" s="67"/>
      <c r="I803" s="68"/>
      <c r="J803" s="68"/>
      <c r="K803" s="34"/>
      <c r="L803" s="75">
        <v>803</v>
      </c>
      <c r="M80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03" s="77" t="s">
        <v>178</v>
      </c>
      <c r="O803" s="79">
        <v>44529.348402777781</v>
      </c>
      <c r="P803" s="77" t="s">
        <v>2652</v>
      </c>
      <c r="Q803" s="80" t="s">
        <v>3659</v>
      </c>
      <c r="R803" s="77" t="s">
        <v>4018</v>
      </c>
      <c r="S803" s="77"/>
      <c r="T803" s="79">
        <v>44529.348402777781</v>
      </c>
      <c r="U803" s="80" t="s">
        <v>4804</v>
      </c>
      <c r="V803" s="77"/>
      <c r="W803" s="77"/>
      <c r="X803" s="81" t="s">
        <v>6803</v>
      </c>
      <c r="Y803" s="77"/>
    </row>
    <row r="804" spans="1:25" x14ac:dyDescent="0.25">
      <c r="A804" s="62" t="s">
        <v>611</v>
      </c>
      <c r="B804" s="62" t="s">
        <v>611</v>
      </c>
      <c r="C804" s="63"/>
      <c r="D804" s="64"/>
      <c r="E804" s="65"/>
      <c r="F804" s="66"/>
      <c r="G804" s="63" t="str">
        <f>IF(Edges[[#This Row],[Relationship]]="Tweet","Skip","Show")</f>
        <v>Skip</v>
      </c>
      <c r="H804" s="67"/>
      <c r="I804" s="68"/>
      <c r="J804" s="68"/>
      <c r="K804" s="34"/>
      <c r="L804" s="75">
        <v>804</v>
      </c>
      <c r="M80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04" s="77" t="s">
        <v>178</v>
      </c>
      <c r="O804" s="79">
        <v>44529.348414351851</v>
      </c>
      <c r="P804" s="77" t="s">
        <v>2653</v>
      </c>
      <c r="Q804" s="80" t="s">
        <v>3660</v>
      </c>
      <c r="R804" s="77" t="s">
        <v>4018</v>
      </c>
      <c r="S804" s="77"/>
      <c r="T804" s="79">
        <v>44529.348414351851</v>
      </c>
      <c r="U804" s="80" t="s">
        <v>4805</v>
      </c>
      <c r="V804" s="77"/>
      <c r="W804" s="77"/>
      <c r="X804" s="81" t="s">
        <v>6804</v>
      </c>
      <c r="Y804" s="77"/>
    </row>
    <row r="805" spans="1:25" x14ac:dyDescent="0.25">
      <c r="A805" s="62" t="s">
        <v>611</v>
      </c>
      <c r="B805" s="62" t="s">
        <v>611</v>
      </c>
      <c r="C805" s="63"/>
      <c r="D805" s="64"/>
      <c r="E805" s="65"/>
      <c r="F805" s="66"/>
      <c r="G805" s="63" t="str">
        <f>IF(Edges[[#This Row],[Relationship]]="Tweet","Skip","Show")</f>
        <v>Skip</v>
      </c>
      <c r="H805" s="67"/>
      <c r="I805" s="68"/>
      <c r="J805" s="68"/>
      <c r="K805" s="34"/>
      <c r="L805" s="75">
        <v>805</v>
      </c>
      <c r="M80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05" s="77" t="s">
        <v>178</v>
      </c>
      <c r="O805" s="79">
        <v>44529.348414351851</v>
      </c>
      <c r="P805" s="77" t="s">
        <v>2654</v>
      </c>
      <c r="Q805" s="80" t="s">
        <v>3661</v>
      </c>
      <c r="R805" s="77" t="s">
        <v>4018</v>
      </c>
      <c r="S805" s="77"/>
      <c r="T805" s="79">
        <v>44529.348414351851</v>
      </c>
      <c r="U805" s="80" t="s">
        <v>4806</v>
      </c>
      <c r="V805" s="77"/>
      <c r="W805" s="77"/>
      <c r="X805" s="81" t="s">
        <v>6805</v>
      </c>
      <c r="Y805" s="77"/>
    </row>
    <row r="806" spans="1:25" x14ac:dyDescent="0.25">
      <c r="A806" s="62" t="s">
        <v>611</v>
      </c>
      <c r="B806" s="62" t="s">
        <v>611</v>
      </c>
      <c r="C806" s="63"/>
      <c r="D806" s="64"/>
      <c r="E806" s="65"/>
      <c r="F806" s="66"/>
      <c r="G806" s="63" t="str">
        <f>IF(Edges[[#This Row],[Relationship]]="Tweet","Skip","Show")</f>
        <v>Skip</v>
      </c>
      <c r="H806" s="67"/>
      <c r="I806" s="68"/>
      <c r="J806" s="68"/>
      <c r="K806" s="34"/>
      <c r="L806" s="75">
        <v>806</v>
      </c>
      <c r="M80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06" s="77" t="s">
        <v>178</v>
      </c>
      <c r="O806" s="79">
        <v>44529.348425925928</v>
      </c>
      <c r="P806" s="77" t="s">
        <v>2655</v>
      </c>
      <c r="Q806" s="80" t="s">
        <v>3662</v>
      </c>
      <c r="R806" s="77" t="s">
        <v>4018</v>
      </c>
      <c r="S806" s="77"/>
      <c r="T806" s="79">
        <v>44529.348425925928</v>
      </c>
      <c r="U806" s="80" t="s">
        <v>4807</v>
      </c>
      <c r="V806" s="77"/>
      <c r="W806" s="77"/>
      <c r="X806" s="81" t="s">
        <v>6806</v>
      </c>
      <c r="Y806" s="77"/>
    </row>
    <row r="807" spans="1:25" x14ac:dyDescent="0.25">
      <c r="A807" s="62" t="s">
        <v>611</v>
      </c>
      <c r="B807" s="62" t="s">
        <v>611</v>
      </c>
      <c r="C807" s="63"/>
      <c r="D807" s="64"/>
      <c r="E807" s="65"/>
      <c r="F807" s="66"/>
      <c r="G807" s="63" t="str">
        <f>IF(Edges[[#This Row],[Relationship]]="Tweet","Skip","Show")</f>
        <v>Skip</v>
      </c>
      <c r="H807" s="67"/>
      <c r="I807" s="68"/>
      <c r="J807" s="68"/>
      <c r="K807" s="34"/>
      <c r="L807" s="75">
        <v>807</v>
      </c>
      <c r="M80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07" s="77" t="s">
        <v>178</v>
      </c>
      <c r="O807" s="79">
        <v>44529.348437499997</v>
      </c>
      <c r="P807" s="77" t="s">
        <v>2656</v>
      </c>
      <c r="Q807" s="80" t="s">
        <v>3663</v>
      </c>
      <c r="R807" s="77" t="s">
        <v>4035</v>
      </c>
      <c r="S807" s="77" t="s">
        <v>4120</v>
      </c>
      <c r="T807" s="79">
        <v>44529.348437499997</v>
      </c>
      <c r="U807" s="80" t="s">
        <v>4808</v>
      </c>
      <c r="V807" s="77"/>
      <c r="W807" s="77"/>
      <c r="X807" s="81" t="s">
        <v>6807</v>
      </c>
      <c r="Y807" s="77"/>
    </row>
    <row r="808" spans="1:25" x14ac:dyDescent="0.25">
      <c r="A808" s="62" t="s">
        <v>611</v>
      </c>
      <c r="B808" s="62" t="s">
        <v>611</v>
      </c>
      <c r="C808" s="63"/>
      <c r="D808" s="64"/>
      <c r="E808" s="65"/>
      <c r="F808" s="66"/>
      <c r="G808" s="63" t="str">
        <f>IF(Edges[[#This Row],[Relationship]]="Tweet","Skip","Show")</f>
        <v>Skip</v>
      </c>
      <c r="H808" s="67"/>
      <c r="I808" s="68"/>
      <c r="J808" s="68"/>
      <c r="K808" s="34"/>
      <c r="L808" s="75">
        <v>808</v>
      </c>
      <c r="M80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08" s="77" t="s">
        <v>178</v>
      </c>
      <c r="O808" s="79">
        <v>44529.348437499997</v>
      </c>
      <c r="P808" s="77" t="s">
        <v>2657</v>
      </c>
      <c r="Q808" s="80" t="s">
        <v>3664</v>
      </c>
      <c r="R808" s="77" t="s">
        <v>4018</v>
      </c>
      <c r="S808" s="77"/>
      <c r="T808" s="79">
        <v>44529.348437499997</v>
      </c>
      <c r="U808" s="80" t="s">
        <v>4809</v>
      </c>
      <c r="V808" s="77"/>
      <c r="W808" s="77"/>
      <c r="X808" s="81" t="s">
        <v>6808</v>
      </c>
      <c r="Y808" s="77"/>
    </row>
    <row r="809" spans="1:25" x14ac:dyDescent="0.25">
      <c r="A809" s="62" t="s">
        <v>611</v>
      </c>
      <c r="B809" s="62" t="s">
        <v>611</v>
      </c>
      <c r="C809" s="63"/>
      <c r="D809" s="64"/>
      <c r="E809" s="65"/>
      <c r="F809" s="66"/>
      <c r="G809" s="63" t="str">
        <f>IF(Edges[[#This Row],[Relationship]]="Tweet","Skip","Show")</f>
        <v>Skip</v>
      </c>
      <c r="H809" s="67"/>
      <c r="I809" s="68"/>
      <c r="J809" s="68"/>
      <c r="K809" s="34"/>
      <c r="L809" s="75">
        <v>809</v>
      </c>
      <c r="M80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09" s="77" t="s">
        <v>178</v>
      </c>
      <c r="O809" s="79">
        <v>44529.348449074074</v>
      </c>
      <c r="P809" s="77" t="s">
        <v>2658</v>
      </c>
      <c r="Q809" s="80" t="s">
        <v>3665</v>
      </c>
      <c r="R809" s="77" t="s">
        <v>4018</v>
      </c>
      <c r="S809" s="77"/>
      <c r="T809" s="79">
        <v>44529.348449074074</v>
      </c>
      <c r="U809" s="80" t="s">
        <v>4810</v>
      </c>
      <c r="V809" s="77"/>
      <c r="W809" s="77"/>
      <c r="X809" s="81" t="s">
        <v>6809</v>
      </c>
      <c r="Y809" s="77"/>
    </row>
    <row r="810" spans="1:25" x14ac:dyDescent="0.25">
      <c r="A810" s="62" t="s">
        <v>611</v>
      </c>
      <c r="B810" s="62" t="s">
        <v>611</v>
      </c>
      <c r="C810" s="63"/>
      <c r="D810" s="64"/>
      <c r="E810" s="65"/>
      <c r="F810" s="66"/>
      <c r="G810" s="63" t="str">
        <f>IF(Edges[[#This Row],[Relationship]]="Tweet","Skip","Show")</f>
        <v>Skip</v>
      </c>
      <c r="H810" s="67"/>
      <c r="I810" s="68"/>
      <c r="J810" s="68"/>
      <c r="K810" s="34"/>
      <c r="L810" s="75">
        <v>810</v>
      </c>
      <c r="M81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10" s="77" t="s">
        <v>178</v>
      </c>
      <c r="O810" s="79">
        <v>44529.36241898148</v>
      </c>
      <c r="P810" s="77" t="s">
        <v>2659</v>
      </c>
      <c r="Q810" s="80" t="s">
        <v>3666</v>
      </c>
      <c r="R810" s="77" t="s">
        <v>4046</v>
      </c>
      <c r="S810" s="77" t="s">
        <v>4120</v>
      </c>
      <c r="T810" s="79">
        <v>44529.36241898148</v>
      </c>
      <c r="U810" s="80" t="s">
        <v>4811</v>
      </c>
      <c r="V810" s="77"/>
      <c r="W810" s="77"/>
      <c r="X810" s="81" t="s">
        <v>6810</v>
      </c>
      <c r="Y810" s="77"/>
    </row>
    <row r="811" spans="1:25" x14ac:dyDescent="0.25">
      <c r="A811" s="62" t="s">
        <v>611</v>
      </c>
      <c r="B811" s="62" t="s">
        <v>611</v>
      </c>
      <c r="C811" s="63"/>
      <c r="D811" s="64"/>
      <c r="E811" s="65"/>
      <c r="F811" s="66"/>
      <c r="G811" s="63" t="str">
        <f>IF(Edges[[#This Row],[Relationship]]="Tweet","Skip","Show")</f>
        <v>Skip</v>
      </c>
      <c r="H811" s="67"/>
      <c r="I811" s="68"/>
      <c r="J811" s="68"/>
      <c r="K811" s="34"/>
      <c r="L811" s="75">
        <v>811</v>
      </c>
      <c r="M81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11" s="77" t="s">
        <v>178</v>
      </c>
      <c r="O811" s="79">
        <v>44529.362430555557</v>
      </c>
      <c r="P811" s="77" t="s">
        <v>2660</v>
      </c>
      <c r="Q811" s="80" t="s">
        <v>3667</v>
      </c>
      <c r="R811" s="77" t="s">
        <v>4018</v>
      </c>
      <c r="S811" s="77"/>
      <c r="T811" s="79">
        <v>44529.362430555557</v>
      </c>
      <c r="U811" s="80" t="s">
        <v>4812</v>
      </c>
      <c r="V811" s="77"/>
      <c r="W811" s="77"/>
      <c r="X811" s="81" t="s">
        <v>6811</v>
      </c>
      <c r="Y811" s="77"/>
    </row>
    <row r="812" spans="1:25" x14ac:dyDescent="0.25">
      <c r="A812" s="62" t="s">
        <v>611</v>
      </c>
      <c r="B812" s="62" t="s">
        <v>611</v>
      </c>
      <c r="C812" s="63"/>
      <c r="D812" s="64"/>
      <c r="E812" s="65"/>
      <c r="F812" s="66"/>
      <c r="G812" s="63" t="str">
        <f>IF(Edges[[#This Row],[Relationship]]="Tweet","Skip","Show")</f>
        <v>Skip</v>
      </c>
      <c r="H812" s="67"/>
      <c r="I812" s="68"/>
      <c r="J812" s="68"/>
      <c r="K812" s="34"/>
      <c r="L812" s="75">
        <v>812</v>
      </c>
      <c r="M81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12" s="77" t="s">
        <v>178</v>
      </c>
      <c r="O812" s="79">
        <v>44529.362442129626</v>
      </c>
      <c r="P812" s="77" t="s">
        <v>2661</v>
      </c>
      <c r="Q812" s="80" t="s">
        <v>3668</v>
      </c>
      <c r="R812" s="77" t="s">
        <v>4046</v>
      </c>
      <c r="S812" s="77" t="s">
        <v>4120</v>
      </c>
      <c r="T812" s="79">
        <v>44529.362442129626</v>
      </c>
      <c r="U812" s="80" t="s">
        <v>4813</v>
      </c>
      <c r="V812" s="77"/>
      <c r="W812" s="77"/>
      <c r="X812" s="81" t="s">
        <v>6812</v>
      </c>
      <c r="Y812" s="77"/>
    </row>
    <row r="813" spans="1:25" x14ac:dyDescent="0.25">
      <c r="A813" s="62" t="s">
        <v>611</v>
      </c>
      <c r="B813" s="62" t="s">
        <v>611</v>
      </c>
      <c r="C813" s="63"/>
      <c r="D813" s="64"/>
      <c r="E813" s="65"/>
      <c r="F813" s="66"/>
      <c r="G813" s="63" t="str">
        <f>IF(Edges[[#This Row],[Relationship]]="Tweet","Skip","Show")</f>
        <v>Skip</v>
      </c>
      <c r="H813" s="67"/>
      <c r="I813" s="68"/>
      <c r="J813" s="68"/>
      <c r="K813" s="34"/>
      <c r="L813" s="75">
        <v>813</v>
      </c>
      <c r="M81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13" s="77" t="s">
        <v>178</v>
      </c>
      <c r="O813" s="79">
        <v>44529.36246527778</v>
      </c>
      <c r="P813" s="77" t="s">
        <v>2662</v>
      </c>
      <c r="Q813" s="80" t="s">
        <v>3669</v>
      </c>
      <c r="R813" s="77" t="s">
        <v>4046</v>
      </c>
      <c r="S813" s="77" t="s">
        <v>4120</v>
      </c>
      <c r="T813" s="79">
        <v>44529.36246527778</v>
      </c>
      <c r="U813" s="80" t="s">
        <v>4814</v>
      </c>
      <c r="V813" s="77"/>
      <c r="W813" s="77"/>
      <c r="X813" s="81" t="s">
        <v>6813</v>
      </c>
      <c r="Y813" s="77"/>
    </row>
    <row r="814" spans="1:25" x14ac:dyDescent="0.25">
      <c r="A814" s="62" t="s">
        <v>611</v>
      </c>
      <c r="B814" s="62" t="s">
        <v>611</v>
      </c>
      <c r="C814" s="63"/>
      <c r="D814" s="64"/>
      <c r="E814" s="65"/>
      <c r="F814" s="66"/>
      <c r="G814" s="63" t="str">
        <f>IF(Edges[[#This Row],[Relationship]]="Tweet","Skip","Show")</f>
        <v>Skip</v>
      </c>
      <c r="H814" s="67"/>
      <c r="I814" s="68"/>
      <c r="J814" s="68"/>
      <c r="K814" s="34"/>
      <c r="L814" s="75">
        <v>814</v>
      </c>
      <c r="M81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14" s="77" t="s">
        <v>178</v>
      </c>
      <c r="O814" s="79">
        <v>44529.362488425926</v>
      </c>
      <c r="P814" s="77" t="s">
        <v>2663</v>
      </c>
      <c r="Q814" s="80" t="s">
        <v>3670</v>
      </c>
      <c r="R814" s="77" t="s">
        <v>4046</v>
      </c>
      <c r="S814" s="77" t="s">
        <v>4120</v>
      </c>
      <c r="T814" s="79">
        <v>44529.362488425926</v>
      </c>
      <c r="U814" s="80" t="s">
        <v>4815</v>
      </c>
      <c r="V814" s="77"/>
      <c r="W814" s="77"/>
      <c r="X814" s="81" t="s">
        <v>6814</v>
      </c>
      <c r="Y814" s="77"/>
    </row>
    <row r="815" spans="1:25" x14ac:dyDescent="0.25">
      <c r="A815" s="62" t="s">
        <v>611</v>
      </c>
      <c r="B815" s="62" t="s">
        <v>611</v>
      </c>
      <c r="C815" s="63"/>
      <c r="D815" s="64"/>
      <c r="E815" s="65"/>
      <c r="F815" s="66"/>
      <c r="G815" s="63" t="str">
        <f>IF(Edges[[#This Row],[Relationship]]="Tweet","Skip","Show")</f>
        <v>Skip</v>
      </c>
      <c r="H815" s="67"/>
      <c r="I815" s="68"/>
      <c r="J815" s="68"/>
      <c r="K815" s="34"/>
      <c r="L815" s="75">
        <v>815</v>
      </c>
      <c r="M81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15" s="77" t="s">
        <v>178</v>
      </c>
      <c r="O815" s="79">
        <v>44529.362500000003</v>
      </c>
      <c r="P815" s="77" t="s">
        <v>2664</v>
      </c>
      <c r="Q815" s="80" t="s">
        <v>3671</v>
      </c>
      <c r="R815" s="77" t="s">
        <v>4046</v>
      </c>
      <c r="S815" s="77" t="s">
        <v>4120</v>
      </c>
      <c r="T815" s="79">
        <v>44529.362500000003</v>
      </c>
      <c r="U815" s="80" t="s">
        <v>4816</v>
      </c>
      <c r="V815" s="77"/>
      <c r="W815" s="77"/>
      <c r="X815" s="81" t="s">
        <v>6815</v>
      </c>
      <c r="Y815" s="77"/>
    </row>
    <row r="816" spans="1:25" x14ac:dyDescent="0.25">
      <c r="A816" s="62" t="s">
        <v>611</v>
      </c>
      <c r="B816" s="62" t="s">
        <v>611</v>
      </c>
      <c r="C816" s="63"/>
      <c r="D816" s="64"/>
      <c r="E816" s="65"/>
      <c r="F816" s="66"/>
      <c r="G816" s="63" t="str">
        <f>IF(Edges[[#This Row],[Relationship]]="Tweet","Skip","Show")</f>
        <v>Skip</v>
      </c>
      <c r="H816" s="67"/>
      <c r="I816" s="68"/>
      <c r="J816" s="68"/>
      <c r="K816" s="34"/>
      <c r="L816" s="75">
        <v>816</v>
      </c>
      <c r="M81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16" s="77" t="s">
        <v>178</v>
      </c>
      <c r="O816" s="79">
        <v>44529.362511574072</v>
      </c>
      <c r="P816" s="77" t="s">
        <v>2665</v>
      </c>
      <c r="Q816" s="80" t="s">
        <v>3672</v>
      </c>
      <c r="R816" s="77" t="s">
        <v>4046</v>
      </c>
      <c r="S816" s="77" t="s">
        <v>4120</v>
      </c>
      <c r="T816" s="79">
        <v>44529.362511574072</v>
      </c>
      <c r="U816" s="80" t="s">
        <v>4817</v>
      </c>
      <c r="V816" s="77"/>
      <c r="W816" s="77"/>
      <c r="X816" s="81" t="s">
        <v>6816</v>
      </c>
      <c r="Y816" s="77"/>
    </row>
    <row r="817" spans="1:25" x14ac:dyDescent="0.25">
      <c r="A817" s="62" t="s">
        <v>611</v>
      </c>
      <c r="B817" s="62" t="s">
        <v>611</v>
      </c>
      <c r="C817" s="63"/>
      <c r="D817" s="64"/>
      <c r="E817" s="65"/>
      <c r="F817" s="66"/>
      <c r="G817" s="63" t="str">
        <f>IF(Edges[[#This Row],[Relationship]]="Tweet","Skip","Show")</f>
        <v>Skip</v>
      </c>
      <c r="H817" s="67"/>
      <c r="I817" s="68"/>
      <c r="J817" s="68"/>
      <c r="K817" s="34"/>
      <c r="L817" s="75">
        <v>817</v>
      </c>
      <c r="M81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17" s="77" t="s">
        <v>178</v>
      </c>
      <c r="O817" s="79">
        <v>44529.362523148149</v>
      </c>
      <c r="P817" s="77" t="s">
        <v>2666</v>
      </c>
      <c r="Q817" s="80" t="s">
        <v>3673</v>
      </c>
      <c r="R817" s="77" t="s">
        <v>4046</v>
      </c>
      <c r="S817" s="77" t="s">
        <v>4120</v>
      </c>
      <c r="T817" s="79">
        <v>44529.362523148149</v>
      </c>
      <c r="U817" s="80" t="s">
        <v>4818</v>
      </c>
      <c r="V817" s="77"/>
      <c r="W817" s="77"/>
      <c r="X817" s="81" t="s">
        <v>6817</v>
      </c>
      <c r="Y817" s="77"/>
    </row>
    <row r="818" spans="1:25" x14ac:dyDescent="0.25">
      <c r="A818" s="62" t="s">
        <v>611</v>
      </c>
      <c r="B818" s="62" t="s">
        <v>611</v>
      </c>
      <c r="C818" s="63"/>
      <c r="D818" s="64"/>
      <c r="E818" s="65"/>
      <c r="F818" s="66"/>
      <c r="G818" s="63" t="str">
        <f>IF(Edges[[#This Row],[Relationship]]="Tweet","Skip","Show")</f>
        <v>Skip</v>
      </c>
      <c r="H818" s="67"/>
      <c r="I818" s="68"/>
      <c r="J818" s="68"/>
      <c r="K818" s="34"/>
      <c r="L818" s="75">
        <v>818</v>
      </c>
      <c r="M81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18" s="77" t="s">
        <v>178</v>
      </c>
      <c r="O818" s="79">
        <v>44529.362546296295</v>
      </c>
      <c r="P818" s="77" t="s">
        <v>2667</v>
      </c>
      <c r="Q818" s="80" t="s">
        <v>3674</v>
      </c>
      <c r="R818" s="77" t="s">
        <v>4018</v>
      </c>
      <c r="S818" s="77"/>
      <c r="T818" s="79">
        <v>44529.362546296295</v>
      </c>
      <c r="U818" s="80" t="s">
        <v>4819</v>
      </c>
      <c r="V818" s="77"/>
      <c r="W818" s="77"/>
      <c r="X818" s="81" t="s">
        <v>6818</v>
      </c>
      <c r="Y818" s="77"/>
    </row>
    <row r="819" spans="1:25" x14ac:dyDescent="0.25">
      <c r="A819" s="62" t="s">
        <v>612</v>
      </c>
      <c r="B819" s="62" t="s">
        <v>612</v>
      </c>
      <c r="C819" s="63"/>
      <c r="D819" s="64"/>
      <c r="E819" s="65"/>
      <c r="F819" s="66"/>
      <c r="G819" s="63" t="str">
        <f>IF(Edges[[#This Row],[Relationship]]="Tweet","Skip","Show")</f>
        <v>Skip</v>
      </c>
      <c r="H819" s="67"/>
      <c r="I819" s="68"/>
      <c r="J819" s="68"/>
      <c r="K819" s="34"/>
      <c r="L819" s="75">
        <v>819</v>
      </c>
      <c r="M81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19" s="77" t="s">
        <v>178</v>
      </c>
      <c r="O819" s="79">
        <v>44529.362662037034</v>
      </c>
      <c r="P819" s="77" t="s">
        <v>2668</v>
      </c>
      <c r="Q819" s="77"/>
      <c r="R819" s="77"/>
      <c r="S819" s="77"/>
      <c r="T819" s="79">
        <v>44529.362662037034</v>
      </c>
      <c r="U819" s="80" t="s">
        <v>4820</v>
      </c>
      <c r="V819" s="77"/>
      <c r="W819" s="77"/>
      <c r="X819" s="81" t="s">
        <v>6819</v>
      </c>
      <c r="Y819" s="77"/>
    </row>
    <row r="820" spans="1:25" x14ac:dyDescent="0.25">
      <c r="A820" s="62" t="s">
        <v>613</v>
      </c>
      <c r="B820" s="62" t="s">
        <v>1913</v>
      </c>
      <c r="C820" s="63"/>
      <c r="D820" s="64"/>
      <c r="E820" s="65"/>
      <c r="F820" s="66"/>
      <c r="G820" s="63" t="str">
        <f>IF(Edges[[#This Row],[Relationship]]="Tweet","Skip","Show")</f>
        <v>Show</v>
      </c>
      <c r="H820" s="67"/>
      <c r="I820" s="68"/>
      <c r="J820" s="68"/>
      <c r="K820" s="34"/>
      <c r="L820" s="75">
        <v>820</v>
      </c>
      <c r="M82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20" s="77" t="s">
        <v>2278</v>
      </c>
      <c r="O820" s="79">
        <v>44529.363483796296</v>
      </c>
      <c r="P820" s="77" t="s">
        <v>2669</v>
      </c>
      <c r="Q820" s="80" t="s">
        <v>3675</v>
      </c>
      <c r="R820" s="77" t="s">
        <v>4018</v>
      </c>
      <c r="S820" s="77" t="s">
        <v>4154</v>
      </c>
      <c r="T820" s="79">
        <v>44529.363483796296</v>
      </c>
      <c r="U820" s="80" t="s">
        <v>4821</v>
      </c>
      <c r="V820" s="77"/>
      <c r="W820" s="77"/>
      <c r="X820" s="81" t="s">
        <v>6820</v>
      </c>
      <c r="Y820" s="81" t="s">
        <v>8384</v>
      </c>
    </row>
    <row r="821" spans="1:25" x14ac:dyDescent="0.25">
      <c r="A821" s="62" t="s">
        <v>613</v>
      </c>
      <c r="B821" s="62" t="s">
        <v>1914</v>
      </c>
      <c r="C821" s="63"/>
      <c r="D821" s="64"/>
      <c r="E821" s="65"/>
      <c r="F821" s="66"/>
      <c r="G821" s="63" t="str">
        <f>IF(Edges[[#This Row],[Relationship]]="Tweet","Skip","Show")</f>
        <v>Show</v>
      </c>
      <c r="H821" s="67"/>
      <c r="I821" s="68"/>
      <c r="J821" s="68"/>
      <c r="K821" s="34"/>
      <c r="L821" s="75">
        <v>821</v>
      </c>
      <c r="M82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21" s="77" t="s">
        <v>2279</v>
      </c>
      <c r="O821" s="79">
        <v>44529.363483796296</v>
      </c>
      <c r="P821" s="77" t="s">
        <v>2669</v>
      </c>
      <c r="Q821" s="80" t="s">
        <v>3675</v>
      </c>
      <c r="R821" s="77" t="s">
        <v>4018</v>
      </c>
      <c r="S821" s="77" t="s">
        <v>4154</v>
      </c>
      <c r="T821" s="79">
        <v>44529.363483796296</v>
      </c>
      <c r="U821" s="80" t="s">
        <v>4821</v>
      </c>
      <c r="V821" s="77"/>
      <c r="W821" s="77"/>
      <c r="X821" s="81" t="s">
        <v>6820</v>
      </c>
      <c r="Y821" s="81" t="s">
        <v>8384</v>
      </c>
    </row>
    <row r="822" spans="1:25" x14ac:dyDescent="0.25">
      <c r="A822" s="62" t="s">
        <v>614</v>
      </c>
      <c r="B822" s="62" t="s">
        <v>1915</v>
      </c>
      <c r="C822" s="63"/>
      <c r="D822" s="64"/>
      <c r="E822" s="65"/>
      <c r="F822" s="66"/>
      <c r="G822" s="63" t="str">
        <f>IF(Edges[[#This Row],[Relationship]]="Tweet","Skip","Show")</f>
        <v>Show</v>
      </c>
      <c r="H822" s="67"/>
      <c r="I822" s="68"/>
      <c r="J822" s="68"/>
      <c r="K822" s="34"/>
      <c r="L822" s="75">
        <v>822</v>
      </c>
      <c r="M82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22" s="77" t="s">
        <v>2278</v>
      </c>
      <c r="O822" s="79">
        <v>44529.363946759258</v>
      </c>
      <c r="P822" s="77" t="s">
        <v>2670</v>
      </c>
      <c r="Q822" s="77"/>
      <c r="R822" s="77"/>
      <c r="S822" s="77"/>
      <c r="T822" s="79">
        <v>44529.363946759258</v>
      </c>
      <c r="U822" s="80" t="s">
        <v>4822</v>
      </c>
      <c r="V822" s="77"/>
      <c r="W822" s="77"/>
      <c r="X822" s="81" t="s">
        <v>6821</v>
      </c>
      <c r="Y822" s="77"/>
    </row>
    <row r="823" spans="1:25" x14ac:dyDescent="0.25">
      <c r="A823" s="62" t="s">
        <v>615</v>
      </c>
      <c r="B823" s="62" t="s">
        <v>947</v>
      </c>
      <c r="C823" s="63"/>
      <c r="D823" s="64"/>
      <c r="E823" s="65"/>
      <c r="F823" s="66"/>
      <c r="G823" s="63" t="str">
        <f>IF(Edges[[#This Row],[Relationship]]="Tweet","Skip","Show")</f>
        <v>Show</v>
      </c>
      <c r="H823" s="67"/>
      <c r="I823" s="68"/>
      <c r="J823" s="68"/>
      <c r="K823" s="34"/>
      <c r="L823" s="75">
        <v>823</v>
      </c>
      <c r="M82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23" s="77" t="s">
        <v>2278</v>
      </c>
      <c r="O823" s="79">
        <v>44529.364050925928</v>
      </c>
      <c r="P823" s="77" t="s">
        <v>2671</v>
      </c>
      <c r="Q823" s="77"/>
      <c r="R823" s="77"/>
      <c r="S823" s="77" t="s">
        <v>4155</v>
      </c>
      <c r="T823" s="79">
        <v>44529.364050925928</v>
      </c>
      <c r="U823" s="80" t="s">
        <v>4823</v>
      </c>
      <c r="V823" s="77"/>
      <c r="W823" s="77"/>
      <c r="X823" s="81" t="s">
        <v>6822</v>
      </c>
      <c r="Y823" s="77"/>
    </row>
    <row r="824" spans="1:25" x14ac:dyDescent="0.25">
      <c r="A824" s="62" t="s">
        <v>616</v>
      </c>
      <c r="B824" s="62" t="s">
        <v>1836</v>
      </c>
      <c r="C824" s="63"/>
      <c r="D824" s="64"/>
      <c r="E824" s="65"/>
      <c r="F824" s="66"/>
      <c r="G824" s="63" t="str">
        <f>IF(Edges[[#This Row],[Relationship]]="Tweet","Skip","Show")</f>
        <v>Show</v>
      </c>
      <c r="H824" s="67"/>
      <c r="I824" s="68"/>
      <c r="J824" s="68"/>
      <c r="K824" s="34"/>
      <c r="L824" s="75">
        <v>824</v>
      </c>
      <c r="M82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24" s="77" t="s">
        <v>2278</v>
      </c>
      <c r="O824" s="79">
        <v>44529.364317129628</v>
      </c>
      <c r="P824" s="77" t="s">
        <v>2672</v>
      </c>
      <c r="Q824" s="77"/>
      <c r="R824" s="77"/>
      <c r="S824" s="77"/>
      <c r="T824" s="79">
        <v>44529.364317129628</v>
      </c>
      <c r="U824" s="80" t="s">
        <v>4824</v>
      </c>
      <c r="V824" s="77"/>
      <c r="W824" s="77"/>
      <c r="X824" s="81" t="s">
        <v>6823</v>
      </c>
      <c r="Y824" s="81" t="s">
        <v>8385</v>
      </c>
    </row>
    <row r="825" spans="1:25" x14ac:dyDescent="0.25">
      <c r="A825" s="62" t="s">
        <v>616</v>
      </c>
      <c r="B825" s="62" t="s">
        <v>1150</v>
      </c>
      <c r="C825" s="63"/>
      <c r="D825" s="64"/>
      <c r="E825" s="65"/>
      <c r="F825" s="66"/>
      <c r="G825" s="63" t="str">
        <f>IF(Edges[[#This Row],[Relationship]]="Tweet","Skip","Show")</f>
        <v>Show</v>
      </c>
      <c r="H825" s="67"/>
      <c r="I825" s="68"/>
      <c r="J825" s="68"/>
      <c r="K825" s="34"/>
      <c r="L825" s="75">
        <v>825</v>
      </c>
      <c r="M82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25" s="77" t="s">
        <v>2279</v>
      </c>
      <c r="O825" s="79">
        <v>44529.364317129628</v>
      </c>
      <c r="P825" s="77" t="s">
        <v>2672</v>
      </c>
      <c r="Q825" s="77"/>
      <c r="R825" s="77"/>
      <c r="S825" s="77"/>
      <c r="T825" s="79">
        <v>44529.364317129628</v>
      </c>
      <c r="U825" s="80" t="s">
        <v>4824</v>
      </c>
      <c r="V825" s="77"/>
      <c r="W825" s="77"/>
      <c r="X825" s="81" t="s">
        <v>6823</v>
      </c>
      <c r="Y825" s="81" t="s">
        <v>8385</v>
      </c>
    </row>
    <row r="826" spans="1:25" x14ac:dyDescent="0.25">
      <c r="A826" s="62" t="s">
        <v>617</v>
      </c>
      <c r="B826" s="62" t="s">
        <v>1150</v>
      </c>
      <c r="C826" s="63"/>
      <c r="D826" s="64"/>
      <c r="E826" s="65"/>
      <c r="F826" s="66"/>
      <c r="G826" s="63" t="str">
        <f>IF(Edges[[#This Row],[Relationship]]="Tweet","Skip","Show")</f>
        <v>Show</v>
      </c>
      <c r="H826" s="67"/>
      <c r="I826" s="68"/>
      <c r="J826" s="68"/>
      <c r="K826" s="34"/>
      <c r="L826" s="75">
        <v>826</v>
      </c>
      <c r="M82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26" s="77" t="s">
        <v>2278</v>
      </c>
      <c r="O826" s="79">
        <v>44529.364386574074</v>
      </c>
      <c r="P826" s="77" t="s">
        <v>2334</v>
      </c>
      <c r="Q826" s="77"/>
      <c r="R826" s="77"/>
      <c r="S826" s="77" t="s">
        <v>4113</v>
      </c>
      <c r="T826" s="79">
        <v>44529.364386574074</v>
      </c>
      <c r="U826" s="80" t="s">
        <v>4825</v>
      </c>
      <c r="V826" s="77"/>
      <c r="W826" s="77"/>
      <c r="X826" s="81" t="s">
        <v>6824</v>
      </c>
      <c r="Y826" s="77"/>
    </row>
    <row r="827" spans="1:25" x14ac:dyDescent="0.25">
      <c r="A827" s="62" t="s">
        <v>617</v>
      </c>
      <c r="B827" s="62" t="s">
        <v>1668</v>
      </c>
      <c r="C827" s="63"/>
      <c r="D827" s="64"/>
      <c r="E827" s="65"/>
      <c r="F827" s="66"/>
      <c r="G827" s="63" t="str">
        <f>IF(Edges[[#This Row],[Relationship]]="Tweet","Skip","Show")</f>
        <v>Show</v>
      </c>
      <c r="H827" s="67"/>
      <c r="I827" s="68"/>
      <c r="J827" s="68"/>
      <c r="K827" s="34"/>
      <c r="L827" s="75">
        <v>827</v>
      </c>
      <c r="M82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27" s="77" t="s">
        <v>2278</v>
      </c>
      <c r="O827" s="79">
        <v>44529.364386574074</v>
      </c>
      <c r="P827" s="77" t="s">
        <v>2334</v>
      </c>
      <c r="Q827" s="77"/>
      <c r="R827" s="77"/>
      <c r="S827" s="77" t="s">
        <v>4113</v>
      </c>
      <c r="T827" s="79">
        <v>44529.364386574074</v>
      </c>
      <c r="U827" s="80" t="s">
        <v>4825</v>
      </c>
      <c r="V827" s="77"/>
      <c r="W827" s="77"/>
      <c r="X827" s="81" t="s">
        <v>6824</v>
      </c>
      <c r="Y827" s="77"/>
    </row>
    <row r="828" spans="1:25" x14ac:dyDescent="0.25">
      <c r="A828" s="62" t="s">
        <v>617</v>
      </c>
      <c r="B828" s="62" t="s">
        <v>1715</v>
      </c>
      <c r="C828" s="63"/>
      <c r="D828" s="64"/>
      <c r="E828" s="65"/>
      <c r="F828" s="66"/>
      <c r="G828" s="63" t="str">
        <f>IF(Edges[[#This Row],[Relationship]]="Tweet","Skip","Show")</f>
        <v>Show</v>
      </c>
      <c r="H828" s="67"/>
      <c r="I828" s="68"/>
      <c r="J828" s="68"/>
      <c r="K828" s="34"/>
      <c r="L828" s="75">
        <v>828</v>
      </c>
      <c r="M82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28" s="77" t="s">
        <v>2278</v>
      </c>
      <c r="O828" s="79">
        <v>44529.364386574074</v>
      </c>
      <c r="P828" s="77" t="s">
        <v>2334</v>
      </c>
      <c r="Q828" s="77"/>
      <c r="R828" s="77"/>
      <c r="S828" s="77" t="s">
        <v>4113</v>
      </c>
      <c r="T828" s="79">
        <v>44529.364386574074</v>
      </c>
      <c r="U828" s="80" t="s">
        <v>4825</v>
      </c>
      <c r="V828" s="77"/>
      <c r="W828" s="77"/>
      <c r="X828" s="81" t="s">
        <v>6824</v>
      </c>
      <c r="Y828" s="77"/>
    </row>
    <row r="829" spans="1:25" x14ac:dyDescent="0.25">
      <c r="A829" s="62" t="s">
        <v>618</v>
      </c>
      <c r="B829" s="62" t="s">
        <v>1699</v>
      </c>
      <c r="C829" s="63"/>
      <c r="D829" s="64"/>
      <c r="E829" s="65"/>
      <c r="F829" s="66"/>
      <c r="G829" s="63" t="str">
        <f>IF(Edges[[#This Row],[Relationship]]="Tweet","Skip","Show")</f>
        <v>Show</v>
      </c>
      <c r="H829" s="67"/>
      <c r="I829" s="68"/>
      <c r="J829" s="68"/>
      <c r="K829" s="34"/>
      <c r="L829" s="75">
        <v>829</v>
      </c>
      <c r="M82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29" s="77" t="s">
        <v>2278</v>
      </c>
      <c r="O829" s="79">
        <v>44529.364999999998</v>
      </c>
      <c r="P829" s="77" t="s">
        <v>2673</v>
      </c>
      <c r="Q829" s="80" t="s">
        <v>3676</v>
      </c>
      <c r="R829" s="77" t="s">
        <v>4018</v>
      </c>
      <c r="S829" s="77"/>
      <c r="T829" s="79">
        <v>44529.364999999998</v>
      </c>
      <c r="U829" s="80" t="s">
        <v>4826</v>
      </c>
      <c r="V829" s="77"/>
      <c r="W829" s="77"/>
      <c r="X829" s="81" t="s">
        <v>6825</v>
      </c>
      <c r="Y829" s="81" t="s">
        <v>8386</v>
      </c>
    </row>
    <row r="830" spans="1:25" x14ac:dyDescent="0.25">
      <c r="A830" s="62" t="s">
        <v>618</v>
      </c>
      <c r="B830" s="62" t="s">
        <v>1916</v>
      </c>
      <c r="C830" s="63"/>
      <c r="D830" s="64"/>
      <c r="E830" s="65"/>
      <c r="F830" s="66"/>
      <c r="G830" s="63" t="str">
        <f>IF(Edges[[#This Row],[Relationship]]="Tweet","Skip","Show")</f>
        <v>Show</v>
      </c>
      <c r="H830" s="67"/>
      <c r="I830" s="68"/>
      <c r="J830" s="68"/>
      <c r="K830" s="34"/>
      <c r="L830" s="75">
        <v>830</v>
      </c>
      <c r="M83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30" s="77" t="s">
        <v>2278</v>
      </c>
      <c r="O830" s="79">
        <v>44529.364999999998</v>
      </c>
      <c r="P830" s="77" t="s">
        <v>2673</v>
      </c>
      <c r="Q830" s="80" t="s">
        <v>3676</v>
      </c>
      <c r="R830" s="77" t="s">
        <v>4018</v>
      </c>
      <c r="S830" s="77"/>
      <c r="T830" s="79">
        <v>44529.364999999998</v>
      </c>
      <c r="U830" s="80" t="s">
        <v>4826</v>
      </c>
      <c r="V830" s="77"/>
      <c r="W830" s="77"/>
      <c r="X830" s="81" t="s">
        <v>6825</v>
      </c>
      <c r="Y830" s="81" t="s">
        <v>8386</v>
      </c>
    </row>
    <row r="831" spans="1:25" x14ac:dyDescent="0.25">
      <c r="A831" s="62" t="s">
        <v>618</v>
      </c>
      <c r="B831" s="62" t="s">
        <v>1917</v>
      </c>
      <c r="C831" s="63"/>
      <c r="D831" s="64"/>
      <c r="E831" s="65"/>
      <c r="F831" s="66"/>
      <c r="G831" s="63" t="str">
        <f>IF(Edges[[#This Row],[Relationship]]="Tweet","Skip","Show")</f>
        <v>Show</v>
      </c>
      <c r="H831" s="67"/>
      <c r="I831" s="68"/>
      <c r="J831" s="68"/>
      <c r="K831" s="34"/>
      <c r="L831" s="75">
        <v>831</v>
      </c>
      <c r="M83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31" s="77" t="s">
        <v>2278</v>
      </c>
      <c r="O831" s="79">
        <v>44529.364999999998</v>
      </c>
      <c r="P831" s="77" t="s">
        <v>2673</v>
      </c>
      <c r="Q831" s="80" t="s">
        <v>3676</v>
      </c>
      <c r="R831" s="77" t="s">
        <v>4018</v>
      </c>
      <c r="S831" s="77"/>
      <c r="T831" s="79">
        <v>44529.364999999998</v>
      </c>
      <c r="U831" s="80" t="s">
        <v>4826</v>
      </c>
      <c r="V831" s="77"/>
      <c r="W831" s="77"/>
      <c r="X831" s="81" t="s">
        <v>6825</v>
      </c>
      <c r="Y831" s="81" t="s">
        <v>8386</v>
      </c>
    </row>
    <row r="832" spans="1:25" x14ac:dyDescent="0.25">
      <c r="A832" s="62" t="s">
        <v>403</v>
      </c>
      <c r="B832" s="62" t="s">
        <v>1882</v>
      </c>
      <c r="C832" s="63"/>
      <c r="D832" s="64"/>
      <c r="E832" s="65"/>
      <c r="F832" s="66"/>
      <c r="G832" s="63" t="str">
        <f>IF(Edges[[#This Row],[Relationship]]="Tweet","Skip","Show")</f>
        <v>Show</v>
      </c>
      <c r="H832" s="67"/>
      <c r="I832" s="68"/>
      <c r="J832" s="68"/>
      <c r="K832" s="34"/>
      <c r="L832" s="75">
        <v>832</v>
      </c>
      <c r="M83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32" s="77" t="s">
        <v>2278</v>
      </c>
      <c r="O832" s="79">
        <v>44529.300856481481</v>
      </c>
      <c r="P832" s="77" t="s">
        <v>2475</v>
      </c>
      <c r="Q832" s="80" t="s">
        <v>3588</v>
      </c>
      <c r="R832" s="77" t="s">
        <v>4018</v>
      </c>
      <c r="S832" s="77"/>
      <c r="T832" s="79">
        <v>44529.300856481481</v>
      </c>
      <c r="U832" s="80" t="s">
        <v>4547</v>
      </c>
      <c r="V832" s="77"/>
      <c r="W832" s="77"/>
      <c r="X832" s="81" t="s">
        <v>6546</v>
      </c>
      <c r="Y832" s="81" t="s">
        <v>8336</v>
      </c>
    </row>
    <row r="833" spans="1:25" x14ac:dyDescent="0.25">
      <c r="A833" s="62" t="s">
        <v>618</v>
      </c>
      <c r="B833" s="62" t="s">
        <v>403</v>
      </c>
      <c r="C833" s="63"/>
      <c r="D833" s="64"/>
      <c r="E833" s="65"/>
      <c r="F833" s="66"/>
      <c r="G833" s="63" t="str">
        <f>IF(Edges[[#This Row],[Relationship]]="Tweet","Skip","Show")</f>
        <v>Show</v>
      </c>
      <c r="H833" s="67"/>
      <c r="I833" s="68"/>
      <c r="J833" s="68"/>
      <c r="K833" s="34"/>
      <c r="L833" s="75">
        <v>833</v>
      </c>
      <c r="M83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33" s="77" t="s">
        <v>2279</v>
      </c>
      <c r="O833" s="79">
        <v>44529.364999999998</v>
      </c>
      <c r="P833" s="77" t="s">
        <v>2673</v>
      </c>
      <c r="Q833" s="80" t="s">
        <v>3676</v>
      </c>
      <c r="R833" s="77" t="s">
        <v>4018</v>
      </c>
      <c r="S833" s="77"/>
      <c r="T833" s="79">
        <v>44529.364999999998</v>
      </c>
      <c r="U833" s="80" t="s">
        <v>4826</v>
      </c>
      <c r="V833" s="77"/>
      <c r="W833" s="77"/>
      <c r="X833" s="81" t="s">
        <v>6825</v>
      </c>
      <c r="Y833" s="81" t="s">
        <v>8386</v>
      </c>
    </row>
    <row r="834" spans="1:25" x14ac:dyDescent="0.25">
      <c r="A834" s="62" t="s">
        <v>619</v>
      </c>
      <c r="B834" s="62" t="s">
        <v>1704</v>
      </c>
      <c r="C834" s="63"/>
      <c r="D834" s="64"/>
      <c r="E834" s="65"/>
      <c r="F834" s="66"/>
      <c r="G834" s="63" t="str">
        <f>IF(Edges[[#This Row],[Relationship]]="Tweet","Skip","Show")</f>
        <v>Show</v>
      </c>
      <c r="H834" s="67"/>
      <c r="I834" s="68"/>
      <c r="J834" s="68"/>
      <c r="K834" s="34"/>
      <c r="L834" s="75">
        <v>834</v>
      </c>
      <c r="M83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34" s="77" t="s">
        <v>2278</v>
      </c>
      <c r="O834" s="79">
        <v>44529.36515046296</v>
      </c>
      <c r="P834" s="77" t="s">
        <v>2318</v>
      </c>
      <c r="Q834" s="77"/>
      <c r="R834" s="77"/>
      <c r="S834" s="77"/>
      <c r="T834" s="79">
        <v>44529.36515046296</v>
      </c>
      <c r="U834" s="80" t="s">
        <v>4827</v>
      </c>
      <c r="V834" s="77"/>
      <c r="W834" s="77"/>
      <c r="X834" s="81" t="s">
        <v>6826</v>
      </c>
      <c r="Y834" s="77"/>
    </row>
    <row r="835" spans="1:25" x14ac:dyDescent="0.25">
      <c r="A835" s="62" t="s">
        <v>619</v>
      </c>
      <c r="B835" s="62" t="s">
        <v>1668</v>
      </c>
      <c r="C835" s="63"/>
      <c r="D835" s="64"/>
      <c r="E835" s="65"/>
      <c r="F835" s="66"/>
      <c r="G835" s="63" t="str">
        <f>IF(Edges[[#This Row],[Relationship]]="Tweet","Skip","Show")</f>
        <v>Show</v>
      </c>
      <c r="H835" s="67"/>
      <c r="I835" s="68"/>
      <c r="J835" s="68"/>
      <c r="K835" s="34"/>
      <c r="L835" s="75">
        <v>835</v>
      </c>
      <c r="M83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35" s="77" t="s">
        <v>2278</v>
      </c>
      <c r="O835" s="79">
        <v>44529.36515046296</v>
      </c>
      <c r="P835" s="77" t="s">
        <v>2318</v>
      </c>
      <c r="Q835" s="77"/>
      <c r="R835" s="77"/>
      <c r="S835" s="77"/>
      <c r="T835" s="79">
        <v>44529.36515046296</v>
      </c>
      <c r="U835" s="80" t="s">
        <v>4827</v>
      </c>
      <c r="V835" s="77"/>
      <c r="W835" s="77"/>
      <c r="X835" s="81" t="s">
        <v>6826</v>
      </c>
      <c r="Y835" s="77"/>
    </row>
    <row r="836" spans="1:25" x14ac:dyDescent="0.25">
      <c r="A836" s="62" t="s">
        <v>620</v>
      </c>
      <c r="B836" s="62" t="s">
        <v>1667</v>
      </c>
      <c r="C836" s="63"/>
      <c r="D836" s="64"/>
      <c r="E836" s="65"/>
      <c r="F836" s="66"/>
      <c r="G836" s="63" t="str">
        <f>IF(Edges[[#This Row],[Relationship]]="Tweet","Skip","Show")</f>
        <v>Show</v>
      </c>
      <c r="H836" s="67"/>
      <c r="I836" s="68"/>
      <c r="J836" s="68"/>
      <c r="K836" s="34"/>
      <c r="L836" s="75">
        <v>836</v>
      </c>
      <c r="M83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36" s="77" t="s">
        <v>2278</v>
      </c>
      <c r="O836" s="79">
        <v>44529.36550925926</v>
      </c>
      <c r="P836" s="77" t="s">
        <v>2674</v>
      </c>
      <c r="Q836" s="77"/>
      <c r="R836" s="77"/>
      <c r="S836" s="77"/>
      <c r="T836" s="79">
        <v>44529.36550925926</v>
      </c>
      <c r="U836" s="80" t="s">
        <v>4828</v>
      </c>
      <c r="V836" s="77"/>
      <c r="W836" s="77"/>
      <c r="X836" s="81" t="s">
        <v>6827</v>
      </c>
      <c r="Y836" s="77"/>
    </row>
    <row r="837" spans="1:25" x14ac:dyDescent="0.25">
      <c r="A837" s="62" t="s">
        <v>620</v>
      </c>
      <c r="B837" s="62" t="s">
        <v>1783</v>
      </c>
      <c r="C837" s="63"/>
      <c r="D837" s="64"/>
      <c r="E837" s="65"/>
      <c r="F837" s="66"/>
      <c r="G837" s="63" t="str">
        <f>IF(Edges[[#This Row],[Relationship]]="Tweet","Skip","Show")</f>
        <v>Show</v>
      </c>
      <c r="H837" s="67"/>
      <c r="I837" s="68"/>
      <c r="J837" s="68"/>
      <c r="K837" s="34"/>
      <c r="L837" s="75">
        <v>837</v>
      </c>
      <c r="M83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37" s="77" t="s">
        <v>2278</v>
      </c>
      <c r="O837" s="79">
        <v>44529.365543981483</v>
      </c>
      <c r="P837" s="77" t="s">
        <v>2675</v>
      </c>
      <c r="Q837" s="80" t="s">
        <v>3677</v>
      </c>
      <c r="R837" s="77" t="s">
        <v>4018</v>
      </c>
      <c r="S837" s="77" t="s">
        <v>4149</v>
      </c>
      <c r="T837" s="79">
        <v>44529.365543981483</v>
      </c>
      <c r="U837" s="80" t="s">
        <v>4829</v>
      </c>
      <c r="V837" s="77"/>
      <c r="W837" s="77"/>
      <c r="X837" s="81" t="s">
        <v>6828</v>
      </c>
      <c r="Y837" s="77"/>
    </row>
    <row r="838" spans="1:25" x14ac:dyDescent="0.25">
      <c r="A838" s="62" t="s">
        <v>620</v>
      </c>
      <c r="B838" s="62" t="s">
        <v>1784</v>
      </c>
      <c r="C838" s="63"/>
      <c r="D838" s="64"/>
      <c r="E838" s="65"/>
      <c r="F838" s="66"/>
      <c r="G838" s="63" t="str">
        <f>IF(Edges[[#This Row],[Relationship]]="Tweet","Skip","Show")</f>
        <v>Show</v>
      </c>
      <c r="H838" s="67"/>
      <c r="I838" s="68"/>
      <c r="J838" s="68"/>
      <c r="K838" s="34"/>
      <c r="L838" s="75">
        <v>838</v>
      </c>
      <c r="M83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38" s="77" t="s">
        <v>2278</v>
      </c>
      <c r="O838" s="79">
        <v>44529.365543981483</v>
      </c>
      <c r="P838" s="77" t="s">
        <v>2675</v>
      </c>
      <c r="Q838" s="80" t="s">
        <v>3677</v>
      </c>
      <c r="R838" s="77" t="s">
        <v>4018</v>
      </c>
      <c r="S838" s="77" t="s">
        <v>4149</v>
      </c>
      <c r="T838" s="79">
        <v>44529.365543981483</v>
      </c>
      <c r="U838" s="80" t="s">
        <v>4829</v>
      </c>
      <c r="V838" s="77"/>
      <c r="W838" s="77"/>
      <c r="X838" s="81" t="s">
        <v>6828</v>
      </c>
      <c r="Y838" s="77"/>
    </row>
    <row r="839" spans="1:25" x14ac:dyDescent="0.25">
      <c r="A839" s="62" t="s">
        <v>621</v>
      </c>
      <c r="B839" s="62" t="s">
        <v>1698</v>
      </c>
      <c r="C839" s="63"/>
      <c r="D839" s="64"/>
      <c r="E839" s="65"/>
      <c r="F839" s="66"/>
      <c r="G839" s="63" t="str">
        <f>IF(Edges[[#This Row],[Relationship]]="Tweet","Skip","Show")</f>
        <v>Show</v>
      </c>
      <c r="H839" s="67"/>
      <c r="I839" s="68"/>
      <c r="J839" s="68"/>
      <c r="K839" s="34"/>
      <c r="L839" s="75">
        <v>839</v>
      </c>
      <c r="M83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39" s="77" t="s">
        <v>2279</v>
      </c>
      <c r="O839" s="79">
        <v>44529.365671296298</v>
      </c>
      <c r="P839" s="77" t="s">
        <v>2676</v>
      </c>
      <c r="Q839" s="80" t="s">
        <v>3678</v>
      </c>
      <c r="R839" s="77" t="s">
        <v>4018</v>
      </c>
      <c r="S839" s="77"/>
      <c r="T839" s="79">
        <v>44529.365671296298</v>
      </c>
      <c r="U839" s="80" t="s">
        <v>4830</v>
      </c>
      <c r="V839" s="77"/>
      <c r="W839" s="77"/>
      <c r="X839" s="81" t="s">
        <v>6829</v>
      </c>
      <c r="Y839" s="77"/>
    </row>
    <row r="840" spans="1:25" x14ac:dyDescent="0.25">
      <c r="A840" s="62" t="s">
        <v>622</v>
      </c>
      <c r="B840" s="62" t="s">
        <v>1918</v>
      </c>
      <c r="C840" s="63"/>
      <c r="D840" s="64"/>
      <c r="E840" s="65"/>
      <c r="F840" s="66"/>
      <c r="G840" s="63" t="str">
        <f>IF(Edges[[#This Row],[Relationship]]="Tweet","Skip","Show")</f>
        <v>Show</v>
      </c>
      <c r="H840" s="67"/>
      <c r="I840" s="68"/>
      <c r="J840" s="68"/>
      <c r="K840" s="34"/>
      <c r="L840" s="75">
        <v>840</v>
      </c>
      <c r="M84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40" s="77" t="s">
        <v>2279</v>
      </c>
      <c r="O840" s="79">
        <v>44529.365787037037</v>
      </c>
      <c r="P840" s="77" t="s">
        <v>2677</v>
      </c>
      <c r="Q840" s="77"/>
      <c r="R840" s="77"/>
      <c r="S840" s="77"/>
      <c r="T840" s="79">
        <v>44529.365787037037</v>
      </c>
      <c r="U840" s="80" t="s">
        <v>4831</v>
      </c>
      <c r="V840" s="77"/>
      <c r="W840" s="77"/>
      <c r="X840" s="81" t="s">
        <v>6830</v>
      </c>
      <c r="Y840" s="77"/>
    </row>
    <row r="841" spans="1:25" x14ac:dyDescent="0.25">
      <c r="A841" s="62" t="s">
        <v>622</v>
      </c>
      <c r="B841" s="62" t="s">
        <v>622</v>
      </c>
      <c r="C841" s="63"/>
      <c r="D841" s="64"/>
      <c r="E841" s="65"/>
      <c r="F841" s="66"/>
      <c r="G841" s="63" t="str">
        <f>IF(Edges[[#This Row],[Relationship]]="Tweet","Skip","Show")</f>
        <v>Skip</v>
      </c>
      <c r="H841" s="67"/>
      <c r="I841" s="68"/>
      <c r="J841" s="68"/>
      <c r="K841" s="34"/>
      <c r="L841" s="75">
        <v>841</v>
      </c>
      <c r="M84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41" s="77" t="s">
        <v>178</v>
      </c>
      <c r="O841" s="79">
        <v>44529.353831018518</v>
      </c>
      <c r="P841" s="77" t="s">
        <v>2678</v>
      </c>
      <c r="Q841" s="77"/>
      <c r="R841" s="77"/>
      <c r="S841" s="77"/>
      <c r="T841" s="79">
        <v>44529.353831018518</v>
      </c>
      <c r="U841" s="80" t="s">
        <v>4832</v>
      </c>
      <c r="V841" s="77"/>
      <c r="W841" s="77"/>
      <c r="X841" s="81" t="s">
        <v>6831</v>
      </c>
      <c r="Y841" s="77"/>
    </row>
    <row r="842" spans="1:25" x14ac:dyDescent="0.25">
      <c r="A842" s="62" t="s">
        <v>622</v>
      </c>
      <c r="B842" s="62" t="s">
        <v>622</v>
      </c>
      <c r="C842" s="63"/>
      <c r="D842" s="64"/>
      <c r="E842" s="65"/>
      <c r="F842" s="66"/>
      <c r="G842" s="63" t="str">
        <f>IF(Edges[[#This Row],[Relationship]]="Tweet","Skip","Show")</f>
        <v>Skip</v>
      </c>
      <c r="H842" s="67"/>
      <c r="I842" s="68"/>
      <c r="J842" s="68"/>
      <c r="K842" s="34"/>
      <c r="L842" s="75">
        <v>842</v>
      </c>
      <c r="M84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42" s="77" t="s">
        <v>178</v>
      </c>
      <c r="O842" s="79">
        <v>44529.360949074071</v>
      </c>
      <c r="P842" s="77" t="s">
        <v>2679</v>
      </c>
      <c r="Q842" s="77"/>
      <c r="R842" s="77"/>
      <c r="S842" s="77" t="s">
        <v>4156</v>
      </c>
      <c r="T842" s="79">
        <v>44529.360949074071</v>
      </c>
      <c r="U842" s="80" t="s">
        <v>4833</v>
      </c>
      <c r="V842" s="77"/>
      <c r="W842" s="77"/>
      <c r="X842" s="81" t="s">
        <v>6832</v>
      </c>
      <c r="Y842" s="77"/>
    </row>
    <row r="843" spans="1:25" x14ac:dyDescent="0.25">
      <c r="A843" s="62" t="s">
        <v>623</v>
      </c>
      <c r="B843" s="62" t="s">
        <v>1919</v>
      </c>
      <c r="C843" s="63"/>
      <c r="D843" s="64"/>
      <c r="E843" s="65"/>
      <c r="F843" s="66"/>
      <c r="G843" s="63" t="str">
        <f>IF(Edges[[#This Row],[Relationship]]="Tweet","Skip","Show")</f>
        <v>Show</v>
      </c>
      <c r="H843" s="67"/>
      <c r="I843" s="68"/>
      <c r="J843" s="68"/>
      <c r="K843" s="34"/>
      <c r="L843" s="75">
        <v>843</v>
      </c>
      <c r="M84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43" s="77" t="s">
        <v>2278</v>
      </c>
      <c r="O843" s="79">
        <v>44529.366585648146</v>
      </c>
      <c r="P843" s="77" t="s">
        <v>2680</v>
      </c>
      <c r="Q843" s="77"/>
      <c r="R843" s="77"/>
      <c r="S843" s="77"/>
      <c r="T843" s="79">
        <v>44529.366585648146</v>
      </c>
      <c r="U843" s="80" t="s">
        <v>4834</v>
      </c>
      <c r="V843" s="77"/>
      <c r="W843" s="77"/>
      <c r="X843" s="81" t="s">
        <v>6833</v>
      </c>
      <c r="Y843" s="77"/>
    </row>
    <row r="844" spans="1:25" x14ac:dyDescent="0.25">
      <c r="A844" s="62" t="s">
        <v>624</v>
      </c>
      <c r="B844" s="62" t="s">
        <v>1920</v>
      </c>
      <c r="C844" s="63"/>
      <c r="D844" s="64"/>
      <c r="E844" s="65"/>
      <c r="F844" s="66"/>
      <c r="G844" s="63" t="str">
        <f>IF(Edges[[#This Row],[Relationship]]="Tweet","Skip","Show")</f>
        <v>Show</v>
      </c>
      <c r="H844" s="67"/>
      <c r="I844" s="68"/>
      <c r="J844" s="68"/>
      <c r="K844" s="34"/>
      <c r="L844" s="75">
        <v>844</v>
      </c>
      <c r="M84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44" s="77" t="s">
        <v>2278</v>
      </c>
      <c r="O844" s="79">
        <v>44529.366643518515</v>
      </c>
      <c r="P844" s="77" t="s">
        <v>2681</v>
      </c>
      <c r="Q844" s="77"/>
      <c r="R844" s="77"/>
      <c r="S844" s="77"/>
      <c r="T844" s="79">
        <v>44529.366643518515</v>
      </c>
      <c r="U844" s="80" t="s">
        <v>4835</v>
      </c>
      <c r="V844" s="77"/>
      <c r="W844" s="77"/>
      <c r="X844" s="81" t="s">
        <v>6834</v>
      </c>
      <c r="Y844" s="81" t="s">
        <v>7451</v>
      </c>
    </row>
    <row r="845" spans="1:25" x14ac:dyDescent="0.25">
      <c r="A845" s="62" t="s">
        <v>624</v>
      </c>
      <c r="B845" s="62" t="s">
        <v>1921</v>
      </c>
      <c r="C845" s="63"/>
      <c r="D845" s="64"/>
      <c r="E845" s="65"/>
      <c r="F845" s="66"/>
      <c r="G845" s="63" t="str">
        <f>IF(Edges[[#This Row],[Relationship]]="Tweet","Skip","Show")</f>
        <v>Show</v>
      </c>
      <c r="H845" s="67"/>
      <c r="I845" s="68"/>
      <c r="J845" s="68"/>
      <c r="K845" s="34"/>
      <c r="L845" s="75">
        <v>845</v>
      </c>
      <c r="M84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45" s="77" t="s">
        <v>2278</v>
      </c>
      <c r="O845" s="79">
        <v>44529.366643518515</v>
      </c>
      <c r="P845" s="77" t="s">
        <v>2681</v>
      </c>
      <c r="Q845" s="77"/>
      <c r="R845" s="77"/>
      <c r="S845" s="77"/>
      <c r="T845" s="79">
        <v>44529.366643518515</v>
      </c>
      <c r="U845" s="80" t="s">
        <v>4835</v>
      </c>
      <c r="V845" s="77"/>
      <c r="W845" s="77"/>
      <c r="X845" s="81" t="s">
        <v>6834</v>
      </c>
      <c r="Y845" s="81" t="s">
        <v>7451</v>
      </c>
    </row>
    <row r="846" spans="1:25" x14ac:dyDescent="0.25">
      <c r="A846" s="62" t="s">
        <v>624</v>
      </c>
      <c r="B846" s="62" t="s">
        <v>1150</v>
      </c>
      <c r="C846" s="63"/>
      <c r="D846" s="64"/>
      <c r="E846" s="65"/>
      <c r="F846" s="66"/>
      <c r="G846" s="63" t="str">
        <f>IF(Edges[[#This Row],[Relationship]]="Tweet","Skip","Show")</f>
        <v>Show</v>
      </c>
      <c r="H846" s="67"/>
      <c r="I846" s="68"/>
      <c r="J846" s="68"/>
      <c r="K846" s="34"/>
      <c r="L846" s="75">
        <v>846</v>
      </c>
      <c r="M84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46" s="77" t="s">
        <v>2279</v>
      </c>
      <c r="O846" s="79">
        <v>44529.366643518515</v>
      </c>
      <c r="P846" s="77" t="s">
        <v>2681</v>
      </c>
      <c r="Q846" s="77"/>
      <c r="R846" s="77"/>
      <c r="S846" s="77"/>
      <c r="T846" s="79">
        <v>44529.366643518515</v>
      </c>
      <c r="U846" s="80" t="s">
        <v>4835</v>
      </c>
      <c r="V846" s="77"/>
      <c r="W846" s="77"/>
      <c r="X846" s="81" t="s">
        <v>6834</v>
      </c>
      <c r="Y846" s="81" t="s">
        <v>7451</v>
      </c>
    </row>
    <row r="847" spans="1:25" x14ac:dyDescent="0.25">
      <c r="A847" s="62" t="s">
        <v>625</v>
      </c>
      <c r="B847" s="62" t="s">
        <v>1478</v>
      </c>
      <c r="C847" s="63"/>
      <c r="D847" s="64"/>
      <c r="E847" s="65"/>
      <c r="F847" s="66"/>
      <c r="G847" s="63" t="str">
        <f>IF(Edges[[#This Row],[Relationship]]="Tweet","Skip","Show")</f>
        <v>Show</v>
      </c>
      <c r="H847" s="67"/>
      <c r="I847" s="68"/>
      <c r="J847" s="68"/>
      <c r="K847" s="34"/>
      <c r="L847" s="75">
        <v>847</v>
      </c>
      <c r="M84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47" s="77" t="s">
        <v>2278</v>
      </c>
      <c r="O847" s="79">
        <v>44529.366793981484</v>
      </c>
      <c r="P847" s="77" t="s">
        <v>2294</v>
      </c>
      <c r="Q847" s="77"/>
      <c r="R847" s="77"/>
      <c r="S847" s="77" t="s">
        <v>4104</v>
      </c>
      <c r="T847" s="79">
        <v>44529.366793981484</v>
      </c>
      <c r="U847" s="80" t="s">
        <v>4836</v>
      </c>
      <c r="V847" s="77"/>
      <c r="W847" s="77"/>
      <c r="X847" s="81" t="s">
        <v>6835</v>
      </c>
      <c r="Y847" s="77"/>
    </row>
    <row r="848" spans="1:25" x14ac:dyDescent="0.25">
      <c r="A848" s="62" t="s">
        <v>626</v>
      </c>
      <c r="B848" s="62" t="s">
        <v>1528</v>
      </c>
      <c r="C848" s="63"/>
      <c r="D848" s="64"/>
      <c r="E848" s="65"/>
      <c r="F848" s="66"/>
      <c r="G848" s="63" t="str">
        <f>IF(Edges[[#This Row],[Relationship]]="Tweet","Skip","Show")</f>
        <v>Show</v>
      </c>
      <c r="H848" s="67"/>
      <c r="I848" s="68"/>
      <c r="J848" s="68"/>
      <c r="K848" s="34"/>
      <c r="L848" s="75">
        <v>848</v>
      </c>
      <c r="M84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48" s="77" t="s">
        <v>2278</v>
      </c>
      <c r="O848" s="79">
        <v>44529.332465277781</v>
      </c>
      <c r="P848" s="77" t="s">
        <v>2470</v>
      </c>
      <c r="Q848" s="77"/>
      <c r="R848" s="77"/>
      <c r="S848" s="77" t="s">
        <v>4116</v>
      </c>
      <c r="T848" s="79">
        <v>44529.332465277781</v>
      </c>
      <c r="U848" s="80" t="s">
        <v>4837</v>
      </c>
      <c r="V848" s="77"/>
      <c r="W848" s="77"/>
      <c r="X848" s="81" t="s">
        <v>6836</v>
      </c>
      <c r="Y848" s="77"/>
    </row>
    <row r="849" spans="1:25" x14ac:dyDescent="0.25">
      <c r="A849" s="62" t="s">
        <v>626</v>
      </c>
      <c r="B849" s="62" t="s">
        <v>1528</v>
      </c>
      <c r="C849" s="63"/>
      <c r="D849" s="64"/>
      <c r="E849" s="65"/>
      <c r="F849" s="66"/>
      <c r="G849" s="63" t="str">
        <f>IF(Edges[[#This Row],[Relationship]]="Tweet","Skip","Show")</f>
        <v>Show</v>
      </c>
      <c r="H849" s="67"/>
      <c r="I849" s="68"/>
      <c r="J849" s="68"/>
      <c r="K849" s="34"/>
      <c r="L849" s="75">
        <v>849</v>
      </c>
      <c r="M84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49" s="77" t="s">
        <v>2278</v>
      </c>
      <c r="O849" s="79">
        <v>44529.3671412037</v>
      </c>
      <c r="P849" s="77" t="s">
        <v>2572</v>
      </c>
      <c r="Q849" s="80" t="s">
        <v>3615</v>
      </c>
      <c r="R849" s="77" t="s">
        <v>4017</v>
      </c>
      <c r="S849" s="77" t="s">
        <v>4116</v>
      </c>
      <c r="T849" s="79">
        <v>44529.3671412037</v>
      </c>
      <c r="U849" s="80" t="s">
        <v>4838</v>
      </c>
      <c r="V849" s="77"/>
      <c r="W849" s="77"/>
      <c r="X849" s="81" t="s">
        <v>6837</v>
      </c>
      <c r="Y849" s="77"/>
    </row>
    <row r="850" spans="1:25" x14ac:dyDescent="0.25">
      <c r="A850" s="62" t="s">
        <v>627</v>
      </c>
      <c r="B850" s="62" t="s">
        <v>1792</v>
      </c>
      <c r="C850" s="63"/>
      <c r="D850" s="64"/>
      <c r="E850" s="65"/>
      <c r="F850" s="66"/>
      <c r="G850" s="63" t="str">
        <f>IF(Edges[[#This Row],[Relationship]]="Tweet","Skip","Show")</f>
        <v>Show</v>
      </c>
      <c r="H850" s="67"/>
      <c r="I850" s="68"/>
      <c r="J850" s="68"/>
      <c r="K850" s="34"/>
      <c r="L850" s="75">
        <v>850</v>
      </c>
      <c r="M85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50" s="77" t="s">
        <v>2278</v>
      </c>
      <c r="O850" s="79">
        <v>44529.367222222223</v>
      </c>
      <c r="P850" s="77" t="s">
        <v>2436</v>
      </c>
      <c r="Q850" s="80" t="s">
        <v>3527</v>
      </c>
      <c r="R850" s="77" t="s">
        <v>4022</v>
      </c>
      <c r="S850" s="77"/>
      <c r="T850" s="79">
        <v>44529.367222222223</v>
      </c>
      <c r="U850" s="80" t="s">
        <v>4839</v>
      </c>
      <c r="V850" s="77"/>
      <c r="W850" s="77"/>
      <c r="X850" s="81" t="s">
        <v>6838</v>
      </c>
      <c r="Y850" s="77"/>
    </row>
    <row r="851" spans="1:25" x14ac:dyDescent="0.25">
      <c r="A851" s="62" t="s">
        <v>628</v>
      </c>
      <c r="B851" s="62" t="s">
        <v>1704</v>
      </c>
      <c r="C851" s="63"/>
      <c r="D851" s="64"/>
      <c r="E851" s="65"/>
      <c r="F851" s="66"/>
      <c r="G851" s="63" t="str">
        <f>IF(Edges[[#This Row],[Relationship]]="Tweet","Skip","Show")</f>
        <v>Show</v>
      </c>
      <c r="H851" s="67"/>
      <c r="I851" s="68"/>
      <c r="J851" s="68"/>
      <c r="K851" s="34"/>
      <c r="L851" s="75">
        <v>851</v>
      </c>
      <c r="M85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51" s="77" t="s">
        <v>2278</v>
      </c>
      <c r="O851" s="79">
        <v>44529.331307870372</v>
      </c>
      <c r="P851" s="77" t="s">
        <v>2318</v>
      </c>
      <c r="Q851" s="77"/>
      <c r="R851" s="77"/>
      <c r="S851" s="77"/>
      <c r="T851" s="79">
        <v>44529.331307870372</v>
      </c>
      <c r="U851" s="80" t="s">
        <v>4840</v>
      </c>
      <c r="V851" s="77"/>
      <c r="W851" s="77"/>
      <c r="X851" s="81" t="s">
        <v>6839</v>
      </c>
      <c r="Y851" s="77"/>
    </row>
    <row r="852" spans="1:25" x14ac:dyDescent="0.25">
      <c r="A852" s="62" t="s">
        <v>628</v>
      </c>
      <c r="B852" s="62" t="s">
        <v>1668</v>
      </c>
      <c r="C852" s="63"/>
      <c r="D852" s="64"/>
      <c r="E852" s="65"/>
      <c r="F852" s="66"/>
      <c r="G852" s="63" t="str">
        <f>IF(Edges[[#This Row],[Relationship]]="Tweet","Skip","Show")</f>
        <v>Show</v>
      </c>
      <c r="H852" s="67"/>
      <c r="I852" s="68"/>
      <c r="J852" s="68"/>
      <c r="K852" s="34"/>
      <c r="L852" s="75">
        <v>852</v>
      </c>
      <c r="M85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52" s="77" t="s">
        <v>2278</v>
      </c>
      <c r="O852" s="79">
        <v>44529.331307870372</v>
      </c>
      <c r="P852" s="77" t="s">
        <v>2318</v>
      </c>
      <c r="Q852" s="77"/>
      <c r="R852" s="77"/>
      <c r="S852" s="77"/>
      <c r="T852" s="79">
        <v>44529.331307870372</v>
      </c>
      <c r="U852" s="80" t="s">
        <v>4840</v>
      </c>
      <c r="V852" s="77"/>
      <c r="W852" s="77"/>
      <c r="X852" s="81" t="s">
        <v>6839</v>
      </c>
      <c r="Y852" s="77"/>
    </row>
    <row r="853" spans="1:25" x14ac:dyDescent="0.25">
      <c r="A853" s="62" t="s">
        <v>628</v>
      </c>
      <c r="B853" s="62" t="s">
        <v>1783</v>
      </c>
      <c r="C853" s="63"/>
      <c r="D853" s="64"/>
      <c r="E853" s="65"/>
      <c r="F853" s="66"/>
      <c r="G853" s="63" t="str">
        <f>IF(Edges[[#This Row],[Relationship]]="Tweet","Skip","Show")</f>
        <v>Show</v>
      </c>
      <c r="H853" s="67"/>
      <c r="I853" s="68"/>
      <c r="J853" s="68"/>
      <c r="K853" s="34"/>
      <c r="L853" s="75">
        <v>853</v>
      </c>
      <c r="M85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53" s="77" t="s">
        <v>2278</v>
      </c>
      <c r="O853" s="79">
        <v>44529.367349537039</v>
      </c>
      <c r="P853" s="77" t="s">
        <v>2427</v>
      </c>
      <c r="Q853" s="77"/>
      <c r="R853" s="77"/>
      <c r="S853" s="77" t="s">
        <v>4124</v>
      </c>
      <c r="T853" s="79">
        <v>44529.367349537039</v>
      </c>
      <c r="U853" s="80" t="s">
        <v>4841</v>
      </c>
      <c r="V853" s="77"/>
      <c r="W853" s="77"/>
      <c r="X853" s="81" t="s">
        <v>6840</v>
      </c>
      <c r="Y853" s="77"/>
    </row>
    <row r="854" spans="1:25" x14ac:dyDescent="0.25">
      <c r="A854" s="62" t="s">
        <v>628</v>
      </c>
      <c r="B854" s="62" t="s">
        <v>1784</v>
      </c>
      <c r="C854" s="63"/>
      <c r="D854" s="64"/>
      <c r="E854" s="65"/>
      <c r="F854" s="66"/>
      <c r="G854" s="63" t="str">
        <f>IF(Edges[[#This Row],[Relationship]]="Tweet","Skip","Show")</f>
        <v>Show</v>
      </c>
      <c r="H854" s="67"/>
      <c r="I854" s="68"/>
      <c r="J854" s="68"/>
      <c r="K854" s="34"/>
      <c r="L854" s="75">
        <v>854</v>
      </c>
      <c r="M85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54" s="77" t="s">
        <v>2278</v>
      </c>
      <c r="O854" s="79">
        <v>44529.367349537039</v>
      </c>
      <c r="P854" s="77" t="s">
        <v>2427</v>
      </c>
      <c r="Q854" s="77"/>
      <c r="R854" s="77"/>
      <c r="S854" s="77" t="s">
        <v>4124</v>
      </c>
      <c r="T854" s="79">
        <v>44529.367349537039</v>
      </c>
      <c r="U854" s="80" t="s">
        <v>4841</v>
      </c>
      <c r="V854" s="77"/>
      <c r="W854" s="77"/>
      <c r="X854" s="81" t="s">
        <v>6840</v>
      </c>
      <c r="Y854" s="77"/>
    </row>
    <row r="855" spans="1:25" x14ac:dyDescent="0.25">
      <c r="A855" s="62" t="s">
        <v>628</v>
      </c>
      <c r="B855" s="62" t="s">
        <v>1668</v>
      </c>
      <c r="C855" s="63"/>
      <c r="D855" s="64"/>
      <c r="E855" s="65"/>
      <c r="F855" s="66"/>
      <c r="G855" s="63" t="str">
        <f>IF(Edges[[#This Row],[Relationship]]="Tweet","Skip","Show")</f>
        <v>Show</v>
      </c>
      <c r="H855" s="67"/>
      <c r="I855" s="68"/>
      <c r="J855" s="68"/>
      <c r="K855" s="34"/>
      <c r="L855" s="75">
        <v>855</v>
      </c>
      <c r="M85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55" s="77" t="s">
        <v>2278</v>
      </c>
      <c r="O855" s="79">
        <v>44529.367349537039</v>
      </c>
      <c r="P855" s="77" t="s">
        <v>2427</v>
      </c>
      <c r="Q855" s="77"/>
      <c r="R855" s="77"/>
      <c r="S855" s="77" t="s">
        <v>4124</v>
      </c>
      <c r="T855" s="79">
        <v>44529.367349537039</v>
      </c>
      <c r="U855" s="80" t="s">
        <v>4841</v>
      </c>
      <c r="V855" s="77"/>
      <c r="W855" s="77"/>
      <c r="X855" s="81" t="s">
        <v>6840</v>
      </c>
      <c r="Y855" s="77"/>
    </row>
    <row r="856" spans="1:25" x14ac:dyDescent="0.25">
      <c r="A856" s="62" t="s">
        <v>629</v>
      </c>
      <c r="B856" s="62" t="s">
        <v>1922</v>
      </c>
      <c r="C856" s="63"/>
      <c r="D856" s="64"/>
      <c r="E856" s="65"/>
      <c r="F856" s="66"/>
      <c r="G856" s="63" t="str">
        <f>IF(Edges[[#This Row],[Relationship]]="Tweet","Skip","Show")</f>
        <v>Show</v>
      </c>
      <c r="H856" s="67"/>
      <c r="I856" s="68"/>
      <c r="J856" s="68"/>
      <c r="K856" s="34"/>
      <c r="L856" s="75">
        <v>856</v>
      </c>
      <c r="M85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56" s="77" t="s">
        <v>2278</v>
      </c>
      <c r="O856" s="79">
        <v>44529.367418981485</v>
      </c>
      <c r="P856" s="77" t="s">
        <v>2682</v>
      </c>
      <c r="Q856" s="77"/>
      <c r="R856" s="77"/>
      <c r="S856" s="77" t="s">
        <v>4157</v>
      </c>
      <c r="T856" s="79">
        <v>44529.367418981485</v>
      </c>
      <c r="U856" s="80" t="s">
        <v>4842</v>
      </c>
      <c r="V856" s="77"/>
      <c r="W856" s="77"/>
      <c r="X856" s="81" t="s">
        <v>6841</v>
      </c>
      <c r="Y856" s="77"/>
    </row>
    <row r="857" spans="1:25" x14ac:dyDescent="0.25">
      <c r="A857" s="62" t="s">
        <v>629</v>
      </c>
      <c r="B857" s="62" t="s">
        <v>1698</v>
      </c>
      <c r="C857" s="63"/>
      <c r="D857" s="64"/>
      <c r="E857" s="65"/>
      <c r="F857" s="66"/>
      <c r="G857" s="63" t="str">
        <f>IF(Edges[[#This Row],[Relationship]]="Tweet","Skip","Show")</f>
        <v>Show</v>
      </c>
      <c r="H857" s="67"/>
      <c r="I857" s="68"/>
      <c r="J857" s="68"/>
      <c r="K857" s="34"/>
      <c r="L857" s="75">
        <v>857</v>
      </c>
      <c r="M85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57" s="77" t="s">
        <v>2278</v>
      </c>
      <c r="O857" s="79">
        <v>44529.367418981485</v>
      </c>
      <c r="P857" s="77" t="s">
        <v>2682</v>
      </c>
      <c r="Q857" s="77"/>
      <c r="R857" s="77"/>
      <c r="S857" s="77" t="s">
        <v>4157</v>
      </c>
      <c r="T857" s="79">
        <v>44529.367418981485</v>
      </c>
      <c r="U857" s="80" t="s">
        <v>4842</v>
      </c>
      <c r="V857" s="77"/>
      <c r="W857" s="77"/>
      <c r="X857" s="81" t="s">
        <v>6841</v>
      </c>
      <c r="Y857" s="77"/>
    </row>
    <row r="858" spans="1:25" x14ac:dyDescent="0.25">
      <c r="A858" s="62" t="s">
        <v>630</v>
      </c>
      <c r="B858" s="62" t="s">
        <v>1666</v>
      </c>
      <c r="C858" s="63"/>
      <c r="D858" s="64"/>
      <c r="E858" s="65"/>
      <c r="F858" s="66"/>
      <c r="G858" s="63" t="str">
        <f>IF(Edges[[#This Row],[Relationship]]="Tweet","Skip","Show")</f>
        <v>Show</v>
      </c>
      <c r="H858" s="67"/>
      <c r="I858" s="68"/>
      <c r="J858" s="68"/>
      <c r="K858" s="34"/>
      <c r="L858" s="75">
        <v>858</v>
      </c>
      <c r="M85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58" s="77" t="s">
        <v>2278</v>
      </c>
      <c r="O858" s="79">
        <v>44529.368344907409</v>
      </c>
      <c r="P858" s="77" t="s">
        <v>2283</v>
      </c>
      <c r="Q858" s="77"/>
      <c r="R858" s="77"/>
      <c r="S858" s="77"/>
      <c r="T858" s="79">
        <v>44529.368344907409</v>
      </c>
      <c r="U858" s="80" t="s">
        <v>4843</v>
      </c>
      <c r="V858" s="77"/>
      <c r="W858" s="77"/>
      <c r="X858" s="81" t="s">
        <v>6842</v>
      </c>
      <c r="Y858" s="77"/>
    </row>
    <row r="859" spans="1:25" x14ac:dyDescent="0.25">
      <c r="A859" s="62" t="s">
        <v>631</v>
      </c>
      <c r="B859" s="62" t="s">
        <v>631</v>
      </c>
      <c r="C859" s="63"/>
      <c r="D859" s="64"/>
      <c r="E859" s="65"/>
      <c r="F859" s="66"/>
      <c r="G859" s="63" t="str">
        <f>IF(Edges[[#This Row],[Relationship]]="Tweet","Skip","Show")</f>
        <v>Skip</v>
      </c>
      <c r="H859" s="67"/>
      <c r="I859" s="68"/>
      <c r="J859" s="68"/>
      <c r="K859" s="34"/>
      <c r="L859" s="75">
        <v>859</v>
      </c>
      <c r="M85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59" s="77" t="s">
        <v>178</v>
      </c>
      <c r="O859" s="79">
        <v>44529.368414351855</v>
      </c>
      <c r="P859" s="77" t="s">
        <v>2683</v>
      </c>
      <c r="Q859" s="77"/>
      <c r="R859" s="77"/>
      <c r="S859" s="77"/>
      <c r="T859" s="79">
        <v>44529.368414351855</v>
      </c>
      <c r="U859" s="80" t="s">
        <v>4844</v>
      </c>
      <c r="V859" s="77"/>
      <c r="W859" s="77"/>
      <c r="X859" s="81" t="s">
        <v>6843</v>
      </c>
      <c r="Y859" s="77"/>
    </row>
    <row r="860" spans="1:25" x14ac:dyDescent="0.25">
      <c r="A860" s="62" t="s">
        <v>632</v>
      </c>
      <c r="B860" s="62" t="s">
        <v>1923</v>
      </c>
      <c r="C860" s="63"/>
      <c r="D860" s="64"/>
      <c r="E860" s="65"/>
      <c r="F860" s="66"/>
      <c r="G860" s="63" t="str">
        <f>IF(Edges[[#This Row],[Relationship]]="Tweet","Skip","Show")</f>
        <v>Show</v>
      </c>
      <c r="H860" s="67"/>
      <c r="I860" s="68"/>
      <c r="J860" s="68"/>
      <c r="K860" s="34"/>
      <c r="L860" s="75">
        <v>860</v>
      </c>
      <c r="M86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60" s="77" t="s">
        <v>2278</v>
      </c>
      <c r="O860" s="79">
        <v>44529.368506944447</v>
      </c>
      <c r="P860" s="77" t="s">
        <v>2684</v>
      </c>
      <c r="Q860" s="77"/>
      <c r="R860" s="77"/>
      <c r="S860" s="77"/>
      <c r="T860" s="79">
        <v>44529.368506944447</v>
      </c>
      <c r="U860" s="80" t="s">
        <v>4845</v>
      </c>
      <c r="V860" s="77"/>
      <c r="W860" s="77"/>
      <c r="X860" s="81" t="s">
        <v>6844</v>
      </c>
      <c r="Y860" s="77"/>
    </row>
    <row r="861" spans="1:25" x14ac:dyDescent="0.25">
      <c r="A861" s="62" t="s">
        <v>632</v>
      </c>
      <c r="B861" s="62" t="s">
        <v>1829</v>
      </c>
      <c r="C861" s="63"/>
      <c r="D861" s="64"/>
      <c r="E861" s="65"/>
      <c r="F861" s="66"/>
      <c r="G861" s="63" t="str">
        <f>IF(Edges[[#This Row],[Relationship]]="Tweet","Skip","Show")</f>
        <v>Show</v>
      </c>
      <c r="H861" s="67"/>
      <c r="I861" s="68"/>
      <c r="J861" s="68"/>
      <c r="K861" s="34"/>
      <c r="L861" s="75">
        <v>861</v>
      </c>
      <c r="M86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61" s="77" t="s">
        <v>2279</v>
      </c>
      <c r="O861" s="79">
        <v>44529.368506944447</v>
      </c>
      <c r="P861" s="77" t="s">
        <v>2684</v>
      </c>
      <c r="Q861" s="77"/>
      <c r="R861" s="77"/>
      <c r="S861" s="77"/>
      <c r="T861" s="79">
        <v>44529.368506944447</v>
      </c>
      <c r="U861" s="80" t="s">
        <v>4845</v>
      </c>
      <c r="V861" s="77"/>
      <c r="W861" s="77"/>
      <c r="X861" s="81" t="s">
        <v>6844</v>
      </c>
      <c r="Y861" s="77"/>
    </row>
    <row r="862" spans="1:25" x14ac:dyDescent="0.25">
      <c r="A862" s="62" t="s">
        <v>633</v>
      </c>
      <c r="B862" s="62" t="s">
        <v>1924</v>
      </c>
      <c r="C862" s="63"/>
      <c r="D862" s="64"/>
      <c r="E862" s="65"/>
      <c r="F862" s="66"/>
      <c r="G862" s="63" t="str">
        <f>IF(Edges[[#This Row],[Relationship]]="Tweet","Skip","Show")</f>
        <v>Show</v>
      </c>
      <c r="H862" s="67"/>
      <c r="I862" s="68"/>
      <c r="J862" s="68"/>
      <c r="K862" s="34"/>
      <c r="L862" s="75">
        <v>862</v>
      </c>
      <c r="M86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62" s="77" t="s">
        <v>2279</v>
      </c>
      <c r="O862" s="79">
        <v>44529.368576388886</v>
      </c>
      <c r="P862" s="77" t="s">
        <v>2685</v>
      </c>
      <c r="Q862" s="80" t="s">
        <v>3679</v>
      </c>
      <c r="R862" s="77" t="s">
        <v>4018</v>
      </c>
      <c r="S862" s="77"/>
      <c r="T862" s="79">
        <v>44529.368576388886</v>
      </c>
      <c r="U862" s="80" t="s">
        <v>4846</v>
      </c>
      <c r="V862" s="77"/>
      <c r="W862" s="77"/>
      <c r="X862" s="81" t="s">
        <v>6845</v>
      </c>
      <c r="Y862" s="81" t="s">
        <v>8387</v>
      </c>
    </row>
    <row r="863" spans="1:25" x14ac:dyDescent="0.25">
      <c r="A863" s="62" t="s">
        <v>634</v>
      </c>
      <c r="B863" s="62" t="s">
        <v>1706</v>
      </c>
      <c r="C863" s="63"/>
      <c r="D863" s="64"/>
      <c r="E863" s="65"/>
      <c r="F863" s="66"/>
      <c r="G863" s="63" t="str">
        <f>IF(Edges[[#This Row],[Relationship]]="Tweet","Skip","Show")</f>
        <v>Show</v>
      </c>
      <c r="H863" s="67"/>
      <c r="I863" s="68"/>
      <c r="J863" s="68"/>
      <c r="K863" s="34"/>
      <c r="L863" s="75">
        <v>863</v>
      </c>
      <c r="M86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63" s="77" t="s">
        <v>2278</v>
      </c>
      <c r="O863" s="79">
        <v>44529.368576388886</v>
      </c>
      <c r="P863" s="77" t="s">
        <v>2320</v>
      </c>
      <c r="Q863" s="80" t="s">
        <v>3523</v>
      </c>
      <c r="R863" s="77" t="s">
        <v>4021</v>
      </c>
      <c r="S863" s="77" t="s">
        <v>4109</v>
      </c>
      <c r="T863" s="79">
        <v>44529.368576388886</v>
      </c>
      <c r="U863" s="80" t="s">
        <v>4847</v>
      </c>
      <c r="V863" s="77"/>
      <c r="W863" s="77"/>
      <c r="X863" s="81" t="s">
        <v>6846</v>
      </c>
      <c r="Y863" s="77"/>
    </row>
    <row r="864" spans="1:25" x14ac:dyDescent="0.25">
      <c r="A864" s="62" t="s">
        <v>635</v>
      </c>
      <c r="B864" s="62" t="s">
        <v>1756</v>
      </c>
      <c r="C864" s="63"/>
      <c r="D864" s="64"/>
      <c r="E864" s="65"/>
      <c r="F864" s="66"/>
      <c r="G864" s="63" t="str">
        <f>IF(Edges[[#This Row],[Relationship]]="Tweet","Skip","Show")</f>
        <v>Show</v>
      </c>
      <c r="H864" s="67"/>
      <c r="I864" s="68"/>
      <c r="J864" s="68"/>
      <c r="K864" s="34"/>
      <c r="L864" s="75">
        <v>864</v>
      </c>
      <c r="M86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64" s="77" t="s">
        <v>2278</v>
      </c>
      <c r="O864" s="79">
        <v>44529.368645833332</v>
      </c>
      <c r="P864" s="77" t="s">
        <v>2366</v>
      </c>
      <c r="Q864" s="77"/>
      <c r="R864" s="77"/>
      <c r="S864" s="77" t="s">
        <v>4116</v>
      </c>
      <c r="T864" s="79">
        <v>44529.368645833332</v>
      </c>
      <c r="U864" s="80" t="s">
        <v>4848</v>
      </c>
      <c r="V864" s="77"/>
      <c r="W864" s="77"/>
      <c r="X864" s="81" t="s">
        <v>6847</v>
      </c>
      <c r="Y864" s="77"/>
    </row>
    <row r="865" spans="1:25" x14ac:dyDescent="0.25">
      <c r="A865" s="62" t="s">
        <v>635</v>
      </c>
      <c r="B865" s="62" t="s">
        <v>1668</v>
      </c>
      <c r="C865" s="63"/>
      <c r="D865" s="64"/>
      <c r="E865" s="65"/>
      <c r="F865" s="66"/>
      <c r="G865" s="63" t="str">
        <f>IF(Edges[[#This Row],[Relationship]]="Tweet","Skip","Show")</f>
        <v>Show</v>
      </c>
      <c r="H865" s="67"/>
      <c r="I865" s="68"/>
      <c r="J865" s="68"/>
      <c r="K865" s="34"/>
      <c r="L865" s="75">
        <v>865</v>
      </c>
      <c r="M86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65" s="77" t="s">
        <v>2278</v>
      </c>
      <c r="O865" s="79">
        <v>44529.368645833332</v>
      </c>
      <c r="P865" s="77" t="s">
        <v>2366</v>
      </c>
      <c r="Q865" s="77"/>
      <c r="R865" s="77"/>
      <c r="S865" s="77" t="s">
        <v>4116</v>
      </c>
      <c r="T865" s="79">
        <v>44529.368645833332</v>
      </c>
      <c r="U865" s="80" t="s">
        <v>4848</v>
      </c>
      <c r="V865" s="77"/>
      <c r="W865" s="77"/>
      <c r="X865" s="81" t="s">
        <v>6847</v>
      </c>
      <c r="Y865" s="77"/>
    </row>
    <row r="866" spans="1:25" x14ac:dyDescent="0.25">
      <c r="A866" s="62" t="s">
        <v>636</v>
      </c>
      <c r="B866" s="62" t="s">
        <v>636</v>
      </c>
      <c r="C866" s="63"/>
      <c r="D866" s="64"/>
      <c r="E866" s="65"/>
      <c r="F866" s="66"/>
      <c r="G866" s="63" t="str">
        <f>IF(Edges[[#This Row],[Relationship]]="Tweet","Skip","Show")</f>
        <v>Skip</v>
      </c>
      <c r="H866" s="67"/>
      <c r="I866" s="68"/>
      <c r="J866" s="68"/>
      <c r="K866" s="34"/>
      <c r="L866" s="75">
        <v>866</v>
      </c>
      <c r="M86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66" s="77" t="s">
        <v>178</v>
      </c>
      <c r="O866" s="79">
        <v>44529.363379629627</v>
      </c>
      <c r="P866" s="77" t="s">
        <v>2686</v>
      </c>
      <c r="Q866" s="77" t="s">
        <v>3680</v>
      </c>
      <c r="R866" s="77" t="s">
        <v>4047</v>
      </c>
      <c r="S866" s="77" t="s">
        <v>4158</v>
      </c>
      <c r="T866" s="79">
        <v>44529.363379629627</v>
      </c>
      <c r="U866" s="80" t="s">
        <v>4849</v>
      </c>
      <c r="V866" s="77"/>
      <c r="W866" s="77"/>
      <c r="X866" s="81" t="s">
        <v>6848</v>
      </c>
      <c r="Y866" s="77"/>
    </row>
    <row r="867" spans="1:25" x14ac:dyDescent="0.25">
      <c r="A867" s="62" t="s">
        <v>636</v>
      </c>
      <c r="B867" s="62" t="s">
        <v>636</v>
      </c>
      <c r="C867" s="63"/>
      <c r="D867" s="64"/>
      <c r="E867" s="65"/>
      <c r="F867" s="66"/>
      <c r="G867" s="63" t="str">
        <f>IF(Edges[[#This Row],[Relationship]]="Tweet","Skip","Show")</f>
        <v>Skip</v>
      </c>
      <c r="H867" s="67"/>
      <c r="I867" s="68"/>
      <c r="J867" s="68"/>
      <c r="K867" s="34"/>
      <c r="L867" s="75">
        <v>867</v>
      </c>
      <c r="M86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67" s="77" t="s">
        <v>178</v>
      </c>
      <c r="O867" s="79">
        <v>44529.368784722225</v>
      </c>
      <c r="P867" s="77" t="s">
        <v>2687</v>
      </c>
      <c r="Q867" s="77" t="s">
        <v>3681</v>
      </c>
      <c r="R867" s="77" t="s">
        <v>4047</v>
      </c>
      <c r="S867" s="77" t="s">
        <v>4159</v>
      </c>
      <c r="T867" s="79">
        <v>44529.368784722225</v>
      </c>
      <c r="U867" s="80" t="s">
        <v>4850</v>
      </c>
      <c r="V867" s="77"/>
      <c r="W867" s="77"/>
      <c r="X867" s="81" t="s">
        <v>6849</v>
      </c>
      <c r="Y867" s="77"/>
    </row>
    <row r="868" spans="1:25" x14ac:dyDescent="0.25">
      <c r="A868" s="62" t="s">
        <v>637</v>
      </c>
      <c r="B868" s="62" t="s">
        <v>1783</v>
      </c>
      <c r="C868" s="63"/>
      <c r="D868" s="64"/>
      <c r="E868" s="65"/>
      <c r="F868" s="66"/>
      <c r="G868" s="63" t="str">
        <f>IF(Edges[[#This Row],[Relationship]]="Tweet","Skip","Show")</f>
        <v>Show</v>
      </c>
      <c r="H868" s="67"/>
      <c r="I868" s="68"/>
      <c r="J868" s="68"/>
      <c r="K868" s="34"/>
      <c r="L868" s="75">
        <v>868</v>
      </c>
      <c r="M86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68" s="77" t="s">
        <v>2278</v>
      </c>
      <c r="O868" s="79">
        <v>44529.368900462963</v>
      </c>
      <c r="P868" s="77" t="s">
        <v>2427</v>
      </c>
      <c r="Q868" s="77"/>
      <c r="R868" s="77"/>
      <c r="S868" s="77" t="s">
        <v>4124</v>
      </c>
      <c r="T868" s="79">
        <v>44529.368900462963</v>
      </c>
      <c r="U868" s="80" t="s">
        <v>4851</v>
      </c>
      <c r="V868" s="77"/>
      <c r="W868" s="77"/>
      <c r="X868" s="81" t="s">
        <v>6850</v>
      </c>
      <c r="Y868" s="77"/>
    </row>
    <row r="869" spans="1:25" x14ac:dyDescent="0.25">
      <c r="A869" s="62" t="s">
        <v>637</v>
      </c>
      <c r="B869" s="62" t="s">
        <v>1784</v>
      </c>
      <c r="C869" s="63"/>
      <c r="D869" s="64"/>
      <c r="E869" s="65"/>
      <c r="F869" s="66"/>
      <c r="G869" s="63" t="str">
        <f>IF(Edges[[#This Row],[Relationship]]="Tweet","Skip","Show")</f>
        <v>Show</v>
      </c>
      <c r="H869" s="67"/>
      <c r="I869" s="68"/>
      <c r="J869" s="68"/>
      <c r="K869" s="34"/>
      <c r="L869" s="75">
        <v>869</v>
      </c>
      <c r="M86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69" s="77" t="s">
        <v>2278</v>
      </c>
      <c r="O869" s="79">
        <v>44529.368900462963</v>
      </c>
      <c r="P869" s="77" t="s">
        <v>2427</v>
      </c>
      <c r="Q869" s="77"/>
      <c r="R869" s="77"/>
      <c r="S869" s="77" t="s">
        <v>4124</v>
      </c>
      <c r="T869" s="79">
        <v>44529.368900462963</v>
      </c>
      <c r="U869" s="80" t="s">
        <v>4851</v>
      </c>
      <c r="V869" s="77"/>
      <c r="W869" s="77"/>
      <c r="X869" s="81" t="s">
        <v>6850</v>
      </c>
      <c r="Y869" s="77"/>
    </row>
    <row r="870" spans="1:25" x14ac:dyDescent="0.25">
      <c r="A870" s="62" t="s">
        <v>637</v>
      </c>
      <c r="B870" s="62" t="s">
        <v>1668</v>
      </c>
      <c r="C870" s="63"/>
      <c r="D870" s="64"/>
      <c r="E870" s="65"/>
      <c r="F870" s="66"/>
      <c r="G870" s="63" t="str">
        <f>IF(Edges[[#This Row],[Relationship]]="Tweet","Skip","Show")</f>
        <v>Show</v>
      </c>
      <c r="H870" s="67"/>
      <c r="I870" s="68"/>
      <c r="J870" s="68"/>
      <c r="K870" s="34"/>
      <c r="L870" s="75">
        <v>870</v>
      </c>
      <c r="M87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70" s="77" t="s">
        <v>2278</v>
      </c>
      <c r="O870" s="79">
        <v>44529.368900462963</v>
      </c>
      <c r="P870" s="77" t="s">
        <v>2427</v>
      </c>
      <c r="Q870" s="77"/>
      <c r="R870" s="77"/>
      <c r="S870" s="77" t="s">
        <v>4124</v>
      </c>
      <c r="T870" s="79">
        <v>44529.368900462963</v>
      </c>
      <c r="U870" s="80" t="s">
        <v>4851</v>
      </c>
      <c r="V870" s="77"/>
      <c r="W870" s="77"/>
      <c r="X870" s="81" t="s">
        <v>6850</v>
      </c>
      <c r="Y870" s="77"/>
    </row>
    <row r="871" spans="1:25" x14ac:dyDescent="0.25">
      <c r="A871" s="62" t="s">
        <v>638</v>
      </c>
      <c r="B871" s="62" t="s">
        <v>1666</v>
      </c>
      <c r="C871" s="63"/>
      <c r="D871" s="64"/>
      <c r="E871" s="65"/>
      <c r="F871" s="66"/>
      <c r="G871" s="63" t="str">
        <f>IF(Edges[[#This Row],[Relationship]]="Tweet","Skip","Show")</f>
        <v>Show</v>
      </c>
      <c r="H871" s="67"/>
      <c r="I871" s="68"/>
      <c r="J871" s="68"/>
      <c r="K871" s="34"/>
      <c r="L871" s="75">
        <v>871</v>
      </c>
      <c r="M87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71" s="77" t="s">
        <v>2278</v>
      </c>
      <c r="O871" s="79">
        <v>44529.369074074071</v>
      </c>
      <c r="P871" s="77" t="s">
        <v>2285</v>
      </c>
      <c r="Q871" s="77"/>
      <c r="R871" s="77"/>
      <c r="S871" s="77"/>
      <c r="T871" s="79">
        <v>44529.369074074071</v>
      </c>
      <c r="U871" s="80" t="s">
        <v>4852</v>
      </c>
      <c r="V871" s="77"/>
      <c r="W871" s="77"/>
      <c r="X871" s="81" t="s">
        <v>6851</v>
      </c>
      <c r="Y871" s="77"/>
    </row>
    <row r="872" spans="1:25" x14ac:dyDescent="0.25">
      <c r="A872" s="62" t="s">
        <v>639</v>
      </c>
      <c r="B872" s="62" t="s">
        <v>639</v>
      </c>
      <c r="C872" s="63"/>
      <c r="D872" s="64"/>
      <c r="E872" s="65"/>
      <c r="F872" s="66"/>
      <c r="G872" s="63" t="str">
        <f>IF(Edges[[#This Row],[Relationship]]="Tweet","Skip","Show")</f>
        <v>Skip</v>
      </c>
      <c r="H872" s="67"/>
      <c r="I872" s="68"/>
      <c r="J872" s="68"/>
      <c r="K872" s="34"/>
      <c r="L872" s="75">
        <v>872</v>
      </c>
      <c r="M87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72" s="77" t="s">
        <v>178</v>
      </c>
      <c r="O872" s="79">
        <v>44529.369305555556</v>
      </c>
      <c r="P872" s="77" t="s">
        <v>2632</v>
      </c>
      <c r="Q872" s="77"/>
      <c r="R872" s="77"/>
      <c r="S872" s="77"/>
      <c r="T872" s="79">
        <v>44529.369305555556</v>
      </c>
      <c r="U872" s="80" t="s">
        <v>4853</v>
      </c>
      <c r="V872" s="77"/>
      <c r="W872" s="77"/>
      <c r="X872" s="81" t="s">
        <v>6852</v>
      </c>
      <c r="Y872" s="77"/>
    </row>
    <row r="873" spans="1:25" x14ac:dyDescent="0.25">
      <c r="A873" s="62" t="s">
        <v>640</v>
      </c>
      <c r="B873" s="62" t="s">
        <v>640</v>
      </c>
      <c r="C873" s="63"/>
      <c r="D873" s="64"/>
      <c r="E873" s="65"/>
      <c r="F873" s="66"/>
      <c r="G873" s="63" t="str">
        <f>IF(Edges[[#This Row],[Relationship]]="Tweet","Skip","Show")</f>
        <v>Skip</v>
      </c>
      <c r="H873" s="67"/>
      <c r="I873" s="68"/>
      <c r="J873" s="68"/>
      <c r="K873" s="34"/>
      <c r="L873" s="75">
        <v>873</v>
      </c>
      <c r="M87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73" s="77" t="s">
        <v>178</v>
      </c>
      <c r="O873" s="79">
        <v>44529.369317129633</v>
      </c>
      <c r="P873" s="77" t="s">
        <v>2688</v>
      </c>
      <c r="Q873" s="77"/>
      <c r="R873" s="77"/>
      <c r="S873" s="77"/>
      <c r="T873" s="79">
        <v>44529.369317129633</v>
      </c>
      <c r="U873" s="80" t="s">
        <v>4854</v>
      </c>
      <c r="V873" s="77"/>
      <c r="W873" s="77"/>
      <c r="X873" s="81" t="s">
        <v>6853</v>
      </c>
      <c r="Y873" s="77"/>
    </row>
    <row r="874" spans="1:25" x14ac:dyDescent="0.25">
      <c r="A874" s="62" t="s">
        <v>641</v>
      </c>
      <c r="B874" s="62" t="s">
        <v>1774</v>
      </c>
      <c r="C874" s="63"/>
      <c r="D874" s="64"/>
      <c r="E874" s="65"/>
      <c r="F874" s="66"/>
      <c r="G874" s="63" t="str">
        <f>IF(Edges[[#This Row],[Relationship]]="Tweet","Skip","Show")</f>
        <v>Show</v>
      </c>
      <c r="H874" s="67"/>
      <c r="I874" s="68"/>
      <c r="J874" s="68"/>
      <c r="K874" s="34"/>
      <c r="L874" s="75">
        <v>874</v>
      </c>
      <c r="M87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74" s="77" t="s">
        <v>2278</v>
      </c>
      <c r="O874" s="79">
        <v>44529.369780092595</v>
      </c>
      <c r="P874" s="77" t="s">
        <v>2560</v>
      </c>
      <c r="Q874" s="77"/>
      <c r="R874" s="77"/>
      <c r="S874" s="77"/>
      <c r="T874" s="79">
        <v>44529.369780092595</v>
      </c>
      <c r="U874" s="80" t="s">
        <v>4855</v>
      </c>
      <c r="V874" s="77"/>
      <c r="W874" s="77"/>
      <c r="X874" s="81" t="s">
        <v>6854</v>
      </c>
      <c r="Y874" s="77"/>
    </row>
    <row r="875" spans="1:25" x14ac:dyDescent="0.25">
      <c r="A875" s="62" t="s">
        <v>642</v>
      </c>
      <c r="B875" s="62" t="s">
        <v>715</v>
      </c>
      <c r="C875" s="63"/>
      <c r="D875" s="64"/>
      <c r="E875" s="65"/>
      <c r="F875" s="66"/>
      <c r="G875" s="63" t="str">
        <f>IF(Edges[[#This Row],[Relationship]]="Tweet","Skip","Show")</f>
        <v>Show</v>
      </c>
      <c r="H875" s="67"/>
      <c r="I875" s="68"/>
      <c r="J875" s="68"/>
      <c r="K875" s="34"/>
      <c r="L875" s="75">
        <v>875</v>
      </c>
      <c r="M87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75" s="77" t="s">
        <v>2279</v>
      </c>
      <c r="O875" s="79">
        <v>44529.370312500003</v>
      </c>
      <c r="P875" s="77" t="s">
        <v>2689</v>
      </c>
      <c r="Q875" s="80" t="s">
        <v>3682</v>
      </c>
      <c r="R875" s="77" t="s">
        <v>4018</v>
      </c>
      <c r="S875" s="77"/>
      <c r="T875" s="79">
        <v>44529.370312500003</v>
      </c>
      <c r="U875" s="80" t="s">
        <v>4856</v>
      </c>
      <c r="V875" s="77"/>
      <c r="W875" s="77"/>
      <c r="X875" s="81" t="s">
        <v>6855</v>
      </c>
      <c r="Y875" s="77"/>
    </row>
    <row r="876" spans="1:25" x14ac:dyDescent="0.25">
      <c r="A876" s="62" t="s">
        <v>643</v>
      </c>
      <c r="B876" s="62" t="s">
        <v>1925</v>
      </c>
      <c r="C876" s="63"/>
      <c r="D876" s="64"/>
      <c r="E876" s="65"/>
      <c r="F876" s="66"/>
      <c r="G876" s="63" t="str">
        <f>IF(Edges[[#This Row],[Relationship]]="Tweet","Skip","Show")</f>
        <v>Show</v>
      </c>
      <c r="H876" s="67"/>
      <c r="I876" s="68"/>
      <c r="J876" s="68"/>
      <c r="K876" s="34"/>
      <c r="L876" s="75">
        <v>876</v>
      </c>
      <c r="M87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76" s="77" t="s">
        <v>2279</v>
      </c>
      <c r="O876" s="79">
        <v>44529.370868055557</v>
      </c>
      <c r="P876" s="77" t="s">
        <v>2690</v>
      </c>
      <c r="Q876" s="77"/>
      <c r="R876" s="77"/>
      <c r="S876" s="77"/>
      <c r="T876" s="79">
        <v>44529.370868055557</v>
      </c>
      <c r="U876" s="80" t="s">
        <v>4857</v>
      </c>
      <c r="V876" s="77"/>
      <c r="W876" s="77"/>
      <c r="X876" s="81" t="s">
        <v>6856</v>
      </c>
      <c r="Y876" s="81" t="s">
        <v>8388</v>
      </c>
    </row>
    <row r="877" spans="1:25" x14ac:dyDescent="0.25">
      <c r="A877" s="62" t="s">
        <v>644</v>
      </c>
      <c r="B877" s="62" t="s">
        <v>1762</v>
      </c>
      <c r="C877" s="63"/>
      <c r="D877" s="64"/>
      <c r="E877" s="65"/>
      <c r="F877" s="66"/>
      <c r="G877" s="63" t="str">
        <f>IF(Edges[[#This Row],[Relationship]]="Tweet","Skip","Show")</f>
        <v>Show</v>
      </c>
      <c r="H877" s="67"/>
      <c r="I877" s="68"/>
      <c r="J877" s="68"/>
      <c r="K877" s="34"/>
      <c r="L877" s="75">
        <v>877</v>
      </c>
      <c r="M87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77" s="77" t="s">
        <v>2278</v>
      </c>
      <c r="O877" s="79">
        <v>44529.37096064815</v>
      </c>
      <c r="P877" s="77" t="s">
        <v>2691</v>
      </c>
      <c r="Q877" s="77"/>
      <c r="R877" s="77"/>
      <c r="S877" s="77"/>
      <c r="T877" s="79">
        <v>44529.37096064815</v>
      </c>
      <c r="U877" s="80" t="s">
        <v>4858</v>
      </c>
      <c r="V877" s="77"/>
      <c r="W877" s="77"/>
      <c r="X877" s="81" t="s">
        <v>6857</v>
      </c>
      <c r="Y877" s="77"/>
    </row>
    <row r="878" spans="1:25" x14ac:dyDescent="0.25">
      <c r="A878" s="62" t="s">
        <v>645</v>
      </c>
      <c r="B878" s="62" t="s">
        <v>1528</v>
      </c>
      <c r="C878" s="63"/>
      <c r="D878" s="64"/>
      <c r="E878" s="65"/>
      <c r="F878" s="66"/>
      <c r="G878" s="63" t="str">
        <f>IF(Edges[[#This Row],[Relationship]]="Tweet","Skip","Show")</f>
        <v>Show</v>
      </c>
      <c r="H878" s="67"/>
      <c r="I878" s="68"/>
      <c r="J878" s="68"/>
      <c r="K878" s="34"/>
      <c r="L878" s="75">
        <v>878</v>
      </c>
      <c r="M87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78" s="77" t="s">
        <v>2278</v>
      </c>
      <c r="O878" s="79">
        <v>44529.370972222219</v>
      </c>
      <c r="P878" s="77" t="s">
        <v>2572</v>
      </c>
      <c r="Q878" s="80" t="s">
        <v>3615</v>
      </c>
      <c r="R878" s="77" t="s">
        <v>4017</v>
      </c>
      <c r="S878" s="77" t="s">
        <v>4116</v>
      </c>
      <c r="T878" s="79">
        <v>44529.370972222219</v>
      </c>
      <c r="U878" s="80" t="s">
        <v>4859</v>
      </c>
      <c r="V878" s="77"/>
      <c r="W878" s="77"/>
      <c r="X878" s="81" t="s">
        <v>6858</v>
      </c>
      <c r="Y878" s="77"/>
    </row>
    <row r="879" spans="1:25" x14ac:dyDescent="0.25">
      <c r="A879" s="62" t="s">
        <v>646</v>
      </c>
      <c r="B879" s="62" t="s">
        <v>646</v>
      </c>
      <c r="C879" s="63"/>
      <c r="D879" s="64"/>
      <c r="E879" s="65"/>
      <c r="F879" s="66"/>
      <c r="G879" s="63" t="str">
        <f>IF(Edges[[#This Row],[Relationship]]="Tweet","Skip","Show")</f>
        <v>Skip</v>
      </c>
      <c r="H879" s="67"/>
      <c r="I879" s="68"/>
      <c r="J879" s="68"/>
      <c r="K879" s="34"/>
      <c r="L879" s="75">
        <v>879</v>
      </c>
      <c r="M87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79" s="77" t="s">
        <v>178</v>
      </c>
      <c r="O879" s="79">
        <v>44529.371087962965</v>
      </c>
      <c r="P879" s="77" t="s">
        <v>2692</v>
      </c>
      <c r="Q879" s="80" t="s">
        <v>3683</v>
      </c>
      <c r="R879" s="77" t="s">
        <v>4048</v>
      </c>
      <c r="S879" s="77"/>
      <c r="T879" s="79">
        <v>44529.371087962965</v>
      </c>
      <c r="U879" s="80" t="s">
        <v>4860</v>
      </c>
      <c r="V879" s="77"/>
      <c r="W879" s="77"/>
      <c r="X879" s="81" t="s">
        <v>6859</v>
      </c>
      <c r="Y879" s="77"/>
    </row>
    <row r="880" spans="1:25" x14ac:dyDescent="0.25">
      <c r="A880" s="62" t="s">
        <v>647</v>
      </c>
      <c r="B880" s="62" t="s">
        <v>659</v>
      </c>
      <c r="C880" s="63"/>
      <c r="D880" s="64"/>
      <c r="E880" s="65"/>
      <c r="F880" s="66"/>
      <c r="G880" s="63" t="str">
        <f>IF(Edges[[#This Row],[Relationship]]="Tweet","Skip","Show")</f>
        <v>Show</v>
      </c>
      <c r="H880" s="67"/>
      <c r="I880" s="68"/>
      <c r="J880" s="68"/>
      <c r="K880" s="34"/>
      <c r="L880" s="75">
        <v>880</v>
      </c>
      <c r="M88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80" s="77" t="s">
        <v>2278</v>
      </c>
      <c r="O880" s="79">
        <v>44529.371168981481</v>
      </c>
      <c r="P880" s="77" t="s">
        <v>2585</v>
      </c>
      <c r="Q880" s="80" t="s">
        <v>3624</v>
      </c>
      <c r="R880" s="77" t="s">
        <v>4041</v>
      </c>
      <c r="S880" s="77"/>
      <c r="T880" s="79">
        <v>44529.371168981481</v>
      </c>
      <c r="U880" s="80" t="s">
        <v>4861</v>
      </c>
      <c r="V880" s="77"/>
      <c r="W880" s="77"/>
      <c r="X880" s="81" t="s">
        <v>6860</v>
      </c>
      <c r="Y880" s="77"/>
    </row>
    <row r="881" spans="1:25" x14ac:dyDescent="0.25">
      <c r="A881" s="62" t="s">
        <v>648</v>
      </c>
      <c r="B881" s="62" t="s">
        <v>648</v>
      </c>
      <c r="C881" s="63"/>
      <c r="D881" s="64"/>
      <c r="E881" s="65"/>
      <c r="F881" s="66"/>
      <c r="G881" s="63" t="str">
        <f>IF(Edges[[#This Row],[Relationship]]="Tweet","Skip","Show")</f>
        <v>Skip</v>
      </c>
      <c r="H881" s="67"/>
      <c r="I881" s="68"/>
      <c r="J881" s="68"/>
      <c r="K881" s="34"/>
      <c r="L881" s="75">
        <v>881</v>
      </c>
      <c r="M88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81" s="77" t="s">
        <v>178</v>
      </c>
      <c r="O881" s="79">
        <v>44529.371342592596</v>
      </c>
      <c r="P881" s="77" t="s">
        <v>2693</v>
      </c>
      <c r="Q881" s="80" t="s">
        <v>3684</v>
      </c>
      <c r="R881" s="77" t="s">
        <v>4018</v>
      </c>
      <c r="S881" s="77"/>
      <c r="T881" s="79">
        <v>44529.371342592596</v>
      </c>
      <c r="U881" s="80" t="s">
        <v>4862</v>
      </c>
      <c r="V881" s="77"/>
      <c r="W881" s="77"/>
      <c r="X881" s="81" t="s">
        <v>6861</v>
      </c>
      <c r="Y881" s="77"/>
    </row>
    <row r="882" spans="1:25" x14ac:dyDescent="0.25">
      <c r="A882" s="62" t="s">
        <v>649</v>
      </c>
      <c r="B882" s="62" t="s">
        <v>649</v>
      </c>
      <c r="C882" s="63"/>
      <c r="D882" s="64"/>
      <c r="E882" s="65"/>
      <c r="F882" s="66"/>
      <c r="G882" s="63" t="str">
        <f>IF(Edges[[#This Row],[Relationship]]="Tweet","Skip","Show")</f>
        <v>Skip</v>
      </c>
      <c r="H882" s="67"/>
      <c r="I882" s="68"/>
      <c r="J882" s="68"/>
      <c r="K882" s="34"/>
      <c r="L882" s="75">
        <v>882</v>
      </c>
      <c r="M88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82" s="77" t="s">
        <v>178</v>
      </c>
      <c r="O882" s="79">
        <v>44529.371562499997</v>
      </c>
      <c r="P882" s="77" t="s">
        <v>2694</v>
      </c>
      <c r="Q882" s="80" t="s">
        <v>3685</v>
      </c>
      <c r="R882" s="77" t="s">
        <v>4029</v>
      </c>
      <c r="S882" s="77"/>
      <c r="T882" s="79">
        <v>44529.371562499997</v>
      </c>
      <c r="U882" s="80" t="s">
        <v>4863</v>
      </c>
      <c r="V882" s="77"/>
      <c r="W882" s="77"/>
      <c r="X882" s="81" t="s">
        <v>6862</v>
      </c>
      <c r="Y882" s="77"/>
    </row>
    <row r="883" spans="1:25" x14ac:dyDescent="0.25">
      <c r="A883" s="62" t="s">
        <v>650</v>
      </c>
      <c r="B883" s="62" t="s">
        <v>1666</v>
      </c>
      <c r="C883" s="63"/>
      <c r="D883" s="64"/>
      <c r="E883" s="65"/>
      <c r="F883" s="66"/>
      <c r="G883" s="63" t="str">
        <f>IF(Edges[[#This Row],[Relationship]]="Tweet","Skip","Show")</f>
        <v>Show</v>
      </c>
      <c r="H883" s="67"/>
      <c r="I883" s="68"/>
      <c r="J883" s="68"/>
      <c r="K883" s="34"/>
      <c r="L883" s="75">
        <v>883</v>
      </c>
      <c r="M88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83" s="77" t="s">
        <v>2278</v>
      </c>
      <c r="O883" s="79">
        <v>44529.371620370373</v>
      </c>
      <c r="P883" s="77" t="s">
        <v>2285</v>
      </c>
      <c r="Q883" s="77"/>
      <c r="R883" s="77"/>
      <c r="S883" s="77"/>
      <c r="T883" s="79">
        <v>44529.371620370373</v>
      </c>
      <c r="U883" s="80" t="s">
        <v>4864</v>
      </c>
      <c r="V883" s="77"/>
      <c r="W883" s="77"/>
      <c r="X883" s="81" t="s">
        <v>6863</v>
      </c>
      <c r="Y883" s="77"/>
    </row>
    <row r="884" spans="1:25" x14ac:dyDescent="0.25">
      <c r="A884" s="62" t="s">
        <v>650</v>
      </c>
      <c r="B884" s="62" t="s">
        <v>1666</v>
      </c>
      <c r="C884" s="63"/>
      <c r="D884" s="64"/>
      <c r="E884" s="65"/>
      <c r="F884" s="66"/>
      <c r="G884" s="63" t="str">
        <f>IF(Edges[[#This Row],[Relationship]]="Tweet","Skip","Show")</f>
        <v>Show</v>
      </c>
      <c r="H884" s="67"/>
      <c r="I884" s="68"/>
      <c r="J884" s="68"/>
      <c r="K884" s="34"/>
      <c r="L884" s="75">
        <v>884</v>
      </c>
      <c r="M88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84" s="77" t="s">
        <v>2278</v>
      </c>
      <c r="O884" s="79">
        <v>44529.371666666666</v>
      </c>
      <c r="P884" s="77" t="s">
        <v>2283</v>
      </c>
      <c r="Q884" s="77"/>
      <c r="R884" s="77"/>
      <c r="S884" s="77"/>
      <c r="T884" s="79">
        <v>44529.371666666666</v>
      </c>
      <c r="U884" s="80" t="s">
        <v>4865</v>
      </c>
      <c r="V884" s="77"/>
      <c r="W884" s="77"/>
      <c r="X884" s="81" t="s">
        <v>6864</v>
      </c>
      <c r="Y884" s="77"/>
    </row>
    <row r="885" spans="1:25" x14ac:dyDescent="0.25">
      <c r="A885" s="62" t="s">
        <v>651</v>
      </c>
      <c r="B885" s="62" t="s">
        <v>651</v>
      </c>
      <c r="C885" s="63"/>
      <c r="D885" s="64"/>
      <c r="E885" s="65"/>
      <c r="F885" s="66"/>
      <c r="G885" s="63" t="str">
        <f>IF(Edges[[#This Row],[Relationship]]="Tweet","Skip","Show")</f>
        <v>Skip</v>
      </c>
      <c r="H885" s="67"/>
      <c r="I885" s="68"/>
      <c r="J885" s="68"/>
      <c r="K885" s="34"/>
      <c r="L885" s="75">
        <v>885</v>
      </c>
      <c r="M88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85" s="77" t="s">
        <v>178</v>
      </c>
      <c r="O885" s="79">
        <v>44529.371712962966</v>
      </c>
      <c r="P885" s="77" t="s">
        <v>2695</v>
      </c>
      <c r="Q885" s="80" t="s">
        <v>3686</v>
      </c>
      <c r="R885" s="77" t="s">
        <v>4018</v>
      </c>
      <c r="S885" s="77" t="s">
        <v>4160</v>
      </c>
      <c r="T885" s="79">
        <v>44529.371712962966</v>
      </c>
      <c r="U885" s="80" t="s">
        <v>4866</v>
      </c>
      <c r="V885" s="77"/>
      <c r="W885" s="77"/>
      <c r="X885" s="81" t="s">
        <v>6865</v>
      </c>
      <c r="Y885" s="77"/>
    </row>
    <row r="886" spans="1:25" x14ac:dyDescent="0.25">
      <c r="A886" s="62" t="s">
        <v>652</v>
      </c>
      <c r="B886" s="62" t="s">
        <v>1528</v>
      </c>
      <c r="C886" s="63"/>
      <c r="D886" s="64"/>
      <c r="E886" s="65"/>
      <c r="F886" s="66"/>
      <c r="G886" s="63" t="str">
        <f>IF(Edges[[#This Row],[Relationship]]="Tweet","Skip","Show")</f>
        <v>Show</v>
      </c>
      <c r="H886" s="67"/>
      <c r="I886" s="68"/>
      <c r="J886" s="68"/>
      <c r="K886" s="34"/>
      <c r="L886" s="75">
        <v>886</v>
      </c>
      <c r="M88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86" s="77" t="s">
        <v>2278</v>
      </c>
      <c r="O886" s="79">
        <v>44529.371724537035</v>
      </c>
      <c r="P886" s="77" t="s">
        <v>2470</v>
      </c>
      <c r="Q886" s="77"/>
      <c r="R886" s="77"/>
      <c r="S886" s="77" t="s">
        <v>4116</v>
      </c>
      <c r="T886" s="79">
        <v>44529.371724537035</v>
      </c>
      <c r="U886" s="80" t="s">
        <v>4867</v>
      </c>
      <c r="V886" s="77"/>
      <c r="W886" s="77"/>
      <c r="X886" s="81" t="s">
        <v>6866</v>
      </c>
      <c r="Y886" s="77"/>
    </row>
    <row r="887" spans="1:25" x14ac:dyDescent="0.25">
      <c r="A887" s="62" t="s">
        <v>653</v>
      </c>
      <c r="B887" s="62" t="s">
        <v>659</v>
      </c>
      <c r="C887" s="63"/>
      <c r="D887" s="64"/>
      <c r="E887" s="65"/>
      <c r="F887" s="66"/>
      <c r="G887" s="63" t="str">
        <f>IF(Edges[[#This Row],[Relationship]]="Tweet","Skip","Show")</f>
        <v>Show</v>
      </c>
      <c r="H887" s="67"/>
      <c r="I887" s="68"/>
      <c r="J887" s="68"/>
      <c r="K887" s="34"/>
      <c r="L887" s="75">
        <v>887</v>
      </c>
      <c r="M88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87" s="77" t="s">
        <v>2278</v>
      </c>
      <c r="O887" s="79">
        <v>44529.371967592589</v>
      </c>
      <c r="P887" s="77" t="s">
        <v>2585</v>
      </c>
      <c r="Q887" s="80" t="s">
        <v>3624</v>
      </c>
      <c r="R887" s="77" t="s">
        <v>4041</v>
      </c>
      <c r="S887" s="77"/>
      <c r="T887" s="79">
        <v>44529.371967592589</v>
      </c>
      <c r="U887" s="80" t="s">
        <v>4868</v>
      </c>
      <c r="V887" s="77"/>
      <c r="W887" s="77"/>
      <c r="X887" s="81" t="s">
        <v>6867</v>
      </c>
      <c r="Y887" s="77"/>
    </row>
    <row r="888" spans="1:25" x14ac:dyDescent="0.25">
      <c r="A888" s="62" t="s">
        <v>654</v>
      </c>
      <c r="B888" s="62" t="s">
        <v>654</v>
      </c>
      <c r="C888" s="63"/>
      <c r="D888" s="64"/>
      <c r="E888" s="65"/>
      <c r="F888" s="66"/>
      <c r="G888" s="63" t="str">
        <f>IF(Edges[[#This Row],[Relationship]]="Tweet","Skip","Show")</f>
        <v>Skip</v>
      </c>
      <c r="H888" s="67"/>
      <c r="I888" s="68"/>
      <c r="J888" s="68"/>
      <c r="K888" s="34"/>
      <c r="L888" s="75">
        <v>888</v>
      </c>
      <c r="M88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88" s="77" t="s">
        <v>178</v>
      </c>
      <c r="O888" s="79">
        <v>44529.372071759259</v>
      </c>
      <c r="P888" s="77" t="s">
        <v>2696</v>
      </c>
      <c r="Q888" s="80" t="s">
        <v>3687</v>
      </c>
      <c r="R888" s="77" t="s">
        <v>4021</v>
      </c>
      <c r="S888" s="77" t="s">
        <v>4161</v>
      </c>
      <c r="T888" s="79">
        <v>44529.372071759259</v>
      </c>
      <c r="U888" s="80" t="s">
        <v>4869</v>
      </c>
      <c r="V888" s="77"/>
      <c r="W888" s="77"/>
      <c r="X888" s="81" t="s">
        <v>6868</v>
      </c>
      <c r="Y888" s="77"/>
    </row>
    <row r="889" spans="1:25" x14ac:dyDescent="0.25">
      <c r="A889" s="62" t="s">
        <v>655</v>
      </c>
      <c r="B889" s="62" t="s">
        <v>1926</v>
      </c>
      <c r="C889" s="63"/>
      <c r="D889" s="64"/>
      <c r="E889" s="65"/>
      <c r="F889" s="66"/>
      <c r="G889" s="63" t="str">
        <f>IF(Edges[[#This Row],[Relationship]]="Tweet","Skip","Show")</f>
        <v>Show</v>
      </c>
      <c r="H889" s="67"/>
      <c r="I889" s="68"/>
      <c r="J889" s="68"/>
      <c r="K889" s="34"/>
      <c r="L889" s="75">
        <v>889</v>
      </c>
      <c r="M88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89" s="77" t="s">
        <v>2278</v>
      </c>
      <c r="O889" s="79">
        <v>44529.37222222222</v>
      </c>
      <c r="P889" s="77" t="s">
        <v>2697</v>
      </c>
      <c r="Q889" s="80" t="s">
        <v>3688</v>
      </c>
      <c r="R889" s="77" t="s">
        <v>4049</v>
      </c>
      <c r="S889" s="77"/>
      <c r="T889" s="79">
        <v>44529.37222222222</v>
      </c>
      <c r="U889" s="80" t="s">
        <v>4870</v>
      </c>
      <c r="V889" s="77"/>
      <c r="W889" s="77"/>
      <c r="X889" s="81" t="s">
        <v>6869</v>
      </c>
      <c r="Y889" s="77"/>
    </row>
    <row r="890" spans="1:25" x14ac:dyDescent="0.25">
      <c r="A890" s="62" t="s">
        <v>656</v>
      </c>
      <c r="B890" s="62" t="s">
        <v>656</v>
      </c>
      <c r="C890" s="63"/>
      <c r="D890" s="64"/>
      <c r="E890" s="65"/>
      <c r="F890" s="66"/>
      <c r="G890" s="63" t="str">
        <f>IF(Edges[[#This Row],[Relationship]]="Tweet","Skip","Show")</f>
        <v>Skip</v>
      </c>
      <c r="H890" s="67"/>
      <c r="I890" s="68"/>
      <c r="J890" s="68"/>
      <c r="K890" s="34"/>
      <c r="L890" s="75">
        <v>890</v>
      </c>
      <c r="M89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90" s="77" t="s">
        <v>178</v>
      </c>
      <c r="O890" s="79">
        <v>44529.372361111113</v>
      </c>
      <c r="P890" s="77" t="s">
        <v>2698</v>
      </c>
      <c r="Q890" s="80" t="s">
        <v>3689</v>
      </c>
      <c r="R890" s="77" t="s">
        <v>4018</v>
      </c>
      <c r="S890" s="77"/>
      <c r="T890" s="79">
        <v>44529.372361111113</v>
      </c>
      <c r="U890" s="80" t="s">
        <v>4871</v>
      </c>
      <c r="V890" s="77"/>
      <c r="W890" s="77"/>
      <c r="X890" s="81" t="s">
        <v>6870</v>
      </c>
      <c r="Y890" s="77"/>
    </row>
    <row r="891" spans="1:25" x14ac:dyDescent="0.25">
      <c r="A891" s="62" t="s">
        <v>657</v>
      </c>
      <c r="B891" s="62" t="s">
        <v>1669</v>
      </c>
      <c r="C891" s="63"/>
      <c r="D891" s="64"/>
      <c r="E891" s="65"/>
      <c r="F891" s="66"/>
      <c r="G891" s="63" t="str">
        <f>IF(Edges[[#This Row],[Relationship]]="Tweet","Skip","Show")</f>
        <v>Show</v>
      </c>
      <c r="H891" s="67"/>
      <c r="I891" s="68"/>
      <c r="J891" s="68"/>
      <c r="K891" s="34"/>
      <c r="L891" s="75">
        <v>891</v>
      </c>
      <c r="M89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91" s="77" t="s">
        <v>2278</v>
      </c>
      <c r="O891" s="79">
        <v>44529.372789351852</v>
      </c>
      <c r="P891" s="77" t="s">
        <v>2699</v>
      </c>
      <c r="Q891" s="77"/>
      <c r="R891" s="77"/>
      <c r="S891" s="77"/>
      <c r="T891" s="79">
        <v>44529.372789351852</v>
      </c>
      <c r="U891" s="80" t="s">
        <v>4872</v>
      </c>
      <c r="V891" s="77"/>
      <c r="W891" s="77"/>
      <c r="X891" s="81" t="s">
        <v>6871</v>
      </c>
      <c r="Y891" s="77"/>
    </row>
    <row r="892" spans="1:25" x14ac:dyDescent="0.25">
      <c r="A892" s="62" t="s">
        <v>657</v>
      </c>
      <c r="B892" s="62" t="s">
        <v>1670</v>
      </c>
      <c r="C892" s="63"/>
      <c r="D892" s="64"/>
      <c r="E892" s="65"/>
      <c r="F892" s="66"/>
      <c r="G892" s="63" t="str">
        <f>IF(Edges[[#This Row],[Relationship]]="Tweet","Skip","Show")</f>
        <v>Show</v>
      </c>
      <c r="H892" s="67"/>
      <c r="I892" s="68"/>
      <c r="J892" s="68"/>
      <c r="K892" s="34"/>
      <c r="L892" s="75">
        <v>892</v>
      </c>
      <c r="M89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92" s="77" t="s">
        <v>2278</v>
      </c>
      <c r="O892" s="79">
        <v>44529.372789351852</v>
      </c>
      <c r="P892" s="77" t="s">
        <v>2699</v>
      </c>
      <c r="Q892" s="77"/>
      <c r="R892" s="77"/>
      <c r="S892" s="77"/>
      <c r="T892" s="79">
        <v>44529.372789351852</v>
      </c>
      <c r="U892" s="80" t="s">
        <v>4872</v>
      </c>
      <c r="V892" s="77"/>
      <c r="W892" s="77"/>
      <c r="X892" s="81" t="s">
        <v>6871</v>
      </c>
      <c r="Y892" s="77"/>
    </row>
    <row r="893" spans="1:25" x14ac:dyDescent="0.25">
      <c r="A893" s="62" t="s">
        <v>657</v>
      </c>
      <c r="B893" s="62" t="s">
        <v>1664</v>
      </c>
      <c r="C893" s="63"/>
      <c r="D893" s="64"/>
      <c r="E893" s="65"/>
      <c r="F893" s="66"/>
      <c r="G893" s="63" t="str">
        <f>IF(Edges[[#This Row],[Relationship]]="Tweet","Skip","Show")</f>
        <v>Show</v>
      </c>
      <c r="H893" s="67"/>
      <c r="I893" s="68"/>
      <c r="J893" s="68"/>
      <c r="K893" s="34"/>
      <c r="L893" s="75">
        <v>893</v>
      </c>
      <c r="M89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93" s="77" t="s">
        <v>2278</v>
      </c>
      <c r="O893" s="79">
        <v>44529.372789351852</v>
      </c>
      <c r="P893" s="77" t="s">
        <v>2699</v>
      </c>
      <c r="Q893" s="77"/>
      <c r="R893" s="77"/>
      <c r="S893" s="77"/>
      <c r="T893" s="79">
        <v>44529.372789351852</v>
      </c>
      <c r="U893" s="80" t="s">
        <v>4872</v>
      </c>
      <c r="V893" s="77"/>
      <c r="W893" s="77"/>
      <c r="X893" s="81" t="s">
        <v>6871</v>
      </c>
      <c r="Y893" s="77"/>
    </row>
    <row r="894" spans="1:25" x14ac:dyDescent="0.25">
      <c r="A894" s="62" t="s">
        <v>658</v>
      </c>
      <c r="B894" s="62" t="s">
        <v>1910</v>
      </c>
      <c r="C894" s="63"/>
      <c r="D894" s="64"/>
      <c r="E894" s="65"/>
      <c r="F894" s="66"/>
      <c r="G894" s="63" t="str">
        <f>IF(Edges[[#This Row],[Relationship]]="Tweet","Skip","Show")</f>
        <v>Show</v>
      </c>
      <c r="H894" s="67"/>
      <c r="I894" s="68"/>
      <c r="J894" s="68"/>
      <c r="K894" s="34"/>
      <c r="L894" s="75">
        <v>894</v>
      </c>
      <c r="M89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94" s="77" t="s">
        <v>2278</v>
      </c>
      <c r="O894" s="79">
        <v>44529.373055555552</v>
      </c>
      <c r="P894" s="77" t="s">
        <v>2641</v>
      </c>
      <c r="Q894" s="77"/>
      <c r="R894" s="77"/>
      <c r="S894" s="77"/>
      <c r="T894" s="79">
        <v>44529.373055555552</v>
      </c>
      <c r="U894" s="80" t="s">
        <v>4873</v>
      </c>
      <c r="V894" s="77"/>
      <c r="W894" s="77"/>
      <c r="X894" s="81" t="s">
        <v>6872</v>
      </c>
      <c r="Y894" s="77"/>
    </row>
    <row r="895" spans="1:25" x14ac:dyDescent="0.25">
      <c r="A895" s="62" t="s">
        <v>659</v>
      </c>
      <c r="B895" s="62" t="s">
        <v>659</v>
      </c>
      <c r="C895" s="63"/>
      <c r="D895" s="64"/>
      <c r="E895" s="65"/>
      <c r="F895" s="66"/>
      <c r="G895" s="63" t="str">
        <f>IF(Edges[[#This Row],[Relationship]]="Tweet","Skip","Show")</f>
        <v>Skip</v>
      </c>
      <c r="H895" s="67"/>
      <c r="I895" s="68"/>
      <c r="J895" s="68"/>
      <c r="K895" s="34"/>
      <c r="L895" s="75">
        <v>895</v>
      </c>
      <c r="M89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95" s="77" t="s">
        <v>178</v>
      </c>
      <c r="O895" s="79">
        <v>44529.310497685183</v>
      </c>
      <c r="P895" s="77" t="s">
        <v>2700</v>
      </c>
      <c r="Q895" s="80" t="s">
        <v>3690</v>
      </c>
      <c r="R895" s="77" t="s">
        <v>4018</v>
      </c>
      <c r="S895" s="77"/>
      <c r="T895" s="79">
        <v>44529.310497685183</v>
      </c>
      <c r="U895" s="80" t="s">
        <v>4874</v>
      </c>
      <c r="V895" s="77"/>
      <c r="W895" s="77"/>
      <c r="X895" s="81" t="s">
        <v>6873</v>
      </c>
      <c r="Y895" s="77"/>
    </row>
    <row r="896" spans="1:25" x14ac:dyDescent="0.25">
      <c r="A896" s="62" t="s">
        <v>660</v>
      </c>
      <c r="B896" s="62" t="s">
        <v>659</v>
      </c>
      <c r="C896" s="63"/>
      <c r="D896" s="64"/>
      <c r="E896" s="65"/>
      <c r="F896" s="66"/>
      <c r="G896" s="63" t="str">
        <f>IF(Edges[[#This Row],[Relationship]]="Tweet","Skip","Show")</f>
        <v>Show</v>
      </c>
      <c r="H896" s="67"/>
      <c r="I896" s="68"/>
      <c r="J896" s="68"/>
      <c r="K896" s="34"/>
      <c r="L896" s="75">
        <v>896</v>
      </c>
      <c r="M89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96" s="77" t="s">
        <v>2278</v>
      </c>
      <c r="O896" s="79">
        <v>44529.373865740738</v>
      </c>
      <c r="P896" s="77" t="s">
        <v>2585</v>
      </c>
      <c r="Q896" s="80" t="s">
        <v>3624</v>
      </c>
      <c r="R896" s="77" t="s">
        <v>4041</v>
      </c>
      <c r="S896" s="77"/>
      <c r="T896" s="79">
        <v>44529.373865740738</v>
      </c>
      <c r="U896" s="80" t="s">
        <v>4875</v>
      </c>
      <c r="V896" s="77"/>
      <c r="W896" s="77"/>
      <c r="X896" s="81" t="s">
        <v>6874</v>
      </c>
      <c r="Y896" s="77"/>
    </row>
    <row r="897" spans="1:25" x14ac:dyDescent="0.25">
      <c r="A897" s="62" t="s">
        <v>661</v>
      </c>
      <c r="B897" s="62" t="s">
        <v>1666</v>
      </c>
      <c r="C897" s="63"/>
      <c r="D897" s="64"/>
      <c r="E897" s="65"/>
      <c r="F897" s="66"/>
      <c r="G897" s="63" t="str">
        <f>IF(Edges[[#This Row],[Relationship]]="Tweet","Skip","Show")</f>
        <v>Show</v>
      </c>
      <c r="H897" s="67"/>
      <c r="I897" s="68"/>
      <c r="J897" s="68"/>
      <c r="K897" s="34"/>
      <c r="L897" s="75">
        <v>897</v>
      </c>
      <c r="M89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97" s="77" t="s">
        <v>2278</v>
      </c>
      <c r="O897" s="79">
        <v>44529.373888888891</v>
      </c>
      <c r="P897" s="77" t="s">
        <v>2283</v>
      </c>
      <c r="Q897" s="77"/>
      <c r="R897" s="77"/>
      <c r="S897" s="77"/>
      <c r="T897" s="79">
        <v>44529.373888888891</v>
      </c>
      <c r="U897" s="80" t="s">
        <v>4876</v>
      </c>
      <c r="V897" s="77"/>
      <c r="W897" s="77"/>
      <c r="X897" s="81" t="s">
        <v>6875</v>
      </c>
      <c r="Y897" s="77"/>
    </row>
    <row r="898" spans="1:25" x14ac:dyDescent="0.25">
      <c r="A898" s="62" t="s">
        <v>662</v>
      </c>
      <c r="B898" s="62" t="s">
        <v>1528</v>
      </c>
      <c r="C898" s="63"/>
      <c r="D898" s="64"/>
      <c r="E898" s="65"/>
      <c r="F898" s="66"/>
      <c r="G898" s="63" t="str">
        <f>IF(Edges[[#This Row],[Relationship]]="Tweet","Skip","Show")</f>
        <v>Show</v>
      </c>
      <c r="H898" s="67"/>
      <c r="I898" s="68"/>
      <c r="J898" s="68"/>
      <c r="K898" s="34"/>
      <c r="L898" s="75">
        <v>898</v>
      </c>
      <c r="M89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98" s="77" t="s">
        <v>2278</v>
      </c>
      <c r="O898" s="79">
        <v>44529.374259259261</v>
      </c>
      <c r="P898" s="77" t="s">
        <v>2572</v>
      </c>
      <c r="Q898" s="80" t="s">
        <v>3615</v>
      </c>
      <c r="R898" s="77" t="s">
        <v>4017</v>
      </c>
      <c r="S898" s="77" t="s">
        <v>4116</v>
      </c>
      <c r="T898" s="79">
        <v>44529.374259259261</v>
      </c>
      <c r="U898" s="80" t="s">
        <v>4877</v>
      </c>
      <c r="V898" s="77"/>
      <c r="W898" s="77"/>
      <c r="X898" s="81" t="s">
        <v>6876</v>
      </c>
      <c r="Y898" s="77"/>
    </row>
    <row r="899" spans="1:25" x14ac:dyDescent="0.25">
      <c r="A899" s="62" t="s">
        <v>663</v>
      </c>
      <c r="B899" s="62" t="s">
        <v>663</v>
      </c>
      <c r="C899" s="63"/>
      <c r="D899" s="64"/>
      <c r="E899" s="65"/>
      <c r="F899" s="66"/>
      <c r="G899" s="63" t="str">
        <f>IF(Edges[[#This Row],[Relationship]]="Tweet","Skip","Show")</f>
        <v>Skip</v>
      </c>
      <c r="H899" s="67"/>
      <c r="I899" s="68"/>
      <c r="J899" s="68"/>
      <c r="K899" s="34"/>
      <c r="L899" s="75">
        <v>899</v>
      </c>
      <c r="M89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899" s="77" t="s">
        <v>178</v>
      </c>
      <c r="O899" s="79">
        <v>44529.37427083333</v>
      </c>
      <c r="P899" s="77" t="s">
        <v>2701</v>
      </c>
      <c r="Q899" s="77"/>
      <c r="R899" s="77"/>
      <c r="S899" s="77"/>
      <c r="T899" s="79">
        <v>44529.37427083333</v>
      </c>
      <c r="U899" s="80" t="s">
        <v>4878</v>
      </c>
      <c r="V899" s="77"/>
      <c r="W899" s="77"/>
      <c r="X899" s="81" t="s">
        <v>6877</v>
      </c>
      <c r="Y899" s="77"/>
    </row>
    <row r="900" spans="1:25" x14ac:dyDescent="0.25">
      <c r="A900" s="62" t="s">
        <v>664</v>
      </c>
      <c r="B900" s="62" t="s">
        <v>1478</v>
      </c>
      <c r="C900" s="63"/>
      <c r="D900" s="64"/>
      <c r="E900" s="65"/>
      <c r="F900" s="66"/>
      <c r="G900" s="63" t="str">
        <f>IF(Edges[[#This Row],[Relationship]]="Tweet","Skip","Show")</f>
        <v>Show</v>
      </c>
      <c r="H900" s="67"/>
      <c r="I900" s="68"/>
      <c r="J900" s="68"/>
      <c r="K900" s="34"/>
      <c r="L900" s="75">
        <v>900</v>
      </c>
      <c r="M90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00" s="77" t="s">
        <v>2278</v>
      </c>
      <c r="O900" s="79">
        <v>44529.37431712963</v>
      </c>
      <c r="P900" s="77" t="s">
        <v>2294</v>
      </c>
      <c r="Q900" s="77"/>
      <c r="R900" s="77"/>
      <c r="S900" s="77" t="s">
        <v>4104</v>
      </c>
      <c r="T900" s="79">
        <v>44529.37431712963</v>
      </c>
      <c r="U900" s="80" t="s">
        <v>4879</v>
      </c>
      <c r="V900" s="77"/>
      <c r="W900" s="77"/>
      <c r="X900" s="81" t="s">
        <v>6878</v>
      </c>
      <c r="Y900" s="77"/>
    </row>
    <row r="901" spans="1:25" x14ac:dyDescent="0.25">
      <c r="A901" s="62" t="s">
        <v>665</v>
      </c>
      <c r="B901" s="62" t="s">
        <v>1478</v>
      </c>
      <c r="C901" s="63"/>
      <c r="D901" s="64"/>
      <c r="E901" s="65"/>
      <c r="F901" s="66"/>
      <c r="G901" s="63" t="str">
        <f>IF(Edges[[#This Row],[Relationship]]="Tweet","Skip","Show")</f>
        <v>Show</v>
      </c>
      <c r="H901" s="67"/>
      <c r="I901" s="68"/>
      <c r="J901" s="68"/>
      <c r="K901" s="34"/>
      <c r="L901" s="75">
        <v>901</v>
      </c>
      <c r="M90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01" s="77" t="s">
        <v>2278</v>
      </c>
      <c r="O901" s="79">
        <v>44529.374351851853</v>
      </c>
      <c r="P901" s="77" t="s">
        <v>2294</v>
      </c>
      <c r="Q901" s="77"/>
      <c r="R901" s="77"/>
      <c r="S901" s="77" t="s">
        <v>4104</v>
      </c>
      <c r="T901" s="79">
        <v>44529.374351851853</v>
      </c>
      <c r="U901" s="80" t="s">
        <v>4880</v>
      </c>
      <c r="V901" s="77"/>
      <c r="W901" s="77"/>
      <c r="X901" s="81" t="s">
        <v>6879</v>
      </c>
      <c r="Y901" s="77"/>
    </row>
    <row r="902" spans="1:25" x14ac:dyDescent="0.25">
      <c r="A902" s="62" t="s">
        <v>666</v>
      </c>
      <c r="B902" s="62" t="s">
        <v>666</v>
      </c>
      <c r="C902" s="63"/>
      <c r="D902" s="64"/>
      <c r="E902" s="65"/>
      <c r="F902" s="66"/>
      <c r="G902" s="63" t="str">
        <f>IF(Edges[[#This Row],[Relationship]]="Tweet","Skip","Show")</f>
        <v>Skip</v>
      </c>
      <c r="H902" s="67"/>
      <c r="I902" s="68"/>
      <c r="J902" s="68"/>
      <c r="K902" s="34"/>
      <c r="L902" s="75">
        <v>902</v>
      </c>
      <c r="M90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02" s="77" t="s">
        <v>178</v>
      </c>
      <c r="O902" s="79">
        <v>44529.374571759261</v>
      </c>
      <c r="P902" s="77" t="s">
        <v>2702</v>
      </c>
      <c r="Q902" s="77"/>
      <c r="R902" s="77"/>
      <c r="S902" s="77"/>
      <c r="T902" s="79">
        <v>44529.374571759261</v>
      </c>
      <c r="U902" s="80" t="s">
        <v>4881</v>
      </c>
      <c r="V902" s="77"/>
      <c r="W902" s="77"/>
      <c r="X902" s="81" t="s">
        <v>6880</v>
      </c>
      <c r="Y902" s="77"/>
    </row>
    <row r="903" spans="1:25" x14ac:dyDescent="0.25">
      <c r="A903" s="62" t="s">
        <v>667</v>
      </c>
      <c r="B903" s="62" t="s">
        <v>1859</v>
      </c>
      <c r="C903" s="63"/>
      <c r="D903" s="64"/>
      <c r="E903" s="65"/>
      <c r="F903" s="66"/>
      <c r="G903" s="63" t="str">
        <f>IF(Edges[[#This Row],[Relationship]]="Tweet","Skip","Show")</f>
        <v>Show</v>
      </c>
      <c r="H903" s="67"/>
      <c r="I903" s="68"/>
      <c r="J903" s="68"/>
      <c r="K903" s="34"/>
      <c r="L903" s="75">
        <v>903</v>
      </c>
      <c r="M90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03" s="77" t="s">
        <v>2279</v>
      </c>
      <c r="O903" s="79">
        <v>44529.374930555554</v>
      </c>
      <c r="P903" s="77" t="s">
        <v>2703</v>
      </c>
      <c r="Q903" s="80" t="s">
        <v>3691</v>
      </c>
      <c r="R903" s="77" t="s">
        <v>4018</v>
      </c>
      <c r="S903" s="77"/>
      <c r="T903" s="79">
        <v>44529.374930555554</v>
      </c>
      <c r="U903" s="80" t="s">
        <v>4882</v>
      </c>
      <c r="V903" s="77"/>
      <c r="W903" s="77"/>
      <c r="X903" s="81" t="s">
        <v>6881</v>
      </c>
      <c r="Y903" s="81" t="s">
        <v>8389</v>
      </c>
    </row>
    <row r="904" spans="1:25" x14ac:dyDescent="0.25">
      <c r="A904" s="62" t="s">
        <v>668</v>
      </c>
      <c r="B904" s="62" t="s">
        <v>1719</v>
      </c>
      <c r="C904" s="63"/>
      <c r="D904" s="64"/>
      <c r="E904" s="65"/>
      <c r="F904" s="66"/>
      <c r="G904" s="63" t="str">
        <f>IF(Edges[[#This Row],[Relationship]]="Tweet","Skip","Show")</f>
        <v>Show</v>
      </c>
      <c r="H904" s="67"/>
      <c r="I904" s="68"/>
      <c r="J904" s="68"/>
      <c r="K904" s="34"/>
      <c r="L904" s="75">
        <v>904</v>
      </c>
      <c r="M90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04" s="77" t="s">
        <v>2278</v>
      </c>
      <c r="O904" s="79">
        <v>44529.374942129631</v>
      </c>
      <c r="P904" s="77" t="s">
        <v>2338</v>
      </c>
      <c r="Q904" s="77"/>
      <c r="R904" s="77"/>
      <c r="S904" s="77"/>
      <c r="T904" s="79">
        <v>44529.374942129631</v>
      </c>
      <c r="U904" s="80" t="s">
        <v>4883</v>
      </c>
      <c r="V904" s="77"/>
      <c r="W904" s="77"/>
      <c r="X904" s="81" t="s">
        <v>6882</v>
      </c>
      <c r="Y904" s="77"/>
    </row>
    <row r="905" spans="1:25" x14ac:dyDescent="0.25">
      <c r="A905" s="62" t="s">
        <v>669</v>
      </c>
      <c r="B905" s="62" t="s">
        <v>669</v>
      </c>
      <c r="C905" s="63"/>
      <c r="D905" s="64"/>
      <c r="E905" s="65"/>
      <c r="F905" s="66"/>
      <c r="G905" s="63" t="str">
        <f>IF(Edges[[#This Row],[Relationship]]="Tweet","Skip","Show")</f>
        <v>Skip</v>
      </c>
      <c r="H905" s="67"/>
      <c r="I905" s="68"/>
      <c r="J905" s="68"/>
      <c r="K905" s="34"/>
      <c r="L905" s="75">
        <v>905</v>
      </c>
      <c r="M90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05" s="77" t="s">
        <v>178</v>
      </c>
      <c r="O905" s="79">
        <v>44529.375057870369</v>
      </c>
      <c r="P905" s="77" t="s">
        <v>2704</v>
      </c>
      <c r="Q905" s="77"/>
      <c r="R905" s="77"/>
      <c r="S905" s="77"/>
      <c r="T905" s="79">
        <v>44529.375057870369</v>
      </c>
      <c r="U905" s="80" t="s">
        <v>4884</v>
      </c>
      <c r="V905" s="77"/>
      <c r="W905" s="77"/>
      <c r="X905" s="81" t="s">
        <v>6883</v>
      </c>
      <c r="Y905" s="77"/>
    </row>
    <row r="906" spans="1:25" x14ac:dyDescent="0.25">
      <c r="A906" s="62" t="s">
        <v>670</v>
      </c>
      <c r="B906" s="62" t="s">
        <v>1714</v>
      </c>
      <c r="C906" s="63"/>
      <c r="D906" s="64"/>
      <c r="E906" s="65"/>
      <c r="F906" s="66"/>
      <c r="G906" s="63" t="str">
        <f>IF(Edges[[#This Row],[Relationship]]="Tweet","Skip","Show")</f>
        <v>Show</v>
      </c>
      <c r="H906" s="67"/>
      <c r="I906" s="68"/>
      <c r="J906" s="68"/>
      <c r="K906" s="34"/>
      <c r="L906" s="75">
        <v>906</v>
      </c>
      <c r="M90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06" s="77" t="s">
        <v>2278</v>
      </c>
      <c r="O906" s="79">
        <v>44529.375347222223</v>
      </c>
      <c r="P906" s="77" t="s">
        <v>2333</v>
      </c>
      <c r="Q906" s="80" t="s">
        <v>3527</v>
      </c>
      <c r="R906" s="77" t="s">
        <v>4022</v>
      </c>
      <c r="S906" s="77" t="s">
        <v>4112</v>
      </c>
      <c r="T906" s="79">
        <v>44529.375347222223</v>
      </c>
      <c r="U906" s="80" t="s">
        <v>4885</v>
      </c>
      <c r="V906" s="77"/>
      <c r="W906" s="77"/>
      <c r="X906" s="81" t="s">
        <v>6884</v>
      </c>
      <c r="Y906" s="77"/>
    </row>
    <row r="907" spans="1:25" x14ac:dyDescent="0.25">
      <c r="A907" s="62" t="s">
        <v>671</v>
      </c>
      <c r="B907" s="62" t="s">
        <v>671</v>
      </c>
      <c r="C907" s="63"/>
      <c r="D907" s="64"/>
      <c r="E907" s="65"/>
      <c r="F907" s="66"/>
      <c r="G907" s="63" t="str">
        <f>IF(Edges[[#This Row],[Relationship]]="Tweet","Skip","Show")</f>
        <v>Skip</v>
      </c>
      <c r="H907" s="67"/>
      <c r="I907" s="68"/>
      <c r="J907" s="68"/>
      <c r="K907" s="34"/>
      <c r="L907" s="75">
        <v>907</v>
      </c>
      <c r="M90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07" s="77" t="s">
        <v>178</v>
      </c>
      <c r="O907" s="79">
        <v>44529.297233796293</v>
      </c>
      <c r="P907" s="77" t="s">
        <v>2705</v>
      </c>
      <c r="Q907" s="77" t="s">
        <v>3692</v>
      </c>
      <c r="R907" s="77" t="s">
        <v>4050</v>
      </c>
      <c r="S907" s="77"/>
      <c r="T907" s="79">
        <v>44529.297233796293</v>
      </c>
      <c r="U907" s="80" t="s">
        <v>4886</v>
      </c>
      <c r="V907" s="77"/>
      <c r="W907" s="77"/>
      <c r="X907" s="81" t="s">
        <v>6885</v>
      </c>
      <c r="Y907" s="77"/>
    </row>
    <row r="908" spans="1:25" x14ac:dyDescent="0.25">
      <c r="A908" s="62" t="s">
        <v>671</v>
      </c>
      <c r="B908" s="62" t="s">
        <v>671</v>
      </c>
      <c r="C908" s="63"/>
      <c r="D908" s="64"/>
      <c r="E908" s="65"/>
      <c r="F908" s="66"/>
      <c r="G908" s="63" t="str">
        <f>IF(Edges[[#This Row],[Relationship]]="Tweet","Skip","Show")</f>
        <v>Skip</v>
      </c>
      <c r="H908" s="67"/>
      <c r="I908" s="68"/>
      <c r="J908" s="68"/>
      <c r="K908" s="34"/>
      <c r="L908" s="75">
        <v>908</v>
      </c>
      <c r="M90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08" s="77" t="s">
        <v>178</v>
      </c>
      <c r="O908" s="79">
        <v>44529.314513888887</v>
      </c>
      <c r="P908" s="77" t="s">
        <v>2706</v>
      </c>
      <c r="Q908" s="80" t="s">
        <v>3693</v>
      </c>
      <c r="R908" s="77" t="s">
        <v>4051</v>
      </c>
      <c r="S908" s="77"/>
      <c r="T908" s="79">
        <v>44529.314513888887</v>
      </c>
      <c r="U908" s="80" t="s">
        <v>4887</v>
      </c>
      <c r="V908" s="77"/>
      <c r="W908" s="77"/>
      <c r="X908" s="81" t="s">
        <v>6886</v>
      </c>
      <c r="Y908" s="77"/>
    </row>
    <row r="909" spans="1:25" x14ac:dyDescent="0.25">
      <c r="A909" s="62" t="s">
        <v>671</v>
      </c>
      <c r="B909" s="62" t="s">
        <v>671</v>
      </c>
      <c r="C909" s="63"/>
      <c r="D909" s="64"/>
      <c r="E909" s="65"/>
      <c r="F909" s="66"/>
      <c r="G909" s="63" t="str">
        <f>IF(Edges[[#This Row],[Relationship]]="Tweet","Skip","Show")</f>
        <v>Skip</v>
      </c>
      <c r="H909" s="67"/>
      <c r="I909" s="68"/>
      <c r="J909" s="68"/>
      <c r="K909" s="34"/>
      <c r="L909" s="75">
        <v>909</v>
      </c>
      <c r="M90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09" s="77" t="s">
        <v>178</v>
      </c>
      <c r="O909" s="79">
        <v>44529.327384259261</v>
      </c>
      <c r="P909" s="77" t="s">
        <v>2707</v>
      </c>
      <c r="Q909" s="80" t="s">
        <v>3694</v>
      </c>
      <c r="R909" s="77" t="s">
        <v>4051</v>
      </c>
      <c r="S909" s="77"/>
      <c r="T909" s="79">
        <v>44529.327384259261</v>
      </c>
      <c r="U909" s="80" t="s">
        <v>4888</v>
      </c>
      <c r="V909" s="77"/>
      <c r="W909" s="77"/>
      <c r="X909" s="81" t="s">
        <v>6887</v>
      </c>
      <c r="Y909" s="77"/>
    </row>
    <row r="910" spans="1:25" x14ac:dyDescent="0.25">
      <c r="A910" s="62" t="s">
        <v>671</v>
      </c>
      <c r="B910" s="62" t="s">
        <v>671</v>
      </c>
      <c r="C910" s="63"/>
      <c r="D910" s="64"/>
      <c r="E910" s="65"/>
      <c r="F910" s="66"/>
      <c r="G910" s="63" t="str">
        <f>IF(Edges[[#This Row],[Relationship]]="Tweet","Skip","Show")</f>
        <v>Skip</v>
      </c>
      <c r="H910" s="67"/>
      <c r="I910" s="68"/>
      <c r="J910" s="68"/>
      <c r="K910" s="34"/>
      <c r="L910" s="75">
        <v>910</v>
      </c>
      <c r="M91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10" s="77" t="s">
        <v>178</v>
      </c>
      <c r="O910" s="79">
        <v>44529.361168981479</v>
      </c>
      <c r="P910" s="77" t="s">
        <v>2708</v>
      </c>
      <c r="Q910" s="80" t="s">
        <v>3695</v>
      </c>
      <c r="R910" s="77" t="s">
        <v>4051</v>
      </c>
      <c r="S910" s="77"/>
      <c r="T910" s="79">
        <v>44529.361168981479</v>
      </c>
      <c r="U910" s="80" t="s">
        <v>4889</v>
      </c>
      <c r="V910" s="77"/>
      <c r="W910" s="77"/>
      <c r="X910" s="81" t="s">
        <v>6888</v>
      </c>
      <c r="Y910" s="77"/>
    </row>
    <row r="911" spans="1:25" x14ac:dyDescent="0.25">
      <c r="A911" s="62" t="s">
        <v>671</v>
      </c>
      <c r="B911" s="62" t="s">
        <v>671</v>
      </c>
      <c r="C911" s="63"/>
      <c r="D911" s="64"/>
      <c r="E911" s="65"/>
      <c r="F911" s="66"/>
      <c r="G911" s="63" t="str">
        <f>IF(Edges[[#This Row],[Relationship]]="Tweet","Skip","Show")</f>
        <v>Skip</v>
      </c>
      <c r="H911" s="67"/>
      <c r="I911" s="68"/>
      <c r="J911" s="68"/>
      <c r="K911" s="34"/>
      <c r="L911" s="75">
        <v>911</v>
      </c>
      <c r="M91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11" s="77" t="s">
        <v>178</v>
      </c>
      <c r="O911" s="79">
        <v>44529.375393518516</v>
      </c>
      <c r="P911" s="77" t="s">
        <v>2709</v>
      </c>
      <c r="Q911" s="80" t="s">
        <v>3696</v>
      </c>
      <c r="R911" s="77" t="s">
        <v>4051</v>
      </c>
      <c r="S911" s="77"/>
      <c r="T911" s="79">
        <v>44529.375393518516</v>
      </c>
      <c r="U911" s="80" t="s">
        <v>4890</v>
      </c>
      <c r="V911" s="77"/>
      <c r="W911" s="77"/>
      <c r="X911" s="81" t="s">
        <v>6889</v>
      </c>
      <c r="Y911" s="77"/>
    </row>
    <row r="912" spans="1:25" x14ac:dyDescent="0.25">
      <c r="A912" s="62" t="s">
        <v>672</v>
      </c>
      <c r="B912" s="62" t="s">
        <v>672</v>
      </c>
      <c r="C912" s="63"/>
      <c r="D912" s="64"/>
      <c r="E912" s="65"/>
      <c r="F912" s="66"/>
      <c r="G912" s="63" t="str">
        <f>IF(Edges[[#This Row],[Relationship]]="Tweet","Skip","Show")</f>
        <v>Skip</v>
      </c>
      <c r="H912" s="67"/>
      <c r="I912" s="68"/>
      <c r="J912" s="68"/>
      <c r="K912" s="34"/>
      <c r="L912" s="75">
        <v>912</v>
      </c>
      <c r="M91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12" s="77" t="s">
        <v>178</v>
      </c>
      <c r="O912" s="79">
        <v>44529.37568287037</v>
      </c>
      <c r="P912" s="77" t="s">
        <v>2710</v>
      </c>
      <c r="Q912" s="77"/>
      <c r="R912" s="77"/>
      <c r="S912" s="77"/>
      <c r="T912" s="79">
        <v>44529.37568287037</v>
      </c>
      <c r="U912" s="80" t="s">
        <v>4891</v>
      </c>
      <c r="V912" s="77"/>
      <c r="W912" s="77"/>
      <c r="X912" s="81" t="s">
        <v>6890</v>
      </c>
      <c r="Y912" s="77"/>
    </row>
    <row r="913" spans="1:25" x14ac:dyDescent="0.25">
      <c r="A913" s="62" t="s">
        <v>673</v>
      </c>
      <c r="B913" s="62" t="s">
        <v>673</v>
      </c>
      <c r="C913" s="63"/>
      <c r="D913" s="64"/>
      <c r="E913" s="65"/>
      <c r="F913" s="66"/>
      <c r="G913" s="63" t="str">
        <f>IF(Edges[[#This Row],[Relationship]]="Tweet","Skip","Show")</f>
        <v>Skip</v>
      </c>
      <c r="H913" s="67"/>
      <c r="I913" s="68"/>
      <c r="J913" s="68"/>
      <c r="K913" s="34"/>
      <c r="L913" s="75">
        <v>913</v>
      </c>
      <c r="M91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13" s="77" t="s">
        <v>178</v>
      </c>
      <c r="O913" s="79">
        <v>44529.375694444447</v>
      </c>
      <c r="P913" s="77" t="s">
        <v>2711</v>
      </c>
      <c r="Q913" s="80" t="s">
        <v>3697</v>
      </c>
      <c r="R913" s="77" t="s">
        <v>4022</v>
      </c>
      <c r="S913" s="77"/>
      <c r="T913" s="79">
        <v>44529.375694444447</v>
      </c>
      <c r="U913" s="80" t="s">
        <v>4892</v>
      </c>
      <c r="V913" s="77"/>
      <c r="W913" s="77"/>
      <c r="X913" s="81" t="s">
        <v>6891</v>
      </c>
      <c r="Y913" s="77"/>
    </row>
    <row r="914" spans="1:25" x14ac:dyDescent="0.25">
      <c r="A914" s="62" t="s">
        <v>674</v>
      </c>
      <c r="B914" s="62" t="s">
        <v>1792</v>
      </c>
      <c r="C914" s="63"/>
      <c r="D914" s="64"/>
      <c r="E914" s="65"/>
      <c r="F914" s="66"/>
      <c r="G914" s="63" t="str">
        <f>IF(Edges[[#This Row],[Relationship]]="Tweet","Skip","Show")</f>
        <v>Show</v>
      </c>
      <c r="H914" s="67"/>
      <c r="I914" s="68"/>
      <c r="J914" s="68"/>
      <c r="K914" s="34"/>
      <c r="L914" s="75">
        <v>914</v>
      </c>
      <c r="M91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14" s="77" t="s">
        <v>2278</v>
      </c>
      <c r="O914" s="79">
        <v>44529.376458333332</v>
      </c>
      <c r="P914" s="77" t="s">
        <v>2436</v>
      </c>
      <c r="Q914" s="80" t="s">
        <v>3527</v>
      </c>
      <c r="R914" s="77" t="s">
        <v>4022</v>
      </c>
      <c r="S914" s="77"/>
      <c r="T914" s="79">
        <v>44529.376458333332</v>
      </c>
      <c r="U914" s="80" t="s">
        <v>4893</v>
      </c>
      <c r="V914" s="77"/>
      <c r="W914" s="77"/>
      <c r="X914" s="81" t="s">
        <v>6892</v>
      </c>
      <c r="Y914" s="77"/>
    </row>
    <row r="915" spans="1:25" x14ac:dyDescent="0.25">
      <c r="A915" s="62" t="s">
        <v>675</v>
      </c>
      <c r="B915" s="62" t="s">
        <v>675</v>
      </c>
      <c r="C915" s="63"/>
      <c r="D915" s="64"/>
      <c r="E915" s="65"/>
      <c r="F915" s="66"/>
      <c r="G915" s="63" t="str">
        <f>IF(Edges[[#This Row],[Relationship]]="Tweet","Skip","Show")</f>
        <v>Skip</v>
      </c>
      <c r="H915" s="67"/>
      <c r="I915" s="68"/>
      <c r="J915" s="68"/>
      <c r="K915" s="34"/>
      <c r="L915" s="75">
        <v>915</v>
      </c>
      <c r="M91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15" s="77" t="s">
        <v>178</v>
      </c>
      <c r="O915" s="79">
        <v>44529.376597222225</v>
      </c>
      <c r="P915" s="77" t="s">
        <v>2712</v>
      </c>
      <c r="Q915" s="80" t="s">
        <v>3698</v>
      </c>
      <c r="R915" s="77" t="s">
        <v>4052</v>
      </c>
      <c r="S915" s="77"/>
      <c r="T915" s="79">
        <v>44529.376597222225</v>
      </c>
      <c r="U915" s="80" t="s">
        <v>4894</v>
      </c>
      <c r="V915" s="77"/>
      <c r="W915" s="77"/>
      <c r="X915" s="81" t="s">
        <v>6893</v>
      </c>
      <c r="Y915" s="77"/>
    </row>
    <row r="916" spans="1:25" x14ac:dyDescent="0.25">
      <c r="A916" s="62" t="s">
        <v>676</v>
      </c>
      <c r="B916" s="62" t="s">
        <v>1927</v>
      </c>
      <c r="C916" s="63"/>
      <c r="D916" s="64"/>
      <c r="E916" s="65"/>
      <c r="F916" s="66"/>
      <c r="G916" s="63" t="str">
        <f>IF(Edges[[#This Row],[Relationship]]="Tweet","Skip","Show")</f>
        <v>Show</v>
      </c>
      <c r="H916" s="67"/>
      <c r="I916" s="68"/>
      <c r="J916" s="68"/>
      <c r="K916" s="34"/>
      <c r="L916" s="75">
        <v>916</v>
      </c>
      <c r="M91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16" s="77" t="s">
        <v>2279</v>
      </c>
      <c r="O916" s="79">
        <v>44529.376712962963</v>
      </c>
      <c r="P916" s="77" t="s">
        <v>2713</v>
      </c>
      <c r="Q916" s="77"/>
      <c r="R916" s="77"/>
      <c r="S916" s="77"/>
      <c r="T916" s="79">
        <v>44529.376712962963</v>
      </c>
      <c r="U916" s="80" t="s">
        <v>4895</v>
      </c>
      <c r="V916" s="77"/>
      <c r="W916" s="77"/>
      <c r="X916" s="81" t="s">
        <v>6894</v>
      </c>
      <c r="Y916" s="81" t="s">
        <v>8390</v>
      </c>
    </row>
    <row r="917" spans="1:25" x14ac:dyDescent="0.25">
      <c r="A917" s="62" t="s">
        <v>677</v>
      </c>
      <c r="B917" s="62" t="s">
        <v>677</v>
      </c>
      <c r="C917" s="63"/>
      <c r="D917" s="64"/>
      <c r="E917" s="65"/>
      <c r="F917" s="66"/>
      <c r="G917" s="63" t="str">
        <f>IF(Edges[[#This Row],[Relationship]]="Tweet","Skip","Show")</f>
        <v>Skip</v>
      </c>
      <c r="H917" s="67"/>
      <c r="I917" s="68"/>
      <c r="J917" s="68"/>
      <c r="K917" s="34"/>
      <c r="L917" s="75">
        <v>917</v>
      </c>
      <c r="M91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17" s="77" t="s">
        <v>178</v>
      </c>
      <c r="O917" s="79">
        <v>44529.377175925925</v>
      </c>
      <c r="P917" s="77" t="s">
        <v>2714</v>
      </c>
      <c r="Q917" s="77"/>
      <c r="R917" s="77"/>
      <c r="S917" s="77"/>
      <c r="T917" s="79">
        <v>44529.377175925925</v>
      </c>
      <c r="U917" s="80" t="s">
        <v>4896</v>
      </c>
      <c r="V917" s="77"/>
      <c r="W917" s="77"/>
      <c r="X917" s="81" t="s">
        <v>6895</v>
      </c>
      <c r="Y917" s="77"/>
    </row>
    <row r="918" spans="1:25" x14ac:dyDescent="0.25">
      <c r="A918" s="62" t="s">
        <v>678</v>
      </c>
      <c r="B918" s="62" t="s">
        <v>1928</v>
      </c>
      <c r="C918" s="63"/>
      <c r="D918" s="64"/>
      <c r="E918" s="65"/>
      <c r="F918" s="66"/>
      <c r="G918" s="63" t="str">
        <f>IF(Edges[[#This Row],[Relationship]]="Tweet","Skip","Show")</f>
        <v>Show</v>
      </c>
      <c r="H918" s="67"/>
      <c r="I918" s="68"/>
      <c r="J918" s="68"/>
      <c r="K918" s="34"/>
      <c r="L918" s="75">
        <v>918</v>
      </c>
      <c r="M91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18" s="77" t="s">
        <v>2278</v>
      </c>
      <c r="O918" s="79">
        <v>44529.377789351849</v>
      </c>
      <c r="P918" s="77" t="s">
        <v>2715</v>
      </c>
      <c r="Q918" s="77"/>
      <c r="R918" s="77"/>
      <c r="S918" s="77" t="s">
        <v>4158</v>
      </c>
      <c r="T918" s="79">
        <v>44529.377789351849</v>
      </c>
      <c r="U918" s="80" t="s">
        <v>4897</v>
      </c>
      <c r="V918" s="77"/>
      <c r="W918" s="77"/>
      <c r="X918" s="81" t="s">
        <v>6896</v>
      </c>
      <c r="Y918" s="77"/>
    </row>
    <row r="919" spans="1:25" x14ac:dyDescent="0.25">
      <c r="A919" s="62" t="s">
        <v>679</v>
      </c>
      <c r="B919" s="62" t="s">
        <v>1631</v>
      </c>
      <c r="C919" s="63"/>
      <c r="D919" s="64"/>
      <c r="E919" s="65"/>
      <c r="F919" s="66"/>
      <c r="G919" s="63" t="str">
        <f>IF(Edges[[#This Row],[Relationship]]="Tweet","Skip","Show")</f>
        <v>Show</v>
      </c>
      <c r="H919" s="67"/>
      <c r="I919" s="68"/>
      <c r="J919" s="68"/>
      <c r="K919" s="34"/>
      <c r="L919" s="75">
        <v>919</v>
      </c>
      <c r="M91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19" s="77" t="s">
        <v>2278</v>
      </c>
      <c r="O919" s="79">
        <v>44529.377928240741</v>
      </c>
      <c r="P919" s="77" t="s">
        <v>2321</v>
      </c>
      <c r="Q919" s="77"/>
      <c r="R919" s="77"/>
      <c r="S919" s="77" t="s">
        <v>4110</v>
      </c>
      <c r="T919" s="79">
        <v>44529.377928240741</v>
      </c>
      <c r="U919" s="80" t="s">
        <v>4898</v>
      </c>
      <c r="V919" s="77"/>
      <c r="W919" s="77"/>
      <c r="X919" s="81" t="s">
        <v>6897</v>
      </c>
      <c r="Y919" s="77"/>
    </row>
    <row r="920" spans="1:25" x14ac:dyDescent="0.25">
      <c r="A920" s="62" t="s">
        <v>680</v>
      </c>
      <c r="B920" s="62" t="s">
        <v>680</v>
      </c>
      <c r="C920" s="63"/>
      <c r="D920" s="64"/>
      <c r="E920" s="65"/>
      <c r="F920" s="66"/>
      <c r="G920" s="63" t="str">
        <f>IF(Edges[[#This Row],[Relationship]]="Tweet","Skip","Show")</f>
        <v>Skip</v>
      </c>
      <c r="H920" s="67"/>
      <c r="I920" s="68"/>
      <c r="J920" s="68"/>
      <c r="K920" s="34"/>
      <c r="L920" s="75">
        <v>920</v>
      </c>
      <c r="M92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20" s="77" t="s">
        <v>178</v>
      </c>
      <c r="O920" s="79">
        <v>44529.378645833334</v>
      </c>
      <c r="P920" s="77" t="s">
        <v>2716</v>
      </c>
      <c r="Q920" s="80" t="s">
        <v>3699</v>
      </c>
      <c r="R920" s="77" t="s">
        <v>4018</v>
      </c>
      <c r="S920" s="77"/>
      <c r="T920" s="79">
        <v>44529.378645833334</v>
      </c>
      <c r="U920" s="80" t="s">
        <v>4899</v>
      </c>
      <c r="V920" s="77"/>
      <c r="W920" s="77"/>
      <c r="X920" s="81" t="s">
        <v>6898</v>
      </c>
      <c r="Y920" s="77"/>
    </row>
    <row r="921" spans="1:25" x14ac:dyDescent="0.25">
      <c r="A921" s="62" t="s">
        <v>681</v>
      </c>
      <c r="B921" s="62" t="s">
        <v>682</v>
      </c>
      <c r="C921" s="63"/>
      <c r="D921" s="64"/>
      <c r="E921" s="65"/>
      <c r="F921" s="66"/>
      <c r="G921" s="63" t="str">
        <f>IF(Edges[[#This Row],[Relationship]]="Tweet","Skip","Show")</f>
        <v>Show</v>
      </c>
      <c r="H921" s="67"/>
      <c r="I921" s="68"/>
      <c r="J921" s="68"/>
      <c r="K921" s="34"/>
      <c r="L921" s="75">
        <v>921</v>
      </c>
      <c r="M92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21" s="77" t="s">
        <v>2278</v>
      </c>
      <c r="O921" s="79">
        <v>44529.264606481483</v>
      </c>
      <c r="P921" s="77" t="s">
        <v>2717</v>
      </c>
      <c r="Q921" s="77"/>
      <c r="R921" s="77"/>
      <c r="S921" s="77"/>
      <c r="T921" s="79">
        <v>44529.264606481483</v>
      </c>
      <c r="U921" s="80" t="s">
        <v>4900</v>
      </c>
      <c r="V921" s="77"/>
      <c r="W921" s="77"/>
      <c r="X921" s="81" t="s">
        <v>6899</v>
      </c>
      <c r="Y921" s="81" t="s">
        <v>8391</v>
      </c>
    </row>
    <row r="922" spans="1:25" x14ac:dyDescent="0.25">
      <c r="A922" s="62" t="s">
        <v>681</v>
      </c>
      <c r="B922" s="62" t="s">
        <v>684</v>
      </c>
      <c r="C922" s="63"/>
      <c r="D922" s="64"/>
      <c r="E922" s="65"/>
      <c r="F922" s="66"/>
      <c r="G922" s="63" t="str">
        <f>IF(Edges[[#This Row],[Relationship]]="Tweet","Skip","Show")</f>
        <v>Show</v>
      </c>
      <c r="H922" s="67"/>
      <c r="I922" s="68"/>
      <c r="J922" s="68"/>
      <c r="K922" s="34"/>
      <c r="L922" s="75">
        <v>922</v>
      </c>
      <c r="M92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22" s="77" t="s">
        <v>2279</v>
      </c>
      <c r="O922" s="79">
        <v>44529.264606481483</v>
      </c>
      <c r="P922" s="77" t="s">
        <v>2717</v>
      </c>
      <c r="Q922" s="77"/>
      <c r="R922" s="77"/>
      <c r="S922" s="77"/>
      <c r="T922" s="79">
        <v>44529.264606481483</v>
      </c>
      <c r="U922" s="80" t="s">
        <v>4900</v>
      </c>
      <c r="V922" s="77"/>
      <c r="W922" s="77"/>
      <c r="X922" s="81" t="s">
        <v>6899</v>
      </c>
      <c r="Y922" s="81" t="s">
        <v>8391</v>
      </c>
    </row>
    <row r="923" spans="1:25" x14ac:dyDescent="0.25">
      <c r="A923" s="62" t="s">
        <v>682</v>
      </c>
      <c r="B923" s="62" t="s">
        <v>681</v>
      </c>
      <c r="C923" s="63"/>
      <c r="D923" s="64"/>
      <c r="E923" s="65"/>
      <c r="F923" s="66"/>
      <c r="G923" s="63" t="str">
        <f>IF(Edges[[#This Row],[Relationship]]="Tweet","Skip","Show")</f>
        <v>Show</v>
      </c>
      <c r="H923" s="67"/>
      <c r="I923" s="68"/>
      <c r="J923" s="68"/>
      <c r="K923" s="34"/>
      <c r="L923" s="75">
        <v>923</v>
      </c>
      <c r="M92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23" s="77" t="s">
        <v>2279</v>
      </c>
      <c r="O923" s="79">
        <v>44529.276909722219</v>
      </c>
      <c r="P923" s="77" t="s">
        <v>2718</v>
      </c>
      <c r="Q923" s="77"/>
      <c r="R923" s="77"/>
      <c r="S923" s="77"/>
      <c r="T923" s="79">
        <v>44529.276909722219</v>
      </c>
      <c r="U923" s="80" t="s">
        <v>4901</v>
      </c>
      <c r="V923" s="77"/>
      <c r="W923" s="77"/>
      <c r="X923" s="81" t="s">
        <v>6900</v>
      </c>
      <c r="Y923" s="81" t="s">
        <v>8392</v>
      </c>
    </row>
    <row r="924" spans="1:25" x14ac:dyDescent="0.25">
      <c r="A924" s="62" t="s">
        <v>683</v>
      </c>
      <c r="B924" s="62" t="s">
        <v>684</v>
      </c>
      <c r="C924" s="63"/>
      <c r="D924" s="64"/>
      <c r="E924" s="65"/>
      <c r="F924" s="66"/>
      <c r="G924" s="63" t="str">
        <f>IF(Edges[[#This Row],[Relationship]]="Tweet","Skip","Show")</f>
        <v>Show</v>
      </c>
      <c r="H924" s="67"/>
      <c r="I924" s="68"/>
      <c r="J924" s="68"/>
      <c r="K924" s="34"/>
      <c r="L924" s="75">
        <v>924</v>
      </c>
      <c r="M92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24" s="77" t="s">
        <v>2278</v>
      </c>
      <c r="O924" s="79">
        <v>44529.250347222223</v>
      </c>
      <c r="P924" s="77" t="s">
        <v>2719</v>
      </c>
      <c r="Q924" s="77"/>
      <c r="R924" s="77"/>
      <c r="S924" s="77"/>
      <c r="T924" s="79">
        <v>44529.250347222223</v>
      </c>
      <c r="U924" s="80" t="s">
        <v>4902</v>
      </c>
      <c r="V924" s="77"/>
      <c r="W924" s="77"/>
      <c r="X924" s="81" t="s">
        <v>6901</v>
      </c>
      <c r="Y924" s="81" t="s">
        <v>8393</v>
      </c>
    </row>
    <row r="925" spans="1:25" x14ac:dyDescent="0.25">
      <c r="A925" s="62" t="s">
        <v>683</v>
      </c>
      <c r="B925" s="62" t="s">
        <v>682</v>
      </c>
      <c r="C925" s="63"/>
      <c r="D925" s="64"/>
      <c r="E925" s="65"/>
      <c r="F925" s="66"/>
      <c r="G925" s="63" t="str">
        <f>IF(Edges[[#This Row],[Relationship]]="Tweet","Skip","Show")</f>
        <v>Show</v>
      </c>
      <c r="H925" s="67"/>
      <c r="I925" s="68"/>
      <c r="J925" s="68"/>
      <c r="K925" s="34"/>
      <c r="L925" s="75">
        <v>925</v>
      </c>
      <c r="M92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25" s="77" t="s">
        <v>2279</v>
      </c>
      <c r="O925" s="79">
        <v>44529.250347222223</v>
      </c>
      <c r="P925" s="77" t="s">
        <v>2719</v>
      </c>
      <c r="Q925" s="77"/>
      <c r="R925" s="77"/>
      <c r="S925" s="77"/>
      <c r="T925" s="79">
        <v>44529.250347222223</v>
      </c>
      <c r="U925" s="80" t="s">
        <v>4902</v>
      </c>
      <c r="V925" s="77"/>
      <c r="W925" s="77"/>
      <c r="X925" s="81" t="s">
        <v>6901</v>
      </c>
      <c r="Y925" s="81" t="s">
        <v>8393</v>
      </c>
    </row>
    <row r="926" spans="1:25" x14ac:dyDescent="0.25">
      <c r="A926" s="62" t="s">
        <v>684</v>
      </c>
      <c r="B926" s="62" t="s">
        <v>683</v>
      </c>
      <c r="C926" s="63"/>
      <c r="D926" s="64"/>
      <c r="E926" s="65"/>
      <c r="F926" s="66"/>
      <c r="G926" s="63" t="str">
        <f>IF(Edges[[#This Row],[Relationship]]="Tweet","Skip","Show")</f>
        <v>Show</v>
      </c>
      <c r="H926" s="67"/>
      <c r="I926" s="68"/>
      <c r="J926" s="68"/>
      <c r="K926" s="34"/>
      <c r="L926" s="75">
        <v>926</v>
      </c>
      <c r="M92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26" s="77" t="s">
        <v>2279</v>
      </c>
      <c r="O926" s="79">
        <v>44529.251516203702</v>
      </c>
      <c r="P926" s="77" t="s">
        <v>2720</v>
      </c>
      <c r="Q926" s="77"/>
      <c r="R926" s="77"/>
      <c r="S926" s="77"/>
      <c r="T926" s="79">
        <v>44529.251516203702</v>
      </c>
      <c r="U926" s="80" t="s">
        <v>4903</v>
      </c>
      <c r="V926" s="77"/>
      <c r="W926" s="77"/>
      <c r="X926" s="81" t="s">
        <v>6902</v>
      </c>
      <c r="Y926" s="81" t="s">
        <v>6901</v>
      </c>
    </row>
    <row r="927" spans="1:25" x14ac:dyDescent="0.25">
      <c r="A927" s="62" t="s">
        <v>684</v>
      </c>
      <c r="B927" s="62" t="s">
        <v>683</v>
      </c>
      <c r="C927" s="63"/>
      <c r="D927" s="64"/>
      <c r="E927" s="65"/>
      <c r="F927" s="66"/>
      <c r="G927" s="63" t="str">
        <f>IF(Edges[[#This Row],[Relationship]]="Tweet","Skip","Show")</f>
        <v>Show</v>
      </c>
      <c r="H927" s="67"/>
      <c r="I927" s="68"/>
      <c r="J927" s="68"/>
      <c r="K927" s="34"/>
      <c r="L927" s="75">
        <v>927</v>
      </c>
      <c r="M92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27" s="77" t="s">
        <v>2278</v>
      </c>
      <c r="O927" s="79">
        <v>44529.279178240744</v>
      </c>
      <c r="P927" s="77" t="s">
        <v>2721</v>
      </c>
      <c r="Q927" s="77"/>
      <c r="R927" s="77"/>
      <c r="S927" s="77"/>
      <c r="T927" s="79">
        <v>44529.279178240744</v>
      </c>
      <c r="U927" s="80" t="s">
        <v>4904</v>
      </c>
      <c r="V927" s="77"/>
      <c r="W927" s="77"/>
      <c r="X927" s="81" t="s">
        <v>6903</v>
      </c>
      <c r="Y927" s="81" t="s">
        <v>6904</v>
      </c>
    </row>
    <row r="928" spans="1:25" x14ac:dyDescent="0.25">
      <c r="A928" s="62" t="s">
        <v>682</v>
      </c>
      <c r="B928" s="62" t="s">
        <v>683</v>
      </c>
      <c r="C928" s="63"/>
      <c r="D928" s="64"/>
      <c r="E928" s="65"/>
      <c r="F928" s="66"/>
      <c r="G928" s="63" t="str">
        <f>IF(Edges[[#This Row],[Relationship]]="Tweet","Skip","Show")</f>
        <v>Show</v>
      </c>
      <c r="H928" s="67"/>
      <c r="I928" s="68"/>
      <c r="J928" s="68"/>
      <c r="K928" s="34"/>
      <c r="L928" s="75">
        <v>928</v>
      </c>
      <c r="M92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28" s="77" t="s">
        <v>2279</v>
      </c>
      <c r="O928" s="79">
        <v>44529.277650462966</v>
      </c>
      <c r="P928" s="77" t="s">
        <v>2722</v>
      </c>
      <c r="Q928" s="77"/>
      <c r="R928" s="77"/>
      <c r="S928" s="77"/>
      <c r="T928" s="79">
        <v>44529.277650462966</v>
      </c>
      <c r="U928" s="80" t="s">
        <v>4905</v>
      </c>
      <c r="V928" s="77"/>
      <c r="W928" s="77"/>
      <c r="X928" s="81" t="s">
        <v>6904</v>
      </c>
      <c r="Y928" s="81" t="s">
        <v>6901</v>
      </c>
    </row>
    <row r="929" spans="1:25" x14ac:dyDescent="0.25">
      <c r="A929" s="62" t="s">
        <v>685</v>
      </c>
      <c r="B929" s="62" t="s">
        <v>1528</v>
      </c>
      <c r="C929" s="63"/>
      <c r="D929" s="64"/>
      <c r="E929" s="65"/>
      <c r="F929" s="66"/>
      <c r="G929" s="63" t="str">
        <f>IF(Edges[[#This Row],[Relationship]]="Tweet","Skip","Show")</f>
        <v>Show</v>
      </c>
      <c r="H929" s="67"/>
      <c r="I929" s="68"/>
      <c r="J929" s="68"/>
      <c r="K929" s="34"/>
      <c r="L929" s="75">
        <v>929</v>
      </c>
      <c r="M92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29" s="77" t="s">
        <v>2278</v>
      </c>
      <c r="O929" s="79">
        <v>44529.379652777781</v>
      </c>
      <c r="P929" s="77" t="s">
        <v>2572</v>
      </c>
      <c r="Q929" s="80" t="s">
        <v>3615</v>
      </c>
      <c r="R929" s="77" t="s">
        <v>4017</v>
      </c>
      <c r="S929" s="77" t="s">
        <v>4116</v>
      </c>
      <c r="T929" s="79">
        <v>44529.379652777781</v>
      </c>
      <c r="U929" s="80" t="s">
        <v>4906</v>
      </c>
      <c r="V929" s="77"/>
      <c r="W929" s="77"/>
      <c r="X929" s="81" t="s">
        <v>6905</v>
      </c>
      <c r="Y929" s="77"/>
    </row>
    <row r="930" spans="1:25" x14ac:dyDescent="0.25">
      <c r="A930" s="62" t="s">
        <v>686</v>
      </c>
      <c r="B930" s="62" t="s">
        <v>1929</v>
      </c>
      <c r="C930" s="63"/>
      <c r="D930" s="64"/>
      <c r="E930" s="65"/>
      <c r="F930" s="66"/>
      <c r="G930" s="63" t="str">
        <f>IF(Edges[[#This Row],[Relationship]]="Tweet","Skip","Show")</f>
        <v>Show</v>
      </c>
      <c r="H930" s="67"/>
      <c r="I930" s="68"/>
      <c r="J930" s="68"/>
      <c r="K930" s="34"/>
      <c r="L930" s="75">
        <v>930</v>
      </c>
      <c r="M93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30" s="77" t="s">
        <v>2278</v>
      </c>
      <c r="O930" s="79">
        <v>44529.380486111113</v>
      </c>
      <c r="P930" s="77" t="s">
        <v>2723</v>
      </c>
      <c r="Q930" s="77"/>
      <c r="R930" s="77"/>
      <c r="S930" s="77"/>
      <c r="T930" s="79">
        <v>44529.380486111113</v>
      </c>
      <c r="U930" s="80" t="s">
        <v>4907</v>
      </c>
      <c r="V930" s="77"/>
      <c r="W930" s="77"/>
      <c r="X930" s="81" t="s">
        <v>6906</v>
      </c>
      <c r="Y930" s="77"/>
    </row>
    <row r="931" spans="1:25" x14ac:dyDescent="0.25">
      <c r="A931" s="62" t="s">
        <v>687</v>
      </c>
      <c r="B931" s="62" t="s">
        <v>1930</v>
      </c>
      <c r="C931" s="63"/>
      <c r="D931" s="64"/>
      <c r="E931" s="65"/>
      <c r="F931" s="66"/>
      <c r="G931" s="63" t="str">
        <f>IF(Edges[[#This Row],[Relationship]]="Tweet","Skip","Show")</f>
        <v>Show</v>
      </c>
      <c r="H931" s="67"/>
      <c r="I931" s="68"/>
      <c r="J931" s="68"/>
      <c r="K931" s="34"/>
      <c r="L931" s="75">
        <v>931</v>
      </c>
      <c r="M93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31" s="77" t="s">
        <v>2279</v>
      </c>
      <c r="O931" s="79">
        <v>44529.380891203706</v>
      </c>
      <c r="P931" s="77" t="s">
        <v>2724</v>
      </c>
      <c r="Q931" s="77"/>
      <c r="R931" s="77"/>
      <c r="S931" s="77"/>
      <c r="T931" s="79">
        <v>44529.380891203706</v>
      </c>
      <c r="U931" s="80" t="s">
        <v>4908</v>
      </c>
      <c r="V931" s="77"/>
      <c r="W931" s="77"/>
      <c r="X931" s="81" t="s">
        <v>6907</v>
      </c>
      <c r="Y931" s="81" t="s">
        <v>8394</v>
      </c>
    </row>
    <row r="932" spans="1:25" x14ac:dyDescent="0.25">
      <c r="A932" s="62" t="s">
        <v>687</v>
      </c>
      <c r="B932" s="62" t="s">
        <v>1668</v>
      </c>
      <c r="C932" s="63"/>
      <c r="D932" s="64"/>
      <c r="E932" s="65"/>
      <c r="F932" s="66"/>
      <c r="G932" s="63" t="str">
        <f>IF(Edges[[#This Row],[Relationship]]="Tweet","Skip","Show")</f>
        <v>Show</v>
      </c>
      <c r="H932" s="67"/>
      <c r="I932" s="68"/>
      <c r="J932" s="68"/>
      <c r="K932" s="34"/>
      <c r="L932" s="75">
        <v>932</v>
      </c>
      <c r="M93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32" s="77" t="s">
        <v>2278</v>
      </c>
      <c r="O932" s="79">
        <v>44529.380891203706</v>
      </c>
      <c r="P932" s="77" t="s">
        <v>2724</v>
      </c>
      <c r="Q932" s="77"/>
      <c r="R932" s="77"/>
      <c r="S932" s="77"/>
      <c r="T932" s="79">
        <v>44529.380891203706</v>
      </c>
      <c r="U932" s="80" t="s">
        <v>4908</v>
      </c>
      <c r="V932" s="77"/>
      <c r="W932" s="77"/>
      <c r="X932" s="81" t="s">
        <v>6907</v>
      </c>
      <c r="Y932" s="81" t="s">
        <v>8394</v>
      </c>
    </row>
    <row r="933" spans="1:25" x14ac:dyDescent="0.25">
      <c r="A933" s="62" t="s">
        <v>688</v>
      </c>
      <c r="B933" s="62" t="s">
        <v>1759</v>
      </c>
      <c r="C933" s="63"/>
      <c r="D933" s="64"/>
      <c r="E933" s="65"/>
      <c r="F933" s="66"/>
      <c r="G933" s="63" t="str">
        <f>IF(Edges[[#This Row],[Relationship]]="Tweet","Skip","Show")</f>
        <v>Show</v>
      </c>
      <c r="H933" s="67"/>
      <c r="I933" s="68"/>
      <c r="J933" s="68"/>
      <c r="K933" s="34"/>
      <c r="L933" s="75">
        <v>933</v>
      </c>
      <c r="M93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33" s="77" t="s">
        <v>2279</v>
      </c>
      <c r="O933" s="79">
        <v>44529.380949074075</v>
      </c>
      <c r="P933" s="77" t="s">
        <v>2725</v>
      </c>
      <c r="Q933" s="77"/>
      <c r="R933" s="77"/>
      <c r="S933" s="77"/>
      <c r="T933" s="79">
        <v>44529.380949074075</v>
      </c>
      <c r="U933" s="80" t="s">
        <v>4909</v>
      </c>
      <c r="V933" s="77"/>
      <c r="W933" s="77"/>
      <c r="X933" s="81" t="s">
        <v>6908</v>
      </c>
      <c r="Y933" s="81" t="s">
        <v>8395</v>
      </c>
    </row>
    <row r="934" spans="1:25" x14ac:dyDescent="0.25">
      <c r="A934" s="62" t="s">
        <v>688</v>
      </c>
      <c r="B934" s="62" t="s">
        <v>1694</v>
      </c>
      <c r="C934" s="63"/>
      <c r="D934" s="64"/>
      <c r="E934" s="65"/>
      <c r="F934" s="66"/>
      <c r="G934" s="63" t="str">
        <f>IF(Edges[[#This Row],[Relationship]]="Tweet","Skip","Show")</f>
        <v>Show</v>
      </c>
      <c r="H934" s="67"/>
      <c r="I934" s="68"/>
      <c r="J934" s="68"/>
      <c r="K934" s="34"/>
      <c r="L934" s="75">
        <v>934</v>
      </c>
      <c r="M93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34" s="77" t="s">
        <v>2278</v>
      </c>
      <c r="O934" s="79">
        <v>44529.380949074075</v>
      </c>
      <c r="P934" s="77" t="s">
        <v>2725</v>
      </c>
      <c r="Q934" s="77"/>
      <c r="R934" s="77"/>
      <c r="S934" s="77"/>
      <c r="T934" s="79">
        <v>44529.380949074075</v>
      </c>
      <c r="U934" s="80" t="s">
        <v>4909</v>
      </c>
      <c r="V934" s="77"/>
      <c r="W934" s="77"/>
      <c r="X934" s="81" t="s">
        <v>6908</v>
      </c>
      <c r="Y934" s="81" t="s">
        <v>8395</v>
      </c>
    </row>
    <row r="935" spans="1:25" x14ac:dyDescent="0.25">
      <c r="A935" s="62" t="s">
        <v>689</v>
      </c>
      <c r="B935" s="62" t="s">
        <v>689</v>
      </c>
      <c r="C935" s="63"/>
      <c r="D935" s="64"/>
      <c r="E935" s="65"/>
      <c r="F935" s="66"/>
      <c r="G935" s="63" t="str">
        <f>IF(Edges[[#This Row],[Relationship]]="Tweet","Skip","Show")</f>
        <v>Skip</v>
      </c>
      <c r="H935" s="67"/>
      <c r="I935" s="68"/>
      <c r="J935" s="68"/>
      <c r="K935" s="34"/>
      <c r="L935" s="75">
        <v>935</v>
      </c>
      <c r="M93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35" s="77" t="s">
        <v>178</v>
      </c>
      <c r="O935" s="79">
        <v>44529.381249999999</v>
      </c>
      <c r="P935" s="77" t="s">
        <v>2726</v>
      </c>
      <c r="Q935" s="80" t="s">
        <v>3700</v>
      </c>
      <c r="R935" s="77" t="s">
        <v>4018</v>
      </c>
      <c r="S935" s="77"/>
      <c r="T935" s="79">
        <v>44529.381249999999</v>
      </c>
      <c r="U935" s="80" t="s">
        <v>4910</v>
      </c>
      <c r="V935" s="77"/>
      <c r="W935" s="77"/>
      <c r="X935" s="81" t="s">
        <v>6909</v>
      </c>
      <c r="Y935" s="77"/>
    </row>
    <row r="936" spans="1:25" x14ac:dyDescent="0.25">
      <c r="A936" s="62" t="s">
        <v>690</v>
      </c>
      <c r="B936" s="62" t="s">
        <v>1931</v>
      </c>
      <c r="C936" s="63"/>
      <c r="D936" s="64"/>
      <c r="E936" s="65"/>
      <c r="F936" s="66"/>
      <c r="G936" s="63" t="str">
        <f>IF(Edges[[#This Row],[Relationship]]="Tweet","Skip","Show")</f>
        <v>Show</v>
      </c>
      <c r="H936" s="67"/>
      <c r="I936" s="68"/>
      <c r="J936" s="68"/>
      <c r="K936" s="34"/>
      <c r="L936" s="75">
        <v>936</v>
      </c>
      <c r="M93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36" s="77" t="s">
        <v>2279</v>
      </c>
      <c r="O936" s="79">
        <v>44529.371828703705</v>
      </c>
      <c r="P936" s="77" t="s">
        <v>2727</v>
      </c>
      <c r="Q936" s="77"/>
      <c r="R936" s="77"/>
      <c r="S936" s="77"/>
      <c r="T936" s="79">
        <v>44529.371828703705</v>
      </c>
      <c r="U936" s="80" t="s">
        <v>4911</v>
      </c>
      <c r="V936" s="77"/>
      <c r="W936" s="77"/>
      <c r="X936" s="81" t="s">
        <v>6910</v>
      </c>
      <c r="Y936" s="81" t="s">
        <v>8396</v>
      </c>
    </row>
    <row r="937" spans="1:25" x14ac:dyDescent="0.25">
      <c r="A937" s="62" t="s">
        <v>690</v>
      </c>
      <c r="B937" s="62" t="s">
        <v>1932</v>
      </c>
      <c r="C937" s="63"/>
      <c r="D937" s="64"/>
      <c r="E937" s="65"/>
      <c r="F937" s="66"/>
      <c r="G937" s="63" t="str">
        <f>IF(Edges[[#This Row],[Relationship]]="Tweet","Skip","Show")</f>
        <v>Show</v>
      </c>
      <c r="H937" s="67"/>
      <c r="I937" s="68"/>
      <c r="J937" s="68"/>
      <c r="K937" s="34"/>
      <c r="L937" s="75">
        <v>937</v>
      </c>
      <c r="M93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37" s="77" t="s">
        <v>2279</v>
      </c>
      <c r="O937" s="79">
        <v>44529.382569444446</v>
      </c>
      <c r="P937" s="77" t="s">
        <v>2728</v>
      </c>
      <c r="Q937" s="80" t="s">
        <v>3701</v>
      </c>
      <c r="R937" s="77" t="s">
        <v>4018</v>
      </c>
      <c r="S937" s="77"/>
      <c r="T937" s="79">
        <v>44529.382569444446</v>
      </c>
      <c r="U937" s="80" t="s">
        <v>4912</v>
      </c>
      <c r="V937" s="77"/>
      <c r="W937" s="77"/>
      <c r="X937" s="81" t="s">
        <v>6911</v>
      </c>
      <c r="Y937" s="81" t="s">
        <v>8397</v>
      </c>
    </row>
    <row r="938" spans="1:25" x14ac:dyDescent="0.25">
      <c r="A938" s="62" t="s">
        <v>691</v>
      </c>
      <c r="B938" s="62" t="s">
        <v>1671</v>
      </c>
      <c r="C938" s="63"/>
      <c r="D938" s="64"/>
      <c r="E938" s="65"/>
      <c r="F938" s="66"/>
      <c r="G938" s="63" t="str">
        <f>IF(Edges[[#This Row],[Relationship]]="Tweet","Skip","Show")</f>
        <v>Show</v>
      </c>
      <c r="H938" s="67"/>
      <c r="I938" s="68"/>
      <c r="J938" s="68"/>
      <c r="K938" s="34"/>
      <c r="L938" s="75">
        <v>938</v>
      </c>
      <c r="M93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38" s="77" t="s">
        <v>2278</v>
      </c>
      <c r="O938" s="79">
        <v>44529.3828125</v>
      </c>
      <c r="P938" s="77" t="s">
        <v>2287</v>
      </c>
      <c r="Q938" s="77"/>
      <c r="R938" s="77"/>
      <c r="S938" s="77"/>
      <c r="T938" s="79">
        <v>44529.3828125</v>
      </c>
      <c r="U938" s="80" t="s">
        <v>4913</v>
      </c>
      <c r="V938" s="77"/>
      <c r="W938" s="77"/>
      <c r="X938" s="81" t="s">
        <v>6912</v>
      </c>
      <c r="Y938" s="77"/>
    </row>
    <row r="939" spans="1:25" x14ac:dyDescent="0.25">
      <c r="A939" s="62" t="s">
        <v>692</v>
      </c>
      <c r="B939" s="62" t="s">
        <v>692</v>
      </c>
      <c r="C939" s="63"/>
      <c r="D939" s="64"/>
      <c r="E939" s="65"/>
      <c r="F939" s="66"/>
      <c r="G939" s="63" t="str">
        <f>IF(Edges[[#This Row],[Relationship]]="Tweet","Skip","Show")</f>
        <v>Skip</v>
      </c>
      <c r="H939" s="67"/>
      <c r="I939" s="68"/>
      <c r="J939" s="68"/>
      <c r="K939" s="34"/>
      <c r="L939" s="75">
        <v>939</v>
      </c>
      <c r="M93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39" s="77" t="s">
        <v>178</v>
      </c>
      <c r="O939" s="79">
        <v>44529.299849537034</v>
      </c>
      <c r="P939" s="77" t="s">
        <v>2729</v>
      </c>
      <c r="Q939" s="80" t="s">
        <v>3702</v>
      </c>
      <c r="R939" s="77" t="s">
        <v>4018</v>
      </c>
      <c r="S939" s="77"/>
      <c r="T939" s="79">
        <v>44529.299849537034</v>
      </c>
      <c r="U939" s="80" t="s">
        <v>4914</v>
      </c>
      <c r="V939" s="77"/>
      <c r="W939" s="77"/>
      <c r="X939" s="81" t="s">
        <v>6913</v>
      </c>
      <c r="Y939" s="77"/>
    </row>
    <row r="940" spans="1:25" x14ac:dyDescent="0.25">
      <c r="A940" s="62" t="s">
        <v>692</v>
      </c>
      <c r="B940" s="62" t="s">
        <v>692</v>
      </c>
      <c r="C940" s="63"/>
      <c r="D940" s="64"/>
      <c r="E940" s="65"/>
      <c r="F940" s="66"/>
      <c r="G940" s="63" t="str">
        <f>IF(Edges[[#This Row],[Relationship]]="Tweet","Skip","Show")</f>
        <v>Skip</v>
      </c>
      <c r="H940" s="67"/>
      <c r="I940" s="68"/>
      <c r="J940" s="68"/>
      <c r="K940" s="34"/>
      <c r="L940" s="75">
        <v>940</v>
      </c>
      <c r="M94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40" s="77" t="s">
        <v>178</v>
      </c>
      <c r="O940" s="79">
        <v>44529.38318287037</v>
      </c>
      <c r="P940" s="77" t="s">
        <v>2730</v>
      </c>
      <c r="Q940" s="80" t="s">
        <v>3703</v>
      </c>
      <c r="R940" s="77" t="s">
        <v>4018</v>
      </c>
      <c r="S940" s="77"/>
      <c r="T940" s="79">
        <v>44529.38318287037</v>
      </c>
      <c r="U940" s="80" t="s">
        <v>4915</v>
      </c>
      <c r="V940" s="77"/>
      <c r="W940" s="77"/>
      <c r="X940" s="81" t="s">
        <v>6914</v>
      </c>
      <c r="Y940" s="77"/>
    </row>
    <row r="941" spans="1:25" x14ac:dyDescent="0.25">
      <c r="A941" s="62" t="s">
        <v>693</v>
      </c>
      <c r="B941" s="62" t="s">
        <v>693</v>
      </c>
      <c r="C941" s="63"/>
      <c r="D941" s="64"/>
      <c r="E941" s="65"/>
      <c r="F941" s="66"/>
      <c r="G941" s="63" t="str">
        <f>IF(Edges[[#This Row],[Relationship]]="Tweet","Skip","Show")</f>
        <v>Skip</v>
      </c>
      <c r="H941" s="67"/>
      <c r="I941" s="68"/>
      <c r="J941" s="68"/>
      <c r="K941" s="34"/>
      <c r="L941" s="75">
        <v>941</v>
      </c>
      <c r="M94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41" s="77" t="s">
        <v>178</v>
      </c>
      <c r="O941" s="79">
        <v>44529.299861111111</v>
      </c>
      <c r="P941" s="77" t="s">
        <v>2731</v>
      </c>
      <c r="Q941" s="80" t="s">
        <v>3704</v>
      </c>
      <c r="R941" s="77" t="s">
        <v>4018</v>
      </c>
      <c r="S941" s="77"/>
      <c r="T941" s="79">
        <v>44529.299861111111</v>
      </c>
      <c r="U941" s="80" t="s">
        <v>4916</v>
      </c>
      <c r="V941" s="77"/>
      <c r="W941" s="77"/>
      <c r="X941" s="81" t="s">
        <v>6915</v>
      </c>
      <c r="Y941" s="77"/>
    </row>
    <row r="942" spans="1:25" x14ac:dyDescent="0.25">
      <c r="A942" s="62" t="s">
        <v>693</v>
      </c>
      <c r="B942" s="62" t="s">
        <v>693</v>
      </c>
      <c r="C942" s="63"/>
      <c r="D942" s="64"/>
      <c r="E942" s="65"/>
      <c r="F942" s="66"/>
      <c r="G942" s="63" t="str">
        <f>IF(Edges[[#This Row],[Relationship]]="Tweet","Skip","Show")</f>
        <v>Skip</v>
      </c>
      <c r="H942" s="67"/>
      <c r="I942" s="68"/>
      <c r="J942" s="68"/>
      <c r="K942" s="34"/>
      <c r="L942" s="75">
        <v>942</v>
      </c>
      <c r="M94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42" s="77" t="s">
        <v>178</v>
      </c>
      <c r="O942" s="79">
        <v>44529.38318287037</v>
      </c>
      <c r="P942" s="77" t="s">
        <v>2732</v>
      </c>
      <c r="Q942" s="80" t="s">
        <v>3705</v>
      </c>
      <c r="R942" s="77" t="s">
        <v>4018</v>
      </c>
      <c r="S942" s="77"/>
      <c r="T942" s="79">
        <v>44529.38318287037</v>
      </c>
      <c r="U942" s="80" t="s">
        <v>4917</v>
      </c>
      <c r="V942" s="77"/>
      <c r="W942" s="77"/>
      <c r="X942" s="81" t="s">
        <v>6916</v>
      </c>
      <c r="Y942" s="77"/>
    </row>
    <row r="943" spans="1:25" x14ac:dyDescent="0.25">
      <c r="A943" s="62" t="s">
        <v>694</v>
      </c>
      <c r="B943" s="62" t="s">
        <v>1694</v>
      </c>
      <c r="C943" s="63"/>
      <c r="D943" s="64"/>
      <c r="E943" s="65"/>
      <c r="F943" s="66"/>
      <c r="G943" s="63" t="str">
        <f>IF(Edges[[#This Row],[Relationship]]="Tweet","Skip","Show")</f>
        <v>Show</v>
      </c>
      <c r="H943" s="67"/>
      <c r="I943" s="68"/>
      <c r="J943" s="68"/>
      <c r="K943" s="34"/>
      <c r="L943" s="75">
        <v>943</v>
      </c>
      <c r="M94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43" s="77" t="s">
        <v>2278</v>
      </c>
      <c r="O943" s="79">
        <v>44529.383263888885</v>
      </c>
      <c r="P943" s="77" t="s">
        <v>2496</v>
      </c>
      <c r="Q943" s="77"/>
      <c r="R943" s="77"/>
      <c r="S943" s="77"/>
      <c r="T943" s="79">
        <v>44529.383263888885</v>
      </c>
      <c r="U943" s="80" t="s">
        <v>4918</v>
      </c>
      <c r="V943" s="77"/>
      <c r="W943" s="77"/>
      <c r="X943" s="81" t="s">
        <v>6917</v>
      </c>
      <c r="Y943" s="77"/>
    </row>
    <row r="944" spans="1:25" x14ac:dyDescent="0.25">
      <c r="A944" s="62" t="s">
        <v>695</v>
      </c>
      <c r="B944" s="62" t="s">
        <v>1478</v>
      </c>
      <c r="C944" s="63"/>
      <c r="D944" s="64"/>
      <c r="E944" s="65"/>
      <c r="F944" s="66"/>
      <c r="G944" s="63" t="str">
        <f>IF(Edges[[#This Row],[Relationship]]="Tweet","Skip","Show")</f>
        <v>Show</v>
      </c>
      <c r="H944" s="67"/>
      <c r="I944" s="68"/>
      <c r="J944" s="68"/>
      <c r="K944" s="34"/>
      <c r="L944" s="75">
        <v>944</v>
      </c>
      <c r="M94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44" s="77" t="s">
        <v>2278</v>
      </c>
      <c r="O944" s="79">
        <v>44529.383263888885</v>
      </c>
      <c r="P944" s="77" t="s">
        <v>2294</v>
      </c>
      <c r="Q944" s="77"/>
      <c r="R944" s="77"/>
      <c r="S944" s="77" t="s">
        <v>4104</v>
      </c>
      <c r="T944" s="79">
        <v>44529.383263888885</v>
      </c>
      <c r="U944" s="80" t="s">
        <v>4919</v>
      </c>
      <c r="V944" s="77"/>
      <c r="W944" s="77"/>
      <c r="X944" s="81" t="s">
        <v>6918</v>
      </c>
      <c r="Y944" s="77"/>
    </row>
    <row r="945" spans="1:25" x14ac:dyDescent="0.25">
      <c r="A945" s="62" t="s">
        <v>696</v>
      </c>
      <c r="B945" s="62" t="s">
        <v>696</v>
      </c>
      <c r="C945" s="63"/>
      <c r="D945" s="64"/>
      <c r="E945" s="65"/>
      <c r="F945" s="66"/>
      <c r="G945" s="63" t="str">
        <f>IF(Edges[[#This Row],[Relationship]]="Tweet","Skip","Show")</f>
        <v>Skip</v>
      </c>
      <c r="H945" s="67"/>
      <c r="I945" s="68"/>
      <c r="J945" s="68"/>
      <c r="K945" s="34"/>
      <c r="L945" s="75">
        <v>945</v>
      </c>
      <c r="M94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45" s="77" t="s">
        <v>178</v>
      </c>
      <c r="O945" s="79">
        <v>44529.38354166667</v>
      </c>
      <c r="P945" s="77" t="s">
        <v>2733</v>
      </c>
      <c r="Q945" s="80" t="s">
        <v>3706</v>
      </c>
      <c r="R945" s="77" t="s">
        <v>4018</v>
      </c>
      <c r="S945" s="77"/>
      <c r="T945" s="79">
        <v>44529.38354166667</v>
      </c>
      <c r="U945" s="80" t="s">
        <v>4920</v>
      </c>
      <c r="V945" s="77"/>
      <c r="W945" s="77"/>
      <c r="X945" s="81" t="s">
        <v>6919</v>
      </c>
      <c r="Y945" s="77"/>
    </row>
    <row r="946" spans="1:25" x14ac:dyDescent="0.25">
      <c r="A946" s="62" t="s">
        <v>697</v>
      </c>
      <c r="B946" s="62" t="s">
        <v>1933</v>
      </c>
      <c r="C946" s="63"/>
      <c r="D946" s="64"/>
      <c r="E946" s="65"/>
      <c r="F946" s="66"/>
      <c r="G946" s="63" t="str">
        <f>IF(Edges[[#This Row],[Relationship]]="Tweet","Skip","Show")</f>
        <v>Show</v>
      </c>
      <c r="H946" s="67"/>
      <c r="I946" s="68"/>
      <c r="J946" s="68"/>
      <c r="K946" s="34"/>
      <c r="L946" s="75">
        <v>946</v>
      </c>
      <c r="M94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46" s="77" t="s">
        <v>2279</v>
      </c>
      <c r="O946" s="79">
        <v>44529.383703703701</v>
      </c>
      <c r="P946" s="77" t="s">
        <v>2734</v>
      </c>
      <c r="Q946" s="77"/>
      <c r="R946" s="77"/>
      <c r="S946" s="77"/>
      <c r="T946" s="79">
        <v>44529.383703703701</v>
      </c>
      <c r="U946" s="80" t="s">
        <v>4921</v>
      </c>
      <c r="V946" s="77"/>
      <c r="W946" s="77"/>
      <c r="X946" s="81" t="s">
        <v>6920</v>
      </c>
      <c r="Y946" s="81" t="s">
        <v>8398</v>
      </c>
    </row>
    <row r="947" spans="1:25" x14ac:dyDescent="0.25">
      <c r="A947" s="62" t="s">
        <v>698</v>
      </c>
      <c r="B947" s="62" t="s">
        <v>1708</v>
      </c>
      <c r="C947" s="63"/>
      <c r="D947" s="64"/>
      <c r="E947" s="65"/>
      <c r="F947" s="66"/>
      <c r="G947" s="63" t="str">
        <f>IF(Edges[[#This Row],[Relationship]]="Tweet","Skip","Show")</f>
        <v>Show</v>
      </c>
      <c r="H947" s="67"/>
      <c r="I947" s="68"/>
      <c r="J947" s="68"/>
      <c r="K947" s="34"/>
      <c r="L947" s="75">
        <v>947</v>
      </c>
      <c r="M94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47" s="77" t="s">
        <v>2278</v>
      </c>
      <c r="O947" s="79">
        <v>44529.383993055555</v>
      </c>
      <c r="P947" s="77" t="s">
        <v>2324</v>
      </c>
      <c r="Q947" s="77"/>
      <c r="R947" s="77"/>
      <c r="S947" s="77" t="s">
        <v>1668</v>
      </c>
      <c r="T947" s="79">
        <v>44529.383993055555</v>
      </c>
      <c r="U947" s="80" t="s">
        <v>4922</v>
      </c>
      <c r="V947" s="77"/>
      <c r="W947" s="77"/>
      <c r="X947" s="81" t="s">
        <v>6921</v>
      </c>
      <c r="Y947" s="77"/>
    </row>
    <row r="948" spans="1:25" x14ac:dyDescent="0.25">
      <c r="A948" s="62" t="s">
        <v>699</v>
      </c>
      <c r="B948" s="62" t="s">
        <v>699</v>
      </c>
      <c r="C948" s="63"/>
      <c r="D948" s="64"/>
      <c r="E948" s="65"/>
      <c r="F948" s="66"/>
      <c r="G948" s="63" t="str">
        <f>IF(Edges[[#This Row],[Relationship]]="Tweet","Skip","Show")</f>
        <v>Skip</v>
      </c>
      <c r="H948" s="67"/>
      <c r="I948" s="68"/>
      <c r="J948" s="68"/>
      <c r="K948" s="34"/>
      <c r="L948" s="75">
        <v>948</v>
      </c>
      <c r="M94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48" s="77" t="s">
        <v>178</v>
      </c>
      <c r="O948" s="79">
        <v>44529.38449074074</v>
      </c>
      <c r="P948" s="77" t="s">
        <v>2735</v>
      </c>
      <c r="Q948" s="77"/>
      <c r="R948" s="77"/>
      <c r="S948" s="77"/>
      <c r="T948" s="79">
        <v>44529.38449074074</v>
      </c>
      <c r="U948" s="80" t="s">
        <v>4923</v>
      </c>
      <c r="V948" s="77"/>
      <c r="W948" s="77"/>
      <c r="X948" s="81" t="s">
        <v>6922</v>
      </c>
      <c r="Y948" s="77"/>
    </row>
    <row r="949" spans="1:25" x14ac:dyDescent="0.25">
      <c r="A949" s="62" t="s">
        <v>700</v>
      </c>
      <c r="B949" s="62" t="s">
        <v>1704</v>
      </c>
      <c r="C949" s="63"/>
      <c r="D949" s="64"/>
      <c r="E949" s="65"/>
      <c r="F949" s="66"/>
      <c r="G949" s="63" t="str">
        <f>IF(Edges[[#This Row],[Relationship]]="Tweet","Skip","Show")</f>
        <v>Show</v>
      </c>
      <c r="H949" s="67"/>
      <c r="I949" s="68"/>
      <c r="J949" s="68"/>
      <c r="K949" s="34"/>
      <c r="L949" s="75">
        <v>949</v>
      </c>
      <c r="M94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49" s="77" t="s">
        <v>2278</v>
      </c>
      <c r="O949" s="79">
        <v>44529.384872685187</v>
      </c>
      <c r="P949" s="77" t="s">
        <v>2318</v>
      </c>
      <c r="Q949" s="77"/>
      <c r="R949" s="77"/>
      <c r="S949" s="77"/>
      <c r="T949" s="79">
        <v>44529.384872685187</v>
      </c>
      <c r="U949" s="80" t="s">
        <v>4924</v>
      </c>
      <c r="V949" s="77"/>
      <c r="W949" s="77"/>
      <c r="X949" s="81" t="s">
        <v>6923</v>
      </c>
      <c r="Y949" s="77"/>
    </row>
    <row r="950" spans="1:25" x14ac:dyDescent="0.25">
      <c r="A950" s="62" t="s">
        <v>700</v>
      </c>
      <c r="B950" s="62" t="s">
        <v>1668</v>
      </c>
      <c r="C950" s="63"/>
      <c r="D950" s="64"/>
      <c r="E950" s="65"/>
      <c r="F950" s="66"/>
      <c r="G950" s="63" t="str">
        <f>IF(Edges[[#This Row],[Relationship]]="Tweet","Skip","Show")</f>
        <v>Show</v>
      </c>
      <c r="H950" s="67"/>
      <c r="I950" s="68"/>
      <c r="J950" s="68"/>
      <c r="K950" s="34"/>
      <c r="L950" s="75">
        <v>950</v>
      </c>
      <c r="M95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50" s="77" t="s">
        <v>2278</v>
      </c>
      <c r="O950" s="79">
        <v>44529.384872685187</v>
      </c>
      <c r="P950" s="77" t="s">
        <v>2318</v>
      </c>
      <c r="Q950" s="77"/>
      <c r="R950" s="77"/>
      <c r="S950" s="77"/>
      <c r="T950" s="79">
        <v>44529.384872685187</v>
      </c>
      <c r="U950" s="80" t="s">
        <v>4924</v>
      </c>
      <c r="V950" s="77"/>
      <c r="W950" s="77"/>
      <c r="X950" s="81" t="s">
        <v>6923</v>
      </c>
      <c r="Y950" s="77"/>
    </row>
    <row r="951" spans="1:25" x14ac:dyDescent="0.25">
      <c r="A951" s="62" t="s">
        <v>701</v>
      </c>
      <c r="B951" s="62" t="s">
        <v>1934</v>
      </c>
      <c r="C951" s="63"/>
      <c r="D951" s="64"/>
      <c r="E951" s="65"/>
      <c r="F951" s="66"/>
      <c r="G951" s="63" t="str">
        <f>IF(Edges[[#This Row],[Relationship]]="Tweet","Skip","Show")</f>
        <v>Show</v>
      </c>
      <c r="H951" s="67"/>
      <c r="I951" s="68"/>
      <c r="J951" s="68"/>
      <c r="K951" s="34"/>
      <c r="L951" s="75">
        <v>951</v>
      </c>
      <c r="M95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51" s="77" t="s">
        <v>2279</v>
      </c>
      <c r="O951" s="79">
        <v>44529.384976851848</v>
      </c>
      <c r="P951" s="77" t="s">
        <v>2736</v>
      </c>
      <c r="Q951" s="77"/>
      <c r="R951" s="77"/>
      <c r="S951" s="77"/>
      <c r="T951" s="79">
        <v>44529.384976851848</v>
      </c>
      <c r="U951" s="80" t="s">
        <v>4925</v>
      </c>
      <c r="V951" s="77"/>
      <c r="W951" s="77"/>
      <c r="X951" s="81" t="s">
        <v>6924</v>
      </c>
      <c r="Y951" s="81" t="s">
        <v>8399</v>
      </c>
    </row>
    <row r="952" spans="1:25" x14ac:dyDescent="0.25">
      <c r="A952" s="62" t="s">
        <v>702</v>
      </c>
      <c r="B952" s="62" t="s">
        <v>1663</v>
      </c>
      <c r="C952" s="63"/>
      <c r="D952" s="64"/>
      <c r="E952" s="65"/>
      <c r="F952" s="66"/>
      <c r="G952" s="63" t="str">
        <f>IF(Edges[[#This Row],[Relationship]]="Tweet","Skip","Show")</f>
        <v>Show</v>
      </c>
      <c r="H952" s="67"/>
      <c r="I952" s="68"/>
      <c r="J952" s="68"/>
      <c r="K952" s="34"/>
      <c r="L952" s="75">
        <v>952</v>
      </c>
      <c r="M95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52" s="77" t="s">
        <v>2278</v>
      </c>
      <c r="O952" s="79">
        <v>44529.385416666664</v>
      </c>
      <c r="P952" s="77" t="s">
        <v>2418</v>
      </c>
      <c r="Q952" s="77"/>
      <c r="R952" s="77"/>
      <c r="S952" s="77"/>
      <c r="T952" s="79">
        <v>44529.385416666664</v>
      </c>
      <c r="U952" s="80" t="s">
        <v>4926</v>
      </c>
      <c r="V952" s="77"/>
      <c r="W952" s="77"/>
      <c r="X952" s="81" t="s">
        <v>6925</v>
      </c>
      <c r="Y952" s="77"/>
    </row>
    <row r="953" spans="1:25" x14ac:dyDescent="0.25">
      <c r="A953" s="62" t="s">
        <v>702</v>
      </c>
      <c r="B953" s="62" t="s">
        <v>1664</v>
      </c>
      <c r="C953" s="63"/>
      <c r="D953" s="64"/>
      <c r="E953" s="65"/>
      <c r="F953" s="66"/>
      <c r="G953" s="63" t="str">
        <f>IF(Edges[[#This Row],[Relationship]]="Tweet","Skip","Show")</f>
        <v>Show</v>
      </c>
      <c r="H953" s="67"/>
      <c r="I953" s="68"/>
      <c r="J953" s="68"/>
      <c r="K953" s="34"/>
      <c r="L953" s="75">
        <v>953</v>
      </c>
      <c r="M95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53" s="77" t="s">
        <v>2278</v>
      </c>
      <c r="O953" s="79">
        <v>44529.385416666664</v>
      </c>
      <c r="P953" s="77" t="s">
        <v>2418</v>
      </c>
      <c r="Q953" s="77"/>
      <c r="R953" s="77"/>
      <c r="S953" s="77"/>
      <c r="T953" s="79">
        <v>44529.385416666664</v>
      </c>
      <c r="U953" s="80" t="s">
        <v>4926</v>
      </c>
      <c r="V953" s="77"/>
      <c r="W953" s="77"/>
      <c r="X953" s="81" t="s">
        <v>6925</v>
      </c>
      <c r="Y953" s="77"/>
    </row>
    <row r="954" spans="1:25" x14ac:dyDescent="0.25">
      <c r="A954" s="62" t="s">
        <v>703</v>
      </c>
      <c r="B954" s="62" t="s">
        <v>703</v>
      </c>
      <c r="C954" s="63"/>
      <c r="D954" s="64"/>
      <c r="E954" s="65"/>
      <c r="F954" s="66"/>
      <c r="G954" s="63" t="str">
        <f>IF(Edges[[#This Row],[Relationship]]="Tweet","Skip","Show")</f>
        <v>Skip</v>
      </c>
      <c r="H954" s="67"/>
      <c r="I954" s="68"/>
      <c r="J954" s="68"/>
      <c r="K954" s="34"/>
      <c r="L954" s="75">
        <v>954</v>
      </c>
      <c r="M95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54" s="77" t="s">
        <v>178</v>
      </c>
      <c r="O954" s="79">
        <v>44529.385451388887</v>
      </c>
      <c r="P954" s="77" t="s">
        <v>2737</v>
      </c>
      <c r="Q954" s="80" t="s">
        <v>3707</v>
      </c>
      <c r="R954" s="77" t="s">
        <v>4018</v>
      </c>
      <c r="S954" s="77" t="s">
        <v>4162</v>
      </c>
      <c r="T954" s="79">
        <v>44529.385451388887</v>
      </c>
      <c r="U954" s="80" t="s">
        <v>4927</v>
      </c>
      <c r="V954" s="77"/>
      <c r="W954" s="77"/>
      <c r="X954" s="81" t="s">
        <v>6926</v>
      </c>
      <c r="Y954" s="77"/>
    </row>
    <row r="955" spans="1:25" x14ac:dyDescent="0.25">
      <c r="A955" s="62" t="s">
        <v>704</v>
      </c>
      <c r="B955" s="62" t="s">
        <v>1935</v>
      </c>
      <c r="C955" s="63"/>
      <c r="D955" s="64"/>
      <c r="E955" s="65"/>
      <c r="F955" s="66"/>
      <c r="G955" s="63" t="str">
        <f>IF(Edges[[#This Row],[Relationship]]="Tweet","Skip","Show")</f>
        <v>Show</v>
      </c>
      <c r="H955" s="67"/>
      <c r="I955" s="68"/>
      <c r="J955" s="68"/>
      <c r="K955" s="34"/>
      <c r="L955" s="75">
        <v>955</v>
      </c>
      <c r="M95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55" s="77" t="s">
        <v>2278</v>
      </c>
      <c r="O955" s="79">
        <v>44529.385405092595</v>
      </c>
      <c r="P955" s="77" t="s">
        <v>2738</v>
      </c>
      <c r="Q955" s="77"/>
      <c r="R955" s="77"/>
      <c r="S955" s="77" t="s">
        <v>4163</v>
      </c>
      <c r="T955" s="79">
        <v>44529.385405092595</v>
      </c>
      <c r="U955" s="80" t="s">
        <v>4928</v>
      </c>
      <c r="V955" s="77"/>
      <c r="W955" s="77"/>
      <c r="X955" s="81" t="s">
        <v>6927</v>
      </c>
      <c r="Y955" s="77"/>
    </row>
    <row r="956" spans="1:25" x14ac:dyDescent="0.25">
      <c r="A956" s="62" t="s">
        <v>704</v>
      </c>
      <c r="B956" s="62" t="s">
        <v>1935</v>
      </c>
      <c r="C956" s="63"/>
      <c r="D956" s="64"/>
      <c r="E956" s="65"/>
      <c r="F956" s="66"/>
      <c r="G956" s="63" t="str">
        <f>IF(Edges[[#This Row],[Relationship]]="Tweet","Skip","Show")</f>
        <v>Show</v>
      </c>
      <c r="H956" s="67"/>
      <c r="I956" s="68"/>
      <c r="J956" s="68"/>
      <c r="K956" s="34"/>
      <c r="L956" s="75">
        <v>956</v>
      </c>
      <c r="M95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56" s="77" t="s">
        <v>2278</v>
      </c>
      <c r="O956" s="79">
        <v>44529.385601851849</v>
      </c>
      <c r="P956" s="77" t="s">
        <v>2739</v>
      </c>
      <c r="Q956" s="77"/>
      <c r="R956" s="77"/>
      <c r="S956" s="77" t="s">
        <v>4164</v>
      </c>
      <c r="T956" s="79">
        <v>44529.385601851849</v>
      </c>
      <c r="U956" s="80" t="s">
        <v>4929</v>
      </c>
      <c r="V956" s="77"/>
      <c r="W956" s="77"/>
      <c r="X956" s="81" t="s">
        <v>6928</v>
      </c>
      <c r="Y956" s="77"/>
    </row>
    <row r="957" spans="1:25" x14ac:dyDescent="0.25">
      <c r="A957" s="62" t="s">
        <v>704</v>
      </c>
      <c r="B957" s="62" t="s">
        <v>1668</v>
      </c>
      <c r="C957" s="63"/>
      <c r="D957" s="64"/>
      <c r="E957" s="65"/>
      <c r="F957" s="66"/>
      <c r="G957" s="63" t="str">
        <f>IF(Edges[[#This Row],[Relationship]]="Tweet","Skip","Show")</f>
        <v>Show</v>
      </c>
      <c r="H957" s="67"/>
      <c r="I957" s="68"/>
      <c r="J957" s="68"/>
      <c r="K957" s="34"/>
      <c r="L957" s="75">
        <v>957</v>
      </c>
      <c r="M95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57" s="77" t="s">
        <v>2278</v>
      </c>
      <c r="O957" s="79">
        <v>44529.385405092595</v>
      </c>
      <c r="P957" s="77" t="s">
        <v>2738</v>
      </c>
      <c r="Q957" s="77"/>
      <c r="R957" s="77"/>
      <c r="S957" s="77" t="s">
        <v>4163</v>
      </c>
      <c r="T957" s="79">
        <v>44529.385405092595</v>
      </c>
      <c r="U957" s="80" t="s">
        <v>4928</v>
      </c>
      <c r="V957" s="77"/>
      <c r="W957" s="77"/>
      <c r="X957" s="81" t="s">
        <v>6927</v>
      </c>
      <c r="Y957" s="77"/>
    </row>
    <row r="958" spans="1:25" x14ac:dyDescent="0.25">
      <c r="A958" s="62" t="s">
        <v>704</v>
      </c>
      <c r="B958" s="62" t="s">
        <v>1668</v>
      </c>
      <c r="C958" s="63"/>
      <c r="D958" s="64"/>
      <c r="E958" s="65"/>
      <c r="F958" s="66"/>
      <c r="G958" s="63" t="str">
        <f>IF(Edges[[#This Row],[Relationship]]="Tweet","Skip","Show")</f>
        <v>Show</v>
      </c>
      <c r="H958" s="67"/>
      <c r="I958" s="68"/>
      <c r="J958" s="68"/>
      <c r="K958" s="34"/>
      <c r="L958" s="75">
        <v>958</v>
      </c>
      <c r="M95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58" s="77" t="s">
        <v>2278</v>
      </c>
      <c r="O958" s="79">
        <v>44529.385601851849</v>
      </c>
      <c r="P958" s="77" t="s">
        <v>2739</v>
      </c>
      <c r="Q958" s="77"/>
      <c r="R958" s="77"/>
      <c r="S958" s="77" t="s">
        <v>4164</v>
      </c>
      <c r="T958" s="79">
        <v>44529.385601851849</v>
      </c>
      <c r="U958" s="80" t="s">
        <v>4929</v>
      </c>
      <c r="V958" s="77"/>
      <c r="W958" s="77"/>
      <c r="X958" s="81" t="s">
        <v>6928</v>
      </c>
      <c r="Y958" s="77"/>
    </row>
    <row r="959" spans="1:25" x14ac:dyDescent="0.25">
      <c r="A959" s="62" t="s">
        <v>705</v>
      </c>
      <c r="B959" s="62" t="s">
        <v>705</v>
      </c>
      <c r="C959" s="63"/>
      <c r="D959" s="64"/>
      <c r="E959" s="65"/>
      <c r="F959" s="66"/>
      <c r="G959" s="63" t="str">
        <f>IF(Edges[[#This Row],[Relationship]]="Tweet","Skip","Show")</f>
        <v>Skip</v>
      </c>
      <c r="H959" s="67"/>
      <c r="I959" s="68"/>
      <c r="J959" s="68"/>
      <c r="K959" s="34"/>
      <c r="L959" s="75">
        <v>959</v>
      </c>
      <c r="M95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59" s="77" t="s">
        <v>178</v>
      </c>
      <c r="O959" s="79">
        <v>44529.386006944442</v>
      </c>
      <c r="P959" s="77" t="s">
        <v>2740</v>
      </c>
      <c r="Q959" s="80" t="s">
        <v>3708</v>
      </c>
      <c r="R959" s="77" t="s">
        <v>4021</v>
      </c>
      <c r="S959" s="77"/>
      <c r="T959" s="79">
        <v>44529.386006944442</v>
      </c>
      <c r="U959" s="80" t="s">
        <v>4930</v>
      </c>
      <c r="V959" s="77"/>
      <c r="W959" s="77"/>
      <c r="X959" s="81" t="s">
        <v>6929</v>
      </c>
      <c r="Y959" s="77"/>
    </row>
    <row r="960" spans="1:25" x14ac:dyDescent="0.25">
      <c r="A960" s="62" t="s">
        <v>706</v>
      </c>
      <c r="B960" s="62" t="s">
        <v>1936</v>
      </c>
      <c r="C960" s="63"/>
      <c r="D960" s="64"/>
      <c r="E960" s="65"/>
      <c r="F960" s="66"/>
      <c r="G960" s="63" t="str">
        <f>IF(Edges[[#This Row],[Relationship]]="Tweet","Skip","Show")</f>
        <v>Show</v>
      </c>
      <c r="H960" s="67"/>
      <c r="I960" s="68"/>
      <c r="J960" s="68"/>
      <c r="K960" s="34"/>
      <c r="L960" s="75">
        <v>960</v>
      </c>
      <c r="M96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60" s="77" t="s">
        <v>2279</v>
      </c>
      <c r="O960" s="79">
        <v>44529.38622685185</v>
      </c>
      <c r="P960" s="77" t="s">
        <v>2741</v>
      </c>
      <c r="Q960" s="77"/>
      <c r="R960" s="77"/>
      <c r="S960" s="77"/>
      <c r="T960" s="79">
        <v>44529.38622685185</v>
      </c>
      <c r="U960" s="80" t="s">
        <v>4931</v>
      </c>
      <c r="V960" s="77"/>
      <c r="W960" s="77"/>
      <c r="X960" s="81" t="s">
        <v>6930</v>
      </c>
      <c r="Y960" s="81" t="s">
        <v>8400</v>
      </c>
    </row>
    <row r="961" spans="1:25" x14ac:dyDescent="0.25">
      <c r="A961" s="62" t="s">
        <v>707</v>
      </c>
      <c r="B961" s="62" t="s">
        <v>1715</v>
      </c>
      <c r="C961" s="63"/>
      <c r="D961" s="64"/>
      <c r="E961" s="65"/>
      <c r="F961" s="66"/>
      <c r="G961" s="63" t="str">
        <f>IF(Edges[[#This Row],[Relationship]]="Tweet","Skip","Show")</f>
        <v>Show</v>
      </c>
      <c r="H961" s="67"/>
      <c r="I961" s="68"/>
      <c r="J961" s="68"/>
      <c r="K961" s="34"/>
      <c r="L961" s="75">
        <v>961</v>
      </c>
      <c r="M96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61" s="77" t="s">
        <v>2278</v>
      </c>
      <c r="O961" s="79">
        <v>44529.386238425926</v>
      </c>
      <c r="P961" s="77" t="s">
        <v>2334</v>
      </c>
      <c r="Q961" s="77"/>
      <c r="R961" s="77"/>
      <c r="S961" s="77" t="s">
        <v>4113</v>
      </c>
      <c r="T961" s="79">
        <v>44529.386238425926</v>
      </c>
      <c r="U961" s="80" t="s">
        <v>4932</v>
      </c>
      <c r="V961" s="77"/>
      <c r="W961" s="77"/>
      <c r="X961" s="81" t="s">
        <v>6931</v>
      </c>
      <c r="Y961" s="77"/>
    </row>
    <row r="962" spans="1:25" x14ac:dyDescent="0.25">
      <c r="A962" s="62" t="s">
        <v>707</v>
      </c>
      <c r="B962" s="62" t="s">
        <v>1150</v>
      </c>
      <c r="C962" s="63"/>
      <c r="D962" s="64"/>
      <c r="E962" s="65"/>
      <c r="F962" s="66"/>
      <c r="G962" s="63" t="str">
        <f>IF(Edges[[#This Row],[Relationship]]="Tweet","Skip","Show")</f>
        <v>Show</v>
      </c>
      <c r="H962" s="67"/>
      <c r="I962" s="68"/>
      <c r="J962" s="68"/>
      <c r="K962" s="34"/>
      <c r="L962" s="75">
        <v>962</v>
      </c>
      <c r="M96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62" s="77" t="s">
        <v>2278</v>
      </c>
      <c r="O962" s="79">
        <v>44529.386238425926</v>
      </c>
      <c r="P962" s="77" t="s">
        <v>2334</v>
      </c>
      <c r="Q962" s="77"/>
      <c r="R962" s="77"/>
      <c r="S962" s="77" t="s">
        <v>4113</v>
      </c>
      <c r="T962" s="79">
        <v>44529.386238425926</v>
      </c>
      <c r="U962" s="80" t="s">
        <v>4932</v>
      </c>
      <c r="V962" s="77"/>
      <c r="W962" s="77"/>
      <c r="X962" s="81" t="s">
        <v>6931</v>
      </c>
      <c r="Y962" s="77"/>
    </row>
    <row r="963" spans="1:25" x14ac:dyDescent="0.25">
      <c r="A963" s="62" t="s">
        <v>707</v>
      </c>
      <c r="B963" s="62" t="s">
        <v>1668</v>
      </c>
      <c r="C963" s="63"/>
      <c r="D963" s="64"/>
      <c r="E963" s="65"/>
      <c r="F963" s="66"/>
      <c r="G963" s="63" t="str">
        <f>IF(Edges[[#This Row],[Relationship]]="Tweet","Skip","Show")</f>
        <v>Show</v>
      </c>
      <c r="H963" s="67"/>
      <c r="I963" s="68"/>
      <c r="J963" s="68"/>
      <c r="K963" s="34"/>
      <c r="L963" s="75">
        <v>963</v>
      </c>
      <c r="M96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63" s="77" t="s">
        <v>2278</v>
      </c>
      <c r="O963" s="79">
        <v>44529.386238425926</v>
      </c>
      <c r="P963" s="77" t="s">
        <v>2334</v>
      </c>
      <c r="Q963" s="77"/>
      <c r="R963" s="77"/>
      <c r="S963" s="77" t="s">
        <v>4113</v>
      </c>
      <c r="T963" s="79">
        <v>44529.386238425926</v>
      </c>
      <c r="U963" s="80" t="s">
        <v>4932</v>
      </c>
      <c r="V963" s="77"/>
      <c r="W963" s="77"/>
      <c r="X963" s="81" t="s">
        <v>6931</v>
      </c>
      <c r="Y963" s="77"/>
    </row>
    <row r="964" spans="1:25" x14ac:dyDescent="0.25">
      <c r="A964" s="62" t="s">
        <v>708</v>
      </c>
      <c r="B964" s="62" t="s">
        <v>708</v>
      </c>
      <c r="C964" s="63"/>
      <c r="D964" s="64"/>
      <c r="E964" s="65"/>
      <c r="F964" s="66"/>
      <c r="G964" s="63" t="str">
        <f>IF(Edges[[#This Row],[Relationship]]="Tweet","Skip","Show")</f>
        <v>Skip</v>
      </c>
      <c r="H964" s="67"/>
      <c r="I964" s="68"/>
      <c r="J964" s="68"/>
      <c r="K964" s="34"/>
      <c r="L964" s="75">
        <v>964</v>
      </c>
      <c r="M96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64" s="77" t="s">
        <v>178</v>
      </c>
      <c r="O964" s="79">
        <v>44529.386678240742</v>
      </c>
      <c r="P964" s="77" t="s">
        <v>2742</v>
      </c>
      <c r="Q964" s="80" t="s">
        <v>3709</v>
      </c>
      <c r="R964" s="77" t="s">
        <v>4018</v>
      </c>
      <c r="S964" s="77"/>
      <c r="T964" s="79">
        <v>44529.386678240742</v>
      </c>
      <c r="U964" s="80" t="s">
        <v>4933</v>
      </c>
      <c r="V964" s="77"/>
      <c r="W964" s="77"/>
      <c r="X964" s="81" t="s">
        <v>6932</v>
      </c>
      <c r="Y964" s="77"/>
    </row>
    <row r="965" spans="1:25" x14ac:dyDescent="0.25">
      <c r="A965" s="62" t="s">
        <v>709</v>
      </c>
      <c r="B965" s="62" t="s">
        <v>709</v>
      </c>
      <c r="C965" s="63"/>
      <c r="D965" s="64"/>
      <c r="E965" s="65"/>
      <c r="F965" s="66"/>
      <c r="G965" s="63" t="str">
        <f>IF(Edges[[#This Row],[Relationship]]="Tweet","Skip","Show")</f>
        <v>Skip</v>
      </c>
      <c r="H965" s="67"/>
      <c r="I965" s="68"/>
      <c r="J965" s="68"/>
      <c r="K965" s="34"/>
      <c r="L965" s="75">
        <v>965</v>
      </c>
      <c r="M96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65" s="77" t="s">
        <v>178</v>
      </c>
      <c r="O965" s="79">
        <v>44529.386840277781</v>
      </c>
      <c r="P965" s="77" t="s">
        <v>2743</v>
      </c>
      <c r="Q965" s="80" t="s">
        <v>3710</v>
      </c>
      <c r="R965" s="77" t="s">
        <v>4018</v>
      </c>
      <c r="S965" s="77"/>
      <c r="T965" s="79">
        <v>44529.386840277781</v>
      </c>
      <c r="U965" s="80" t="s">
        <v>4934</v>
      </c>
      <c r="V965" s="77"/>
      <c r="W965" s="77"/>
      <c r="X965" s="81" t="s">
        <v>6933</v>
      </c>
      <c r="Y965" s="77"/>
    </row>
    <row r="966" spans="1:25" x14ac:dyDescent="0.25">
      <c r="A966" s="62" t="s">
        <v>710</v>
      </c>
      <c r="B966" s="62" t="s">
        <v>1860</v>
      </c>
      <c r="C966" s="63"/>
      <c r="D966" s="64"/>
      <c r="E966" s="65"/>
      <c r="F966" s="66"/>
      <c r="G966" s="63" t="str">
        <f>IF(Edges[[#This Row],[Relationship]]="Tweet","Skip","Show")</f>
        <v>Show</v>
      </c>
      <c r="H966" s="67"/>
      <c r="I966" s="68"/>
      <c r="J966" s="68"/>
      <c r="K966" s="34"/>
      <c r="L966" s="75">
        <v>966</v>
      </c>
      <c r="M96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66" s="77" t="s">
        <v>2279</v>
      </c>
      <c r="O966" s="79">
        <v>44529.318460648145</v>
      </c>
      <c r="P966" s="77" t="s">
        <v>2744</v>
      </c>
      <c r="Q966" s="80" t="s">
        <v>3711</v>
      </c>
      <c r="R966" s="77" t="s">
        <v>4018</v>
      </c>
      <c r="S966" s="77"/>
      <c r="T966" s="79">
        <v>44529.318460648145</v>
      </c>
      <c r="U966" s="80" t="s">
        <v>4935</v>
      </c>
      <c r="V966" s="77"/>
      <c r="W966" s="77"/>
      <c r="X966" s="81" t="s">
        <v>6934</v>
      </c>
      <c r="Y966" s="81" t="s">
        <v>8401</v>
      </c>
    </row>
    <row r="967" spans="1:25" x14ac:dyDescent="0.25">
      <c r="A967" s="62" t="s">
        <v>711</v>
      </c>
      <c r="B967" s="62" t="s">
        <v>1860</v>
      </c>
      <c r="C967" s="63"/>
      <c r="D967" s="64"/>
      <c r="E967" s="65"/>
      <c r="F967" s="66"/>
      <c r="G967" s="63" t="str">
        <f>IF(Edges[[#This Row],[Relationship]]="Tweet","Skip","Show")</f>
        <v>Show</v>
      </c>
      <c r="H967" s="67"/>
      <c r="I967" s="68"/>
      <c r="J967" s="68"/>
      <c r="K967" s="34"/>
      <c r="L967" s="75">
        <v>967</v>
      </c>
      <c r="M96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67" s="77" t="s">
        <v>2278</v>
      </c>
      <c r="O967" s="79">
        <v>44529.387708333335</v>
      </c>
      <c r="P967" s="77" t="s">
        <v>2745</v>
      </c>
      <c r="Q967" s="80" t="s">
        <v>3712</v>
      </c>
      <c r="R967" s="77" t="s">
        <v>4018</v>
      </c>
      <c r="S967" s="77"/>
      <c r="T967" s="79">
        <v>44529.387708333335</v>
      </c>
      <c r="U967" s="80" t="s">
        <v>4936</v>
      </c>
      <c r="V967" s="77"/>
      <c r="W967" s="77"/>
      <c r="X967" s="81" t="s">
        <v>6935</v>
      </c>
      <c r="Y967" s="81" t="s">
        <v>6934</v>
      </c>
    </row>
    <row r="968" spans="1:25" x14ac:dyDescent="0.25">
      <c r="A968" s="62" t="s">
        <v>710</v>
      </c>
      <c r="B968" s="62" t="s">
        <v>710</v>
      </c>
      <c r="C968" s="63"/>
      <c r="D968" s="64"/>
      <c r="E968" s="65"/>
      <c r="F968" s="66"/>
      <c r="G968" s="63" t="str">
        <f>IF(Edges[[#This Row],[Relationship]]="Tweet","Skip","Show")</f>
        <v>Skip</v>
      </c>
      <c r="H968" s="67"/>
      <c r="I968" s="68"/>
      <c r="J968" s="68"/>
      <c r="K968" s="34"/>
      <c r="L968" s="75">
        <v>968</v>
      </c>
      <c r="M96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68" s="77" t="s">
        <v>178</v>
      </c>
      <c r="O968" s="79">
        <v>44529.305277777778</v>
      </c>
      <c r="P968" s="77" t="s">
        <v>2746</v>
      </c>
      <c r="Q968" s="80" t="s">
        <v>3713</v>
      </c>
      <c r="R968" s="77" t="s">
        <v>4018</v>
      </c>
      <c r="S968" s="77"/>
      <c r="T968" s="79">
        <v>44529.305277777778</v>
      </c>
      <c r="U968" s="80" t="s">
        <v>4937</v>
      </c>
      <c r="V968" s="77"/>
      <c r="W968" s="77"/>
      <c r="X968" s="81" t="s">
        <v>6936</v>
      </c>
      <c r="Y968" s="77"/>
    </row>
    <row r="969" spans="1:25" x14ac:dyDescent="0.25">
      <c r="A969" s="62" t="s">
        <v>711</v>
      </c>
      <c r="B969" s="62" t="s">
        <v>710</v>
      </c>
      <c r="C969" s="63"/>
      <c r="D969" s="64"/>
      <c r="E969" s="65"/>
      <c r="F969" s="66"/>
      <c r="G969" s="63" t="str">
        <f>IF(Edges[[#This Row],[Relationship]]="Tweet","Skip","Show")</f>
        <v>Show</v>
      </c>
      <c r="H969" s="67"/>
      <c r="I969" s="68"/>
      <c r="J969" s="68"/>
      <c r="K969" s="34"/>
      <c r="L969" s="75">
        <v>969</v>
      </c>
      <c r="M96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69" s="77" t="s">
        <v>2279</v>
      </c>
      <c r="O969" s="79">
        <v>44529.387708333335</v>
      </c>
      <c r="P969" s="77" t="s">
        <v>2745</v>
      </c>
      <c r="Q969" s="80" t="s">
        <v>3712</v>
      </c>
      <c r="R969" s="77" t="s">
        <v>4018</v>
      </c>
      <c r="S969" s="77"/>
      <c r="T969" s="79">
        <v>44529.387708333335</v>
      </c>
      <c r="U969" s="80" t="s">
        <v>4936</v>
      </c>
      <c r="V969" s="77"/>
      <c r="W969" s="77"/>
      <c r="X969" s="81" t="s">
        <v>6935</v>
      </c>
      <c r="Y969" s="81" t="s">
        <v>6934</v>
      </c>
    </row>
    <row r="970" spans="1:25" x14ac:dyDescent="0.25">
      <c r="A970" s="62" t="s">
        <v>712</v>
      </c>
      <c r="B970" s="62" t="s">
        <v>712</v>
      </c>
      <c r="C970" s="63"/>
      <c r="D970" s="64"/>
      <c r="E970" s="65"/>
      <c r="F970" s="66"/>
      <c r="G970" s="63" t="str">
        <f>IF(Edges[[#This Row],[Relationship]]="Tweet","Skip","Show")</f>
        <v>Skip</v>
      </c>
      <c r="H970" s="67"/>
      <c r="I970" s="68"/>
      <c r="J970" s="68"/>
      <c r="K970" s="34"/>
      <c r="L970" s="75">
        <v>970</v>
      </c>
      <c r="M97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70" s="77" t="s">
        <v>178</v>
      </c>
      <c r="O970" s="79">
        <v>44529.387881944444</v>
      </c>
      <c r="P970" s="77" t="s">
        <v>2747</v>
      </c>
      <c r="Q970" s="77"/>
      <c r="R970" s="77"/>
      <c r="S970" s="77"/>
      <c r="T970" s="79">
        <v>44529.387881944444</v>
      </c>
      <c r="U970" s="80" t="s">
        <v>4938</v>
      </c>
      <c r="V970" s="77"/>
      <c r="W970" s="77"/>
      <c r="X970" s="81" t="s">
        <v>6937</v>
      </c>
      <c r="Y970" s="77"/>
    </row>
    <row r="971" spans="1:25" x14ac:dyDescent="0.25">
      <c r="A971" s="62" t="s">
        <v>713</v>
      </c>
      <c r="B971" s="62" t="s">
        <v>713</v>
      </c>
      <c r="C971" s="63"/>
      <c r="D971" s="64"/>
      <c r="E971" s="65"/>
      <c r="F971" s="66"/>
      <c r="G971" s="63" t="str">
        <f>IF(Edges[[#This Row],[Relationship]]="Tweet","Skip","Show")</f>
        <v>Skip</v>
      </c>
      <c r="H971" s="67"/>
      <c r="I971" s="68"/>
      <c r="J971" s="68"/>
      <c r="K971" s="34"/>
      <c r="L971" s="75">
        <v>971</v>
      </c>
      <c r="M97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71" s="77" t="s">
        <v>178</v>
      </c>
      <c r="O971" s="79">
        <v>44529.360520833332</v>
      </c>
      <c r="P971" s="77" t="s">
        <v>2748</v>
      </c>
      <c r="Q971" s="77"/>
      <c r="R971" s="77"/>
      <c r="S971" s="77" t="s">
        <v>4165</v>
      </c>
      <c r="T971" s="79">
        <v>44529.360520833332</v>
      </c>
      <c r="U971" s="80" t="s">
        <v>4939</v>
      </c>
      <c r="V971" s="77"/>
      <c r="W971" s="77"/>
      <c r="X971" s="81" t="s">
        <v>6938</v>
      </c>
      <c r="Y971" s="77"/>
    </row>
    <row r="972" spans="1:25" x14ac:dyDescent="0.25">
      <c r="A972" s="62" t="s">
        <v>713</v>
      </c>
      <c r="B972" s="62" t="s">
        <v>713</v>
      </c>
      <c r="C972" s="63"/>
      <c r="D972" s="64"/>
      <c r="E972" s="65"/>
      <c r="F972" s="66"/>
      <c r="G972" s="63" t="str">
        <f>IF(Edges[[#This Row],[Relationship]]="Tweet","Skip","Show")</f>
        <v>Skip</v>
      </c>
      <c r="H972" s="67"/>
      <c r="I972" s="68"/>
      <c r="J972" s="68"/>
      <c r="K972" s="34"/>
      <c r="L972" s="75">
        <v>972</v>
      </c>
      <c r="M97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72" s="77" t="s">
        <v>178</v>
      </c>
      <c r="O972" s="79">
        <v>44529.388043981482</v>
      </c>
      <c r="P972" s="77" t="s">
        <v>2749</v>
      </c>
      <c r="Q972" s="77"/>
      <c r="R972" s="77"/>
      <c r="S972" s="77" t="s">
        <v>4166</v>
      </c>
      <c r="T972" s="79">
        <v>44529.388043981482</v>
      </c>
      <c r="U972" s="80" t="s">
        <v>4940</v>
      </c>
      <c r="V972" s="77"/>
      <c r="W972" s="77"/>
      <c r="X972" s="81" t="s">
        <v>6939</v>
      </c>
      <c r="Y972" s="77"/>
    </row>
    <row r="973" spans="1:25" x14ac:dyDescent="0.25">
      <c r="A973" s="62" t="s">
        <v>714</v>
      </c>
      <c r="B973" s="62" t="s">
        <v>1756</v>
      </c>
      <c r="C973" s="63"/>
      <c r="D973" s="64"/>
      <c r="E973" s="65"/>
      <c r="F973" s="66"/>
      <c r="G973" s="63" t="str">
        <f>IF(Edges[[#This Row],[Relationship]]="Tweet","Skip","Show")</f>
        <v>Show</v>
      </c>
      <c r="H973" s="67"/>
      <c r="I973" s="68"/>
      <c r="J973" s="68"/>
      <c r="K973" s="34"/>
      <c r="L973" s="75">
        <v>973</v>
      </c>
      <c r="M97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73" s="77" t="s">
        <v>2278</v>
      </c>
      <c r="O973" s="79">
        <v>44529.388101851851</v>
      </c>
      <c r="P973" s="77" t="s">
        <v>2366</v>
      </c>
      <c r="Q973" s="77"/>
      <c r="R973" s="77"/>
      <c r="S973" s="77" t="s">
        <v>4116</v>
      </c>
      <c r="T973" s="79">
        <v>44529.388101851851</v>
      </c>
      <c r="U973" s="80" t="s">
        <v>4941</v>
      </c>
      <c r="V973" s="77"/>
      <c r="W973" s="77"/>
      <c r="X973" s="81" t="s">
        <v>6940</v>
      </c>
      <c r="Y973" s="77"/>
    </row>
    <row r="974" spans="1:25" x14ac:dyDescent="0.25">
      <c r="A974" s="62" t="s">
        <v>714</v>
      </c>
      <c r="B974" s="62" t="s">
        <v>1668</v>
      </c>
      <c r="C974" s="63"/>
      <c r="D974" s="64"/>
      <c r="E974" s="65"/>
      <c r="F974" s="66"/>
      <c r="G974" s="63" t="str">
        <f>IF(Edges[[#This Row],[Relationship]]="Tweet","Skip","Show")</f>
        <v>Show</v>
      </c>
      <c r="H974" s="67"/>
      <c r="I974" s="68"/>
      <c r="J974" s="68"/>
      <c r="K974" s="34"/>
      <c r="L974" s="75">
        <v>974</v>
      </c>
      <c r="M97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74" s="77" t="s">
        <v>2278</v>
      </c>
      <c r="O974" s="79">
        <v>44529.388101851851</v>
      </c>
      <c r="P974" s="77" t="s">
        <v>2366</v>
      </c>
      <c r="Q974" s="77"/>
      <c r="R974" s="77"/>
      <c r="S974" s="77" t="s">
        <v>4116</v>
      </c>
      <c r="T974" s="79">
        <v>44529.388101851851</v>
      </c>
      <c r="U974" s="80" t="s">
        <v>4941</v>
      </c>
      <c r="V974" s="77"/>
      <c r="W974" s="77"/>
      <c r="X974" s="81" t="s">
        <v>6940</v>
      </c>
      <c r="Y974" s="77"/>
    </row>
    <row r="975" spans="1:25" x14ac:dyDescent="0.25">
      <c r="A975" s="62" t="s">
        <v>715</v>
      </c>
      <c r="B975" s="62" t="s">
        <v>1937</v>
      </c>
      <c r="C975" s="63"/>
      <c r="D975" s="64"/>
      <c r="E975" s="65"/>
      <c r="F975" s="66"/>
      <c r="G975" s="63" t="str">
        <f>IF(Edges[[#This Row],[Relationship]]="Tweet","Skip","Show")</f>
        <v>Show</v>
      </c>
      <c r="H975" s="67"/>
      <c r="I975" s="68"/>
      <c r="J975" s="68"/>
      <c r="K975" s="34"/>
      <c r="L975" s="75">
        <v>975</v>
      </c>
      <c r="M97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75" s="77" t="s">
        <v>2278</v>
      </c>
      <c r="O975" s="79">
        <v>44529.358263888891</v>
      </c>
      <c r="P975" s="77" t="s">
        <v>2750</v>
      </c>
      <c r="Q975" s="77"/>
      <c r="R975" s="77"/>
      <c r="S975" s="77"/>
      <c r="T975" s="79">
        <v>44529.358263888891</v>
      </c>
      <c r="U975" s="80" t="s">
        <v>4942</v>
      </c>
      <c r="V975" s="77"/>
      <c r="W975" s="77"/>
      <c r="X975" s="81" t="s">
        <v>6941</v>
      </c>
      <c r="Y975" s="77"/>
    </row>
    <row r="976" spans="1:25" x14ac:dyDescent="0.25">
      <c r="A976" s="62" t="s">
        <v>715</v>
      </c>
      <c r="B976" s="62" t="s">
        <v>1938</v>
      </c>
      <c r="C976" s="63"/>
      <c r="D976" s="64"/>
      <c r="E976" s="65"/>
      <c r="F976" s="66"/>
      <c r="G976" s="63" t="str">
        <f>IF(Edges[[#This Row],[Relationship]]="Tweet","Skip","Show")</f>
        <v>Show</v>
      </c>
      <c r="H976" s="67"/>
      <c r="I976" s="68"/>
      <c r="J976" s="68"/>
      <c r="K976" s="34"/>
      <c r="L976" s="75">
        <v>976</v>
      </c>
      <c r="M97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76" s="77" t="s">
        <v>2278</v>
      </c>
      <c r="O976" s="79">
        <v>44529.358263888891</v>
      </c>
      <c r="P976" s="77" t="s">
        <v>2750</v>
      </c>
      <c r="Q976" s="77"/>
      <c r="R976" s="77"/>
      <c r="S976" s="77"/>
      <c r="T976" s="79">
        <v>44529.358263888891</v>
      </c>
      <c r="U976" s="80" t="s">
        <v>4942</v>
      </c>
      <c r="V976" s="77"/>
      <c r="W976" s="77"/>
      <c r="X976" s="81" t="s">
        <v>6941</v>
      </c>
      <c r="Y976" s="77"/>
    </row>
    <row r="977" spans="1:25" x14ac:dyDescent="0.25">
      <c r="A977" s="62" t="s">
        <v>715</v>
      </c>
      <c r="B977" s="62" t="s">
        <v>1939</v>
      </c>
      <c r="C977" s="63"/>
      <c r="D977" s="64"/>
      <c r="E977" s="65"/>
      <c r="F977" s="66"/>
      <c r="G977" s="63" t="str">
        <f>IF(Edges[[#This Row],[Relationship]]="Tweet","Skip","Show")</f>
        <v>Show</v>
      </c>
      <c r="H977" s="67"/>
      <c r="I977" s="68"/>
      <c r="J977" s="68"/>
      <c r="K977" s="34"/>
      <c r="L977" s="75">
        <v>977</v>
      </c>
      <c r="M97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77" s="77" t="s">
        <v>2278</v>
      </c>
      <c r="O977" s="79">
        <v>44529.358263888891</v>
      </c>
      <c r="P977" s="77" t="s">
        <v>2750</v>
      </c>
      <c r="Q977" s="77"/>
      <c r="R977" s="77"/>
      <c r="S977" s="77"/>
      <c r="T977" s="79">
        <v>44529.358263888891</v>
      </c>
      <c r="U977" s="80" t="s">
        <v>4942</v>
      </c>
      <c r="V977" s="77"/>
      <c r="W977" s="77"/>
      <c r="X977" s="81" t="s">
        <v>6941</v>
      </c>
      <c r="Y977" s="77"/>
    </row>
    <row r="978" spans="1:25" x14ac:dyDescent="0.25">
      <c r="A978" s="62" t="s">
        <v>715</v>
      </c>
      <c r="B978" s="62" t="s">
        <v>1940</v>
      </c>
      <c r="C978" s="63"/>
      <c r="D978" s="64"/>
      <c r="E978" s="65"/>
      <c r="F978" s="66"/>
      <c r="G978" s="63" t="str">
        <f>IF(Edges[[#This Row],[Relationship]]="Tweet","Skip","Show")</f>
        <v>Show</v>
      </c>
      <c r="H978" s="67"/>
      <c r="I978" s="68"/>
      <c r="J978" s="68"/>
      <c r="K978" s="34"/>
      <c r="L978" s="75">
        <v>978</v>
      </c>
      <c r="M97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78" s="77" t="s">
        <v>2278</v>
      </c>
      <c r="O978" s="79">
        <v>44529.358263888891</v>
      </c>
      <c r="P978" s="77" t="s">
        <v>2750</v>
      </c>
      <c r="Q978" s="77"/>
      <c r="R978" s="77"/>
      <c r="S978" s="77"/>
      <c r="T978" s="79">
        <v>44529.358263888891</v>
      </c>
      <c r="U978" s="80" t="s">
        <v>4942</v>
      </c>
      <c r="V978" s="77"/>
      <c r="W978" s="77"/>
      <c r="X978" s="81" t="s">
        <v>6941</v>
      </c>
      <c r="Y978" s="77"/>
    </row>
    <row r="979" spans="1:25" x14ac:dyDescent="0.25">
      <c r="A979" s="62" t="s">
        <v>715</v>
      </c>
      <c r="B979" s="62" t="s">
        <v>1941</v>
      </c>
      <c r="C979" s="63"/>
      <c r="D979" s="64"/>
      <c r="E979" s="65"/>
      <c r="F979" s="66"/>
      <c r="G979" s="63" t="str">
        <f>IF(Edges[[#This Row],[Relationship]]="Tweet","Skip","Show")</f>
        <v>Show</v>
      </c>
      <c r="H979" s="67"/>
      <c r="I979" s="68"/>
      <c r="J979" s="68"/>
      <c r="K979" s="34"/>
      <c r="L979" s="75">
        <v>979</v>
      </c>
      <c r="M97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79" s="77" t="s">
        <v>2278</v>
      </c>
      <c r="O979" s="79">
        <v>44529.368391203701</v>
      </c>
      <c r="P979" s="77" t="s">
        <v>2751</v>
      </c>
      <c r="Q979" s="77"/>
      <c r="R979" s="77"/>
      <c r="S979" s="77" t="s">
        <v>4167</v>
      </c>
      <c r="T979" s="79">
        <v>44529.368391203701</v>
      </c>
      <c r="U979" s="80" t="s">
        <v>4943</v>
      </c>
      <c r="V979" s="77"/>
      <c r="W979" s="77"/>
      <c r="X979" s="81" t="s">
        <v>6942</v>
      </c>
      <c r="Y979" s="77"/>
    </row>
    <row r="980" spans="1:25" x14ac:dyDescent="0.25">
      <c r="A980" s="62" t="s">
        <v>716</v>
      </c>
      <c r="B980" s="62" t="s">
        <v>1882</v>
      </c>
      <c r="C980" s="63"/>
      <c r="D980" s="64"/>
      <c r="E980" s="65"/>
      <c r="F980" s="66"/>
      <c r="G980" s="63" t="str">
        <f>IF(Edges[[#This Row],[Relationship]]="Tweet","Skip","Show")</f>
        <v>Show</v>
      </c>
      <c r="H980" s="67"/>
      <c r="I980" s="68"/>
      <c r="J980" s="68"/>
      <c r="K980" s="34"/>
      <c r="L980" s="75">
        <v>980</v>
      </c>
      <c r="M98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80" s="77" t="s">
        <v>2278</v>
      </c>
      <c r="O980" s="79">
        <v>44529.244166666664</v>
      </c>
      <c r="P980" s="77" t="s">
        <v>2622</v>
      </c>
      <c r="Q980" s="77"/>
      <c r="R980" s="77"/>
      <c r="S980" s="77"/>
      <c r="T980" s="79">
        <v>44529.244166666664</v>
      </c>
      <c r="U980" s="80" t="s">
        <v>4944</v>
      </c>
      <c r="V980" s="77"/>
      <c r="W980" s="77"/>
      <c r="X980" s="81" t="s">
        <v>6943</v>
      </c>
      <c r="Y980" s="77"/>
    </row>
    <row r="981" spans="1:25" x14ac:dyDescent="0.25">
      <c r="A981" s="62" t="s">
        <v>716</v>
      </c>
      <c r="B981" s="62" t="s">
        <v>1704</v>
      </c>
      <c r="C981" s="63"/>
      <c r="D981" s="64"/>
      <c r="E981" s="65"/>
      <c r="F981" s="66"/>
      <c r="G981" s="63" t="str">
        <f>IF(Edges[[#This Row],[Relationship]]="Tweet","Skip","Show")</f>
        <v>Show</v>
      </c>
      <c r="H981" s="67"/>
      <c r="I981" s="68"/>
      <c r="J981" s="68"/>
      <c r="K981" s="34"/>
      <c r="L981" s="75">
        <v>981</v>
      </c>
      <c r="M98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81" s="77" t="s">
        <v>2278</v>
      </c>
      <c r="O981" s="79">
        <v>44529.33258101852</v>
      </c>
      <c r="P981" s="77" t="s">
        <v>2318</v>
      </c>
      <c r="Q981" s="77"/>
      <c r="R981" s="77"/>
      <c r="S981" s="77"/>
      <c r="T981" s="79">
        <v>44529.33258101852</v>
      </c>
      <c r="U981" s="80" t="s">
        <v>4945</v>
      </c>
      <c r="V981" s="77"/>
      <c r="W981" s="77"/>
      <c r="X981" s="81" t="s">
        <v>6944</v>
      </c>
      <c r="Y981" s="77"/>
    </row>
    <row r="982" spans="1:25" x14ac:dyDescent="0.25">
      <c r="A982" s="62" t="s">
        <v>716</v>
      </c>
      <c r="B982" s="62" t="s">
        <v>1668</v>
      </c>
      <c r="C982" s="63"/>
      <c r="D982" s="64"/>
      <c r="E982" s="65"/>
      <c r="F982" s="66"/>
      <c r="G982" s="63" t="str">
        <f>IF(Edges[[#This Row],[Relationship]]="Tweet","Skip","Show")</f>
        <v>Show</v>
      </c>
      <c r="H982" s="67"/>
      <c r="I982" s="68"/>
      <c r="J982" s="68"/>
      <c r="K982" s="34"/>
      <c r="L982" s="75">
        <v>982</v>
      </c>
      <c r="M98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82" s="77" t="s">
        <v>2278</v>
      </c>
      <c r="O982" s="79">
        <v>44529.33258101852</v>
      </c>
      <c r="P982" s="77" t="s">
        <v>2318</v>
      </c>
      <c r="Q982" s="77"/>
      <c r="R982" s="77"/>
      <c r="S982" s="77"/>
      <c r="T982" s="79">
        <v>44529.33258101852</v>
      </c>
      <c r="U982" s="80" t="s">
        <v>4945</v>
      </c>
      <c r="V982" s="77"/>
      <c r="W982" s="77"/>
      <c r="X982" s="81" t="s">
        <v>6944</v>
      </c>
      <c r="Y982" s="77"/>
    </row>
    <row r="983" spans="1:25" x14ac:dyDescent="0.25">
      <c r="A983" s="62" t="s">
        <v>716</v>
      </c>
      <c r="B983" s="62" t="s">
        <v>1528</v>
      </c>
      <c r="C983" s="63"/>
      <c r="D983" s="64"/>
      <c r="E983" s="65"/>
      <c r="F983" s="66"/>
      <c r="G983" s="63" t="str">
        <f>IF(Edges[[#This Row],[Relationship]]="Tweet","Skip","Show")</f>
        <v>Show</v>
      </c>
      <c r="H983" s="67"/>
      <c r="I983" s="68"/>
      <c r="J983" s="68"/>
      <c r="K983" s="34"/>
      <c r="L983" s="75">
        <v>983</v>
      </c>
      <c r="M98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83" s="77" t="s">
        <v>2278</v>
      </c>
      <c r="O983" s="79">
        <v>44529.388923611114</v>
      </c>
      <c r="P983" s="77" t="s">
        <v>2572</v>
      </c>
      <c r="Q983" s="80" t="s">
        <v>3615</v>
      </c>
      <c r="R983" s="77" t="s">
        <v>4017</v>
      </c>
      <c r="S983" s="77" t="s">
        <v>4116</v>
      </c>
      <c r="T983" s="79">
        <v>44529.388923611114</v>
      </c>
      <c r="U983" s="80" t="s">
        <v>4946</v>
      </c>
      <c r="V983" s="77"/>
      <c r="W983" s="77"/>
      <c r="X983" s="81" t="s">
        <v>6945</v>
      </c>
      <c r="Y983" s="77"/>
    </row>
    <row r="984" spans="1:25" x14ac:dyDescent="0.25">
      <c r="A984" s="62" t="s">
        <v>717</v>
      </c>
      <c r="B984" s="62" t="s">
        <v>717</v>
      </c>
      <c r="C984" s="63"/>
      <c r="D984" s="64"/>
      <c r="E984" s="65"/>
      <c r="F984" s="66"/>
      <c r="G984" s="63" t="str">
        <f>IF(Edges[[#This Row],[Relationship]]="Tweet","Skip","Show")</f>
        <v>Skip</v>
      </c>
      <c r="H984" s="67"/>
      <c r="I984" s="68"/>
      <c r="J984" s="68"/>
      <c r="K984" s="34"/>
      <c r="L984" s="75">
        <v>984</v>
      </c>
      <c r="M98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84" s="77" t="s">
        <v>178</v>
      </c>
      <c r="O984" s="79">
        <v>44529.389247685183</v>
      </c>
      <c r="P984" s="77" t="s">
        <v>2752</v>
      </c>
      <c r="Q984" s="77" t="s">
        <v>3714</v>
      </c>
      <c r="R984" s="77" t="s">
        <v>4047</v>
      </c>
      <c r="S984" s="77" t="s">
        <v>4168</v>
      </c>
      <c r="T984" s="79">
        <v>44529.389247685183</v>
      </c>
      <c r="U984" s="80" t="s">
        <v>4947</v>
      </c>
      <c r="V984" s="77"/>
      <c r="W984" s="77"/>
      <c r="X984" s="81" t="s">
        <v>6946</v>
      </c>
      <c r="Y984" s="77"/>
    </row>
    <row r="985" spans="1:25" x14ac:dyDescent="0.25">
      <c r="A985" s="62" t="s">
        <v>718</v>
      </c>
      <c r="B985" s="62" t="s">
        <v>1671</v>
      </c>
      <c r="C985" s="63"/>
      <c r="D985" s="64"/>
      <c r="E985" s="65"/>
      <c r="F985" s="66"/>
      <c r="G985" s="63" t="str">
        <f>IF(Edges[[#This Row],[Relationship]]="Tweet","Skip","Show")</f>
        <v>Show</v>
      </c>
      <c r="H985" s="67"/>
      <c r="I985" s="68"/>
      <c r="J985" s="68"/>
      <c r="K985" s="34"/>
      <c r="L985" s="75">
        <v>985</v>
      </c>
      <c r="M98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85" s="77" t="s">
        <v>2278</v>
      </c>
      <c r="O985" s="79">
        <v>44529.389525462961</v>
      </c>
      <c r="P985" s="77" t="s">
        <v>2287</v>
      </c>
      <c r="Q985" s="77"/>
      <c r="R985" s="77"/>
      <c r="S985" s="77"/>
      <c r="T985" s="79">
        <v>44529.389525462961</v>
      </c>
      <c r="U985" s="80" t="s">
        <v>4948</v>
      </c>
      <c r="V985" s="77"/>
      <c r="W985" s="77"/>
      <c r="X985" s="81" t="s">
        <v>6947</v>
      </c>
      <c r="Y985" s="77"/>
    </row>
    <row r="986" spans="1:25" x14ac:dyDescent="0.25">
      <c r="A986" s="62" t="s">
        <v>719</v>
      </c>
      <c r="B986" s="62" t="s">
        <v>1942</v>
      </c>
      <c r="C986" s="63"/>
      <c r="D986" s="64"/>
      <c r="E986" s="65"/>
      <c r="F986" s="66"/>
      <c r="G986" s="63" t="str">
        <f>IF(Edges[[#This Row],[Relationship]]="Tweet","Skip","Show")</f>
        <v>Show</v>
      </c>
      <c r="H986" s="67"/>
      <c r="I986" s="68"/>
      <c r="J986" s="68"/>
      <c r="K986" s="34"/>
      <c r="L986" s="75">
        <v>986</v>
      </c>
      <c r="M98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86" s="77" t="s">
        <v>2278</v>
      </c>
      <c r="O986" s="79">
        <v>44529.389525462961</v>
      </c>
      <c r="P986" s="77" t="s">
        <v>2753</v>
      </c>
      <c r="Q986" s="77"/>
      <c r="R986" s="77"/>
      <c r="S986" s="77"/>
      <c r="T986" s="79">
        <v>44529.389525462961</v>
      </c>
      <c r="U986" s="80" t="s">
        <v>4949</v>
      </c>
      <c r="V986" s="77"/>
      <c r="W986" s="77"/>
      <c r="X986" s="81" t="s">
        <v>6948</v>
      </c>
      <c r="Y986" s="77"/>
    </row>
    <row r="987" spans="1:25" x14ac:dyDescent="0.25">
      <c r="A987" s="62" t="s">
        <v>720</v>
      </c>
      <c r="B987" s="62" t="s">
        <v>1942</v>
      </c>
      <c r="C987" s="63"/>
      <c r="D987" s="64"/>
      <c r="E987" s="65"/>
      <c r="F987" s="66"/>
      <c r="G987" s="63" t="str">
        <f>IF(Edges[[#This Row],[Relationship]]="Tweet","Skip","Show")</f>
        <v>Show</v>
      </c>
      <c r="H987" s="67"/>
      <c r="I987" s="68"/>
      <c r="J987" s="68"/>
      <c r="K987" s="34"/>
      <c r="L987" s="75">
        <v>987</v>
      </c>
      <c r="M98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87" s="77" t="s">
        <v>2278</v>
      </c>
      <c r="O987" s="79">
        <v>44529.389537037037</v>
      </c>
      <c r="P987" s="77" t="s">
        <v>2753</v>
      </c>
      <c r="Q987" s="77"/>
      <c r="R987" s="77"/>
      <c r="S987" s="77"/>
      <c r="T987" s="79">
        <v>44529.389537037037</v>
      </c>
      <c r="U987" s="80" t="s">
        <v>4950</v>
      </c>
      <c r="V987" s="77"/>
      <c r="W987" s="77"/>
      <c r="X987" s="81" t="s">
        <v>6949</v>
      </c>
      <c r="Y987" s="77"/>
    </row>
    <row r="988" spans="1:25" x14ac:dyDescent="0.25">
      <c r="A988" s="62" t="s">
        <v>721</v>
      </c>
      <c r="B988" s="62" t="s">
        <v>1261</v>
      </c>
      <c r="C988" s="63"/>
      <c r="D988" s="64"/>
      <c r="E988" s="65"/>
      <c r="F988" s="66"/>
      <c r="G988" s="63" t="str">
        <f>IF(Edges[[#This Row],[Relationship]]="Tweet","Skip","Show")</f>
        <v>Show</v>
      </c>
      <c r="H988" s="67"/>
      <c r="I988" s="68"/>
      <c r="J988" s="68"/>
      <c r="K988" s="34"/>
      <c r="L988" s="75">
        <v>988</v>
      </c>
      <c r="M98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88" s="77" t="s">
        <v>2278</v>
      </c>
      <c r="O988" s="79">
        <v>44529.330127314817</v>
      </c>
      <c r="P988" s="77" t="s">
        <v>2754</v>
      </c>
      <c r="Q988" s="80" t="s">
        <v>3715</v>
      </c>
      <c r="R988" s="77" t="s">
        <v>4018</v>
      </c>
      <c r="S988" s="77"/>
      <c r="T988" s="79">
        <v>44529.330127314817</v>
      </c>
      <c r="U988" s="80" t="s">
        <v>4951</v>
      </c>
      <c r="V988" s="77"/>
      <c r="W988" s="77"/>
      <c r="X988" s="81" t="s">
        <v>6950</v>
      </c>
      <c r="Y988" s="81" t="s">
        <v>8402</v>
      </c>
    </row>
    <row r="989" spans="1:25" x14ac:dyDescent="0.25">
      <c r="A989" s="62" t="s">
        <v>721</v>
      </c>
      <c r="B989" s="62" t="s">
        <v>722</v>
      </c>
      <c r="C989" s="63"/>
      <c r="D989" s="64"/>
      <c r="E989" s="65"/>
      <c r="F989" s="66"/>
      <c r="G989" s="63" t="str">
        <f>IF(Edges[[#This Row],[Relationship]]="Tweet","Skip","Show")</f>
        <v>Show</v>
      </c>
      <c r="H989" s="67"/>
      <c r="I989" s="68"/>
      <c r="J989" s="68"/>
      <c r="K989" s="34"/>
      <c r="L989" s="75">
        <v>989</v>
      </c>
      <c r="M98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89" s="77" t="s">
        <v>2279</v>
      </c>
      <c r="O989" s="79">
        <v>44529.330127314817</v>
      </c>
      <c r="P989" s="77" t="s">
        <v>2754</v>
      </c>
      <c r="Q989" s="80" t="s">
        <v>3715</v>
      </c>
      <c r="R989" s="77" t="s">
        <v>4018</v>
      </c>
      <c r="S989" s="77"/>
      <c r="T989" s="79">
        <v>44529.330127314817</v>
      </c>
      <c r="U989" s="80" t="s">
        <v>4951</v>
      </c>
      <c r="V989" s="77"/>
      <c r="W989" s="77"/>
      <c r="X989" s="81" t="s">
        <v>6950</v>
      </c>
      <c r="Y989" s="81" t="s">
        <v>8402</v>
      </c>
    </row>
    <row r="990" spans="1:25" x14ac:dyDescent="0.25">
      <c r="A990" s="62" t="s">
        <v>722</v>
      </c>
      <c r="B990" s="62" t="s">
        <v>721</v>
      </c>
      <c r="C990" s="63"/>
      <c r="D990" s="64"/>
      <c r="E990" s="65"/>
      <c r="F990" s="66"/>
      <c r="G990" s="63" t="str">
        <f>IF(Edges[[#This Row],[Relationship]]="Tweet","Skip","Show")</f>
        <v>Show</v>
      </c>
      <c r="H990" s="67"/>
      <c r="I990" s="68"/>
      <c r="J990" s="68"/>
      <c r="K990" s="34"/>
      <c r="L990" s="75">
        <v>990</v>
      </c>
      <c r="M99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90" s="77" t="s">
        <v>2279</v>
      </c>
      <c r="O990" s="79">
        <v>44529.389652777776</v>
      </c>
      <c r="P990" s="77" t="s">
        <v>2755</v>
      </c>
      <c r="Q990" s="77"/>
      <c r="R990" s="77"/>
      <c r="S990" s="77"/>
      <c r="T990" s="79">
        <v>44529.389652777776</v>
      </c>
      <c r="U990" s="80" t="s">
        <v>4952</v>
      </c>
      <c r="V990" s="77"/>
      <c r="W990" s="77"/>
      <c r="X990" s="81" t="s">
        <v>6951</v>
      </c>
      <c r="Y990" s="81" t="s">
        <v>6950</v>
      </c>
    </row>
    <row r="991" spans="1:25" x14ac:dyDescent="0.25">
      <c r="A991" s="62" t="s">
        <v>722</v>
      </c>
      <c r="B991" s="62" t="s">
        <v>1261</v>
      </c>
      <c r="C991" s="63"/>
      <c r="D991" s="64"/>
      <c r="E991" s="65"/>
      <c r="F991" s="66"/>
      <c r="G991" s="63" t="str">
        <f>IF(Edges[[#This Row],[Relationship]]="Tweet","Skip","Show")</f>
        <v>Show</v>
      </c>
      <c r="H991" s="67"/>
      <c r="I991" s="68"/>
      <c r="J991" s="68"/>
      <c r="K991" s="34"/>
      <c r="L991" s="75">
        <v>991</v>
      </c>
      <c r="M99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91" s="77" t="s">
        <v>2278</v>
      </c>
      <c r="O991" s="79">
        <v>44529.389652777776</v>
      </c>
      <c r="P991" s="77" t="s">
        <v>2755</v>
      </c>
      <c r="Q991" s="77"/>
      <c r="R991" s="77"/>
      <c r="S991" s="77"/>
      <c r="T991" s="79">
        <v>44529.389652777776</v>
      </c>
      <c r="U991" s="80" t="s">
        <v>4952</v>
      </c>
      <c r="V991" s="77"/>
      <c r="W991" s="77"/>
      <c r="X991" s="81" t="s">
        <v>6951</v>
      </c>
      <c r="Y991" s="81" t="s">
        <v>6950</v>
      </c>
    </row>
    <row r="992" spans="1:25" x14ac:dyDescent="0.25">
      <c r="A992" s="62" t="s">
        <v>723</v>
      </c>
      <c r="B992" s="62" t="s">
        <v>1942</v>
      </c>
      <c r="C992" s="63"/>
      <c r="D992" s="64"/>
      <c r="E992" s="65"/>
      <c r="F992" s="66"/>
      <c r="G992" s="63" t="str">
        <f>IF(Edges[[#This Row],[Relationship]]="Tweet","Skip","Show")</f>
        <v>Show</v>
      </c>
      <c r="H992" s="67"/>
      <c r="I992" s="68"/>
      <c r="J992" s="68"/>
      <c r="K992" s="34"/>
      <c r="L992" s="75">
        <v>992</v>
      </c>
      <c r="M99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92" s="77" t="s">
        <v>2278</v>
      </c>
      <c r="O992" s="79">
        <v>44529.389930555553</v>
      </c>
      <c r="P992" s="77" t="s">
        <v>2753</v>
      </c>
      <c r="Q992" s="77"/>
      <c r="R992" s="77"/>
      <c r="S992" s="77"/>
      <c r="T992" s="79">
        <v>44529.389930555553</v>
      </c>
      <c r="U992" s="80" t="s">
        <v>4953</v>
      </c>
      <c r="V992" s="77"/>
      <c r="W992" s="77"/>
      <c r="X992" s="81" t="s">
        <v>6952</v>
      </c>
      <c r="Y992" s="77"/>
    </row>
    <row r="993" spans="1:25" x14ac:dyDescent="0.25">
      <c r="A993" s="62" t="s">
        <v>724</v>
      </c>
      <c r="B993" s="62" t="s">
        <v>1942</v>
      </c>
      <c r="C993" s="63"/>
      <c r="D993" s="64"/>
      <c r="E993" s="65"/>
      <c r="F993" s="66"/>
      <c r="G993" s="63" t="str">
        <f>IF(Edges[[#This Row],[Relationship]]="Tweet","Skip","Show")</f>
        <v>Show</v>
      </c>
      <c r="H993" s="67"/>
      <c r="I993" s="68"/>
      <c r="J993" s="68"/>
      <c r="K993" s="34"/>
      <c r="L993" s="75">
        <v>993</v>
      </c>
      <c r="M99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93" s="77" t="s">
        <v>2278</v>
      </c>
      <c r="O993" s="79">
        <v>44529.389965277776</v>
      </c>
      <c r="P993" s="77" t="s">
        <v>2753</v>
      </c>
      <c r="Q993" s="77"/>
      <c r="R993" s="77"/>
      <c r="S993" s="77"/>
      <c r="T993" s="79">
        <v>44529.389965277776</v>
      </c>
      <c r="U993" s="80" t="s">
        <v>4954</v>
      </c>
      <c r="V993" s="77"/>
      <c r="W993" s="77"/>
      <c r="X993" s="81" t="s">
        <v>6953</v>
      </c>
      <c r="Y993" s="77"/>
    </row>
    <row r="994" spans="1:25" x14ac:dyDescent="0.25">
      <c r="A994" s="62" t="s">
        <v>725</v>
      </c>
      <c r="B994" s="62" t="s">
        <v>1942</v>
      </c>
      <c r="C994" s="63"/>
      <c r="D994" s="64"/>
      <c r="E994" s="65"/>
      <c r="F994" s="66"/>
      <c r="G994" s="63" t="str">
        <f>IF(Edges[[#This Row],[Relationship]]="Tweet","Skip","Show")</f>
        <v>Show</v>
      </c>
      <c r="H994" s="67"/>
      <c r="I994" s="68"/>
      <c r="J994" s="68"/>
      <c r="K994" s="34"/>
      <c r="L994" s="75">
        <v>994</v>
      </c>
      <c r="M99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94" s="77" t="s">
        <v>2278</v>
      </c>
      <c r="O994" s="79">
        <v>44529.390057870369</v>
      </c>
      <c r="P994" s="77" t="s">
        <v>2753</v>
      </c>
      <c r="Q994" s="77"/>
      <c r="R994" s="77"/>
      <c r="S994" s="77"/>
      <c r="T994" s="79">
        <v>44529.390057870369</v>
      </c>
      <c r="U994" s="80" t="s">
        <v>4955</v>
      </c>
      <c r="V994" s="77"/>
      <c r="W994" s="77"/>
      <c r="X994" s="81" t="s">
        <v>6954</v>
      </c>
      <c r="Y994" s="77"/>
    </row>
    <row r="995" spans="1:25" x14ac:dyDescent="0.25">
      <c r="A995" s="62" t="s">
        <v>726</v>
      </c>
      <c r="B995" s="62" t="s">
        <v>1689</v>
      </c>
      <c r="C995" s="63"/>
      <c r="D995" s="64"/>
      <c r="E995" s="65"/>
      <c r="F995" s="66"/>
      <c r="G995" s="63" t="str">
        <f>IF(Edges[[#This Row],[Relationship]]="Tweet","Skip","Show")</f>
        <v>Show</v>
      </c>
      <c r="H995" s="67"/>
      <c r="I995" s="68"/>
      <c r="J995" s="68"/>
      <c r="K995" s="34"/>
      <c r="L995" s="75">
        <v>995</v>
      </c>
      <c r="M99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95" s="77" t="s">
        <v>2279</v>
      </c>
      <c r="O995" s="79">
        <v>44529.390069444446</v>
      </c>
      <c r="P995" s="77" t="s">
        <v>2756</v>
      </c>
      <c r="Q995" s="77"/>
      <c r="R995" s="77"/>
      <c r="S995" s="77"/>
      <c r="T995" s="79">
        <v>44529.390069444446</v>
      </c>
      <c r="U995" s="80" t="s">
        <v>4956</v>
      </c>
      <c r="V995" s="77"/>
      <c r="W995" s="77"/>
      <c r="X995" s="81" t="s">
        <v>6955</v>
      </c>
      <c r="Y995" s="81" t="s">
        <v>8288</v>
      </c>
    </row>
    <row r="996" spans="1:25" x14ac:dyDescent="0.25">
      <c r="A996" s="62" t="s">
        <v>727</v>
      </c>
      <c r="B996" s="62" t="s">
        <v>1942</v>
      </c>
      <c r="C996" s="63"/>
      <c r="D996" s="64"/>
      <c r="E996" s="65"/>
      <c r="F996" s="66"/>
      <c r="G996" s="63" t="str">
        <f>IF(Edges[[#This Row],[Relationship]]="Tweet","Skip","Show")</f>
        <v>Show</v>
      </c>
      <c r="H996" s="67"/>
      <c r="I996" s="68"/>
      <c r="J996" s="68"/>
      <c r="K996" s="34"/>
      <c r="L996" s="75">
        <v>996</v>
      </c>
      <c r="M99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96" s="77" t="s">
        <v>2278</v>
      </c>
      <c r="O996" s="79">
        <v>44529.3906712963</v>
      </c>
      <c r="P996" s="77" t="s">
        <v>2753</v>
      </c>
      <c r="Q996" s="77"/>
      <c r="R996" s="77"/>
      <c r="S996" s="77"/>
      <c r="T996" s="79">
        <v>44529.3906712963</v>
      </c>
      <c r="U996" s="80" t="s">
        <v>4957</v>
      </c>
      <c r="V996" s="77"/>
      <c r="W996" s="77"/>
      <c r="X996" s="81" t="s">
        <v>6956</v>
      </c>
      <c r="Y996" s="77"/>
    </row>
    <row r="997" spans="1:25" x14ac:dyDescent="0.25">
      <c r="A997" s="62" t="s">
        <v>728</v>
      </c>
      <c r="B997" s="62" t="s">
        <v>1713</v>
      </c>
      <c r="C997" s="63"/>
      <c r="D997" s="64"/>
      <c r="E997" s="65"/>
      <c r="F997" s="66"/>
      <c r="G997" s="63" t="str">
        <f>IF(Edges[[#This Row],[Relationship]]="Tweet","Skip","Show")</f>
        <v>Show</v>
      </c>
      <c r="H997" s="67"/>
      <c r="I997" s="68"/>
      <c r="J997" s="68"/>
      <c r="K997" s="34"/>
      <c r="L997" s="75">
        <v>997</v>
      </c>
      <c r="M99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97" s="77" t="s">
        <v>2278</v>
      </c>
      <c r="O997" s="79">
        <v>44529.390787037039</v>
      </c>
      <c r="P997" s="77" t="s">
        <v>2332</v>
      </c>
      <c r="Q997" s="77"/>
      <c r="R997" s="77"/>
      <c r="S997" s="77"/>
      <c r="T997" s="79">
        <v>44529.390787037039</v>
      </c>
      <c r="U997" s="80" t="s">
        <v>4958</v>
      </c>
      <c r="V997" s="77"/>
      <c r="W997" s="77"/>
      <c r="X997" s="81" t="s">
        <v>6957</v>
      </c>
      <c r="Y997" s="77"/>
    </row>
    <row r="998" spans="1:25" x14ac:dyDescent="0.25">
      <c r="A998" s="62" t="s">
        <v>729</v>
      </c>
      <c r="B998" s="62" t="s">
        <v>1943</v>
      </c>
      <c r="C998" s="63"/>
      <c r="D998" s="64"/>
      <c r="E998" s="65"/>
      <c r="F998" s="66"/>
      <c r="G998" s="63" t="str">
        <f>IF(Edges[[#This Row],[Relationship]]="Tweet","Skip","Show")</f>
        <v>Show</v>
      </c>
      <c r="H998" s="67"/>
      <c r="I998" s="68"/>
      <c r="J998" s="68"/>
      <c r="K998" s="34"/>
      <c r="L998" s="75">
        <v>998</v>
      </c>
      <c r="M99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98" s="77" t="s">
        <v>2278</v>
      </c>
      <c r="O998" s="79">
        <v>44529.390787037039</v>
      </c>
      <c r="P998" s="77" t="s">
        <v>2757</v>
      </c>
      <c r="Q998" s="77"/>
      <c r="R998" s="77"/>
      <c r="S998" s="77"/>
      <c r="T998" s="79">
        <v>44529.390787037039</v>
      </c>
      <c r="U998" s="80" t="s">
        <v>4959</v>
      </c>
      <c r="V998" s="77"/>
      <c r="W998" s="77"/>
      <c r="X998" s="81" t="s">
        <v>6958</v>
      </c>
      <c r="Y998" s="77"/>
    </row>
    <row r="999" spans="1:25" x14ac:dyDescent="0.25">
      <c r="A999" s="62" t="s">
        <v>730</v>
      </c>
      <c r="B999" s="62" t="s">
        <v>1942</v>
      </c>
      <c r="C999" s="63"/>
      <c r="D999" s="64"/>
      <c r="E999" s="65"/>
      <c r="F999" s="66"/>
      <c r="G999" s="63" t="str">
        <f>IF(Edges[[#This Row],[Relationship]]="Tweet","Skip","Show")</f>
        <v>Show</v>
      </c>
      <c r="H999" s="67"/>
      <c r="I999" s="68"/>
      <c r="J999" s="68"/>
      <c r="K999" s="34"/>
      <c r="L999" s="75">
        <v>999</v>
      </c>
      <c r="M99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999" s="77" t="s">
        <v>2278</v>
      </c>
      <c r="O999" s="79">
        <v>44529.390821759262</v>
      </c>
      <c r="P999" s="77" t="s">
        <v>2753</v>
      </c>
      <c r="Q999" s="77"/>
      <c r="R999" s="77"/>
      <c r="S999" s="77"/>
      <c r="T999" s="79">
        <v>44529.390821759262</v>
      </c>
      <c r="U999" s="80" t="s">
        <v>4960</v>
      </c>
      <c r="V999" s="77"/>
      <c r="W999" s="77"/>
      <c r="X999" s="81" t="s">
        <v>6959</v>
      </c>
      <c r="Y999" s="77"/>
    </row>
    <row r="1000" spans="1:25" x14ac:dyDescent="0.25">
      <c r="A1000" s="62" t="s">
        <v>731</v>
      </c>
      <c r="B1000" s="62" t="s">
        <v>731</v>
      </c>
      <c r="C1000" s="63"/>
      <c r="D1000" s="64"/>
      <c r="E1000" s="65"/>
      <c r="F1000" s="66"/>
      <c r="G1000" s="63" t="str">
        <f>IF(Edges[[#This Row],[Relationship]]="Tweet","Skip","Show")</f>
        <v>Skip</v>
      </c>
      <c r="H1000" s="67"/>
      <c r="I1000" s="68"/>
      <c r="J1000" s="68"/>
      <c r="K1000" s="34"/>
      <c r="L1000" s="75">
        <v>1000</v>
      </c>
      <c r="M100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00" s="77" t="s">
        <v>178</v>
      </c>
      <c r="O1000" s="79">
        <v>44529.391331018516</v>
      </c>
      <c r="P1000" s="77" t="s">
        <v>2758</v>
      </c>
      <c r="Q1000" s="80" t="s">
        <v>3716</v>
      </c>
      <c r="R1000" s="77" t="s">
        <v>4018</v>
      </c>
      <c r="S1000" s="77"/>
      <c r="T1000" s="79">
        <v>44529.391331018516</v>
      </c>
      <c r="U1000" s="80" t="s">
        <v>4961</v>
      </c>
      <c r="V1000" s="77"/>
      <c r="W1000" s="77"/>
      <c r="X1000" s="81" t="s">
        <v>6960</v>
      </c>
      <c r="Y1000" s="77"/>
    </row>
    <row r="1001" spans="1:25" x14ac:dyDescent="0.25">
      <c r="A1001" s="62" t="s">
        <v>732</v>
      </c>
      <c r="B1001" s="62" t="s">
        <v>918</v>
      </c>
      <c r="C1001" s="63"/>
      <c r="D1001" s="64"/>
      <c r="E1001" s="65"/>
      <c r="F1001" s="66"/>
      <c r="G1001" s="63" t="str">
        <f>IF(Edges[[#This Row],[Relationship]]="Tweet","Skip","Show")</f>
        <v>Show</v>
      </c>
      <c r="H1001" s="67"/>
      <c r="I1001" s="68"/>
      <c r="J1001" s="68"/>
      <c r="K1001" s="34"/>
      <c r="L1001" s="75">
        <v>1001</v>
      </c>
      <c r="M100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01" s="77" t="s">
        <v>2279</v>
      </c>
      <c r="O1001" s="79">
        <v>44529.391342592593</v>
      </c>
      <c r="P1001" s="77" t="s">
        <v>2759</v>
      </c>
      <c r="Q1001" s="77"/>
      <c r="R1001" s="77"/>
      <c r="S1001" s="77"/>
      <c r="T1001" s="79">
        <v>44529.391342592593</v>
      </c>
      <c r="U1001" s="80" t="s">
        <v>4962</v>
      </c>
      <c r="V1001" s="77"/>
      <c r="W1001" s="77"/>
      <c r="X1001" s="81" t="s">
        <v>6961</v>
      </c>
      <c r="Y1001" s="81" t="s">
        <v>8403</v>
      </c>
    </row>
    <row r="1002" spans="1:25" x14ac:dyDescent="0.25">
      <c r="A1002" s="62" t="s">
        <v>733</v>
      </c>
      <c r="B1002" s="62" t="s">
        <v>1942</v>
      </c>
      <c r="C1002" s="63"/>
      <c r="D1002" s="64"/>
      <c r="E1002" s="65"/>
      <c r="F1002" s="66"/>
      <c r="G1002" s="63" t="str">
        <f>IF(Edges[[#This Row],[Relationship]]="Tweet","Skip","Show")</f>
        <v>Show</v>
      </c>
      <c r="H1002" s="67"/>
      <c r="I1002" s="68"/>
      <c r="J1002" s="68"/>
      <c r="K1002" s="34"/>
      <c r="L1002" s="75">
        <v>1002</v>
      </c>
      <c r="M100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02" s="77" t="s">
        <v>2278</v>
      </c>
      <c r="O1002" s="79">
        <v>44529.391377314816</v>
      </c>
      <c r="P1002" s="77" t="s">
        <v>2753</v>
      </c>
      <c r="Q1002" s="77"/>
      <c r="R1002" s="77"/>
      <c r="S1002" s="77"/>
      <c r="T1002" s="79">
        <v>44529.391377314816</v>
      </c>
      <c r="U1002" s="80" t="s">
        <v>4963</v>
      </c>
      <c r="V1002" s="77"/>
      <c r="W1002" s="77"/>
      <c r="X1002" s="81" t="s">
        <v>6962</v>
      </c>
      <c r="Y1002" s="77"/>
    </row>
    <row r="1003" spans="1:25" x14ac:dyDescent="0.25">
      <c r="A1003" s="62" t="s">
        <v>734</v>
      </c>
      <c r="B1003" s="62" t="s">
        <v>1944</v>
      </c>
      <c r="C1003" s="63"/>
      <c r="D1003" s="64"/>
      <c r="E1003" s="65"/>
      <c r="F1003" s="66"/>
      <c r="G1003" s="63" t="str">
        <f>IF(Edges[[#This Row],[Relationship]]="Tweet","Skip","Show")</f>
        <v>Show</v>
      </c>
      <c r="H1003" s="67"/>
      <c r="I1003" s="68"/>
      <c r="J1003" s="68"/>
      <c r="K1003" s="34"/>
      <c r="L1003" s="75">
        <v>1003</v>
      </c>
      <c r="M100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03" s="77" t="s">
        <v>2278</v>
      </c>
      <c r="O1003" s="79">
        <v>44529.391574074078</v>
      </c>
      <c r="P1003" s="77" t="s">
        <v>2760</v>
      </c>
      <c r="Q1003" s="77"/>
      <c r="R1003" s="77"/>
      <c r="S1003" s="77"/>
      <c r="T1003" s="79">
        <v>44529.391574074078</v>
      </c>
      <c r="U1003" s="80" t="s">
        <v>4964</v>
      </c>
      <c r="V1003" s="77"/>
      <c r="W1003" s="77"/>
      <c r="X1003" s="81" t="s">
        <v>6963</v>
      </c>
      <c r="Y1003" s="77"/>
    </row>
    <row r="1004" spans="1:25" x14ac:dyDescent="0.25">
      <c r="A1004" s="62" t="s">
        <v>735</v>
      </c>
      <c r="B1004" s="62" t="s">
        <v>1706</v>
      </c>
      <c r="C1004" s="63"/>
      <c r="D1004" s="64"/>
      <c r="E1004" s="65"/>
      <c r="F1004" s="66"/>
      <c r="G1004" s="63" t="str">
        <f>IF(Edges[[#This Row],[Relationship]]="Tweet","Skip","Show")</f>
        <v>Show</v>
      </c>
      <c r="H1004" s="67"/>
      <c r="I1004" s="68"/>
      <c r="J1004" s="68"/>
      <c r="K1004" s="34"/>
      <c r="L1004" s="75">
        <v>1004</v>
      </c>
      <c r="M100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04" s="77" t="s">
        <v>2278</v>
      </c>
      <c r="O1004" s="79">
        <v>44529.391655092593</v>
      </c>
      <c r="P1004" s="77" t="s">
        <v>2320</v>
      </c>
      <c r="Q1004" s="80" t="s">
        <v>3523</v>
      </c>
      <c r="R1004" s="77" t="s">
        <v>4021</v>
      </c>
      <c r="S1004" s="77" t="s">
        <v>4109</v>
      </c>
      <c r="T1004" s="79">
        <v>44529.391655092593</v>
      </c>
      <c r="U1004" s="80" t="s">
        <v>4965</v>
      </c>
      <c r="V1004" s="77"/>
      <c r="W1004" s="77"/>
      <c r="X1004" s="81" t="s">
        <v>6964</v>
      </c>
      <c r="Y1004" s="77"/>
    </row>
    <row r="1005" spans="1:25" x14ac:dyDescent="0.25">
      <c r="A1005" s="62" t="s">
        <v>736</v>
      </c>
      <c r="B1005" s="62" t="s">
        <v>1942</v>
      </c>
      <c r="C1005" s="63"/>
      <c r="D1005" s="64"/>
      <c r="E1005" s="65"/>
      <c r="F1005" s="66"/>
      <c r="G1005" s="63" t="str">
        <f>IF(Edges[[#This Row],[Relationship]]="Tweet","Skip","Show")</f>
        <v>Show</v>
      </c>
      <c r="H1005" s="67"/>
      <c r="I1005" s="68"/>
      <c r="J1005" s="68"/>
      <c r="K1005" s="34"/>
      <c r="L1005" s="75">
        <v>1005</v>
      </c>
      <c r="M100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05" s="77" t="s">
        <v>2278</v>
      </c>
      <c r="O1005" s="79">
        <v>44529.391736111109</v>
      </c>
      <c r="P1005" s="77" t="s">
        <v>2753</v>
      </c>
      <c r="Q1005" s="77"/>
      <c r="R1005" s="77"/>
      <c r="S1005" s="77"/>
      <c r="T1005" s="79">
        <v>44529.391736111109</v>
      </c>
      <c r="U1005" s="80" t="s">
        <v>4966</v>
      </c>
      <c r="V1005" s="77"/>
      <c r="W1005" s="77"/>
      <c r="X1005" s="81" t="s">
        <v>6965</v>
      </c>
      <c r="Y1005" s="77"/>
    </row>
    <row r="1006" spans="1:25" x14ac:dyDescent="0.25">
      <c r="A1006" s="62" t="s">
        <v>737</v>
      </c>
      <c r="B1006" s="62" t="s">
        <v>1945</v>
      </c>
      <c r="C1006" s="63"/>
      <c r="D1006" s="64"/>
      <c r="E1006" s="65"/>
      <c r="F1006" s="66"/>
      <c r="G1006" s="63" t="str">
        <f>IF(Edges[[#This Row],[Relationship]]="Tweet","Skip","Show")</f>
        <v>Show</v>
      </c>
      <c r="H1006" s="67"/>
      <c r="I1006" s="68"/>
      <c r="J1006" s="68"/>
      <c r="K1006" s="34"/>
      <c r="L1006" s="75">
        <v>1006</v>
      </c>
      <c r="M100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06" s="77" t="s">
        <v>2278</v>
      </c>
      <c r="O1006" s="79">
        <v>44529.392094907409</v>
      </c>
      <c r="P1006" s="77" t="s">
        <v>2761</v>
      </c>
      <c r="Q1006" s="77"/>
      <c r="R1006" s="77"/>
      <c r="S1006" s="77"/>
      <c r="T1006" s="79">
        <v>44529.392094907409</v>
      </c>
      <c r="U1006" s="80" t="s">
        <v>4967</v>
      </c>
      <c r="V1006" s="77"/>
      <c r="W1006" s="77"/>
      <c r="X1006" s="81" t="s">
        <v>6966</v>
      </c>
      <c r="Y1006" s="77"/>
    </row>
    <row r="1007" spans="1:25" x14ac:dyDescent="0.25">
      <c r="A1007" s="62" t="s">
        <v>738</v>
      </c>
      <c r="B1007" s="62" t="s">
        <v>1946</v>
      </c>
      <c r="C1007" s="63"/>
      <c r="D1007" s="64"/>
      <c r="E1007" s="65"/>
      <c r="F1007" s="66"/>
      <c r="G1007" s="63" t="str">
        <f>IF(Edges[[#This Row],[Relationship]]="Tweet","Skip","Show")</f>
        <v>Show</v>
      </c>
      <c r="H1007" s="67"/>
      <c r="I1007" s="68"/>
      <c r="J1007" s="68"/>
      <c r="K1007" s="34"/>
      <c r="L1007" s="75">
        <v>1007</v>
      </c>
      <c r="M100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07" s="77" t="s">
        <v>2278</v>
      </c>
      <c r="O1007" s="79">
        <v>44529.392256944448</v>
      </c>
      <c r="P1007" s="77" t="s">
        <v>2762</v>
      </c>
      <c r="Q1007" s="77"/>
      <c r="R1007" s="77"/>
      <c r="S1007" s="77"/>
      <c r="T1007" s="79">
        <v>44529.392256944448</v>
      </c>
      <c r="U1007" s="80" t="s">
        <v>4968</v>
      </c>
      <c r="V1007" s="77"/>
      <c r="W1007" s="77"/>
      <c r="X1007" s="81" t="s">
        <v>6967</v>
      </c>
      <c r="Y1007" s="77"/>
    </row>
    <row r="1008" spans="1:25" x14ac:dyDescent="0.25">
      <c r="A1008" s="62" t="s">
        <v>739</v>
      </c>
      <c r="B1008" s="62" t="s">
        <v>1478</v>
      </c>
      <c r="C1008" s="63"/>
      <c r="D1008" s="64"/>
      <c r="E1008" s="65"/>
      <c r="F1008" s="66"/>
      <c r="G1008" s="63" t="str">
        <f>IF(Edges[[#This Row],[Relationship]]="Tweet","Skip","Show")</f>
        <v>Show</v>
      </c>
      <c r="H1008" s="67"/>
      <c r="I1008" s="68"/>
      <c r="J1008" s="68"/>
      <c r="K1008" s="34"/>
      <c r="L1008" s="75">
        <v>1008</v>
      </c>
      <c r="M100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08" s="77" t="s">
        <v>2278</v>
      </c>
      <c r="O1008" s="79">
        <v>44529.392268518517</v>
      </c>
      <c r="P1008" s="77" t="s">
        <v>2294</v>
      </c>
      <c r="Q1008" s="77"/>
      <c r="R1008" s="77"/>
      <c r="S1008" s="77" t="s">
        <v>4104</v>
      </c>
      <c r="T1008" s="79">
        <v>44529.392268518517</v>
      </c>
      <c r="U1008" s="80" t="s">
        <v>4969</v>
      </c>
      <c r="V1008" s="77"/>
      <c r="W1008" s="77"/>
      <c r="X1008" s="81" t="s">
        <v>6968</v>
      </c>
      <c r="Y1008" s="77"/>
    </row>
    <row r="1009" spans="1:25" x14ac:dyDescent="0.25">
      <c r="A1009" s="62" t="s">
        <v>740</v>
      </c>
      <c r="B1009" s="62" t="s">
        <v>1947</v>
      </c>
      <c r="C1009" s="63"/>
      <c r="D1009" s="64"/>
      <c r="E1009" s="65"/>
      <c r="F1009" s="66"/>
      <c r="G1009" s="63" t="str">
        <f>IF(Edges[[#This Row],[Relationship]]="Tweet","Skip","Show")</f>
        <v>Show</v>
      </c>
      <c r="H1009" s="67"/>
      <c r="I1009" s="68"/>
      <c r="J1009" s="68"/>
      <c r="K1009" s="34"/>
      <c r="L1009" s="75">
        <v>1009</v>
      </c>
      <c r="M100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09" s="77" t="s">
        <v>2278</v>
      </c>
      <c r="O1009" s="79">
        <v>44529.392280092594</v>
      </c>
      <c r="P1009" s="77" t="s">
        <v>2763</v>
      </c>
      <c r="Q1009" s="77"/>
      <c r="R1009" s="77"/>
      <c r="S1009" s="77"/>
      <c r="T1009" s="79">
        <v>44529.392280092594</v>
      </c>
      <c r="U1009" s="80" t="s">
        <v>4970</v>
      </c>
      <c r="V1009" s="77"/>
      <c r="W1009" s="77"/>
      <c r="X1009" s="81" t="s">
        <v>6969</v>
      </c>
      <c r="Y1009" s="81" t="s">
        <v>8404</v>
      </c>
    </row>
    <row r="1010" spans="1:25" x14ac:dyDescent="0.25">
      <c r="A1010" s="62" t="s">
        <v>740</v>
      </c>
      <c r="B1010" s="62" t="s">
        <v>1948</v>
      </c>
      <c r="C1010" s="63"/>
      <c r="D1010" s="64"/>
      <c r="E1010" s="65"/>
      <c r="F1010" s="66"/>
      <c r="G1010" s="63" t="str">
        <f>IF(Edges[[#This Row],[Relationship]]="Tweet","Skip","Show")</f>
        <v>Show</v>
      </c>
      <c r="H1010" s="67"/>
      <c r="I1010" s="68"/>
      <c r="J1010" s="68"/>
      <c r="K1010" s="34"/>
      <c r="L1010" s="75">
        <v>1010</v>
      </c>
      <c r="M101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10" s="77" t="s">
        <v>2279</v>
      </c>
      <c r="O1010" s="79">
        <v>44529.392280092594</v>
      </c>
      <c r="P1010" s="77" t="s">
        <v>2763</v>
      </c>
      <c r="Q1010" s="77"/>
      <c r="R1010" s="77"/>
      <c r="S1010" s="77"/>
      <c r="T1010" s="79">
        <v>44529.392280092594</v>
      </c>
      <c r="U1010" s="80" t="s">
        <v>4970</v>
      </c>
      <c r="V1010" s="77"/>
      <c r="W1010" s="77"/>
      <c r="X1010" s="81" t="s">
        <v>6969</v>
      </c>
      <c r="Y1010" s="81" t="s">
        <v>8404</v>
      </c>
    </row>
    <row r="1011" spans="1:25" x14ac:dyDescent="0.25">
      <c r="A1011" s="62" t="s">
        <v>740</v>
      </c>
      <c r="B1011" s="62" t="s">
        <v>1694</v>
      </c>
      <c r="C1011" s="63"/>
      <c r="D1011" s="64"/>
      <c r="E1011" s="65"/>
      <c r="F1011" s="66"/>
      <c r="G1011" s="63" t="str">
        <f>IF(Edges[[#This Row],[Relationship]]="Tweet","Skip","Show")</f>
        <v>Show</v>
      </c>
      <c r="H1011" s="67"/>
      <c r="I1011" s="68"/>
      <c r="J1011" s="68"/>
      <c r="K1011" s="34"/>
      <c r="L1011" s="75">
        <v>1011</v>
      </c>
      <c r="M101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11" s="77" t="s">
        <v>2278</v>
      </c>
      <c r="O1011" s="79">
        <v>44529.392280092594</v>
      </c>
      <c r="P1011" s="77" t="s">
        <v>2763</v>
      </c>
      <c r="Q1011" s="77"/>
      <c r="R1011" s="77"/>
      <c r="S1011" s="77"/>
      <c r="T1011" s="79">
        <v>44529.392280092594</v>
      </c>
      <c r="U1011" s="80" t="s">
        <v>4970</v>
      </c>
      <c r="V1011" s="77"/>
      <c r="W1011" s="77"/>
      <c r="X1011" s="81" t="s">
        <v>6969</v>
      </c>
      <c r="Y1011" s="81" t="s">
        <v>8404</v>
      </c>
    </row>
    <row r="1012" spans="1:25" x14ac:dyDescent="0.25">
      <c r="A1012" s="62" t="s">
        <v>741</v>
      </c>
      <c r="B1012" s="62" t="s">
        <v>1949</v>
      </c>
      <c r="C1012" s="63"/>
      <c r="D1012" s="64"/>
      <c r="E1012" s="65"/>
      <c r="F1012" s="66"/>
      <c r="G1012" s="63" t="str">
        <f>IF(Edges[[#This Row],[Relationship]]="Tweet","Skip","Show")</f>
        <v>Show</v>
      </c>
      <c r="H1012" s="67"/>
      <c r="I1012" s="68"/>
      <c r="J1012" s="68"/>
      <c r="K1012" s="34"/>
      <c r="L1012" s="75">
        <v>1012</v>
      </c>
      <c r="M101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12" s="77" t="s">
        <v>2278</v>
      </c>
      <c r="O1012" s="79">
        <v>44529.392951388887</v>
      </c>
      <c r="P1012" s="77" t="s">
        <v>2764</v>
      </c>
      <c r="Q1012" s="77"/>
      <c r="R1012" s="77"/>
      <c r="S1012" s="77"/>
      <c r="T1012" s="79">
        <v>44529.392951388887</v>
      </c>
      <c r="U1012" s="80" t="s">
        <v>4971</v>
      </c>
      <c r="V1012" s="77"/>
      <c r="W1012" s="77"/>
      <c r="X1012" s="81" t="s">
        <v>6970</v>
      </c>
      <c r="Y1012" s="81" t="s">
        <v>8405</v>
      </c>
    </row>
    <row r="1013" spans="1:25" x14ac:dyDescent="0.25">
      <c r="A1013" s="62" t="s">
        <v>741</v>
      </c>
      <c r="B1013" s="62" t="s">
        <v>1950</v>
      </c>
      <c r="C1013" s="63"/>
      <c r="D1013" s="64"/>
      <c r="E1013" s="65"/>
      <c r="F1013" s="66"/>
      <c r="G1013" s="63" t="str">
        <f>IF(Edges[[#This Row],[Relationship]]="Tweet","Skip","Show")</f>
        <v>Show</v>
      </c>
      <c r="H1013" s="67"/>
      <c r="I1013" s="68"/>
      <c r="J1013" s="68"/>
      <c r="K1013" s="34"/>
      <c r="L1013" s="75">
        <v>1013</v>
      </c>
      <c r="M101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13" s="77" t="s">
        <v>2278</v>
      </c>
      <c r="O1013" s="79">
        <v>44529.392951388887</v>
      </c>
      <c r="P1013" s="77" t="s">
        <v>2764</v>
      </c>
      <c r="Q1013" s="77"/>
      <c r="R1013" s="77"/>
      <c r="S1013" s="77"/>
      <c r="T1013" s="79">
        <v>44529.392951388887</v>
      </c>
      <c r="U1013" s="80" t="s">
        <v>4971</v>
      </c>
      <c r="V1013" s="77"/>
      <c r="W1013" s="77"/>
      <c r="X1013" s="81" t="s">
        <v>6970</v>
      </c>
      <c r="Y1013" s="81" t="s">
        <v>8405</v>
      </c>
    </row>
    <row r="1014" spans="1:25" x14ac:dyDescent="0.25">
      <c r="A1014" s="62" t="s">
        <v>741</v>
      </c>
      <c r="B1014" s="62" t="s">
        <v>1951</v>
      </c>
      <c r="C1014" s="63"/>
      <c r="D1014" s="64"/>
      <c r="E1014" s="65"/>
      <c r="F1014" s="66"/>
      <c r="G1014" s="63" t="str">
        <f>IF(Edges[[#This Row],[Relationship]]="Tweet","Skip","Show")</f>
        <v>Show</v>
      </c>
      <c r="H1014" s="67"/>
      <c r="I1014" s="68"/>
      <c r="J1014" s="68"/>
      <c r="K1014" s="34"/>
      <c r="L1014" s="75">
        <v>1014</v>
      </c>
      <c r="M101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14" s="77" t="s">
        <v>2278</v>
      </c>
      <c r="O1014" s="79">
        <v>44529.392951388887</v>
      </c>
      <c r="P1014" s="77" t="s">
        <v>2764</v>
      </c>
      <c r="Q1014" s="77"/>
      <c r="R1014" s="77"/>
      <c r="S1014" s="77"/>
      <c r="T1014" s="79">
        <v>44529.392951388887</v>
      </c>
      <c r="U1014" s="80" t="s">
        <v>4971</v>
      </c>
      <c r="V1014" s="77"/>
      <c r="W1014" s="77"/>
      <c r="X1014" s="81" t="s">
        <v>6970</v>
      </c>
      <c r="Y1014" s="81" t="s">
        <v>8405</v>
      </c>
    </row>
    <row r="1015" spans="1:25" x14ac:dyDescent="0.25">
      <c r="A1015" s="62" t="s">
        <v>741</v>
      </c>
      <c r="B1015" s="62" t="s">
        <v>1952</v>
      </c>
      <c r="C1015" s="63"/>
      <c r="D1015" s="64"/>
      <c r="E1015" s="65"/>
      <c r="F1015" s="66"/>
      <c r="G1015" s="63" t="str">
        <f>IF(Edges[[#This Row],[Relationship]]="Tweet","Skip","Show")</f>
        <v>Show</v>
      </c>
      <c r="H1015" s="67"/>
      <c r="I1015" s="68"/>
      <c r="J1015" s="68"/>
      <c r="K1015" s="34"/>
      <c r="L1015" s="75">
        <v>1015</v>
      </c>
      <c r="M101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15" s="77" t="s">
        <v>2278</v>
      </c>
      <c r="O1015" s="79">
        <v>44529.392951388887</v>
      </c>
      <c r="P1015" s="77" t="s">
        <v>2764</v>
      </c>
      <c r="Q1015" s="77"/>
      <c r="R1015" s="77"/>
      <c r="S1015" s="77"/>
      <c r="T1015" s="79">
        <v>44529.392951388887</v>
      </c>
      <c r="U1015" s="80" t="s">
        <v>4971</v>
      </c>
      <c r="V1015" s="77"/>
      <c r="W1015" s="77"/>
      <c r="X1015" s="81" t="s">
        <v>6970</v>
      </c>
      <c r="Y1015" s="81" t="s">
        <v>8405</v>
      </c>
    </row>
    <row r="1016" spans="1:25" x14ac:dyDescent="0.25">
      <c r="A1016" s="62" t="s">
        <v>741</v>
      </c>
      <c r="B1016" s="62" t="s">
        <v>1953</v>
      </c>
      <c r="C1016" s="63"/>
      <c r="D1016" s="64"/>
      <c r="E1016" s="65"/>
      <c r="F1016" s="66"/>
      <c r="G1016" s="63" t="str">
        <f>IF(Edges[[#This Row],[Relationship]]="Tweet","Skip","Show")</f>
        <v>Show</v>
      </c>
      <c r="H1016" s="67"/>
      <c r="I1016" s="68"/>
      <c r="J1016" s="68"/>
      <c r="K1016" s="34"/>
      <c r="L1016" s="75">
        <v>1016</v>
      </c>
      <c r="M101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16" s="77" t="s">
        <v>2278</v>
      </c>
      <c r="O1016" s="79">
        <v>44529.392951388887</v>
      </c>
      <c r="P1016" s="77" t="s">
        <v>2764</v>
      </c>
      <c r="Q1016" s="77"/>
      <c r="R1016" s="77"/>
      <c r="S1016" s="77"/>
      <c r="T1016" s="79">
        <v>44529.392951388887</v>
      </c>
      <c r="U1016" s="80" t="s">
        <v>4971</v>
      </c>
      <c r="V1016" s="77"/>
      <c r="W1016" s="77"/>
      <c r="X1016" s="81" t="s">
        <v>6970</v>
      </c>
      <c r="Y1016" s="81" t="s">
        <v>8405</v>
      </c>
    </row>
    <row r="1017" spans="1:25" x14ac:dyDescent="0.25">
      <c r="A1017" s="62" t="s">
        <v>741</v>
      </c>
      <c r="B1017" s="62" t="s">
        <v>1954</v>
      </c>
      <c r="C1017" s="63"/>
      <c r="D1017" s="64"/>
      <c r="E1017" s="65"/>
      <c r="F1017" s="66"/>
      <c r="G1017" s="63" t="str">
        <f>IF(Edges[[#This Row],[Relationship]]="Tweet","Skip","Show")</f>
        <v>Show</v>
      </c>
      <c r="H1017" s="67"/>
      <c r="I1017" s="68"/>
      <c r="J1017" s="68"/>
      <c r="K1017" s="34"/>
      <c r="L1017" s="75">
        <v>1017</v>
      </c>
      <c r="M101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17" s="77" t="s">
        <v>2278</v>
      </c>
      <c r="O1017" s="79">
        <v>44529.392951388887</v>
      </c>
      <c r="P1017" s="77" t="s">
        <v>2764</v>
      </c>
      <c r="Q1017" s="77"/>
      <c r="R1017" s="77"/>
      <c r="S1017" s="77"/>
      <c r="T1017" s="79">
        <v>44529.392951388887</v>
      </c>
      <c r="U1017" s="80" t="s">
        <v>4971</v>
      </c>
      <c r="V1017" s="77"/>
      <c r="W1017" s="77"/>
      <c r="X1017" s="81" t="s">
        <v>6970</v>
      </c>
      <c r="Y1017" s="81" t="s">
        <v>8405</v>
      </c>
    </row>
    <row r="1018" spans="1:25" x14ac:dyDescent="0.25">
      <c r="A1018" s="62" t="s">
        <v>741</v>
      </c>
      <c r="B1018" s="62" t="s">
        <v>1955</v>
      </c>
      <c r="C1018" s="63"/>
      <c r="D1018" s="64"/>
      <c r="E1018" s="65"/>
      <c r="F1018" s="66"/>
      <c r="G1018" s="63" t="str">
        <f>IF(Edges[[#This Row],[Relationship]]="Tweet","Skip","Show")</f>
        <v>Show</v>
      </c>
      <c r="H1018" s="67"/>
      <c r="I1018" s="68"/>
      <c r="J1018" s="68"/>
      <c r="K1018" s="34"/>
      <c r="L1018" s="75">
        <v>1018</v>
      </c>
      <c r="M101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18" s="77" t="s">
        <v>2279</v>
      </c>
      <c r="O1018" s="79">
        <v>44529.392951388887</v>
      </c>
      <c r="P1018" s="77" t="s">
        <v>2764</v>
      </c>
      <c r="Q1018" s="77"/>
      <c r="R1018" s="77"/>
      <c r="S1018" s="77"/>
      <c r="T1018" s="79">
        <v>44529.392951388887</v>
      </c>
      <c r="U1018" s="80" t="s">
        <v>4971</v>
      </c>
      <c r="V1018" s="77"/>
      <c r="W1018" s="77"/>
      <c r="X1018" s="81" t="s">
        <v>6970</v>
      </c>
      <c r="Y1018" s="81" t="s">
        <v>8405</v>
      </c>
    </row>
    <row r="1019" spans="1:25" x14ac:dyDescent="0.25">
      <c r="A1019" s="62" t="s">
        <v>741</v>
      </c>
      <c r="B1019" s="62" t="s">
        <v>1668</v>
      </c>
      <c r="C1019" s="63"/>
      <c r="D1019" s="64"/>
      <c r="E1019" s="65"/>
      <c r="F1019" s="66"/>
      <c r="G1019" s="63" t="str">
        <f>IF(Edges[[#This Row],[Relationship]]="Tweet","Skip","Show")</f>
        <v>Show</v>
      </c>
      <c r="H1019" s="67"/>
      <c r="I1019" s="68"/>
      <c r="J1019" s="68"/>
      <c r="K1019" s="34"/>
      <c r="L1019" s="75">
        <v>1019</v>
      </c>
      <c r="M101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19" s="77" t="s">
        <v>2278</v>
      </c>
      <c r="O1019" s="79">
        <v>44529.392951388887</v>
      </c>
      <c r="P1019" s="77" t="s">
        <v>2764</v>
      </c>
      <c r="Q1019" s="77"/>
      <c r="R1019" s="77"/>
      <c r="S1019" s="77"/>
      <c r="T1019" s="79">
        <v>44529.392951388887</v>
      </c>
      <c r="U1019" s="80" t="s">
        <v>4971</v>
      </c>
      <c r="V1019" s="77"/>
      <c r="W1019" s="77"/>
      <c r="X1019" s="81" t="s">
        <v>6970</v>
      </c>
      <c r="Y1019" s="81" t="s">
        <v>8405</v>
      </c>
    </row>
    <row r="1020" spans="1:25" x14ac:dyDescent="0.25">
      <c r="A1020" s="62" t="s">
        <v>742</v>
      </c>
      <c r="B1020" s="62" t="s">
        <v>1956</v>
      </c>
      <c r="C1020" s="63"/>
      <c r="D1020" s="64"/>
      <c r="E1020" s="65"/>
      <c r="F1020" s="66"/>
      <c r="G1020" s="63" t="str">
        <f>IF(Edges[[#This Row],[Relationship]]="Tweet","Skip","Show")</f>
        <v>Show</v>
      </c>
      <c r="H1020" s="67"/>
      <c r="I1020" s="68"/>
      <c r="J1020" s="68"/>
      <c r="K1020" s="34"/>
      <c r="L1020" s="75">
        <v>1020</v>
      </c>
      <c r="M102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20" s="77" t="s">
        <v>2279</v>
      </c>
      <c r="O1020" s="79">
        <v>44529.393101851849</v>
      </c>
      <c r="P1020" s="77" t="s">
        <v>2765</v>
      </c>
      <c r="Q1020" s="77"/>
      <c r="R1020" s="77"/>
      <c r="S1020" s="77"/>
      <c r="T1020" s="79">
        <v>44529.393101851849</v>
      </c>
      <c r="U1020" s="80" t="s">
        <v>4972</v>
      </c>
      <c r="V1020" s="77"/>
      <c r="W1020" s="77"/>
      <c r="X1020" s="81" t="s">
        <v>6971</v>
      </c>
      <c r="Y1020" s="81" t="s">
        <v>8406</v>
      </c>
    </row>
    <row r="1021" spans="1:25" x14ac:dyDescent="0.25">
      <c r="A1021" s="62" t="s">
        <v>742</v>
      </c>
      <c r="B1021" s="62" t="s">
        <v>1698</v>
      </c>
      <c r="C1021" s="63"/>
      <c r="D1021" s="64"/>
      <c r="E1021" s="65"/>
      <c r="F1021" s="66"/>
      <c r="G1021" s="63" t="str">
        <f>IF(Edges[[#This Row],[Relationship]]="Tweet","Skip","Show")</f>
        <v>Show</v>
      </c>
      <c r="H1021" s="67"/>
      <c r="I1021" s="68"/>
      <c r="J1021" s="68"/>
      <c r="K1021" s="34"/>
      <c r="L1021" s="75">
        <v>1021</v>
      </c>
      <c r="M102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21" s="77" t="s">
        <v>2278</v>
      </c>
      <c r="O1021" s="79">
        <v>44529.393101851849</v>
      </c>
      <c r="P1021" s="77" t="s">
        <v>2765</v>
      </c>
      <c r="Q1021" s="77"/>
      <c r="R1021" s="77"/>
      <c r="S1021" s="77"/>
      <c r="T1021" s="79">
        <v>44529.393101851849</v>
      </c>
      <c r="U1021" s="80" t="s">
        <v>4972</v>
      </c>
      <c r="V1021" s="77"/>
      <c r="W1021" s="77"/>
      <c r="X1021" s="81" t="s">
        <v>6971</v>
      </c>
      <c r="Y1021" s="81" t="s">
        <v>8406</v>
      </c>
    </row>
    <row r="1022" spans="1:25" x14ac:dyDescent="0.25">
      <c r="A1022" s="62" t="s">
        <v>743</v>
      </c>
      <c r="B1022" s="62" t="s">
        <v>1942</v>
      </c>
      <c r="C1022" s="63"/>
      <c r="D1022" s="64"/>
      <c r="E1022" s="65"/>
      <c r="F1022" s="66"/>
      <c r="G1022" s="63" t="str">
        <f>IF(Edges[[#This Row],[Relationship]]="Tweet","Skip","Show")</f>
        <v>Show</v>
      </c>
      <c r="H1022" s="67"/>
      <c r="I1022" s="68"/>
      <c r="J1022" s="68"/>
      <c r="K1022" s="34"/>
      <c r="L1022" s="75">
        <v>1022</v>
      </c>
      <c r="M102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22" s="77" t="s">
        <v>2278</v>
      </c>
      <c r="O1022" s="79">
        <v>44529.393553240741</v>
      </c>
      <c r="P1022" s="77" t="s">
        <v>2753</v>
      </c>
      <c r="Q1022" s="77"/>
      <c r="R1022" s="77"/>
      <c r="S1022" s="77"/>
      <c r="T1022" s="79">
        <v>44529.393553240741</v>
      </c>
      <c r="U1022" s="80" t="s">
        <v>4973</v>
      </c>
      <c r="V1022" s="77"/>
      <c r="W1022" s="77"/>
      <c r="X1022" s="81" t="s">
        <v>6972</v>
      </c>
      <c r="Y1022" s="77"/>
    </row>
    <row r="1023" spans="1:25" x14ac:dyDescent="0.25">
      <c r="A1023" s="62" t="s">
        <v>744</v>
      </c>
      <c r="B1023" s="62" t="s">
        <v>1957</v>
      </c>
      <c r="C1023" s="63"/>
      <c r="D1023" s="64"/>
      <c r="E1023" s="65"/>
      <c r="F1023" s="66"/>
      <c r="G1023" s="63" t="str">
        <f>IF(Edges[[#This Row],[Relationship]]="Tweet","Skip","Show")</f>
        <v>Show</v>
      </c>
      <c r="H1023" s="67"/>
      <c r="I1023" s="68"/>
      <c r="J1023" s="68"/>
      <c r="K1023" s="34"/>
      <c r="L1023" s="75">
        <v>1023</v>
      </c>
      <c r="M102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23" s="77" t="s">
        <v>2278</v>
      </c>
      <c r="O1023" s="79">
        <v>44529.393807870372</v>
      </c>
      <c r="P1023" s="77" t="s">
        <v>2766</v>
      </c>
      <c r="Q1023" s="80" t="s">
        <v>3717</v>
      </c>
      <c r="R1023" s="77" t="s">
        <v>4018</v>
      </c>
      <c r="S1023" s="77"/>
      <c r="T1023" s="79">
        <v>44529.393807870372</v>
      </c>
      <c r="U1023" s="80" t="s">
        <v>4974</v>
      </c>
      <c r="V1023" s="77"/>
      <c r="W1023" s="77"/>
      <c r="X1023" s="81" t="s">
        <v>6973</v>
      </c>
      <c r="Y1023" s="81" t="s">
        <v>8407</v>
      </c>
    </row>
    <row r="1024" spans="1:25" x14ac:dyDescent="0.25">
      <c r="A1024" s="62" t="s">
        <v>744</v>
      </c>
      <c r="B1024" s="62" t="s">
        <v>1958</v>
      </c>
      <c r="C1024" s="63"/>
      <c r="D1024" s="64"/>
      <c r="E1024" s="65"/>
      <c r="F1024" s="66"/>
      <c r="G1024" s="63" t="str">
        <f>IF(Edges[[#This Row],[Relationship]]="Tweet","Skip","Show")</f>
        <v>Show</v>
      </c>
      <c r="H1024" s="67"/>
      <c r="I1024" s="68"/>
      <c r="J1024" s="68"/>
      <c r="K1024" s="34"/>
      <c r="L1024" s="75">
        <v>1024</v>
      </c>
      <c r="M102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24" s="77" t="s">
        <v>2279</v>
      </c>
      <c r="O1024" s="79">
        <v>44529.393807870372</v>
      </c>
      <c r="P1024" s="77" t="s">
        <v>2766</v>
      </c>
      <c r="Q1024" s="80" t="s">
        <v>3717</v>
      </c>
      <c r="R1024" s="77" t="s">
        <v>4018</v>
      </c>
      <c r="S1024" s="77"/>
      <c r="T1024" s="79">
        <v>44529.393807870372</v>
      </c>
      <c r="U1024" s="80" t="s">
        <v>4974</v>
      </c>
      <c r="V1024" s="77"/>
      <c r="W1024" s="77"/>
      <c r="X1024" s="81" t="s">
        <v>6973</v>
      </c>
      <c r="Y1024" s="81" t="s">
        <v>8407</v>
      </c>
    </row>
    <row r="1025" spans="1:25" x14ac:dyDescent="0.25">
      <c r="A1025" s="62" t="s">
        <v>744</v>
      </c>
      <c r="B1025" s="62" t="s">
        <v>1857</v>
      </c>
      <c r="C1025" s="63"/>
      <c r="D1025" s="64"/>
      <c r="E1025" s="65"/>
      <c r="F1025" s="66"/>
      <c r="G1025" s="63" t="str">
        <f>IF(Edges[[#This Row],[Relationship]]="Tweet","Skip","Show")</f>
        <v>Show</v>
      </c>
      <c r="H1025" s="67"/>
      <c r="I1025" s="68"/>
      <c r="J1025" s="68"/>
      <c r="K1025" s="34"/>
      <c r="L1025" s="75">
        <v>1025</v>
      </c>
      <c r="M102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25" s="77" t="s">
        <v>2278</v>
      </c>
      <c r="O1025" s="79">
        <v>44529.393807870372</v>
      </c>
      <c r="P1025" s="77" t="s">
        <v>2766</v>
      </c>
      <c r="Q1025" s="80" t="s">
        <v>3717</v>
      </c>
      <c r="R1025" s="77" t="s">
        <v>4018</v>
      </c>
      <c r="S1025" s="77"/>
      <c r="T1025" s="79">
        <v>44529.393807870372</v>
      </c>
      <c r="U1025" s="80" t="s">
        <v>4974</v>
      </c>
      <c r="V1025" s="77"/>
      <c r="W1025" s="77"/>
      <c r="X1025" s="81" t="s">
        <v>6973</v>
      </c>
      <c r="Y1025" s="81" t="s">
        <v>8407</v>
      </c>
    </row>
    <row r="1026" spans="1:25" x14ac:dyDescent="0.25">
      <c r="A1026" s="62" t="s">
        <v>745</v>
      </c>
      <c r="B1026" s="62" t="s">
        <v>745</v>
      </c>
      <c r="C1026" s="63"/>
      <c r="D1026" s="64"/>
      <c r="E1026" s="65"/>
      <c r="F1026" s="66"/>
      <c r="G1026" s="63" t="str">
        <f>IF(Edges[[#This Row],[Relationship]]="Tweet","Skip","Show")</f>
        <v>Skip</v>
      </c>
      <c r="H1026" s="67"/>
      <c r="I1026" s="68"/>
      <c r="J1026" s="68"/>
      <c r="K1026" s="34"/>
      <c r="L1026" s="75">
        <v>1026</v>
      </c>
      <c r="M102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26" s="77" t="s">
        <v>178</v>
      </c>
      <c r="O1026" s="79">
        <v>44529.394178240742</v>
      </c>
      <c r="P1026" s="77" t="s">
        <v>2767</v>
      </c>
      <c r="Q1026" s="80" t="s">
        <v>3718</v>
      </c>
      <c r="R1026" s="77" t="s">
        <v>4018</v>
      </c>
      <c r="S1026" s="77"/>
      <c r="T1026" s="79">
        <v>44529.394178240742</v>
      </c>
      <c r="U1026" s="80" t="s">
        <v>4975</v>
      </c>
      <c r="V1026" s="77"/>
      <c r="W1026" s="77"/>
      <c r="X1026" s="81" t="s">
        <v>6974</v>
      </c>
      <c r="Y1026" s="77"/>
    </row>
    <row r="1027" spans="1:25" x14ac:dyDescent="0.25">
      <c r="A1027" s="62" t="s">
        <v>746</v>
      </c>
      <c r="B1027" s="62" t="s">
        <v>1959</v>
      </c>
      <c r="C1027" s="63"/>
      <c r="D1027" s="64"/>
      <c r="E1027" s="65"/>
      <c r="F1027" s="66"/>
      <c r="G1027" s="63" t="str">
        <f>IF(Edges[[#This Row],[Relationship]]="Tweet","Skip","Show")</f>
        <v>Show</v>
      </c>
      <c r="H1027" s="67"/>
      <c r="I1027" s="68"/>
      <c r="J1027" s="68"/>
      <c r="K1027" s="34"/>
      <c r="L1027" s="75">
        <v>1027</v>
      </c>
      <c r="M102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27" s="77" t="s">
        <v>2278</v>
      </c>
      <c r="O1027" s="79">
        <v>44529.394212962965</v>
      </c>
      <c r="P1027" s="77" t="s">
        <v>2768</v>
      </c>
      <c r="Q1027" s="80" t="s">
        <v>3719</v>
      </c>
      <c r="R1027" s="77" t="s">
        <v>4053</v>
      </c>
      <c r="S1027" s="77"/>
      <c r="T1027" s="79">
        <v>44529.394212962965</v>
      </c>
      <c r="U1027" s="80" t="s">
        <v>4976</v>
      </c>
      <c r="V1027" s="77"/>
      <c r="W1027" s="77"/>
      <c r="X1027" s="81" t="s">
        <v>6975</v>
      </c>
      <c r="Y1027" s="77"/>
    </row>
    <row r="1028" spans="1:25" x14ac:dyDescent="0.25">
      <c r="A1028" s="62" t="s">
        <v>747</v>
      </c>
      <c r="B1028" s="62" t="s">
        <v>1942</v>
      </c>
      <c r="C1028" s="63"/>
      <c r="D1028" s="64"/>
      <c r="E1028" s="65"/>
      <c r="F1028" s="66"/>
      <c r="G1028" s="63" t="str">
        <f>IF(Edges[[#This Row],[Relationship]]="Tweet","Skip","Show")</f>
        <v>Show</v>
      </c>
      <c r="H1028" s="67"/>
      <c r="I1028" s="68"/>
      <c r="J1028" s="68"/>
      <c r="K1028" s="34"/>
      <c r="L1028" s="75">
        <v>1028</v>
      </c>
      <c r="M102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28" s="77" t="s">
        <v>2278</v>
      </c>
      <c r="O1028" s="79">
        <v>44529.394375000003</v>
      </c>
      <c r="P1028" s="77" t="s">
        <v>2753</v>
      </c>
      <c r="Q1028" s="77"/>
      <c r="R1028" s="77"/>
      <c r="S1028" s="77"/>
      <c r="T1028" s="79">
        <v>44529.394375000003</v>
      </c>
      <c r="U1028" s="80" t="s">
        <v>4977</v>
      </c>
      <c r="V1028" s="77"/>
      <c r="W1028" s="77"/>
      <c r="X1028" s="81" t="s">
        <v>6976</v>
      </c>
      <c r="Y1028" s="77"/>
    </row>
    <row r="1029" spans="1:25" x14ac:dyDescent="0.25">
      <c r="A1029" s="62" t="s">
        <v>748</v>
      </c>
      <c r="B1029" s="62" t="s">
        <v>748</v>
      </c>
      <c r="C1029" s="63"/>
      <c r="D1029" s="64"/>
      <c r="E1029" s="65"/>
      <c r="F1029" s="66"/>
      <c r="G1029" s="63" t="str">
        <f>IF(Edges[[#This Row],[Relationship]]="Tweet","Skip","Show")</f>
        <v>Skip</v>
      </c>
      <c r="H1029" s="67"/>
      <c r="I1029" s="68"/>
      <c r="J1029" s="68"/>
      <c r="K1029" s="34"/>
      <c r="L1029" s="75">
        <v>1029</v>
      </c>
      <c r="M102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29" s="77" t="s">
        <v>178</v>
      </c>
      <c r="O1029" s="79">
        <v>44529.394409722219</v>
      </c>
      <c r="P1029" s="77" t="s">
        <v>2769</v>
      </c>
      <c r="Q1029" s="77"/>
      <c r="R1029" s="77"/>
      <c r="S1029" s="77"/>
      <c r="T1029" s="79">
        <v>44529.394409722219</v>
      </c>
      <c r="U1029" s="80" t="s">
        <v>4978</v>
      </c>
      <c r="V1029" s="77"/>
      <c r="W1029" s="77"/>
      <c r="X1029" s="81" t="s">
        <v>6977</v>
      </c>
      <c r="Y1029" s="77"/>
    </row>
    <row r="1030" spans="1:25" x14ac:dyDescent="0.25">
      <c r="A1030" s="62" t="s">
        <v>749</v>
      </c>
      <c r="B1030" s="62" t="s">
        <v>1959</v>
      </c>
      <c r="C1030" s="63"/>
      <c r="D1030" s="64"/>
      <c r="E1030" s="65"/>
      <c r="F1030" s="66"/>
      <c r="G1030" s="63" t="str">
        <f>IF(Edges[[#This Row],[Relationship]]="Tweet","Skip","Show")</f>
        <v>Show</v>
      </c>
      <c r="H1030" s="67"/>
      <c r="I1030" s="68"/>
      <c r="J1030" s="68"/>
      <c r="K1030" s="34"/>
      <c r="L1030" s="75">
        <v>1030</v>
      </c>
      <c r="M103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30" s="77" t="s">
        <v>2278</v>
      </c>
      <c r="O1030" s="79">
        <v>44529.394837962966</v>
      </c>
      <c r="P1030" s="77" t="s">
        <v>2768</v>
      </c>
      <c r="Q1030" s="80" t="s">
        <v>3719</v>
      </c>
      <c r="R1030" s="77" t="s">
        <v>4053</v>
      </c>
      <c r="S1030" s="77"/>
      <c r="T1030" s="79">
        <v>44529.394837962966</v>
      </c>
      <c r="U1030" s="80" t="s">
        <v>4979</v>
      </c>
      <c r="V1030" s="77"/>
      <c r="W1030" s="77"/>
      <c r="X1030" s="81" t="s">
        <v>6978</v>
      </c>
      <c r="Y1030" s="77"/>
    </row>
    <row r="1031" spans="1:25" x14ac:dyDescent="0.25">
      <c r="A1031" s="62" t="s">
        <v>750</v>
      </c>
      <c r="B1031" s="62" t="s">
        <v>1666</v>
      </c>
      <c r="C1031" s="63"/>
      <c r="D1031" s="64"/>
      <c r="E1031" s="65"/>
      <c r="F1031" s="66"/>
      <c r="G1031" s="63" t="str">
        <f>IF(Edges[[#This Row],[Relationship]]="Tweet","Skip","Show")</f>
        <v>Show</v>
      </c>
      <c r="H1031" s="67"/>
      <c r="I1031" s="68"/>
      <c r="J1031" s="68"/>
      <c r="K1031" s="34"/>
      <c r="L1031" s="75">
        <v>1031</v>
      </c>
      <c r="M103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31" s="77" t="s">
        <v>2278</v>
      </c>
      <c r="O1031" s="79">
        <v>44529.395219907405</v>
      </c>
      <c r="P1031" s="77" t="s">
        <v>2285</v>
      </c>
      <c r="Q1031" s="77"/>
      <c r="R1031" s="77"/>
      <c r="S1031" s="77"/>
      <c r="T1031" s="79">
        <v>44529.395219907405</v>
      </c>
      <c r="U1031" s="80" t="s">
        <v>4980</v>
      </c>
      <c r="V1031" s="77"/>
      <c r="W1031" s="77"/>
      <c r="X1031" s="81" t="s">
        <v>6979</v>
      </c>
      <c r="Y1031" s="77"/>
    </row>
    <row r="1032" spans="1:25" x14ac:dyDescent="0.25">
      <c r="A1032" s="62" t="s">
        <v>751</v>
      </c>
      <c r="B1032" s="62" t="s">
        <v>751</v>
      </c>
      <c r="C1032" s="63"/>
      <c r="D1032" s="64"/>
      <c r="E1032" s="65"/>
      <c r="F1032" s="66"/>
      <c r="G1032" s="63" t="str">
        <f>IF(Edges[[#This Row],[Relationship]]="Tweet","Skip","Show")</f>
        <v>Skip</v>
      </c>
      <c r="H1032" s="67"/>
      <c r="I1032" s="68"/>
      <c r="J1032" s="68"/>
      <c r="K1032" s="34"/>
      <c r="L1032" s="75">
        <v>1032</v>
      </c>
      <c r="M103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32" s="77" t="s">
        <v>178</v>
      </c>
      <c r="O1032" s="79">
        <v>44529.395844907405</v>
      </c>
      <c r="P1032" s="77" t="s">
        <v>2770</v>
      </c>
      <c r="Q1032" s="80" t="s">
        <v>3720</v>
      </c>
      <c r="R1032" s="77" t="s">
        <v>4054</v>
      </c>
      <c r="S1032" s="77"/>
      <c r="T1032" s="79">
        <v>44529.395844907405</v>
      </c>
      <c r="U1032" s="80" t="s">
        <v>4981</v>
      </c>
      <c r="V1032" s="77"/>
      <c r="W1032" s="77"/>
      <c r="X1032" s="81" t="s">
        <v>6980</v>
      </c>
      <c r="Y1032" s="77"/>
    </row>
    <row r="1033" spans="1:25" x14ac:dyDescent="0.25">
      <c r="A1033" s="62" t="s">
        <v>752</v>
      </c>
      <c r="B1033" s="62" t="s">
        <v>1960</v>
      </c>
      <c r="C1033" s="63"/>
      <c r="D1033" s="64"/>
      <c r="E1033" s="65"/>
      <c r="F1033" s="66"/>
      <c r="G1033" s="63" t="str">
        <f>IF(Edges[[#This Row],[Relationship]]="Tweet","Skip","Show")</f>
        <v>Show</v>
      </c>
      <c r="H1033" s="67"/>
      <c r="I1033" s="68"/>
      <c r="J1033" s="68"/>
      <c r="K1033" s="34"/>
      <c r="L1033" s="75">
        <v>1033</v>
      </c>
      <c r="M103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33" s="77" t="s">
        <v>2278</v>
      </c>
      <c r="O1033" s="79">
        <v>44529.396354166667</v>
      </c>
      <c r="P1033" s="77" t="s">
        <v>2771</v>
      </c>
      <c r="Q1033" s="77"/>
      <c r="R1033" s="77"/>
      <c r="S1033" s="77" t="s">
        <v>4169</v>
      </c>
      <c r="T1033" s="79">
        <v>44529.396354166667</v>
      </c>
      <c r="U1033" s="80" t="s">
        <v>4982</v>
      </c>
      <c r="V1033" s="77"/>
      <c r="W1033" s="77"/>
      <c r="X1033" s="81" t="s">
        <v>6981</v>
      </c>
      <c r="Y1033" s="77"/>
    </row>
    <row r="1034" spans="1:25" x14ac:dyDescent="0.25">
      <c r="A1034" s="62" t="s">
        <v>753</v>
      </c>
      <c r="B1034" s="62" t="s">
        <v>1741</v>
      </c>
      <c r="C1034" s="63"/>
      <c r="D1034" s="64"/>
      <c r="E1034" s="65"/>
      <c r="F1034" s="66"/>
      <c r="G1034" s="63" t="str">
        <f>IF(Edges[[#This Row],[Relationship]]="Tweet","Skip","Show")</f>
        <v>Show</v>
      </c>
      <c r="H1034" s="67"/>
      <c r="I1034" s="68"/>
      <c r="J1034" s="68"/>
      <c r="K1034" s="34"/>
      <c r="L1034" s="75">
        <v>1034</v>
      </c>
      <c r="M103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34" s="77" t="s">
        <v>2278</v>
      </c>
      <c r="O1034" s="79">
        <v>44529.396909722222</v>
      </c>
      <c r="P1034" s="77" t="s">
        <v>2772</v>
      </c>
      <c r="Q1034" s="77"/>
      <c r="R1034" s="77"/>
      <c r="S1034" s="77"/>
      <c r="T1034" s="79">
        <v>44529.396909722222</v>
      </c>
      <c r="U1034" s="80" t="s">
        <v>4983</v>
      </c>
      <c r="V1034" s="77"/>
      <c r="W1034" s="77"/>
      <c r="X1034" s="81" t="s">
        <v>6982</v>
      </c>
      <c r="Y1034" s="81" t="s">
        <v>8408</v>
      </c>
    </row>
    <row r="1035" spans="1:25" x14ac:dyDescent="0.25">
      <c r="A1035" s="62" t="s">
        <v>753</v>
      </c>
      <c r="B1035" s="62" t="s">
        <v>1961</v>
      </c>
      <c r="C1035" s="63"/>
      <c r="D1035" s="64"/>
      <c r="E1035" s="65"/>
      <c r="F1035" s="66"/>
      <c r="G1035" s="63" t="str">
        <f>IF(Edges[[#This Row],[Relationship]]="Tweet","Skip","Show")</f>
        <v>Show</v>
      </c>
      <c r="H1035" s="67"/>
      <c r="I1035" s="68"/>
      <c r="J1035" s="68"/>
      <c r="K1035" s="34"/>
      <c r="L1035" s="75">
        <v>1035</v>
      </c>
      <c r="M103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35" s="77" t="s">
        <v>2278</v>
      </c>
      <c r="O1035" s="79">
        <v>44529.396909722222</v>
      </c>
      <c r="P1035" s="77" t="s">
        <v>2772</v>
      </c>
      <c r="Q1035" s="77"/>
      <c r="R1035" s="77"/>
      <c r="S1035" s="77"/>
      <c r="T1035" s="79">
        <v>44529.396909722222</v>
      </c>
      <c r="U1035" s="80" t="s">
        <v>4983</v>
      </c>
      <c r="V1035" s="77"/>
      <c r="W1035" s="77"/>
      <c r="X1035" s="81" t="s">
        <v>6982</v>
      </c>
      <c r="Y1035" s="81" t="s">
        <v>8408</v>
      </c>
    </row>
    <row r="1036" spans="1:25" x14ac:dyDescent="0.25">
      <c r="A1036" s="62" t="s">
        <v>753</v>
      </c>
      <c r="B1036" s="62" t="s">
        <v>1742</v>
      </c>
      <c r="C1036" s="63"/>
      <c r="D1036" s="64"/>
      <c r="E1036" s="65"/>
      <c r="F1036" s="66"/>
      <c r="G1036" s="63" t="str">
        <f>IF(Edges[[#This Row],[Relationship]]="Tweet","Skip","Show")</f>
        <v>Show</v>
      </c>
      <c r="H1036" s="67"/>
      <c r="I1036" s="68"/>
      <c r="J1036" s="68"/>
      <c r="K1036" s="34"/>
      <c r="L1036" s="75">
        <v>1036</v>
      </c>
      <c r="M103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36" s="77" t="s">
        <v>2278</v>
      </c>
      <c r="O1036" s="79">
        <v>44529.396909722222</v>
      </c>
      <c r="P1036" s="77" t="s">
        <v>2772</v>
      </c>
      <c r="Q1036" s="77"/>
      <c r="R1036" s="77"/>
      <c r="S1036" s="77"/>
      <c r="T1036" s="79">
        <v>44529.396909722222</v>
      </c>
      <c r="U1036" s="80" t="s">
        <v>4983</v>
      </c>
      <c r="V1036" s="77"/>
      <c r="W1036" s="77"/>
      <c r="X1036" s="81" t="s">
        <v>6982</v>
      </c>
      <c r="Y1036" s="81" t="s">
        <v>8408</v>
      </c>
    </row>
    <row r="1037" spans="1:25" x14ac:dyDescent="0.25">
      <c r="A1037" s="62" t="s">
        <v>753</v>
      </c>
      <c r="B1037" s="62" t="s">
        <v>1962</v>
      </c>
      <c r="C1037" s="63"/>
      <c r="D1037" s="64"/>
      <c r="E1037" s="65"/>
      <c r="F1037" s="66"/>
      <c r="G1037" s="63" t="str">
        <f>IF(Edges[[#This Row],[Relationship]]="Tweet","Skip","Show")</f>
        <v>Show</v>
      </c>
      <c r="H1037" s="67"/>
      <c r="I1037" s="68"/>
      <c r="J1037" s="68"/>
      <c r="K1037" s="34"/>
      <c r="L1037" s="75">
        <v>1037</v>
      </c>
      <c r="M103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37" s="77" t="s">
        <v>2279</v>
      </c>
      <c r="O1037" s="79">
        <v>44529.396909722222</v>
      </c>
      <c r="P1037" s="77" t="s">
        <v>2772</v>
      </c>
      <c r="Q1037" s="77"/>
      <c r="R1037" s="77"/>
      <c r="S1037" s="77"/>
      <c r="T1037" s="79">
        <v>44529.396909722222</v>
      </c>
      <c r="U1037" s="80" t="s">
        <v>4983</v>
      </c>
      <c r="V1037" s="77"/>
      <c r="W1037" s="77"/>
      <c r="X1037" s="81" t="s">
        <v>6982</v>
      </c>
      <c r="Y1037" s="81" t="s">
        <v>8408</v>
      </c>
    </row>
    <row r="1038" spans="1:25" x14ac:dyDescent="0.25">
      <c r="A1038" s="62" t="s">
        <v>754</v>
      </c>
      <c r="B1038" s="62" t="s">
        <v>1666</v>
      </c>
      <c r="C1038" s="63"/>
      <c r="D1038" s="64"/>
      <c r="E1038" s="65"/>
      <c r="F1038" s="66"/>
      <c r="G1038" s="63" t="str">
        <f>IF(Edges[[#This Row],[Relationship]]="Tweet","Skip","Show")</f>
        <v>Show</v>
      </c>
      <c r="H1038" s="67"/>
      <c r="I1038" s="68"/>
      <c r="J1038" s="68"/>
      <c r="K1038" s="34"/>
      <c r="L1038" s="75">
        <v>1038</v>
      </c>
      <c r="M103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38" s="77" t="s">
        <v>2278</v>
      </c>
      <c r="O1038" s="79">
        <v>44529.397268518522</v>
      </c>
      <c r="P1038" s="77" t="s">
        <v>2285</v>
      </c>
      <c r="Q1038" s="77"/>
      <c r="R1038" s="77"/>
      <c r="S1038" s="77"/>
      <c r="T1038" s="79">
        <v>44529.397268518522</v>
      </c>
      <c r="U1038" s="80" t="s">
        <v>4984</v>
      </c>
      <c r="V1038" s="77"/>
      <c r="W1038" s="77"/>
      <c r="X1038" s="81" t="s">
        <v>6983</v>
      </c>
      <c r="Y1038" s="77"/>
    </row>
    <row r="1039" spans="1:25" x14ac:dyDescent="0.25">
      <c r="A1039" s="62" t="s">
        <v>755</v>
      </c>
      <c r="B1039" s="62" t="s">
        <v>755</v>
      </c>
      <c r="C1039" s="63"/>
      <c r="D1039" s="64"/>
      <c r="E1039" s="65"/>
      <c r="F1039" s="66"/>
      <c r="G1039" s="63" t="str">
        <f>IF(Edges[[#This Row],[Relationship]]="Tweet","Skip","Show")</f>
        <v>Skip</v>
      </c>
      <c r="H1039" s="67"/>
      <c r="I1039" s="68"/>
      <c r="J1039" s="68"/>
      <c r="K1039" s="34"/>
      <c r="L1039" s="75">
        <v>1039</v>
      </c>
      <c r="M103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39" s="77" t="s">
        <v>178</v>
      </c>
      <c r="O1039" s="79">
        <v>44529.397581018522</v>
      </c>
      <c r="P1039" s="77" t="s">
        <v>2773</v>
      </c>
      <c r="Q1039" s="80" t="s">
        <v>3721</v>
      </c>
      <c r="R1039" s="77" t="s">
        <v>4055</v>
      </c>
      <c r="S1039" s="77"/>
      <c r="T1039" s="79">
        <v>44529.397581018522</v>
      </c>
      <c r="U1039" s="80" t="s">
        <v>4985</v>
      </c>
      <c r="V1039" s="77"/>
      <c r="W1039" s="77"/>
      <c r="X1039" s="81" t="s">
        <v>6984</v>
      </c>
      <c r="Y1039" s="77"/>
    </row>
    <row r="1040" spans="1:25" x14ac:dyDescent="0.25">
      <c r="A1040" s="62" t="s">
        <v>756</v>
      </c>
      <c r="B1040" s="62" t="s">
        <v>1704</v>
      </c>
      <c r="C1040" s="63"/>
      <c r="D1040" s="64"/>
      <c r="E1040" s="65"/>
      <c r="F1040" s="66"/>
      <c r="G1040" s="63" t="str">
        <f>IF(Edges[[#This Row],[Relationship]]="Tweet","Skip","Show")</f>
        <v>Show</v>
      </c>
      <c r="H1040" s="67"/>
      <c r="I1040" s="68"/>
      <c r="J1040" s="68"/>
      <c r="K1040" s="34"/>
      <c r="L1040" s="75">
        <v>1040</v>
      </c>
      <c r="M104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40" s="77" t="s">
        <v>2278</v>
      </c>
      <c r="O1040" s="79">
        <v>44529.397928240738</v>
      </c>
      <c r="P1040" s="77" t="s">
        <v>2318</v>
      </c>
      <c r="Q1040" s="77"/>
      <c r="R1040" s="77"/>
      <c r="S1040" s="77"/>
      <c r="T1040" s="79">
        <v>44529.397928240738</v>
      </c>
      <c r="U1040" s="80" t="s">
        <v>4986</v>
      </c>
      <c r="V1040" s="77"/>
      <c r="W1040" s="77"/>
      <c r="X1040" s="81" t="s">
        <v>6985</v>
      </c>
      <c r="Y1040" s="77"/>
    </row>
    <row r="1041" spans="1:25" x14ac:dyDescent="0.25">
      <c r="A1041" s="62" t="s">
        <v>756</v>
      </c>
      <c r="B1041" s="62" t="s">
        <v>1668</v>
      </c>
      <c r="C1041" s="63"/>
      <c r="D1041" s="64"/>
      <c r="E1041" s="65"/>
      <c r="F1041" s="66"/>
      <c r="G1041" s="63" t="str">
        <f>IF(Edges[[#This Row],[Relationship]]="Tweet","Skip","Show")</f>
        <v>Show</v>
      </c>
      <c r="H1041" s="67"/>
      <c r="I1041" s="68"/>
      <c r="J1041" s="68"/>
      <c r="K1041" s="34"/>
      <c r="L1041" s="75">
        <v>1041</v>
      </c>
      <c r="M104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41" s="77" t="s">
        <v>2278</v>
      </c>
      <c r="O1041" s="79">
        <v>44529.397928240738</v>
      </c>
      <c r="P1041" s="77" t="s">
        <v>2318</v>
      </c>
      <c r="Q1041" s="77"/>
      <c r="R1041" s="77"/>
      <c r="S1041" s="77"/>
      <c r="T1041" s="79">
        <v>44529.397928240738</v>
      </c>
      <c r="U1041" s="80" t="s">
        <v>4986</v>
      </c>
      <c r="V1041" s="77"/>
      <c r="W1041" s="77"/>
      <c r="X1041" s="81" t="s">
        <v>6985</v>
      </c>
      <c r="Y1041" s="77"/>
    </row>
    <row r="1042" spans="1:25" x14ac:dyDescent="0.25">
      <c r="A1042" s="62" t="s">
        <v>757</v>
      </c>
      <c r="B1042" s="62" t="s">
        <v>1963</v>
      </c>
      <c r="C1042" s="63"/>
      <c r="D1042" s="64"/>
      <c r="E1042" s="65"/>
      <c r="F1042" s="66"/>
      <c r="G1042" s="63" t="str">
        <f>IF(Edges[[#This Row],[Relationship]]="Tweet","Skip","Show")</f>
        <v>Show</v>
      </c>
      <c r="H1042" s="67"/>
      <c r="I1042" s="68"/>
      <c r="J1042" s="68"/>
      <c r="K1042" s="34"/>
      <c r="L1042" s="75">
        <v>1042</v>
      </c>
      <c r="M104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42" s="77" t="s">
        <v>2278</v>
      </c>
      <c r="O1042" s="79">
        <v>44529.398252314815</v>
      </c>
      <c r="P1042" s="77" t="s">
        <v>2774</v>
      </c>
      <c r="Q1042" s="77"/>
      <c r="R1042" s="77"/>
      <c r="S1042" s="77"/>
      <c r="T1042" s="79">
        <v>44529.398252314815</v>
      </c>
      <c r="U1042" s="80" t="s">
        <v>4987</v>
      </c>
      <c r="V1042" s="77"/>
      <c r="W1042" s="77"/>
      <c r="X1042" s="81" t="s">
        <v>6986</v>
      </c>
      <c r="Y1042" s="77"/>
    </row>
    <row r="1043" spans="1:25" x14ac:dyDescent="0.25">
      <c r="A1043" s="62" t="s">
        <v>758</v>
      </c>
      <c r="B1043" s="62" t="s">
        <v>1964</v>
      </c>
      <c r="C1043" s="63"/>
      <c r="D1043" s="64"/>
      <c r="E1043" s="65"/>
      <c r="F1043" s="66"/>
      <c r="G1043" s="63" t="str">
        <f>IF(Edges[[#This Row],[Relationship]]="Tweet","Skip","Show")</f>
        <v>Show</v>
      </c>
      <c r="H1043" s="67"/>
      <c r="I1043" s="68"/>
      <c r="J1043" s="68"/>
      <c r="K1043" s="34"/>
      <c r="L1043" s="75">
        <v>1043</v>
      </c>
      <c r="M104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43" s="77" t="s">
        <v>2278</v>
      </c>
      <c r="O1043" s="79">
        <v>44529.398379629631</v>
      </c>
      <c r="P1043" s="77" t="s">
        <v>2775</v>
      </c>
      <c r="Q1043" s="80" t="s">
        <v>3722</v>
      </c>
      <c r="R1043" s="77" t="s">
        <v>4018</v>
      </c>
      <c r="S1043" s="77"/>
      <c r="T1043" s="79">
        <v>44529.398379629631</v>
      </c>
      <c r="U1043" s="80" t="s">
        <v>4988</v>
      </c>
      <c r="V1043" s="77"/>
      <c r="W1043" s="77"/>
      <c r="X1043" s="81" t="s">
        <v>6987</v>
      </c>
      <c r="Y1043" s="81" t="s">
        <v>8409</v>
      </c>
    </row>
    <row r="1044" spans="1:25" x14ac:dyDescent="0.25">
      <c r="A1044" s="62" t="s">
        <v>758</v>
      </c>
      <c r="B1044" s="62" t="s">
        <v>1528</v>
      </c>
      <c r="C1044" s="63"/>
      <c r="D1044" s="64"/>
      <c r="E1044" s="65"/>
      <c r="F1044" s="66"/>
      <c r="G1044" s="63" t="str">
        <f>IF(Edges[[#This Row],[Relationship]]="Tweet","Skip","Show")</f>
        <v>Show</v>
      </c>
      <c r="H1044" s="67"/>
      <c r="I1044" s="68"/>
      <c r="J1044" s="68"/>
      <c r="K1044" s="34"/>
      <c r="L1044" s="75">
        <v>1044</v>
      </c>
      <c r="M104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44" s="77" t="s">
        <v>2278</v>
      </c>
      <c r="O1044" s="79">
        <v>44529.398379629631</v>
      </c>
      <c r="P1044" s="77" t="s">
        <v>2775</v>
      </c>
      <c r="Q1044" s="80" t="s">
        <v>3722</v>
      </c>
      <c r="R1044" s="77" t="s">
        <v>4018</v>
      </c>
      <c r="S1044" s="77"/>
      <c r="T1044" s="79">
        <v>44529.398379629631</v>
      </c>
      <c r="U1044" s="80" t="s">
        <v>4988</v>
      </c>
      <c r="V1044" s="77"/>
      <c r="W1044" s="77"/>
      <c r="X1044" s="81" t="s">
        <v>6987</v>
      </c>
      <c r="Y1044" s="81" t="s">
        <v>8409</v>
      </c>
    </row>
    <row r="1045" spans="1:25" x14ac:dyDescent="0.25">
      <c r="A1045" s="62" t="s">
        <v>758</v>
      </c>
      <c r="B1045" s="62" t="s">
        <v>1317</v>
      </c>
      <c r="C1045" s="63"/>
      <c r="D1045" s="64"/>
      <c r="E1045" s="65"/>
      <c r="F1045" s="66"/>
      <c r="G1045" s="63" t="str">
        <f>IF(Edges[[#This Row],[Relationship]]="Tweet","Skip","Show")</f>
        <v>Show</v>
      </c>
      <c r="H1045" s="67"/>
      <c r="I1045" s="68"/>
      <c r="J1045" s="68"/>
      <c r="K1045" s="34"/>
      <c r="L1045" s="75">
        <v>1045</v>
      </c>
      <c r="M104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45" s="77" t="s">
        <v>2279</v>
      </c>
      <c r="O1045" s="79">
        <v>44529.398379629631</v>
      </c>
      <c r="P1045" s="77" t="s">
        <v>2775</v>
      </c>
      <c r="Q1045" s="80" t="s">
        <v>3722</v>
      </c>
      <c r="R1045" s="77" t="s">
        <v>4018</v>
      </c>
      <c r="S1045" s="77"/>
      <c r="T1045" s="79">
        <v>44529.398379629631</v>
      </c>
      <c r="U1045" s="80" t="s">
        <v>4988</v>
      </c>
      <c r="V1045" s="77"/>
      <c r="W1045" s="77"/>
      <c r="X1045" s="81" t="s">
        <v>6987</v>
      </c>
      <c r="Y1045" s="81" t="s">
        <v>8409</v>
      </c>
    </row>
    <row r="1046" spans="1:25" x14ac:dyDescent="0.25">
      <c r="A1046" s="62" t="s">
        <v>759</v>
      </c>
      <c r="B1046" s="62" t="s">
        <v>1478</v>
      </c>
      <c r="C1046" s="63"/>
      <c r="D1046" s="64"/>
      <c r="E1046" s="65"/>
      <c r="F1046" s="66"/>
      <c r="G1046" s="63" t="str">
        <f>IF(Edges[[#This Row],[Relationship]]="Tweet","Skip","Show")</f>
        <v>Show</v>
      </c>
      <c r="H1046" s="67"/>
      <c r="I1046" s="68"/>
      <c r="J1046" s="68"/>
      <c r="K1046" s="34"/>
      <c r="L1046" s="75">
        <v>1046</v>
      </c>
      <c r="M104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46" s="77" t="s">
        <v>2278</v>
      </c>
      <c r="O1046" s="79">
        <v>44529.398495370369</v>
      </c>
      <c r="P1046" s="77" t="s">
        <v>2294</v>
      </c>
      <c r="Q1046" s="77"/>
      <c r="R1046" s="77"/>
      <c r="S1046" s="77" t="s">
        <v>4104</v>
      </c>
      <c r="T1046" s="79">
        <v>44529.398495370369</v>
      </c>
      <c r="U1046" s="80" t="s">
        <v>4989</v>
      </c>
      <c r="V1046" s="77"/>
      <c r="W1046" s="77"/>
      <c r="X1046" s="81" t="s">
        <v>6988</v>
      </c>
      <c r="Y1046" s="77"/>
    </row>
    <row r="1047" spans="1:25" x14ac:dyDescent="0.25">
      <c r="A1047" s="62" t="s">
        <v>760</v>
      </c>
      <c r="B1047" s="62" t="s">
        <v>1714</v>
      </c>
      <c r="C1047" s="63"/>
      <c r="D1047" s="64"/>
      <c r="E1047" s="65"/>
      <c r="F1047" s="66"/>
      <c r="G1047" s="63" t="str">
        <f>IF(Edges[[#This Row],[Relationship]]="Tweet","Skip","Show")</f>
        <v>Show</v>
      </c>
      <c r="H1047" s="67"/>
      <c r="I1047" s="68"/>
      <c r="J1047" s="68"/>
      <c r="K1047" s="34"/>
      <c r="L1047" s="75">
        <v>1047</v>
      </c>
      <c r="M104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47" s="77" t="s">
        <v>2278</v>
      </c>
      <c r="O1047" s="79">
        <v>44529.398680555554</v>
      </c>
      <c r="P1047" s="77" t="s">
        <v>2333</v>
      </c>
      <c r="Q1047" s="80" t="s">
        <v>3527</v>
      </c>
      <c r="R1047" s="77" t="s">
        <v>4022</v>
      </c>
      <c r="S1047" s="77" t="s">
        <v>4112</v>
      </c>
      <c r="T1047" s="79">
        <v>44529.398680555554</v>
      </c>
      <c r="U1047" s="80" t="s">
        <v>4990</v>
      </c>
      <c r="V1047" s="77"/>
      <c r="W1047" s="77"/>
      <c r="X1047" s="81" t="s">
        <v>6989</v>
      </c>
      <c r="Y1047" s="77"/>
    </row>
    <row r="1048" spans="1:25" x14ac:dyDescent="0.25">
      <c r="A1048" s="62" t="s">
        <v>761</v>
      </c>
      <c r="B1048" s="62" t="s">
        <v>1882</v>
      </c>
      <c r="C1048" s="63"/>
      <c r="D1048" s="64"/>
      <c r="E1048" s="65"/>
      <c r="F1048" s="66"/>
      <c r="G1048" s="63" t="str">
        <f>IF(Edges[[#This Row],[Relationship]]="Tweet","Skip","Show")</f>
        <v>Show</v>
      </c>
      <c r="H1048" s="67"/>
      <c r="I1048" s="68"/>
      <c r="J1048" s="68"/>
      <c r="K1048" s="34"/>
      <c r="L1048" s="75">
        <v>1048</v>
      </c>
      <c r="M104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48" s="77" t="s">
        <v>2278</v>
      </c>
      <c r="O1048" s="79">
        <v>44529.399097222224</v>
      </c>
      <c r="P1048" s="77" t="s">
        <v>2622</v>
      </c>
      <c r="Q1048" s="77"/>
      <c r="R1048" s="77"/>
      <c r="S1048" s="77"/>
      <c r="T1048" s="79">
        <v>44529.399097222224</v>
      </c>
      <c r="U1048" s="80" t="s">
        <v>4991</v>
      </c>
      <c r="V1048" s="77"/>
      <c r="W1048" s="77"/>
      <c r="X1048" s="81" t="s">
        <v>6990</v>
      </c>
      <c r="Y1048" s="77"/>
    </row>
    <row r="1049" spans="1:25" x14ac:dyDescent="0.25">
      <c r="A1049" s="62" t="s">
        <v>762</v>
      </c>
      <c r="B1049" s="62" t="s">
        <v>1756</v>
      </c>
      <c r="C1049" s="63"/>
      <c r="D1049" s="64"/>
      <c r="E1049" s="65"/>
      <c r="F1049" s="66"/>
      <c r="G1049" s="63" t="str">
        <f>IF(Edges[[#This Row],[Relationship]]="Tweet","Skip","Show")</f>
        <v>Show</v>
      </c>
      <c r="H1049" s="67"/>
      <c r="I1049" s="68"/>
      <c r="J1049" s="68"/>
      <c r="K1049" s="34"/>
      <c r="L1049" s="75">
        <v>1049</v>
      </c>
      <c r="M104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49" s="77" t="s">
        <v>2278</v>
      </c>
      <c r="O1049" s="79">
        <v>44529.399212962962</v>
      </c>
      <c r="P1049" s="77" t="s">
        <v>2366</v>
      </c>
      <c r="Q1049" s="77"/>
      <c r="R1049" s="77"/>
      <c r="S1049" s="77" t="s">
        <v>4116</v>
      </c>
      <c r="T1049" s="79">
        <v>44529.399212962962</v>
      </c>
      <c r="U1049" s="80" t="s">
        <v>4992</v>
      </c>
      <c r="V1049" s="77"/>
      <c r="W1049" s="77"/>
      <c r="X1049" s="81" t="s">
        <v>6991</v>
      </c>
      <c r="Y1049" s="77"/>
    </row>
    <row r="1050" spans="1:25" x14ac:dyDescent="0.25">
      <c r="A1050" s="62" t="s">
        <v>762</v>
      </c>
      <c r="B1050" s="62" t="s">
        <v>1668</v>
      </c>
      <c r="C1050" s="63"/>
      <c r="D1050" s="64"/>
      <c r="E1050" s="65"/>
      <c r="F1050" s="66"/>
      <c r="G1050" s="63" t="str">
        <f>IF(Edges[[#This Row],[Relationship]]="Tweet","Skip","Show")</f>
        <v>Show</v>
      </c>
      <c r="H1050" s="67"/>
      <c r="I1050" s="68"/>
      <c r="J1050" s="68"/>
      <c r="K1050" s="34"/>
      <c r="L1050" s="75">
        <v>1050</v>
      </c>
      <c r="M105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50" s="77" t="s">
        <v>2278</v>
      </c>
      <c r="O1050" s="79">
        <v>44529.399212962962</v>
      </c>
      <c r="P1050" s="77" t="s">
        <v>2366</v>
      </c>
      <c r="Q1050" s="77"/>
      <c r="R1050" s="77"/>
      <c r="S1050" s="77" t="s">
        <v>4116</v>
      </c>
      <c r="T1050" s="79">
        <v>44529.399212962962</v>
      </c>
      <c r="U1050" s="80" t="s">
        <v>4992</v>
      </c>
      <c r="V1050" s="77"/>
      <c r="W1050" s="77"/>
      <c r="X1050" s="81" t="s">
        <v>6991</v>
      </c>
      <c r="Y1050" s="77"/>
    </row>
    <row r="1051" spans="1:25" x14ac:dyDescent="0.25">
      <c r="A1051" s="62" t="s">
        <v>763</v>
      </c>
      <c r="B1051" s="62" t="s">
        <v>763</v>
      </c>
      <c r="C1051" s="63"/>
      <c r="D1051" s="64"/>
      <c r="E1051" s="65"/>
      <c r="F1051" s="66"/>
      <c r="G1051" s="63" t="str">
        <f>IF(Edges[[#This Row],[Relationship]]="Tweet","Skip","Show")</f>
        <v>Skip</v>
      </c>
      <c r="H1051" s="67"/>
      <c r="I1051" s="68"/>
      <c r="J1051" s="68"/>
      <c r="K1051" s="34"/>
      <c r="L1051" s="75">
        <v>1051</v>
      </c>
      <c r="M105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51" s="77" t="s">
        <v>178</v>
      </c>
      <c r="O1051" s="79">
        <v>44529.387708333335</v>
      </c>
      <c r="P1051" s="77" t="s">
        <v>2776</v>
      </c>
      <c r="Q1051" s="80" t="s">
        <v>3723</v>
      </c>
      <c r="R1051" s="77" t="s">
        <v>4056</v>
      </c>
      <c r="S1051" s="77"/>
      <c r="T1051" s="79">
        <v>44529.387708333335</v>
      </c>
      <c r="U1051" s="80" t="s">
        <v>4993</v>
      </c>
      <c r="V1051" s="77"/>
      <c r="W1051" s="77"/>
      <c r="X1051" s="81" t="s">
        <v>6992</v>
      </c>
      <c r="Y1051" s="77"/>
    </row>
    <row r="1052" spans="1:25" x14ac:dyDescent="0.25">
      <c r="A1052" s="62" t="s">
        <v>764</v>
      </c>
      <c r="B1052" s="62" t="s">
        <v>763</v>
      </c>
      <c r="C1052" s="63"/>
      <c r="D1052" s="64"/>
      <c r="E1052" s="65"/>
      <c r="F1052" s="66"/>
      <c r="G1052" s="63" t="str">
        <f>IF(Edges[[#This Row],[Relationship]]="Tweet","Skip","Show")</f>
        <v>Show</v>
      </c>
      <c r="H1052" s="67"/>
      <c r="I1052" s="68"/>
      <c r="J1052" s="68"/>
      <c r="K1052" s="34"/>
      <c r="L1052" s="75">
        <v>1052</v>
      </c>
      <c r="M105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52" s="77" t="s">
        <v>2278</v>
      </c>
      <c r="O1052" s="79">
        <v>44529.399236111109</v>
      </c>
      <c r="P1052" s="77" t="s">
        <v>2777</v>
      </c>
      <c r="Q1052" s="80" t="s">
        <v>3723</v>
      </c>
      <c r="R1052" s="77" t="s">
        <v>4056</v>
      </c>
      <c r="S1052" s="77"/>
      <c r="T1052" s="79">
        <v>44529.399236111109</v>
      </c>
      <c r="U1052" s="80" t="s">
        <v>4994</v>
      </c>
      <c r="V1052" s="77"/>
      <c r="W1052" s="77"/>
      <c r="X1052" s="81" t="s">
        <v>6993</v>
      </c>
      <c r="Y1052" s="77"/>
    </row>
    <row r="1053" spans="1:25" x14ac:dyDescent="0.25">
      <c r="A1053" s="62" t="s">
        <v>765</v>
      </c>
      <c r="B1053" s="62" t="s">
        <v>1756</v>
      </c>
      <c r="C1053" s="63"/>
      <c r="D1053" s="64"/>
      <c r="E1053" s="65"/>
      <c r="F1053" s="66"/>
      <c r="G1053" s="63" t="str">
        <f>IF(Edges[[#This Row],[Relationship]]="Tweet","Skip","Show")</f>
        <v>Show</v>
      </c>
      <c r="H1053" s="67"/>
      <c r="I1053" s="68"/>
      <c r="J1053" s="68"/>
      <c r="K1053" s="34"/>
      <c r="L1053" s="75">
        <v>1053</v>
      </c>
      <c r="M105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53" s="77" t="s">
        <v>2278</v>
      </c>
      <c r="O1053" s="79">
        <v>44529.399398148147</v>
      </c>
      <c r="P1053" s="77" t="s">
        <v>2778</v>
      </c>
      <c r="Q1053" s="77"/>
      <c r="R1053" s="77"/>
      <c r="S1053" s="77" t="s">
        <v>4116</v>
      </c>
      <c r="T1053" s="79">
        <v>44529.399398148147</v>
      </c>
      <c r="U1053" s="80" t="s">
        <v>4995</v>
      </c>
      <c r="V1053" s="77"/>
      <c r="W1053" s="77"/>
      <c r="X1053" s="81" t="s">
        <v>6994</v>
      </c>
      <c r="Y1053" s="77"/>
    </row>
    <row r="1054" spans="1:25" x14ac:dyDescent="0.25">
      <c r="A1054" s="62" t="s">
        <v>765</v>
      </c>
      <c r="B1054" s="62" t="s">
        <v>1668</v>
      </c>
      <c r="C1054" s="63"/>
      <c r="D1054" s="64"/>
      <c r="E1054" s="65"/>
      <c r="F1054" s="66"/>
      <c r="G1054" s="63" t="str">
        <f>IF(Edges[[#This Row],[Relationship]]="Tweet","Skip","Show")</f>
        <v>Show</v>
      </c>
      <c r="H1054" s="67"/>
      <c r="I1054" s="68"/>
      <c r="J1054" s="68"/>
      <c r="K1054" s="34"/>
      <c r="L1054" s="75">
        <v>1054</v>
      </c>
      <c r="M105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54" s="77" t="s">
        <v>2278</v>
      </c>
      <c r="O1054" s="79">
        <v>44529.399398148147</v>
      </c>
      <c r="P1054" s="77" t="s">
        <v>2778</v>
      </c>
      <c r="Q1054" s="77"/>
      <c r="R1054" s="77"/>
      <c r="S1054" s="77" t="s">
        <v>4116</v>
      </c>
      <c r="T1054" s="79">
        <v>44529.399398148147</v>
      </c>
      <c r="U1054" s="80" t="s">
        <v>4995</v>
      </c>
      <c r="V1054" s="77"/>
      <c r="W1054" s="77"/>
      <c r="X1054" s="81" t="s">
        <v>6994</v>
      </c>
      <c r="Y1054" s="77"/>
    </row>
    <row r="1055" spans="1:25" x14ac:dyDescent="0.25">
      <c r="A1055" s="62" t="s">
        <v>766</v>
      </c>
      <c r="B1055" s="62" t="s">
        <v>1708</v>
      </c>
      <c r="C1055" s="63"/>
      <c r="D1055" s="64"/>
      <c r="E1055" s="65"/>
      <c r="F1055" s="66"/>
      <c r="G1055" s="63" t="str">
        <f>IF(Edges[[#This Row],[Relationship]]="Tweet","Skip","Show")</f>
        <v>Show</v>
      </c>
      <c r="H1055" s="67"/>
      <c r="I1055" s="68"/>
      <c r="J1055" s="68"/>
      <c r="K1055" s="34"/>
      <c r="L1055" s="75">
        <v>1055</v>
      </c>
      <c r="M105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55" s="77" t="s">
        <v>2278</v>
      </c>
      <c r="O1055" s="79">
        <v>44529.400011574071</v>
      </c>
      <c r="P1055" s="77" t="s">
        <v>2779</v>
      </c>
      <c r="Q1055" s="77"/>
      <c r="R1055" s="77"/>
      <c r="S1055" s="77" t="s">
        <v>1668</v>
      </c>
      <c r="T1055" s="79">
        <v>44529.400011574071</v>
      </c>
      <c r="U1055" s="80" t="s">
        <v>4996</v>
      </c>
      <c r="V1055" s="77"/>
      <c r="W1055" s="77"/>
      <c r="X1055" s="81" t="s">
        <v>6995</v>
      </c>
      <c r="Y1055" s="77"/>
    </row>
    <row r="1056" spans="1:25" x14ac:dyDescent="0.25">
      <c r="A1056" s="62" t="s">
        <v>767</v>
      </c>
      <c r="B1056" s="62" t="s">
        <v>1756</v>
      </c>
      <c r="C1056" s="63"/>
      <c r="D1056" s="64"/>
      <c r="E1056" s="65"/>
      <c r="F1056" s="66"/>
      <c r="G1056" s="63" t="str">
        <f>IF(Edges[[#This Row],[Relationship]]="Tweet","Skip","Show")</f>
        <v>Show</v>
      </c>
      <c r="H1056" s="67"/>
      <c r="I1056" s="68"/>
      <c r="J1056" s="68"/>
      <c r="K1056" s="34"/>
      <c r="L1056" s="75">
        <v>1056</v>
      </c>
      <c r="M105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56" s="77" t="s">
        <v>2278</v>
      </c>
      <c r="O1056" s="79">
        <v>44529.400324074071</v>
      </c>
      <c r="P1056" s="77" t="s">
        <v>2780</v>
      </c>
      <c r="Q1056" s="77"/>
      <c r="R1056" s="77"/>
      <c r="S1056" s="77" t="s">
        <v>4116</v>
      </c>
      <c r="T1056" s="79">
        <v>44529.400324074071</v>
      </c>
      <c r="U1056" s="80" t="s">
        <v>4997</v>
      </c>
      <c r="V1056" s="77"/>
      <c r="W1056" s="77"/>
      <c r="X1056" s="81" t="s">
        <v>6996</v>
      </c>
      <c r="Y1056" s="77"/>
    </row>
    <row r="1057" spans="1:25" x14ac:dyDescent="0.25">
      <c r="A1057" s="62" t="s">
        <v>767</v>
      </c>
      <c r="B1057" s="62" t="s">
        <v>1668</v>
      </c>
      <c r="C1057" s="63"/>
      <c r="D1057" s="64"/>
      <c r="E1057" s="65"/>
      <c r="F1057" s="66"/>
      <c r="G1057" s="63" t="str">
        <f>IF(Edges[[#This Row],[Relationship]]="Tweet","Skip","Show")</f>
        <v>Show</v>
      </c>
      <c r="H1057" s="67"/>
      <c r="I1057" s="68"/>
      <c r="J1057" s="68"/>
      <c r="K1057" s="34"/>
      <c r="L1057" s="75">
        <v>1057</v>
      </c>
      <c r="M105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57" s="77" t="s">
        <v>2278</v>
      </c>
      <c r="O1057" s="79">
        <v>44529.400324074071</v>
      </c>
      <c r="P1057" s="77" t="s">
        <v>2780</v>
      </c>
      <c r="Q1057" s="77"/>
      <c r="R1057" s="77"/>
      <c r="S1057" s="77" t="s">
        <v>4116</v>
      </c>
      <c r="T1057" s="79">
        <v>44529.400324074071</v>
      </c>
      <c r="U1057" s="80" t="s">
        <v>4997</v>
      </c>
      <c r="V1057" s="77"/>
      <c r="W1057" s="77"/>
      <c r="X1057" s="81" t="s">
        <v>6996</v>
      </c>
      <c r="Y1057" s="77"/>
    </row>
    <row r="1058" spans="1:25" x14ac:dyDescent="0.25">
      <c r="A1058" s="62" t="s">
        <v>768</v>
      </c>
      <c r="B1058" s="62" t="s">
        <v>1713</v>
      </c>
      <c r="C1058" s="63"/>
      <c r="D1058" s="64"/>
      <c r="E1058" s="65"/>
      <c r="F1058" s="66"/>
      <c r="G1058" s="63" t="str">
        <f>IF(Edges[[#This Row],[Relationship]]="Tweet","Skip","Show")</f>
        <v>Show</v>
      </c>
      <c r="H1058" s="67"/>
      <c r="I1058" s="68"/>
      <c r="J1058" s="68"/>
      <c r="K1058" s="34"/>
      <c r="L1058" s="75">
        <v>1058</v>
      </c>
      <c r="M105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58" s="77" t="s">
        <v>2278</v>
      </c>
      <c r="O1058" s="79">
        <v>44529.401145833333</v>
      </c>
      <c r="P1058" s="77" t="s">
        <v>2332</v>
      </c>
      <c r="Q1058" s="77"/>
      <c r="R1058" s="77"/>
      <c r="S1058" s="77"/>
      <c r="T1058" s="79">
        <v>44529.401145833333</v>
      </c>
      <c r="U1058" s="80" t="s">
        <v>4998</v>
      </c>
      <c r="V1058" s="77"/>
      <c r="W1058" s="77"/>
      <c r="X1058" s="81" t="s">
        <v>6997</v>
      </c>
      <c r="Y1058" s="77"/>
    </row>
    <row r="1059" spans="1:25" x14ac:dyDescent="0.25">
      <c r="A1059" s="62" t="s">
        <v>769</v>
      </c>
      <c r="B1059" s="62" t="s">
        <v>1910</v>
      </c>
      <c r="C1059" s="63"/>
      <c r="D1059" s="64"/>
      <c r="E1059" s="65"/>
      <c r="F1059" s="66"/>
      <c r="G1059" s="63" t="str">
        <f>IF(Edges[[#This Row],[Relationship]]="Tweet","Skip","Show")</f>
        <v>Show</v>
      </c>
      <c r="H1059" s="67"/>
      <c r="I1059" s="68"/>
      <c r="J1059" s="68"/>
      <c r="K1059" s="34"/>
      <c r="L1059" s="75">
        <v>1059</v>
      </c>
      <c r="M105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59" s="77" t="s">
        <v>2278</v>
      </c>
      <c r="O1059" s="79">
        <v>44529.401412037034</v>
      </c>
      <c r="P1059" s="77" t="s">
        <v>2641</v>
      </c>
      <c r="Q1059" s="77"/>
      <c r="R1059" s="77"/>
      <c r="S1059" s="77"/>
      <c r="T1059" s="79">
        <v>44529.401412037034</v>
      </c>
      <c r="U1059" s="80" t="s">
        <v>4999</v>
      </c>
      <c r="V1059" s="77"/>
      <c r="W1059" s="77"/>
      <c r="X1059" s="81" t="s">
        <v>6998</v>
      </c>
      <c r="Y1059" s="77"/>
    </row>
    <row r="1060" spans="1:25" x14ac:dyDescent="0.25">
      <c r="A1060" s="62" t="s">
        <v>770</v>
      </c>
      <c r="B1060" s="62" t="s">
        <v>1965</v>
      </c>
      <c r="C1060" s="63"/>
      <c r="D1060" s="64"/>
      <c r="E1060" s="65"/>
      <c r="F1060" s="66"/>
      <c r="G1060" s="63" t="str">
        <f>IF(Edges[[#This Row],[Relationship]]="Tweet","Skip","Show")</f>
        <v>Show</v>
      </c>
      <c r="H1060" s="67"/>
      <c r="I1060" s="68"/>
      <c r="J1060" s="68"/>
      <c r="K1060" s="34"/>
      <c r="L1060" s="75">
        <v>1060</v>
      </c>
      <c r="M106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60" s="77" t="s">
        <v>2278</v>
      </c>
      <c r="O1060" s="79">
        <v>44529.396979166668</v>
      </c>
      <c r="P1060" s="77" t="s">
        <v>2781</v>
      </c>
      <c r="Q1060" s="80" t="s">
        <v>3724</v>
      </c>
      <c r="R1060" s="77" t="s">
        <v>4018</v>
      </c>
      <c r="S1060" s="77"/>
      <c r="T1060" s="79">
        <v>44529.396979166668</v>
      </c>
      <c r="U1060" s="80" t="s">
        <v>5000</v>
      </c>
      <c r="V1060" s="77"/>
      <c r="W1060" s="77"/>
      <c r="X1060" s="81" t="s">
        <v>6999</v>
      </c>
      <c r="Y1060" s="81" t="s">
        <v>8410</v>
      </c>
    </row>
    <row r="1061" spans="1:25" x14ac:dyDescent="0.25">
      <c r="A1061" s="62" t="s">
        <v>771</v>
      </c>
      <c r="B1061" s="62" t="s">
        <v>1965</v>
      </c>
      <c r="C1061" s="63"/>
      <c r="D1061" s="64"/>
      <c r="E1061" s="65"/>
      <c r="F1061" s="66"/>
      <c r="G1061" s="63" t="str">
        <f>IF(Edges[[#This Row],[Relationship]]="Tweet","Skip","Show")</f>
        <v>Show</v>
      </c>
      <c r="H1061" s="67"/>
      <c r="I1061" s="68"/>
      <c r="J1061" s="68"/>
      <c r="K1061" s="34"/>
      <c r="L1061" s="75">
        <v>1061</v>
      </c>
      <c r="M106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61" s="77" t="s">
        <v>2278</v>
      </c>
      <c r="O1061" s="79">
        <v>44529.401493055557</v>
      </c>
      <c r="P1061" s="77" t="s">
        <v>2782</v>
      </c>
      <c r="Q1061" s="77"/>
      <c r="R1061" s="77"/>
      <c r="S1061" s="77"/>
      <c r="T1061" s="79">
        <v>44529.401493055557</v>
      </c>
      <c r="U1061" s="80" t="s">
        <v>5001</v>
      </c>
      <c r="V1061" s="77"/>
      <c r="W1061" s="77"/>
      <c r="X1061" s="81" t="s">
        <v>7000</v>
      </c>
      <c r="Y1061" s="81" t="s">
        <v>6999</v>
      </c>
    </row>
    <row r="1062" spans="1:25" x14ac:dyDescent="0.25">
      <c r="A1062" s="62" t="s">
        <v>770</v>
      </c>
      <c r="B1062" s="62" t="s">
        <v>1966</v>
      </c>
      <c r="C1062" s="63"/>
      <c r="D1062" s="64"/>
      <c r="E1062" s="65"/>
      <c r="F1062" s="66"/>
      <c r="G1062" s="63" t="str">
        <f>IF(Edges[[#This Row],[Relationship]]="Tweet","Skip","Show")</f>
        <v>Show</v>
      </c>
      <c r="H1062" s="67"/>
      <c r="I1062" s="68"/>
      <c r="J1062" s="68"/>
      <c r="K1062" s="34"/>
      <c r="L1062" s="75">
        <v>1062</v>
      </c>
      <c r="M106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62" s="77" t="s">
        <v>2278</v>
      </c>
      <c r="O1062" s="79">
        <v>44529.396979166668</v>
      </c>
      <c r="P1062" s="77" t="s">
        <v>2781</v>
      </c>
      <c r="Q1062" s="80" t="s">
        <v>3724</v>
      </c>
      <c r="R1062" s="77" t="s">
        <v>4018</v>
      </c>
      <c r="S1062" s="77"/>
      <c r="T1062" s="79">
        <v>44529.396979166668</v>
      </c>
      <c r="U1062" s="80" t="s">
        <v>5000</v>
      </c>
      <c r="V1062" s="77"/>
      <c r="W1062" s="77"/>
      <c r="X1062" s="81" t="s">
        <v>6999</v>
      </c>
      <c r="Y1062" s="81" t="s">
        <v>8410</v>
      </c>
    </row>
    <row r="1063" spans="1:25" x14ac:dyDescent="0.25">
      <c r="A1063" s="62" t="s">
        <v>771</v>
      </c>
      <c r="B1063" s="62" t="s">
        <v>1966</v>
      </c>
      <c r="C1063" s="63"/>
      <c r="D1063" s="64"/>
      <c r="E1063" s="65"/>
      <c r="F1063" s="66"/>
      <c r="G1063" s="63" t="str">
        <f>IF(Edges[[#This Row],[Relationship]]="Tweet","Skip","Show")</f>
        <v>Show</v>
      </c>
      <c r="H1063" s="67"/>
      <c r="I1063" s="68"/>
      <c r="J1063" s="68"/>
      <c r="K1063" s="34"/>
      <c r="L1063" s="75">
        <v>1063</v>
      </c>
      <c r="M106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63" s="77" t="s">
        <v>2278</v>
      </c>
      <c r="O1063" s="79">
        <v>44529.401493055557</v>
      </c>
      <c r="P1063" s="77" t="s">
        <v>2782</v>
      </c>
      <c r="Q1063" s="77"/>
      <c r="R1063" s="77"/>
      <c r="S1063" s="77"/>
      <c r="T1063" s="79">
        <v>44529.401493055557</v>
      </c>
      <c r="U1063" s="80" t="s">
        <v>5001</v>
      </c>
      <c r="V1063" s="77"/>
      <c r="W1063" s="77"/>
      <c r="X1063" s="81" t="s">
        <v>7000</v>
      </c>
      <c r="Y1063" s="81" t="s">
        <v>6999</v>
      </c>
    </row>
    <row r="1064" spans="1:25" x14ac:dyDescent="0.25">
      <c r="A1064" s="62" t="s">
        <v>770</v>
      </c>
      <c r="B1064" s="62" t="s">
        <v>1967</v>
      </c>
      <c r="C1064" s="63"/>
      <c r="D1064" s="64"/>
      <c r="E1064" s="65"/>
      <c r="F1064" s="66"/>
      <c r="G1064" s="63" t="str">
        <f>IF(Edges[[#This Row],[Relationship]]="Tweet","Skip","Show")</f>
        <v>Show</v>
      </c>
      <c r="H1064" s="67"/>
      <c r="I1064" s="68"/>
      <c r="J1064" s="68"/>
      <c r="K1064" s="34"/>
      <c r="L1064" s="75">
        <v>1064</v>
      </c>
      <c r="M106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64" s="77" t="s">
        <v>2279</v>
      </c>
      <c r="O1064" s="79">
        <v>44529.396979166668</v>
      </c>
      <c r="P1064" s="77" t="s">
        <v>2781</v>
      </c>
      <c r="Q1064" s="80" t="s">
        <v>3724</v>
      </c>
      <c r="R1064" s="77" t="s">
        <v>4018</v>
      </c>
      <c r="S1064" s="77"/>
      <c r="T1064" s="79">
        <v>44529.396979166668</v>
      </c>
      <c r="U1064" s="80" t="s">
        <v>5000</v>
      </c>
      <c r="V1064" s="77"/>
      <c r="W1064" s="77"/>
      <c r="X1064" s="81" t="s">
        <v>6999</v>
      </c>
      <c r="Y1064" s="81" t="s">
        <v>8410</v>
      </c>
    </row>
    <row r="1065" spans="1:25" x14ac:dyDescent="0.25">
      <c r="A1065" s="62" t="s">
        <v>771</v>
      </c>
      <c r="B1065" s="62" t="s">
        <v>1967</v>
      </c>
      <c r="C1065" s="63"/>
      <c r="D1065" s="64"/>
      <c r="E1065" s="65"/>
      <c r="F1065" s="66"/>
      <c r="G1065" s="63" t="str">
        <f>IF(Edges[[#This Row],[Relationship]]="Tweet","Skip","Show")</f>
        <v>Show</v>
      </c>
      <c r="H1065" s="67"/>
      <c r="I1065" s="68"/>
      <c r="J1065" s="68"/>
      <c r="K1065" s="34"/>
      <c r="L1065" s="75">
        <v>1065</v>
      </c>
      <c r="M106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65" s="77" t="s">
        <v>2278</v>
      </c>
      <c r="O1065" s="79">
        <v>44529.401493055557</v>
      </c>
      <c r="P1065" s="77" t="s">
        <v>2782</v>
      </c>
      <c r="Q1065" s="77"/>
      <c r="R1065" s="77"/>
      <c r="S1065" s="77"/>
      <c r="T1065" s="79">
        <v>44529.401493055557</v>
      </c>
      <c r="U1065" s="80" t="s">
        <v>5001</v>
      </c>
      <c r="V1065" s="77"/>
      <c r="W1065" s="77"/>
      <c r="X1065" s="81" t="s">
        <v>7000</v>
      </c>
      <c r="Y1065" s="81" t="s">
        <v>6999</v>
      </c>
    </row>
    <row r="1066" spans="1:25" x14ac:dyDescent="0.25">
      <c r="A1066" s="62" t="s">
        <v>770</v>
      </c>
      <c r="B1066" s="62" t="s">
        <v>771</v>
      </c>
      <c r="C1066" s="63"/>
      <c r="D1066" s="64"/>
      <c r="E1066" s="65"/>
      <c r="F1066" s="66"/>
      <c r="G1066" s="63" t="str">
        <f>IF(Edges[[#This Row],[Relationship]]="Tweet","Skip","Show")</f>
        <v>Show</v>
      </c>
      <c r="H1066" s="67"/>
      <c r="I1066" s="68"/>
      <c r="J1066" s="68"/>
      <c r="K1066" s="34"/>
      <c r="L1066" s="75">
        <v>1066</v>
      </c>
      <c r="M106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66" s="77" t="s">
        <v>2278</v>
      </c>
      <c r="O1066" s="79">
        <v>44529.396979166668</v>
      </c>
      <c r="P1066" s="77" t="s">
        <v>2781</v>
      </c>
      <c r="Q1066" s="80" t="s">
        <v>3724</v>
      </c>
      <c r="R1066" s="77" t="s">
        <v>4018</v>
      </c>
      <c r="S1066" s="77"/>
      <c r="T1066" s="79">
        <v>44529.396979166668</v>
      </c>
      <c r="U1066" s="80" t="s">
        <v>5000</v>
      </c>
      <c r="V1066" s="77"/>
      <c r="W1066" s="77"/>
      <c r="X1066" s="81" t="s">
        <v>6999</v>
      </c>
      <c r="Y1066" s="81" t="s">
        <v>8410</v>
      </c>
    </row>
    <row r="1067" spans="1:25" x14ac:dyDescent="0.25">
      <c r="A1067" s="62" t="s">
        <v>771</v>
      </c>
      <c r="B1067" s="62" t="s">
        <v>770</v>
      </c>
      <c r="C1067" s="63"/>
      <c r="D1067" s="64"/>
      <c r="E1067" s="65"/>
      <c r="F1067" s="66"/>
      <c r="G1067" s="63" t="str">
        <f>IF(Edges[[#This Row],[Relationship]]="Tweet","Skip","Show")</f>
        <v>Show</v>
      </c>
      <c r="H1067" s="67"/>
      <c r="I1067" s="68"/>
      <c r="J1067" s="68"/>
      <c r="K1067" s="34"/>
      <c r="L1067" s="75">
        <v>1067</v>
      </c>
      <c r="M106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67" s="77" t="s">
        <v>2279</v>
      </c>
      <c r="O1067" s="79">
        <v>44529.401493055557</v>
      </c>
      <c r="P1067" s="77" t="s">
        <v>2782</v>
      </c>
      <c r="Q1067" s="77"/>
      <c r="R1067" s="77"/>
      <c r="S1067" s="77"/>
      <c r="T1067" s="79">
        <v>44529.401493055557</v>
      </c>
      <c r="U1067" s="80" t="s">
        <v>5001</v>
      </c>
      <c r="V1067" s="77"/>
      <c r="W1067" s="77"/>
      <c r="X1067" s="81" t="s">
        <v>7000</v>
      </c>
      <c r="Y1067" s="81" t="s">
        <v>6999</v>
      </c>
    </row>
    <row r="1068" spans="1:25" x14ac:dyDescent="0.25">
      <c r="A1068" s="62" t="s">
        <v>772</v>
      </c>
      <c r="B1068" s="62" t="s">
        <v>1968</v>
      </c>
      <c r="C1068" s="63"/>
      <c r="D1068" s="64"/>
      <c r="E1068" s="65"/>
      <c r="F1068" s="66"/>
      <c r="G1068" s="63" t="str">
        <f>IF(Edges[[#This Row],[Relationship]]="Tweet","Skip","Show")</f>
        <v>Show</v>
      </c>
      <c r="H1068" s="67"/>
      <c r="I1068" s="68"/>
      <c r="J1068" s="68"/>
      <c r="K1068" s="34"/>
      <c r="L1068" s="75">
        <v>1068</v>
      </c>
      <c r="M106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68" s="77" t="s">
        <v>2278</v>
      </c>
      <c r="O1068" s="79">
        <v>44529.402372685188</v>
      </c>
      <c r="P1068" s="77" t="s">
        <v>2783</v>
      </c>
      <c r="Q1068" s="77"/>
      <c r="R1068" s="77"/>
      <c r="S1068" s="77" t="s">
        <v>4170</v>
      </c>
      <c r="T1068" s="79">
        <v>44529.402372685188</v>
      </c>
      <c r="U1068" s="80" t="s">
        <v>5002</v>
      </c>
      <c r="V1068" s="77"/>
      <c r="W1068" s="77"/>
      <c r="X1068" s="81" t="s">
        <v>7001</v>
      </c>
      <c r="Y1068" s="77"/>
    </row>
    <row r="1069" spans="1:25" x14ac:dyDescent="0.25">
      <c r="A1069" s="62" t="s">
        <v>773</v>
      </c>
      <c r="B1069" s="62" t="s">
        <v>1631</v>
      </c>
      <c r="C1069" s="63"/>
      <c r="D1069" s="64"/>
      <c r="E1069" s="65"/>
      <c r="F1069" s="66"/>
      <c r="G1069" s="63" t="str">
        <f>IF(Edges[[#This Row],[Relationship]]="Tweet","Skip","Show")</f>
        <v>Show</v>
      </c>
      <c r="H1069" s="67"/>
      <c r="I1069" s="68"/>
      <c r="J1069" s="68"/>
      <c r="K1069" s="34"/>
      <c r="L1069" s="75">
        <v>1069</v>
      </c>
      <c r="M106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69" s="77" t="s">
        <v>2278</v>
      </c>
      <c r="O1069" s="79">
        <v>44529.402453703704</v>
      </c>
      <c r="P1069" s="77" t="s">
        <v>2784</v>
      </c>
      <c r="Q1069" s="77"/>
      <c r="R1069" s="77"/>
      <c r="S1069" s="77"/>
      <c r="T1069" s="79">
        <v>44529.402453703704</v>
      </c>
      <c r="U1069" s="80" t="s">
        <v>5003</v>
      </c>
      <c r="V1069" s="77"/>
      <c r="W1069" s="77"/>
      <c r="X1069" s="81" t="s">
        <v>7002</v>
      </c>
      <c r="Y1069" s="77"/>
    </row>
    <row r="1070" spans="1:25" x14ac:dyDescent="0.25">
      <c r="A1070" s="62" t="s">
        <v>774</v>
      </c>
      <c r="B1070" s="62" t="s">
        <v>1631</v>
      </c>
      <c r="C1070" s="63"/>
      <c r="D1070" s="64"/>
      <c r="E1070" s="65"/>
      <c r="F1070" s="66"/>
      <c r="G1070" s="63" t="str">
        <f>IF(Edges[[#This Row],[Relationship]]="Tweet","Skip","Show")</f>
        <v>Show</v>
      </c>
      <c r="H1070" s="67"/>
      <c r="I1070" s="68"/>
      <c r="J1070" s="68"/>
      <c r="K1070" s="34"/>
      <c r="L1070" s="75">
        <v>1070</v>
      </c>
      <c r="M107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70" s="77" t="s">
        <v>2278</v>
      </c>
      <c r="O1070" s="79">
        <v>44529.402499999997</v>
      </c>
      <c r="P1070" s="77" t="s">
        <v>2784</v>
      </c>
      <c r="Q1070" s="77"/>
      <c r="R1070" s="77"/>
      <c r="S1070" s="77"/>
      <c r="T1070" s="79">
        <v>44529.402499999997</v>
      </c>
      <c r="U1070" s="80" t="s">
        <v>5004</v>
      </c>
      <c r="V1070" s="77"/>
      <c r="W1070" s="77"/>
      <c r="X1070" s="81" t="s">
        <v>7003</v>
      </c>
      <c r="Y1070" s="77"/>
    </row>
    <row r="1071" spans="1:25" x14ac:dyDescent="0.25">
      <c r="A1071" s="62" t="s">
        <v>775</v>
      </c>
      <c r="B1071" s="62" t="s">
        <v>1631</v>
      </c>
      <c r="C1071" s="63"/>
      <c r="D1071" s="64"/>
      <c r="E1071" s="65"/>
      <c r="F1071" s="66"/>
      <c r="G1071" s="63" t="str">
        <f>IF(Edges[[#This Row],[Relationship]]="Tweet","Skip","Show")</f>
        <v>Show</v>
      </c>
      <c r="H1071" s="67"/>
      <c r="I1071" s="68"/>
      <c r="J1071" s="68"/>
      <c r="K1071" s="34"/>
      <c r="L1071" s="75">
        <v>1071</v>
      </c>
      <c r="M107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71" s="77" t="s">
        <v>2278</v>
      </c>
      <c r="O1071" s="79">
        <v>44529.402499999997</v>
      </c>
      <c r="P1071" s="77" t="s">
        <v>2784</v>
      </c>
      <c r="Q1071" s="77"/>
      <c r="R1071" s="77"/>
      <c r="S1071" s="77"/>
      <c r="T1071" s="79">
        <v>44529.402499999997</v>
      </c>
      <c r="U1071" s="80" t="s">
        <v>5005</v>
      </c>
      <c r="V1071" s="77"/>
      <c r="W1071" s="77"/>
      <c r="X1071" s="81" t="s">
        <v>7004</v>
      </c>
      <c r="Y1071" s="77"/>
    </row>
    <row r="1072" spans="1:25" x14ac:dyDescent="0.25">
      <c r="A1072" s="62" t="s">
        <v>776</v>
      </c>
      <c r="B1072" s="62" t="s">
        <v>1631</v>
      </c>
      <c r="C1072" s="63"/>
      <c r="D1072" s="64"/>
      <c r="E1072" s="65"/>
      <c r="F1072" s="66"/>
      <c r="G1072" s="63" t="str">
        <f>IF(Edges[[#This Row],[Relationship]]="Tweet","Skip","Show")</f>
        <v>Show</v>
      </c>
      <c r="H1072" s="67"/>
      <c r="I1072" s="68"/>
      <c r="J1072" s="68"/>
      <c r="K1072" s="34"/>
      <c r="L1072" s="75">
        <v>1072</v>
      </c>
      <c r="M107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72" s="77" t="s">
        <v>2278</v>
      </c>
      <c r="O1072" s="79">
        <v>44529.402557870373</v>
      </c>
      <c r="P1072" s="77" t="s">
        <v>2784</v>
      </c>
      <c r="Q1072" s="77"/>
      <c r="R1072" s="77"/>
      <c r="S1072" s="77"/>
      <c r="T1072" s="79">
        <v>44529.402557870373</v>
      </c>
      <c r="U1072" s="80" t="s">
        <v>5006</v>
      </c>
      <c r="V1072" s="77"/>
      <c r="W1072" s="77"/>
      <c r="X1072" s="81" t="s">
        <v>7005</v>
      </c>
      <c r="Y1072" s="77"/>
    </row>
    <row r="1073" spans="1:25" x14ac:dyDescent="0.25">
      <c r="A1073" s="62" t="s">
        <v>777</v>
      </c>
      <c r="B1073" s="62" t="s">
        <v>1631</v>
      </c>
      <c r="C1073" s="63"/>
      <c r="D1073" s="64"/>
      <c r="E1073" s="65"/>
      <c r="F1073" s="66"/>
      <c r="G1073" s="63" t="str">
        <f>IF(Edges[[#This Row],[Relationship]]="Tweet","Skip","Show")</f>
        <v>Show</v>
      </c>
      <c r="H1073" s="67"/>
      <c r="I1073" s="68"/>
      <c r="J1073" s="68"/>
      <c r="K1073" s="34"/>
      <c r="L1073" s="75">
        <v>1073</v>
      </c>
      <c r="M107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73" s="77" t="s">
        <v>2278</v>
      </c>
      <c r="O1073" s="79">
        <v>44529.402581018519</v>
      </c>
      <c r="P1073" s="77" t="s">
        <v>2784</v>
      </c>
      <c r="Q1073" s="77"/>
      <c r="R1073" s="77"/>
      <c r="S1073" s="77"/>
      <c r="T1073" s="79">
        <v>44529.402581018519</v>
      </c>
      <c r="U1073" s="80" t="s">
        <v>5007</v>
      </c>
      <c r="V1073" s="77"/>
      <c r="W1073" s="77"/>
      <c r="X1073" s="81" t="s">
        <v>7006</v>
      </c>
      <c r="Y1073" s="77"/>
    </row>
    <row r="1074" spans="1:25" x14ac:dyDescent="0.25">
      <c r="A1074" s="62" t="s">
        <v>778</v>
      </c>
      <c r="B1074" s="62" t="s">
        <v>1631</v>
      </c>
      <c r="C1074" s="63"/>
      <c r="D1074" s="64"/>
      <c r="E1074" s="65"/>
      <c r="F1074" s="66"/>
      <c r="G1074" s="63" t="str">
        <f>IF(Edges[[#This Row],[Relationship]]="Tweet","Skip","Show")</f>
        <v>Show</v>
      </c>
      <c r="H1074" s="67"/>
      <c r="I1074" s="68"/>
      <c r="J1074" s="68"/>
      <c r="K1074" s="34"/>
      <c r="L1074" s="75">
        <v>1074</v>
      </c>
      <c r="M107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74" s="77" t="s">
        <v>2278</v>
      </c>
      <c r="O1074" s="79">
        <v>44529.402592592596</v>
      </c>
      <c r="P1074" s="77" t="s">
        <v>2784</v>
      </c>
      <c r="Q1074" s="77"/>
      <c r="R1074" s="77"/>
      <c r="S1074" s="77"/>
      <c r="T1074" s="79">
        <v>44529.402592592596</v>
      </c>
      <c r="U1074" s="80" t="s">
        <v>5008</v>
      </c>
      <c r="V1074" s="77"/>
      <c r="W1074" s="77"/>
      <c r="X1074" s="81" t="s">
        <v>7007</v>
      </c>
      <c r="Y1074" s="77"/>
    </row>
    <row r="1075" spans="1:25" x14ac:dyDescent="0.25">
      <c r="A1075" s="62" t="s">
        <v>779</v>
      </c>
      <c r="B1075" s="62" t="s">
        <v>1631</v>
      </c>
      <c r="C1075" s="63"/>
      <c r="D1075" s="64"/>
      <c r="E1075" s="65"/>
      <c r="F1075" s="66"/>
      <c r="G1075" s="63" t="str">
        <f>IF(Edges[[#This Row],[Relationship]]="Tweet","Skip","Show")</f>
        <v>Show</v>
      </c>
      <c r="H1075" s="67"/>
      <c r="I1075" s="68"/>
      <c r="J1075" s="68"/>
      <c r="K1075" s="34"/>
      <c r="L1075" s="75">
        <v>1075</v>
      </c>
      <c r="M107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75" s="77" t="s">
        <v>2278</v>
      </c>
      <c r="O1075" s="79">
        <v>44529.402604166666</v>
      </c>
      <c r="P1075" s="77" t="s">
        <v>2784</v>
      </c>
      <c r="Q1075" s="77"/>
      <c r="R1075" s="77"/>
      <c r="S1075" s="77"/>
      <c r="T1075" s="79">
        <v>44529.402604166666</v>
      </c>
      <c r="U1075" s="80" t="s">
        <v>5009</v>
      </c>
      <c r="V1075" s="77"/>
      <c r="W1075" s="77"/>
      <c r="X1075" s="81" t="s">
        <v>7008</v>
      </c>
      <c r="Y1075" s="77"/>
    </row>
    <row r="1076" spans="1:25" x14ac:dyDescent="0.25">
      <c r="A1076" s="62" t="s">
        <v>780</v>
      </c>
      <c r="B1076" s="62" t="s">
        <v>1631</v>
      </c>
      <c r="C1076" s="63"/>
      <c r="D1076" s="64"/>
      <c r="E1076" s="65"/>
      <c r="F1076" s="66"/>
      <c r="G1076" s="63" t="str">
        <f>IF(Edges[[#This Row],[Relationship]]="Tweet","Skip","Show")</f>
        <v>Show</v>
      </c>
      <c r="H1076" s="67"/>
      <c r="I1076" s="68"/>
      <c r="J1076" s="68"/>
      <c r="K1076" s="34"/>
      <c r="L1076" s="75">
        <v>1076</v>
      </c>
      <c r="M107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76" s="77" t="s">
        <v>2278</v>
      </c>
      <c r="O1076" s="79">
        <v>44529.402604166666</v>
      </c>
      <c r="P1076" s="77" t="s">
        <v>2784</v>
      </c>
      <c r="Q1076" s="77"/>
      <c r="R1076" s="77"/>
      <c r="S1076" s="77"/>
      <c r="T1076" s="79">
        <v>44529.402604166666</v>
      </c>
      <c r="U1076" s="80" t="s">
        <v>5010</v>
      </c>
      <c r="V1076" s="77"/>
      <c r="W1076" s="77"/>
      <c r="X1076" s="81" t="s">
        <v>7009</v>
      </c>
      <c r="Y1076" s="77"/>
    </row>
    <row r="1077" spans="1:25" x14ac:dyDescent="0.25">
      <c r="A1077" s="62" t="s">
        <v>781</v>
      </c>
      <c r="B1077" s="62" t="s">
        <v>1631</v>
      </c>
      <c r="C1077" s="63"/>
      <c r="D1077" s="64"/>
      <c r="E1077" s="65"/>
      <c r="F1077" s="66"/>
      <c r="G1077" s="63" t="str">
        <f>IF(Edges[[#This Row],[Relationship]]="Tweet","Skip","Show")</f>
        <v>Show</v>
      </c>
      <c r="H1077" s="67"/>
      <c r="I1077" s="68"/>
      <c r="J1077" s="68"/>
      <c r="K1077" s="34"/>
      <c r="L1077" s="75">
        <v>1077</v>
      </c>
      <c r="M107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77" s="77" t="s">
        <v>2278</v>
      </c>
      <c r="O1077" s="79">
        <v>44529.402638888889</v>
      </c>
      <c r="P1077" s="77" t="s">
        <v>2784</v>
      </c>
      <c r="Q1077" s="77"/>
      <c r="R1077" s="77"/>
      <c r="S1077" s="77"/>
      <c r="T1077" s="79">
        <v>44529.402638888889</v>
      </c>
      <c r="U1077" s="80" t="s">
        <v>5011</v>
      </c>
      <c r="V1077" s="77"/>
      <c r="W1077" s="77"/>
      <c r="X1077" s="81" t="s">
        <v>7010</v>
      </c>
      <c r="Y1077" s="77"/>
    </row>
    <row r="1078" spans="1:25" x14ac:dyDescent="0.25">
      <c r="A1078" s="62" t="s">
        <v>782</v>
      </c>
      <c r="B1078" s="62" t="s">
        <v>1631</v>
      </c>
      <c r="C1078" s="63"/>
      <c r="D1078" s="64"/>
      <c r="E1078" s="65"/>
      <c r="F1078" s="66"/>
      <c r="G1078" s="63" t="str">
        <f>IF(Edges[[#This Row],[Relationship]]="Tweet","Skip","Show")</f>
        <v>Show</v>
      </c>
      <c r="H1078" s="67"/>
      <c r="I1078" s="68"/>
      <c r="J1078" s="68"/>
      <c r="K1078" s="34"/>
      <c r="L1078" s="75">
        <v>1078</v>
      </c>
      <c r="M107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78" s="77" t="s">
        <v>2278</v>
      </c>
      <c r="O1078" s="79">
        <v>44529.402673611112</v>
      </c>
      <c r="P1078" s="77" t="s">
        <v>2784</v>
      </c>
      <c r="Q1078" s="77"/>
      <c r="R1078" s="77"/>
      <c r="S1078" s="77"/>
      <c r="T1078" s="79">
        <v>44529.402673611112</v>
      </c>
      <c r="U1078" s="80" t="s">
        <v>5012</v>
      </c>
      <c r="V1078" s="77"/>
      <c r="W1078" s="77"/>
      <c r="X1078" s="81" t="s">
        <v>7011</v>
      </c>
      <c r="Y1078" s="77"/>
    </row>
    <row r="1079" spans="1:25" x14ac:dyDescent="0.25">
      <c r="A1079" s="62" t="s">
        <v>783</v>
      </c>
      <c r="B1079" s="62" t="s">
        <v>1631</v>
      </c>
      <c r="C1079" s="63"/>
      <c r="D1079" s="64"/>
      <c r="E1079" s="65"/>
      <c r="F1079" s="66"/>
      <c r="G1079" s="63" t="str">
        <f>IF(Edges[[#This Row],[Relationship]]="Tweet","Skip","Show")</f>
        <v>Show</v>
      </c>
      <c r="H1079" s="67"/>
      <c r="I1079" s="68"/>
      <c r="J1079" s="68"/>
      <c r="K1079" s="34"/>
      <c r="L1079" s="75">
        <v>1079</v>
      </c>
      <c r="M107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79" s="77" t="s">
        <v>2278</v>
      </c>
      <c r="O1079" s="79">
        <v>44529.402696759258</v>
      </c>
      <c r="P1079" s="77" t="s">
        <v>2784</v>
      </c>
      <c r="Q1079" s="77"/>
      <c r="R1079" s="77"/>
      <c r="S1079" s="77"/>
      <c r="T1079" s="79">
        <v>44529.402696759258</v>
      </c>
      <c r="U1079" s="80" t="s">
        <v>5013</v>
      </c>
      <c r="V1079" s="77"/>
      <c r="W1079" s="77"/>
      <c r="X1079" s="81" t="s">
        <v>7012</v>
      </c>
      <c r="Y1079" s="77"/>
    </row>
    <row r="1080" spans="1:25" x14ac:dyDescent="0.25">
      <c r="A1080" s="62" t="s">
        <v>784</v>
      </c>
      <c r="B1080" s="62" t="s">
        <v>1631</v>
      </c>
      <c r="C1080" s="63"/>
      <c r="D1080" s="64"/>
      <c r="E1080" s="65"/>
      <c r="F1080" s="66"/>
      <c r="G1080" s="63" t="str">
        <f>IF(Edges[[#This Row],[Relationship]]="Tweet","Skip","Show")</f>
        <v>Show</v>
      </c>
      <c r="H1080" s="67"/>
      <c r="I1080" s="68"/>
      <c r="J1080" s="68"/>
      <c r="K1080" s="34"/>
      <c r="L1080" s="75">
        <v>1080</v>
      </c>
      <c r="M108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80" s="77" t="s">
        <v>2278</v>
      </c>
      <c r="O1080" s="79">
        <v>44529.402708333335</v>
      </c>
      <c r="P1080" s="77" t="s">
        <v>2784</v>
      </c>
      <c r="Q1080" s="77"/>
      <c r="R1080" s="77"/>
      <c r="S1080" s="77"/>
      <c r="T1080" s="79">
        <v>44529.402708333335</v>
      </c>
      <c r="U1080" s="80" t="s">
        <v>5014</v>
      </c>
      <c r="V1080" s="77"/>
      <c r="W1080" s="77"/>
      <c r="X1080" s="81" t="s">
        <v>7013</v>
      </c>
      <c r="Y1080" s="77"/>
    </row>
    <row r="1081" spans="1:25" x14ac:dyDescent="0.25">
      <c r="A1081" s="62" t="s">
        <v>785</v>
      </c>
      <c r="B1081" s="62" t="s">
        <v>1631</v>
      </c>
      <c r="C1081" s="63"/>
      <c r="D1081" s="64"/>
      <c r="E1081" s="65"/>
      <c r="F1081" s="66"/>
      <c r="G1081" s="63" t="str">
        <f>IF(Edges[[#This Row],[Relationship]]="Tweet","Skip","Show")</f>
        <v>Show</v>
      </c>
      <c r="H1081" s="67"/>
      <c r="I1081" s="68"/>
      <c r="J1081" s="68"/>
      <c r="K1081" s="34"/>
      <c r="L1081" s="75">
        <v>1081</v>
      </c>
      <c r="M108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81" s="77" t="s">
        <v>2278</v>
      </c>
      <c r="O1081" s="79">
        <v>44529.402743055558</v>
      </c>
      <c r="P1081" s="77" t="s">
        <v>2784</v>
      </c>
      <c r="Q1081" s="77"/>
      <c r="R1081" s="77"/>
      <c r="S1081" s="77"/>
      <c r="T1081" s="79">
        <v>44529.402743055558</v>
      </c>
      <c r="U1081" s="80" t="s">
        <v>5015</v>
      </c>
      <c r="V1081" s="77"/>
      <c r="W1081" s="77"/>
      <c r="X1081" s="81" t="s">
        <v>7014</v>
      </c>
      <c r="Y1081" s="77"/>
    </row>
    <row r="1082" spans="1:25" x14ac:dyDescent="0.25">
      <c r="A1082" s="62" t="s">
        <v>786</v>
      </c>
      <c r="B1082" s="62" t="s">
        <v>1631</v>
      </c>
      <c r="C1082" s="63"/>
      <c r="D1082" s="64"/>
      <c r="E1082" s="65"/>
      <c r="F1082" s="66"/>
      <c r="G1082" s="63" t="str">
        <f>IF(Edges[[#This Row],[Relationship]]="Tweet","Skip","Show")</f>
        <v>Show</v>
      </c>
      <c r="H1082" s="67"/>
      <c r="I1082" s="68"/>
      <c r="J1082" s="68"/>
      <c r="K1082" s="34"/>
      <c r="L1082" s="75">
        <v>1082</v>
      </c>
      <c r="M108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82" s="77" t="s">
        <v>2278</v>
      </c>
      <c r="O1082" s="79">
        <v>44529.402789351851</v>
      </c>
      <c r="P1082" s="77" t="s">
        <v>2784</v>
      </c>
      <c r="Q1082" s="77"/>
      <c r="R1082" s="77"/>
      <c r="S1082" s="77"/>
      <c r="T1082" s="79">
        <v>44529.402789351851</v>
      </c>
      <c r="U1082" s="80" t="s">
        <v>5016</v>
      </c>
      <c r="V1082" s="77"/>
      <c r="W1082" s="77"/>
      <c r="X1082" s="81" t="s">
        <v>7015</v>
      </c>
      <c r="Y1082" s="77"/>
    </row>
    <row r="1083" spans="1:25" x14ac:dyDescent="0.25">
      <c r="A1083" s="62" t="s">
        <v>787</v>
      </c>
      <c r="B1083" s="62" t="s">
        <v>1631</v>
      </c>
      <c r="C1083" s="63"/>
      <c r="D1083" s="64"/>
      <c r="E1083" s="65"/>
      <c r="F1083" s="66"/>
      <c r="G1083" s="63" t="str">
        <f>IF(Edges[[#This Row],[Relationship]]="Tweet","Skip","Show")</f>
        <v>Show</v>
      </c>
      <c r="H1083" s="67"/>
      <c r="I1083" s="68"/>
      <c r="J1083" s="68"/>
      <c r="K1083" s="34"/>
      <c r="L1083" s="75">
        <v>1083</v>
      </c>
      <c r="M108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83" s="77" t="s">
        <v>2278</v>
      </c>
      <c r="O1083" s="79">
        <v>44529.402812499997</v>
      </c>
      <c r="P1083" s="77" t="s">
        <v>2784</v>
      </c>
      <c r="Q1083" s="77"/>
      <c r="R1083" s="77"/>
      <c r="S1083" s="77"/>
      <c r="T1083" s="79">
        <v>44529.402812499997</v>
      </c>
      <c r="U1083" s="80" t="s">
        <v>5017</v>
      </c>
      <c r="V1083" s="77"/>
      <c r="W1083" s="77"/>
      <c r="X1083" s="81" t="s">
        <v>7016</v>
      </c>
      <c r="Y1083" s="77"/>
    </row>
    <row r="1084" spans="1:25" x14ac:dyDescent="0.25">
      <c r="A1084" s="62" t="s">
        <v>788</v>
      </c>
      <c r="B1084" s="62" t="s">
        <v>1631</v>
      </c>
      <c r="C1084" s="63"/>
      <c r="D1084" s="64"/>
      <c r="E1084" s="65"/>
      <c r="F1084" s="66"/>
      <c r="G1084" s="63" t="str">
        <f>IF(Edges[[#This Row],[Relationship]]="Tweet","Skip","Show")</f>
        <v>Show</v>
      </c>
      <c r="H1084" s="67"/>
      <c r="I1084" s="68"/>
      <c r="J1084" s="68"/>
      <c r="K1084" s="34"/>
      <c r="L1084" s="75">
        <v>1084</v>
      </c>
      <c r="M108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84" s="77" t="s">
        <v>2278</v>
      </c>
      <c r="O1084" s="79">
        <v>44529.40283564815</v>
      </c>
      <c r="P1084" s="77" t="s">
        <v>2784</v>
      </c>
      <c r="Q1084" s="77"/>
      <c r="R1084" s="77"/>
      <c r="S1084" s="77"/>
      <c r="T1084" s="79">
        <v>44529.40283564815</v>
      </c>
      <c r="U1084" s="80" t="s">
        <v>5018</v>
      </c>
      <c r="V1084" s="77"/>
      <c r="W1084" s="77"/>
      <c r="X1084" s="81" t="s">
        <v>7017</v>
      </c>
      <c r="Y1084" s="77"/>
    </row>
    <row r="1085" spans="1:25" x14ac:dyDescent="0.25">
      <c r="A1085" s="62" t="s">
        <v>789</v>
      </c>
      <c r="B1085" s="62" t="s">
        <v>1631</v>
      </c>
      <c r="C1085" s="63"/>
      <c r="D1085" s="64"/>
      <c r="E1085" s="65"/>
      <c r="F1085" s="66"/>
      <c r="G1085" s="63" t="str">
        <f>IF(Edges[[#This Row],[Relationship]]="Tweet","Skip","Show")</f>
        <v>Show</v>
      </c>
      <c r="H1085" s="67"/>
      <c r="I1085" s="68"/>
      <c r="J1085" s="68"/>
      <c r="K1085" s="34"/>
      <c r="L1085" s="75">
        <v>1085</v>
      </c>
      <c r="M108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85" s="77" t="s">
        <v>2278</v>
      </c>
      <c r="O1085" s="79">
        <v>44529.40284722222</v>
      </c>
      <c r="P1085" s="77" t="s">
        <v>2784</v>
      </c>
      <c r="Q1085" s="77"/>
      <c r="R1085" s="77"/>
      <c r="S1085" s="77"/>
      <c r="T1085" s="79">
        <v>44529.40284722222</v>
      </c>
      <c r="U1085" s="80" t="s">
        <v>5019</v>
      </c>
      <c r="V1085" s="77"/>
      <c r="W1085" s="77"/>
      <c r="X1085" s="81" t="s">
        <v>7018</v>
      </c>
      <c r="Y1085" s="77"/>
    </row>
    <row r="1086" spans="1:25" x14ac:dyDescent="0.25">
      <c r="A1086" s="62" t="s">
        <v>790</v>
      </c>
      <c r="B1086" s="62" t="s">
        <v>1623</v>
      </c>
      <c r="C1086" s="63"/>
      <c r="D1086" s="64"/>
      <c r="E1086" s="65"/>
      <c r="F1086" s="66"/>
      <c r="G1086" s="63" t="str">
        <f>IF(Edges[[#This Row],[Relationship]]="Tweet","Skip","Show")</f>
        <v>Show</v>
      </c>
      <c r="H1086" s="67"/>
      <c r="I1086" s="68"/>
      <c r="J1086" s="68"/>
      <c r="K1086" s="34"/>
      <c r="L1086" s="75">
        <v>1086</v>
      </c>
      <c r="M108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86" s="77" t="s">
        <v>2278</v>
      </c>
      <c r="O1086" s="79">
        <v>44529.40284722222</v>
      </c>
      <c r="P1086" s="77" t="s">
        <v>2463</v>
      </c>
      <c r="Q1086" s="77"/>
      <c r="R1086" s="77"/>
      <c r="S1086" s="77"/>
      <c r="T1086" s="79">
        <v>44529.40284722222</v>
      </c>
      <c r="U1086" s="80" t="s">
        <v>5020</v>
      </c>
      <c r="V1086" s="77"/>
      <c r="W1086" s="77"/>
      <c r="X1086" s="81" t="s">
        <v>7019</v>
      </c>
      <c r="Y1086" s="77"/>
    </row>
    <row r="1087" spans="1:25" x14ac:dyDescent="0.25">
      <c r="A1087" s="62" t="s">
        <v>791</v>
      </c>
      <c r="B1087" s="62" t="s">
        <v>1631</v>
      </c>
      <c r="C1087" s="63"/>
      <c r="D1087" s="64"/>
      <c r="E1087" s="65"/>
      <c r="F1087" s="66"/>
      <c r="G1087" s="63" t="str">
        <f>IF(Edges[[#This Row],[Relationship]]="Tweet","Skip","Show")</f>
        <v>Show</v>
      </c>
      <c r="H1087" s="67"/>
      <c r="I1087" s="68"/>
      <c r="J1087" s="68"/>
      <c r="K1087" s="34"/>
      <c r="L1087" s="75">
        <v>1087</v>
      </c>
      <c r="M108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87" s="77" t="s">
        <v>2278</v>
      </c>
      <c r="O1087" s="79">
        <v>44529.402916666666</v>
      </c>
      <c r="P1087" s="77" t="s">
        <v>2784</v>
      </c>
      <c r="Q1087" s="77"/>
      <c r="R1087" s="77"/>
      <c r="S1087" s="77"/>
      <c r="T1087" s="79">
        <v>44529.402916666666</v>
      </c>
      <c r="U1087" s="80" t="s">
        <v>5021</v>
      </c>
      <c r="V1087" s="77"/>
      <c r="W1087" s="77"/>
      <c r="X1087" s="81" t="s">
        <v>7020</v>
      </c>
      <c r="Y1087" s="77"/>
    </row>
    <row r="1088" spans="1:25" x14ac:dyDescent="0.25">
      <c r="A1088" s="62" t="s">
        <v>792</v>
      </c>
      <c r="B1088" s="62" t="s">
        <v>1631</v>
      </c>
      <c r="C1088" s="63"/>
      <c r="D1088" s="64"/>
      <c r="E1088" s="65"/>
      <c r="F1088" s="66"/>
      <c r="G1088" s="63" t="str">
        <f>IF(Edges[[#This Row],[Relationship]]="Tweet","Skip","Show")</f>
        <v>Show</v>
      </c>
      <c r="H1088" s="67"/>
      <c r="I1088" s="68"/>
      <c r="J1088" s="68"/>
      <c r="K1088" s="34"/>
      <c r="L1088" s="75">
        <v>1088</v>
      </c>
      <c r="M108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88" s="77" t="s">
        <v>2278</v>
      </c>
      <c r="O1088" s="79">
        <v>44529.402962962966</v>
      </c>
      <c r="P1088" s="77" t="s">
        <v>2784</v>
      </c>
      <c r="Q1088" s="77"/>
      <c r="R1088" s="77"/>
      <c r="S1088" s="77"/>
      <c r="T1088" s="79">
        <v>44529.402962962966</v>
      </c>
      <c r="U1088" s="80" t="s">
        <v>5022</v>
      </c>
      <c r="V1088" s="77"/>
      <c r="W1088" s="77"/>
      <c r="X1088" s="81" t="s">
        <v>7021</v>
      </c>
      <c r="Y1088" s="77"/>
    </row>
    <row r="1089" spans="1:25" x14ac:dyDescent="0.25">
      <c r="A1089" s="62" t="s">
        <v>793</v>
      </c>
      <c r="B1089" s="62" t="s">
        <v>1631</v>
      </c>
      <c r="C1089" s="63"/>
      <c r="D1089" s="64"/>
      <c r="E1089" s="65"/>
      <c r="F1089" s="66"/>
      <c r="G1089" s="63" t="str">
        <f>IF(Edges[[#This Row],[Relationship]]="Tweet","Skip","Show")</f>
        <v>Show</v>
      </c>
      <c r="H1089" s="67"/>
      <c r="I1089" s="68"/>
      <c r="J1089" s="68"/>
      <c r="K1089" s="34"/>
      <c r="L1089" s="75">
        <v>1089</v>
      </c>
      <c r="M108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89" s="77" t="s">
        <v>2278</v>
      </c>
      <c r="O1089" s="79">
        <v>44529.402974537035</v>
      </c>
      <c r="P1089" s="77" t="s">
        <v>2784</v>
      </c>
      <c r="Q1089" s="77"/>
      <c r="R1089" s="77"/>
      <c r="S1089" s="77"/>
      <c r="T1089" s="79">
        <v>44529.402974537035</v>
      </c>
      <c r="U1089" s="80" t="s">
        <v>5023</v>
      </c>
      <c r="V1089" s="77"/>
      <c r="W1089" s="77"/>
      <c r="X1089" s="81" t="s">
        <v>7022</v>
      </c>
      <c r="Y1089" s="77"/>
    </row>
    <row r="1090" spans="1:25" x14ac:dyDescent="0.25">
      <c r="A1090" s="62" t="s">
        <v>794</v>
      </c>
      <c r="B1090" s="62" t="s">
        <v>1631</v>
      </c>
      <c r="C1090" s="63"/>
      <c r="D1090" s="64"/>
      <c r="E1090" s="65"/>
      <c r="F1090" s="66"/>
      <c r="G1090" s="63" t="str">
        <f>IF(Edges[[#This Row],[Relationship]]="Tweet","Skip","Show")</f>
        <v>Show</v>
      </c>
      <c r="H1090" s="67"/>
      <c r="I1090" s="68"/>
      <c r="J1090" s="68"/>
      <c r="K1090" s="34"/>
      <c r="L1090" s="75">
        <v>1090</v>
      </c>
      <c r="M109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90" s="77" t="s">
        <v>2278</v>
      </c>
      <c r="O1090" s="79">
        <v>44529.403020833335</v>
      </c>
      <c r="P1090" s="77" t="s">
        <v>2784</v>
      </c>
      <c r="Q1090" s="77"/>
      <c r="R1090" s="77"/>
      <c r="S1090" s="77"/>
      <c r="T1090" s="79">
        <v>44529.403020833335</v>
      </c>
      <c r="U1090" s="80" t="s">
        <v>5024</v>
      </c>
      <c r="V1090" s="77"/>
      <c r="W1090" s="77"/>
      <c r="X1090" s="81" t="s">
        <v>7023</v>
      </c>
      <c r="Y1090" s="77"/>
    </row>
    <row r="1091" spans="1:25" x14ac:dyDescent="0.25">
      <c r="A1091" s="62" t="s">
        <v>795</v>
      </c>
      <c r="B1091" s="62" t="s">
        <v>1631</v>
      </c>
      <c r="C1091" s="63"/>
      <c r="D1091" s="64"/>
      <c r="E1091" s="65"/>
      <c r="F1091" s="66"/>
      <c r="G1091" s="63" t="str">
        <f>IF(Edges[[#This Row],[Relationship]]="Tweet","Skip","Show")</f>
        <v>Show</v>
      </c>
      <c r="H1091" s="67"/>
      <c r="I1091" s="68"/>
      <c r="J1091" s="68"/>
      <c r="K1091" s="34"/>
      <c r="L1091" s="75">
        <v>1091</v>
      </c>
      <c r="M109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91" s="77" t="s">
        <v>2278</v>
      </c>
      <c r="O1091" s="79">
        <v>44529.403194444443</v>
      </c>
      <c r="P1091" s="77" t="s">
        <v>2784</v>
      </c>
      <c r="Q1091" s="77"/>
      <c r="R1091" s="77"/>
      <c r="S1091" s="77"/>
      <c r="T1091" s="79">
        <v>44529.403194444443</v>
      </c>
      <c r="U1091" s="80" t="s">
        <v>5025</v>
      </c>
      <c r="V1091" s="77"/>
      <c r="W1091" s="77"/>
      <c r="X1091" s="81" t="s">
        <v>7024</v>
      </c>
      <c r="Y1091" s="77"/>
    </row>
    <row r="1092" spans="1:25" x14ac:dyDescent="0.25">
      <c r="A1092" s="62" t="s">
        <v>796</v>
      </c>
      <c r="B1092" s="62" t="s">
        <v>1631</v>
      </c>
      <c r="C1092" s="63"/>
      <c r="D1092" s="64"/>
      <c r="E1092" s="65"/>
      <c r="F1092" s="66"/>
      <c r="G1092" s="63" t="str">
        <f>IF(Edges[[#This Row],[Relationship]]="Tweet","Skip","Show")</f>
        <v>Show</v>
      </c>
      <c r="H1092" s="67"/>
      <c r="I1092" s="68"/>
      <c r="J1092" s="68"/>
      <c r="K1092" s="34"/>
      <c r="L1092" s="75">
        <v>1092</v>
      </c>
      <c r="M109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92" s="77" t="s">
        <v>2278</v>
      </c>
      <c r="O1092" s="79">
        <v>44529.403240740743</v>
      </c>
      <c r="P1092" s="77" t="s">
        <v>2784</v>
      </c>
      <c r="Q1092" s="77"/>
      <c r="R1092" s="77"/>
      <c r="S1092" s="77"/>
      <c r="T1092" s="79">
        <v>44529.403240740743</v>
      </c>
      <c r="U1092" s="80" t="s">
        <v>5026</v>
      </c>
      <c r="V1092" s="77"/>
      <c r="W1092" s="77"/>
      <c r="X1092" s="81" t="s">
        <v>7025</v>
      </c>
      <c r="Y1092" s="77"/>
    </row>
    <row r="1093" spans="1:25" x14ac:dyDescent="0.25">
      <c r="A1093" s="62" t="s">
        <v>797</v>
      </c>
      <c r="B1093" s="62" t="s">
        <v>1631</v>
      </c>
      <c r="C1093" s="63"/>
      <c r="D1093" s="64"/>
      <c r="E1093" s="65"/>
      <c r="F1093" s="66"/>
      <c r="G1093" s="63" t="str">
        <f>IF(Edges[[#This Row],[Relationship]]="Tweet","Skip","Show")</f>
        <v>Show</v>
      </c>
      <c r="H1093" s="67"/>
      <c r="I1093" s="68"/>
      <c r="J1093" s="68"/>
      <c r="K1093" s="34"/>
      <c r="L1093" s="75">
        <v>1093</v>
      </c>
      <c r="M109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93" s="77" t="s">
        <v>2278</v>
      </c>
      <c r="O1093" s="79">
        <v>44529.403275462966</v>
      </c>
      <c r="P1093" s="77" t="s">
        <v>2784</v>
      </c>
      <c r="Q1093" s="77"/>
      <c r="R1093" s="77"/>
      <c r="S1093" s="77"/>
      <c r="T1093" s="79">
        <v>44529.403275462966</v>
      </c>
      <c r="U1093" s="80" t="s">
        <v>5027</v>
      </c>
      <c r="V1093" s="77"/>
      <c r="W1093" s="77"/>
      <c r="X1093" s="81" t="s">
        <v>7026</v>
      </c>
      <c r="Y1093" s="77"/>
    </row>
    <row r="1094" spans="1:25" x14ac:dyDescent="0.25">
      <c r="A1094" s="62" t="s">
        <v>798</v>
      </c>
      <c r="B1094" s="62" t="s">
        <v>1969</v>
      </c>
      <c r="C1094" s="63"/>
      <c r="D1094" s="64"/>
      <c r="E1094" s="65"/>
      <c r="F1094" s="66"/>
      <c r="G1094" s="63" t="str">
        <f>IF(Edges[[#This Row],[Relationship]]="Tweet","Skip","Show")</f>
        <v>Show</v>
      </c>
      <c r="H1094" s="67"/>
      <c r="I1094" s="68"/>
      <c r="J1094" s="68"/>
      <c r="K1094" s="34"/>
      <c r="L1094" s="75">
        <v>1094</v>
      </c>
      <c r="M109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94" s="77" t="s">
        <v>2278</v>
      </c>
      <c r="O1094" s="79">
        <v>44529.403310185182</v>
      </c>
      <c r="P1094" s="77" t="s">
        <v>2785</v>
      </c>
      <c r="Q1094" s="77"/>
      <c r="R1094" s="77"/>
      <c r="S1094" s="77"/>
      <c r="T1094" s="79">
        <v>44529.403310185182</v>
      </c>
      <c r="U1094" s="80" t="s">
        <v>5028</v>
      </c>
      <c r="V1094" s="77"/>
      <c r="W1094" s="77"/>
      <c r="X1094" s="81" t="s">
        <v>7027</v>
      </c>
      <c r="Y1094" s="81" t="s">
        <v>8411</v>
      </c>
    </row>
    <row r="1095" spans="1:25" x14ac:dyDescent="0.25">
      <c r="A1095" s="62" t="s">
        <v>798</v>
      </c>
      <c r="B1095" s="62" t="s">
        <v>1970</v>
      </c>
      <c r="C1095" s="63"/>
      <c r="D1095" s="64"/>
      <c r="E1095" s="65"/>
      <c r="F1095" s="66"/>
      <c r="G1095" s="63" t="str">
        <f>IF(Edges[[#This Row],[Relationship]]="Tweet","Skip","Show")</f>
        <v>Show</v>
      </c>
      <c r="H1095" s="67"/>
      <c r="I1095" s="68"/>
      <c r="J1095" s="68"/>
      <c r="K1095" s="34"/>
      <c r="L1095" s="75">
        <v>1095</v>
      </c>
      <c r="M109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95" s="77" t="s">
        <v>2279</v>
      </c>
      <c r="O1095" s="79">
        <v>44529.403310185182</v>
      </c>
      <c r="P1095" s="77" t="s">
        <v>2785</v>
      </c>
      <c r="Q1095" s="77"/>
      <c r="R1095" s="77"/>
      <c r="S1095" s="77"/>
      <c r="T1095" s="79">
        <v>44529.403310185182</v>
      </c>
      <c r="U1095" s="80" t="s">
        <v>5028</v>
      </c>
      <c r="V1095" s="77"/>
      <c r="W1095" s="77"/>
      <c r="X1095" s="81" t="s">
        <v>7027</v>
      </c>
      <c r="Y1095" s="81" t="s">
        <v>8411</v>
      </c>
    </row>
    <row r="1096" spans="1:25" x14ac:dyDescent="0.25">
      <c r="A1096" s="62" t="s">
        <v>799</v>
      </c>
      <c r="B1096" s="62" t="s">
        <v>1631</v>
      </c>
      <c r="C1096" s="63"/>
      <c r="D1096" s="64"/>
      <c r="E1096" s="65"/>
      <c r="F1096" s="66"/>
      <c r="G1096" s="63" t="str">
        <f>IF(Edges[[#This Row],[Relationship]]="Tweet","Skip","Show")</f>
        <v>Show</v>
      </c>
      <c r="H1096" s="67"/>
      <c r="I1096" s="68"/>
      <c r="J1096" s="68"/>
      <c r="K1096" s="34"/>
      <c r="L1096" s="75">
        <v>1096</v>
      </c>
      <c r="M109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96" s="77" t="s">
        <v>2278</v>
      </c>
      <c r="O1096" s="79">
        <v>44529.403321759259</v>
      </c>
      <c r="P1096" s="77" t="s">
        <v>2784</v>
      </c>
      <c r="Q1096" s="77"/>
      <c r="R1096" s="77"/>
      <c r="S1096" s="77"/>
      <c r="T1096" s="79">
        <v>44529.403321759259</v>
      </c>
      <c r="U1096" s="80" t="s">
        <v>5029</v>
      </c>
      <c r="V1096" s="77"/>
      <c r="W1096" s="77"/>
      <c r="X1096" s="81" t="s">
        <v>7028</v>
      </c>
      <c r="Y1096" s="77"/>
    </row>
    <row r="1097" spans="1:25" x14ac:dyDescent="0.25">
      <c r="A1097" s="62" t="s">
        <v>800</v>
      </c>
      <c r="B1097" s="62" t="s">
        <v>1631</v>
      </c>
      <c r="C1097" s="63"/>
      <c r="D1097" s="64"/>
      <c r="E1097" s="65"/>
      <c r="F1097" s="66"/>
      <c r="G1097" s="63" t="str">
        <f>IF(Edges[[#This Row],[Relationship]]="Tweet","Skip","Show")</f>
        <v>Show</v>
      </c>
      <c r="H1097" s="67"/>
      <c r="I1097" s="68"/>
      <c r="J1097" s="68"/>
      <c r="K1097" s="34"/>
      <c r="L1097" s="75">
        <v>1097</v>
      </c>
      <c r="M109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97" s="77" t="s">
        <v>2278</v>
      </c>
      <c r="O1097" s="79">
        <v>44529.403379629628</v>
      </c>
      <c r="P1097" s="77" t="s">
        <v>2784</v>
      </c>
      <c r="Q1097" s="77"/>
      <c r="R1097" s="77"/>
      <c r="S1097" s="77"/>
      <c r="T1097" s="79">
        <v>44529.403379629628</v>
      </c>
      <c r="U1097" s="80" t="s">
        <v>5030</v>
      </c>
      <c r="V1097" s="77"/>
      <c r="W1097" s="77"/>
      <c r="X1097" s="81" t="s">
        <v>7029</v>
      </c>
      <c r="Y1097" s="77"/>
    </row>
    <row r="1098" spans="1:25" x14ac:dyDescent="0.25">
      <c r="A1098" s="62" t="s">
        <v>801</v>
      </c>
      <c r="B1098" s="62" t="s">
        <v>1631</v>
      </c>
      <c r="C1098" s="63"/>
      <c r="D1098" s="64"/>
      <c r="E1098" s="65"/>
      <c r="F1098" s="66"/>
      <c r="G1098" s="63" t="str">
        <f>IF(Edges[[#This Row],[Relationship]]="Tweet","Skip","Show")</f>
        <v>Show</v>
      </c>
      <c r="H1098" s="67"/>
      <c r="I1098" s="68"/>
      <c r="J1098" s="68"/>
      <c r="K1098" s="34"/>
      <c r="L1098" s="75">
        <v>1098</v>
      </c>
      <c r="M109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98" s="77" t="s">
        <v>2278</v>
      </c>
      <c r="O1098" s="79">
        <v>44529.403402777774</v>
      </c>
      <c r="P1098" s="77" t="s">
        <v>2784</v>
      </c>
      <c r="Q1098" s="77"/>
      <c r="R1098" s="77"/>
      <c r="S1098" s="77"/>
      <c r="T1098" s="79">
        <v>44529.403402777774</v>
      </c>
      <c r="U1098" s="80" t="s">
        <v>5031</v>
      </c>
      <c r="V1098" s="77"/>
      <c r="W1098" s="77"/>
      <c r="X1098" s="81" t="s">
        <v>7030</v>
      </c>
      <c r="Y1098" s="77"/>
    </row>
    <row r="1099" spans="1:25" x14ac:dyDescent="0.25">
      <c r="A1099" s="62" t="s">
        <v>802</v>
      </c>
      <c r="B1099" s="62" t="s">
        <v>1631</v>
      </c>
      <c r="C1099" s="63"/>
      <c r="D1099" s="64"/>
      <c r="E1099" s="65"/>
      <c r="F1099" s="66"/>
      <c r="G1099" s="63" t="str">
        <f>IF(Edges[[#This Row],[Relationship]]="Tweet","Skip","Show")</f>
        <v>Show</v>
      </c>
      <c r="H1099" s="67"/>
      <c r="I1099" s="68"/>
      <c r="J1099" s="68"/>
      <c r="K1099" s="34"/>
      <c r="L1099" s="75">
        <v>1099</v>
      </c>
      <c r="M109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099" s="77" t="s">
        <v>2278</v>
      </c>
      <c r="O1099" s="79">
        <v>44529.403449074074</v>
      </c>
      <c r="P1099" s="77" t="s">
        <v>2784</v>
      </c>
      <c r="Q1099" s="77"/>
      <c r="R1099" s="77"/>
      <c r="S1099" s="77"/>
      <c r="T1099" s="79">
        <v>44529.403449074074</v>
      </c>
      <c r="U1099" s="80" t="s">
        <v>5032</v>
      </c>
      <c r="V1099" s="77"/>
      <c r="W1099" s="77"/>
      <c r="X1099" s="81" t="s">
        <v>7031</v>
      </c>
      <c r="Y1099" s="77"/>
    </row>
    <row r="1100" spans="1:25" x14ac:dyDescent="0.25">
      <c r="A1100" s="62" t="s">
        <v>803</v>
      </c>
      <c r="B1100" s="62" t="s">
        <v>1631</v>
      </c>
      <c r="C1100" s="63"/>
      <c r="D1100" s="64"/>
      <c r="E1100" s="65"/>
      <c r="F1100" s="66"/>
      <c r="G1100" s="63" t="str">
        <f>IF(Edges[[#This Row],[Relationship]]="Tweet","Skip","Show")</f>
        <v>Show</v>
      </c>
      <c r="H1100" s="67"/>
      <c r="I1100" s="68"/>
      <c r="J1100" s="68"/>
      <c r="K1100" s="34"/>
      <c r="L1100" s="75">
        <v>1100</v>
      </c>
      <c r="M110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00" s="77" t="s">
        <v>2278</v>
      </c>
      <c r="O1100" s="79">
        <v>44529.392777777779</v>
      </c>
      <c r="P1100" s="77" t="s">
        <v>2321</v>
      </c>
      <c r="Q1100" s="77"/>
      <c r="R1100" s="77"/>
      <c r="S1100" s="77" t="s">
        <v>4110</v>
      </c>
      <c r="T1100" s="79">
        <v>44529.392777777779</v>
      </c>
      <c r="U1100" s="80" t="s">
        <v>5033</v>
      </c>
      <c r="V1100" s="77"/>
      <c r="W1100" s="77"/>
      <c r="X1100" s="81" t="s">
        <v>7032</v>
      </c>
      <c r="Y1100" s="77"/>
    </row>
    <row r="1101" spans="1:25" x14ac:dyDescent="0.25">
      <c r="A1101" s="62" t="s">
        <v>803</v>
      </c>
      <c r="B1101" s="62" t="s">
        <v>1631</v>
      </c>
      <c r="C1101" s="63"/>
      <c r="D1101" s="64"/>
      <c r="E1101" s="65"/>
      <c r="F1101" s="66"/>
      <c r="G1101" s="63" t="str">
        <f>IF(Edges[[#This Row],[Relationship]]="Tweet","Skip","Show")</f>
        <v>Show</v>
      </c>
      <c r="H1101" s="67"/>
      <c r="I1101" s="68"/>
      <c r="J1101" s="68"/>
      <c r="K1101" s="34"/>
      <c r="L1101" s="75">
        <v>1101</v>
      </c>
      <c r="M110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01" s="77" t="s">
        <v>2278</v>
      </c>
      <c r="O1101" s="79">
        <v>44529.40347222222</v>
      </c>
      <c r="P1101" s="77" t="s">
        <v>2784</v>
      </c>
      <c r="Q1101" s="77"/>
      <c r="R1101" s="77"/>
      <c r="S1101" s="77"/>
      <c r="T1101" s="79">
        <v>44529.40347222222</v>
      </c>
      <c r="U1101" s="80" t="s">
        <v>5034</v>
      </c>
      <c r="V1101" s="77"/>
      <c r="W1101" s="77"/>
      <c r="X1101" s="81" t="s">
        <v>7033</v>
      </c>
      <c r="Y1101" s="77"/>
    </row>
    <row r="1102" spans="1:25" x14ac:dyDescent="0.25">
      <c r="A1102" s="62" t="s">
        <v>804</v>
      </c>
      <c r="B1102" s="62" t="s">
        <v>1631</v>
      </c>
      <c r="C1102" s="63"/>
      <c r="D1102" s="64"/>
      <c r="E1102" s="65"/>
      <c r="F1102" s="66"/>
      <c r="G1102" s="63" t="str">
        <f>IF(Edges[[#This Row],[Relationship]]="Tweet","Skip","Show")</f>
        <v>Show</v>
      </c>
      <c r="H1102" s="67"/>
      <c r="I1102" s="68"/>
      <c r="J1102" s="68"/>
      <c r="K1102" s="34"/>
      <c r="L1102" s="75">
        <v>1102</v>
      </c>
      <c r="M110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02" s="77" t="s">
        <v>2278</v>
      </c>
      <c r="O1102" s="79">
        <v>44529.403634259259</v>
      </c>
      <c r="P1102" s="77" t="s">
        <v>2784</v>
      </c>
      <c r="Q1102" s="77"/>
      <c r="R1102" s="77"/>
      <c r="S1102" s="77"/>
      <c r="T1102" s="79">
        <v>44529.403634259259</v>
      </c>
      <c r="U1102" s="80" t="s">
        <v>5035</v>
      </c>
      <c r="V1102" s="77"/>
      <c r="W1102" s="77"/>
      <c r="X1102" s="81" t="s">
        <v>7034</v>
      </c>
      <c r="Y1102" s="77"/>
    </row>
    <row r="1103" spans="1:25" x14ac:dyDescent="0.25">
      <c r="A1103" s="62" t="s">
        <v>715</v>
      </c>
      <c r="B1103" s="62" t="s">
        <v>805</v>
      </c>
      <c r="C1103" s="63"/>
      <c r="D1103" s="64"/>
      <c r="E1103" s="65"/>
      <c r="F1103" s="66"/>
      <c r="G1103" s="63" t="str">
        <f>IF(Edges[[#This Row],[Relationship]]="Tweet","Skip","Show")</f>
        <v>Show</v>
      </c>
      <c r="H1103" s="67"/>
      <c r="I1103" s="68"/>
      <c r="J1103" s="68"/>
      <c r="K1103" s="34"/>
      <c r="L1103" s="75">
        <v>1103</v>
      </c>
      <c r="M110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03" s="77" t="s">
        <v>2278</v>
      </c>
      <c r="O1103" s="79">
        <v>44529.388831018521</v>
      </c>
      <c r="P1103" s="77" t="s">
        <v>2786</v>
      </c>
      <c r="Q1103" s="80" t="s">
        <v>3725</v>
      </c>
      <c r="R1103" s="77" t="s">
        <v>4018</v>
      </c>
      <c r="S1103" s="77"/>
      <c r="T1103" s="79">
        <v>44529.388831018521</v>
      </c>
      <c r="U1103" s="80" t="s">
        <v>5036</v>
      </c>
      <c r="V1103" s="77"/>
      <c r="W1103" s="77"/>
      <c r="X1103" s="81" t="s">
        <v>7035</v>
      </c>
      <c r="Y1103" s="77"/>
    </row>
    <row r="1104" spans="1:25" x14ac:dyDescent="0.25">
      <c r="A1104" s="62" t="s">
        <v>805</v>
      </c>
      <c r="B1104" s="62" t="s">
        <v>715</v>
      </c>
      <c r="C1104" s="63"/>
      <c r="D1104" s="64"/>
      <c r="E1104" s="65"/>
      <c r="F1104" s="66"/>
      <c r="G1104" s="63" t="str">
        <f>IF(Edges[[#This Row],[Relationship]]="Tweet","Skip","Show")</f>
        <v>Show</v>
      </c>
      <c r="H1104" s="67"/>
      <c r="I1104" s="68"/>
      <c r="J1104" s="68"/>
      <c r="K1104" s="34"/>
      <c r="L1104" s="75">
        <v>1104</v>
      </c>
      <c r="M110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04" s="77" t="s">
        <v>2279</v>
      </c>
      <c r="O1104" s="79">
        <v>44529.403680555559</v>
      </c>
      <c r="P1104" s="77" t="s">
        <v>2787</v>
      </c>
      <c r="Q1104" s="77"/>
      <c r="R1104" s="77"/>
      <c r="S1104" s="77"/>
      <c r="T1104" s="79">
        <v>44529.403680555559</v>
      </c>
      <c r="U1104" s="80" t="s">
        <v>5037</v>
      </c>
      <c r="V1104" s="77"/>
      <c r="W1104" s="77"/>
      <c r="X1104" s="81" t="s">
        <v>7036</v>
      </c>
      <c r="Y1104" s="81" t="s">
        <v>7035</v>
      </c>
    </row>
    <row r="1105" spans="1:25" x14ac:dyDescent="0.25">
      <c r="A1105" s="62" t="s">
        <v>806</v>
      </c>
      <c r="B1105" s="62" t="s">
        <v>1631</v>
      </c>
      <c r="C1105" s="63"/>
      <c r="D1105" s="64"/>
      <c r="E1105" s="65"/>
      <c r="F1105" s="66"/>
      <c r="G1105" s="63" t="str">
        <f>IF(Edges[[#This Row],[Relationship]]="Tweet","Skip","Show")</f>
        <v>Show</v>
      </c>
      <c r="H1105" s="67"/>
      <c r="I1105" s="68"/>
      <c r="J1105" s="68"/>
      <c r="K1105" s="34"/>
      <c r="L1105" s="75">
        <v>1105</v>
      </c>
      <c r="M110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05" s="77" t="s">
        <v>2278</v>
      </c>
      <c r="O1105" s="79">
        <v>44529.403749999998</v>
      </c>
      <c r="P1105" s="77" t="s">
        <v>2784</v>
      </c>
      <c r="Q1105" s="77"/>
      <c r="R1105" s="77"/>
      <c r="S1105" s="77"/>
      <c r="T1105" s="79">
        <v>44529.403749999998</v>
      </c>
      <c r="U1105" s="80" t="s">
        <v>5038</v>
      </c>
      <c r="V1105" s="77"/>
      <c r="W1105" s="77"/>
      <c r="X1105" s="81" t="s">
        <v>7037</v>
      </c>
      <c r="Y1105" s="77"/>
    </row>
    <row r="1106" spans="1:25" x14ac:dyDescent="0.25">
      <c r="A1106" s="62" t="s">
        <v>807</v>
      </c>
      <c r="B1106" s="62" t="s">
        <v>1971</v>
      </c>
      <c r="C1106" s="63"/>
      <c r="D1106" s="64"/>
      <c r="E1106" s="65"/>
      <c r="F1106" s="66"/>
      <c r="G1106" s="63" t="str">
        <f>IF(Edges[[#This Row],[Relationship]]="Tweet","Skip","Show")</f>
        <v>Show</v>
      </c>
      <c r="H1106" s="67"/>
      <c r="I1106" s="68"/>
      <c r="J1106" s="68"/>
      <c r="K1106" s="34"/>
      <c r="L1106" s="75">
        <v>1106</v>
      </c>
      <c r="M110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06" s="77" t="s">
        <v>2278</v>
      </c>
      <c r="O1106" s="79">
        <v>44529.403796296298</v>
      </c>
      <c r="P1106" s="77" t="s">
        <v>2788</v>
      </c>
      <c r="Q1106" s="80" t="s">
        <v>3726</v>
      </c>
      <c r="R1106" s="77" t="s">
        <v>4018</v>
      </c>
      <c r="S1106" s="77"/>
      <c r="T1106" s="79">
        <v>44529.403796296298</v>
      </c>
      <c r="U1106" s="80" t="s">
        <v>5039</v>
      </c>
      <c r="V1106" s="77"/>
      <c r="W1106" s="77"/>
      <c r="X1106" s="81" t="s">
        <v>7038</v>
      </c>
      <c r="Y1106" s="77"/>
    </row>
    <row r="1107" spans="1:25" x14ac:dyDescent="0.25">
      <c r="A1107" s="62" t="s">
        <v>808</v>
      </c>
      <c r="B1107" s="62" t="s">
        <v>1631</v>
      </c>
      <c r="C1107" s="63"/>
      <c r="D1107" s="64"/>
      <c r="E1107" s="65"/>
      <c r="F1107" s="66"/>
      <c r="G1107" s="63" t="str">
        <f>IF(Edges[[#This Row],[Relationship]]="Tweet","Skip","Show")</f>
        <v>Show</v>
      </c>
      <c r="H1107" s="67"/>
      <c r="I1107" s="68"/>
      <c r="J1107" s="68"/>
      <c r="K1107" s="34"/>
      <c r="L1107" s="75">
        <v>1107</v>
      </c>
      <c r="M110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07" s="77" t="s">
        <v>2278</v>
      </c>
      <c r="O1107" s="79">
        <v>44529.40388888889</v>
      </c>
      <c r="P1107" s="77" t="s">
        <v>2784</v>
      </c>
      <c r="Q1107" s="77"/>
      <c r="R1107" s="77"/>
      <c r="S1107" s="77"/>
      <c r="T1107" s="79">
        <v>44529.40388888889</v>
      </c>
      <c r="U1107" s="80" t="s">
        <v>5040</v>
      </c>
      <c r="V1107" s="77"/>
      <c r="W1107" s="77"/>
      <c r="X1107" s="81" t="s">
        <v>7039</v>
      </c>
      <c r="Y1107" s="77"/>
    </row>
    <row r="1108" spans="1:25" x14ac:dyDescent="0.25">
      <c r="A1108" s="62" t="s">
        <v>809</v>
      </c>
      <c r="B1108" s="62" t="s">
        <v>1942</v>
      </c>
      <c r="C1108" s="63"/>
      <c r="D1108" s="64"/>
      <c r="E1108" s="65"/>
      <c r="F1108" s="66"/>
      <c r="G1108" s="63" t="str">
        <f>IF(Edges[[#This Row],[Relationship]]="Tweet","Skip","Show")</f>
        <v>Show</v>
      </c>
      <c r="H1108" s="67"/>
      <c r="I1108" s="68"/>
      <c r="J1108" s="68"/>
      <c r="K1108" s="34"/>
      <c r="L1108" s="75">
        <v>1108</v>
      </c>
      <c r="M110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08" s="77" t="s">
        <v>2278</v>
      </c>
      <c r="O1108" s="79">
        <v>44529.391296296293</v>
      </c>
      <c r="P1108" s="77" t="s">
        <v>2753</v>
      </c>
      <c r="Q1108" s="77"/>
      <c r="R1108" s="77"/>
      <c r="S1108" s="77"/>
      <c r="T1108" s="79">
        <v>44529.391296296293</v>
      </c>
      <c r="U1108" s="80" t="s">
        <v>5041</v>
      </c>
      <c r="V1108" s="77"/>
      <c r="W1108" s="77"/>
      <c r="X1108" s="81" t="s">
        <v>7040</v>
      </c>
      <c r="Y1108" s="77"/>
    </row>
    <row r="1109" spans="1:25" x14ac:dyDescent="0.25">
      <c r="A1109" s="62" t="s">
        <v>809</v>
      </c>
      <c r="B1109" s="62" t="s">
        <v>1631</v>
      </c>
      <c r="C1109" s="63"/>
      <c r="D1109" s="64"/>
      <c r="E1109" s="65"/>
      <c r="F1109" s="66"/>
      <c r="G1109" s="63" t="str">
        <f>IF(Edges[[#This Row],[Relationship]]="Tweet","Skip","Show")</f>
        <v>Show</v>
      </c>
      <c r="H1109" s="67"/>
      <c r="I1109" s="68"/>
      <c r="J1109" s="68"/>
      <c r="K1109" s="34"/>
      <c r="L1109" s="75">
        <v>1109</v>
      </c>
      <c r="M110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09" s="77" t="s">
        <v>2278</v>
      </c>
      <c r="O1109" s="79">
        <v>44529.403935185182</v>
      </c>
      <c r="P1109" s="77" t="s">
        <v>2784</v>
      </c>
      <c r="Q1109" s="77"/>
      <c r="R1109" s="77"/>
      <c r="S1109" s="77"/>
      <c r="T1109" s="79">
        <v>44529.403935185182</v>
      </c>
      <c r="U1109" s="80" t="s">
        <v>5042</v>
      </c>
      <c r="V1109" s="77"/>
      <c r="W1109" s="77"/>
      <c r="X1109" s="81" t="s">
        <v>7041</v>
      </c>
      <c r="Y1109" s="77"/>
    </row>
    <row r="1110" spans="1:25" x14ac:dyDescent="0.25">
      <c r="A1110" s="62" t="s">
        <v>810</v>
      </c>
      <c r="B1110" s="62" t="s">
        <v>1623</v>
      </c>
      <c r="C1110" s="63"/>
      <c r="D1110" s="64"/>
      <c r="E1110" s="65"/>
      <c r="F1110" s="66"/>
      <c r="G1110" s="63" t="str">
        <f>IF(Edges[[#This Row],[Relationship]]="Tweet","Skip","Show")</f>
        <v>Show</v>
      </c>
      <c r="H1110" s="67"/>
      <c r="I1110" s="68"/>
      <c r="J1110" s="68"/>
      <c r="K1110" s="34"/>
      <c r="L1110" s="75">
        <v>1110</v>
      </c>
      <c r="M111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10" s="77" t="s">
        <v>2278</v>
      </c>
      <c r="O1110" s="79">
        <v>44529.404062499998</v>
      </c>
      <c r="P1110" s="77" t="s">
        <v>2463</v>
      </c>
      <c r="Q1110" s="77"/>
      <c r="R1110" s="77"/>
      <c r="S1110" s="77"/>
      <c r="T1110" s="79">
        <v>44529.404062499998</v>
      </c>
      <c r="U1110" s="80" t="s">
        <v>5043</v>
      </c>
      <c r="V1110" s="77"/>
      <c r="W1110" s="77"/>
      <c r="X1110" s="81" t="s">
        <v>7042</v>
      </c>
      <c r="Y1110" s="77"/>
    </row>
    <row r="1111" spans="1:25" x14ac:dyDescent="0.25">
      <c r="A1111" s="62" t="s">
        <v>811</v>
      </c>
      <c r="B1111" s="62" t="s">
        <v>1631</v>
      </c>
      <c r="C1111" s="63"/>
      <c r="D1111" s="64"/>
      <c r="E1111" s="65"/>
      <c r="F1111" s="66"/>
      <c r="G1111" s="63" t="str">
        <f>IF(Edges[[#This Row],[Relationship]]="Tweet","Skip","Show")</f>
        <v>Show</v>
      </c>
      <c r="H1111" s="67"/>
      <c r="I1111" s="68"/>
      <c r="J1111" s="68"/>
      <c r="K1111" s="34"/>
      <c r="L1111" s="75">
        <v>1111</v>
      </c>
      <c r="M111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11" s="77" t="s">
        <v>2278</v>
      </c>
      <c r="O1111" s="79">
        <v>44529.404178240744</v>
      </c>
      <c r="P1111" s="77" t="s">
        <v>2784</v>
      </c>
      <c r="Q1111" s="77"/>
      <c r="R1111" s="77"/>
      <c r="S1111" s="77"/>
      <c r="T1111" s="79">
        <v>44529.404178240744</v>
      </c>
      <c r="U1111" s="80" t="s">
        <v>5044</v>
      </c>
      <c r="V1111" s="77"/>
      <c r="W1111" s="77"/>
      <c r="X1111" s="81" t="s">
        <v>7043</v>
      </c>
      <c r="Y1111" s="77"/>
    </row>
    <row r="1112" spans="1:25" x14ac:dyDescent="0.25">
      <c r="A1112" s="62" t="s">
        <v>812</v>
      </c>
      <c r="B1112" s="62" t="s">
        <v>1631</v>
      </c>
      <c r="C1112" s="63"/>
      <c r="D1112" s="64"/>
      <c r="E1112" s="65"/>
      <c r="F1112" s="66"/>
      <c r="G1112" s="63" t="str">
        <f>IF(Edges[[#This Row],[Relationship]]="Tweet","Skip","Show")</f>
        <v>Show</v>
      </c>
      <c r="H1112" s="67"/>
      <c r="I1112" s="68"/>
      <c r="J1112" s="68"/>
      <c r="K1112" s="34"/>
      <c r="L1112" s="75">
        <v>1112</v>
      </c>
      <c r="M111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12" s="77" t="s">
        <v>2278</v>
      </c>
      <c r="O1112" s="79">
        <v>44529.40420138889</v>
      </c>
      <c r="P1112" s="77" t="s">
        <v>2784</v>
      </c>
      <c r="Q1112" s="77"/>
      <c r="R1112" s="77"/>
      <c r="S1112" s="77"/>
      <c r="T1112" s="79">
        <v>44529.40420138889</v>
      </c>
      <c r="U1112" s="80" t="s">
        <v>5045</v>
      </c>
      <c r="V1112" s="77"/>
      <c r="W1112" s="77"/>
      <c r="X1112" s="81" t="s">
        <v>7044</v>
      </c>
      <c r="Y1112" s="77"/>
    </row>
    <row r="1113" spans="1:25" x14ac:dyDescent="0.25">
      <c r="A1113" s="62" t="s">
        <v>813</v>
      </c>
      <c r="B1113" s="62" t="s">
        <v>1631</v>
      </c>
      <c r="C1113" s="63"/>
      <c r="D1113" s="64"/>
      <c r="E1113" s="65"/>
      <c r="F1113" s="66"/>
      <c r="G1113" s="63" t="str">
        <f>IF(Edges[[#This Row],[Relationship]]="Tweet","Skip","Show")</f>
        <v>Show</v>
      </c>
      <c r="H1113" s="67"/>
      <c r="I1113" s="68"/>
      <c r="J1113" s="68"/>
      <c r="K1113" s="34"/>
      <c r="L1113" s="75">
        <v>1113</v>
      </c>
      <c r="M111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13" s="77" t="s">
        <v>2278</v>
      </c>
      <c r="O1113" s="79">
        <v>44529.404270833336</v>
      </c>
      <c r="P1113" s="77" t="s">
        <v>2784</v>
      </c>
      <c r="Q1113" s="77"/>
      <c r="R1113" s="77"/>
      <c r="S1113" s="77"/>
      <c r="T1113" s="79">
        <v>44529.404270833336</v>
      </c>
      <c r="U1113" s="80" t="s">
        <v>5046</v>
      </c>
      <c r="V1113" s="77"/>
      <c r="W1113" s="77"/>
      <c r="X1113" s="81" t="s">
        <v>7045</v>
      </c>
      <c r="Y1113" s="77"/>
    </row>
    <row r="1114" spans="1:25" x14ac:dyDescent="0.25">
      <c r="A1114" s="62" t="s">
        <v>814</v>
      </c>
      <c r="B1114" s="62" t="s">
        <v>1972</v>
      </c>
      <c r="C1114" s="63"/>
      <c r="D1114" s="64"/>
      <c r="E1114" s="65"/>
      <c r="F1114" s="66"/>
      <c r="G1114" s="63" t="str">
        <f>IF(Edges[[#This Row],[Relationship]]="Tweet","Skip","Show")</f>
        <v>Show</v>
      </c>
      <c r="H1114" s="67"/>
      <c r="I1114" s="68"/>
      <c r="J1114" s="68"/>
      <c r="K1114" s="34"/>
      <c r="L1114" s="75">
        <v>1114</v>
      </c>
      <c r="M111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14" s="77" t="s">
        <v>2278</v>
      </c>
      <c r="O1114" s="79">
        <v>44529.404293981483</v>
      </c>
      <c r="P1114" s="77" t="s">
        <v>2789</v>
      </c>
      <c r="Q1114" s="77"/>
      <c r="R1114" s="77"/>
      <c r="S1114" s="77"/>
      <c r="T1114" s="79">
        <v>44529.404293981483</v>
      </c>
      <c r="U1114" s="80" t="s">
        <v>5047</v>
      </c>
      <c r="V1114" s="77"/>
      <c r="W1114" s="77"/>
      <c r="X1114" s="81" t="s">
        <v>7046</v>
      </c>
      <c r="Y1114" s="81" t="s">
        <v>8412</v>
      </c>
    </row>
    <row r="1115" spans="1:25" x14ac:dyDescent="0.25">
      <c r="A1115" s="62" t="s">
        <v>814</v>
      </c>
      <c r="B1115" s="62" t="s">
        <v>1973</v>
      </c>
      <c r="C1115" s="63"/>
      <c r="D1115" s="64"/>
      <c r="E1115" s="65"/>
      <c r="F1115" s="66"/>
      <c r="G1115" s="63" t="str">
        <f>IF(Edges[[#This Row],[Relationship]]="Tweet","Skip","Show")</f>
        <v>Show</v>
      </c>
      <c r="H1115" s="67"/>
      <c r="I1115" s="68"/>
      <c r="J1115" s="68"/>
      <c r="K1115" s="34"/>
      <c r="L1115" s="75">
        <v>1115</v>
      </c>
      <c r="M111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15" s="77" t="s">
        <v>2278</v>
      </c>
      <c r="O1115" s="79">
        <v>44529.404293981483</v>
      </c>
      <c r="P1115" s="77" t="s">
        <v>2789</v>
      </c>
      <c r="Q1115" s="77"/>
      <c r="R1115" s="77"/>
      <c r="S1115" s="77"/>
      <c r="T1115" s="79">
        <v>44529.404293981483</v>
      </c>
      <c r="U1115" s="80" t="s">
        <v>5047</v>
      </c>
      <c r="V1115" s="77"/>
      <c r="W1115" s="77"/>
      <c r="X1115" s="81" t="s">
        <v>7046</v>
      </c>
      <c r="Y1115" s="81" t="s">
        <v>8412</v>
      </c>
    </row>
    <row r="1116" spans="1:25" x14ac:dyDescent="0.25">
      <c r="A1116" s="62" t="s">
        <v>814</v>
      </c>
      <c r="B1116" s="62" t="s">
        <v>1974</v>
      </c>
      <c r="C1116" s="63"/>
      <c r="D1116" s="64"/>
      <c r="E1116" s="65"/>
      <c r="F1116" s="66"/>
      <c r="G1116" s="63" t="str">
        <f>IF(Edges[[#This Row],[Relationship]]="Tweet","Skip","Show")</f>
        <v>Show</v>
      </c>
      <c r="H1116" s="67"/>
      <c r="I1116" s="68"/>
      <c r="J1116" s="68"/>
      <c r="K1116" s="34"/>
      <c r="L1116" s="75">
        <v>1116</v>
      </c>
      <c r="M111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16" s="77" t="s">
        <v>2278</v>
      </c>
      <c r="O1116" s="79">
        <v>44529.404293981483</v>
      </c>
      <c r="P1116" s="77" t="s">
        <v>2789</v>
      </c>
      <c r="Q1116" s="77"/>
      <c r="R1116" s="77"/>
      <c r="S1116" s="77"/>
      <c r="T1116" s="79">
        <v>44529.404293981483</v>
      </c>
      <c r="U1116" s="80" t="s">
        <v>5047</v>
      </c>
      <c r="V1116" s="77"/>
      <c r="W1116" s="77"/>
      <c r="X1116" s="81" t="s">
        <v>7046</v>
      </c>
      <c r="Y1116" s="81" t="s">
        <v>8412</v>
      </c>
    </row>
    <row r="1117" spans="1:25" x14ac:dyDescent="0.25">
      <c r="A1117" s="62" t="s">
        <v>814</v>
      </c>
      <c r="B1117" s="62" t="s">
        <v>1975</v>
      </c>
      <c r="C1117" s="63"/>
      <c r="D1117" s="64"/>
      <c r="E1117" s="65"/>
      <c r="F1117" s="66"/>
      <c r="G1117" s="63" t="str">
        <f>IF(Edges[[#This Row],[Relationship]]="Tweet","Skip","Show")</f>
        <v>Show</v>
      </c>
      <c r="H1117" s="67"/>
      <c r="I1117" s="68"/>
      <c r="J1117" s="68"/>
      <c r="K1117" s="34"/>
      <c r="L1117" s="75">
        <v>1117</v>
      </c>
      <c r="M111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17" s="77" t="s">
        <v>2279</v>
      </c>
      <c r="O1117" s="79">
        <v>44529.404293981483</v>
      </c>
      <c r="P1117" s="77" t="s">
        <v>2789</v>
      </c>
      <c r="Q1117" s="77"/>
      <c r="R1117" s="77"/>
      <c r="S1117" s="77"/>
      <c r="T1117" s="79">
        <v>44529.404293981483</v>
      </c>
      <c r="U1117" s="80" t="s">
        <v>5047</v>
      </c>
      <c r="V1117" s="77"/>
      <c r="W1117" s="77"/>
      <c r="X1117" s="81" t="s">
        <v>7046</v>
      </c>
      <c r="Y1117" s="81" t="s">
        <v>8412</v>
      </c>
    </row>
    <row r="1118" spans="1:25" x14ac:dyDescent="0.25">
      <c r="A1118" s="62" t="s">
        <v>815</v>
      </c>
      <c r="B1118" s="62" t="s">
        <v>1631</v>
      </c>
      <c r="C1118" s="63"/>
      <c r="D1118" s="64"/>
      <c r="E1118" s="65"/>
      <c r="F1118" s="66"/>
      <c r="G1118" s="63" t="str">
        <f>IF(Edges[[#This Row],[Relationship]]="Tweet","Skip","Show")</f>
        <v>Show</v>
      </c>
      <c r="H1118" s="67"/>
      <c r="I1118" s="68"/>
      <c r="J1118" s="68"/>
      <c r="K1118" s="34"/>
      <c r="L1118" s="75">
        <v>1118</v>
      </c>
      <c r="M111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18" s="77" t="s">
        <v>2278</v>
      </c>
      <c r="O1118" s="79">
        <v>44529.404444444444</v>
      </c>
      <c r="P1118" s="77" t="s">
        <v>2784</v>
      </c>
      <c r="Q1118" s="77"/>
      <c r="R1118" s="77"/>
      <c r="S1118" s="77"/>
      <c r="T1118" s="79">
        <v>44529.404444444444</v>
      </c>
      <c r="U1118" s="80" t="s">
        <v>5048</v>
      </c>
      <c r="V1118" s="77"/>
      <c r="W1118" s="77"/>
      <c r="X1118" s="81" t="s">
        <v>7047</v>
      </c>
      <c r="Y1118" s="77"/>
    </row>
    <row r="1119" spans="1:25" x14ac:dyDescent="0.25">
      <c r="A1119" s="62" t="s">
        <v>816</v>
      </c>
      <c r="B1119" s="62" t="s">
        <v>1631</v>
      </c>
      <c r="C1119" s="63"/>
      <c r="D1119" s="64"/>
      <c r="E1119" s="65"/>
      <c r="F1119" s="66"/>
      <c r="G1119" s="63" t="str">
        <f>IF(Edges[[#This Row],[Relationship]]="Tweet","Skip","Show")</f>
        <v>Show</v>
      </c>
      <c r="H1119" s="67"/>
      <c r="I1119" s="68"/>
      <c r="J1119" s="68"/>
      <c r="K1119" s="34"/>
      <c r="L1119" s="75">
        <v>1119</v>
      </c>
      <c r="M111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19" s="77" t="s">
        <v>2278</v>
      </c>
      <c r="O1119" s="79">
        <v>44529.404537037037</v>
      </c>
      <c r="P1119" s="77" t="s">
        <v>2784</v>
      </c>
      <c r="Q1119" s="77"/>
      <c r="R1119" s="77"/>
      <c r="S1119" s="77"/>
      <c r="T1119" s="79">
        <v>44529.404537037037</v>
      </c>
      <c r="U1119" s="80" t="s">
        <v>5049</v>
      </c>
      <c r="V1119" s="77"/>
      <c r="W1119" s="77"/>
      <c r="X1119" s="81" t="s">
        <v>7048</v>
      </c>
      <c r="Y1119" s="77"/>
    </row>
    <row r="1120" spans="1:25" x14ac:dyDescent="0.25">
      <c r="A1120" s="62" t="s">
        <v>817</v>
      </c>
      <c r="B1120" s="62" t="s">
        <v>817</v>
      </c>
      <c r="C1120" s="63"/>
      <c r="D1120" s="64"/>
      <c r="E1120" s="65"/>
      <c r="F1120" s="66"/>
      <c r="G1120" s="63" t="str">
        <f>IF(Edges[[#This Row],[Relationship]]="Tweet","Skip","Show")</f>
        <v>Skip</v>
      </c>
      <c r="H1120" s="67"/>
      <c r="I1120" s="68"/>
      <c r="J1120" s="68"/>
      <c r="K1120" s="34"/>
      <c r="L1120" s="75">
        <v>1120</v>
      </c>
      <c r="M112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20" s="77" t="s">
        <v>178</v>
      </c>
      <c r="O1120" s="79">
        <v>44529.404305555552</v>
      </c>
      <c r="P1120" s="77" t="s">
        <v>2790</v>
      </c>
      <c r="Q1120" s="80" t="s">
        <v>3727</v>
      </c>
      <c r="R1120" s="77" t="s">
        <v>4018</v>
      </c>
      <c r="S1120" s="77"/>
      <c r="T1120" s="79">
        <v>44529.404305555552</v>
      </c>
      <c r="U1120" s="80" t="s">
        <v>5050</v>
      </c>
      <c r="V1120" s="77"/>
      <c r="W1120" s="77"/>
      <c r="X1120" s="81" t="s">
        <v>7049</v>
      </c>
      <c r="Y1120" s="77"/>
    </row>
    <row r="1121" spans="1:25" x14ac:dyDescent="0.25">
      <c r="A1121" s="62" t="s">
        <v>818</v>
      </c>
      <c r="B1121" s="62" t="s">
        <v>817</v>
      </c>
      <c r="C1121" s="63"/>
      <c r="D1121" s="64"/>
      <c r="E1121" s="65"/>
      <c r="F1121" s="66"/>
      <c r="G1121" s="63" t="str">
        <f>IF(Edges[[#This Row],[Relationship]]="Tweet","Skip","Show")</f>
        <v>Show</v>
      </c>
      <c r="H1121" s="67"/>
      <c r="I1121" s="68"/>
      <c r="J1121" s="68"/>
      <c r="K1121" s="34"/>
      <c r="L1121" s="75">
        <v>1121</v>
      </c>
      <c r="M112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21" s="77" t="s">
        <v>2278</v>
      </c>
      <c r="O1121" s="79">
        <v>44529.404583333337</v>
      </c>
      <c r="P1121" s="77" t="s">
        <v>2791</v>
      </c>
      <c r="Q1121" s="77"/>
      <c r="R1121" s="77"/>
      <c r="S1121" s="77"/>
      <c r="T1121" s="79">
        <v>44529.404583333337</v>
      </c>
      <c r="U1121" s="80" t="s">
        <v>5051</v>
      </c>
      <c r="V1121" s="77"/>
      <c r="W1121" s="77"/>
      <c r="X1121" s="81" t="s">
        <v>7050</v>
      </c>
      <c r="Y1121" s="77"/>
    </row>
    <row r="1122" spans="1:25" x14ac:dyDescent="0.25">
      <c r="A1122" s="62" t="s">
        <v>819</v>
      </c>
      <c r="B1122" s="62" t="s">
        <v>1631</v>
      </c>
      <c r="C1122" s="63"/>
      <c r="D1122" s="64"/>
      <c r="E1122" s="65"/>
      <c r="F1122" s="66"/>
      <c r="G1122" s="63" t="str">
        <f>IF(Edges[[#This Row],[Relationship]]="Tweet","Skip","Show")</f>
        <v>Show</v>
      </c>
      <c r="H1122" s="67"/>
      <c r="I1122" s="68"/>
      <c r="J1122" s="68"/>
      <c r="K1122" s="34"/>
      <c r="L1122" s="75">
        <v>1122</v>
      </c>
      <c r="M112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22" s="77" t="s">
        <v>2278</v>
      </c>
      <c r="O1122" s="79">
        <v>44529.404699074075</v>
      </c>
      <c r="P1122" s="77" t="s">
        <v>2784</v>
      </c>
      <c r="Q1122" s="77"/>
      <c r="R1122" s="77"/>
      <c r="S1122" s="77"/>
      <c r="T1122" s="79">
        <v>44529.404699074075</v>
      </c>
      <c r="U1122" s="80" t="s">
        <v>5052</v>
      </c>
      <c r="V1122" s="77"/>
      <c r="W1122" s="77"/>
      <c r="X1122" s="81" t="s">
        <v>7051</v>
      </c>
      <c r="Y1122" s="77"/>
    </row>
    <row r="1123" spans="1:25" x14ac:dyDescent="0.25">
      <c r="A1123" s="62" t="s">
        <v>820</v>
      </c>
      <c r="B1123" s="62" t="s">
        <v>1694</v>
      </c>
      <c r="C1123" s="63"/>
      <c r="D1123" s="64"/>
      <c r="E1123" s="65"/>
      <c r="F1123" s="66"/>
      <c r="G1123" s="63" t="str">
        <f>IF(Edges[[#This Row],[Relationship]]="Tweet","Skip","Show")</f>
        <v>Show</v>
      </c>
      <c r="H1123" s="67"/>
      <c r="I1123" s="68"/>
      <c r="J1123" s="68"/>
      <c r="K1123" s="34"/>
      <c r="L1123" s="75">
        <v>1123</v>
      </c>
      <c r="M112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23" s="77" t="s">
        <v>2279</v>
      </c>
      <c r="O1123" s="79">
        <v>44529.405081018522</v>
      </c>
      <c r="P1123" s="77" t="s">
        <v>2792</v>
      </c>
      <c r="Q1123" s="80" t="s">
        <v>3728</v>
      </c>
      <c r="R1123" s="77" t="s">
        <v>4018</v>
      </c>
      <c r="S1123" s="77"/>
      <c r="T1123" s="79">
        <v>44529.405081018522</v>
      </c>
      <c r="U1123" s="80" t="s">
        <v>5053</v>
      </c>
      <c r="V1123" s="77"/>
      <c r="W1123" s="77"/>
      <c r="X1123" s="81" t="s">
        <v>7052</v>
      </c>
      <c r="Y1123" s="81" t="s">
        <v>8300</v>
      </c>
    </row>
    <row r="1124" spans="1:25" x14ac:dyDescent="0.25">
      <c r="A1124" s="62" t="s">
        <v>821</v>
      </c>
      <c r="B1124" s="62" t="s">
        <v>1528</v>
      </c>
      <c r="C1124" s="63"/>
      <c r="D1124" s="64"/>
      <c r="E1124" s="65"/>
      <c r="F1124" s="66"/>
      <c r="G1124" s="63" t="str">
        <f>IF(Edges[[#This Row],[Relationship]]="Tweet","Skip","Show")</f>
        <v>Show</v>
      </c>
      <c r="H1124" s="67"/>
      <c r="I1124" s="68"/>
      <c r="J1124" s="68"/>
      <c r="K1124" s="34"/>
      <c r="L1124" s="75">
        <v>1124</v>
      </c>
      <c r="M112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24" s="77" t="s">
        <v>2278</v>
      </c>
      <c r="O1124" s="79">
        <v>44529.40520833333</v>
      </c>
      <c r="P1124" s="77" t="s">
        <v>2470</v>
      </c>
      <c r="Q1124" s="77"/>
      <c r="R1124" s="77"/>
      <c r="S1124" s="77" t="s">
        <v>4116</v>
      </c>
      <c r="T1124" s="79">
        <v>44529.40520833333</v>
      </c>
      <c r="U1124" s="80" t="s">
        <v>5054</v>
      </c>
      <c r="V1124" s="77"/>
      <c r="W1124" s="77"/>
      <c r="X1124" s="81" t="s">
        <v>7053</v>
      </c>
      <c r="Y1124" s="77"/>
    </row>
    <row r="1125" spans="1:25" x14ac:dyDescent="0.25">
      <c r="A1125" s="62" t="s">
        <v>822</v>
      </c>
      <c r="B1125" s="62" t="s">
        <v>1631</v>
      </c>
      <c r="C1125" s="63"/>
      <c r="D1125" s="64"/>
      <c r="E1125" s="65"/>
      <c r="F1125" s="66"/>
      <c r="G1125" s="63" t="str">
        <f>IF(Edges[[#This Row],[Relationship]]="Tweet","Skip","Show")</f>
        <v>Show</v>
      </c>
      <c r="H1125" s="67"/>
      <c r="I1125" s="68"/>
      <c r="J1125" s="68"/>
      <c r="K1125" s="34"/>
      <c r="L1125" s="75">
        <v>1125</v>
      </c>
      <c r="M112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25" s="77" t="s">
        <v>2278</v>
      </c>
      <c r="O1125" s="79">
        <v>44529.405277777776</v>
      </c>
      <c r="P1125" s="77" t="s">
        <v>2784</v>
      </c>
      <c r="Q1125" s="77"/>
      <c r="R1125" s="77"/>
      <c r="S1125" s="77"/>
      <c r="T1125" s="79">
        <v>44529.405277777776</v>
      </c>
      <c r="U1125" s="80" t="s">
        <v>5055</v>
      </c>
      <c r="V1125" s="77"/>
      <c r="W1125" s="77"/>
      <c r="X1125" s="81" t="s">
        <v>7054</v>
      </c>
      <c r="Y1125" s="77"/>
    </row>
    <row r="1126" spans="1:25" x14ac:dyDescent="0.25">
      <c r="A1126" s="62" t="s">
        <v>823</v>
      </c>
      <c r="B1126" s="62" t="s">
        <v>1976</v>
      </c>
      <c r="C1126" s="63"/>
      <c r="D1126" s="64"/>
      <c r="E1126" s="65"/>
      <c r="F1126" s="66"/>
      <c r="G1126" s="63" t="str">
        <f>IF(Edges[[#This Row],[Relationship]]="Tweet","Skip","Show")</f>
        <v>Show</v>
      </c>
      <c r="H1126" s="67"/>
      <c r="I1126" s="68"/>
      <c r="J1126" s="68"/>
      <c r="K1126" s="34"/>
      <c r="L1126" s="75">
        <v>1126</v>
      </c>
      <c r="M112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26" s="77" t="s">
        <v>2279</v>
      </c>
      <c r="O1126" s="79">
        <v>44529.405335648145</v>
      </c>
      <c r="P1126" s="77" t="s">
        <v>2793</v>
      </c>
      <c r="Q1126" s="77"/>
      <c r="R1126" s="77"/>
      <c r="S1126" s="77"/>
      <c r="T1126" s="79">
        <v>44529.405335648145</v>
      </c>
      <c r="U1126" s="80" t="s">
        <v>5056</v>
      </c>
      <c r="V1126" s="77"/>
      <c r="W1126" s="77"/>
      <c r="X1126" s="81" t="s">
        <v>7055</v>
      </c>
      <c r="Y1126" s="81" t="s">
        <v>8413</v>
      </c>
    </row>
    <row r="1127" spans="1:25" x14ac:dyDescent="0.25">
      <c r="A1127" s="62" t="s">
        <v>824</v>
      </c>
      <c r="B1127" s="62" t="s">
        <v>1631</v>
      </c>
      <c r="C1127" s="63"/>
      <c r="D1127" s="64"/>
      <c r="E1127" s="65"/>
      <c r="F1127" s="66"/>
      <c r="G1127" s="63" t="str">
        <f>IF(Edges[[#This Row],[Relationship]]="Tweet","Skip","Show")</f>
        <v>Show</v>
      </c>
      <c r="H1127" s="67"/>
      <c r="I1127" s="68"/>
      <c r="J1127" s="68"/>
      <c r="K1127" s="34"/>
      <c r="L1127" s="75">
        <v>1127</v>
      </c>
      <c r="M112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27" s="77" t="s">
        <v>2278</v>
      </c>
      <c r="O1127" s="79">
        <v>44529.405555555553</v>
      </c>
      <c r="P1127" s="77" t="s">
        <v>2784</v>
      </c>
      <c r="Q1127" s="77"/>
      <c r="R1127" s="77"/>
      <c r="S1127" s="77"/>
      <c r="T1127" s="79">
        <v>44529.405555555553</v>
      </c>
      <c r="U1127" s="80" t="s">
        <v>5057</v>
      </c>
      <c r="V1127" s="77"/>
      <c r="W1127" s="77"/>
      <c r="X1127" s="81" t="s">
        <v>7056</v>
      </c>
      <c r="Y1127" s="77"/>
    </row>
    <row r="1128" spans="1:25" x14ac:dyDescent="0.25">
      <c r="A1128" s="62" t="s">
        <v>825</v>
      </c>
      <c r="B1128" s="62" t="s">
        <v>1631</v>
      </c>
      <c r="C1128" s="63"/>
      <c r="D1128" s="64"/>
      <c r="E1128" s="65"/>
      <c r="F1128" s="66"/>
      <c r="G1128" s="63" t="str">
        <f>IF(Edges[[#This Row],[Relationship]]="Tweet","Skip","Show")</f>
        <v>Show</v>
      </c>
      <c r="H1128" s="67"/>
      <c r="I1128" s="68"/>
      <c r="J1128" s="68"/>
      <c r="K1128" s="34"/>
      <c r="L1128" s="75">
        <v>1128</v>
      </c>
      <c r="M112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28" s="77" t="s">
        <v>2278</v>
      </c>
      <c r="O1128" s="79">
        <v>44529.405636574076</v>
      </c>
      <c r="P1128" s="77" t="s">
        <v>2784</v>
      </c>
      <c r="Q1128" s="77"/>
      <c r="R1128" s="77"/>
      <c r="S1128" s="77"/>
      <c r="T1128" s="79">
        <v>44529.405636574076</v>
      </c>
      <c r="U1128" s="80" t="s">
        <v>5058</v>
      </c>
      <c r="V1128" s="77"/>
      <c r="W1128" s="77"/>
      <c r="X1128" s="81" t="s">
        <v>7057</v>
      </c>
      <c r="Y1128" s="77"/>
    </row>
    <row r="1129" spans="1:25" x14ac:dyDescent="0.25">
      <c r="A1129" s="62" t="s">
        <v>826</v>
      </c>
      <c r="B1129" s="62" t="s">
        <v>826</v>
      </c>
      <c r="C1129" s="63"/>
      <c r="D1129" s="64"/>
      <c r="E1129" s="65"/>
      <c r="F1129" s="66"/>
      <c r="G1129" s="63" t="str">
        <f>IF(Edges[[#This Row],[Relationship]]="Tweet","Skip","Show")</f>
        <v>Skip</v>
      </c>
      <c r="H1129" s="67"/>
      <c r="I1129" s="68"/>
      <c r="J1129" s="68"/>
      <c r="K1129" s="34"/>
      <c r="L1129" s="75">
        <v>1129</v>
      </c>
      <c r="M112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29" s="77" t="s">
        <v>178</v>
      </c>
      <c r="O1129" s="79">
        <v>44529.405659722222</v>
      </c>
      <c r="P1129" s="77" t="s">
        <v>2794</v>
      </c>
      <c r="Q1129" s="77"/>
      <c r="R1129" s="77"/>
      <c r="S1129" s="77" t="s">
        <v>4171</v>
      </c>
      <c r="T1129" s="79">
        <v>44529.405659722222</v>
      </c>
      <c r="U1129" s="80" t="s">
        <v>5059</v>
      </c>
      <c r="V1129" s="77"/>
      <c r="W1129" s="77"/>
      <c r="X1129" s="81" t="s">
        <v>7058</v>
      </c>
      <c r="Y1129" s="77"/>
    </row>
    <row r="1130" spans="1:25" x14ac:dyDescent="0.25">
      <c r="A1130" s="62" t="s">
        <v>827</v>
      </c>
      <c r="B1130" s="62" t="s">
        <v>1631</v>
      </c>
      <c r="C1130" s="63"/>
      <c r="D1130" s="64"/>
      <c r="E1130" s="65"/>
      <c r="F1130" s="66"/>
      <c r="G1130" s="63" t="str">
        <f>IF(Edges[[#This Row],[Relationship]]="Tweet","Skip","Show")</f>
        <v>Show</v>
      </c>
      <c r="H1130" s="67"/>
      <c r="I1130" s="68"/>
      <c r="J1130" s="68"/>
      <c r="K1130" s="34"/>
      <c r="L1130" s="75">
        <v>1130</v>
      </c>
      <c r="M113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30" s="77" t="s">
        <v>2278</v>
      </c>
      <c r="O1130" s="79">
        <v>44529.405729166669</v>
      </c>
      <c r="P1130" s="77" t="s">
        <v>2784</v>
      </c>
      <c r="Q1130" s="77"/>
      <c r="R1130" s="77"/>
      <c r="S1130" s="77"/>
      <c r="T1130" s="79">
        <v>44529.405729166669</v>
      </c>
      <c r="U1130" s="80" t="s">
        <v>5060</v>
      </c>
      <c r="V1130" s="77"/>
      <c r="W1130" s="77"/>
      <c r="X1130" s="81" t="s">
        <v>7059</v>
      </c>
      <c r="Y1130" s="77"/>
    </row>
    <row r="1131" spans="1:25" x14ac:dyDescent="0.25">
      <c r="A1131" s="62" t="s">
        <v>828</v>
      </c>
      <c r="B1131" s="62" t="s">
        <v>1719</v>
      </c>
      <c r="C1131" s="63"/>
      <c r="D1131" s="64"/>
      <c r="E1131" s="65"/>
      <c r="F1131" s="66"/>
      <c r="G1131" s="63" t="str">
        <f>IF(Edges[[#This Row],[Relationship]]="Tweet","Skip","Show")</f>
        <v>Show</v>
      </c>
      <c r="H1131" s="67"/>
      <c r="I1131" s="68"/>
      <c r="J1131" s="68"/>
      <c r="K1131" s="34"/>
      <c r="L1131" s="75">
        <v>1131</v>
      </c>
      <c r="M113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31" s="77" t="s">
        <v>2278</v>
      </c>
      <c r="O1131" s="79">
        <v>44529.406319444446</v>
      </c>
      <c r="P1131" s="77" t="s">
        <v>2338</v>
      </c>
      <c r="Q1131" s="77"/>
      <c r="R1131" s="77"/>
      <c r="S1131" s="77"/>
      <c r="T1131" s="79">
        <v>44529.406319444446</v>
      </c>
      <c r="U1131" s="80" t="s">
        <v>5061</v>
      </c>
      <c r="V1131" s="77"/>
      <c r="W1131" s="77"/>
      <c r="X1131" s="81" t="s">
        <v>7060</v>
      </c>
      <c r="Y1131" s="77"/>
    </row>
    <row r="1132" spans="1:25" x14ac:dyDescent="0.25">
      <c r="A1132" s="62" t="s">
        <v>829</v>
      </c>
      <c r="B1132" s="62" t="s">
        <v>1631</v>
      </c>
      <c r="C1132" s="63"/>
      <c r="D1132" s="64"/>
      <c r="E1132" s="65"/>
      <c r="F1132" s="66"/>
      <c r="G1132" s="63" t="str">
        <f>IF(Edges[[#This Row],[Relationship]]="Tweet","Skip","Show")</f>
        <v>Show</v>
      </c>
      <c r="H1132" s="67"/>
      <c r="I1132" s="68"/>
      <c r="J1132" s="68"/>
      <c r="K1132" s="34"/>
      <c r="L1132" s="75">
        <v>1132</v>
      </c>
      <c r="M113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32" s="77" t="s">
        <v>2278</v>
      </c>
      <c r="O1132" s="79">
        <v>44529.406354166669</v>
      </c>
      <c r="P1132" s="77" t="s">
        <v>2784</v>
      </c>
      <c r="Q1132" s="77"/>
      <c r="R1132" s="77"/>
      <c r="S1132" s="77"/>
      <c r="T1132" s="79">
        <v>44529.406354166669</v>
      </c>
      <c r="U1132" s="80" t="s">
        <v>5062</v>
      </c>
      <c r="V1132" s="77"/>
      <c r="W1132" s="77"/>
      <c r="X1132" s="81" t="s">
        <v>7061</v>
      </c>
      <c r="Y1132" s="77"/>
    </row>
    <row r="1133" spans="1:25" x14ac:dyDescent="0.25">
      <c r="A1133" s="62" t="s">
        <v>830</v>
      </c>
      <c r="B1133" s="62" t="s">
        <v>830</v>
      </c>
      <c r="C1133" s="63"/>
      <c r="D1133" s="64"/>
      <c r="E1133" s="65"/>
      <c r="F1133" s="66"/>
      <c r="G1133" s="63" t="str">
        <f>IF(Edges[[#This Row],[Relationship]]="Tweet","Skip","Show")</f>
        <v>Skip</v>
      </c>
      <c r="H1133" s="67"/>
      <c r="I1133" s="68"/>
      <c r="J1133" s="68"/>
      <c r="K1133" s="34"/>
      <c r="L1133" s="75">
        <v>1133</v>
      </c>
      <c r="M113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33" s="77" t="s">
        <v>178</v>
      </c>
      <c r="O1133" s="79">
        <v>44529.406504629631</v>
      </c>
      <c r="P1133" s="77" t="s">
        <v>2795</v>
      </c>
      <c r="Q1133" s="80" t="s">
        <v>3729</v>
      </c>
      <c r="R1133" s="77" t="s">
        <v>4021</v>
      </c>
      <c r="S1133" s="77"/>
      <c r="T1133" s="79">
        <v>44529.406504629631</v>
      </c>
      <c r="U1133" s="80" t="s">
        <v>5063</v>
      </c>
      <c r="V1133" s="77"/>
      <c r="W1133" s="77"/>
      <c r="X1133" s="81" t="s">
        <v>7062</v>
      </c>
      <c r="Y1133" s="77"/>
    </row>
    <row r="1134" spans="1:25" x14ac:dyDescent="0.25">
      <c r="A1134" s="62" t="s">
        <v>831</v>
      </c>
      <c r="B1134" s="62" t="s">
        <v>1528</v>
      </c>
      <c r="C1134" s="63"/>
      <c r="D1134" s="64"/>
      <c r="E1134" s="65"/>
      <c r="F1134" s="66"/>
      <c r="G1134" s="63" t="str">
        <f>IF(Edges[[#This Row],[Relationship]]="Tweet","Skip","Show")</f>
        <v>Show</v>
      </c>
      <c r="H1134" s="67"/>
      <c r="I1134" s="68"/>
      <c r="J1134" s="68"/>
      <c r="K1134" s="34"/>
      <c r="L1134" s="75">
        <v>1134</v>
      </c>
      <c r="M113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34" s="77" t="s">
        <v>2278</v>
      </c>
      <c r="O1134" s="79">
        <v>44529.406504629631</v>
      </c>
      <c r="P1134" s="77" t="s">
        <v>2796</v>
      </c>
      <c r="Q1134" s="80" t="s">
        <v>3730</v>
      </c>
      <c r="R1134" s="77" t="s">
        <v>4017</v>
      </c>
      <c r="S1134" s="77"/>
      <c r="T1134" s="79">
        <v>44529.406504629631</v>
      </c>
      <c r="U1134" s="80" t="s">
        <v>5064</v>
      </c>
      <c r="V1134" s="77"/>
      <c r="W1134" s="77"/>
      <c r="X1134" s="81" t="s">
        <v>7063</v>
      </c>
      <c r="Y1134" s="77"/>
    </row>
    <row r="1135" spans="1:25" x14ac:dyDescent="0.25">
      <c r="A1135" s="62" t="s">
        <v>832</v>
      </c>
      <c r="B1135" s="62" t="s">
        <v>1671</v>
      </c>
      <c r="C1135" s="63"/>
      <c r="D1135" s="64"/>
      <c r="E1135" s="65"/>
      <c r="F1135" s="66"/>
      <c r="G1135" s="63" t="str">
        <f>IF(Edges[[#This Row],[Relationship]]="Tweet","Skip","Show")</f>
        <v>Show</v>
      </c>
      <c r="H1135" s="67"/>
      <c r="I1135" s="68"/>
      <c r="J1135" s="68"/>
      <c r="K1135" s="34"/>
      <c r="L1135" s="75">
        <v>1135</v>
      </c>
      <c r="M113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35" s="77" t="s">
        <v>2278</v>
      </c>
      <c r="O1135" s="79">
        <v>44529.4065625</v>
      </c>
      <c r="P1135" s="77" t="s">
        <v>2287</v>
      </c>
      <c r="Q1135" s="77"/>
      <c r="R1135" s="77"/>
      <c r="S1135" s="77"/>
      <c r="T1135" s="79">
        <v>44529.4065625</v>
      </c>
      <c r="U1135" s="80" t="s">
        <v>5065</v>
      </c>
      <c r="V1135" s="77"/>
      <c r="W1135" s="77"/>
      <c r="X1135" s="81" t="s">
        <v>7064</v>
      </c>
      <c r="Y1135" s="77"/>
    </row>
    <row r="1136" spans="1:25" x14ac:dyDescent="0.25">
      <c r="A1136" s="62" t="s">
        <v>833</v>
      </c>
      <c r="B1136" s="62" t="s">
        <v>833</v>
      </c>
      <c r="C1136" s="63"/>
      <c r="D1136" s="64"/>
      <c r="E1136" s="65"/>
      <c r="F1136" s="66"/>
      <c r="G1136" s="63" t="str">
        <f>IF(Edges[[#This Row],[Relationship]]="Tweet","Skip","Show")</f>
        <v>Skip</v>
      </c>
      <c r="H1136" s="67"/>
      <c r="I1136" s="68"/>
      <c r="J1136" s="68"/>
      <c r="K1136" s="34"/>
      <c r="L1136" s="75">
        <v>1136</v>
      </c>
      <c r="M113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36" s="77" t="s">
        <v>178</v>
      </c>
      <c r="O1136" s="79">
        <v>44529.4065625</v>
      </c>
      <c r="P1136" s="77" t="s">
        <v>2797</v>
      </c>
      <c r="Q1136" s="80" t="s">
        <v>3731</v>
      </c>
      <c r="R1136" s="77" t="s">
        <v>4057</v>
      </c>
      <c r="S1136" s="77" t="s">
        <v>4120</v>
      </c>
      <c r="T1136" s="79">
        <v>44529.4065625</v>
      </c>
      <c r="U1136" s="80" t="s">
        <v>5066</v>
      </c>
      <c r="V1136" s="77"/>
      <c r="W1136" s="77"/>
      <c r="X1136" s="81" t="s">
        <v>7065</v>
      </c>
      <c r="Y1136" s="77"/>
    </row>
    <row r="1137" spans="1:25" x14ac:dyDescent="0.25">
      <c r="A1137" s="62" t="s">
        <v>834</v>
      </c>
      <c r="B1137" s="62" t="s">
        <v>1977</v>
      </c>
      <c r="C1137" s="63"/>
      <c r="D1137" s="64"/>
      <c r="E1137" s="65"/>
      <c r="F1137" s="66"/>
      <c r="G1137" s="63" t="str">
        <f>IF(Edges[[#This Row],[Relationship]]="Tweet","Skip","Show")</f>
        <v>Show</v>
      </c>
      <c r="H1137" s="67"/>
      <c r="I1137" s="68"/>
      <c r="J1137" s="68"/>
      <c r="K1137" s="34"/>
      <c r="L1137" s="75">
        <v>1137</v>
      </c>
      <c r="M113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37" s="77" t="s">
        <v>2278</v>
      </c>
      <c r="O1137" s="79">
        <v>44529.401412037034</v>
      </c>
      <c r="P1137" s="77" t="s">
        <v>2798</v>
      </c>
      <c r="Q1137" s="77"/>
      <c r="R1137" s="77"/>
      <c r="S1137" s="77"/>
      <c r="T1137" s="79">
        <v>44529.401412037034</v>
      </c>
      <c r="U1137" s="80" t="s">
        <v>5067</v>
      </c>
      <c r="V1137" s="77"/>
      <c r="W1137" s="77"/>
      <c r="X1137" s="81" t="s">
        <v>7066</v>
      </c>
      <c r="Y1137" s="77"/>
    </row>
    <row r="1138" spans="1:25" x14ac:dyDescent="0.25">
      <c r="A1138" s="62" t="s">
        <v>834</v>
      </c>
      <c r="B1138" s="62" t="s">
        <v>1978</v>
      </c>
      <c r="C1138" s="63"/>
      <c r="D1138" s="64"/>
      <c r="E1138" s="65"/>
      <c r="F1138" s="66"/>
      <c r="G1138" s="63" t="str">
        <f>IF(Edges[[#This Row],[Relationship]]="Tweet","Skip","Show")</f>
        <v>Show</v>
      </c>
      <c r="H1138" s="67"/>
      <c r="I1138" s="68"/>
      <c r="J1138" s="68"/>
      <c r="K1138" s="34"/>
      <c r="L1138" s="75">
        <v>1138</v>
      </c>
      <c r="M113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38" s="77" t="s">
        <v>2278</v>
      </c>
      <c r="O1138" s="79">
        <v>44529.404236111113</v>
      </c>
      <c r="P1138" s="77" t="s">
        <v>2799</v>
      </c>
      <c r="Q1138" s="77"/>
      <c r="R1138" s="77"/>
      <c r="S1138" s="77"/>
      <c r="T1138" s="79">
        <v>44529.404236111113</v>
      </c>
      <c r="U1138" s="80" t="s">
        <v>5068</v>
      </c>
      <c r="V1138" s="77"/>
      <c r="W1138" s="77"/>
      <c r="X1138" s="81" t="s">
        <v>7067</v>
      </c>
      <c r="Y1138" s="77"/>
    </row>
    <row r="1139" spans="1:25" x14ac:dyDescent="0.25">
      <c r="A1139" s="62" t="s">
        <v>834</v>
      </c>
      <c r="B1139" s="62" t="s">
        <v>1979</v>
      </c>
      <c r="C1139" s="63"/>
      <c r="D1139" s="64"/>
      <c r="E1139" s="65"/>
      <c r="F1139" s="66"/>
      <c r="G1139" s="63" t="str">
        <f>IF(Edges[[#This Row],[Relationship]]="Tweet","Skip","Show")</f>
        <v>Show</v>
      </c>
      <c r="H1139" s="67"/>
      <c r="I1139" s="68"/>
      <c r="J1139" s="68"/>
      <c r="K1139" s="34"/>
      <c r="L1139" s="75">
        <v>1139</v>
      </c>
      <c r="M113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39" s="77" t="s">
        <v>2278</v>
      </c>
      <c r="O1139" s="79">
        <v>44529.406608796293</v>
      </c>
      <c r="P1139" s="77" t="s">
        <v>2800</v>
      </c>
      <c r="Q1139" s="77"/>
      <c r="R1139" s="77"/>
      <c r="S1139" s="77"/>
      <c r="T1139" s="79">
        <v>44529.406608796293</v>
      </c>
      <c r="U1139" s="80" t="s">
        <v>5069</v>
      </c>
      <c r="V1139" s="77"/>
      <c r="W1139" s="77"/>
      <c r="X1139" s="81" t="s">
        <v>7068</v>
      </c>
      <c r="Y1139" s="77"/>
    </row>
    <row r="1140" spans="1:25" x14ac:dyDescent="0.25">
      <c r="A1140" s="62" t="s">
        <v>835</v>
      </c>
      <c r="B1140" s="62" t="s">
        <v>1623</v>
      </c>
      <c r="C1140" s="63"/>
      <c r="D1140" s="64"/>
      <c r="E1140" s="65"/>
      <c r="F1140" s="66"/>
      <c r="G1140" s="63" t="str">
        <f>IF(Edges[[#This Row],[Relationship]]="Tweet","Skip","Show")</f>
        <v>Show</v>
      </c>
      <c r="H1140" s="67"/>
      <c r="I1140" s="68"/>
      <c r="J1140" s="68"/>
      <c r="K1140" s="34"/>
      <c r="L1140" s="75">
        <v>1140</v>
      </c>
      <c r="M114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40" s="77" t="s">
        <v>2278</v>
      </c>
      <c r="O1140" s="79">
        <v>44529.406666666669</v>
      </c>
      <c r="P1140" s="77" t="s">
        <v>2463</v>
      </c>
      <c r="Q1140" s="77"/>
      <c r="R1140" s="77"/>
      <c r="S1140" s="77"/>
      <c r="T1140" s="79">
        <v>44529.406666666669</v>
      </c>
      <c r="U1140" s="80" t="s">
        <v>5070</v>
      </c>
      <c r="V1140" s="77"/>
      <c r="W1140" s="77"/>
      <c r="X1140" s="81" t="s">
        <v>7069</v>
      </c>
      <c r="Y1140" s="77"/>
    </row>
    <row r="1141" spans="1:25" x14ac:dyDescent="0.25">
      <c r="A1141" s="62" t="s">
        <v>836</v>
      </c>
      <c r="B1141" s="62" t="s">
        <v>1980</v>
      </c>
      <c r="C1141" s="63"/>
      <c r="D1141" s="64"/>
      <c r="E1141" s="65"/>
      <c r="F1141" s="66"/>
      <c r="G1141" s="63" t="str">
        <f>IF(Edges[[#This Row],[Relationship]]="Tweet","Skip","Show")</f>
        <v>Show</v>
      </c>
      <c r="H1141" s="67"/>
      <c r="I1141" s="68"/>
      <c r="J1141" s="68"/>
      <c r="K1141" s="34"/>
      <c r="L1141" s="75">
        <v>1141</v>
      </c>
      <c r="M114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41" s="77" t="s">
        <v>2279</v>
      </c>
      <c r="O1141" s="79">
        <v>44529.406701388885</v>
      </c>
      <c r="P1141" s="77" t="s">
        <v>2801</v>
      </c>
      <c r="Q1141" s="77"/>
      <c r="R1141" s="77"/>
      <c r="S1141" s="77"/>
      <c r="T1141" s="79">
        <v>44529.406701388885</v>
      </c>
      <c r="U1141" s="80" t="s">
        <v>5071</v>
      </c>
      <c r="V1141" s="77"/>
      <c r="W1141" s="77"/>
      <c r="X1141" s="81" t="s">
        <v>7070</v>
      </c>
      <c r="Y1141" s="81" t="s">
        <v>8414</v>
      </c>
    </row>
    <row r="1142" spans="1:25" x14ac:dyDescent="0.25">
      <c r="A1142" s="62" t="s">
        <v>836</v>
      </c>
      <c r="B1142" s="62" t="s">
        <v>1668</v>
      </c>
      <c r="C1142" s="63"/>
      <c r="D1142" s="64"/>
      <c r="E1142" s="65"/>
      <c r="F1142" s="66"/>
      <c r="G1142" s="63" t="str">
        <f>IF(Edges[[#This Row],[Relationship]]="Tweet","Skip","Show")</f>
        <v>Show</v>
      </c>
      <c r="H1142" s="67"/>
      <c r="I1142" s="68"/>
      <c r="J1142" s="68"/>
      <c r="K1142" s="34"/>
      <c r="L1142" s="75">
        <v>1142</v>
      </c>
      <c r="M114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42" s="77" t="s">
        <v>2278</v>
      </c>
      <c r="O1142" s="79">
        <v>44529.406701388885</v>
      </c>
      <c r="P1142" s="77" t="s">
        <v>2801</v>
      </c>
      <c r="Q1142" s="77"/>
      <c r="R1142" s="77"/>
      <c r="S1142" s="77"/>
      <c r="T1142" s="79">
        <v>44529.406701388885</v>
      </c>
      <c r="U1142" s="80" t="s">
        <v>5071</v>
      </c>
      <c r="V1142" s="77"/>
      <c r="W1142" s="77"/>
      <c r="X1142" s="81" t="s">
        <v>7070</v>
      </c>
      <c r="Y1142" s="81" t="s">
        <v>8414</v>
      </c>
    </row>
    <row r="1143" spans="1:25" x14ac:dyDescent="0.25">
      <c r="A1143" s="62" t="s">
        <v>837</v>
      </c>
      <c r="B1143" s="62" t="s">
        <v>837</v>
      </c>
      <c r="C1143" s="63"/>
      <c r="D1143" s="64"/>
      <c r="E1143" s="65"/>
      <c r="F1143" s="66"/>
      <c r="G1143" s="63" t="str">
        <f>IF(Edges[[#This Row],[Relationship]]="Tweet","Skip","Show")</f>
        <v>Skip</v>
      </c>
      <c r="H1143" s="67"/>
      <c r="I1143" s="68"/>
      <c r="J1143" s="68"/>
      <c r="K1143" s="34"/>
      <c r="L1143" s="75">
        <v>1143</v>
      </c>
      <c r="M114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43" s="77" t="s">
        <v>178</v>
      </c>
      <c r="O1143" s="79">
        <v>44529.404340277775</v>
      </c>
      <c r="P1143" s="77" t="s">
        <v>2802</v>
      </c>
      <c r="Q1143" s="80" t="s">
        <v>3732</v>
      </c>
      <c r="R1143" s="77" t="s">
        <v>4018</v>
      </c>
      <c r="S1143" s="77"/>
      <c r="T1143" s="79">
        <v>44529.404340277775</v>
      </c>
      <c r="U1143" s="80" t="s">
        <v>5072</v>
      </c>
      <c r="V1143" s="77"/>
      <c r="W1143" s="77"/>
      <c r="X1143" s="81" t="s">
        <v>7071</v>
      </c>
      <c r="Y1143" s="77"/>
    </row>
    <row r="1144" spans="1:25" x14ac:dyDescent="0.25">
      <c r="A1144" s="62" t="s">
        <v>838</v>
      </c>
      <c r="B1144" s="62" t="s">
        <v>837</v>
      </c>
      <c r="C1144" s="63"/>
      <c r="D1144" s="64"/>
      <c r="E1144" s="65"/>
      <c r="F1144" s="66"/>
      <c r="G1144" s="63" t="str">
        <f>IF(Edges[[#This Row],[Relationship]]="Tweet","Skip","Show")</f>
        <v>Show</v>
      </c>
      <c r="H1144" s="67"/>
      <c r="I1144" s="68"/>
      <c r="J1144" s="68"/>
      <c r="K1144" s="34"/>
      <c r="L1144" s="75">
        <v>1144</v>
      </c>
      <c r="M114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44" s="77" t="s">
        <v>2278</v>
      </c>
      <c r="O1144" s="79">
        <v>44529.406909722224</v>
      </c>
      <c r="P1144" s="77" t="s">
        <v>2803</v>
      </c>
      <c r="Q1144" s="77"/>
      <c r="R1144" s="77"/>
      <c r="S1144" s="77"/>
      <c r="T1144" s="79">
        <v>44529.406909722224</v>
      </c>
      <c r="U1144" s="80" t="s">
        <v>5073</v>
      </c>
      <c r="V1144" s="77"/>
      <c r="W1144" s="77"/>
      <c r="X1144" s="81" t="s">
        <v>7072</v>
      </c>
      <c r="Y1144" s="77"/>
    </row>
    <row r="1145" spans="1:25" x14ac:dyDescent="0.25">
      <c r="A1145" s="62" t="s">
        <v>839</v>
      </c>
      <c r="B1145" s="62" t="s">
        <v>839</v>
      </c>
      <c r="C1145" s="63"/>
      <c r="D1145" s="64"/>
      <c r="E1145" s="65"/>
      <c r="F1145" s="66"/>
      <c r="G1145" s="63" t="str">
        <f>IF(Edges[[#This Row],[Relationship]]="Tweet","Skip","Show")</f>
        <v>Skip</v>
      </c>
      <c r="H1145" s="67"/>
      <c r="I1145" s="68"/>
      <c r="J1145" s="68"/>
      <c r="K1145" s="34"/>
      <c r="L1145" s="75">
        <v>1145</v>
      </c>
      <c r="M114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45" s="77" t="s">
        <v>178</v>
      </c>
      <c r="O1145" s="79">
        <v>44529.406921296293</v>
      </c>
      <c r="P1145" s="77" t="s">
        <v>2804</v>
      </c>
      <c r="Q1145" s="80" t="s">
        <v>3733</v>
      </c>
      <c r="R1145" s="77" t="s">
        <v>4018</v>
      </c>
      <c r="S1145" s="77"/>
      <c r="T1145" s="79">
        <v>44529.406921296293</v>
      </c>
      <c r="U1145" s="80" t="s">
        <v>5074</v>
      </c>
      <c r="V1145" s="77"/>
      <c r="W1145" s="77"/>
      <c r="X1145" s="81" t="s">
        <v>7073</v>
      </c>
      <c r="Y1145" s="77"/>
    </row>
    <row r="1146" spans="1:25" x14ac:dyDescent="0.25">
      <c r="A1146" s="62" t="s">
        <v>840</v>
      </c>
      <c r="B1146" s="62" t="s">
        <v>1631</v>
      </c>
      <c r="C1146" s="63"/>
      <c r="D1146" s="64"/>
      <c r="E1146" s="65"/>
      <c r="F1146" s="66"/>
      <c r="G1146" s="63" t="str">
        <f>IF(Edges[[#This Row],[Relationship]]="Tweet","Skip","Show")</f>
        <v>Show</v>
      </c>
      <c r="H1146" s="67"/>
      <c r="I1146" s="68"/>
      <c r="J1146" s="68"/>
      <c r="K1146" s="34"/>
      <c r="L1146" s="75">
        <v>1146</v>
      </c>
      <c r="M114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46" s="77" t="s">
        <v>2278</v>
      </c>
      <c r="O1146" s="79">
        <v>44529.407118055555</v>
      </c>
      <c r="P1146" s="77" t="s">
        <v>2784</v>
      </c>
      <c r="Q1146" s="77"/>
      <c r="R1146" s="77"/>
      <c r="S1146" s="77"/>
      <c r="T1146" s="79">
        <v>44529.407118055555</v>
      </c>
      <c r="U1146" s="80" t="s">
        <v>5075</v>
      </c>
      <c r="V1146" s="77"/>
      <c r="W1146" s="77"/>
      <c r="X1146" s="81" t="s">
        <v>7074</v>
      </c>
      <c r="Y1146" s="77"/>
    </row>
    <row r="1147" spans="1:25" x14ac:dyDescent="0.25">
      <c r="A1147" s="62" t="s">
        <v>841</v>
      </c>
      <c r="B1147" s="62" t="s">
        <v>1631</v>
      </c>
      <c r="C1147" s="63"/>
      <c r="D1147" s="64"/>
      <c r="E1147" s="65"/>
      <c r="F1147" s="66"/>
      <c r="G1147" s="63" t="str">
        <f>IF(Edges[[#This Row],[Relationship]]="Tweet","Skip","Show")</f>
        <v>Show</v>
      </c>
      <c r="H1147" s="67"/>
      <c r="I1147" s="68"/>
      <c r="J1147" s="68"/>
      <c r="K1147" s="34"/>
      <c r="L1147" s="75">
        <v>1147</v>
      </c>
      <c r="M114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47" s="77" t="s">
        <v>2278</v>
      </c>
      <c r="O1147" s="79">
        <v>44529.407199074078</v>
      </c>
      <c r="P1147" s="77" t="s">
        <v>2784</v>
      </c>
      <c r="Q1147" s="77"/>
      <c r="R1147" s="77"/>
      <c r="S1147" s="77"/>
      <c r="T1147" s="79">
        <v>44529.407199074078</v>
      </c>
      <c r="U1147" s="80" t="s">
        <v>5076</v>
      </c>
      <c r="V1147" s="77"/>
      <c r="W1147" s="77"/>
      <c r="X1147" s="81" t="s">
        <v>7075</v>
      </c>
      <c r="Y1147" s="77"/>
    </row>
    <row r="1148" spans="1:25" x14ac:dyDescent="0.25">
      <c r="A1148" s="62" t="s">
        <v>842</v>
      </c>
      <c r="B1148" s="62" t="s">
        <v>1666</v>
      </c>
      <c r="C1148" s="63"/>
      <c r="D1148" s="64"/>
      <c r="E1148" s="65"/>
      <c r="F1148" s="66"/>
      <c r="G1148" s="63" t="str">
        <f>IF(Edges[[#This Row],[Relationship]]="Tweet","Skip","Show")</f>
        <v>Show</v>
      </c>
      <c r="H1148" s="67"/>
      <c r="I1148" s="68"/>
      <c r="J1148" s="68"/>
      <c r="K1148" s="34"/>
      <c r="L1148" s="75">
        <v>1148</v>
      </c>
      <c r="M114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48" s="77" t="s">
        <v>2278</v>
      </c>
      <c r="O1148" s="79">
        <v>44529.407187500001</v>
      </c>
      <c r="P1148" s="77" t="s">
        <v>2285</v>
      </c>
      <c r="Q1148" s="77"/>
      <c r="R1148" s="77"/>
      <c r="S1148" s="77"/>
      <c r="T1148" s="79">
        <v>44529.407187500001</v>
      </c>
      <c r="U1148" s="80" t="s">
        <v>5077</v>
      </c>
      <c r="V1148" s="77"/>
      <c r="W1148" s="77"/>
      <c r="X1148" s="81" t="s">
        <v>7076</v>
      </c>
      <c r="Y1148" s="77"/>
    </row>
    <row r="1149" spans="1:25" x14ac:dyDescent="0.25">
      <c r="A1149" s="62" t="s">
        <v>842</v>
      </c>
      <c r="B1149" s="62" t="s">
        <v>1666</v>
      </c>
      <c r="C1149" s="63"/>
      <c r="D1149" s="64"/>
      <c r="E1149" s="65"/>
      <c r="F1149" s="66"/>
      <c r="G1149" s="63" t="str">
        <f>IF(Edges[[#This Row],[Relationship]]="Tweet","Skip","Show")</f>
        <v>Show</v>
      </c>
      <c r="H1149" s="67"/>
      <c r="I1149" s="68"/>
      <c r="J1149" s="68"/>
      <c r="K1149" s="34"/>
      <c r="L1149" s="75">
        <v>1149</v>
      </c>
      <c r="M114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49" s="77" t="s">
        <v>2278</v>
      </c>
      <c r="O1149" s="79">
        <v>44529.407233796293</v>
      </c>
      <c r="P1149" s="77" t="s">
        <v>2283</v>
      </c>
      <c r="Q1149" s="77"/>
      <c r="R1149" s="77"/>
      <c r="S1149" s="77"/>
      <c r="T1149" s="79">
        <v>44529.407233796293</v>
      </c>
      <c r="U1149" s="80" t="s">
        <v>5078</v>
      </c>
      <c r="V1149" s="77"/>
      <c r="W1149" s="77"/>
      <c r="X1149" s="81" t="s">
        <v>7077</v>
      </c>
      <c r="Y1149" s="77"/>
    </row>
    <row r="1150" spans="1:25" x14ac:dyDescent="0.25">
      <c r="A1150" s="62" t="s">
        <v>843</v>
      </c>
      <c r="B1150" s="62" t="s">
        <v>1478</v>
      </c>
      <c r="C1150" s="63"/>
      <c r="D1150" s="64"/>
      <c r="E1150" s="65"/>
      <c r="F1150" s="66"/>
      <c r="G1150" s="63" t="str">
        <f>IF(Edges[[#This Row],[Relationship]]="Tweet","Skip","Show")</f>
        <v>Show</v>
      </c>
      <c r="H1150" s="67"/>
      <c r="I1150" s="68"/>
      <c r="J1150" s="68"/>
      <c r="K1150" s="34"/>
      <c r="L1150" s="75">
        <v>1150</v>
      </c>
      <c r="M115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50" s="77" t="s">
        <v>2278</v>
      </c>
      <c r="O1150" s="79">
        <v>44529.407349537039</v>
      </c>
      <c r="P1150" s="77" t="s">
        <v>2294</v>
      </c>
      <c r="Q1150" s="77"/>
      <c r="R1150" s="77"/>
      <c r="S1150" s="77" t="s">
        <v>4104</v>
      </c>
      <c r="T1150" s="79">
        <v>44529.407349537039</v>
      </c>
      <c r="U1150" s="80" t="s">
        <v>5079</v>
      </c>
      <c r="V1150" s="77"/>
      <c r="W1150" s="77"/>
      <c r="X1150" s="81" t="s">
        <v>7078</v>
      </c>
      <c r="Y1150" s="77"/>
    </row>
    <row r="1151" spans="1:25" x14ac:dyDescent="0.25">
      <c r="A1151" s="62" t="s">
        <v>844</v>
      </c>
      <c r="B1151" s="62" t="s">
        <v>1631</v>
      </c>
      <c r="C1151" s="63"/>
      <c r="D1151" s="64"/>
      <c r="E1151" s="65"/>
      <c r="F1151" s="66"/>
      <c r="G1151" s="63" t="str">
        <f>IF(Edges[[#This Row],[Relationship]]="Tweet","Skip","Show")</f>
        <v>Show</v>
      </c>
      <c r="H1151" s="67"/>
      <c r="I1151" s="68"/>
      <c r="J1151" s="68"/>
      <c r="K1151" s="34"/>
      <c r="L1151" s="75">
        <v>1151</v>
      </c>
      <c r="M115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51" s="77" t="s">
        <v>2278</v>
      </c>
      <c r="O1151" s="79">
        <v>44529.407476851855</v>
      </c>
      <c r="P1151" s="77" t="s">
        <v>2784</v>
      </c>
      <c r="Q1151" s="77"/>
      <c r="R1151" s="77"/>
      <c r="S1151" s="77"/>
      <c r="T1151" s="79">
        <v>44529.407476851855</v>
      </c>
      <c r="U1151" s="80" t="s">
        <v>5080</v>
      </c>
      <c r="V1151" s="77"/>
      <c r="W1151" s="77"/>
      <c r="X1151" s="81" t="s">
        <v>7079</v>
      </c>
      <c r="Y1151" s="77"/>
    </row>
    <row r="1152" spans="1:25" x14ac:dyDescent="0.25">
      <c r="A1152" s="62" t="s">
        <v>845</v>
      </c>
      <c r="B1152" s="62" t="s">
        <v>1981</v>
      </c>
      <c r="C1152" s="63"/>
      <c r="D1152" s="64"/>
      <c r="E1152" s="65"/>
      <c r="F1152" s="66"/>
      <c r="G1152" s="63" t="str">
        <f>IF(Edges[[#This Row],[Relationship]]="Tweet","Skip","Show")</f>
        <v>Show</v>
      </c>
      <c r="H1152" s="67"/>
      <c r="I1152" s="68"/>
      <c r="J1152" s="68"/>
      <c r="K1152" s="34"/>
      <c r="L1152" s="75">
        <v>1152</v>
      </c>
      <c r="M115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52" s="77" t="s">
        <v>2278</v>
      </c>
      <c r="O1152" s="79">
        <v>44529.407673611109</v>
      </c>
      <c r="P1152" s="77" t="s">
        <v>2805</v>
      </c>
      <c r="Q1152" s="77"/>
      <c r="R1152" s="77"/>
      <c r="S1152" s="77"/>
      <c r="T1152" s="79">
        <v>44529.407673611109</v>
      </c>
      <c r="U1152" s="80" t="s">
        <v>5081</v>
      </c>
      <c r="V1152" s="77"/>
      <c r="W1152" s="77"/>
      <c r="X1152" s="81" t="s">
        <v>7080</v>
      </c>
      <c r="Y1152" s="81" t="s">
        <v>8415</v>
      </c>
    </row>
    <row r="1153" spans="1:25" x14ac:dyDescent="0.25">
      <c r="A1153" s="62" t="s">
        <v>845</v>
      </c>
      <c r="B1153" s="62" t="s">
        <v>1684</v>
      </c>
      <c r="C1153" s="63"/>
      <c r="D1153" s="64"/>
      <c r="E1153" s="65"/>
      <c r="F1153" s="66"/>
      <c r="G1153" s="63" t="str">
        <f>IF(Edges[[#This Row],[Relationship]]="Tweet","Skip","Show")</f>
        <v>Show</v>
      </c>
      <c r="H1153" s="67"/>
      <c r="I1153" s="68"/>
      <c r="J1153" s="68"/>
      <c r="K1153" s="34"/>
      <c r="L1153" s="75">
        <v>1153</v>
      </c>
      <c r="M115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53" s="77" t="s">
        <v>2279</v>
      </c>
      <c r="O1153" s="79">
        <v>44529.407673611109</v>
      </c>
      <c r="P1153" s="77" t="s">
        <v>2805</v>
      </c>
      <c r="Q1153" s="77"/>
      <c r="R1153" s="77"/>
      <c r="S1153" s="77"/>
      <c r="T1153" s="79">
        <v>44529.407673611109</v>
      </c>
      <c r="U1153" s="80" t="s">
        <v>5081</v>
      </c>
      <c r="V1153" s="77"/>
      <c r="W1153" s="77"/>
      <c r="X1153" s="81" t="s">
        <v>7080</v>
      </c>
      <c r="Y1153" s="81" t="s">
        <v>8415</v>
      </c>
    </row>
    <row r="1154" spans="1:25" x14ac:dyDescent="0.25">
      <c r="A1154" s="62" t="s">
        <v>846</v>
      </c>
      <c r="B1154" s="62" t="s">
        <v>1631</v>
      </c>
      <c r="C1154" s="63"/>
      <c r="D1154" s="64"/>
      <c r="E1154" s="65"/>
      <c r="F1154" s="66"/>
      <c r="G1154" s="63" t="str">
        <f>IF(Edges[[#This Row],[Relationship]]="Tweet","Skip","Show")</f>
        <v>Show</v>
      </c>
      <c r="H1154" s="67"/>
      <c r="I1154" s="68"/>
      <c r="J1154" s="68"/>
      <c r="K1154" s="34"/>
      <c r="L1154" s="75">
        <v>1154</v>
      </c>
      <c r="M115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54" s="77" t="s">
        <v>2278</v>
      </c>
      <c r="O1154" s="79">
        <v>44529.407696759263</v>
      </c>
      <c r="P1154" s="77" t="s">
        <v>2784</v>
      </c>
      <c r="Q1154" s="77"/>
      <c r="R1154" s="77"/>
      <c r="S1154" s="77"/>
      <c r="T1154" s="79">
        <v>44529.407696759263</v>
      </c>
      <c r="U1154" s="80" t="s">
        <v>5082</v>
      </c>
      <c r="V1154" s="77"/>
      <c r="W1154" s="77"/>
      <c r="X1154" s="81" t="s">
        <v>7081</v>
      </c>
      <c r="Y1154" s="77"/>
    </row>
    <row r="1155" spans="1:25" x14ac:dyDescent="0.25">
      <c r="A1155" s="62" t="s">
        <v>847</v>
      </c>
      <c r="B1155" s="62" t="s">
        <v>1982</v>
      </c>
      <c r="C1155" s="63"/>
      <c r="D1155" s="64"/>
      <c r="E1155" s="65"/>
      <c r="F1155" s="66"/>
      <c r="G1155" s="63" t="str">
        <f>IF(Edges[[#This Row],[Relationship]]="Tweet","Skip","Show")</f>
        <v>Show</v>
      </c>
      <c r="H1155" s="67"/>
      <c r="I1155" s="68"/>
      <c r="J1155" s="68"/>
      <c r="K1155" s="34"/>
      <c r="L1155" s="75">
        <v>1155</v>
      </c>
      <c r="M115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55" s="77" t="s">
        <v>2278</v>
      </c>
      <c r="O1155" s="79">
        <v>44529.407696759263</v>
      </c>
      <c r="P1155" s="77" t="s">
        <v>2806</v>
      </c>
      <c r="Q1155" s="80" t="s">
        <v>3734</v>
      </c>
      <c r="R1155" s="77" t="s">
        <v>4058</v>
      </c>
      <c r="S1155" s="77" t="s">
        <v>4172</v>
      </c>
      <c r="T1155" s="79">
        <v>44529.407696759263</v>
      </c>
      <c r="U1155" s="80" t="s">
        <v>5083</v>
      </c>
      <c r="V1155" s="77"/>
      <c r="W1155" s="77"/>
      <c r="X1155" s="81" t="s">
        <v>7082</v>
      </c>
      <c r="Y1155" s="77"/>
    </row>
    <row r="1156" spans="1:25" x14ac:dyDescent="0.25">
      <c r="A1156" s="62" t="s">
        <v>848</v>
      </c>
      <c r="B1156" s="62" t="s">
        <v>1982</v>
      </c>
      <c r="C1156" s="63"/>
      <c r="D1156" s="64"/>
      <c r="E1156" s="65"/>
      <c r="F1156" s="66"/>
      <c r="G1156" s="63" t="str">
        <f>IF(Edges[[#This Row],[Relationship]]="Tweet","Skip","Show")</f>
        <v>Show</v>
      </c>
      <c r="H1156" s="67"/>
      <c r="I1156" s="68"/>
      <c r="J1156" s="68"/>
      <c r="K1156" s="34"/>
      <c r="L1156" s="75">
        <v>1156</v>
      </c>
      <c r="M115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56" s="77" t="s">
        <v>2278</v>
      </c>
      <c r="O1156" s="79">
        <v>44529.408576388887</v>
      </c>
      <c r="P1156" s="77" t="s">
        <v>2806</v>
      </c>
      <c r="Q1156" s="80" t="s">
        <v>3734</v>
      </c>
      <c r="R1156" s="77" t="s">
        <v>4058</v>
      </c>
      <c r="S1156" s="77" t="s">
        <v>4172</v>
      </c>
      <c r="T1156" s="79">
        <v>44529.408576388887</v>
      </c>
      <c r="U1156" s="80" t="s">
        <v>5084</v>
      </c>
      <c r="V1156" s="77"/>
      <c r="W1156" s="77"/>
      <c r="X1156" s="81" t="s">
        <v>7083</v>
      </c>
      <c r="Y1156" s="77"/>
    </row>
    <row r="1157" spans="1:25" x14ac:dyDescent="0.25">
      <c r="A1157" s="62" t="s">
        <v>849</v>
      </c>
      <c r="B1157" s="62" t="s">
        <v>1942</v>
      </c>
      <c r="C1157" s="63"/>
      <c r="D1157" s="64"/>
      <c r="E1157" s="65"/>
      <c r="F1157" s="66"/>
      <c r="G1157" s="63" t="str">
        <f>IF(Edges[[#This Row],[Relationship]]="Tweet","Skip","Show")</f>
        <v>Show</v>
      </c>
      <c r="H1157" s="67"/>
      <c r="I1157" s="68"/>
      <c r="J1157" s="68"/>
      <c r="K1157" s="34"/>
      <c r="L1157" s="75">
        <v>1157</v>
      </c>
      <c r="M115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57" s="77" t="s">
        <v>2278</v>
      </c>
      <c r="O1157" s="79">
        <v>44529.390127314815</v>
      </c>
      <c r="P1157" s="77" t="s">
        <v>2753</v>
      </c>
      <c r="Q1157" s="77"/>
      <c r="R1157" s="77"/>
      <c r="S1157" s="77"/>
      <c r="T1157" s="79">
        <v>44529.390127314815</v>
      </c>
      <c r="U1157" s="80" t="s">
        <v>5085</v>
      </c>
      <c r="V1157" s="77"/>
      <c r="W1157" s="77"/>
      <c r="X1157" s="81" t="s">
        <v>7084</v>
      </c>
      <c r="Y1157" s="77"/>
    </row>
    <row r="1158" spans="1:25" x14ac:dyDescent="0.25">
      <c r="A1158" s="62" t="s">
        <v>849</v>
      </c>
      <c r="B1158" s="62" t="s">
        <v>1631</v>
      </c>
      <c r="C1158" s="63"/>
      <c r="D1158" s="64"/>
      <c r="E1158" s="65"/>
      <c r="F1158" s="66"/>
      <c r="G1158" s="63" t="str">
        <f>IF(Edges[[#This Row],[Relationship]]="Tweet","Skip","Show")</f>
        <v>Show</v>
      </c>
      <c r="H1158" s="67"/>
      <c r="I1158" s="68"/>
      <c r="J1158" s="68"/>
      <c r="K1158" s="34"/>
      <c r="L1158" s="75">
        <v>1158</v>
      </c>
      <c r="M115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58" s="77" t="s">
        <v>2278</v>
      </c>
      <c r="O1158" s="79">
        <v>44529.408692129633</v>
      </c>
      <c r="P1158" s="77" t="s">
        <v>2784</v>
      </c>
      <c r="Q1158" s="77"/>
      <c r="R1158" s="77"/>
      <c r="S1158" s="77"/>
      <c r="T1158" s="79">
        <v>44529.408692129633</v>
      </c>
      <c r="U1158" s="80" t="s">
        <v>5086</v>
      </c>
      <c r="V1158" s="77"/>
      <c r="W1158" s="77"/>
      <c r="X1158" s="81" t="s">
        <v>7085</v>
      </c>
      <c r="Y1158" s="77"/>
    </row>
    <row r="1159" spans="1:25" x14ac:dyDescent="0.25">
      <c r="A1159" s="62" t="s">
        <v>850</v>
      </c>
      <c r="B1159" s="62" t="s">
        <v>1631</v>
      </c>
      <c r="C1159" s="63"/>
      <c r="D1159" s="64"/>
      <c r="E1159" s="65"/>
      <c r="F1159" s="66"/>
      <c r="G1159" s="63" t="str">
        <f>IF(Edges[[#This Row],[Relationship]]="Tweet","Skip","Show")</f>
        <v>Show</v>
      </c>
      <c r="H1159" s="67"/>
      <c r="I1159" s="68"/>
      <c r="J1159" s="68"/>
      <c r="K1159" s="34"/>
      <c r="L1159" s="75">
        <v>1159</v>
      </c>
      <c r="M115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59" s="77" t="s">
        <v>2278</v>
      </c>
      <c r="O1159" s="79">
        <v>44529.408784722225</v>
      </c>
      <c r="P1159" s="77" t="s">
        <v>2784</v>
      </c>
      <c r="Q1159" s="77"/>
      <c r="R1159" s="77"/>
      <c r="S1159" s="77"/>
      <c r="T1159" s="79">
        <v>44529.408784722225</v>
      </c>
      <c r="U1159" s="80" t="s">
        <v>5087</v>
      </c>
      <c r="V1159" s="77"/>
      <c r="W1159" s="77"/>
      <c r="X1159" s="81" t="s">
        <v>7086</v>
      </c>
      <c r="Y1159" s="77"/>
    </row>
    <row r="1160" spans="1:25" x14ac:dyDescent="0.25">
      <c r="A1160" s="62" t="s">
        <v>851</v>
      </c>
      <c r="B1160" s="62" t="s">
        <v>1631</v>
      </c>
      <c r="C1160" s="63"/>
      <c r="D1160" s="64"/>
      <c r="E1160" s="65"/>
      <c r="F1160" s="66"/>
      <c r="G1160" s="63" t="str">
        <f>IF(Edges[[#This Row],[Relationship]]="Tweet","Skip","Show")</f>
        <v>Show</v>
      </c>
      <c r="H1160" s="67"/>
      <c r="I1160" s="68"/>
      <c r="J1160" s="68"/>
      <c r="K1160" s="34"/>
      <c r="L1160" s="75">
        <v>1160</v>
      </c>
      <c r="M116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60" s="77" t="s">
        <v>2278</v>
      </c>
      <c r="O1160" s="79">
        <v>44529.408993055556</v>
      </c>
      <c r="P1160" s="77" t="s">
        <v>2784</v>
      </c>
      <c r="Q1160" s="77"/>
      <c r="R1160" s="77"/>
      <c r="S1160" s="77"/>
      <c r="T1160" s="79">
        <v>44529.408993055556</v>
      </c>
      <c r="U1160" s="80" t="s">
        <v>5088</v>
      </c>
      <c r="V1160" s="77"/>
      <c r="W1160" s="77"/>
      <c r="X1160" s="81" t="s">
        <v>7087</v>
      </c>
      <c r="Y1160" s="77"/>
    </row>
    <row r="1161" spans="1:25" x14ac:dyDescent="0.25">
      <c r="A1161" s="62" t="s">
        <v>852</v>
      </c>
      <c r="B1161" s="62" t="s">
        <v>1982</v>
      </c>
      <c r="C1161" s="63"/>
      <c r="D1161" s="64"/>
      <c r="E1161" s="65"/>
      <c r="F1161" s="66"/>
      <c r="G1161" s="63" t="str">
        <f>IF(Edges[[#This Row],[Relationship]]="Tweet","Skip","Show")</f>
        <v>Show</v>
      </c>
      <c r="H1161" s="67"/>
      <c r="I1161" s="68"/>
      <c r="J1161" s="68"/>
      <c r="K1161" s="34"/>
      <c r="L1161" s="75">
        <v>1161</v>
      </c>
      <c r="M116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61" s="77" t="s">
        <v>2278</v>
      </c>
      <c r="O1161" s="79">
        <v>44529.409120370372</v>
      </c>
      <c r="P1161" s="77" t="s">
        <v>2806</v>
      </c>
      <c r="Q1161" s="80" t="s">
        <v>3734</v>
      </c>
      <c r="R1161" s="77" t="s">
        <v>4058</v>
      </c>
      <c r="S1161" s="77" t="s">
        <v>4172</v>
      </c>
      <c r="T1161" s="79">
        <v>44529.409120370372</v>
      </c>
      <c r="U1161" s="80" t="s">
        <v>5089</v>
      </c>
      <c r="V1161" s="77"/>
      <c r="W1161" s="77"/>
      <c r="X1161" s="81" t="s">
        <v>7088</v>
      </c>
      <c r="Y1161" s="77"/>
    </row>
    <row r="1162" spans="1:25" x14ac:dyDescent="0.25">
      <c r="A1162" s="62" t="s">
        <v>853</v>
      </c>
      <c r="B1162" s="62" t="s">
        <v>1900</v>
      </c>
      <c r="C1162" s="63"/>
      <c r="D1162" s="64"/>
      <c r="E1162" s="65"/>
      <c r="F1162" s="66"/>
      <c r="G1162" s="63" t="str">
        <f>IF(Edges[[#This Row],[Relationship]]="Tweet","Skip","Show")</f>
        <v>Show</v>
      </c>
      <c r="H1162" s="67"/>
      <c r="I1162" s="68"/>
      <c r="J1162" s="68"/>
      <c r="K1162" s="34"/>
      <c r="L1162" s="75">
        <v>1162</v>
      </c>
      <c r="M116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62" s="77" t="s">
        <v>2278</v>
      </c>
      <c r="O1162" s="79">
        <v>44529.409224537034</v>
      </c>
      <c r="P1162" s="77" t="s">
        <v>2613</v>
      </c>
      <c r="Q1162" s="77"/>
      <c r="R1162" s="77"/>
      <c r="S1162" s="77" t="s">
        <v>4145</v>
      </c>
      <c r="T1162" s="79">
        <v>44529.409224537034</v>
      </c>
      <c r="U1162" s="80" t="s">
        <v>5090</v>
      </c>
      <c r="V1162" s="77"/>
      <c r="W1162" s="77"/>
      <c r="X1162" s="81" t="s">
        <v>7089</v>
      </c>
      <c r="Y1162" s="77"/>
    </row>
    <row r="1163" spans="1:25" x14ac:dyDescent="0.25">
      <c r="A1163" s="62" t="s">
        <v>853</v>
      </c>
      <c r="B1163" s="62" t="s">
        <v>1901</v>
      </c>
      <c r="C1163" s="63"/>
      <c r="D1163" s="64"/>
      <c r="E1163" s="65"/>
      <c r="F1163" s="66"/>
      <c r="G1163" s="63" t="str">
        <f>IF(Edges[[#This Row],[Relationship]]="Tweet","Skip","Show")</f>
        <v>Show</v>
      </c>
      <c r="H1163" s="67"/>
      <c r="I1163" s="68"/>
      <c r="J1163" s="68"/>
      <c r="K1163" s="34"/>
      <c r="L1163" s="75">
        <v>1163</v>
      </c>
      <c r="M116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63" s="77" t="s">
        <v>2278</v>
      </c>
      <c r="O1163" s="79">
        <v>44529.409224537034</v>
      </c>
      <c r="P1163" s="77" t="s">
        <v>2613</v>
      </c>
      <c r="Q1163" s="77"/>
      <c r="R1163" s="77"/>
      <c r="S1163" s="77" t="s">
        <v>4145</v>
      </c>
      <c r="T1163" s="79">
        <v>44529.409224537034</v>
      </c>
      <c r="U1163" s="80" t="s">
        <v>5090</v>
      </c>
      <c r="V1163" s="77"/>
      <c r="W1163" s="77"/>
      <c r="X1163" s="81" t="s">
        <v>7089</v>
      </c>
      <c r="Y1163" s="77"/>
    </row>
    <row r="1164" spans="1:25" x14ac:dyDescent="0.25">
      <c r="A1164" s="62" t="s">
        <v>854</v>
      </c>
      <c r="B1164" s="62" t="s">
        <v>1983</v>
      </c>
      <c r="C1164" s="63"/>
      <c r="D1164" s="64"/>
      <c r="E1164" s="65"/>
      <c r="F1164" s="66"/>
      <c r="G1164" s="63" t="str">
        <f>IF(Edges[[#This Row],[Relationship]]="Tweet","Skip","Show")</f>
        <v>Show</v>
      </c>
      <c r="H1164" s="67"/>
      <c r="I1164" s="68"/>
      <c r="J1164" s="68"/>
      <c r="K1164" s="34"/>
      <c r="L1164" s="75">
        <v>1164</v>
      </c>
      <c r="M116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64" s="77" t="s">
        <v>2279</v>
      </c>
      <c r="O1164" s="79">
        <v>44529.40315972222</v>
      </c>
      <c r="P1164" s="77" t="s">
        <v>2807</v>
      </c>
      <c r="Q1164" s="77"/>
      <c r="R1164" s="77"/>
      <c r="S1164" s="77"/>
      <c r="T1164" s="79">
        <v>44529.40315972222</v>
      </c>
      <c r="U1164" s="80" t="s">
        <v>5091</v>
      </c>
      <c r="V1164" s="77"/>
      <c r="W1164" s="77"/>
      <c r="X1164" s="81" t="s">
        <v>7090</v>
      </c>
      <c r="Y1164" s="81" t="s">
        <v>8416</v>
      </c>
    </row>
    <row r="1165" spans="1:25" x14ac:dyDescent="0.25">
      <c r="A1165" s="62" t="s">
        <v>855</v>
      </c>
      <c r="B1165" s="62" t="s">
        <v>1983</v>
      </c>
      <c r="C1165" s="63"/>
      <c r="D1165" s="64"/>
      <c r="E1165" s="65"/>
      <c r="F1165" s="66"/>
      <c r="G1165" s="63" t="str">
        <f>IF(Edges[[#This Row],[Relationship]]="Tweet","Skip","Show")</f>
        <v>Show</v>
      </c>
      <c r="H1165" s="67"/>
      <c r="I1165" s="68"/>
      <c r="J1165" s="68"/>
      <c r="K1165" s="34"/>
      <c r="L1165" s="75">
        <v>1165</v>
      </c>
      <c r="M116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65" s="77" t="s">
        <v>2278</v>
      </c>
      <c r="O1165" s="79">
        <v>44529.409479166665</v>
      </c>
      <c r="P1165" s="77" t="s">
        <v>2808</v>
      </c>
      <c r="Q1165" s="77"/>
      <c r="R1165" s="77"/>
      <c r="S1165" s="77"/>
      <c r="T1165" s="79">
        <v>44529.409479166665</v>
      </c>
      <c r="U1165" s="80" t="s">
        <v>5092</v>
      </c>
      <c r="V1165" s="77"/>
      <c r="W1165" s="77"/>
      <c r="X1165" s="81" t="s">
        <v>7091</v>
      </c>
      <c r="Y1165" s="77"/>
    </row>
    <row r="1166" spans="1:25" x14ac:dyDescent="0.25">
      <c r="A1166" s="62" t="s">
        <v>855</v>
      </c>
      <c r="B1166" s="62" t="s">
        <v>854</v>
      </c>
      <c r="C1166" s="63"/>
      <c r="D1166" s="64"/>
      <c r="E1166" s="65"/>
      <c r="F1166" s="66"/>
      <c r="G1166" s="63" t="str">
        <f>IF(Edges[[#This Row],[Relationship]]="Tweet","Skip","Show")</f>
        <v>Show</v>
      </c>
      <c r="H1166" s="67"/>
      <c r="I1166" s="68"/>
      <c r="J1166" s="68"/>
      <c r="K1166" s="34"/>
      <c r="L1166" s="75">
        <v>1166</v>
      </c>
      <c r="M116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66" s="77" t="s">
        <v>2278</v>
      </c>
      <c r="O1166" s="79">
        <v>44529.409479166665</v>
      </c>
      <c r="P1166" s="77" t="s">
        <v>2808</v>
      </c>
      <c r="Q1166" s="77"/>
      <c r="R1166" s="77"/>
      <c r="S1166" s="77"/>
      <c r="T1166" s="79">
        <v>44529.409479166665</v>
      </c>
      <c r="U1166" s="80" t="s">
        <v>5092</v>
      </c>
      <c r="V1166" s="77"/>
      <c r="W1166" s="77"/>
      <c r="X1166" s="81" t="s">
        <v>7091</v>
      </c>
      <c r="Y1166" s="77"/>
    </row>
    <row r="1167" spans="1:25" x14ac:dyDescent="0.25">
      <c r="A1167" s="62" t="s">
        <v>856</v>
      </c>
      <c r="B1167" s="62" t="s">
        <v>1631</v>
      </c>
      <c r="C1167" s="63"/>
      <c r="D1167" s="64"/>
      <c r="E1167" s="65"/>
      <c r="F1167" s="66"/>
      <c r="G1167" s="63" t="str">
        <f>IF(Edges[[#This Row],[Relationship]]="Tweet","Skip","Show")</f>
        <v>Show</v>
      </c>
      <c r="H1167" s="67"/>
      <c r="I1167" s="68"/>
      <c r="J1167" s="68"/>
      <c r="K1167" s="34"/>
      <c r="L1167" s="75">
        <v>1167</v>
      </c>
      <c r="M116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67" s="77" t="s">
        <v>2278</v>
      </c>
      <c r="O1167" s="79">
        <v>44529.409583333334</v>
      </c>
      <c r="P1167" s="77" t="s">
        <v>2784</v>
      </c>
      <c r="Q1167" s="77"/>
      <c r="R1167" s="77"/>
      <c r="S1167" s="77"/>
      <c r="T1167" s="79">
        <v>44529.409583333334</v>
      </c>
      <c r="U1167" s="80" t="s">
        <v>5093</v>
      </c>
      <c r="V1167" s="77"/>
      <c r="W1167" s="77"/>
      <c r="X1167" s="81" t="s">
        <v>7092</v>
      </c>
      <c r="Y1167" s="77"/>
    </row>
    <row r="1168" spans="1:25" x14ac:dyDescent="0.25">
      <c r="A1168" s="62" t="s">
        <v>857</v>
      </c>
      <c r="B1168" s="62" t="s">
        <v>1984</v>
      </c>
      <c r="C1168" s="63"/>
      <c r="D1168" s="64"/>
      <c r="E1168" s="65"/>
      <c r="F1168" s="66"/>
      <c r="G1168" s="63" t="str">
        <f>IF(Edges[[#This Row],[Relationship]]="Tweet","Skip","Show")</f>
        <v>Show</v>
      </c>
      <c r="H1168" s="67"/>
      <c r="I1168" s="68"/>
      <c r="J1168" s="68"/>
      <c r="K1168" s="34"/>
      <c r="L1168" s="75">
        <v>1168</v>
      </c>
      <c r="M116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68" s="77" t="s">
        <v>2278</v>
      </c>
      <c r="O1168" s="79">
        <v>44529.410162037035</v>
      </c>
      <c r="P1168" s="77" t="s">
        <v>2809</v>
      </c>
      <c r="Q1168" s="80" t="s">
        <v>3735</v>
      </c>
      <c r="R1168" s="77" t="s">
        <v>4018</v>
      </c>
      <c r="S1168" s="77"/>
      <c r="T1168" s="79">
        <v>44529.410162037035</v>
      </c>
      <c r="U1168" s="80" t="s">
        <v>5094</v>
      </c>
      <c r="V1168" s="77"/>
      <c r="W1168" s="77"/>
      <c r="X1168" s="81" t="s">
        <v>7093</v>
      </c>
      <c r="Y1168" s="81" t="s">
        <v>8417</v>
      </c>
    </row>
    <row r="1169" spans="1:25" x14ac:dyDescent="0.25">
      <c r="A1169" s="62" t="s">
        <v>857</v>
      </c>
      <c r="B1169" s="62" t="s">
        <v>1985</v>
      </c>
      <c r="C1169" s="63"/>
      <c r="D1169" s="64"/>
      <c r="E1169" s="65"/>
      <c r="F1169" s="66"/>
      <c r="G1169" s="63" t="str">
        <f>IF(Edges[[#This Row],[Relationship]]="Tweet","Skip","Show")</f>
        <v>Show</v>
      </c>
      <c r="H1169" s="67"/>
      <c r="I1169" s="68"/>
      <c r="J1169" s="68"/>
      <c r="K1169" s="34"/>
      <c r="L1169" s="75">
        <v>1169</v>
      </c>
      <c r="M116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69" s="77" t="s">
        <v>2279</v>
      </c>
      <c r="O1169" s="79">
        <v>44529.410162037035</v>
      </c>
      <c r="P1169" s="77" t="s">
        <v>2809</v>
      </c>
      <c r="Q1169" s="80" t="s">
        <v>3735</v>
      </c>
      <c r="R1169" s="77" t="s">
        <v>4018</v>
      </c>
      <c r="S1169" s="77"/>
      <c r="T1169" s="79">
        <v>44529.410162037035</v>
      </c>
      <c r="U1169" s="80" t="s">
        <v>5094</v>
      </c>
      <c r="V1169" s="77"/>
      <c r="W1169" s="77"/>
      <c r="X1169" s="81" t="s">
        <v>7093</v>
      </c>
      <c r="Y1169" s="81" t="s">
        <v>8417</v>
      </c>
    </row>
    <row r="1170" spans="1:25" x14ac:dyDescent="0.25">
      <c r="A1170" s="62" t="s">
        <v>858</v>
      </c>
      <c r="B1170" s="62" t="s">
        <v>1708</v>
      </c>
      <c r="C1170" s="63"/>
      <c r="D1170" s="64"/>
      <c r="E1170" s="65"/>
      <c r="F1170" s="66"/>
      <c r="G1170" s="63" t="str">
        <f>IF(Edges[[#This Row],[Relationship]]="Tweet","Skip","Show")</f>
        <v>Show</v>
      </c>
      <c r="H1170" s="67"/>
      <c r="I1170" s="68"/>
      <c r="J1170" s="68"/>
      <c r="K1170" s="34"/>
      <c r="L1170" s="75">
        <v>1170</v>
      </c>
      <c r="M117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70" s="77" t="s">
        <v>2278</v>
      </c>
      <c r="O1170" s="79">
        <v>44529.410231481481</v>
      </c>
      <c r="P1170" s="77" t="s">
        <v>2324</v>
      </c>
      <c r="Q1170" s="77"/>
      <c r="R1170" s="77"/>
      <c r="S1170" s="77" t="s">
        <v>1668</v>
      </c>
      <c r="T1170" s="79">
        <v>44529.410231481481</v>
      </c>
      <c r="U1170" s="80" t="s">
        <v>5095</v>
      </c>
      <c r="V1170" s="77"/>
      <c r="W1170" s="77"/>
      <c r="X1170" s="81" t="s">
        <v>7094</v>
      </c>
      <c r="Y1170" s="77"/>
    </row>
    <row r="1171" spans="1:25" x14ac:dyDescent="0.25">
      <c r="A1171" s="62" t="s">
        <v>859</v>
      </c>
      <c r="B1171" s="62" t="s">
        <v>1631</v>
      </c>
      <c r="C1171" s="63"/>
      <c r="D1171" s="64"/>
      <c r="E1171" s="65"/>
      <c r="F1171" s="66"/>
      <c r="G1171" s="63" t="str">
        <f>IF(Edges[[#This Row],[Relationship]]="Tweet","Skip","Show")</f>
        <v>Show</v>
      </c>
      <c r="H1171" s="67"/>
      <c r="I1171" s="68"/>
      <c r="J1171" s="68"/>
      <c r="K1171" s="34"/>
      <c r="L1171" s="75">
        <v>1171</v>
      </c>
      <c r="M117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71" s="77" t="s">
        <v>2278</v>
      </c>
      <c r="O1171" s="79">
        <v>44529.41028935185</v>
      </c>
      <c r="P1171" s="77" t="s">
        <v>2784</v>
      </c>
      <c r="Q1171" s="77"/>
      <c r="R1171" s="77"/>
      <c r="S1171" s="77"/>
      <c r="T1171" s="79">
        <v>44529.41028935185</v>
      </c>
      <c r="U1171" s="80" t="s">
        <v>5096</v>
      </c>
      <c r="V1171" s="77"/>
      <c r="W1171" s="77"/>
      <c r="X1171" s="81" t="s">
        <v>7095</v>
      </c>
      <c r="Y1171" s="77"/>
    </row>
    <row r="1172" spans="1:25" x14ac:dyDescent="0.25">
      <c r="A1172" s="62" t="s">
        <v>860</v>
      </c>
      <c r="B1172" s="62" t="s">
        <v>1631</v>
      </c>
      <c r="C1172" s="63"/>
      <c r="D1172" s="64"/>
      <c r="E1172" s="65"/>
      <c r="F1172" s="66"/>
      <c r="G1172" s="63" t="str">
        <f>IF(Edges[[#This Row],[Relationship]]="Tweet","Skip","Show")</f>
        <v>Show</v>
      </c>
      <c r="H1172" s="67"/>
      <c r="I1172" s="68"/>
      <c r="J1172" s="68"/>
      <c r="K1172" s="34"/>
      <c r="L1172" s="75">
        <v>1172</v>
      </c>
      <c r="M117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72" s="77" t="s">
        <v>2278</v>
      </c>
      <c r="O1172" s="79">
        <v>44529.410381944443</v>
      </c>
      <c r="P1172" s="77" t="s">
        <v>2784</v>
      </c>
      <c r="Q1172" s="77"/>
      <c r="R1172" s="77"/>
      <c r="S1172" s="77"/>
      <c r="T1172" s="79">
        <v>44529.410381944443</v>
      </c>
      <c r="U1172" s="80" t="s">
        <v>5097</v>
      </c>
      <c r="V1172" s="77"/>
      <c r="W1172" s="77"/>
      <c r="X1172" s="81" t="s">
        <v>7096</v>
      </c>
      <c r="Y1172" s="77"/>
    </row>
    <row r="1173" spans="1:25" x14ac:dyDescent="0.25">
      <c r="A1173" s="62" t="s">
        <v>861</v>
      </c>
      <c r="B1173" s="62" t="s">
        <v>1631</v>
      </c>
      <c r="C1173" s="63"/>
      <c r="D1173" s="64"/>
      <c r="E1173" s="65"/>
      <c r="F1173" s="66"/>
      <c r="G1173" s="63" t="str">
        <f>IF(Edges[[#This Row],[Relationship]]="Tweet","Skip","Show")</f>
        <v>Show</v>
      </c>
      <c r="H1173" s="67"/>
      <c r="I1173" s="68"/>
      <c r="J1173" s="68"/>
      <c r="K1173" s="34"/>
      <c r="L1173" s="75">
        <v>1173</v>
      </c>
      <c r="M117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73" s="77" t="s">
        <v>2278</v>
      </c>
      <c r="O1173" s="79">
        <v>44529.410520833335</v>
      </c>
      <c r="P1173" s="77" t="s">
        <v>2784</v>
      </c>
      <c r="Q1173" s="77"/>
      <c r="R1173" s="77"/>
      <c r="S1173" s="77"/>
      <c r="T1173" s="79">
        <v>44529.410520833335</v>
      </c>
      <c r="U1173" s="80" t="s">
        <v>5098</v>
      </c>
      <c r="V1173" s="77"/>
      <c r="W1173" s="77"/>
      <c r="X1173" s="81" t="s">
        <v>7097</v>
      </c>
      <c r="Y1173" s="77"/>
    </row>
    <row r="1174" spans="1:25" x14ac:dyDescent="0.25">
      <c r="A1174" s="62" t="s">
        <v>862</v>
      </c>
      <c r="B1174" s="62" t="s">
        <v>1631</v>
      </c>
      <c r="C1174" s="63"/>
      <c r="D1174" s="64"/>
      <c r="E1174" s="65"/>
      <c r="F1174" s="66"/>
      <c r="G1174" s="63" t="str">
        <f>IF(Edges[[#This Row],[Relationship]]="Tweet","Skip","Show")</f>
        <v>Show</v>
      </c>
      <c r="H1174" s="67"/>
      <c r="I1174" s="68"/>
      <c r="J1174" s="68"/>
      <c r="K1174" s="34"/>
      <c r="L1174" s="75">
        <v>1174</v>
      </c>
      <c r="M117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74" s="77" t="s">
        <v>2278</v>
      </c>
      <c r="O1174" s="79">
        <v>44529.410833333335</v>
      </c>
      <c r="P1174" s="77" t="s">
        <v>2784</v>
      </c>
      <c r="Q1174" s="77"/>
      <c r="R1174" s="77"/>
      <c r="S1174" s="77"/>
      <c r="T1174" s="79">
        <v>44529.410833333335</v>
      </c>
      <c r="U1174" s="80" t="s">
        <v>5099</v>
      </c>
      <c r="V1174" s="77"/>
      <c r="W1174" s="77"/>
      <c r="X1174" s="81" t="s">
        <v>7098</v>
      </c>
      <c r="Y1174" s="77"/>
    </row>
    <row r="1175" spans="1:25" x14ac:dyDescent="0.25">
      <c r="A1175" s="62" t="s">
        <v>863</v>
      </c>
      <c r="B1175" s="62" t="s">
        <v>1671</v>
      </c>
      <c r="C1175" s="63"/>
      <c r="D1175" s="64"/>
      <c r="E1175" s="65"/>
      <c r="F1175" s="66"/>
      <c r="G1175" s="63" t="str">
        <f>IF(Edges[[#This Row],[Relationship]]="Tweet","Skip","Show")</f>
        <v>Show</v>
      </c>
      <c r="H1175" s="67"/>
      <c r="I1175" s="68"/>
      <c r="J1175" s="68"/>
      <c r="K1175" s="34"/>
      <c r="L1175" s="75">
        <v>1175</v>
      </c>
      <c r="M117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75" s="77" t="s">
        <v>2278</v>
      </c>
      <c r="O1175" s="79">
        <v>44529.410833333335</v>
      </c>
      <c r="P1175" s="77" t="s">
        <v>2287</v>
      </c>
      <c r="Q1175" s="77"/>
      <c r="R1175" s="77"/>
      <c r="S1175" s="77"/>
      <c r="T1175" s="79">
        <v>44529.410833333335</v>
      </c>
      <c r="U1175" s="80" t="s">
        <v>5100</v>
      </c>
      <c r="V1175" s="77"/>
      <c r="W1175" s="77"/>
      <c r="X1175" s="81" t="s">
        <v>7099</v>
      </c>
      <c r="Y1175" s="77"/>
    </row>
    <row r="1176" spans="1:25" x14ac:dyDescent="0.25">
      <c r="A1176" s="62" t="s">
        <v>864</v>
      </c>
      <c r="B1176" s="62" t="s">
        <v>1623</v>
      </c>
      <c r="C1176" s="63"/>
      <c r="D1176" s="64"/>
      <c r="E1176" s="65"/>
      <c r="F1176" s="66"/>
      <c r="G1176" s="63" t="str">
        <f>IF(Edges[[#This Row],[Relationship]]="Tweet","Skip","Show")</f>
        <v>Show</v>
      </c>
      <c r="H1176" s="67"/>
      <c r="I1176" s="68"/>
      <c r="J1176" s="68"/>
      <c r="K1176" s="34"/>
      <c r="L1176" s="75">
        <v>1176</v>
      </c>
      <c r="M117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76" s="77" t="s">
        <v>2278</v>
      </c>
      <c r="O1176" s="79">
        <v>44529.410983796297</v>
      </c>
      <c r="P1176" s="77" t="s">
        <v>2463</v>
      </c>
      <c r="Q1176" s="77"/>
      <c r="R1176" s="77"/>
      <c r="S1176" s="77"/>
      <c r="T1176" s="79">
        <v>44529.410983796297</v>
      </c>
      <c r="U1176" s="80" t="s">
        <v>5101</v>
      </c>
      <c r="V1176" s="77"/>
      <c r="W1176" s="77"/>
      <c r="X1176" s="81" t="s">
        <v>7100</v>
      </c>
      <c r="Y1176" s="77"/>
    </row>
    <row r="1177" spans="1:25" x14ac:dyDescent="0.25">
      <c r="A1177" s="62" t="s">
        <v>865</v>
      </c>
      <c r="B1177" s="62" t="s">
        <v>1631</v>
      </c>
      <c r="C1177" s="63"/>
      <c r="D1177" s="64"/>
      <c r="E1177" s="65"/>
      <c r="F1177" s="66"/>
      <c r="G1177" s="63" t="str">
        <f>IF(Edges[[#This Row],[Relationship]]="Tweet","Skip","Show")</f>
        <v>Show</v>
      </c>
      <c r="H1177" s="67"/>
      <c r="I1177" s="68"/>
      <c r="J1177" s="68"/>
      <c r="K1177" s="34"/>
      <c r="L1177" s="75">
        <v>1177</v>
      </c>
      <c r="M117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77" s="77" t="s">
        <v>2278</v>
      </c>
      <c r="O1177" s="79">
        <v>44529.41133101852</v>
      </c>
      <c r="P1177" s="77" t="s">
        <v>2784</v>
      </c>
      <c r="Q1177" s="77"/>
      <c r="R1177" s="77"/>
      <c r="S1177" s="77"/>
      <c r="T1177" s="79">
        <v>44529.41133101852</v>
      </c>
      <c r="U1177" s="80" t="s">
        <v>5102</v>
      </c>
      <c r="V1177" s="77"/>
      <c r="W1177" s="77"/>
      <c r="X1177" s="81" t="s">
        <v>7101</v>
      </c>
      <c r="Y1177" s="77"/>
    </row>
    <row r="1178" spans="1:25" x14ac:dyDescent="0.25">
      <c r="A1178" s="62" t="s">
        <v>866</v>
      </c>
      <c r="B1178" s="62" t="s">
        <v>1631</v>
      </c>
      <c r="C1178" s="63"/>
      <c r="D1178" s="64"/>
      <c r="E1178" s="65"/>
      <c r="F1178" s="66"/>
      <c r="G1178" s="63" t="str">
        <f>IF(Edges[[#This Row],[Relationship]]="Tweet","Skip","Show")</f>
        <v>Show</v>
      </c>
      <c r="H1178" s="67"/>
      <c r="I1178" s="68"/>
      <c r="J1178" s="68"/>
      <c r="K1178" s="34"/>
      <c r="L1178" s="75">
        <v>1178</v>
      </c>
      <c r="M117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78" s="77" t="s">
        <v>2278</v>
      </c>
      <c r="O1178" s="79">
        <v>44529.411539351851</v>
      </c>
      <c r="P1178" s="77" t="s">
        <v>2784</v>
      </c>
      <c r="Q1178" s="77"/>
      <c r="R1178" s="77"/>
      <c r="S1178" s="77"/>
      <c r="T1178" s="79">
        <v>44529.411539351851</v>
      </c>
      <c r="U1178" s="80" t="s">
        <v>5103</v>
      </c>
      <c r="V1178" s="77"/>
      <c r="W1178" s="77"/>
      <c r="X1178" s="81" t="s">
        <v>7102</v>
      </c>
      <c r="Y1178" s="77"/>
    </row>
    <row r="1179" spans="1:25" x14ac:dyDescent="0.25">
      <c r="A1179" s="62" t="s">
        <v>867</v>
      </c>
      <c r="B1179" s="62" t="s">
        <v>1631</v>
      </c>
      <c r="C1179" s="63"/>
      <c r="D1179" s="64"/>
      <c r="E1179" s="65"/>
      <c r="F1179" s="66"/>
      <c r="G1179" s="63" t="str">
        <f>IF(Edges[[#This Row],[Relationship]]="Tweet","Skip","Show")</f>
        <v>Show</v>
      </c>
      <c r="H1179" s="67"/>
      <c r="I1179" s="68"/>
      <c r="J1179" s="68"/>
      <c r="K1179" s="34"/>
      <c r="L1179" s="75">
        <v>1179</v>
      </c>
      <c r="M117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79" s="77" t="s">
        <v>2278</v>
      </c>
      <c r="O1179" s="79">
        <v>44529.411724537036</v>
      </c>
      <c r="P1179" s="77" t="s">
        <v>2784</v>
      </c>
      <c r="Q1179" s="77"/>
      <c r="R1179" s="77"/>
      <c r="S1179" s="77"/>
      <c r="T1179" s="79">
        <v>44529.411724537036</v>
      </c>
      <c r="U1179" s="80" t="s">
        <v>5104</v>
      </c>
      <c r="V1179" s="77"/>
      <c r="W1179" s="77"/>
      <c r="X1179" s="81" t="s">
        <v>7103</v>
      </c>
      <c r="Y1179" s="77"/>
    </row>
    <row r="1180" spans="1:25" x14ac:dyDescent="0.25">
      <c r="A1180" s="62" t="s">
        <v>868</v>
      </c>
      <c r="B1180" s="62" t="s">
        <v>868</v>
      </c>
      <c r="C1180" s="63"/>
      <c r="D1180" s="64"/>
      <c r="E1180" s="65"/>
      <c r="F1180" s="66"/>
      <c r="G1180" s="63" t="str">
        <f>IF(Edges[[#This Row],[Relationship]]="Tweet","Skip","Show")</f>
        <v>Skip</v>
      </c>
      <c r="H1180" s="67"/>
      <c r="I1180" s="68"/>
      <c r="J1180" s="68"/>
      <c r="K1180" s="34"/>
      <c r="L1180" s="75">
        <v>1180</v>
      </c>
      <c r="M118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80" s="77" t="s">
        <v>178</v>
      </c>
      <c r="O1180" s="79">
        <v>44529.412002314813</v>
      </c>
      <c r="P1180" s="77" t="s">
        <v>2810</v>
      </c>
      <c r="Q1180" s="77"/>
      <c r="R1180" s="77"/>
      <c r="S1180" s="77"/>
      <c r="T1180" s="79">
        <v>44529.412002314813</v>
      </c>
      <c r="U1180" s="80" t="s">
        <v>5105</v>
      </c>
      <c r="V1180" s="77"/>
      <c r="W1180" s="77"/>
      <c r="X1180" s="81" t="s">
        <v>7104</v>
      </c>
      <c r="Y1180" s="77"/>
    </row>
    <row r="1181" spans="1:25" x14ac:dyDescent="0.25">
      <c r="A1181" s="62" t="s">
        <v>869</v>
      </c>
      <c r="B1181" s="62" t="s">
        <v>1631</v>
      </c>
      <c r="C1181" s="63"/>
      <c r="D1181" s="64"/>
      <c r="E1181" s="65"/>
      <c r="F1181" s="66"/>
      <c r="G1181" s="63" t="str">
        <f>IF(Edges[[#This Row],[Relationship]]="Tweet","Skip","Show")</f>
        <v>Show</v>
      </c>
      <c r="H1181" s="67"/>
      <c r="I1181" s="68"/>
      <c r="J1181" s="68"/>
      <c r="K1181" s="34"/>
      <c r="L1181" s="75">
        <v>1181</v>
      </c>
      <c r="M118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81" s="77" t="s">
        <v>2278</v>
      </c>
      <c r="O1181" s="79">
        <v>44529.41201388889</v>
      </c>
      <c r="P1181" s="77" t="s">
        <v>2784</v>
      </c>
      <c r="Q1181" s="77"/>
      <c r="R1181" s="77"/>
      <c r="S1181" s="77"/>
      <c r="T1181" s="79">
        <v>44529.41201388889</v>
      </c>
      <c r="U1181" s="80" t="s">
        <v>5106</v>
      </c>
      <c r="V1181" s="77"/>
      <c r="W1181" s="77"/>
      <c r="X1181" s="81" t="s">
        <v>7105</v>
      </c>
      <c r="Y1181" s="77"/>
    </row>
    <row r="1182" spans="1:25" x14ac:dyDescent="0.25">
      <c r="A1182" s="62" t="s">
        <v>870</v>
      </c>
      <c r="B1182" s="62" t="s">
        <v>870</v>
      </c>
      <c r="C1182" s="63"/>
      <c r="D1182" s="64"/>
      <c r="E1182" s="65"/>
      <c r="F1182" s="66"/>
      <c r="G1182" s="63" t="str">
        <f>IF(Edges[[#This Row],[Relationship]]="Tweet","Skip","Show")</f>
        <v>Skip</v>
      </c>
      <c r="H1182" s="67"/>
      <c r="I1182" s="68"/>
      <c r="J1182" s="68"/>
      <c r="K1182" s="34"/>
      <c r="L1182" s="75">
        <v>1182</v>
      </c>
      <c r="M118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82" s="77" t="s">
        <v>178</v>
      </c>
      <c r="O1182" s="79">
        <v>44529.412048611113</v>
      </c>
      <c r="P1182" s="77" t="s">
        <v>2811</v>
      </c>
      <c r="Q1182" s="80" t="s">
        <v>3736</v>
      </c>
      <c r="R1182" s="77" t="s">
        <v>4059</v>
      </c>
      <c r="S1182" s="77"/>
      <c r="T1182" s="79">
        <v>44529.412048611113</v>
      </c>
      <c r="U1182" s="80" t="s">
        <v>5107</v>
      </c>
      <c r="V1182" s="77"/>
      <c r="W1182" s="77"/>
      <c r="X1182" s="81" t="s">
        <v>7106</v>
      </c>
      <c r="Y1182" s="77"/>
    </row>
    <row r="1183" spans="1:25" x14ac:dyDescent="0.25">
      <c r="A1183" s="62" t="s">
        <v>871</v>
      </c>
      <c r="B1183" s="62" t="s">
        <v>1631</v>
      </c>
      <c r="C1183" s="63"/>
      <c r="D1183" s="64"/>
      <c r="E1183" s="65"/>
      <c r="F1183" s="66"/>
      <c r="G1183" s="63" t="str">
        <f>IF(Edges[[#This Row],[Relationship]]="Tweet","Skip","Show")</f>
        <v>Show</v>
      </c>
      <c r="H1183" s="67"/>
      <c r="I1183" s="68"/>
      <c r="J1183" s="68"/>
      <c r="K1183" s="34"/>
      <c r="L1183" s="75">
        <v>1183</v>
      </c>
      <c r="M118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83" s="77" t="s">
        <v>2278</v>
      </c>
      <c r="O1183" s="79">
        <v>44529.412268518521</v>
      </c>
      <c r="P1183" s="77" t="s">
        <v>2784</v>
      </c>
      <c r="Q1183" s="77"/>
      <c r="R1183" s="77"/>
      <c r="S1183" s="77"/>
      <c r="T1183" s="79">
        <v>44529.412268518521</v>
      </c>
      <c r="U1183" s="80" t="s">
        <v>5108</v>
      </c>
      <c r="V1183" s="77"/>
      <c r="W1183" s="77"/>
      <c r="X1183" s="81" t="s">
        <v>7107</v>
      </c>
      <c r="Y1183" s="77"/>
    </row>
    <row r="1184" spans="1:25" x14ac:dyDescent="0.25">
      <c r="A1184" s="62" t="s">
        <v>872</v>
      </c>
      <c r="B1184" s="62" t="s">
        <v>1631</v>
      </c>
      <c r="C1184" s="63"/>
      <c r="D1184" s="64"/>
      <c r="E1184" s="65"/>
      <c r="F1184" s="66"/>
      <c r="G1184" s="63" t="str">
        <f>IF(Edges[[#This Row],[Relationship]]="Tweet","Skip","Show")</f>
        <v>Show</v>
      </c>
      <c r="H1184" s="67"/>
      <c r="I1184" s="68"/>
      <c r="J1184" s="68"/>
      <c r="K1184" s="34"/>
      <c r="L1184" s="75">
        <v>1184</v>
      </c>
      <c r="M118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84" s="77" t="s">
        <v>2278</v>
      </c>
      <c r="O1184" s="79">
        <v>44529.412280092591</v>
      </c>
      <c r="P1184" s="77" t="s">
        <v>2784</v>
      </c>
      <c r="Q1184" s="77"/>
      <c r="R1184" s="77"/>
      <c r="S1184" s="77"/>
      <c r="T1184" s="79">
        <v>44529.412280092591</v>
      </c>
      <c r="U1184" s="80" t="s">
        <v>5109</v>
      </c>
      <c r="V1184" s="77"/>
      <c r="W1184" s="77"/>
      <c r="X1184" s="81" t="s">
        <v>7108</v>
      </c>
      <c r="Y1184" s="77"/>
    </row>
    <row r="1185" spans="1:25" x14ac:dyDescent="0.25">
      <c r="A1185" s="62" t="s">
        <v>873</v>
      </c>
      <c r="B1185" s="62" t="s">
        <v>1631</v>
      </c>
      <c r="C1185" s="63"/>
      <c r="D1185" s="64"/>
      <c r="E1185" s="65"/>
      <c r="F1185" s="66"/>
      <c r="G1185" s="63" t="str">
        <f>IF(Edges[[#This Row],[Relationship]]="Tweet","Skip","Show")</f>
        <v>Show</v>
      </c>
      <c r="H1185" s="67"/>
      <c r="I1185" s="68"/>
      <c r="J1185" s="68"/>
      <c r="K1185" s="34"/>
      <c r="L1185" s="75">
        <v>1185</v>
      </c>
      <c r="M118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85" s="77" t="s">
        <v>2278</v>
      </c>
      <c r="O1185" s="79">
        <v>44529.41233796296</v>
      </c>
      <c r="P1185" s="77" t="s">
        <v>2784</v>
      </c>
      <c r="Q1185" s="77"/>
      <c r="R1185" s="77"/>
      <c r="S1185" s="77"/>
      <c r="T1185" s="79">
        <v>44529.41233796296</v>
      </c>
      <c r="U1185" s="80" t="s">
        <v>5110</v>
      </c>
      <c r="V1185" s="77"/>
      <c r="W1185" s="77"/>
      <c r="X1185" s="81" t="s">
        <v>7109</v>
      </c>
      <c r="Y1185" s="77"/>
    </row>
    <row r="1186" spans="1:25" x14ac:dyDescent="0.25">
      <c r="A1186" s="62" t="s">
        <v>874</v>
      </c>
      <c r="B1186" s="62" t="s">
        <v>1631</v>
      </c>
      <c r="C1186" s="63"/>
      <c r="D1186" s="64"/>
      <c r="E1186" s="65"/>
      <c r="F1186" s="66"/>
      <c r="G1186" s="63" t="str">
        <f>IF(Edges[[#This Row],[Relationship]]="Tweet","Skip","Show")</f>
        <v>Show</v>
      </c>
      <c r="H1186" s="67"/>
      <c r="I1186" s="68"/>
      <c r="J1186" s="68"/>
      <c r="K1186" s="34"/>
      <c r="L1186" s="75">
        <v>1186</v>
      </c>
      <c r="M118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86" s="77" t="s">
        <v>2278</v>
      </c>
      <c r="O1186" s="79">
        <v>44529.412349537037</v>
      </c>
      <c r="P1186" s="77" t="s">
        <v>2784</v>
      </c>
      <c r="Q1186" s="77"/>
      <c r="R1186" s="77"/>
      <c r="S1186" s="77"/>
      <c r="T1186" s="79">
        <v>44529.412349537037</v>
      </c>
      <c r="U1186" s="80" t="s">
        <v>5111</v>
      </c>
      <c r="V1186" s="77"/>
      <c r="W1186" s="77"/>
      <c r="X1186" s="81" t="s">
        <v>7110</v>
      </c>
      <c r="Y1186" s="77"/>
    </row>
    <row r="1187" spans="1:25" x14ac:dyDescent="0.25">
      <c r="A1187" s="62" t="s">
        <v>875</v>
      </c>
      <c r="B1187" s="62" t="s">
        <v>1631</v>
      </c>
      <c r="C1187" s="63"/>
      <c r="D1187" s="64"/>
      <c r="E1187" s="65"/>
      <c r="F1187" s="66"/>
      <c r="G1187" s="63" t="str">
        <f>IF(Edges[[#This Row],[Relationship]]="Tweet","Skip","Show")</f>
        <v>Show</v>
      </c>
      <c r="H1187" s="67"/>
      <c r="I1187" s="68"/>
      <c r="J1187" s="68"/>
      <c r="K1187" s="34"/>
      <c r="L1187" s="75">
        <v>1187</v>
      </c>
      <c r="M118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87" s="77" t="s">
        <v>2278</v>
      </c>
      <c r="O1187" s="79">
        <v>44529.412372685183</v>
      </c>
      <c r="P1187" s="77" t="s">
        <v>2784</v>
      </c>
      <c r="Q1187" s="77"/>
      <c r="R1187" s="77"/>
      <c r="S1187" s="77"/>
      <c r="T1187" s="79">
        <v>44529.412372685183</v>
      </c>
      <c r="U1187" s="80" t="s">
        <v>5112</v>
      </c>
      <c r="V1187" s="77"/>
      <c r="W1187" s="77"/>
      <c r="X1187" s="81" t="s">
        <v>7111</v>
      </c>
      <c r="Y1187" s="77"/>
    </row>
    <row r="1188" spans="1:25" x14ac:dyDescent="0.25">
      <c r="A1188" s="62" t="s">
        <v>876</v>
      </c>
      <c r="B1188" s="62" t="s">
        <v>1631</v>
      </c>
      <c r="C1188" s="63"/>
      <c r="D1188" s="64"/>
      <c r="E1188" s="65"/>
      <c r="F1188" s="66"/>
      <c r="G1188" s="63" t="str">
        <f>IF(Edges[[#This Row],[Relationship]]="Tweet","Skip","Show")</f>
        <v>Show</v>
      </c>
      <c r="H1188" s="67"/>
      <c r="I1188" s="68"/>
      <c r="J1188" s="68"/>
      <c r="K1188" s="34"/>
      <c r="L1188" s="75">
        <v>1188</v>
      </c>
      <c r="M118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88" s="77" t="s">
        <v>2278</v>
      </c>
      <c r="O1188" s="79">
        <v>44529.412557870368</v>
      </c>
      <c r="P1188" s="77" t="s">
        <v>2784</v>
      </c>
      <c r="Q1188" s="77"/>
      <c r="R1188" s="77"/>
      <c r="S1188" s="77"/>
      <c r="T1188" s="79">
        <v>44529.412557870368</v>
      </c>
      <c r="U1188" s="80" t="s">
        <v>5113</v>
      </c>
      <c r="V1188" s="77"/>
      <c r="W1188" s="77"/>
      <c r="X1188" s="81" t="s">
        <v>7112</v>
      </c>
      <c r="Y1188" s="77"/>
    </row>
    <row r="1189" spans="1:25" x14ac:dyDescent="0.25">
      <c r="A1189" s="62" t="s">
        <v>877</v>
      </c>
      <c r="B1189" s="62" t="s">
        <v>1631</v>
      </c>
      <c r="C1189" s="63"/>
      <c r="D1189" s="64"/>
      <c r="E1189" s="65"/>
      <c r="F1189" s="66"/>
      <c r="G1189" s="63" t="str">
        <f>IF(Edges[[#This Row],[Relationship]]="Tweet","Skip","Show")</f>
        <v>Show</v>
      </c>
      <c r="H1189" s="67"/>
      <c r="I1189" s="68"/>
      <c r="J1189" s="68"/>
      <c r="K1189" s="34"/>
      <c r="L1189" s="75">
        <v>1189</v>
      </c>
      <c r="M118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89" s="77" t="s">
        <v>2278</v>
      </c>
      <c r="O1189" s="79">
        <v>44529.412835648145</v>
      </c>
      <c r="P1189" s="77" t="s">
        <v>2784</v>
      </c>
      <c r="Q1189" s="77"/>
      <c r="R1189" s="77"/>
      <c r="S1189" s="77"/>
      <c r="T1189" s="79">
        <v>44529.412835648145</v>
      </c>
      <c r="U1189" s="80" t="s">
        <v>5114</v>
      </c>
      <c r="V1189" s="77"/>
      <c r="W1189" s="77"/>
      <c r="X1189" s="81" t="s">
        <v>7113</v>
      </c>
      <c r="Y1189" s="77"/>
    </row>
    <row r="1190" spans="1:25" x14ac:dyDescent="0.25">
      <c r="A1190" s="62" t="s">
        <v>878</v>
      </c>
      <c r="B1190" s="62" t="s">
        <v>1631</v>
      </c>
      <c r="C1190" s="63"/>
      <c r="D1190" s="64"/>
      <c r="E1190" s="65"/>
      <c r="F1190" s="66"/>
      <c r="G1190" s="63" t="str">
        <f>IF(Edges[[#This Row],[Relationship]]="Tweet","Skip","Show")</f>
        <v>Show</v>
      </c>
      <c r="H1190" s="67"/>
      <c r="I1190" s="68"/>
      <c r="J1190" s="68"/>
      <c r="K1190" s="34"/>
      <c r="L1190" s="75">
        <v>1190</v>
      </c>
      <c r="M119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90" s="77" t="s">
        <v>2278</v>
      </c>
      <c r="O1190" s="79">
        <v>44529.413101851853</v>
      </c>
      <c r="P1190" s="77" t="s">
        <v>2784</v>
      </c>
      <c r="Q1190" s="77"/>
      <c r="R1190" s="77"/>
      <c r="S1190" s="77"/>
      <c r="T1190" s="79">
        <v>44529.413101851853</v>
      </c>
      <c r="U1190" s="80" t="s">
        <v>5115</v>
      </c>
      <c r="V1190" s="77"/>
      <c r="W1190" s="77"/>
      <c r="X1190" s="81" t="s">
        <v>7114</v>
      </c>
      <c r="Y1190" s="77"/>
    </row>
    <row r="1191" spans="1:25" x14ac:dyDescent="0.25">
      <c r="A1191" s="62" t="s">
        <v>879</v>
      </c>
      <c r="B1191" s="62" t="s">
        <v>1631</v>
      </c>
      <c r="C1191" s="63"/>
      <c r="D1191" s="64"/>
      <c r="E1191" s="65"/>
      <c r="F1191" s="66"/>
      <c r="G1191" s="63" t="str">
        <f>IF(Edges[[#This Row],[Relationship]]="Tweet","Skip","Show")</f>
        <v>Show</v>
      </c>
      <c r="H1191" s="67"/>
      <c r="I1191" s="68"/>
      <c r="J1191" s="68"/>
      <c r="K1191" s="34"/>
      <c r="L1191" s="75">
        <v>1191</v>
      </c>
      <c r="M119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91" s="77" t="s">
        <v>2278</v>
      </c>
      <c r="O1191" s="79">
        <v>44529.413078703707</v>
      </c>
      <c r="P1191" s="77" t="s">
        <v>2784</v>
      </c>
      <c r="Q1191" s="77"/>
      <c r="R1191" s="77"/>
      <c r="S1191" s="77"/>
      <c r="T1191" s="79">
        <v>44529.413078703707</v>
      </c>
      <c r="U1191" s="80" t="s">
        <v>5116</v>
      </c>
      <c r="V1191" s="77"/>
      <c r="W1191" s="77"/>
      <c r="X1191" s="81" t="s">
        <v>7115</v>
      </c>
      <c r="Y1191" s="77"/>
    </row>
    <row r="1192" spans="1:25" x14ac:dyDescent="0.25">
      <c r="A1192" s="62" t="s">
        <v>879</v>
      </c>
      <c r="B1192" s="62" t="s">
        <v>1631</v>
      </c>
      <c r="C1192" s="63"/>
      <c r="D1192" s="64"/>
      <c r="E1192" s="65"/>
      <c r="F1192" s="66"/>
      <c r="G1192" s="63" t="str">
        <f>IF(Edges[[#This Row],[Relationship]]="Tweet","Skip","Show")</f>
        <v>Show</v>
      </c>
      <c r="H1192" s="67"/>
      <c r="I1192" s="68"/>
      <c r="J1192" s="68"/>
      <c r="K1192" s="34"/>
      <c r="L1192" s="75">
        <v>1192</v>
      </c>
      <c r="M119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92" s="77" t="s">
        <v>2278</v>
      </c>
      <c r="O1192" s="79">
        <v>44529.413113425922</v>
      </c>
      <c r="P1192" s="77" t="s">
        <v>2321</v>
      </c>
      <c r="Q1192" s="77"/>
      <c r="R1192" s="77"/>
      <c r="S1192" s="77" t="s">
        <v>4110</v>
      </c>
      <c r="T1192" s="79">
        <v>44529.413113425922</v>
      </c>
      <c r="U1192" s="80" t="s">
        <v>5117</v>
      </c>
      <c r="V1192" s="77"/>
      <c r="W1192" s="77"/>
      <c r="X1192" s="81" t="s">
        <v>7116</v>
      </c>
      <c r="Y1192" s="77"/>
    </row>
    <row r="1193" spans="1:25" x14ac:dyDescent="0.25">
      <c r="A1193" s="62" t="s">
        <v>880</v>
      </c>
      <c r="B1193" s="62" t="s">
        <v>1631</v>
      </c>
      <c r="C1193" s="63"/>
      <c r="D1193" s="64"/>
      <c r="E1193" s="65"/>
      <c r="F1193" s="66"/>
      <c r="G1193" s="63" t="str">
        <f>IF(Edges[[#This Row],[Relationship]]="Tweet","Skip","Show")</f>
        <v>Show</v>
      </c>
      <c r="H1193" s="67"/>
      <c r="I1193" s="68"/>
      <c r="J1193" s="68"/>
      <c r="K1193" s="34"/>
      <c r="L1193" s="75">
        <v>1193</v>
      </c>
      <c r="M119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93" s="77" t="s">
        <v>2278</v>
      </c>
      <c r="O1193" s="79">
        <v>44529.413159722222</v>
      </c>
      <c r="P1193" s="77" t="s">
        <v>2784</v>
      </c>
      <c r="Q1193" s="77"/>
      <c r="R1193" s="77"/>
      <c r="S1193" s="77"/>
      <c r="T1193" s="79">
        <v>44529.413159722222</v>
      </c>
      <c r="U1193" s="80" t="s">
        <v>5118</v>
      </c>
      <c r="V1193" s="77"/>
      <c r="W1193" s="77"/>
      <c r="X1193" s="81" t="s">
        <v>7117</v>
      </c>
      <c r="Y1193" s="77"/>
    </row>
    <row r="1194" spans="1:25" x14ac:dyDescent="0.25">
      <c r="A1194" s="62" t="s">
        <v>881</v>
      </c>
      <c r="B1194" s="62" t="s">
        <v>1528</v>
      </c>
      <c r="C1194" s="63"/>
      <c r="D1194" s="64"/>
      <c r="E1194" s="65"/>
      <c r="F1194" s="66"/>
      <c r="G1194" s="63" t="str">
        <f>IF(Edges[[#This Row],[Relationship]]="Tweet","Skip","Show")</f>
        <v>Show</v>
      </c>
      <c r="H1194" s="67"/>
      <c r="I1194" s="68"/>
      <c r="J1194" s="68"/>
      <c r="K1194" s="34"/>
      <c r="L1194" s="75">
        <v>1194</v>
      </c>
      <c r="M119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94" s="77" t="s">
        <v>2278</v>
      </c>
      <c r="O1194" s="79">
        <v>44529.249513888892</v>
      </c>
      <c r="P1194" s="77" t="s">
        <v>2470</v>
      </c>
      <c r="Q1194" s="77"/>
      <c r="R1194" s="77"/>
      <c r="S1194" s="77" t="s">
        <v>4116</v>
      </c>
      <c r="T1194" s="79">
        <v>44529.249513888892</v>
      </c>
      <c r="U1194" s="80" t="s">
        <v>5119</v>
      </c>
      <c r="V1194" s="77"/>
      <c r="W1194" s="77"/>
      <c r="X1194" s="81" t="s">
        <v>7118</v>
      </c>
      <c r="Y1194" s="77"/>
    </row>
    <row r="1195" spans="1:25" x14ac:dyDescent="0.25">
      <c r="A1195" s="62" t="s">
        <v>881</v>
      </c>
      <c r="B1195" s="62" t="s">
        <v>1528</v>
      </c>
      <c r="C1195" s="63"/>
      <c r="D1195" s="64"/>
      <c r="E1195" s="65"/>
      <c r="F1195" s="66"/>
      <c r="G1195" s="63" t="str">
        <f>IF(Edges[[#This Row],[Relationship]]="Tweet","Skip","Show")</f>
        <v>Show</v>
      </c>
      <c r="H1195" s="67"/>
      <c r="I1195" s="68"/>
      <c r="J1195" s="68"/>
      <c r="K1195" s="34"/>
      <c r="L1195" s="75">
        <v>1195</v>
      </c>
      <c r="M119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95" s="77" t="s">
        <v>2278</v>
      </c>
      <c r="O1195" s="79">
        <v>44529.413310185184</v>
      </c>
      <c r="P1195" s="77" t="s">
        <v>2572</v>
      </c>
      <c r="Q1195" s="80" t="s">
        <v>3615</v>
      </c>
      <c r="R1195" s="77" t="s">
        <v>4017</v>
      </c>
      <c r="S1195" s="77" t="s">
        <v>4116</v>
      </c>
      <c r="T1195" s="79">
        <v>44529.413310185184</v>
      </c>
      <c r="U1195" s="80" t="s">
        <v>5120</v>
      </c>
      <c r="V1195" s="77"/>
      <c r="W1195" s="77"/>
      <c r="X1195" s="81" t="s">
        <v>7119</v>
      </c>
      <c r="Y1195" s="77"/>
    </row>
    <row r="1196" spans="1:25" x14ac:dyDescent="0.25">
      <c r="A1196" s="62" t="s">
        <v>882</v>
      </c>
      <c r="B1196" s="62" t="s">
        <v>1692</v>
      </c>
      <c r="C1196" s="63"/>
      <c r="D1196" s="64"/>
      <c r="E1196" s="65"/>
      <c r="F1196" s="66"/>
      <c r="G1196" s="63" t="str">
        <f>IF(Edges[[#This Row],[Relationship]]="Tweet","Skip","Show")</f>
        <v>Show</v>
      </c>
      <c r="H1196" s="67"/>
      <c r="I1196" s="68"/>
      <c r="J1196" s="68"/>
      <c r="K1196" s="34"/>
      <c r="L1196" s="75">
        <v>1196</v>
      </c>
      <c r="M119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96" s="77" t="s">
        <v>2278</v>
      </c>
      <c r="O1196" s="79">
        <v>44529.413310185184</v>
      </c>
      <c r="P1196" s="77" t="s">
        <v>2304</v>
      </c>
      <c r="Q1196" s="77"/>
      <c r="R1196" s="77"/>
      <c r="S1196" s="77"/>
      <c r="T1196" s="79">
        <v>44529.413310185184</v>
      </c>
      <c r="U1196" s="80" t="s">
        <v>5121</v>
      </c>
      <c r="V1196" s="77"/>
      <c r="W1196" s="77"/>
      <c r="X1196" s="81" t="s">
        <v>7120</v>
      </c>
      <c r="Y1196" s="77"/>
    </row>
    <row r="1197" spans="1:25" x14ac:dyDescent="0.25">
      <c r="A1197" s="62" t="s">
        <v>883</v>
      </c>
      <c r="B1197" s="62" t="s">
        <v>1631</v>
      </c>
      <c r="C1197" s="63"/>
      <c r="D1197" s="64"/>
      <c r="E1197" s="65"/>
      <c r="F1197" s="66"/>
      <c r="G1197" s="63" t="str">
        <f>IF(Edges[[#This Row],[Relationship]]="Tweet","Skip","Show")</f>
        <v>Show</v>
      </c>
      <c r="H1197" s="67"/>
      <c r="I1197" s="68"/>
      <c r="J1197" s="68"/>
      <c r="K1197" s="34"/>
      <c r="L1197" s="75">
        <v>1197</v>
      </c>
      <c r="M119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97" s="77" t="s">
        <v>2278</v>
      </c>
      <c r="O1197" s="79">
        <v>44529.413321759261</v>
      </c>
      <c r="P1197" s="77" t="s">
        <v>2784</v>
      </c>
      <c r="Q1197" s="77"/>
      <c r="R1197" s="77"/>
      <c r="S1197" s="77"/>
      <c r="T1197" s="79">
        <v>44529.413321759261</v>
      </c>
      <c r="U1197" s="80" t="s">
        <v>5122</v>
      </c>
      <c r="V1197" s="77"/>
      <c r="W1197" s="77"/>
      <c r="X1197" s="81" t="s">
        <v>7121</v>
      </c>
      <c r="Y1197" s="77"/>
    </row>
    <row r="1198" spans="1:25" x14ac:dyDescent="0.25">
      <c r="A1198" s="62" t="s">
        <v>884</v>
      </c>
      <c r="B1198" s="62" t="s">
        <v>1631</v>
      </c>
      <c r="C1198" s="63"/>
      <c r="D1198" s="64"/>
      <c r="E1198" s="65"/>
      <c r="F1198" s="66"/>
      <c r="G1198" s="63" t="str">
        <f>IF(Edges[[#This Row],[Relationship]]="Tweet","Skip","Show")</f>
        <v>Show</v>
      </c>
      <c r="H1198" s="67"/>
      <c r="I1198" s="68"/>
      <c r="J1198" s="68"/>
      <c r="K1198" s="34"/>
      <c r="L1198" s="75">
        <v>1198</v>
      </c>
      <c r="M119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98" s="77" t="s">
        <v>2278</v>
      </c>
      <c r="O1198" s="79">
        <v>44529.41333333333</v>
      </c>
      <c r="P1198" s="77" t="s">
        <v>2784</v>
      </c>
      <c r="Q1198" s="77"/>
      <c r="R1198" s="77"/>
      <c r="S1198" s="77"/>
      <c r="T1198" s="79">
        <v>44529.41333333333</v>
      </c>
      <c r="U1198" s="80" t="s">
        <v>5123</v>
      </c>
      <c r="V1198" s="77"/>
      <c r="W1198" s="77"/>
      <c r="X1198" s="81" t="s">
        <v>7122</v>
      </c>
      <c r="Y1198" s="77"/>
    </row>
    <row r="1199" spans="1:25" x14ac:dyDescent="0.25">
      <c r="A1199" s="62" t="s">
        <v>885</v>
      </c>
      <c r="B1199" s="62" t="s">
        <v>1631</v>
      </c>
      <c r="C1199" s="63"/>
      <c r="D1199" s="64"/>
      <c r="E1199" s="65"/>
      <c r="F1199" s="66"/>
      <c r="G1199" s="63" t="str">
        <f>IF(Edges[[#This Row],[Relationship]]="Tweet","Skip","Show")</f>
        <v>Show</v>
      </c>
      <c r="H1199" s="67"/>
      <c r="I1199" s="68"/>
      <c r="J1199" s="68"/>
      <c r="K1199" s="34"/>
      <c r="L1199" s="75">
        <v>1199</v>
      </c>
      <c r="M119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199" s="77" t="s">
        <v>2278</v>
      </c>
      <c r="O1199" s="79">
        <v>44529.413506944446</v>
      </c>
      <c r="P1199" s="77" t="s">
        <v>2784</v>
      </c>
      <c r="Q1199" s="77"/>
      <c r="R1199" s="77"/>
      <c r="S1199" s="77"/>
      <c r="T1199" s="79">
        <v>44529.413506944446</v>
      </c>
      <c r="U1199" s="80" t="s">
        <v>5124</v>
      </c>
      <c r="V1199" s="77"/>
      <c r="W1199" s="77"/>
      <c r="X1199" s="81" t="s">
        <v>7123</v>
      </c>
      <c r="Y1199" s="77"/>
    </row>
    <row r="1200" spans="1:25" x14ac:dyDescent="0.25">
      <c r="A1200" s="62" t="s">
        <v>886</v>
      </c>
      <c r="B1200" s="62" t="s">
        <v>1631</v>
      </c>
      <c r="C1200" s="63"/>
      <c r="D1200" s="64"/>
      <c r="E1200" s="65"/>
      <c r="F1200" s="66"/>
      <c r="G1200" s="63" t="str">
        <f>IF(Edges[[#This Row],[Relationship]]="Tweet","Skip","Show")</f>
        <v>Show</v>
      </c>
      <c r="H1200" s="67"/>
      <c r="I1200" s="68"/>
      <c r="J1200" s="68"/>
      <c r="K1200" s="34"/>
      <c r="L1200" s="75">
        <v>1200</v>
      </c>
      <c r="M120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00" s="77" t="s">
        <v>2278</v>
      </c>
      <c r="O1200" s="79">
        <v>44529.413518518515</v>
      </c>
      <c r="P1200" s="77" t="s">
        <v>2784</v>
      </c>
      <c r="Q1200" s="77"/>
      <c r="R1200" s="77"/>
      <c r="S1200" s="77"/>
      <c r="T1200" s="79">
        <v>44529.413518518515</v>
      </c>
      <c r="U1200" s="80" t="s">
        <v>5125</v>
      </c>
      <c r="V1200" s="77"/>
      <c r="W1200" s="77"/>
      <c r="X1200" s="81" t="s">
        <v>7124</v>
      </c>
      <c r="Y1200" s="77"/>
    </row>
    <row r="1201" spans="1:25" x14ac:dyDescent="0.25">
      <c r="A1201" s="62" t="s">
        <v>887</v>
      </c>
      <c r="B1201" s="62" t="s">
        <v>1986</v>
      </c>
      <c r="C1201" s="63"/>
      <c r="D1201" s="64"/>
      <c r="E1201" s="65"/>
      <c r="F1201" s="66"/>
      <c r="G1201" s="63" t="str">
        <f>IF(Edges[[#This Row],[Relationship]]="Tweet","Skip","Show")</f>
        <v>Show</v>
      </c>
      <c r="H1201" s="67"/>
      <c r="I1201" s="68"/>
      <c r="J1201" s="68"/>
      <c r="K1201" s="34"/>
      <c r="L1201" s="75">
        <v>1201</v>
      </c>
      <c r="M120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01" s="77" t="s">
        <v>2278</v>
      </c>
      <c r="O1201" s="79">
        <v>44529.413703703707</v>
      </c>
      <c r="P1201" s="77" t="s">
        <v>2812</v>
      </c>
      <c r="Q1201" s="77"/>
      <c r="R1201" s="77"/>
      <c r="S1201" s="77"/>
      <c r="T1201" s="79">
        <v>44529.413703703707</v>
      </c>
      <c r="U1201" s="80" t="s">
        <v>5126</v>
      </c>
      <c r="V1201" s="77"/>
      <c r="W1201" s="77"/>
      <c r="X1201" s="81" t="s">
        <v>7125</v>
      </c>
      <c r="Y1201" s="81" t="s">
        <v>8418</v>
      </c>
    </row>
    <row r="1202" spans="1:25" x14ac:dyDescent="0.25">
      <c r="A1202" s="62" t="s">
        <v>887</v>
      </c>
      <c r="B1202" s="62" t="s">
        <v>1987</v>
      </c>
      <c r="C1202" s="63"/>
      <c r="D1202" s="64"/>
      <c r="E1202" s="65"/>
      <c r="F1202" s="66"/>
      <c r="G1202" s="63" t="str">
        <f>IF(Edges[[#This Row],[Relationship]]="Tweet","Skip","Show")</f>
        <v>Show</v>
      </c>
      <c r="H1202" s="67"/>
      <c r="I1202" s="68"/>
      <c r="J1202" s="68"/>
      <c r="K1202" s="34"/>
      <c r="L1202" s="75">
        <v>1202</v>
      </c>
      <c r="M120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02" s="77" t="s">
        <v>2278</v>
      </c>
      <c r="O1202" s="79">
        <v>44529.413703703707</v>
      </c>
      <c r="P1202" s="77" t="s">
        <v>2812</v>
      </c>
      <c r="Q1202" s="77"/>
      <c r="R1202" s="77"/>
      <c r="S1202" s="77"/>
      <c r="T1202" s="79">
        <v>44529.413703703707</v>
      </c>
      <c r="U1202" s="80" t="s">
        <v>5126</v>
      </c>
      <c r="V1202" s="77"/>
      <c r="W1202" s="77"/>
      <c r="X1202" s="81" t="s">
        <v>7125</v>
      </c>
      <c r="Y1202" s="81" t="s">
        <v>8418</v>
      </c>
    </row>
    <row r="1203" spans="1:25" x14ac:dyDescent="0.25">
      <c r="A1203" s="62" t="s">
        <v>887</v>
      </c>
      <c r="B1203" s="62" t="s">
        <v>1988</v>
      </c>
      <c r="C1203" s="63"/>
      <c r="D1203" s="64"/>
      <c r="E1203" s="65"/>
      <c r="F1203" s="66"/>
      <c r="G1203" s="63" t="str">
        <f>IF(Edges[[#This Row],[Relationship]]="Tweet","Skip","Show")</f>
        <v>Show</v>
      </c>
      <c r="H1203" s="67"/>
      <c r="I1203" s="68"/>
      <c r="J1203" s="68"/>
      <c r="K1203" s="34"/>
      <c r="L1203" s="75">
        <v>1203</v>
      </c>
      <c r="M120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03" s="77" t="s">
        <v>2279</v>
      </c>
      <c r="O1203" s="79">
        <v>44529.413703703707</v>
      </c>
      <c r="P1203" s="77" t="s">
        <v>2812</v>
      </c>
      <c r="Q1203" s="77"/>
      <c r="R1203" s="77"/>
      <c r="S1203" s="77"/>
      <c r="T1203" s="79">
        <v>44529.413703703707</v>
      </c>
      <c r="U1203" s="80" t="s">
        <v>5126</v>
      </c>
      <c r="V1203" s="77"/>
      <c r="W1203" s="77"/>
      <c r="X1203" s="81" t="s">
        <v>7125</v>
      </c>
      <c r="Y1203" s="81" t="s">
        <v>8418</v>
      </c>
    </row>
    <row r="1204" spans="1:25" x14ac:dyDescent="0.25">
      <c r="A1204" s="62" t="s">
        <v>888</v>
      </c>
      <c r="B1204" s="62" t="s">
        <v>888</v>
      </c>
      <c r="C1204" s="63"/>
      <c r="D1204" s="64"/>
      <c r="E1204" s="65"/>
      <c r="F1204" s="66"/>
      <c r="G1204" s="63" t="str">
        <f>IF(Edges[[#This Row],[Relationship]]="Tweet","Skip","Show")</f>
        <v>Skip</v>
      </c>
      <c r="H1204" s="67"/>
      <c r="I1204" s="68"/>
      <c r="J1204" s="68"/>
      <c r="K1204" s="34"/>
      <c r="L1204" s="75">
        <v>1204</v>
      </c>
      <c r="M120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04" s="77" t="s">
        <v>178</v>
      </c>
      <c r="O1204" s="79">
        <v>44529.4137962963</v>
      </c>
      <c r="P1204" s="77" t="s">
        <v>2813</v>
      </c>
      <c r="Q1204" s="80" t="s">
        <v>3737</v>
      </c>
      <c r="R1204" s="77" t="s">
        <v>4018</v>
      </c>
      <c r="S1204" s="77"/>
      <c r="T1204" s="79">
        <v>44529.4137962963</v>
      </c>
      <c r="U1204" s="80" t="s">
        <v>5127</v>
      </c>
      <c r="V1204" s="77"/>
      <c r="W1204" s="77"/>
      <c r="X1204" s="81" t="s">
        <v>7126</v>
      </c>
      <c r="Y1204" s="77"/>
    </row>
    <row r="1205" spans="1:25" x14ac:dyDescent="0.25">
      <c r="A1205" s="62" t="s">
        <v>889</v>
      </c>
      <c r="B1205" s="62" t="s">
        <v>1631</v>
      </c>
      <c r="C1205" s="63"/>
      <c r="D1205" s="64"/>
      <c r="E1205" s="65"/>
      <c r="F1205" s="66"/>
      <c r="G1205" s="63" t="str">
        <f>IF(Edges[[#This Row],[Relationship]]="Tweet","Skip","Show")</f>
        <v>Show</v>
      </c>
      <c r="H1205" s="67"/>
      <c r="I1205" s="68"/>
      <c r="J1205" s="68"/>
      <c r="K1205" s="34"/>
      <c r="L1205" s="75">
        <v>1205</v>
      </c>
      <c r="M120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05" s="77" t="s">
        <v>2278</v>
      </c>
      <c r="O1205" s="79">
        <v>44529.4140162037</v>
      </c>
      <c r="P1205" s="77" t="s">
        <v>2784</v>
      </c>
      <c r="Q1205" s="77"/>
      <c r="R1205" s="77"/>
      <c r="S1205" s="77"/>
      <c r="T1205" s="79">
        <v>44529.4140162037</v>
      </c>
      <c r="U1205" s="80" t="s">
        <v>5128</v>
      </c>
      <c r="V1205" s="77"/>
      <c r="W1205" s="77"/>
      <c r="X1205" s="81" t="s">
        <v>7127</v>
      </c>
      <c r="Y1205" s="77"/>
    </row>
    <row r="1206" spans="1:25" x14ac:dyDescent="0.25">
      <c r="A1206" s="62" t="s">
        <v>890</v>
      </c>
      <c r="B1206" s="62" t="s">
        <v>1631</v>
      </c>
      <c r="C1206" s="63"/>
      <c r="D1206" s="64"/>
      <c r="E1206" s="65"/>
      <c r="F1206" s="66"/>
      <c r="G1206" s="63" t="str">
        <f>IF(Edges[[#This Row],[Relationship]]="Tweet","Skip","Show")</f>
        <v>Show</v>
      </c>
      <c r="H1206" s="67"/>
      <c r="I1206" s="68"/>
      <c r="J1206" s="68"/>
      <c r="K1206" s="34"/>
      <c r="L1206" s="75">
        <v>1206</v>
      </c>
      <c r="M120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06" s="77" t="s">
        <v>2278</v>
      </c>
      <c r="O1206" s="79">
        <v>44529.414189814815</v>
      </c>
      <c r="P1206" s="77" t="s">
        <v>2784</v>
      </c>
      <c r="Q1206" s="77"/>
      <c r="R1206" s="77"/>
      <c r="S1206" s="77"/>
      <c r="T1206" s="79">
        <v>44529.414189814815</v>
      </c>
      <c r="U1206" s="80" t="s">
        <v>5129</v>
      </c>
      <c r="V1206" s="77"/>
      <c r="W1206" s="77"/>
      <c r="X1206" s="81" t="s">
        <v>7128</v>
      </c>
      <c r="Y1206" s="77"/>
    </row>
    <row r="1207" spans="1:25" x14ac:dyDescent="0.25">
      <c r="A1207" s="62" t="s">
        <v>891</v>
      </c>
      <c r="B1207" s="62" t="s">
        <v>1714</v>
      </c>
      <c r="C1207" s="63"/>
      <c r="D1207" s="64"/>
      <c r="E1207" s="65"/>
      <c r="F1207" s="66"/>
      <c r="G1207" s="63" t="str">
        <f>IF(Edges[[#This Row],[Relationship]]="Tweet","Skip","Show")</f>
        <v>Show</v>
      </c>
      <c r="H1207" s="67"/>
      <c r="I1207" s="68"/>
      <c r="J1207" s="68"/>
      <c r="K1207" s="34"/>
      <c r="L1207" s="75">
        <v>1207</v>
      </c>
      <c r="M120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07" s="77" t="s">
        <v>2278</v>
      </c>
      <c r="O1207" s="79">
        <v>44529.414236111108</v>
      </c>
      <c r="P1207" s="77" t="s">
        <v>2333</v>
      </c>
      <c r="Q1207" s="80" t="s">
        <v>3527</v>
      </c>
      <c r="R1207" s="77" t="s">
        <v>4022</v>
      </c>
      <c r="S1207" s="77" t="s">
        <v>4112</v>
      </c>
      <c r="T1207" s="79">
        <v>44529.414236111108</v>
      </c>
      <c r="U1207" s="80" t="s">
        <v>5130</v>
      </c>
      <c r="V1207" s="77"/>
      <c r="W1207" s="77"/>
      <c r="X1207" s="81" t="s">
        <v>7129</v>
      </c>
      <c r="Y1207" s="77"/>
    </row>
    <row r="1208" spans="1:25" x14ac:dyDescent="0.25">
      <c r="A1208" s="62" t="s">
        <v>892</v>
      </c>
      <c r="B1208" s="62" t="s">
        <v>892</v>
      </c>
      <c r="C1208" s="63"/>
      <c r="D1208" s="64"/>
      <c r="E1208" s="65"/>
      <c r="F1208" s="66"/>
      <c r="G1208" s="63" t="str">
        <f>IF(Edges[[#This Row],[Relationship]]="Tweet","Skip","Show")</f>
        <v>Skip</v>
      </c>
      <c r="H1208" s="67"/>
      <c r="I1208" s="68"/>
      <c r="J1208" s="68"/>
      <c r="K1208" s="34"/>
      <c r="L1208" s="75">
        <v>1208</v>
      </c>
      <c r="M120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08" s="77" t="s">
        <v>178</v>
      </c>
      <c r="O1208" s="79">
        <v>44529.40216435185</v>
      </c>
      <c r="P1208" s="77" t="s">
        <v>2814</v>
      </c>
      <c r="Q1208" s="77"/>
      <c r="R1208" s="77"/>
      <c r="S1208" s="77" t="s">
        <v>4173</v>
      </c>
      <c r="T1208" s="79">
        <v>44529.40216435185</v>
      </c>
      <c r="U1208" s="80" t="s">
        <v>5131</v>
      </c>
      <c r="V1208" s="77"/>
      <c r="W1208" s="77"/>
      <c r="X1208" s="81" t="s">
        <v>7130</v>
      </c>
      <c r="Y1208" s="77"/>
    </row>
    <row r="1209" spans="1:25" x14ac:dyDescent="0.25">
      <c r="A1209" s="62" t="s">
        <v>893</v>
      </c>
      <c r="B1209" s="62" t="s">
        <v>892</v>
      </c>
      <c r="C1209" s="63"/>
      <c r="D1209" s="64"/>
      <c r="E1209" s="65"/>
      <c r="F1209" s="66"/>
      <c r="G1209" s="63" t="str">
        <f>IF(Edges[[#This Row],[Relationship]]="Tweet","Skip","Show")</f>
        <v>Show</v>
      </c>
      <c r="H1209" s="67"/>
      <c r="I1209" s="68"/>
      <c r="J1209" s="68"/>
      <c r="K1209" s="34"/>
      <c r="L1209" s="75">
        <v>1209</v>
      </c>
      <c r="M120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09" s="77" t="s">
        <v>2278</v>
      </c>
      <c r="O1209" s="79">
        <v>44529.414513888885</v>
      </c>
      <c r="P1209" s="77" t="s">
        <v>2815</v>
      </c>
      <c r="Q1209" s="77"/>
      <c r="R1209" s="77"/>
      <c r="S1209" s="77" t="s">
        <v>4173</v>
      </c>
      <c r="T1209" s="79">
        <v>44529.414513888885</v>
      </c>
      <c r="U1209" s="80" t="s">
        <v>5132</v>
      </c>
      <c r="V1209" s="77"/>
      <c r="W1209" s="77"/>
      <c r="X1209" s="81" t="s">
        <v>7131</v>
      </c>
      <c r="Y1209" s="77"/>
    </row>
    <row r="1210" spans="1:25" x14ac:dyDescent="0.25">
      <c r="A1210" s="62" t="s">
        <v>894</v>
      </c>
      <c r="B1210" s="62" t="s">
        <v>1631</v>
      </c>
      <c r="C1210" s="63"/>
      <c r="D1210" s="64"/>
      <c r="E1210" s="65"/>
      <c r="F1210" s="66"/>
      <c r="G1210" s="63" t="str">
        <f>IF(Edges[[#This Row],[Relationship]]="Tweet","Skip","Show")</f>
        <v>Show</v>
      </c>
      <c r="H1210" s="67"/>
      <c r="I1210" s="68"/>
      <c r="J1210" s="68"/>
      <c r="K1210" s="34"/>
      <c r="L1210" s="75">
        <v>1210</v>
      </c>
      <c r="M121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10" s="77" t="s">
        <v>2278</v>
      </c>
      <c r="O1210" s="79">
        <v>44529.414664351854</v>
      </c>
      <c r="P1210" s="77" t="s">
        <v>2784</v>
      </c>
      <c r="Q1210" s="77"/>
      <c r="R1210" s="77"/>
      <c r="S1210" s="77"/>
      <c r="T1210" s="79">
        <v>44529.414664351854</v>
      </c>
      <c r="U1210" s="80" t="s">
        <v>5133</v>
      </c>
      <c r="V1210" s="77"/>
      <c r="W1210" s="77"/>
      <c r="X1210" s="81" t="s">
        <v>7132</v>
      </c>
      <c r="Y1210" s="77"/>
    </row>
    <row r="1211" spans="1:25" x14ac:dyDescent="0.25">
      <c r="A1211" s="62" t="s">
        <v>895</v>
      </c>
      <c r="B1211" s="62" t="s">
        <v>1714</v>
      </c>
      <c r="C1211" s="63"/>
      <c r="D1211" s="64"/>
      <c r="E1211" s="65"/>
      <c r="F1211" s="66"/>
      <c r="G1211" s="63" t="str">
        <f>IF(Edges[[#This Row],[Relationship]]="Tweet","Skip","Show")</f>
        <v>Show</v>
      </c>
      <c r="H1211" s="67"/>
      <c r="I1211" s="68"/>
      <c r="J1211" s="68"/>
      <c r="K1211" s="34"/>
      <c r="L1211" s="75">
        <v>1211</v>
      </c>
      <c r="M121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11" s="77" t="s">
        <v>2278</v>
      </c>
      <c r="O1211" s="79">
        <v>44529.414803240739</v>
      </c>
      <c r="P1211" s="77" t="s">
        <v>2333</v>
      </c>
      <c r="Q1211" s="80" t="s">
        <v>3527</v>
      </c>
      <c r="R1211" s="77" t="s">
        <v>4022</v>
      </c>
      <c r="S1211" s="77" t="s">
        <v>4112</v>
      </c>
      <c r="T1211" s="79">
        <v>44529.414803240739</v>
      </c>
      <c r="U1211" s="80" t="s">
        <v>5134</v>
      </c>
      <c r="V1211" s="77"/>
      <c r="W1211" s="77"/>
      <c r="X1211" s="81" t="s">
        <v>7133</v>
      </c>
      <c r="Y1211" s="77"/>
    </row>
    <row r="1212" spans="1:25" x14ac:dyDescent="0.25">
      <c r="A1212" s="62" t="s">
        <v>896</v>
      </c>
      <c r="B1212" s="62" t="s">
        <v>1631</v>
      </c>
      <c r="C1212" s="63"/>
      <c r="D1212" s="64"/>
      <c r="E1212" s="65"/>
      <c r="F1212" s="66"/>
      <c r="G1212" s="63" t="str">
        <f>IF(Edges[[#This Row],[Relationship]]="Tweet","Skip","Show")</f>
        <v>Show</v>
      </c>
      <c r="H1212" s="67"/>
      <c r="I1212" s="68"/>
      <c r="J1212" s="68"/>
      <c r="K1212" s="34"/>
      <c r="L1212" s="75">
        <v>1212</v>
      </c>
      <c r="M121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12" s="77" t="s">
        <v>2278</v>
      </c>
      <c r="O1212" s="79">
        <v>44529.414872685185</v>
      </c>
      <c r="P1212" s="77" t="s">
        <v>2784</v>
      </c>
      <c r="Q1212" s="77"/>
      <c r="R1212" s="77"/>
      <c r="S1212" s="77"/>
      <c r="T1212" s="79">
        <v>44529.414872685185</v>
      </c>
      <c r="U1212" s="80" t="s">
        <v>5135</v>
      </c>
      <c r="V1212" s="77"/>
      <c r="W1212" s="77"/>
      <c r="X1212" s="81" t="s">
        <v>7134</v>
      </c>
      <c r="Y1212" s="77"/>
    </row>
    <row r="1213" spans="1:25" x14ac:dyDescent="0.25">
      <c r="A1213" s="62" t="s">
        <v>897</v>
      </c>
      <c r="B1213" s="62" t="s">
        <v>1478</v>
      </c>
      <c r="C1213" s="63"/>
      <c r="D1213" s="64"/>
      <c r="E1213" s="65"/>
      <c r="F1213" s="66"/>
      <c r="G1213" s="63" t="str">
        <f>IF(Edges[[#This Row],[Relationship]]="Tweet","Skip","Show")</f>
        <v>Show</v>
      </c>
      <c r="H1213" s="67"/>
      <c r="I1213" s="68"/>
      <c r="J1213" s="68"/>
      <c r="K1213" s="34"/>
      <c r="L1213" s="75">
        <v>1213</v>
      </c>
      <c r="M121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13" s="77" t="s">
        <v>2278</v>
      </c>
      <c r="O1213" s="79">
        <v>44529.414942129632</v>
      </c>
      <c r="P1213" s="77" t="s">
        <v>2294</v>
      </c>
      <c r="Q1213" s="77"/>
      <c r="R1213" s="77"/>
      <c r="S1213" s="77" t="s">
        <v>4104</v>
      </c>
      <c r="T1213" s="79">
        <v>44529.414942129632</v>
      </c>
      <c r="U1213" s="80" t="s">
        <v>5136</v>
      </c>
      <c r="V1213" s="77"/>
      <c r="W1213" s="77"/>
      <c r="X1213" s="81" t="s">
        <v>7135</v>
      </c>
      <c r="Y1213" s="77"/>
    </row>
    <row r="1214" spans="1:25" x14ac:dyDescent="0.25">
      <c r="A1214" s="62" t="s">
        <v>898</v>
      </c>
      <c r="B1214" s="62" t="s">
        <v>1707</v>
      </c>
      <c r="C1214" s="63"/>
      <c r="D1214" s="64"/>
      <c r="E1214" s="65"/>
      <c r="F1214" s="66"/>
      <c r="G1214" s="63" t="str">
        <f>IF(Edges[[#This Row],[Relationship]]="Tweet","Skip","Show")</f>
        <v>Show</v>
      </c>
      <c r="H1214" s="67"/>
      <c r="I1214" s="68"/>
      <c r="J1214" s="68"/>
      <c r="K1214" s="34"/>
      <c r="L1214" s="75">
        <v>1214</v>
      </c>
      <c r="M121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14" s="77" t="s">
        <v>2278</v>
      </c>
      <c r="O1214" s="79">
        <v>44529.415069444447</v>
      </c>
      <c r="P1214" s="77" t="s">
        <v>2816</v>
      </c>
      <c r="Q1214" s="80" t="s">
        <v>3738</v>
      </c>
      <c r="R1214" s="77" t="s">
        <v>4021</v>
      </c>
      <c r="S1214" s="77"/>
      <c r="T1214" s="79">
        <v>44529.415069444447</v>
      </c>
      <c r="U1214" s="80" t="s">
        <v>5137</v>
      </c>
      <c r="V1214" s="77"/>
      <c r="W1214" s="77"/>
      <c r="X1214" s="81" t="s">
        <v>7136</v>
      </c>
      <c r="Y1214" s="77"/>
    </row>
    <row r="1215" spans="1:25" x14ac:dyDescent="0.25">
      <c r="A1215" s="62" t="s">
        <v>898</v>
      </c>
      <c r="B1215" s="62" t="s">
        <v>1901</v>
      </c>
      <c r="C1215" s="63"/>
      <c r="D1215" s="64"/>
      <c r="E1215" s="65"/>
      <c r="F1215" s="66"/>
      <c r="G1215" s="63" t="str">
        <f>IF(Edges[[#This Row],[Relationship]]="Tweet","Skip","Show")</f>
        <v>Show</v>
      </c>
      <c r="H1215" s="67"/>
      <c r="I1215" s="68"/>
      <c r="J1215" s="68"/>
      <c r="K1215" s="34"/>
      <c r="L1215" s="75">
        <v>1215</v>
      </c>
      <c r="M121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15" s="77" t="s">
        <v>2278</v>
      </c>
      <c r="O1215" s="79">
        <v>44529.404502314814</v>
      </c>
      <c r="P1215" s="77" t="s">
        <v>2817</v>
      </c>
      <c r="Q1215" s="80" t="s">
        <v>3739</v>
      </c>
      <c r="R1215" s="77" t="s">
        <v>4060</v>
      </c>
      <c r="S1215" s="77"/>
      <c r="T1215" s="79">
        <v>44529.404502314814</v>
      </c>
      <c r="U1215" s="80" t="s">
        <v>5138</v>
      </c>
      <c r="V1215" s="77"/>
      <c r="W1215" s="77"/>
      <c r="X1215" s="81" t="s">
        <v>7137</v>
      </c>
      <c r="Y1215" s="77"/>
    </row>
    <row r="1216" spans="1:25" x14ac:dyDescent="0.25">
      <c r="A1216" s="62" t="s">
        <v>899</v>
      </c>
      <c r="B1216" s="62" t="s">
        <v>1528</v>
      </c>
      <c r="C1216" s="63"/>
      <c r="D1216" s="64"/>
      <c r="E1216" s="65"/>
      <c r="F1216" s="66"/>
      <c r="G1216" s="63" t="str">
        <f>IF(Edges[[#This Row],[Relationship]]="Tweet","Skip","Show")</f>
        <v>Show</v>
      </c>
      <c r="H1216" s="67"/>
      <c r="I1216" s="68"/>
      <c r="J1216" s="68"/>
      <c r="K1216" s="34"/>
      <c r="L1216" s="75">
        <v>1216</v>
      </c>
      <c r="M121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16" s="77" t="s">
        <v>2278</v>
      </c>
      <c r="O1216" s="79">
        <v>44529.415127314816</v>
      </c>
      <c r="P1216" s="77" t="s">
        <v>2454</v>
      </c>
      <c r="Q1216" s="80" t="s">
        <v>3580</v>
      </c>
      <c r="R1216" s="77" t="s">
        <v>4017</v>
      </c>
      <c r="S1216" s="77"/>
      <c r="T1216" s="79">
        <v>44529.415127314816</v>
      </c>
      <c r="U1216" s="80" t="s">
        <v>5139</v>
      </c>
      <c r="V1216" s="77"/>
      <c r="W1216" s="77"/>
      <c r="X1216" s="81" t="s">
        <v>7138</v>
      </c>
      <c r="Y1216" s="77"/>
    </row>
    <row r="1217" spans="1:25" x14ac:dyDescent="0.25">
      <c r="A1217" s="62" t="s">
        <v>900</v>
      </c>
      <c r="B1217" s="62" t="s">
        <v>1631</v>
      </c>
      <c r="C1217" s="63"/>
      <c r="D1217" s="64"/>
      <c r="E1217" s="65"/>
      <c r="F1217" s="66"/>
      <c r="G1217" s="63" t="str">
        <f>IF(Edges[[#This Row],[Relationship]]="Tweet","Skip","Show")</f>
        <v>Show</v>
      </c>
      <c r="H1217" s="67"/>
      <c r="I1217" s="68"/>
      <c r="J1217" s="68"/>
      <c r="K1217" s="34"/>
      <c r="L1217" s="75">
        <v>1217</v>
      </c>
      <c r="M121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17" s="77" t="s">
        <v>2278</v>
      </c>
      <c r="O1217" s="79">
        <v>44529.41542824074</v>
      </c>
      <c r="P1217" s="77" t="s">
        <v>2784</v>
      </c>
      <c r="Q1217" s="77"/>
      <c r="R1217" s="77"/>
      <c r="S1217" s="77"/>
      <c r="T1217" s="79">
        <v>44529.41542824074</v>
      </c>
      <c r="U1217" s="80" t="s">
        <v>5140</v>
      </c>
      <c r="V1217" s="77"/>
      <c r="W1217" s="77"/>
      <c r="X1217" s="81" t="s">
        <v>7139</v>
      </c>
      <c r="Y1217" s="77"/>
    </row>
    <row r="1218" spans="1:25" x14ac:dyDescent="0.25">
      <c r="A1218" s="62" t="s">
        <v>901</v>
      </c>
      <c r="B1218" s="62" t="s">
        <v>1669</v>
      </c>
      <c r="C1218" s="63"/>
      <c r="D1218" s="64"/>
      <c r="E1218" s="65"/>
      <c r="F1218" s="66"/>
      <c r="G1218" s="63" t="str">
        <f>IF(Edges[[#This Row],[Relationship]]="Tweet","Skip","Show")</f>
        <v>Show</v>
      </c>
      <c r="H1218" s="67"/>
      <c r="I1218" s="68"/>
      <c r="J1218" s="68"/>
      <c r="K1218" s="34"/>
      <c r="L1218" s="75">
        <v>1218</v>
      </c>
      <c r="M121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18" s="77" t="s">
        <v>2278</v>
      </c>
      <c r="O1218" s="79">
        <v>44529.415451388886</v>
      </c>
      <c r="P1218" s="77" t="s">
        <v>2818</v>
      </c>
      <c r="Q1218" s="80" t="s">
        <v>3740</v>
      </c>
      <c r="R1218" s="77" t="s">
        <v>4018</v>
      </c>
      <c r="S1218" s="77"/>
      <c r="T1218" s="79">
        <v>44529.415451388886</v>
      </c>
      <c r="U1218" s="80" t="s">
        <v>5141</v>
      </c>
      <c r="V1218" s="77"/>
      <c r="W1218" s="77"/>
      <c r="X1218" s="81" t="s">
        <v>7140</v>
      </c>
      <c r="Y1218" s="81" t="s">
        <v>8419</v>
      </c>
    </row>
    <row r="1219" spans="1:25" x14ac:dyDescent="0.25">
      <c r="A1219" s="62" t="s">
        <v>901</v>
      </c>
      <c r="B1219" s="62" t="s">
        <v>1670</v>
      </c>
      <c r="C1219" s="63"/>
      <c r="D1219" s="64"/>
      <c r="E1219" s="65"/>
      <c r="F1219" s="66"/>
      <c r="G1219" s="63" t="str">
        <f>IF(Edges[[#This Row],[Relationship]]="Tweet","Skip","Show")</f>
        <v>Show</v>
      </c>
      <c r="H1219" s="67"/>
      <c r="I1219" s="68"/>
      <c r="J1219" s="68"/>
      <c r="K1219" s="34"/>
      <c r="L1219" s="75">
        <v>1219</v>
      </c>
      <c r="M121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19" s="77" t="s">
        <v>2278</v>
      </c>
      <c r="O1219" s="79">
        <v>44529.415451388886</v>
      </c>
      <c r="P1219" s="77" t="s">
        <v>2818</v>
      </c>
      <c r="Q1219" s="80" t="s">
        <v>3740</v>
      </c>
      <c r="R1219" s="77" t="s">
        <v>4018</v>
      </c>
      <c r="S1219" s="77"/>
      <c r="T1219" s="79">
        <v>44529.415451388886</v>
      </c>
      <c r="U1219" s="80" t="s">
        <v>5141</v>
      </c>
      <c r="V1219" s="77"/>
      <c r="W1219" s="77"/>
      <c r="X1219" s="81" t="s">
        <v>7140</v>
      </c>
      <c r="Y1219" s="81" t="s">
        <v>8419</v>
      </c>
    </row>
    <row r="1220" spans="1:25" x14ac:dyDescent="0.25">
      <c r="A1220" s="62" t="s">
        <v>901</v>
      </c>
      <c r="B1220" s="62" t="s">
        <v>1664</v>
      </c>
      <c r="C1220" s="63"/>
      <c r="D1220" s="64"/>
      <c r="E1220" s="65"/>
      <c r="F1220" s="66"/>
      <c r="G1220" s="63" t="str">
        <f>IF(Edges[[#This Row],[Relationship]]="Tweet","Skip","Show")</f>
        <v>Show</v>
      </c>
      <c r="H1220" s="67"/>
      <c r="I1220" s="68"/>
      <c r="J1220" s="68"/>
      <c r="K1220" s="34"/>
      <c r="L1220" s="75">
        <v>1220</v>
      </c>
      <c r="M122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20" s="77" t="s">
        <v>2279</v>
      </c>
      <c r="O1220" s="79">
        <v>44529.415451388886</v>
      </c>
      <c r="P1220" s="77" t="s">
        <v>2818</v>
      </c>
      <c r="Q1220" s="80" t="s">
        <v>3740</v>
      </c>
      <c r="R1220" s="77" t="s">
        <v>4018</v>
      </c>
      <c r="S1220" s="77"/>
      <c r="T1220" s="79">
        <v>44529.415451388886</v>
      </c>
      <c r="U1220" s="80" t="s">
        <v>5141</v>
      </c>
      <c r="V1220" s="77"/>
      <c r="W1220" s="77"/>
      <c r="X1220" s="81" t="s">
        <v>7140</v>
      </c>
      <c r="Y1220" s="81" t="s">
        <v>8419</v>
      </c>
    </row>
    <row r="1221" spans="1:25" x14ac:dyDescent="0.25">
      <c r="A1221" s="62" t="s">
        <v>902</v>
      </c>
      <c r="B1221" s="62" t="s">
        <v>1631</v>
      </c>
      <c r="C1221" s="63"/>
      <c r="D1221" s="64"/>
      <c r="E1221" s="65"/>
      <c r="F1221" s="66"/>
      <c r="G1221" s="63" t="str">
        <f>IF(Edges[[#This Row],[Relationship]]="Tweet","Skip","Show")</f>
        <v>Show</v>
      </c>
      <c r="H1221" s="67"/>
      <c r="I1221" s="68"/>
      <c r="J1221" s="68"/>
      <c r="K1221" s="34"/>
      <c r="L1221" s="75">
        <v>1221</v>
      </c>
      <c r="M122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21" s="77" t="s">
        <v>2278</v>
      </c>
      <c r="O1221" s="79">
        <v>44529.415763888886</v>
      </c>
      <c r="P1221" s="77" t="s">
        <v>2784</v>
      </c>
      <c r="Q1221" s="77"/>
      <c r="R1221" s="77"/>
      <c r="S1221" s="77"/>
      <c r="T1221" s="79">
        <v>44529.415763888886</v>
      </c>
      <c r="U1221" s="80" t="s">
        <v>5142</v>
      </c>
      <c r="V1221" s="77"/>
      <c r="W1221" s="77"/>
      <c r="X1221" s="81" t="s">
        <v>7141</v>
      </c>
      <c r="Y1221" s="77"/>
    </row>
    <row r="1222" spans="1:25" x14ac:dyDescent="0.25">
      <c r="A1222" s="62" t="s">
        <v>903</v>
      </c>
      <c r="B1222" s="62" t="s">
        <v>1663</v>
      </c>
      <c r="C1222" s="63"/>
      <c r="D1222" s="64"/>
      <c r="E1222" s="65"/>
      <c r="F1222" s="66"/>
      <c r="G1222" s="63" t="str">
        <f>IF(Edges[[#This Row],[Relationship]]="Tweet","Skip","Show")</f>
        <v>Show</v>
      </c>
      <c r="H1222" s="67"/>
      <c r="I1222" s="68"/>
      <c r="J1222" s="68"/>
      <c r="K1222" s="34"/>
      <c r="L1222" s="75">
        <v>1222</v>
      </c>
      <c r="M122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22" s="77" t="s">
        <v>2278</v>
      </c>
      <c r="O1222" s="79">
        <v>44529.415844907409</v>
      </c>
      <c r="P1222" s="77" t="s">
        <v>2418</v>
      </c>
      <c r="Q1222" s="77"/>
      <c r="R1222" s="77"/>
      <c r="S1222" s="77"/>
      <c r="T1222" s="79">
        <v>44529.415844907409</v>
      </c>
      <c r="U1222" s="80" t="s">
        <v>5143</v>
      </c>
      <c r="V1222" s="77"/>
      <c r="W1222" s="77"/>
      <c r="X1222" s="81" t="s">
        <v>7142</v>
      </c>
      <c r="Y1222" s="77"/>
    </row>
    <row r="1223" spans="1:25" x14ac:dyDescent="0.25">
      <c r="A1223" s="62" t="s">
        <v>903</v>
      </c>
      <c r="B1223" s="62" t="s">
        <v>1664</v>
      </c>
      <c r="C1223" s="63"/>
      <c r="D1223" s="64"/>
      <c r="E1223" s="65"/>
      <c r="F1223" s="66"/>
      <c r="G1223" s="63" t="str">
        <f>IF(Edges[[#This Row],[Relationship]]="Tweet","Skip","Show")</f>
        <v>Show</v>
      </c>
      <c r="H1223" s="67"/>
      <c r="I1223" s="68"/>
      <c r="J1223" s="68"/>
      <c r="K1223" s="34"/>
      <c r="L1223" s="75">
        <v>1223</v>
      </c>
      <c r="M122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23" s="77" t="s">
        <v>2278</v>
      </c>
      <c r="O1223" s="79">
        <v>44529.415844907409</v>
      </c>
      <c r="P1223" s="77" t="s">
        <v>2418</v>
      </c>
      <c r="Q1223" s="77"/>
      <c r="R1223" s="77"/>
      <c r="S1223" s="77"/>
      <c r="T1223" s="79">
        <v>44529.415844907409</v>
      </c>
      <c r="U1223" s="80" t="s">
        <v>5143</v>
      </c>
      <c r="V1223" s="77"/>
      <c r="W1223" s="77"/>
      <c r="X1223" s="81" t="s">
        <v>7142</v>
      </c>
      <c r="Y1223" s="77"/>
    </row>
    <row r="1224" spans="1:25" x14ac:dyDescent="0.25">
      <c r="A1224" s="62" t="s">
        <v>904</v>
      </c>
      <c r="B1224" s="62" t="s">
        <v>1631</v>
      </c>
      <c r="C1224" s="63"/>
      <c r="D1224" s="64"/>
      <c r="E1224" s="65"/>
      <c r="F1224" s="66"/>
      <c r="G1224" s="63" t="str">
        <f>IF(Edges[[#This Row],[Relationship]]="Tweet","Skip","Show")</f>
        <v>Show</v>
      </c>
      <c r="H1224" s="67"/>
      <c r="I1224" s="68"/>
      <c r="J1224" s="68"/>
      <c r="K1224" s="34"/>
      <c r="L1224" s="75">
        <v>1224</v>
      </c>
      <c r="M122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24" s="77" t="s">
        <v>2278</v>
      </c>
      <c r="O1224" s="79">
        <v>44529.41611111111</v>
      </c>
      <c r="P1224" s="77" t="s">
        <v>2784</v>
      </c>
      <c r="Q1224" s="77"/>
      <c r="R1224" s="77"/>
      <c r="S1224" s="77"/>
      <c r="T1224" s="79">
        <v>44529.41611111111</v>
      </c>
      <c r="U1224" s="80" t="s">
        <v>5144</v>
      </c>
      <c r="V1224" s="77"/>
      <c r="W1224" s="77"/>
      <c r="X1224" s="81" t="s">
        <v>7143</v>
      </c>
      <c r="Y1224" s="77"/>
    </row>
    <row r="1225" spans="1:25" x14ac:dyDescent="0.25">
      <c r="A1225" s="62" t="s">
        <v>905</v>
      </c>
      <c r="B1225" s="62" t="s">
        <v>1774</v>
      </c>
      <c r="C1225" s="63"/>
      <c r="D1225" s="64"/>
      <c r="E1225" s="65"/>
      <c r="F1225" s="66"/>
      <c r="G1225" s="63" t="str">
        <f>IF(Edges[[#This Row],[Relationship]]="Tweet","Skip","Show")</f>
        <v>Show</v>
      </c>
      <c r="H1225" s="67"/>
      <c r="I1225" s="68"/>
      <c r="J1225" s="68"/>
      <c r="K1225" s="34"/>
      <c r="L1225" s="75">
        <v>1225</v>
      </c>
      <c r="M122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25" s="77" t="s">
        <v>2278</v>
      </c>
      <c r="O1225" s="79">
        <v>44529.416273148148</v>
      </c>
      <c r="P1225" s="77" t="s">
        <v>2560</v>
      </c>
      <c r="Q1225" s="77"/>
      <c r="R1225" s="77"/>
      <c r="S1225" s="77"/>
      <c r="T1225" s="79">
        <v>44529.416273148148</v>
      </c>
      <c r="U1225" s="80" t="s">
        <v>5145</v>
      </c>
      <c r="V1225" s="77"/>
      <c r="W1225" s="77"/>
      <c r="X1225" s="81" t="s">
        <v>7144</v>
      </c>
      <c r="Y1225" s="77"/>
    </row>
    <row r="1226" spans="1:25" x14ac:dyDescent="0.25">
      <c r="A1226" s="62" t="s">
        <v>906</v>
      </c>
      <c r="B1226" s="62" t="s">
        <v>1703</v>
      </c>
      <c r="C1226" s="63"/>
      <c r="D1226" s="64"/>
      <c r="E1226" s="65"/>
      <c r="F1226" s="66"/>
      <c r="G1226" s="63" t="str">
        <f>IF(Edges[[#This Row],[Relationship]]="Tweet","Skip","Show")</f>
        <v>Show</v>
      </c>
      <c r="H1226" s="67"/>
      <c r="I1226" s="68"/>
      <c r="J1226" s="68"/>
      <c r="K1226" s="34"/>
      <c r="L1226" s="75">
        <v>1226</v>
      </c>
      <c r="M122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26" s="77" t="s">
        <v>2279</v>
      </c>
      <c r="O1226" s="79">
        <v>44529.416516203702</v>
      </c>
      <c r="P1226" s="77" t="s">
        <v>2819</v>
      </c>
      <c r="Q1226" s="80" t="s">
        <v>3741</v>
      </c>
      <c r="R1226" s="77" t="s">
        <v>4018</v>
      </c>
      <c r="S1226" s="77"/>
      <c r="T1226" s="79">
        <v>44529.416516203702</v>
      </c>
      <c r="U1226" s="80" t="s">
        <v>5146</v>
      </c>
      <c r="V1226" s="77"/>
      <c r="W1226" s="77"/>
      <c r="X1226" s="81" t="s">
        <v>7145</v>
      </c>
      <c r="Y1226" s="81" t="s">
        <v>8294</v>
      </c>
    </row>
    <row r="1227" spans="1:25" x14ac:dyDescent="0.25">
      <c r="A1227" s="62" t="s">
        <v>907</v>
      </c>
      <c r="B1227" s="62" t="s">
        <v>1631</v>
      </c>
      <c r="C1227" s="63"/>
      <c r="D1227" s="64"/>
      <c r="E1227" s="65"/>
      <c r="F1227" s="66"/>
      <c r="G1227" s="63" t="str">
        <f>IF(Edges[[#This Row],[Relationship]]="Tweet","Skip","Show")</f>
        <v>Show</v>
      </c>
      <c r="H1227" s="67"/>
      <c r="I1227" s="68"/>
      <c r="J1227" s="68"/>
      <c r="K1227" s="34"/>
      <c r="L1227" s="75">
        <v>1227</v>
      </c>
      <c r="M122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27" s="77" t="s">
        <v>2278</v>
      </c>
      <c r="O1227" s="79">
        <v>44529.416597222225</v>
      </c>
      <c r="P1227" s="77" t="s">
        <v>2784</v>
      </c>
      <c r="Q1227" s="77"/>
      <c r="R1227" s="77"/>
      <c r="S1227" s="77"/>
      <c r="T1227" s="79">
        <v>44529.416597222225</v>
      </c>
      <c r="U1227" s="80" t="s">
        <v>5147</v>
      </c>
      <c r="V1227" s="77"/>
      <c r="W1227" s="77"/>
      <c r="X1227" s="81" t="s">
        <v>7146</v>
      </c>
      <c r="Y1227" s="77"/>
    </row>
    <row r="1228" spans="1:25" x14ac:dyDescent="0.25">
      <c r="A1228" s="62" t="s">
        <v>908</v>
      </c>
      <c r="B1228" s="62" t="s">
        <v>1631</v>
      </c>
      <c r="C1228" s="63"/>
      <c r="D1228" s="64"/>
      <c r="E1228" s="65"/>
      <c r="F1228" s="66"/>
      <c r="G1228" s="63" t="str">
        <f>IF(Edges[[#This Row],[Relationship]]="Tweet","Skip","Show")</f>
        <v>Show</v>
      </c>
      <c r="H1228" s="67"/>
      <c r="I1228" s="68"/>
      <c r="J1228" s="68"/>
      <c r="K1228" s="34"/>
      <c r="L1228" s="75">
        <v>1228</v>
      </c>
      <c r="M122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28" s="77" t="s">
        <v>2278</v>
      </c>
      <c r="O1228" s="79">
        <v>44529.416608796295</v>
      </c>
      <c r="P1228" s="77" t="s">
        <v>2784</v>
      </c>
      <c r="Q1228" s="77"/>
      <c r="R1228" s="77"/>
      <c r="S1228" s="77"/>
      <c r="T1228" s="79">
        <v>44529.416608796295</v>
      </c>
      <c r="U1228" s="80" t="s">
        <v>5148</v>
      </c>
      <c r="V1228" s="77"/>
      <c r="W1228" s="77"/>
      <c r="X1228" s="81" t="s">
        <v>7147</v>
      </c>
      <c r="Y1228" s="77"/>
    </row>
    <row r="1229" spans="1:25" x14ac:dyDescent="0.25">
      <c r="A1229" s="62" t="s">
        <v>909</v>
      </c>
      <c r="B1229" s="62" t="s">
        <v>909</v>
      </c>
      <c r="C1229" s="63"/>
      <c r="D1229" s="64"/>
      <c r="E1229" s="65"/>
      <c r="F1229" s="66"/>
      <c r="G1229" s="63" t="str">
        <f>IF(Edges[[#This Row],[Relationship]]="Tweet","Skip","Show")</f>
        <v>Skip</v>
      </c>
      <c r="H1229" s="67"/>
      <c r="I1229" s="68"/>
      <c r="J1229" s="68"/>
      <c r="K1229" s="34"/>
      <c r="L1229" s="75">
        <v>1229</v>
      </c>
      <c r="M122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29" s="77" t="s">
        <v>178</v>
      </c>
      <c r="O1229" s="79">
        <v>44529.416666666664</v>
      </c>
      <c r="P1229" s="77" t="s">
        <v>2820</v>
      </c>
      <c r="Q1229" s="80" t="s">
        <v>3742</v>
      </c>
      <c r="R1229" s="77" t="s">
        <v>4018</v>
      </c>
      <c r="S1229" s="77"/>
      <c r="T1229" s="79">
        <v>44529.416666666664</v>
      </c>
      <c r="U1229" s="80" t="s">
        <v>5149</v>
      </c>
      <c r="V1229" s="77"/>
      <c r="W1229" s="77"/>
      <c r="X1229" s="81" t="s">
        <v>7148</v>
      </c>
      <c r="Y1229" s="77"/>
    </row>
    <row r="1230" spans="1:25" x14ac:dyDescent="0.25">
      <c r="A1230" s="62" t="s">
        <v>910</v>
      </c>
      <c r="B1230" s="62" t="s">
        <v>910</v>
      </c>
      <c r="C1230" s="63"/>
      <c r="D1230" s="64"/>
      <c r="E1230" s="65"/>
      <c r="F1230" s="66"/>
      <c r="G1230" s="63" t="str">
        <f>IF(Edges[[#This Row],[Relationship]]="Tweet","Skip","Show")</f>
        <v>Skip</v>
      </c>
      <c r="H1230" s="67"/>
      <c r="I1230" s="68"/>
      <c r="J1230" s="68"/>
      <c r="K1230" s="34"/>
      <c r="L1230" s="75">
        <v>1230</v>
      </c>
      <c r="M123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30" s="77" t="s">
        <v>178</v>
      </c>
      <c r="O1230" s="79">
        <v>44529.416678240741</v>
      </c>
      <c r="P1230" s="77" t="s">
        <v>2821</v>
      </c>
      <c r="Q1230" s="80" t="s">
        <v>3743</v>
      </c>
      <c r="R1230" s="77" t="s">
        <v>4018</v>
      </c>
      <c r="S1230" s="77"/>
      <c r="T1230" s="79">
        <v>44529.416678240741</v>
      </c>
      <c r="U1230" s="80" t="s">
        <v>5150</v>
      </c>
      <c r="V1230" s="77"/>
      <c r="W1230" s="77"/>
      <c r="X1230" s="81" t="s">
        <v>7149</v>
      </c>
      <c r="Y1230" s="77"/>
    </row>
    <row r="1231" spans="1:25" x14ac:dyDescent="0.25">
      <c r="A1231" s="62" t="s">
        <v>911</v>
      </c>
      <c r="B1231" s="62" t="s">
        <v>911</v>
      </c>
      <c r="C1231" s="63"/>
      <c r="D1231" s="64"/>
      <c r="E1231" s="65"/>
      <c r="F1231" s="66"/>
      <c r="G1231" s="63" t="str">
        <f>IF(Edges[[#This Row],[Relationship]]="Tweet","Skip","Show")</f>
        <v>Skip</v>
      </c>
      <c r="H1231" s="67"/>
      <c r="I1231" s="68"/>
      <c r="J1231" s="68"/>
      <c r="K1231" s="34"/>
      <c r="L1231" s="75">
        <v>1231</v>
      </c>
      <c r="M123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31" s="77" t="s">
        <v>178</v>
      </c>
      <c r="O1231" s="79">
        <v>44529.416689814818</v>
      </c>
      <c r="P1231" s="77" t="s">
        <v>2822</v>
      </c>
      <c r="Q1231" s="77"/>
      <c r="R1231" s="77"/>
      <c r="S1231" s="77"/>
      <c r="T1231" s="79">
        <v>44529.416689814818</v>
      </c>
      <c r="U1231" s="80" t="s">
        <v>5151</v>
      </c>
      <c r="V1231" s="77"/>
      <c r="W1231" s="77"/>
      <c r="X1231" s="81" t="s">
        <v>7150</v>
      </c>
      <c r="Y1231" s="77"/>
    </row>
    <row r="1232" spans="1:25" x14ac:dyDescent="0.25">
      <c r="A1232" s="62" t="s">
        <v>912</v>
      </c>
      <c r="B1232" s="62" t="s">
        <v>1631</v>
      </c>
      <c r="C1232" s="63"/>
      <c r="D1232" s="64"/>
      <c r="E1232" s="65"/>
      <c r="F1232" s="66"/>
      <c r="G1232" s="63" t="str">
        <f>IF(Edges[[#This Row],[Relationship]]="Tweet","Skip","Show")</f>
        <v>Show</v>
      </c>
      <c r="H1232" s="67"/>
      <c r="I1232" s="68"/>
      <c r="J1232" s="68"/>
      <c r="K1232" s="34"/>
      <c r="L1232" s="75">
        <v>1232</v>
      </c>
      <c r="M123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32" s="77" t="s">
        <v>2278</v>
      </c>
      <c r="O1232" s="79">
        <v>44529.416817129626</v>
      </c>
      <c r="P1232" s="77" t="s">
        <v>2784</v>
      </c>
      <c r="Q1232" s="77"/>
      <c r="R1232" s="77"/>
      <c r="S1232" s="77"/>
      <c r="T1232" s="79">
        <v>44529.416817129626</v>
      </c>
      <c r="U1232" s="80" t="s">
        <v>5152</v>
      </c>
      <c r="V1232" s="77"/>
      <c r="W1232" s="77"/>
      <c r="X1232" s="81" t="s">
        <v>7151</v>
      </c>
      <c r="Y1232" s="77"/>
    </row>
    <row r="1233" spans="1:25" x14ac:dyDescent="0.25">
      <c r="A1233" s="62" t="s">
        <v>913</v>
      </c>
      <c r="B1233" s="62" t="s">
        <v>1631</v>
      </c>
      <c r="C1233" s="63"/>
      <c r="D1233" s="64"/>
      <c r="E1233" s="65"/>
      <c r="F1233" s="66"/>
      <c r="G1233" s="63" t="str">
        <f>IF(Edges[[#This Row],[Relationship]]="Tweet","Skip","Show")</f>
        <v>Show</v>
      </c>
      <c r="H1233" s="67"/>
      <c r="I1233" s="68"/>
      <c r="J1233" s="68"/>
      <c r="K1233" s="34"/>
      <c r="L1233" s="75">
        <v>1233</v>
      </c>
      <c r="M123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33" s="77" t="s">
        <v>2278</v>
      </c>
      <c r="O1233" s="79">
        <v>44529.416898148149</v>
      </c>
      <c r="P1233" s="77" t="s">
        <v>2784</v>
      </c>
      <c r="Q1233" s="77"/>
      <c r="R1233" s="77"/>
      <c r="S1233" s="77"/>
      <c r="T1233" s="79">
        <v>44529.416898148149</v>
      </c>
      <c r="U1233" s="80" t="s">
        <v>5153</v>
      </c>
      <c r="V1233" s="77"/>
      <c r="W1233" s="77"/>
      <c r="X1233" s="81" t="s">
        <v>7152</v>
      </c>
      <c r="Y1233" s="77"/>
    </row>
    <row r="1234" spans="1:25" x14ac:dyDescent="0.25">
      <c r="A1234" s="62" t="s">
        <v>914</v>
      </c>
      <c r="B1234" s="62" t="s">
        <v>1919</v>
      </c>
      <c r="C1234" s="63"/>
      <c r="D1234" s="64"/>
      <c r="E1234" s="65"/>
      <c r="F1234" s="66"/>
      <c r="G1234" s="63" t="str">
        <f>IF(Edges[[#This Row],[Relationship]]="Tweet","Skip","Show")</f>
        <v>Show</v>
      </c>
      <c r="H1234" s="67"/>
      <c r="I1234" s="68"/>
      <c r="J1234" s="68"/>
      <c r="K1234" s="34"/>
      <c r="L1234" s="75">
        <v>1234</v>
      </c>
      <c r="M123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34" s="77" t="s">
        <v>2278</v>
      </c>
      <c r="O1234" s="79">
        <v>44529.41574074074</v>
      </c>
      <c r="P1234" s="77" t="s">
        <v>2680</v>
      </c>
      <c r="Q1234" s="77"/>
      <c r="R1234" s="77"/>
      <c r="S1234" s="77"/>
      <c r="T1234" s="79">
        <v>44529.41574074074</v>
      </c>
      <c r="U1234" s="80" t="s">
        <v>5154</v>
      </c>
      <c r="V1234" s="77"/>
      <c r="W1234" s="77"/>
      <c r="X1234" s="81" t="s">
        <v>7153</v>
      </c>
      <c r="Y1234" s="77"/>
    </row>
    <row r="1235" spans="1:25" x14ac:dyDescent="0.25">
      <c r="A1235" s="62" t="s">
        <v>914</v>
      </c>
      <c r="B1235" s="62" t="s">
        <v>1919</v>
      </c>
      <c r="C1235" s="63"/>
      <c r="D1235" s="64"/>
      <c r="E1235" s="65"/>
      <c r="F1235" s="66"/>
      <c r="G1235" s="63" t="str">
        <f>IF(Edges[[#This Row],[Relationship]]="Tweet","Skip","Show")</f>
        <v>Show</v>
      </c>
      <c r="H1235" s="67"/>
      <c r="I1235" s="68"/>
      <c r="J1235" s="68"/>
      <c r="K1235" s="34"/>
      <c r="L1235" s="75">
        <v>1235</v>
      </c>
      <c r="M123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35" s="77" t="s">
        <v>2279</v>
      </c>
      <c r="O1235" s="79">
        <v>44529.417187500003</v>
      </c>
      <c r="P1235" s="77" t="s">
        <v>2823</v>
      </c>
      <c r="Q1235" s="77"/>
      <c r="R1235" s="77"/>
      <c r="S1235" s="77"/>
      <c r="T1235" s="79">
        <v>44529.417187500003</v>
      </c>
      <c r="U1235" s="80" t="s">
        <v>5155</v>
      </c>
      <c r="V1235" s="77"/>
      <c r="W1235" s="77"/>
      <c r="X1235" s="81" t="s">
        <v>7154</v>
      </c>
      <c r="Y1235" s="81" t="s">
        <v>8420</v>
      </c>
    </row>
    <row r="1236" spans="1:25" x14ac:dyDescent="0.25">
      <c r="A1236" s="62" t="s">
        <v>915</v>
      </c>
      <c r="B1236" s="62" t="s">
        <v>1631</v>
      </c>
      <c r="C1236" s="63"/>
      <c r="D1236" s="64"/>
      <c r="E1236" s="65"/>
      <c r="F1236" s="66"/>
      <c r="G1236" s="63" t="str">
        <f>IF(Edges[[#This Row],[Relationship]]="Tweet","Skip","Show")</f>
        <v>Show</v>
      </c>
      <c r="H1236" s="67"/>
      <c r="I1236" s="68"/>
      <c r="J1236" s="68"/>
      <c r="K1236" s="34"/>
      <c r="L1236" s="75">
        <v>1236</v>
      </c>
      <c r="M123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36" s="77" t="s">
        <v>2278</v>
      </c>
      <c r="O1236" s="79">
        <v>44529.417210648149</v>
      </c>
      <c r="P1236" s="77" t="s">
        <v>2784</v>
      </c>
      <c r="Q1236" s="77"/>
      <c r="R1236" s="77"/>
      <c r="S1236" s="77"/>
      <c r="T1236" s="79">
        <v>44529.417210648149</v>
      </c>
      <c r="U1236" s="80" t="s">
        <v>5156</v>
      </c>
      <c r="V1236" s="77"/>
      <c r="W1236" s="77"/>
      <c r="X1236" s="81" t="s">
        <v>7155</v>
      </c>
      <c r="Y1236" s="77"/>
    </row>
    <row r="1237" spans="1:25" x14ac:dyDescent="0.25">
      <c r="A1237" s="62" t="s">
        <v>916</v>
      </c>
      <c r="B1237" s="62" t="s">
        <v>1631</v>
      </c>
      <c r="C1237" s="63"/>
      <c r="D1237" s="64"/>
      <c r="E1237" s="65"/>
      <c r="F1237" s="66"/>
      <c r="G1237" s="63" t="str">
        <f>IF(Edges[[#This Row],[Relationship]]="Tweet","Skip","Show")</f>
        <v>Show</v>
      </c>
      <c r="H1237" s="67"/>
      <c r="I1237" s="68"/>
      <c r="J1237" s="68"/>
      <c r="K1237" s="34"/>
      <c r="L1237" s="75">
        <v>1237</v>
      </c>
      <c r="M123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37" s="77" t="s">
        <v>2278</v>
      </c>
      <c r="O1237" s="79">
        <v>44529.417256944442</v>
      </c>
      <c r="P1237" s="77" t="s">
        <v>2784</v>
      </c>
      <c r="Q1237" s="77"/>
      <c r="R1237" s="77"/>
      <c r="S1237" s="77"/>
      <c r="T1237" s="79">
        <v>44529.417256944442</v>
      </c>
      <c r="U1237" s="80" t="s">
        <v>5157</v>
      </c>
      <c r="V1237" s="77"/>
      <c r="W1237" s="77"/>
      <c r="X1237" s="81" t="s">
        <v>7156</v>
      </c>
      <c r="Y1237" s="77"/>
    </row>
    <row r="1238" spans="1:25" x14ac:dyDescent="0.25">
      <c r="A1238" s="62" t="s">
        <v>917</v>
      </c>
      <c r="B1238" s="62" t="s">
        <v>1631</v>
      </c>
      <c r="C1238" s="63"/>
      <c r="D1238" s="64"/>
      <c r="E1238" s="65"/>
      <c r="F1238" s="66"/>
      <c r="G1238" s="63" t="str">
        <f>IF(Edges[[#This Row],[Relationship]]="Tweet","Skip","Show")</f>
        <v>Show</v>
      </c>
      <c r="H1238" s="67"/>
      <c r="I1238" s="68"/>
      <c r="J1238" s="68"/>
      <c r="K1238" s="34"/>
      <c r="L1238" s="75">
        <v>1238</v>
      </c>
      <c r="M123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38" s="77" t="s">
        <v>2278</v>
      </c>
      <c r="O1238" s="79">
        <v>44529.417303240742</v>
      </c>
      <c r="P1238" s="77" t="s">
        <v>2784</v>
      </c>
      <c r="Q1238" s="77"/>
      <c r="R1238" s="77"/>
      <c r="S1238" s="77"/>
      <c r="T1238" s="79">
        <v>44529.417303240742</v>
      </c>
      <c r="U1238" s="80" t="s">
        <v>5158</v>
      </c>
      <c r="V1238" s="77"/>
      <c r="W1238" s="77"/>
      <c r="X1238" s="81" t="s">
        <v>7157</v>
      </c>
      <c r="Y1238" s="77"/>
    </row>
    <row r="1239" spans="1:25" x14ac:dyDescent="0.25">
      <c r="A1239" s="62" t="s">
        <v>918</v>
      </c>
      <c r="B1239" s="62" t="s">
        <v>918</v>
      </c>
      <c r="C1239" s="63"/>
      <c r="D1239" s="64"/>
      <c r="E1239" s="65"/>
      <c r="F1239" s="66"/>
      <c r="G1239" s="63" t="str">
        <f>IF(Edges[[#This Row],[Relationship]]="Tweet","Skip","Show")</f>
        <v>Skip</v>
      </c>
      <c r="H1239" s="67"/>
      <c r="I1239" s="68"/>
      <c r="J1239" s="68"/>
      <c r="K1239" s="34"/>
      <c r="L1239" s="75">
        <v>1239</v>
      </c>
      <c r="M123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39" s="77" t="s">
        <v>178</v>
      </c>
      <c r="O1239" s="79">
        <v>44529.417615740742</v>
      </c>
      <c r="P1239" s="77" t="s">
        <v>2824</v>
      </c>
      <c r="Q1239" s="77"/>
      <c r="R1239" s="77"/>
      <c r="S1239" s="77"/>
      <c r="T1239" s="79">
        <v>44529.417615740742</v>
      </c>
      <c r="U1239" s="80" t="s">
        <v>5159</v>
      </c>
      <c r="V1239" s="77"/>
      <c r="W1239" s="77"/>
      <c r="X1239" s="81" t="s">
        <v>7158</v>
      </c>
      <c r="Y1239" s="77"/>
    </row>
    <row r="1240" spans="1:25" x14ac:dyDescent="0.25">
      <c r="A1240" s="62" t="s">
        <v>919</v>
      </c>
      <c r="B1240" s="62" t="s">
        <v>1631</v>
      </c>
      <c r="C1240" s="63"/>
      <c r="D1240" s="64"/>
      <c r="E1240" s="65"/>
      <c r="F1240" s="66"/>
      <c r="G1240" s="63" t="str">
        <f>IF(Edges[[#This Row],[Relationship]]="Tweet","Skip","Show")</f>
        <v>Show</v>
      </c>
      <c r="H1240" s="67"/>
      <c r="I1240" s="68"/>
      <c r="J1240" s="68"/>
      <c r="K1240" s="34"/>
      <c r="L1240" s="75">
        <v>1240</v>
      </c>
      <c r="M124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40" s="77" t="s">
        <v>2278</v>
      </c>
      <c r="O1240" s="79">
        <v>44529.418043981481</v>
      </c>
      <c r="P1240" s="77" t="s">
        <v>2784</v>
      </c>
      <c r="Q1240" s="77"/>
      <c r="R1240" s="77"/>
      <c r="S1240" s="77"/>
      <c r="T1240" s="79">
        <v>44529.418043981481</v>
      </c>
      <c r="U1240" s="80" t="s">
        <v>5160</v>
      </c>
      <c r="V1240" s="77"/>
      <c r="W1240" s="77"/>
      <c r="X1240" s="81" t="s">
        <v>7159</v>
      </c>
      <c r="Y1240" s="77"/>
    </row>
    <row r="1241" spans="1:25" x14ac:dyDescent="0.25">
      <c r="A1241" s="62" t="s">
        <v>920</v>
      </c>
      <c r="B1241" s="62" t="s">
        <v>1774</v>
      </c>
      <c r="C1241" s="63"/>
      <c r="D1241" s="64"/>
      <c r="E1241" s="65"/>
      <c r="F1241" s="66"/>
      <c r="G1241" s="63" t="str">
        <f>IF(Edges[[#This Row],[Relationship]]="Tweet","Skip","Show")</f>
        <v>Show</v>
      </c>
      <c r="H1241" s="67"/>
      <c r="I1241" s="68"/>
      <c r="J1241" s="68"/>
      <c r="K1241" s="34"/>
      <c r="L1241" s="75">
        <v>1241</v>
      </c>
      <c r="M124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41" s="77" t="s">
        <v>2278</v>
      </c>
      <c r="O1241" s="79">
        <v>44529.418506944443</v>
      </c>
      <c r="P1241" s="77" t="s">
        <v>2413</v>
      </c>
      <c r="Q1241" s="77"/>
      <c r="R1241" s="77"/>
      <c r="S1241" s="77"/>
      <c r="T1241" s="79">
        <v>44529.418506944443</v>
      </c>
      <c r="U1241" s="80" t="s">
        <v>5161</v>
      </c>
      <c r="V1241" s="77"/>
      <c r="W1241" s="77"/>
      <c r="X1241" s="81" t="s">
        <v>7160</v>
      </c>
      <c r="Y1241" s="77"/>
    </row>
    <row r="1242" spans="1:25" x14ac:dyDescent="0.25">
      <c r="A1242" s="62" t="s">
        <v>921</v>
      </c>
      <c r="B1242" s="62" t="s">
        <v>1631</v>
      </c>
      <c r="C1242" s="63"/>
      <c r="D1242" s="64"/>
      <c r="E1242" s="65"/>
      <c r="F1242" s="66"/>
      <c r="G1242" s="63" t="str">
        <f>IF(Edges[[#This Row],[Relationship]]="Tweet","Skip","Show")</f>
        <v>Show</v>
      </c>
      <c r="H1242" s="67"/>
      <c r="I1242" s="68"/>
      <c r="J1242" s="68"/>
      <c r="K1242" s="34"/>
      <c r="L1242" s="75">
        <v>1242</v>
      </c>
      <c r="M124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42" s="77" t="s">
        <v>2278</v>
      </c>
      <c r="O1242" s="79">
        <v>44529.418634259258</v>
      </c>
      <c r="P1242" s="77" t="s">
        <v>2784</v>
      </c>
      <c r="Q1242" s="77"/>
      <c r="R1242" s="77"/>
      <c r="S1242" s="77"/>
      <c r="T1242" s="79">
        <v>44529.418634259258</v>
      </c>
      <c r="U1242" s="80" t="s">
        <v>5162</v>
      </c>
      <c r="V1242" s="77"/>
      <c r="W1242" s="77"/>
      <c r="X1242" s="81" t="s">
        <v>7161</v>
      </c>
      <c r="Y1242" s="77"/>
    </row>
    <row r="1243" spans="1:25" x14ac:dyDescent="0.25">
      <c r="A1243" s="62" t="s">
        <v>922</v>
      </c>
      <c r="B1243" s="62" t="s">
        <v>1631</v>
      </c>
      <c r="C1243" s="63"/>
      <c r="D1243" s="64"/>
      <c r="E1243" s="65"/>
      <c r="F1243" s="66"/>
      <c r="G1243" s="63" t="str">
        <f>IF(Edges[[#This Row],[Relationship]]="Tweet","Skip","Show")</f>
        <v>Show</v>
      </c>
      <c r="H1243" s="67"/>
      <c r="I1243" s="68"/>
      <c r="J1243" s="68"/>
      <c r="K1243" s="34"/>
      <c r="L1243" s="75">
        <v>1243</v>
      </c>
      <c r="M124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43" s="77" t="s">
        <v>2278</v>
      </c>
      <c r="O1243" s="79">
        <v>44529.418680555558</v>
      </c>
      <c r="P1243" s="77" t="s">
        <v>2784</v>
      </c>
      <c r="Q1243" s="77"/>
      <c r="R1243" s="77"/>
      <c r="S1243" s="77"/>
      <c r="T1243" s="79">
        <v>44529.418680555558</v>
      </c>
      <c r="U1243" s="80" t="s">
        <v>5163</v>
      </c>
      <c r="V1243" s="77"/>
      <c r="W1243" s="77"/>
      <c r="X1243" s="81" t="s">
        <v>7162</v>
      </c>
      <c r="Y1243" s="77"/>
    </row>
    <row r="1244" spans="1:25" x14ac:dyDescent="0.25">
      <c r="A1244" s="62" t="s">
        <v>923</v>
      </c>
      <c r="B1244" s="62" t="s">
        <v>923</v>
      </c>
      <c r="C1244" s="63"/>
      <c r="D1244" s="64"/>
      <c r="E1244" s="65"/>
      <c r="F1244" s="66"/>
      <c r="G1244" s="63" t="str">
        <f>IF(Edges[[#This Row],[Relationship]]="Tweet","Skip","Show")</f>
        <v>Skip</v>
      </c>
      <c r="H1244" s="67"/>
      <c r="I1244" s="68"/>
      <c r="J1244" s="68"/>
      <c r="K1244" s="34"/>
      <c r="L1244" s="75">
        <v>1244</v>
      </c>
      <c r="M124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44" s="77" t="s">
        <v>178</v>
      </c>
      <c r="O1244" s="79">
        <v>44529.418807870374</v>
      </c>
      <c r="P1244" s="77" t="s">
        <v>2825</v>
      </c>
      <c r="Q1244" s="77"/>
      <c r="R1244" s="77"/>
      <c r="S1244" s="77"/>
      <c r="T1244" s="79">
        <v>44529.418807870374</v>
      </c>
      <c r="U1244" s="80" t="s">
        <v>5164</v>
      </c>
      <c r="V1244" s="77"/>
      <c r="W1244" s="77"/>
      <c r="X1244" s="81" t="s">
        <v>7163</v>
      </c>
      <c r="Y1244" s="77"/>
    </row>
    <row r="1245" spans="1:25" x14ac:dyDescent="0.25">
      <c r="A1245" s="62" t="s">
        <v>924</v>
      </c>
      <c r="B1245" s="62" t="s">
        <v>924</v>
      </c>
      <c r="C1245" s="63"/>
      <c r="D1245" s="64"/>
      <c r="E1245" s="65"/>
      <c r="F1245" s="66"/>
      <c r="G1245" s="63" t="str">
        <f>IF(Edges[[#This Row],[Relationship]]="Tweet","Skip","Show")</f>
        <v>Skip</v>
      </c>
      <c r="H1245" s="67"/>
      <c r="I1245" s="68"/>
      <c r="J1245" s="68"/>
      <c r="K1245" s="34"/>
      <c r="L1245" s="75">
        <v>1245</v>
      </c>
      <c r="M124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45" s="77" t="s">
        <v>178</v>
      </c>
      <c r="O1245" s="79">
        <v>44529.418807870374</v>
      </c>
      <c r="P1245" s="77" t="s">
        <v>2826</v>
      </c>
      <c r="Q1245" s="80" t="s">
        <v>3744</v>
      </c>
      <c r="R1245" s="77" t="s">
        <v>4018</v>
      </c>
      <c r="S1245" s="77" t="s">
        <v>4174</v>
      </c>
      <c r="T1245" s="79">
        <v>44529.418807870374</v>
      </c>
      <c r="U1245" s="80" t="s">
        <v>5165</v>
      </c>
      <c r="V1245" s="77"/>
      <c r="W1245" s="77"/>
      <c r="X1245" s="81" t="s">
        <v>7164</v>
      </c>
      <c r="Y1245" s="77"/>
    </row>
    <row r="1246" spans="1:25" x14ac:dyDescent="0.25">
      <c r="A1246" s="62" t="s">
        <v>925</v>
      </c>
      <c r="B1246" s="62" t="s">
        <v>924</v>
      </c>
      <c r="C1246" s="63"/>
      <c r="D1246" s="64"/>
      <c r="E1246" s="65"/>
      <c r="F1246" s="66"/>
      <c r="G1246" s="63" t="str">
        <f>IF(Edges[[#This Row],[Relationship]]="Tweet","Skip","Show")</f>
        <v>Show</v>
      </c>
      <c r="H1246" s="67"/>
      <c r="I1246" s="68"/>
      <c r="J1246" s="68"/>
      <c r="K1246" s="34"/>
      <c r="L1246" s="75">
        <v>1246</v>
      </c>
      <c r="M124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46" s="77" t="s">
        <v>2278</v>
      </c>
      <c r="O1246" s="79">
        <v>44529.419016203705</v>
      </c>
      <c r="P1246" s="77" t="s">
        <v>2827</v>
      </c>
      <c r="Q1246" s="77"/>
      <c r="R1246" s="77"/>
      <c r="S1246" s="77" t="s">
        <v>4175</v>
      </c>
      <c r="T1246" s="79">
        <v>44529.419016203705</v>
      </c>
      <c r="U1246" s="80" t="s">
        <v>5166</v>
      </c>
      <c r="V1246" s="77"/>
      <c r="W1246" s="77"/>
      <c r="X1246" s="81" t="s">
        <v>7165</v>
      </c>
      <c r="Y1246" s="77"/>
    </row>
    <row r="1247" spans="1:25" x14ac:dyDescent="0.25">
      <c r="A1247" s="62" t="s">
        <v>926</v>
      </c>
      <c r="B1247" s="62" t="s">
        <v>1631</v>
      </c>
      <c r="C1247" s="63"/>
      <c r="D1247" s="64"/>
      <c r="E1247" s="65"/>
      <c r="F1247" s="66"/>
      <c r="G1247" s="63" t="str">
        <f>IF(Edges[[#This Row],[Relationship]]="Tweet","Skip","Show")</f>
        <v>Show</v>
      </c>
      <c r="H1247" s="67"/>
      <c r="I1247" s="68"/>
      <c r="J1247" s="68"/>
      <c r="K1247" s="34"/>
      <c r="L1247" s="75">
        <v>1247</v>
      </c>
      <c r="M124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47" s="77" t="s">
        <v>2278</v>
      </c>
      <c r="O1247" s="79">
        <v>44529.419074074074</v>
      </c>
      <c r="P1247" s="77" t="s">
        <v>2784</v>
      </c>
      <c r="Q1247" s="77"/>
      <c r="R1247" s="77"/>
      <c r="S1247" s="77"/>
      <c r="T1247" s="79">
        <v>44529.419074074074</v>
      </c>
      <c r="U1247" s="80" t="s">
        <v>5167</v>
      </c>
      <c r="V1247" s="77"/>
      <c r="W1247" s="77"/>
      <c r="X1247" s="81" t="s">
        <v>7166</v>
      </c>
      <c r="Y1247" s="77"/>
    </row>
    <row r="1248" spans="1:25" x14ac:dyDescent="0.25">
      <c r="A1248" s="62" t="s">
        <v>927</v>
      </c>
      <c r="B1248" s="62" t="s">
        <v>1989</v>
      </c>
      <c r="C1248" s="63"/>
      <c r="D1248" s="64"/>
      <c r="E1248" s="65"/>
      <c r="F1248" s="66"/>
      <c r="G1248" s="63" t="str">
        <f>IF(Edges[[#This Row],[Relationship]]="Tweet","Skip","Show")</f>
        <v>Show</v>
      </c>
      <c r="H1248" s="67"/>
      <c r="I1248" s="68"/>
      <c r="J1248" s="68"/>
      <c r="K1248" s="34"/>
      <c r="L1248" s="75">
        <v>1248</v>
      </c>
      <c r="M124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48" s="77" t="s">
        <v>2278</v>
      </c>
      <c r="O1248" s="79">
        <v>44529.419363425928</v>
      </c>
      <c r="P1248" s="77" t="s">
        <v>2828</v>
      </c>
      <c r="Q1248" s="80" t="s">
        <v>3745</v>
      </c>
      <c r="R1248" s="77" t="s">
        <v>4018</v>
      </c>
      <c r="S1248" s="77"/>
      <c r="T1248" s="79">
        <v>44529.419363425928</v>
      </c>
      <c r="U1248" s="80" t="s">
        <v>5168</v>
      </c>
      <c r="V1248" s="77"/>
      <c r="W1248" s="77"/>
      <c r="X1248" s="81" t="s">
        <v>7167</v>
      </c>
      <c r="Y1248" s="81" t="s">
        <v>8421</v>
      </c>
    </row>
    <row r="1249" spans="1:25" x14ac:dyDescent="0.25">
      <c r="A1249" s="62" t="s">
        <v>927</v>
      </c>
      <c r="B1249" s="62" t="s">
        <v>1990</v>
      </c>
      <c r="C1249" s="63"/>
      <c r="D1249" s="64"/>
      <c r="E1249" s="65"/>
      <c r="F1249" s="66"/>
      <c r="G1249" s="63" t="str">
        <f>IF(Edges[[#This Row],[Relationship]]="Tweet","Skip","Show")</f>
        <v>Show</v>
      </c>
      <c r="H1249" s="67"/>
      <c r="I1249" s="68"/>
      <c r="J1249" s="68"/>
      <c r="K1249" s="34"/>
      <c r="L1249" s="75">
        <v>1249</v>
      </c>
      <c r="M124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49" s="77" t="s">
        <v>2278</v>
      </c>
      <c r="O1249" s="79">
        <v>44529.419363425928</v>
      </c>
      <c r="P1249" s="77" t="s">
        <v>2828</v>
      </c>
      <c r="Q1249" s="80" t="s">
        <v>3745</v>
      </c>
      <c r="R1249" s="77" t="s">
        <v>4018</v>
      </c>
      <c r="S1249" s="77"/>
      <c r="T1249" s="79">
        <v>44529.419363425928</v>
      </c>
      <c r="U1249" s="80" t="s">
        <v>5168</v>
      </c>
      <c r="V1249" s="77"/>
      <c r="W1249" s="77"/>
      <c r="X1249" s="81" t="s">
        <v>7167</v>
      </c>
      <c r="Y1249" s="81" t="s">
        <v>8421</v>
      </c>
    </row>
    <row r="1250" spans="1:25" x14ac:dyDescent="0.25">
      <c r="A1250" s="62" t="s">
        <v>927</v>
      </c>
      <c r="B1250" s="62" t="s">
        <v>1991</v>
      </c>
      <c r="C1250" s="63"/>
      <c r="D1250" s="64"/>
      <c r="E1250" s="65"/>
      <c r="F1250" s="66"/>
      <c r="G1250" s="63" t="str">
        <f>IF(Edges[[#This Row],[Relationship]]="Tweet","Skip","Show")</f>
        <v>Show</v>
      </c>
      <c r="H1250" s="67"/>
      <c r="I1250" s="68"/>
      <c r="J1250" s="68"/>
      <c r="K1250" s="34"/>
      <c r="L1250" s="75">
        <v>1250</v>
      </c>
      <c r="M125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50" s="77" t="s">
        <v>2278</v>
      </c>
      <c r="O1250" s="79">
        <v>44529.419363425928</v>
      </c>
      <c r="P1250" s="77" t="s">
        <v>2828</v>
      </c>
      <c r="Q1250" s="80" t="s">
        <v>3745</v>
      </c>
      <c r="R1250" s="77" t="s">
        <v>4018</v>
      </c>
      <c r="S1250" s="77"/>
      <c r="T1250" s="79">
        <v>44529.419363425928</v>
      </c>
      <c r="U1250" s="80" t="s">
        <v>5168</v>
      </c>
      <c r="V1250" s="77"/>
      <c r="W1250" s="77"/>
      <c r="X1250" s="81" t="s">
        <v>7167</v>
      </c>
      <c r="Y1250" s="81" t="s">
        <v>8421</v>
      </c>
    </row>
    <row r="1251" spans="1:25" x14ac:dyDescent="0.25">
      <c r="A1251" s="62" t="s">
        <v>927</v>
      </c>
      <c r="B1251" s="62" t="s">
        <v>1992</v>
      </c>
      <c r="C1251" s="63"/>
      <c r="D1251" s="64"/>
      <c r="E1251" s="65"/>
      <c r="F1251" s="66"/>
      <c r="G1251" s="63" t="str">
        <f>IF(Edges[[#This Row],[Relationship]]="Tweet","Skip","Show")</f>
        <v>Show</v>
      </c>
      <c r="H1251" s="67"/>
      <c r="I1251" s="68"/>
      <c r="J1251" s="68"/>
      <c r="K1251" s="34"/>
      <c r="L1251" s="75">
        <v>1251</v>
      </c>
      <c r="M125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51" s="77" t="s">
        <v>2279</v>
      </c>
      <c r="O1251" s="79">
        <v>44529.419363425928</v>
      </c>
      <c r="P1251" s="77" t="s">
        <v>2828</v>
      </c>
      <c r="Q1251" s="80" t="s">
        <v>3745</v>
      </c>
      <c r="R1251" s="77" t="s">
        <v>4018</v>
      </c>
      <c r="S1251" s="77"/>
      <c r="T1251" s="79">
        <v>44529.419363425928</v>
      </c>
      <c r="U1251" s="80" t="s">
        <v>5168</v>
      </c>
      <c r="V1251" s="77"/>
      <c r="W1251" s="77"/>
      <c r="X1251" s="81" t="s">
        <v>7167</v>
      </c>
      <c r="Y1251" s="81" t="s">
        <v>8421</v>
      </c>
    </row>
    <row r="1252" spans="1:25" x14ac:dyDescent="0.25">
      <c r="A1252" s="62" t="s">
        <v>928</v>
      </c>
      <c r="B1252" s="62" t="s">
        <v>1631</v>
      </c>
      <c r="C1252" s="63"/>
      <c r="D1252" s="64"/>
      <c r="E1252" s="65"/>
      <c r="F1252" s="66"/>
      <c r="G1252" s="63" t="str">
        <f>IF(Edges[[#This Row],[Relationship]]="Tweet","Skip","Show")</f>
        <v>Show</v>
      </c>
      <c r="H1252" s="67"/>
      <c r="I1252" s="68"/>
      <c r="J1252" s="68"/>
      <c r="K1252" s="34"/>
      <c r="L1252" s="75">
        <v>1252</v>
      </c>
      <c r="M125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52" s="77" t="s">
        <v>2278</v>
      </c>
      <c r="O1252" s="79">
        <v>44529.419386574074</v>
      </c>
      <c r="P1252" s="77" t="s">
        <v>2784</v>
      </c>
      <c r="Q1252" s="77"/>
      <c r="R1252" s="77"/>
      <c r="S1252" s="77"/>
      <c r="T1252" s="79">
        <v>44529.419386574074</v>
      </c>
      <c r="U1252" s="80" t="s">
        <v>5169</v>
      </c>
      <c r="V1252" s="77"/>
      <c r="W1252" s="77"/>
      <c r="X1252" s="81" t="s">
        <v>7168</v>
      </c>
      <c r="Y1252" s="77"/>
    </row>
    <row r="1253" spans="1:25" x14ac:dyDescent="0.25">
      <c r="A1253" s="62" t="s">
        <v>929</v>
      </c>
      <c r="B1253" s="62" t="s">
        <v>929</v>
      </c>
      <c r="C1253" s="63"/>
      <c r="D1253" s="64"/>
      <c r="E1253" s="65"/>
      <c r="F1253" s="66"/>
      <c r="G1253" s="63" t="str">
        <f>IF(Edges[[#This Row],[Relationship]]="Tweet","Skip","Show")</f>
        <v>Skip</v>
      </c>
      <c r="H1253" s="67"/>
      <c r="I1253" s="68"/>
      <c r="J1253" s="68"/>
      <c r="K1253" s="34"/>
      <c r="L1253" s="75">
        <v>1253</v>
      </c>
      <c r="M125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53" s="77" t="s">
        <v>178</v>
      </c>
      <c r="O1253" s="79">
        <v>44529.418356481481</v>
      </c>
      <c r="P1253" s="77" t="s">
        <v>2829</v>
      </c>
      <c r="Q1253" s="77" t="s">
        <v>3746</v>
      </c>
      <c r="R1253" s="77" t="s">
        <v>4061</v>
      </c>
      <c r="S1253" s="77" t="s">
        <v>4176</v>
      </c>
      <c r="T1253" s="79">
        <v>44529.418356481481</v>
      </c>
      <c r="U1253" s="80" t="s">
        <v>5170</v>
      </c>
      <c r="V1253" s="77"/>
      <c r="W1253" s="77"/>
      <c r="X1253" s="81" t="s">
        <v>7169</v>
      </c>
      <c r="Y1253" s="77"/>
    </row>
    <row r="1254" spans="1:25" x14ac:dyDescent="0.25">
      <c r="A1254" s="62" t="s">
        <v>929</v>
      </c>
      <c r="B1254" s="62" t="s">
        <v>929</v>
      </c>
      <c r="C1254" s="63"/>
      <c r="D1254" s="64"/>
      <c r="E1254" s="65"/>
      <c r="F1254" s="66"/>
      <c r="G1254" s="63" t="str">
        <f>IF(Edges[[#This Row],[Relationship]]="Tweet","Skip","Show")</f>
        <v>Skip</v>
      </c>
      <c r="H1254" s="67"/>
      <c r="I1254" s="68"/>
      <c r="J1254" s="68"/>
      <c r="K1254" s="34"/>
      <c r="L1254" s="75">
        <v>1254</v>
      </c>
      <c r="M125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54" s="77" t="s">
        <v>178</v>
      </c>
      <c r="O1254" s="79">
        <v>44529.419560185182</v>
      </c>
      <c r="P1254" s="77" t="s">
        <v>2830</v>
      </c>
      <c r="Q1254" s="80" t="s">
        <v>3747</v>
      </c>
      <c r="R1254" s="77" t="s">
        <v>4062</v>
      </c>
      <c r="S1254" s="77"/>
      <c r="T1254" s="79">
        <v>44529.419560185182</v>
      </c>
      <c r="U1254" s="80" t="s">
        <v>5171</v>
      </c>
      <c r="V1254" s="77"/>
      <c r="W1254" s="77"/>
      <c r="X1254" s="81" t="s">
        <v>7170</v>
      </c>
      <c r="Y1254" s="77"/>
    </row>
    <row r="1255" spans="1:25" x14ac:dyDescent="0.25">
      <c r="A1255" s="62" t="s">
        <v>930</v>
      </c>
      <c r="B1255" s="62" t="s">
        <v>930</v>
      </c>
      <c r="C1255" s="63"/>
      <c r="D1255" s="64"/>
      <c r="E1255" s="65"/>
      <c r="F1255" s="66"/>
      <c r="G1255" s="63" t="str">
        <f>IF(Edges[[#This Row],[Relationship]]="Tweet","Skip","Show")</f>
        <v>Skip</v>
      </c>
      <c r="H1255" s="67"/>
      <c r="I1255" s="68"/>
      <c r="J1255" s="68"/>
      <c r="K1255" s="34"/>
      <c r="L1255" s="75">
        <v>1255</v>
      </c>
      <c r="M125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55" s="77" t="s">
        <v>178</v>
      </c>
      <c r="O1255" s="79">
        <v>44529.419560185182</v>
      </c>
      <c r="P1255" s="77" t="s">
        <v>2831</v>
      </c>
      <c r="Q1255" s="80" t="s">
        <v>3748</v>
      </c>
      <c r="R1255" s="77" t="s">
        <v>4060</v>
      </c>
      <c r="S1255" s="77"/>
      <c r="T1255" s="79">
        <v>44529.419560185182</v>
      </c>
      <c r="U1255" s="80" t="s">
        <v>5172</v>
      </c>
      <c r="V1255" s="77"/>
      <c r="W1255" s="77"/>
      <c r="X1255" s="81" t="s">
        <v>7171</v>
      </c>
      <c r="Y1255" s="77"/>
    </row>
    <row r="1256" spans="1:25" x14ac:dyDescent="0.25">
      <c r="A1256" s="62" t="s">
        <v>931</v>
      </c>
      <c r="B1256" s="62" t="s">
        <v>1478</v>
      </c>
      <c r="C1256" s="63"/>
      <c r="D1256" s="64"/>
      <c r="E1256" s="65"/>
      <c r="F1256" s="66"/>
      <c r="G1256" s="63" t="str">
        <f>IF(Edges[[#This Row],[Relationship]]="Tweet","Skip","Show")</f>
        <v>Show</v>
      </c>
      <c r="H1256" s="67"/>
      <c r="I1256" s="68"/>
      <c r="J1256" s="68"/>
      <c r="K1256" s="34"/>
      <c r="L1256" s="75">
        <v>1256</v>
      </c>
      <c r="M125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56" s="77" t="s">
        <v>2278</v>
      </c>
      <c r="O1256" s="79">
        <v>44529.419733796298</v>
      </c>
      <c r="P1256" s="77" t="s">
        <v>2294</v>
      </c>
      <c r="Q1256" s="77"/>
      <c r="R1256" s="77"/>
      <c r="S1256" s="77" t="s">
        <v>4104</v>
      </c>
      <c r="T1256" s="79">
        <v>44529.419733796298</v>
      </c>
      <c r="U1256" s="80" t="s">
        <v>5173</v>
      </c>
      <c r="V1256" s="77"/>
      <c r="W1256" s="77"/>
      <c r="X1256" s="81" t="s">
        <v>7172</v>
      </c>
      <c r="Y1256" s="77"/>
    </row>
    <row r="1257" spans="1:25" x14ac:dyDescent="0.25">
      <c r="A1257" s="62" t="s">
        <v>932</v>
      </c>
      <c r="B1257" s="62" t="s">
        <v>932</v>
      </c>
      <c r="C1257" s="63"/>
      <c r="D1257" s="64"/>
      <c r="E1257" s="65"/>
      <c r="F1257" s="66"/>
      <c r="G1257" s="63" t="str">
        <f>IF(Edges[[#This Row],[Relationship]]="Tweet","Skip","Show")</f>
        <v>Skip</v>
      </c>
      <c r="H1257" s="67"/>
      <c r="I1257" s="68"/>
      <c r="J1257" s="68"/>
      <c r="K1257" s="34"/>
      <c r="L1257" s="75">
        <v>1257</v>
      </c>
      <c r="M125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57" s="77" t="s">
        <v>178</v>
      </c>
      <c r="O1257" s="79">
        <v>44529.420081018521</v>
      </c>
      <c r="P1257" s="77" t="s">
        <v>2832</v>
      </c>
      <c r="Q1257" s="80" t="s">
        <v>3749</v>
      </c>
      <c r="R1257" s="77" t="s">
        <v>4018</v>
      </c>
      <c r="S1257" s="77" t="s">
        <v>4177</v>
      </c>
      <c r="T1257" s="79">
        <v>44529.420081018521</v>
      </c>
      <c r="U1257" s="80" t="s">
        <v>5174</v>
      </c>
      <c r="V1257" s="77"/>
      <c r="W1257" s="77"/>
      <c r="X1257" s="81" t="s">
        <v>7173</v>
      </c>
      <c r="Y1257" s="77"/>
    </row>
    <row r="1258" spans="1:25" x14ac:dyDescent="0.25">
      <c r="A1258" s="62" t="s">
        <v>933</v>
      </c>
      <c r="B1258" s="62" t="s">
        <v>1478</v>
      </c>
      <c r="C1258" s="63"/>
      <c r="D1258" s="64"/>
      <c r="E1258" s="65"/>
      <c r="F1258" s="66"/>
      <c r="G1258" s="63" t="str">
        <f>IF(Edges[[#This Row],[Relationship]]="Tweet","Skip","Show")</f>
        <v>Show</v>
      </c>
      <c r="H1258" s="67"/>
      <c r="I1258" s="68"/>
      <c r="J1258" s="68"/>
      <c r="K1258" s="34"/>
      <c r="L1258" s="75">
        <v>1258</v>
      </c>
      <c r="M125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58" s="77" t="s">
        <v>2278</v>
      </c>
      <c r="O1258" s="79">
        <v>44529.420162037037</v>
      </c>
      <c r="P1258" s="77" t="s">
        <v>2294</v>
      </c>
      <c r="Q1258" s="77"/>
      <c r="R1258" s="77"/>
      <c r="S1258" s="77" t="s">
        <v>4104</v>
      </c>
      <c r="T1258" s="79">
        <v>44529.420162037037</v>
      </c>
      <c r="U1258" s="80" t="s">
        <v>5175</v>
      </c>
      <c r="V1258" s="77"/>
      <c r="W1258" s="77"/>
      <c r="X1258" s="81" t="s">
        <v>7174</v>
      </c>
      <c r="Y1258" s="77"/>
    </row>
    <row r="1259" spans="1:25" x14ac:dyDescent="0.25">
      <c r="A1259" s="62" t="s">
        <v>934</v>
      </c>
      <c r="B1259" s="62" t="s">
        <v>934</v>
      </c>
      <c r="C1259" s="63"/>
      <c r="D1259" s="64"/>
      <c r="E1259" s="65"/>
      <c r="F1259" s="66"/>
      <c r="G1259" s="63" t="str">
        <f>IF(Edges[[#This Row],[Relationship]]="Tweet","Skip","Show")</f>
        <v>Skip</v>
      </c>
      <c r="H1259" s="67"/>
      <c r="I1259" s="68"/>
      <c r="J1259" s="68"/>
      <c r="K1259" s="34"/>
      <c r="L1259" s="75">
        <v>1259</v>
      </c>
      <c r="M125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59" s="77" t="s">
        <v>178</v>
      </c>
      <c r="O1259" s="79">
        <v>44529.265428240738</v>
      </c>
      <c r="P1259" s="77" t="s">
        <v>2833</v>
      </c>
      <c r="Q1259" s="80" t="s">
        <v>3750</v>
      </c>
      <c r="R1259" s="77" t="s">
        <v>4018</v>
      </c>
      <c r="S1259" s="77"/>
      <c r="T1259" s="79">
        <v>44529.265428240738</v>
      </c>
      <c r="U1259" s="80" t="s">
        <v>5176</v>
      </c>
      <c r="V1259" s="77"/>
      <c r="W1259" s="77"/>
      <c r="X1259" s="81" t="s">
        <v>7175</v>
      </c>
      <c r="Y1259" s="77"/>
    </row>
    <row r="1260" spans="1:25" x14ac:dyDescent="0.25">
      <c r="A1260" s="62" t="s">
        <v>935</v>
      </c>
      <c r="B1260" s="62" t="s">
        <v>934</v>
      </c>
      <c r="C1260" s="63"/>
      <c r="D1260" s="64"/>
      <c r="E1260" s="65"/>
      <c r="F1260" s="66"/>
      <c r="G1260" s="63" t="str">
        <f>IF(Edges[[#This Row],[Relationship]]="Tweet","Skip","Show")</f>
        <v>Show</v>
      </c>
      <c r="H1260" s="67"/>
      <c r="I1260" s="68"/>
      <c r="J1260" s="68"/>
      <c r="K1260" s="34"/>
      <c r="L1260" s="75">
        <v>1260</v>
      </c>
      <c r="M126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60" s="77" t="s">
        <v>2278</v>
      </c>
      <c r="O1260" s="79">
        <v>44529.420393518521</v>
      </c>
      <c r="P1260" s="77" t="s">
        <v>2834</v>
      </c>
      <c r="Q1260" s="77"/>
      <c r="R1260" s="77"/>
      <c r="S1260" s="77"/>
      <c r="T1260" s="79">
        <v>44529.420393518521</v>
      </c>
      <c r="U1260" s="80" t="s">
        <v>5177</v>
      </c>
      <c r="V1260" s="77"/>
      <c r="W1260" s="77"/>
      <c r="X1260" s="81" t="s">
        <v>7176</v>
      </c>
      <c r="Y1260" s="77"/>
    </row>
    <row r="1261" spans="1:25" x14ac:dyDescent="0.25">
      <c r="A1261" s="62" t="s">
        <v>936</v>
      </c>
      <c r="B1261" s="62" t="s">
        <v>1631</v>
      </c>
      <c r="C1261" s="63"/>
      <c r="D1261" s="64"/>
      <c r="E1261" s="65"/>
      <c r="F1261" s="66"/>
      <c r="G1261" s="63" t="str">
        <f>IF(Edges[[#This Row],[Relationship]]="Tweet","Skip","Show")</f>
        <v>Show</v>
      </c>
      <c r="H1261" s="67"/>
      <c r="I1261" s="68"/>
      <c r="J1261" s="68"/>
      <c r="K1261" s="34"/>
      <c r="L1261" s="75">
        <v>1261</v>
      </c>
      <c r="M126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61" s="77" t="s">
        <v>2278</v>
      </c>
      <c r="O1261" s="79">
        <v>44529.420763888891</v>
      </c>
      <c r="P1261" s="77" t="s">
        <v>2784</v>
      </c>
      <c r="Q1261" s="77"/>
      <c r="R1261" s="77"/>
      <c r="S1261" s="77"/>
      <c r="T1261" s="79">
        <v>44529.420763888891</v>
      </c>
      <c r="U1261" s="80" t="s">
        <v>5178</v>
      </c>
      <c r="V1261" s="77"/>
      <c r="W1261" s="77"/>
      <c r="X1261" s="81" t="s">
        <v>7177</v>
      </c>
      <c r="Y1261" s="77"/>
    </row>
    <row r="1262" spans="1:25" x14ac:dyDescent="0.25">
      <c r="A1262" s="62" t="s">
        <v>937</v>
      </c>
      <c r="B1262" s="62" t="s">
        <v>1631</v>
      </c>
      <c r="C1262" s="63"/>
      <c r="D1262" s="64"/>
      <c r="E1262" s="65"/>
      <c r="F1262" s="66"/>
      <c r="G1262" s="63" t="str">
        <f>IF(Edges[[#This Row],[Relationship]]="Tweet","Skip","Show")</f>
        <v>Show</v>
      </c>
      <c r="H1262" s="67"/>
      <c r="I1262" s="68"/>
      <c r="J1262" s="68"/>
      <c r="K1262" s="34"/>
      <c r="L1262" s="75">
        <v>1262</v>
      </c>
      <c r="M126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62" s="77" t="s">
        <v>2278</v>
      </c>
      <c r="O1262" s="79">
        <v>44529.420810185184</v>
      </c>
      <c r="P1262" s="77" t="s">
        <v>2784</v>
      </c>
      <c r="Q1262" s="77"/>
      <c r="R1262" s="77"/>
      <c r="S1262" s="77"/>
      <c r="T1262" s="79">
        <v>44529.420810185184</v>
      </c>
      <c r="U1262" s="80" t="s">
        <v>5179</v>
      </c>
      <c r="V1262" s="77"/>
      <c r="W1262" s="77"/>
      <c r="X1262" s="81" t="s">
        <v>7178</v>
      </c>
      <c r="Y1262" s="77"/>
    </row>
    <row r="1263" spans="1:25" x14ac:dyDescent="0.25">
      <c r="A1263" s="62" t="s">
        <v>938</v>
      </c>
      <c r="B1263" s="62" t="s">
        <v>1993</v>
      </c>
      <c r="C1263" s="63"/>
      <c r="D1263" s="64"/>
      <c r="E1263" s="65"/>
      <c r="F1263" s="66"/>
      <c r="G1263" s="63" t="str">
        <f>IF(Edges[[#This Row],[Relationship]]="Tweet","Skip","Show")</f>
        <v>Show</v>
      </c>
      <c r="H1263" s="67"/>
      <c r="I1263" s="68"/>
      <c r="J1263" s="68"/>
      <c r="K1263" s="34"/>
      <c r="L1263" s="75">
        <v>1263</v>
      </c>
      <c r="M126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63" s="77" t="s">
        <v>2279</v>
      </c>
      <c r="O1263" s="79">
        <v>44529.420995370368</v>
      </c>
      <c r="P1263" s="77" t="s">
        <v>2835</v>
      </c>
      <c r="Q1263" s="77"/>
      <c r="R1263" s="77"/>
      <c r="S1263" s="77"/>
      <c r="T1263" s="79">
        <v>44529.420995370368</v>
      </c>
      <c r="U1263" s="80" t="s">
        <v>5180</v>
      </c>
      <c r="V1263" s="77"/>
      <c r="W1263" s="77"/>
      <c r="X1263" s="81" t="s">
        <v>7179</v>
      </c>
      <c r="Y1263" s="81" t="s">
        <v>8422</v>
      </c>
    </row>
    <row r="1264" spans="1:25" x14ac:dyDescent="0.25">
      <c r="A1264" s="62" t="s">
        <v>939</v>
      </c>
      <c r="B1264" s="62" t="s">
        <v>1631</v>
      </c>
      <c r="C1264" s="63"/>
      <c r="D1264" s="64"/>
      <c r="E1264" s="65"/>
      <c r="F1264" s="66"/>
      <c r="G1264" s="63" t="str">
        <f>IF(Edges[[#This Row],[Relationship]]="Tweet","Skip","Show")</f>
        <v>Show</v>
      </c>
      <c r="H1264" s="67"/>
      <c r="I1264" s="68"/>
      <c r="J1264" s="68"/>
      <c r="K1264" s="34"/>
      <c r="L1264" s="75">
        <v>1264</v>
      </c>
      <c r="M126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64" s="77" t="s">
        <v>2278</v>
      </c>
      <c r="O1264" s="79">
        <v>44529.421273148146</v>
      </c>
      <c r="P1264" s="77" t="s">
        <v>2784</v>
      </c>
      <c r="Q1264" s="77"/>
      <c r="R1264" s="77"/>
      <c r="S1264" s="77"/>
      <c r="T1264" s="79">
        <v>44529.421273148146</v>
      </c>
      <c r="U1264" s="80" t="s">
        <v>5181</v>
      </c>
      <c r="V1264" s="77"/>
      <c r="W1264" s="77"/>
      <c r="X1264" s="81" t="s">
        <v>7180</v>
      </c>
      <c r="Y1264" s="77"/>
    </row>
    <row r="1265" spans="1:25" x14ac:dyDescent="0.25">
      <c r="A1265" s="62" t="s">
        <v>940</v>
      </c>
      <c r="B1265" s="62" t="s">
        <v>1631</v>
      </c>
      <c r="C1265" s="63"/>
      <c r="D1265" s="64"/>
      <c r="E1265" s="65"/>
      <c r="F1265" s="66"/>
      <c r="G1265" s="63" t="str">
        <f>IF(Edges[[#This Row],[Relationship]]="Tweet","Skip","Show")</f>
        <v>Show</v>
      </c>
      <c r="H1265" s="67"/>
      <c r="I1265" s="68"/>
      <c r="J1265" s="68"/>
      <c r="K1265" s="34"/>
      <c r="L1265" s="75">
        <v>1265</v>
      </c>
      <c r="M126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65" s="77" t="s">
        <v>2278</v>
      </c>
      <c r="O1265" s="79">
        <v>44529.421296296299</v>
      </c>
      <c r="P1265" s="77" t="s">
        <v>2784</v>
      </c>
      <c r="Q1265" s="77"/>
      <c r="R1265" s="77"/>
      <c r="S1265" s="77"/>
      <c r="T1265" s="79">
        <v>44529.421296296299</v>
      </c>
      <c r="U1265" s="80" t="s">
        <v>5182</v>
      </c>
      <c r="V1265" s="77"/>
      <c r="W1265" s="77"/>
      <c r="X1265" s="81" t="s">
        <v>7181</v>
      </c>
      <c r="Y1265" s="77"/>
    </row>
    <row r="1266" spans="1:25" x14ac:dyDescent="0.25">
      <c r="A1266" s="62" t="s">
        <v>941</v>
      </c>
      <c r="B1266" s="62" t="s">
        <v>1478</v>
      </c>
      <c r="C1266" s="63"/>
      <c r="D1266" s="64"/>
      <c r="E1266" s="65"/>
      <c r="F1266" s="66"/>
      <c r="G1266" s="63" t="str">
        <f>IF(Edges[[#This Row],[Relationship]]="Tweet","Skip","Show")</f>
        <v>Show</v>
      </c>
      <c r="H1266" s="67"/>
      <c r="I1266" s="68"/>
      <c r="J1266" s="68"/>
      <c r="K1266" s="34"/>
      <c r="L1266" s="75">
        <v>1266</v>
      </c>
      <c r="M126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66" s="77" t="s">
        <v>2278</v>
      </c>
      <c r="O1266" s="79">
        <v>44529.421307870369</v>
      </c>
      <c r="P1266" s="77" t="s">
        <v>2294</v>
      </c>
      <c r="Q1266" s="77"/>
      <c r="R1266" s="77"/>
      <c r="S1266" s="77" t="s">
        <v>4104</v>
      </c>
      <c r="T1266" s="79">
        <v>44529.421307870369</v>
      </c>
      <c r="U1266" s="80" t="s">
        <v>5183</v>
      </c>
      <c r="V1266" s="77"/>
      <c r="W1266" s="77"/>
      <c r="X1266" s="81" t="s">
        <v>7182</v>
      </c>
      <c r="Y1266" s="77"/>
    </row>
    <row r="1267" spans="1:25" x14ac:dyDescent="0.25">
      <c r="A1267" s="62" t="s">
        <v>942</v>
      </c>
      <c r="B1267" s="62" t="s">
        <v>1994</v>
      </c>
      <c r="C1267" s="63"/>
      <c r="D1267" s="64"/>
      <c r="E1267" s="65"/>
      <c r="F1267" s="66"/>
      <c r="G1267" s="63" t="str">
        <f>IF(Edges[[#This Row],[Relationship]]="Tweet","Skip","Show")</f>
        <v>Show</v>
      </c>
      <c r="H1267" s="67"/>
      <c r="I1267" s="68"/>
      <c r="J1267" s="68"/>
      <c r="K1267" s="34"/>
      <c r="L1267" s="75">
        <v>1267</v>
      </c>
      <c r="M126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67" s="77" t="s">
        <v>2278</v>
      </c>
      <c r="O1267" s="79">
        <v>44529.421412037038</v>
      </c>
      <c r="P1267" s="77" t="s">
        <v>2836</v>
      </c>
      <c r="Q1267" s="77"/>
      <c r="R1267" s="77"/>
      <c r="S1267" s="77"/>
      <c r="T1267" s="79">
        <v>44529.421412037038</v>
      </c>
      <c r="U1267" s="80" t="s">
        <v>5184</v>
      </c>
      <c r="V1267" s="77"/>
      <c r="W1267" s="77"/>
      <c r="X1267" s="81" t="s">
        <v>7183</v>
      </c>
      <c r="Y1267" s="81" t="s">
        <v>8423</v>
      </c>
    </row>
    <row r="1268" spans="1:25" x14ac:dyDescent="0.25">
      <c r="A1268" s="62" t="s">
        <v>942</v>
      </c>
      <c r="B1268" s="62" t="s">
        <v>1995</v>
      </c>
      <c r="C1268" s="63"/>
      <c r="D1268" s="64"/>
      <c r="E1268" s="65"/>
      <c r="F1268" s="66"/>
      <c r="G1268" s="63" t="str">
        <f>IF(Edges[[#This Row],[Relationship]]="Tweet","Skip","Show")</f>
        <v>Show</v>
      </c>
      <c r="H1268" s="67"/>
      <c r="I1268" s="68"/>
      <c r="J1268" s="68"/>
      <c r="K1268" s="34"/>
      <c r="L1268" s="75">
        <v>1268</v>
      </c>
      <c r="M126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68" s="77" t="s">
        <v>2279</v>
      </c>
      <c r="O1268" s="79">
        <v>44529.421412037038</v>
      </c>
      <c r="P1268" s="77" t="s">
        <v>2836</v>
      </c>
      <c r="Q1268" s="77"/>
      <c r="R1268" s="77"/>
      <c r="S1268" s="77"/>
      <c r="T1268" s="79">
        <v>44529.421412037038</v>
      </c>
      <c r="U1268" s="80" t="s">
        <v>5184</v>
      </c>
      <c r="V1268" s="77"/>
      <c r="W1268" s="77"/>
      <c r="X1268" s="81" t="s">
        <v>7183</v>
      </c>
      <c r="Y1268" s="81" t="s">
        <v>8423</v>
      </c>
    </row>
    <row r="1269" spans="1:25" x14ac:dyDescent="0.25">
      <c r="A1269" s="62" t="s">
        <v>943</v>
      </c>
      <c r="B1269" s="62" t="s">
        <v>1778</v>
      </c>
      <c r="C1269" s="63"/>
      <c r="D1269" s="64"/>
      <c r="E1269" s="65"/>
      <c r="F1269" s="66"/>
      <c r="G1269" s="63" t="str">
        <f>IF(Edges[[#This Row],[Relationship]]="Tweet","Skip","Show")</f>
        <v>Show</v>
      </c>
      <c r="H1269" s="67"/>
      <c r="I1269" s="68"/>
      <c r="J1269" s="68"/>
      <c r="K1269" s="34"/>
      <c r="L1269" s="75">
        <v>1269</v>
      </c>
      <c r="M126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69" s="77" t="s">
        <v>2279</v>
      </c>
      <c r="O1269" s="79">
        <v>44529.421597222223</v>
      </c>
      <c r="P1269" s="77" t="s">
        <v>2837</v>
      </c>
      <c r="Q1269" s="77"/>
      <c r="R1269" s="77"/>
      <c r="S1269" s="77"/>
      <c r="T1269" s="79">
        <v>44529.421597222223</v>
      </c>
      <c r="U1269" s="80" t="s">
        <v>5185</v>
      </c>
      <c r="V1269" s="77"/>
      <c r="W1269" s="77"/>
      <c r="X1269" s="81" t="s">
        <v>7184</v>
      </c>
      <c r="Y1269" s="81" t="s">
        <v>8424</v>
      </c>
    </row>
    <row r="1270" spans="1:25" x14ac:dyDescent="0.25">
      <c r="A1270" s="62" t="s">
        <v>944</v>
      </c>
      <c r="B1270" s="62" t="s">
        <v>1708</v>
      </c>
      <c r="C1270" s="63"/>
      <c r="D1270" s="64"/>
      <c r="E1270" s="65"/>
      <c r="F1270" s="66"/>
      <c r="G1270" s="63" t="str">
        <f>IF(Edges[[#This Row],[Relationship]]="Tweet","Skip","Show")</f>
        <v>Show</v>
      </c>
      <c r="H1270" s="67"/>
      <c r="I1270" s="68"/>
      <c r="J1270" s="68"/>
      <c r="K1270" s="34"/>
      <c r="L1270" s="75">
        <v>1270</v>
      </c>
      <c r="M127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70" s="77" t="s">
        <v>2278</v>
      </c>
      <c r="O1270" s="79">
        <v>44529.303391203706</v>
      </c>
      <c r="P1270" s="77" t="s">
        <v>2324</v>
      </c>
      <c r="Q1270" s="77"/>
      <c r="R1270" s="77"/>
      <c r="S1270" s="77" t="s">
        <v>1668</v>
      </c>
      <c r="T1270" s="79">
        <v>44529.303391203706</v>
      </c>
      <c r="U1270" s="80" t="s">
        <v>5186</v>
      </c>
      <c r="V1270" s="77"/>
      <c r="W1270" s="77"/>
      <c r="X1270" s="81" t="s">
        <v>7185</v>
      </c>
      <c r="Y1270" s="77"/>
    </row>
    <row r="1271" spans="1:25" x14ac:dyDescent="0.25">
      <c r="A1271" s="62" t="s">
        <v>944</v>
      </c>
      <c r="B1271" s="62" t="s">
        <v>1783</v>
      </c>
      <c r="C1271" s="63"/>
      <c r="D1271" s="64"/>
      <c r="E1271" s="65"/>
      <c r="F1271" s="66"/>
      <c r="G1271" s="63" t="str">
        <f>IF(Edges[[#This Row],[Relationship]]="Tweet","Skip","Show")</f>
        <v>Show</v>
      </c>
      <c r="H1271" s="67"/>
      <c r="I1271" s="68"/>
      <c r="J1271" s="68"/>
      <c r="K1271" s="34"/>
      <c r="L1271" s="75">
        <v>1271</v>
      </c>
      <c r="M127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71" s="77" t="s">
        <v>2278</v>
      </c>
      <c r="O1271" s="79">
        <v>44529.311863425923</v>
      </c>
      <c r="P1271" s="77" t="s">
        <v>2427</v>
      </c>
      <c r="Q1271" s="77"/>
      <c r="R1271" s="77"/>
      <c r="S1271" s="77" t="s">
        <v>4124</v>
      </c>
      <c r="T1271" s="79">
        <v>44529.311863425923</v>
      </c>
      <c r="U1271" s="80" t="s">
        <v>5187</v>
      </c>
      <c r="V1271" s="77"/>
      <c r="W1271" s="77"/>
      <c r="X1271" s="81" t="s">
        <v>7186</v>
      </c>
      <c r="Y1271" s="77"/>
    </row>
    <row r="1272" spans="1:25" x14ac:dyDescent="0.25">
      <c r="A1272" s="62" t="s">
        <v>944</v>
      </c>
      <c r="B1272" s="62" t="s">
        <v>1784</v>
      </c>
      <c r="C1272" s="63"/>
      <c r="D1272" s="64"/>
      <c r="E1272" s="65"/>
      <c r="F1272" s="66"/>
      <c r="G1272" s="63" t="str">
        <f>IF(Edges[[#This Row],[Relationship]]="Tweet","Skip","Show")</f>
        <v>Show</v>
      </c>
      <c r="H1272" s="67"/>
      <c r="I1272" s="68"/>
      <c r="J1272" s="68"/>
      <c r="K1272" s="34"/>
      <c r="L1272" s="75">
        <v>1272</v>
      </c>
      <c r="M127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72" s="77" t="s">
        <v>2278</v>
      </c>
      <c r="O1272" s="79">
        <v>44529.311863425923</v>
      </c>
      <c r="P1272" s="77" t="s">
        <v>2427</v>
      </c>
      <c r="Q1272" s="77"/>
      <c r="R1272" s="77"/>
      <c r="S1272" s="77" t="s">
        <v>4124</v>
      </c>
      <c r="T1272" s="79">
        <v>44529.311863425923</v>
      </c>
      <c r="U1272" s="80" t="s">
        <v>5187</v>
      </c>
      <c r="V1272" s="77"/>
      <c r="W1272" s="77"/>
      <c r="X1272" s="81" t="s">
        <v>7186</v>
      </c>
      <c r="Y1272" s="77"/>
    </row>
    <row r="1273" spans="1:25" x14ac:dyDescent="0.25">
      <c r="A1273" s="62" t="s">
        <v>944</v>
      </c>
      <c r="B1273" s="62" t="s">
        <v>1668</v>
      </c>
      <c r="C1273" s="63"/>
      <c r="D1273" s="64"/>
      <c r="E1273" s="65"/>
      <c r="F1273" s="66"/>
      <c r="G1273" s="63" t="str">
        <f>IF(Edges[[#This Row],[Relationship]]="Tweet","Skip","Show")</f>
        <v>Show</v>
      </c>
      <c r="H1273" s="67"/>
      <c r="I1273" s="68"/>
      <c r="J1273" s="68"/>
      <c r="K1273" s="34"/>
      <c r="L1273" s="75">
        <v>1273</v>
      </c>
      <c r="M127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73" s="77" t="s">
        <v>2278</v>
      </c>
      <c r="O1273" s="79">
        <v>44529.311863425923</v>
      </c>
      <c r="P1273" s="77" t="s">
        <v>2427</v>
      </c>
      <c r="Q1273" s="77"/>
      <c r="R1273" s="77"/>
      <c r="S1273" s="77" t="s">
        <v>4124</v>
      </c>
      <c r="T1273" s="79">
        <v>44529.311863425923</v>
      </c>
      <c r="U1273" s="80" t="s">
        <v>5187</v>
      </c>
      <c r="V1273" s="77"/>
      <c r="W1273" s="77"/>
      <c r="X1273" s="81" t="s">
        <v>7186</v>
      </c>
      <c r="Y1273" s="77"/>
    </row>
    <row r="1274" spans="1:25" x14ac:dyDescent="0.25">
      <c r="A1274" s="62" t="s">
        <v>944</v>
      </c>
      <c r="B1274" s="62" t="s">
        <v>1993</v>
      </c>
      <c r="C1274" s="63"/>
      <c r="D1274" s="64"/>
      <c r="E1274" s="65"/>
      <c r="F1274" s="66"/>
      <c r="G1274" s="63" t="str">
        <f>IF(Edges[[#This Row],[Relationship]]="Tweet","Skip","Show")</f>
        <v>Show</v>
      </c>
      <c r="H1274" s="67"/>
      <c r="I1274" s="68"/>
      <c r="J1274" s="68"/>
      <c r="K1274" s="34"/>
      <c r="L1274" s="75">
        <v>1274</v>
      </c>
      <c r="M127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74" s="77" t="s">
        <v>2278</v>
      </c>
      <c r="O1274" s="79">
        <v>44529.421724537038</v>
      </c>
      <c r="P1274" s="77" t="s">
        <v>2838</v>
      </c>
      <c r="Q1274" s="77"/>
      <c r="R1274" s="77"/>
      <c r="S1274" s="77"/>
      <c r="T1274" s="79">
        <v>44529.421724537038</v>
      </c>
      <c r="U1274" s="80" t="s">
        <v>5188</v>
      </c>
      <c r="V1274" s="77"/>
      <c r="W1274" s="77"/>
      <c r="X1274" s="81" t="s">
        <v>7187</v>
      </c>
      <c r="Y1274" s="77"/>
    </row>
    <row r="1275" spans="1:25" x14ac:dyDescent="0.25">
      <c r="A1275" s="62" t="s">
        <v>945</v>
      </c>
      <c r="B1275" s="62" t="s">
        <v>945</v>
      </c>
      <c r="C1275" s="63"/>
      <c r="D1275" s="64"/>
      <c r="E1275" s="65"/>
      <c r="F1275" s="66"/>
      <c r="G1275" s="63" t="str">
        <f>IF(Edges[[#This Row],[Relationship]]="Tweet","Skip","Show")</f>
        <v>Skip</v>
      </c>
      <c r="H1275" s="67"/>
      <c r="I1275" s="68"/>
      <c r="J1275" s="68"/>
      <c r="K1275" s="34"/>
      <c r="L1275" s="75">
        <v>1275</v>
      </c>
      <c r="M127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75" s="77" t="s">
        <v>178</v>
      </c>
      <c r="O1275" s="79">
        <v>44529.421817129631</v>
      </c>
      <c r="P1275" s="77" t="s">
        <v>2839</v>
      </c>
      <c r="Q1275" s="80" t="s">
        <v>3751</v>
      </c>
      <c r="R1275" s="77" t="s">
        <v>4018</v>
      </c>
      <c r="S1275" s="77"/>
      <c r="T1275" s="79">
        <v>44529.421817129631</v>
      </c>
      <c r="U1275" s="80" t="s">
        <v>5189</v>
      </c>
      <c r="V1275" s="77"/>
      <c r="W1275" s="77"/>
      <c r="X1275" s="81" t="s">
        <v>7188</v>
      </c>
      <c r="Y1275" s="77"/>
    </row>
    <row r="1276" spans="1:25" x14ac:dyDescent="0.25">
      <c r="A1276" s="62" t="s">
        <v>946</v>
      </c>
      <c r="B1276" s="62" t="s">
        <v>1631</v>
      </c>
      <c r="C1276" s="63"/>
      <c r="D1276" s="64"/>
      <c r="E1276" s="65"/>
      <c r="F1276" s="66"/>
      <c r="G1276" s="63" t="str">
        <f>IF(Edges[[#This Row],[Relationship]]="Tweet","Skip","Show")</f>
        <v>Show</v>
      </c>
      <c r="H1276" s="67"/>
      <c r="I1276" s="68"/>
      <c r="J1276" s="68"/>
      <c r="K1276" s="34"/>
      <c r="L1276" s="75">
        <v>1276</v>
      </c>
      <c r="M127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76" s="77" t="s">
        <v>2278</v>
      </c>
      <c r="O1276" s="79">
        <v>44529.422210648147</v>
      </c>
      <c r="P1276" s="77" t="s">
        <v>2784</v>
      </c>
      <c r="Q1276" s="77"/>
      <c r="R1276" s="77"/>
      <c r="S1276" s="77"/>
      <c r="T1276" s="79">
        <v>44529.422210648147</v>
      </c>
      <c r="U1276" s="80" t="s">
        <v>5190</v>
      </c>
      <c r="V1276" s="77"/>
      <c r="W1276" s="77"/>
      <c r="X1276" s="81" t="s">
        <v>7189</v>
      </c>
      <c r="Y1276" s="77"/>
    </row>
    <row r="1277" spans="1:25" x14ac:dyDescent="0.25">
      <c r="A1277" s="62" t="s">
        <v>947</v>
      </c>
      <c r="B1277" s="62" t="s">
        <v>947</v>
      </c>
      <c r="C1277" s="63"/>
      <c r="D1277" s="64"/>
      <c r="E1277" s="65"/>
      <c r="F1277" s="66"/>
      <c r="G1277" s="63" t="str">
        <f>IF(Edges[[#This Row],[Relationship]]="Tweet","Skip","Show")</f>
        <v>Skip</v>
      </c>
      <c r="H1277" s="67"/>
      <c r="I1277" s="68"/>
      <c r="J1277" s="68"/>
      <c r="K1277" s="34"/>
      <c r="L1277" s="75">
        <v>1277</v>
      </c>
      <c r="M127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77" s="77" t="s">
        <v>178</v>
      </c>
      <c r="O1277" s="79">
        <v>44529.261122685188</v>
      </c>
      <c r="P1277" s="77" t="s">
        <v>2840</v>
      </c>
      <c r="Q1277" s="80" t="s">
        <v>3752</v>
      </c>
      <c r="R1277" s="77" t="s">
        <v>4063</v>
      </c>
      <c r="S1277" s="77" t="s">
        <v>4178</v>
      </c>
      <c r="T1277" s="79">
        <v>44529.261122685188</v>
      </c>
      <c r="U1277" s="80" t="s">
        <v>5191</v>
      </c>
      <c r="V1277" s="77"/>
      <c r="W1277" s="77"/>
      <c r="X1277" s="81" t="s">
        <v>7190</v>
      </c>
      <c r="Y1277" s="77"/>
    </row>
    <row r="1278" spans="1:25" x14ac:dyDescent="0.25">
      <c r="A1278" s="62" t="s">
        <v>947</v>
      </c>
      <c r="B1278" s="62" t="s">
        <v>947</v>
      </c>
      <c r="C1278" s="63"/>
      <c r="D1278" s="64"/>
      <c r="E1278" s="65"/>
      <c r="F1278" s="66"/>
      <c r="G1278" s="63" t="str">
        <f>IF(Edges[[#This Row],[Relationship]]="Tweet","Skip","Show")</f>
        <v>Skip</v>
      </c>
      <c r="H1278" s="67"/>
      <c r="I1278" s="68"/>
      <c r="J1278" s="68"/>
      <c r="K1278" s="34"/>
      <c r="L1278" s="75">
        <v>1278</v>
      </c>
      <c r="M127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78" s="77" t="s">
        <v>178</v>
      </c>
      <c r="O1278" s="79">
        <v>44529.263194444444</v>
      </c>
      <c r="P1278" s="77" t="s">
        <v>2841</v>
      </c>
      <c r="Q1278" s="80" t="s">
        <v>3753</v>
      </c>
      <c r="R1278" s="77" t="s">
        <v>4018</v>
      </c>
      <c r="S1278" s="77" t="s">
        <v>4179</v>
      </c>
      <c r="T1278" s="79">
        <v>44529.263194444444</v>
      </c>
      <c r="U1278" s="80" t="s">
        <v>5192</v>
      </c>
      <c r="V1278" s="77"/>
      <c r="W1278" s="77"/>
      <c r="X1278" s="81" t="s">
        <v>7191</v>
      </c>
      <c r="Y1278" s="77"/>
    </row>
    <row r="1279" spans="1:25" x14ac:dyDescent="0.25">
      <c r="A1279" s="62" t="s">
        <v>947</v>
      </c>
      <c r="B1279" s="62" t="s">
        <v>947</v>
      </c>
      <c r="C1279" s="63"/>
      <c r="D1279" s="64"/>
      <c r="E1279" s="65"/>
      <c r="F1279" s="66"/>
      <c r="G1279" s="63" t="str">
        <f>IF(Edges[[#This Row],[Relationship]]="Tweet","Skip","Show")</f>
        <v>Skip</v>
      </c>
      <c r="H1279" s="67"/>
      <c r="I1279" s="68"/>
      <c r="J1279" s="68"/>
      <c r="K1279" s="34"/>
      <c r="L1279" s="75">
        <v>1279</v>
      </c>
      <c r="M127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79" s="77" t="s">
        <v>178</v>
      </c>
      <c r="O1279" s="79">
        <v>44529.322233796294</v>
      </c>
      <c r="P1279" s="77" t="s">
        <v>2842</v>
      </c>
      <c r="Q1279" s="80" t="s">
        <v>3754</v>
      </c>
      <c r="R1279" s="77" t="s">
        <v>4018</v>
      </c>
      <c r="S1279" s="77" t="s">
        <v>4155</v>
      </c>
      <c r="T1279" s="79">
        <v>44529.322233796294</v>
      </c>
      <c r="U1279" s="80" t="s">
        <v>5193</v>
      </c>
      <c r="V1279" s="77"/>
      <c r="W1279" s="77"/>
      <c r="X1279" s="81" t="s">
        <v>7192</v>
      </c>
      <c r="Y1279" s="77"/>
    </row>
    <row r="1280" spans="1:25" x14ac:dyDescent="0.25">
      <c r="A1280" s="62" t="s">
        <v>947</v>
      </c>
      <c r="B1280" s="62" t="s">
        <v>947</v>
      </c>
      <c r="C1280" s="63"/>
      <c r="D1280" s="64"/>
      <c r="E1280" s="65"/>
      <c r="F1280" s="66"/>
      <c r="G1280" s="63" t="str">
        <f>IF(Edges[[#This Row],[Relationship]]="Tweet","Skip","Show")</f>
        <v>Skip</v>
      </c>
      <c r="H1280" s="67"/>
      <c r="I1280" s="68"/>
      <c r="J1280" s="68"/>
      <c r="K1280" s="34"/>
      <c r="L1280" s="75">
        <v>1280</v>
      </c>
      <c r="M128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80" s="77" t="s">
        <v>178</v>
      </c>
      <c r="O1280" s="79">
        <v>44529.363900462966</v>
      </c>
      <c r="P1280" s="77" t="s">
        <v>2843</v>
      </c>
      <c r="Q1280" s="80" t="s">
        <v>3755</v>
      </c>
      <c r="R1280" s="77" t="s">
        <v>4018</v>
      </c>
      <c r="S1280" s="77" t="s">
        <v>4155</v>
      </c>
      <c r="T1280" s="79">
        <v>44529.363900462966</v>
      </c>
      <c r="U1280" s="80" t="s">
        <v>5194</v>
      </c>
      <c r="V1280" s="77"/>
      <c r="W1280" s="77"/>
      <c r="X1280" s="81" t="s">
        <v>7193</v>
      </c>
      <c r="Y1280" s="77"/>
    </row>
    <row r="1281" spans="1:25" x14ac:dyDescent="0.25">
      <c r="A1281" s="62" t="s">
        <v>948</v>
      </c>
      <c r="B1281" s="62" t="s">
        <v>947</v>
      </c>
      <c r="C1281" s="63"/>
      <c r="D1281" s="64"/>
      <c r="E1281" s="65"/>
      <c r="F1281" s="66"/>
      <c r="G1281" s="63" t="str">
        <f>IF(Edges[[#This Row],[Relationship]]="Tweet","Skip","Show")</f>
        <v>Show</v>
      </c>
      <c r="H1281" s="67"/>
      <c r="I1281" s="68"/>
      <c r="J1281" s="68"/>
      <c r="K1281" s="34"/>
      <c r="L1281" s="75">
        <v>1281</v>
      </c>
      <c r="M128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81" s="77" t="s">
        <v>2278</v>
      </c>
      <c r="O1281" s="79">
        <v>44529.418738425928</v>
      </c>
      <c r="P1281" s="77" t="s">
        <v>2844</v>
      </c>
      <c r="Q1281" s="80" t="s">
        <v>3756</v>
      </c>
      <c r="R1281" s="77" t="s">
        <v>4018</v>
      </c>
      <c r="S1281" s="77" t="s">
        <v>4180</v>
      </c>
      <c r="T1281" s="79">
        <v>44529.418738425928</v>
      </c>
      <c r="U1281" s="80" t="s">
        <v>5195</v>
      </c>
      <c r="V1281" s="77"/>
      <c r="W1281" s="77"/>
      <c r="X1281" s="81" t="s">
        <v>7194</v>
      </c>
      <c r="Y1281" s="77"/>
    </row>
    <row r="1282" spans="1:25" x14ac:dyDescent="0.25">
      <c r="A1282" s="62" t="s">
        <v>949</v>
      </c>
      <c r="B1282" s="62" t="s">
        <v>947</v>
      </c>
      <c r="C1282" s="63"/>
      <c r="D1282" s="64"/>
      <c r="E1282" s="65"/>
      <c r="F1282" s="66"/>
      <c r="G1282" s="63" t="str">
        <f>IF(Edges[[#This Row],[Relationship]]="Tweet","Skip","Show")</f>
        <v>Show</v>
      </c>
      <c r="H1282" s="67"/>
      <c r="I1282" s="68"/>
      <c r="J1282" s="68"/>
      <c r="K1282" s="34"/>
      <c r="L1282" s="75">
        <v>1282</v>
      </c>
      <c r="M128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82" s="77" t="s">
        <v>2278</v>
      </c>
      <c r="O1282" s="79">
        <v>44529.423067129632</v>
      </c>
      <c r="P1282" s="77" t="s">
        <v>2845</v>
      </c>
      <c r="Q1282" s="77"/>
      <c r="R1282" s="77"/>
      <c r="S1282" s="77" t="s">
        <v>4180</v>
      </c>
      <c r="T1282" s="79">
        <v>44529.423067129632</v>
      </c>
      <c r="U1282" s="80" t="s">
        <v>5196</v>
      </c>
      <c r="V1282" s="77"/>
      <c r="W1282" s="77"/>
      <c r="X1282" s="81" t="s">
        <v>7195</v>
      </c>
      <c r="Y1282" s="77"/>
    </row>
    <row r="1283" spans="1:25" x14ac:dyDescent="0.25">
      <c r="A1283" s="62" t="s">
        <v>949</v>
      </c>
      <c r="B1283" s="62" t="s">
        <v>948</v>
      </c>
      <c r="C1283" s="63"/>
      <c r="D1283" s="64"/>
      <c r="E1283" s="65"/>
      <c r="F1283" s="66"/>
      <c r="G1283" s="63" t="str">
        <f>IF(Edges[[#This Row],[Relationship]]="Tweet","Skip","Show")</f>
        <v>Show</v>
      </c>
      <c r="H1283" s="67"/>
      <c r="I1283" s="68"/>
      <c r="J1283" s="68"/>
      <c r="K1283" s="34"/>
      <c r="L1283" s="75">
        <v>1283</v>
      </c>
      <c r="M128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83" s="77" t="s">
        <v>2278</v>
      </c>
      <c r="O1283" s="79">
        <v>44529.423067129632</v>
      </c>
      <c r="P1283" s="77" t="s">
        <v>2845</v>
      </c>
      <c r="Q1283" s="77"/>
      <c r="R1283" s="77"/>
      <c r="S1283" s="77" t="s">
        <v>4180</v>
      </c>
      <c r="T1283" s="79">
        <v>44529.423067129632</v>
      </c>
      <c r="U1283" s="80" t="s">
        <v>5196</v>
      </c>
      <c r="V1283" s="77"/>
      <c r="W1283" s="77"/>
      <c r="X1283" s="81" t="s">
        <v>7195</v>
      </c>
      <c r="Y1283" s="77"/>
    </row>
    <row r="1284" spans="1:25" x14ac:dyDescent="0.25">
      <c r="A1284" s="62" t="s">
        <v>950</v>
      </c>
      <c r="B1284" s="62" t="s">
        <v>1713</v>
      </c>
      <c r="C1284" s="63"/>
      <c r="D1284" s="64"/>
      <c r="E1284" s="65"/>
      <c r="F1284" s="66"/>
      <c r="G1284" s="63" t="str">
        <f>IF(Edges[[#This Row],[Relationship]]="Tweet","Skip","Show")</f>
        <v>Show</v>
      </c>
      <c r="H1284" s="67"/>
      <c r="I1284" s="68"/>
      <c r="J1284" s="68"/>
      <c r="K1284" s="34"/>
      <c r="L1284" s="75">
        <v>1284</v>
      </c>
      <c r="M128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84" s="77" t="s">
        <v>2278</v>
      </c>
      <c r="O1284" s="79">
        <v>44529.423252314817</v>
      </c>
      <c r="P1284" s="77" t="s">
        <v>2332</v>
      </c>
      <c r="Q1284" s="77"/>
      <c r="R1284" s="77"/>
      <c r="S1284" s="77"/>
      <c r="T1284" s="79">
        <v>44529.423252314817</v>
      </c>
      <c r="U1284" s="80" t="s">
        <v>5197</v>
      </c>
      <c r="V1284" s="77"/>
      <c r="W1284" s="77"/>
      <c r="X1284" s="81" t="s">
        <v>7196</v>
      </c>
      <c r="Y1284" s="77"/>
    </row>
    <row r="1285" spans="1:25" x14ac:dyDescent="0.25">
      <c r="A1285" s="62" t="s">
        <v>951</v>
      </c>
      <c r="B1285" s="62" t="s">
        <v>1857</v>
      </c>
      <c r="C1285" s="63"/>
      <c r="D1285" s="64"/>
      <c r="E1285" s="65"/>
      <c r="F1285" s="66"/>
      <c r="G1285" s="63" t="str">
        <f>IF(Edges[[#This Row],[Relationship]]="Tweet","Skip","Show")</f>
        <v>Show</v>
      </c>
      <c r="H1285" s="67"/>
      <c r="I1285" s="68"/>
      <c r="J1285" s="68"/>
      <c r="K1285" s="34"/>
      <c r="L1285" s="75">
        <v>1285</v>
      </c>
      <c r="M128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85" s="77" t="s">
        <v>2278</v>
      </c>
      <c r="O1285" s="79">
        <v>44529.423460648148</v>
      </c>
      <c r="P1285" s="77" t="s">
        <v>2525</v>
      </c>
      <c r="Q1285" s="77"/>
      <c r="R1285" s="77"/>
      <c r="S1285" s="77"/>
      <c r="T1285" s="79">
        <v>44529.423460648148</v>
      </c>
      <c r="U1285" s="80" t="s">
        <v>5198</v>
      </c>
      <c r="V1285" s="77"/>
      <c r="W1285" s="77"/>
      <c r="X1285" s="81" t="s">
        <v>7197</v>
      </c>
      <c r="Y1285" s="77"/>
    </row>
    <row r="1286" spans="1:25" x14ac:dyDescent="0.25">
      <c r="A1286" s="62" t="s">
        <v>951</v>
      </c>
      <c r="B1286" s="62" t="s">
        <v>1528</v>
      </c>
      <c r="C1286" s="63"/>
      <c r="D1286" s="64"/>
      <c r="E1286" s="65"/>
      <c r="F1286" s="66"/>
      <c r="G1286" s="63" t="str">
        <f>IF(Edges[[#This Row],[Relationship]]="Tweet","Skip","Show")</f>
        <v>Show</v>
      </c>
      <c r="H1286" s="67"/>
      <c r="I1286" s="68"/>
      <c r="J1286" s="68"/>
      <c r="K1286" s="34"/>
      <c r="L1286" s="75">
        <v>1286</v>
      </c>
      <c r="M128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86" s="77" t="s">
        <v>2278</v>
      </c>
      <c r="O1286" s="79">
        <v>44529.421296296299</v>
      </c>
      <c r="P1286" s="77" t="s">
        <v>2572</v>
      </c>
      <c r="Q1286" s="80" t="s">
        <v>3615</v>
      </c>
      <c r="R1286" s="77" t="s">
        <v>4017</v>
      </c>
      <c r="S1286" s="77" t="s">
        <v>4116</v>
      </c>
      <c r="T1286" s="79">
        <v>44529.421296296299</v>
      </c>
      <c r="U1286" s="80" t="s">
        <v>5199</v>
      </c>
      <c r="V1286" s="77"/>
      <c r="W1286" s="77"/>
      <c r="X1286" s="81" t="s">
        <v>7198</v>
      </c>
      <c r="Y1286" s="77"/>
    </row>
    <row r="1287" spans="1:25" x14ac:dyDescent="0.25">
      <c r="A1287" s="62" t="s">
        <v>952</v>
      </c>
      <c r="B1287" s="62" t="s">
        <v>1631</v>
      </c>
      <c r="C1287" s="63"/>
      <c r="D1287" s="64"/>
      <c r="E1287" s="65"/>
      <c r="F1287" s="66"/>
      <c r="G1287" s="63" t="str">
        <f>IF(Edges[[#This Row],[Relationship]]="Tweet","Skip","Show")</f>
        <v>Show</v>
      </c>
      <c r="H1287" s="67"/>
      <c r="I1287" s="68"/>
      <c r="J1287" s="68"/>
      <c r="K1287" s="34"/>
      <c r="L1287" s="75">
        <v>1287</v>
      </c>
      <c r="M128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87" s="77" t="s">
        <v>2278</v>
      </c>
      <c r="O1287" s="79">
        <v>44529.423483796294</v>
      </c>
      <c r="P1287" s="77" t="s">
        <v>2784</v>
      </c>
      <c r="Q1287" s="77"/>
      <c r="R1287" s="77"/>
      <c r="S1287" s="77"/>
      <c r="T1287" s="79">
        <v>44529.423483796294</v>
      </c>
      <c r="U1287" s="80" t="s">
        <v>5200</v>
      </c>
      <c r="V1287" s="77"/>
      <c r="W1287" s="77"/>
      <c r="X1287" s="81" t="s">
        <v>7199</v>
      </c>
      <c r="Y1287" s="77"/>
    </row>
    <row r="1288" spans="1:25" x14ac:dyDescent="0.25">
      <c r="A1288" s="62" t="s">
        <v>953</v>
      </c>
      <c r="B1288" s="62" t="s">
        <v>953</v>
      </c>
      <c r="C1288" s="63"/>
      <c r="D1288" s="64"/>
      <c r="E1288" s="65"/>
      <c r="F1288" s="66"/>
      <c r="G1288" s="63" t="str">
        <f>IF(Edges[[#This Row],[Relationship]]="Tweet","Skip","Show")</f>
        <v>Skip</v>
      </c>
      <c r="H1288" s="67"/>
      <c r="I1288" s="68"/>
      <c r="J1288" s="68"/>
      <c r="K1288" s="34"/>
      <c r="L1288" s="75">
        <v>1288</v>
      </c>
      <c r="M128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88" s="77" t="s">
        <v>178</v>
      </c>
      <c r="O1288" s="79">
        <v>44529.423935185187</v>
      </c>
      <c r="P1288" s="77" t="s">
        <v>2846</v>
      </c>
      <c r="Q1288" s="77"/>
      <c r="R1288" s="77"/>
      <c r="S1288" s="77"/>
      <c r="T1288" s="79">
        <v>44529.423935185187</v>
      </c>
      <c r="U1288" s="80" t="s">
        <v>5201</v>
      </c>
      <c r="V1288" s="77"/>
      <c r="W1288" s="77"/>
      <c r="X1288" s="81" t="s">
        <v>7200</v>
      </c>
      <c r="Y1288" s="77"/>
    </row>
    <row r="1289" spans="1:25" x14ac:dyDescent="0.25">
      <c r="A1289" s="62" t="s">
        <v>954</v>
      </c>
      <c r="B1289" s="62" t="s">
        <v>1792</v>
      </c>
      <c r="C1289" s="63"/>
      <c r="D1289" s="64"/>
      <c r="E1289" s="65"/>
      <c r="F1289" s="66"/>
      <c r="G1289" s="63" t="str">
        <f>IF(Edges[[#This Row],[Relationship]]="Tweet","Skip","Show")</f>
        <v>Show</v>
      </c>
      <c r="H1289" s="67"/>
      <c r="I1289" s="68"/>
      <c r="J1289" s="68"/>
      <c r="K1289" s="34"/>
      <c r="L1289" s="75">
        <v>1289</v>
      </c>
      <c r="M128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89" s="77" t="s">
        <v>2278</v>
      </c>
      <c r="O1289" s="79">
        <v>44529.42423611111</v>
      </c>
      <c r="P1289" s="77" t="s">
        <v>2436</v>
      </c>
      <c r="Q1289" s="80" t="s">
        <v>3527</v>
      </c>
      <c r="R1289" s="77" t="s">
        <v>4022</v>
      </c>
      <c r="S1289" s="77"/>
      <c r="T1289" s="79">
        <v>44529.42423611111</v>
      </c>
      <c r="U1289" s="80" t="s">
        <v>5202</v>
      </c>
      <c r="V1289" s="77"/>
      <c r="W1289" s="77"/>
      <c r="X1289" s="81" t="s">
        <v>7201</v>
      </c>
      <c r="Y1289" s="77"/>
    </row>
    <row r="1290" spans="1:25" x14ac:dyDescent="0.25">
      <c r="A1290" s="62" t="s">
        <v>955</v>
      </c>
      <c r="B1290" s="62" t="s">
        <v>955</v>
      </c>
      <c r="C1290" s="63"/>
      <c r="D1290" s="64"/>
      <c r="E1290" s="65"/>
      <c r="F1290" s="66"/>
      <c r="G1290" s="63" t="str">
        <f>IF(Edges[[#This Row],[Relationship]]="Tweet","Skip","Show")</f>
        <v>Skip</v>
      </c>
      <c r="H1290" s="67"/>
      <c r="I1290" s="68"/>
      <c r="J1290" s="68"/>
      <c r="K1290" s="34"/>
      <c r="L1290" s="75">
        <v>1290</v>
      </c>
      <c r="M129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90" s="77" t="s">
        <v>178</v>
      </c>
      <c r="O1290" s="79">
        <v>44529.42527777778</v>
      </c>
      <c r="P1290" s="77" t="s">
        <v>2847</v>
      </c>
      <c r="Q1290" s="77"/>
      <c r="R1290" s="77"/>
      <c r="S1290" s="77"/>
      <c r="T1290" s="79">
        <v>44529.42527777778</v>
      </c>
      <c r="U1290" s="80" t="s">
        <v>5203</v>
      </c>
      <c r="V1290" s="77"/>
      <c r="W1290" s="77"/>
      <c r="X1290" s="81" t="s">
        <v>7202</v>
      </c>
      <c r="Y1290" s="77"/>
    </row>
    <row r="1291" spans="1:25" x14ac:dyDescent="0.25">
      <c r="A1291" s="62" t="s">
        <v>956</v>
      </c>
      <c r="B1291" s="62" t="s">
        <v>1631</v>
      </c>
      <c r="C1291" s="63"/>
      <c r="D1291" s="64"/>
      <c r="E1291" s="65"/>
      <c r="F1291" s="66"/>
      <c r="G1291" s="63" t="str">
        <f>IF(Edges[[#This Row],[Relationship]]="Tweet","Skip","Show")</f>
        <v>Show</v>
      </c>
      <c r="H1291" s="67"/>
      <c r="I1291" s="68"/>
      <c r="J1291" s="68"/>
      <c r="K1291" s="34"/>
      <c r="L1291" s="75">
        <v>1291</v>
      </c>
      <c r="M129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91" s="77" t="s">
        <v>2278</v>
      </c>
      <c r="O1291" s="79">
        <v>44529.42527777778</v>
      </c>
      <c r="P1291" s="77" t="s">
        <v>2784</v>
      </c>
      <c r="Q1291" s="77"/>
      <c r="R1291" s="77"/>
      <c r="S1291" s="77"/>
      <c r="T1291" s="79">
        <v>44529.42527777778</v>
      </c>
      <c r="U1291" s="80" t="s">
        <v>5204</v>
      </c>
      <c r="V1291" s="77"/>
      <c r="W1291" s="77"/>
      <c r="X1291" s="81" t="s">
        <v>7203</v>
      </c>
      <c r="Y1291" s="77"/>
    </row>
    <row r="1292" spans="1:25" x14ac:dyDescent="0.25">
      <c r="A1292" s="62" t="s">
        <v>957</v>
      </c>
      <c r="B1292" s="62" t="s">
        <v>1631</v>
      </c>
      <c r="C1292" s="63"/>
      <c r="D1292" s="64"/>
      <c r="E1292" s="65"/>
      <c r="F1292" s="66"/>
      <c r="G1292" s="63" t="str">
        <f>IF(Edges[[#This Row],[Relationship]]="Tweet","Skip","Show")</f>
        <v>Show</v>
      </c>
      <c r="H1292" s="67"/>
      <c r="I1292" s="68"/>
      <c r="J1292" s="68"/>
      <c r="K1292" s="34"/>
      <c r="L1292" s="75">
        <v>1292</v>
      </c>
      <c r="M129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92" s="77" t="s">
        <v>2278</v>
      </c>
      <c r="O1292" s="79">
        <v>44529.425370370373</v>
      </c>
      <c r="P1292" s="77" t="s">
        <v>2784</v>
      </c>
      <c r="Q1292" s="77"/>
      <c r="R1292" s="77"/>
      <c r="S1292" s="77"/>
      <c r="T1292" s="79">
        <v>44529.425370370373</v>
      </c>
      <c r="U1292" s="80" t="s">
        <v>5205</v>
      </c>
      <c r="V1292" s="77"/>
      <c r="W1292" s="77"/>
      <c r="X1292" s="81" t="s">
        <v>7204</v>
      </c>
      <c r="Y1292" s="77"/>
    </row>
    <row r="1293" spans="1:25" x14ac:dyDescent="0.25">
      <c r="A1293" s="62" t="s">
        <v>958</v>
      </c>
      <c r="B1293" s="62" t="s">
        <v>1859</v>
      </c>
      <c r="C1293" s="63"/>
      <c r="D1293" s="64"/>
      <c r="E1293" s="65"/>
      <c r="F1293" s="66"/>
      <c r="G1293" s="63" t="str">
        <f>IF(Edges[[#This Row],[Relationship]]="Tweet","Skip","Show")</f>
        <v>Show</v>
      </c>
      <c r="H1293" s="67"/>
      <c r="I1293" s="68"/>
      <c r="J1293" s="68"/>
      <c r="K1293" s="34"/>
      <c r="L1293" s="75">
        <v>1293</v>
      </c>
      <c r="M129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93" s="77" t="s">
        <v>2278</v>
      </c>
      <c r="O1293" s="79">
        <v>44529.425486111111</v>
      </c>
      <c r="P1293" s="77" t="s">
        <v>2530</v>
      </c>
      <c r="Q1293" s="77"/>
      <c r="R1293" s="77"/>
      <c r="S1293" s="77"/>
      <c r="T1293" s="79">
        <v>44529.425486111111</v>
      </c>
      <c r="U1293" s="80" t="s">
        <v>5206</v>
      </c>
      <c r="V1293" s="77"/>
      <c r="W1293" s="77"/>
      <c r="X1293" s="81" t="s">
        <v>7205</v>
      </c>
      <c r="Y1293" s="77"/>
    </row>
    <row r="1294" spans="1:25" x14ac:dyDescent="0.25">
      <c r="A1294" s="62" t="s">
        <v>959</v>
      </c>
      <c r="B1294" s="62" t="s">
        <v>1996</v>
      </c>
      <c r="C1294" s="63"/>
      <c r="D1294" s="64"/>
      <c r="E1294" s="65"/>
      <c r="F1294" s="66"/>
      <c r="G1294" s="63" t="str">
        <f>IF(Edges[[#This Row],[Relationship]]="Tweet","Skip","Show")</f>
        <v>Show</v>
      </c>
      <c r="H1294" s="67"/>
      <c r="I1294" s="68"/>
      <c r="J1294" s="68"/>
      <c r="K1294" s="34"/>
      <c r="L1294" s="75">
        <v>1294</v>
      </c>
      <c r="M129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94" s="77" t="s">
        <v>2278</v>
      </c>
      <c r="O1294" s="79">
        <v>44529.406504629631</v>
      </c>
      <c r="P1294" s="77" t="s">
        <v>2848</v>
      </c>
      <c r="Q1294" s="77"/>
      <c r="R1294" s="77"/>
      <c r="S1294" s="77"/>
      <c r="T1294" s="79">
        <v>44529.406504629631</v>
      </c>
      <c r="U1294" s="80" t="s">
        <v>5207</v>
      </c>
      <c r="V1294" s="77"/>
      <c r="W1294" s="77"/>
      <c r="X1294" s="81" t="s">
        <v>7206</v>
      </c>
      <c r="Y1294" s="81" t="s">
        <v>8425</v>
      </c>
    </row>
    <row r="1295" spans="1:25" x14ac:dyDescent="0.25">
      <c r="A1295" s="62" t="s">
        <v>959</v>
      </c>
      <c r="B1295" s="62" t="s">
        <v>1997</v>
      </c>
      <c r="C1295" s="63"/>
      <c r="D1295" s="64"/>
      <c r="E1295" s="65"/>
      <c r="F1295" s="66"/>
      <c r="G1295" s="63" t="str">
        <f>IF(Edges[[#This Row],[Relationship]]="Tweet","Skip","Show")</f>
        <v>Show</v>
      </c>
      <c r="H1295" s="67"/>
      <c r="I1295" s="68"/>
      <c r="J1295" s="68"/>
      <c r="K1295" s="34"/>
      <c r="L1295" s="75">
        <v>1295</v>
      </c>
      <c r="M129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95" s="77" t="s">
        <v>2279</v>
      </c>
      <c r="O1295" s="79">
        <v>44529.406504629631</v>
      </c>
      <c r="P1295" s="77" t="s">
        <v>2848</v>
      </c>
      <c r="Q1295" s="77"/>
      <c r="R1295" s="77"/>
      <c r="S1295" s="77"/>
      <c r="T1295" s="79">
        <v>44529.406504629631</v>
      </c>
      <c r="U1295" s="80" t="s">
        <v>5207</v>
      </c>
      <c r="V1295" s="77"/>
      <c r="W1295" s="77"/>
      <c r="X1295" s="81" t="s">
        <v>7206</v>
      </c>
      <c r="Y1295" s="81" t="s">
        <v>8425</v>
      </c>
    </row>
    <row r="1296" spans="1:25" x14ac:dyDescent="0.25">
      <c r="A1296" s="62" t="s">
        <v>959</v>
      </c>
      <c r="B1296" s="62" t="s">
        <v>959</v>
      </c>
      <c r="C1296" s="63"/>
      <c r="D1296" s="64"/>
      <c r="E1296" s="65"/>
      <c r="F1296" s="66"/>
      <c r="G1296" s="63" t="str">
        <f>IF(Edges[[#This Row],[Relationship]]="Tweet","Skip","Show")</f>
        <v>Skip</v>
      </c>
      <c r="H1296" s="67"/>
      <c r="I1296" s="68"/>
      <c r="J1296" s="68"/>
      <c r="K1296" s="34"/>
      <c r="L1296" s="75">
        <v>1296</v>
      </c>
      <c r="M129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96" s="77" t="s">
        <v>178</v>
      </c>
      <c r="O1296" s="79">
        <v>44529.399560185186</v>
      </c>
      <c r="P1296" s="77" t="s">
        <v>2849</v>
      </c>
      <c r="Q1296" s="80" t="s">
        <v>3757</v>
      </c>
      <c r="R1296" s="77" t="s">
        <v>4018</v>
      </c>
      <c r="S1296" s="77"/>
      <c r="T1296" s="79">
        <v>44529.399560185186</v>
      </c>
      <c r="U1296" s="80" t="s">
        <v>5208</v>
      </c>
      <c r="V1296" s="77"/>
      <c r="W1296" s="77"/>
      <c r="X1296" s="81" t="s">
        <v>7207</v>
      </c>
      <c r="Y1296" s="77"/>
    </row>
    <row r="1297" spans="1:25" x14ac:dyDescent="0.25">
      <c r="A1297" s="62" t="s">
        <v>959</v>
      </c>
      <c r="B1297" s="62" t="s">
        <v>959</v>
      </c>
      <c r="C1297" s="63"/>
      <c r="D1297" s="64"/>
      <c r="E1297" s="65"/>
      <c r="F1297" s="66"/>
      <c r="G1297" s="63" t="str">
        <f>IF(Edges[[#This Row],[Relationship]]="Tweet","Skip","Show")</f>
        <v>Skip</v>
      </c>
      <c r="H1297" s="67"/>
      <c r="I1297" s="68"/>
      <c r="J1297" s="68"/>
      <c r="K1297" s="34"/>
      <c r="L1297" s="75">
        <v>1297</v>
      </c>
      <c r="M129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97" s="77" t="s">
        <v>178</v>
      </c>
      <c r="O1297" s="79">
        <v>44529.415196759262</v>
      </c>
      <c r="P1297" s="77" t="s">
        <v>2850</v>
      </c>
      <c r="Q1297" s="80" t="s">
        <v>3758</v>
      </c>
      <c r="R1297" s="77" t="s">
        <v>4018</v>
      </c>
      <c r="S1297" s="77" t="s">
        <v>4181</v>
      </c>
      <c r="T1297" s="79">
        <v>44529.415196759262</v>
      </c>
      <c r="U1297" s="80" t="s">
        <v>5209</v>
      </c>
      <c r="V1297" s="77"/>
      <c r="W1297" s="77"/>
      <c r="X1297" s="81" t="s">
        <v>7208</v>
      </c>
      <c r="Y1297" s="77"/>
    </row>
    <row r="1298" spans="1:25" x14ac:dyDescent="0.25">
      <c r="A1298" s="62" t="s">
        <v>959</v>
      </c>
      <c r="B1298" s="62" t="s">
        <v>959</v>
      </c>
      <c r="C1298" s="63"/>
      <c r="D1298" s="64"/>
      <c r="E1298" s="65"/>
      <c r="F1298" s="66"/>
      <c r="G1298" s="63" t="str">
        <f>IF(Edges[[#This Row],[Relationship]]="Tweet","Skip","Show")</f>
        <v>Skip</v>
      </c>
      <c r="H1298" s="67"/>
      <c r="I1298" s="68"/>
      <c r="J1298" s="68"/>
      <c r="K1298" s="34"/>
      <c r="L1298" s="75">
        <v>1298</v>
      </c>
      <c r="M129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98" s="77" t="s">
        <v>178</v>
      </c>
      <c r="O1298" s="79">
        <v>44529.425486111111</v>
      </c>
      <c r="P1298" s="77" t="s">
        <v>2851</v>
      </c>
      <c r="Q1298" s="80" t="s">
        <v>3759</v>
      </c>
      <c r="R1298" s="77" t="s">
        <v>4018</v>
      </c>
      <c r="S1298" s="77"/>
      <c r="T1298" s="79">
        <v>44529.425486111111</v>
      </c>
      <c r="U1298" s="80" t="s">
        <v>5210</v>
      </c>
      <c r="V1298" s="77"/>
      <c r="W1298" s="77"/>
      <c r="X1298" s="81" t="s">
        <v>7209</v>
      </c>
      <c r="Y1298" s="77"/>
    </row>
    <row r="1299" spans="1:25" x14ac:dyDescent="0.25">
      <c r="A1299" s="62" t="s">
        <v>960</v>
      </c>
      <c r="B1299" s="62" t="s">
        <v>960</v>
      </c>
      <c r="C1299" s="63"/>
      <c r="D1299" s="64"/>
      <c r="E1299" s="65"/>
      <c r="F1299" s="66"/>
      <c r="G1299" s="63" t="str">
        <f>IF(Edges[[#This Row],[Relationship]]="Tweet","Skip","Show")</f>
        <v>Skip</v>
      </c>
      <c r="H1299" s="67"/>
      <c r="I1299" s="68"/>
      <c r="J1299" s="68"/>
      <c r="K1299" s="34"/>
      <c r="L1299" s="75">
        <v>1299</v>
      </c>
      <c r="M129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299" s="77" t="s">
        <v>178</v>
      </c>
      <c r="O1299" s="79">
        <v>44529.426921296297</v>
      </c>
      <c r="P1299" s="77" t="s">
        <v>2852</v>
      </c>
      <c r="Q1299" s="80" t="s">
        <v>3760</v>
      </c>
      <c r="R1299" s="77" t="s">
        <v>4018</v>
      </c>
      <c r="S1299" s="77" t="s">
        <v>1668</v>
      </c>
      <c r="T1299" s="79">
        <v>44529.426921296297</v>
      </c>
      <c r="U1299" s="80" t="s">
        <v>5211</v>
      </c>
      <c r="V1299" s="77"/>
      <c r="W1299" s="77"/>
      <c r="X1299" s="81" t="s">
        <v>7210</v>
      </c>
      <c r="Y1299" s="77"/>
    </row>
    <row r="1300" spans="1:25" x14ac:dyDescent="0.25">
      <c r="A1300" s="62" t="s">
        <v>961</v>
      </c>
      <c r="B1300" s="62" t="s">
        <v>1631</v>
      </c>
      <c r="C1300" s="63"/>
      <c r="D1300" s="64"/>
      <c r="E1300" s="65"/>
      <c r="F1300" s="66"/>
      <c r="G1300" s="63" t="str">
        <f>IF(Edges[[#This Row],[Relationship]]="Tweet","Skip","Show")</f>
        <v>Show</v>
      </c>
      <c r="H1300" s="67"/>
      <c r="I1300" s="68"/>
      <c r="J1300" s="68"/>
      <c r="K1300" s="34"/>
      <c r="L1300" s="75">
        <v>1300</v>
      </c>
      <c r="M130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00" s="77" t="s">
        <v>2278</v>
      </c>
      <c r="O1300" s="79">
        <v>44529.426932870374</v>
      </c>
      <c r="P1300" s="77" t="s">
        <v>2784</v>
      </c>
      <c r="Q1300" s="77"/>
      <c r="R1300" s="77"/>
      <c r="S1300" s="77"/>
      <c r="T1300" s="79">
        <v>44529.426932870374</v>
      </c>
      <c r="U1300" s="80" t="s">
        <v>5212</v>
      </c>
      <c r="V1300" s="77"/>
      <c r="W1300" s="77"/>
      <c r="X1300" s="81" t="s">
        <v>7211</v>
      </c>
      <c r="Y1300" s="77"/>
    </row>
    <row r="1301" spans="1:25" x14ac:dyDescent="0.25">
      <c r="A1301" s="62" t="s">
        <v>962</v>
      </c>
      <c r="B1301" s="62" t="s">
        <v>1998</v>
      </c>
      <c r="C1301" s="63"/>
      <c r="D1301" s="64"/>
      <c r="E1301" s="65"/>
      <c r="F1301" s="66"/>
      <c r="G1301" s="63" t="str">
        <f>IF(Edges[[#This Row],[Relationship]]="Tweet","Skip","Show")</f>
        <v>Show</v>
      </c>
      <c r="H1301" s="67"/>
      <c r="I1301" s="68"/>
      <c r="J1301" s="68"/>
      <c r="K1301" s="34"/>
      <c r="L1301" s="75">
        <v>1301</v>
      </c>
      <c r="M130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01" s="77" t="s">
        <v>2278</v>
      </c>
      <c r="O1301" s="79">
        <v>44529.427118055559</v>
      </c>
      <c r="P1301" s="77" t="s">
        <v>2853</v>
      </c>
      <c r="Q1301" s="80" t="s">
        <v>3761</v>
      </c>
      <c r="R1301" s="77" t="s">
        <v>4045</v>
      </c>
      <c r="S1301" s="77"/>
      <c r="T1301" s="79">
        <v>44529.427118055559</v>
      </c>
      <c r="U1301" s="80" t="s">
        <v>5213</v>
      </c>
      <c r="V1301" s="77"/>
      <c r="W1301" s="77"/>
      <c r="X1301" s="81" t="s">
        <v>7212</v>
      </c>
      <c r="Y1301" s="77"/>
    </row>
    <row r="1302" spans="1:25" x14ac:dyDescent="0.25">
      <c r="A1302" s="62" t="s">
        <v>962</v>
      </c>
      <c r="B1302" s="62" t="s">
        <v>1999</v>
      </c>
      <c r="C1302" s="63"/>
      <c r="D1302" s="64"/>
      <c r="E1302" s="65"/>
      <c r="F1302" s="66"/>
      <c r="G1302" s="63" t="str">
        <f>IF(Edges[[#This Row],[Relationship]]="Tweet","Skip","Show")</f>
        <v>Show</v>
      </c>
      <c r="H1302" s="67"/>
      <c r="I1302" s="68"/>
      <c r="J1302" s="68"/>
      <c r="K1302" s="34"/>
      <c r="L1302" s="75">
        <v>1302</v>
      </c>
      <c r="M130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02" s="77" t="s">
        <v>2278</v>
      </c>
      <c r="O1302" s="79">
        <v>44529.427118055559</v>
      </c>
      <c r="P1302" s="77" t="s">
        <v>2853</v>
      </c>
      <c r="Q1302" s="80" t="s">
        <v>3761</v>
      </c>
      <c r="R1302" s="77" t="s">
        <v>4045</v>
      </c>
      <c r="S1302" s="77"/>
      <c r="T1302" s="79">
        <v>44529.427118055559</v>
      </c>
      <c r="U1302" s="80" t="s">
        <v>5213</v>
      </c>
      <c r="V1302" s="77"/>
      <c r="W1302" s="77"/>
      <c r="X1302" s="81" t="s">
        <v>7212</v>
      </c>
      <c r="Y1302" s="77"/>
    </row>
    <row r="1303" spans="1:25" x14ac:dyDescent="0.25">
      <c r="A1303" s="62" t="s">
        <v>963</v>
      </c>
      <c r="B1303" s="62" t="s">
        <v>1631</v>
      </c>
      <c r="C1303" s="63"/>
      <c r="D1303" s="64"/>
      <c r="E1303" s="65"/>
      <c r="F1303" s="66"/>
      <c r="G1303" s="63" t="str">
        <f>IF(Edges[[#This Row],[Relationship]]="Tweet","Skip","Show")</f>
        <v>Show</v>
      </c>
      <c r="H1303" s="67"/>
      <c r="I1303" s="68"/>
      <c r="J1303" s="68"/>
      <c r="K1303" s="34"/>
      <c r="L1303" s="75">
        <v>1303</v>
      </c>
      <c r="M130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03" s="77" t="s">
        <v>2278</v>
      </c>
      <c r="O1303" s="79">
        <v>44529.427604166667</v>
      </c>
      <c r="P1303" s="77" t="s">
        <v>2784</v>
      </c>
      <c r="Q1303" s="77"/>
      <c r="R1303" s="77"/>
      <c r="S1303" s="77"/>
      <c r="T1303" s="79">
        <v>44529.427604166667</v>
      </c>
      <c r="U1303" s="80" t="s">
        <v>5214</v>
      </c>
      <c r="V1303" s="77"/>
      <c r="W1303" s="77"/>
      <c r="X1303" s="81" t="s">
        <v>7213</v>
      </c>
      <c r="Y1303" s="77"/>
    </row>
    <row r="1304" spans="1:25" x14ac:dyDescent="0.25">
      <c r="A1304" s="62" t="s">
        <v>964</v>
      </c>
      <c r="B1304" s="62" t="s">
        <v>1631</v>
      </c>
      <c r="C1304" s="63"/>
      <c r="D1304" s="64"/>
      <c r="E1304" s="65"/>
      <c r="F1304" s="66"/>
      <c r="G1304" s="63" t="str">
        <f>IF(Edges[[#This Row],[Relationship]]="Tweet","Skip","Show")</f>
        <v>Show</v>
      </c>
      <c r="H1304" s="67"/>
      <c r="I1304" s="68"/>
      <c r="J1304" s="68"/>
      <c r="K1304" s="34"/>
      <c r="L1304" s="75">
        <v>1304</v>
      </c>
      <c r="M130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04" s="77" t="s">
        <v>2278</v>
      </c>
      <c r="O1304" s="79">
        <v>44529.427662037036</v>
      </c>
      <c r="P1304" s="77" t="s">
        <v>2784</v>
      </c>
      <c r="Q1304" s="77"/>
      <c r="R1304" s="77"/>
      <c r="S1304" s="77"/>
      <c r="T1304" s="79">
        <v>44529.427662037036</v>
      </c>
      <c r="U1304" s="80" t="s">
        <v>5215</v>
      </c>
      <c r="V1304" s="77"/>
      <c r="W1304" s="77"/>
      <c r="X1304" s="81" t="s">
        <v>7214</v>
      </c>
      <c r="Y1304" s="77"/>
    </row>
    <row r="1305" spans="1:25" x14ac:dyDescent="0.25">
      <c r="A1305" s="62" t="s">
        <v>965</v>
      </c>
      <c r="B1305" s="62" t="s">
        <v>1702</v>
      </c>
      <c r="C1305" s="63"/>
      <c r="D1305" s="64"/>
      <c r="E1305" s="65"/>
      <c r="F1305" s="66"/>
      <c r="G1305" s="63" t="str">
        <f>IF(Edges[[#This Row],[Relationship]]="Tweet","Skip","Show")</f>
        <v>Show</v>
      </c>
      <c r="H1305" s="67"/>
      <c r="I1305" s="68"/>
      <c r="J1305" s="68"/>
      <c r="K1305" s="34"/>
      <c r="L1305" s="75">
        <v>1305</v>
      </c>
      <c r="M130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05" s="77" t="s">
        <v>2278</v>
      </c>
      <c r="O1305" s="79">
        <v>44529.427662037036</v>
      </c>
      <c r="P1305" s="77" t="s">
        <v>2854</v>
      </c>
      <c r="Q1305" s="80" t="s">
        <v>3580</v>
      </c>
      <c r="R1305" s="77" t="s">
        <v>4017</v>
      </c>
      <c r="S1305" s="77"/>
      <c r="T1305" s="79">
        <v>44529.427662037036</v>
      </c>
      <c r="U1305" s="80" t="s">
        <v>5216</v>
      </c>
      <c r="V1305" s="77"/>
      <c r="W1305" s="77"/>
      <c r="X1305" s="81" t="s">
        <v>7215</v>
      </c>
      <c r="Y1305" s="77"/>
    </row>
    <row r="1306" spans="1:25" x14ac:dyDescent="0.25">
      <c r="A1306" s="62" t="s">
        <v>965</v>
      </c>
      <c r="B1306" s="62" t="s">
        <v>1698</v>
      </c>
      <c r="C1306" s="63"/>
      <c r="D1306" s="64"/>
      <c r="E1306" s="65"/>
      <c r="F1306" s="66"/>
      <c r="G1306" s="63" t="str">
        <f>IF(Edges[[#This Row],[Relationship]]="Tweet","Skip","Show")</f>
        <v>Show</v>
      </c>
      <c r="H1306" s="67"/>
      <c r="I1306" s="68"/>
      <c r="J1306" s="68"/>
      <c r="K1306" s="34"/>
      <c r="L1306" s="75">
        <v>1306</v>
      </c>
      <c r="M130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06" s="77" t="s">
        <v>2278</v>
      </c>
      <c r="O1306" s="79">
        <v>44529.427662037036</v>
      </c>
      <c r="P1306" s="77" t="s">
        <v>2854</v>
      </c>
      <c r="Q1306" s="80" t="s">
        <v>3580</v>
      </c>
      <c r="R1306" s="77" t="s">
        <v>4017</v>
      </c>
      <c r="S1306" s="77"/>
      <c r="T1306" s="79">
        <v>44529.427662037036</v>
      </c>
      <c r="U1306" s="80" t="s">
        <v>5216</v>
      </c>
      <c r="V1306" s="77"/>
      <c r="W1306" s="77"/>
      <c r="X1306" s="81" t="s">
        <v>7215</v>
      </c>
      <c r="Y1306" s="77"/>
    </row>
    <row r="1307" spans="1:25" x14ac:dyDescent="0.25">
      <c r="A1307" s="62" t="s">
        <v>965</v>
      </c>
      <c r="B1307" s="62" t="s">
        <v>1528</v>
      </c>
      <c r="C1307" s="63"/>
      <c r="D1307" s="64"/>
      <c r="E1307" s="65"/>
      <c r="F1307" s="66"/>
      <c r="G1307" s="63" t="str">
        <f>IF(Edges[[#This Row],[Relationship]]="Tweet","Skip","Show")</f>
        <v>Show</v>
      </c>
      <c r="H1307" s="67"/>
      <c r="I1307" s="68"/>
      <c r="J1307" s="68"/>
      <c r="K1307" s="34"/>
      <c r="L1307" s="75">
        <v>1307</v>
      </c>
      <c r="M130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07" s="77" t="s">
        <v>2278</v>
      </c>
      <c r="O1307" s="79">
        <v>44529.427662037036</v>
      </c>
      <c r="P1307" s="77" t="s">
        <v>2854</v>
      </c>
      <c r="Q1307" s="80" t="s">
        <v>3580</v>
      </c>
      <c r="R1307" s="77" t="s">
        <v>4017</v>
      </c>
      <c r="S1307" s="77"/>
      <c r="T1307" s="79">
        <v>44529.427662037036</v>
      </c>
      <c r="U1307" s="80" t="s">
        <v>5216</v>
      </c>
      <c r="V1307" s="77"/>
      <c r="W1307" s="77"/>
      <c r="X1307" s="81" t="s">
        <v>7215</v>
      </c>
      <c r="Y1307" s="77"/>
    </row>
    <row r="1308" spans="1:25" x14ac:dyDescent="0.25">
      <c r="A1308" s="62" t="s">
        <v>966</v>
      </c>
      <c r="B1308" s="62" t="s">
        <v>1631</v>
      </c>
      <c r="C1308" s="63"/>
      <c r="D1308" s="64"/>
      <c r="E1308" s="65"/>
      <c r="F1308" s="66"/>
      <c r="G1308" s="63" t="str">
        <f>IF(Edges[[#This Row],[Relationship]]="Tweet","Skip","Show")</f>
        <v>Show</v>
      </c>
      <c r="H1308" s="67"/>
      <c r="I1308" s="68"/>
      <c r="J1308" s="68"/>
      <c r="K1308" s="34"/>
      <c r="L1308" s="75">
        <v>1308</v>
      </c>
      <c r="M130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08" s="77" t="s">
        <v>2278</v>
      </c>
      <c r="O1308" s="79">
        <v>44529.42869212963</v>
      </c>
      <c r="P1308" s="77" t="s">
        <v>2784</v>
      </c>
      <c r="Q1308" s="77"/>
      <c r="R1308" s="77"/>
      <c r="S1308" s="77"/>
      <c r="T1308" s="79">
        <v>44529.42869212963</v>
      </c>
      <c r="U1308" s="80" t="s">
        <v>5217</v>
      </c>
      <c r="V1308" s="77"/>
      <c r="W1308" s="77"/>
      <c r="X1308" s="81" t="s">
        <v>7216</v>
      </c>
      <c r="Y1308" s="77"/>
    </row>
    <row r="1309" spans="1:25" x14ac:dyDescent="0.25">
      <c r="A1309" s="62" t="s">
        <v>967</v>
      </c>
      <c r="B1309" s="62" t="s">
        <v>967</v>
      </c>
      <c r="C1309" s="63"/>
      <c r="D1309" s="64"/>
      <c r="E1309" s="65"/>
      <c r="F1309" s="66"/>
      <c r="G1309" s="63" t="str">
        <f>IF(Edges[[#This Row],[Relationship]]="Tweet","Skip","Show")</f>
        <v>Skip</v>
      </c>
      <c r="H1309" s="67"/>
      <c r="I1309" s="68"/>
      <c r="J1309" s="68"/>
      <c r="K1309" s="34"/>
      <c r="L1309" s="75">
        <v>1309</v>
      </c>
      <c r="M130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09" s="77" t="s">
        <v>178</v>
      </c>
      <c r="O1309" s="79">
        <v>44529.428865740738</v>
      </c>
      <c r="P1309" s="77" t="s">
        <v>2855</v>
      </c>
      <c r="Q1309" s="77"/>
      <c r="R1309" s="77"/>
      <c r="S1309" s="77" t="s">
        <v>4182</v>
      </c>
      <c r="T1309" s="79">
        <v>44529.428865740738</v>
      </c>
      <c r="U1309" s="80" t="s">
        <v>5218</v>
      </c>
      <c r="V1309" s="77"/>
      <c r="W1309" s="77"/>
      <c r="X1309" s="81" t="s">
        <v>7217</v>
      </c>
      <c r="Y1309" s="77"/>
    </row>
    <row r="1310" spans="1:25" x14ac:dyDescent="0.25">
      <c r="A1310" s="62" t="s">
        <v>968</v>
      </c>
      <c r="B1310" s="62" t="s">
        <v>2000</v>
      </c>
      <c r="C1310" s="63"/>
      <c r="D1310" s="64"/>
      <c r="E1310" s="65"/>
      <c r="F1310" s="66"/>
      <c r="G1310" s="63" t="str">
        <f>IF(Edges[[#This Row],[Relationship]]="Tweet","Skip","Show")</f>
        <v>Show</v>
      </c>
      <c r="H1310" s="67"/>
      <c r="I1310" s="68"/>
      <c r="J1310" s="68"/>
      <c r="K1310" s="34"/>
      <c r="L1310" s="75">
        <v>1310</v>
      </c>
      <c r="M131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10" s="77" t="s">
        <v>2279</v>
      </c>
      <c r="O1310" s="79">
        <v>44529.428993055553</v>
      </c>
      <c r="P1310" s="77" t="s">
        <v>2856</v>
      </c>
      <c r="Q1310" s="77"/>
      <c r="R1310" s="77"/>
      <c r="S1310" s="77"/>
      <c r="T1310" s="79">
        <v>44529.428993055553</v>
      </c>
      <c r="U1310" s="80" t="s">
        <v>5219</v>
      </c>
      <c r="V1310" s="77"/>
      <c r="W1310" s="77"/>
      <c r="X1310" s="81" t="s">
        <v>7218</v>
      </c>
      <c r="Y1310" s="81" t="s">
        <v>8426</v>
      </c>
    </row>
    <row r="1311" spans="1:25" x14ac:dyDescent="0.25">
      <c r="A1311" s="62" t="s">
        <v>969</v>
      </c>
      <c r="B1311" s="62" t="s">
        <v>969</v>
      </c>
      <c r="C1311" s="63"/>
      <c r="D1311" s="64"/>
      <c r="E1311" s="65"/>
      <c r="F1311" s="66"/>
      <c r="G1311" s="63" t="str">
        <f>IF(Edges[[#This Row],[Relationship]]="Tweet","Skip","Show")</f>
        <v>Skip</v>
      </c>
      <c r="H1311" s="67"/>
      <c r="I1311" s="68"/>
      <c r="J1311" s="68"/>
      <c r="K1311" s="34"/>
      <c r="L1311" s="75">
        <v>1311</v>
      </c>
      <c r="M131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11" s="77" t="s">
        <v>178</v>
      </c>
      <c r="O1311" s="79">
        <v>44529.429131944446</v>
      </c>
      <c r="P1311" s="77" t="s">
        <v>2857</v>
      </c>
      <c r="Q1311" s="80" t="s">
        <v>3762</v>
      </c>
      <c r="R1311" s="77" t="s">
        <v>4021</v>
      </c>
      <c r="S1311" s="77" t="s">
        <v>4183</v>
      </c>
      <c r="T1311" s="79">
        <v>44529.429131944446</v>
      </c>
      <c r="U1311" s="80" t="s">
        <v>5220</v>
      </c>
      <c r="V1311" s="77"/>
      <c r="W1311" s="77"/>
      <c r="X1311" s="81" t="s">
        <v>7219</v>
      </c>
      <c r="Y1311" s="77"/>
    </row>
    <row r="1312" spans="1:25" x14ac:dyDescent="0.25">
      <c r="A1312" s="62" t="s">
        <v>970</v>
      </c>
      <c r="B1312" s="62" t="s">
        <v>1631</v>
      </c>
      <c r="C1312" s="63"/>
      <c r="D1312" s="64"/>
      <c r="E1312" s="65"/>
      <c r="F1312" s="66"/>
      <c r="G1312" s="63" t="str">
        <f>IF(Edges[[#This Row],[Relationship]]="Tweet","Skip","Show")</f>
        <v>Show</v>
      </c>
      <c r="H1312" s="67"/>
      <c r="I1312" s="68"/>
      <c r="J1312" s="68"/>
      <c r="K1312" s="34"/>
      <c r="L1312" s="75">
        <v>1312</v>
      </c>
      <c r="M131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12" s="77" t="s">
        <v>2278</v>
      </c>
      <c r="O1312" s="79">
        <v>44529.429143518515</v>
      </c>
      <c r="P1312" s="77" t="s">
        <v>2784</v>
      </c>
      <c r="Q1312" s="77"/>
      <c r="R1312" s="77"/>
      <c r="S1312" s="77"/>
      <c r="T1312" s="79">
        <v>44529.429143518515</v>
      </c>
      <c r="U1312" s="80" t="s">
        <v>5221</v>
      </c>
      <c r="V1312" s="77"/>
      <c r="W1312" s="77"/>
      <c r="X1312" s="81" t="s">
        <v>7220</v>
      </c>
      <c r="Y1312" s="77"/>
    </row>
    <row r="1313" spans="1:25" x14ac:dyDescent="0.25">
      <c r="A1313" s="62" t="s">
        <v>971</v>
      </c>
      <c r="B1313" s="62" t="s">
        <v>1760</v>
      </c>
      <c r="C1313" s="63"/>
      <c r="D1313" s="64"/>
      <c r="E1313" s="65"/>
      <c r="F1313" s="66"/>
      <c r="G1313" s="63" t="str">
        <f>IF(Edges[[#This Row],[Relationship]]="Tweet","Skip","Show")</f>
        <v>Show</v>
      </c>
      <c r="H1313" s="67"/>
      <c r="I1313" s="68"/>
      <c r="J1313" s="68"/>
      <c r="K1313" s="34"/>
      <c r="L1313" s="75">
        <v>1313</v>
      </c>
      <c r="M131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13" s="77" t="s">
        <v>2278</v>
      </c>
      <c r="O1313" s="79">
        <v>44529.429166666669</v>
      </c>
      <c r="P1313" s="77" t="s">
        <v>2386</v>
      </c>
      <c r="Q1313" s="77"/>
      <c r="R1313" s="77"/>
      <c r="S1313" s="77"/>
      <c r="T1313" s="79">
        <v>44529.429166666669</v>
      </c>
      <c r="U1313" s="80" t="s">
        <v>5222</v>
      </c>
      <c r="V1313" s="77"/>
      <c r="W1313" s="77"/>
      <c r="X1313" s="81" t="s">
        <v>7221</v>
      </c>
      <c r="Y1313" s="77"/>
    </row>
    <row r="1314" spans="1:25" x14ac:dyDescent="0.25">
      <c r="A1314" s="62" t="s">
        <v>972</v>
      </c>
      <c r="B1314" s="62" t="s">
        <v>1631</v>
      </c>
      <c r="C1314" s="63"/>
      <c r="D1314" s="64"/>
      <c r="E1314" s="65"/>
      <c r="F1314" s="66"/>
      <c r="G1314" s="63" t="str">
        <f>IF(Edges[[#This Row],[Relationship]]="Tweet","Skip","Show")</f>
        <v>Show</v>
      </c>
      <c r="H1314" s="67"/>
      <c r="I1314" s="68"/>
      <c r="J1314" s="68"/>
      <c r="K1314" s="34"/>
      <c r="L1314" s="75">
        <v>1314</v>
      </c>
      <c r="M131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14" s="77" t="s">
        <v>2278</v>
      </c>
      <c r="O1314" s="79">
        <v>44529.429803240739</v>
      </c>
      <c r="P1314" s="77" t="s">
        <v>2784</v>
      </c>
      <c r="Q1314" s="77"/>
      <c r="R1314" s="77"/>
      <c r="S1314" s="77"/>
      <c r="T1314" s="79">
        <v>44529.429803240739</v>
      </c>
      <c r="U1314" s="80" t="s">
        <v>5223</v>
      </c>
      <c r="V1314" s="77"/>
      <c r="W1314" s="77"/>
      <c r="X1314" s="81" t="s">
        <v>7222</v>
      </c>
      <c r="Y1314" s="77"/>
    </row>
    <row r="1315" spans="1:25" x14ac:dyDescent="0.25">
      <c r="A1315" s="62" t="s">
        <v>973</v>
      </c>
      <c r="B1315" s="62" t="s">
        <v>2001</v>
      </c>
      <c r="C1315" s="63"/>
      <c r="D1315" s="64"/>
      <c r="E1315" s="65"/>
      <c r="F1315" s="66"/>
      <c r="G1315" s="63" t="str">
        <f>IF(Edges[[#This Row],[Relationship]]="Tweet","Skip","Show")</f>
        <v>Show</v>
      </c>
      <c r="H1315" s="67"/>
      <c r="I1315" s="68"/>
      <c r="J1315" s="68"/>
      <c r="K1315" s="34"/>
      <c r="L1315" s="75">
        <v>1315</v>
      </c>
      <c r="M131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15" s="77" t="s">
        <v>2278</v>
      </c>
      <c r="O1315" s="79">
        <v>44529.4299537037</v>
      </c>
      <c r="P1315" s="77" t="s">
        <v>2858</v>
      </c>
      <c r="Q1315" s="77"/>
      <c r="R1315" s="77"/>
      <c r="S1315" s="77"/>
      <c r="T1315" s="79">
        <v>44529.4299537037</v>
      </c>
      <c r="U1315" s="80" t="s">
        <v>5224</v>
      </c>
      <c r="V1315" s="77"/>
      <c r="W1315" s="77"/>
      <c r="X1315" s="81" t="s">
        <v>7223</v>
      </c>
      <c r="Y1315" s="77"/>
    </row>
    <row r="1316" spans="1:25" x14ac:dyDescent="0.25">
      <c r="A1316" s="62" t="s">
        <v>973</v>
      </c>
      <c r="B1316" s="62" t="s">
        <v>2002</v>
      </c>
      <c r="C1316" s="63"/>
      <c r="D1316" s="64"/>
      <c r="E1316" s="65"/>
      <c r="F1316" s="66"/>
      <c r="G1316" s="63" t="str">
        <f>IF(Edges[[#This Row],[Relationship]]="Tweet","Skip","Show")</f>
        <v>Show</v>
      </c>
      <c r="H1316" s="67"/>
      <c r="I1316" s="68"/>
      <c r="J1316" s="68"/>
      <c r="K1316" s="34"/>
      <c r="L1316" s="75">
        <v>1316</v>
      </c>
      <c r="M131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16" s="77" t="s">
        <v>2278</v>
      </c>
      <c r="O1316" s="79">
        <v>44529.4299537037</v>
      </c>
      <c r="P1316" s="77" t="s">
        <v>2858</v>
      </c>
      <c r="Q1316" s="77"/>
      <c r="R1316" s="77"/>
      <c r="S1316" s="77"/>
      <c r="T1316" s="79">
        <v>44529.4299537037</v>
      </c>
      <c r="U1316" s="80" t="s">
        <v>5224</v>
      </c>
      <c r="V1316" s="77"/>
      <c r="W1316" s="77"/>
      <c r="X1316" s="81" t="s">
        <v>7223</v>
      </c>
      <c r="Y1316" s="77"/>
    </row>
    <row r="1317" spans="1:25" x14ac:dyDescent="0.25">
      <c r="A1317" s="62" t="s">
        <v>973</v>
      </c>
      <c r="B1317" s="62" t="s">
        <v>2003</v>
      </c>
      <c r="C1317" s="63"/>
      <c r="D1317" s="64"/>
      <c r="E1317" s="65"/>
      <c r="F1317" s="66"/>
      <c r="G1317" s="63" t="str">
        <f>IF(Edges[[#This Row],[Relationship]]="Tweet","Skip","Show")</f>
        <v>Show</v>
      </c>
      <c r="H1317" s="67"/>
      <c r="I1317" s="68"/>
      <c r="J1317" s="68"/>
      <c r="K1317" s="34"/>
      <c r="L1317" s="75">
        <v>1317</v>
      </c>
      <c r="M131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17" s="77" t="s">
        <v>2278</v>
      </c>
      <c r="O1317" s="79">
        <v>44529.4299537037</v>
      </c>
      <c r="P1317" s="77" t="s">
        <v>2858</v>
      </c>
      <c r="Q1317" s="77"/>
      <c r="R1317" s="77"/>
      <c r="S1317" s="77"/>
      <c r="T1317" s="79">
        <v>44529.4299537037</v>
      </c>
      <c r="U1317" s="80" t="s">
        <v>5224</v>
      </c>
      <c r="V1317" s="77"/>
      <c r="W1317" s="77"/>
      <c r="X1317" s="81" t="s">
        <v>7223</v>
      </c>
      <c r="Y1317" s="77"/>
    </row>
    <row r="1318" spans="1:25" x14ac:dyDescent="0.25">
      <c r="A1318" s="62" t="s">
        <v>973</v>
      </c>
      <c r="B1318" s="62" t="s">
        <v>2004</v>
      </c>
      <c r="C1318" s="63"/>
      <c r="D1318" s="64"/>
      <c r="E1318" s="65"/>
      <c r="F1318" s="66"/>
      <c r="G1318" s="63" t="str">
        <f>IF(Edges[[#This Row],[Relationship]]="Tweet","Skip","Show")</f>
        <v>Show</v>
      </c>
      <c r="H1318" s="67"/>
      <c r="I1318" s="68"/>
      <c r="J1318" s="68"/>
      <c r="K1318" s="34"/>
      <c r="L1318" s="75">
        <v>1318</v>
      </c>
      <c r="M131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18" s="77" t="s">
        <v>2278</v>
      </c>
      <c r="O1318" s="79">
        <v>44529.4299537037</v>
      </c>
      <c r="P1318" s="77" t="s">
        <v>2858</v>
      </c>
      <c r="Q1318" s="77"/>
      <c r="R1318" s="77"/>
      <c r="S1318" s="77"/>
      <c r="T1318" s="79">
        <v>44529.4299537037</v>
      </c>
      <c r="U1318" s="80" t="s">
        <v>5224</v>
      </c>
      <c r="V1318" s="77"/>
      <c r="W1318" s="77"/>
      <c r="X1318" s="81" t="s">
        <v>7223</v>
      </c>
      <c r="Y1318" s="77"/>
    </row>
    <row r="1319" spans="1:25" x14ac:dyDescent="0.25">
      <c r="A1319" s="62" t="s">
        <v>973</v>
      </c>
      <c r="B1319" s="62" t="s">
        <v>2005</v>
      </c>
      <c r="C1319" s="63"/>
      <c r="D1319" s="64"/>
      <c r="E1319" s="65"/>
      <c r="F1319" s="66"/>
      <c r="G1319" s="63" t="str">
        <f>IF(Edges[[#This Row],[Relationship]]="Tweet","Skip","Show")</f>
        <v>Show</v>
      </c>
      <c r="H1319" s="67"/>
      <c r="I1319" s="68"/>
      <c r="J1319" s="68"/>
      <c r="K1319" s="34"/>
      <c r="L1319" s="75">
        <v>1319</v>
      </c>
      <c r="M131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19" s="77" t="s">
        <v>2278</v>
      </c>
      <c r="O1319" s="79">
        <v>44529.4299537037</v>
      </c>
      <c r="P1319" s="77" t="s">
        <v>2858</v>
      </c>
      <c r="Q1319" s="77"/>
      <c r="R1319" s="77"/>
      <c r="S1319" s="77"/>
      <c r="T1319" s="79">
        <v>44529.4299537037</v>
      </c>
      <c r="U1319" s="80" t="s">
        <v>5224</v>
      </c>
      <c r="V1319" s="77"/>
      <c r="W1319" s="77"/>
      <c r="X1319" s="81" t="s">
        <v>7223</v>
      </c>
      <c r="Y1319" s="77"/>
    </row>
    <row r="1320" spans="1:25" x14ac:dyDescent="0.25">
      <c r="A1320" s="62" t="s">
        <v>973</v>
      </c>
      <c r="B1320" s="62" t="s">
        <v>1657</v>
      </c>
      <c r="C1320" s="63"/>
      <c r="D1320" s="64"/>
      <c r="E1320" s="65"/>
      <c r="F1320" s="66"/>
      <c r="G1320" s="63" t="str">
        <f>IF(Edges[[#This Row],[Relationship]]="Tweet","Skip","Show")</f>
        <v>Show</v>
      </c>
      <c r="H1320" s="67"/>
      <c r="I1320" s="68"/>
      <c r="J1320" s="68"/>
      <c r="K1320" s="34"/>
      <c r="L1320" s="75">
        <v>1320</v>
      </c>
      <c r="M132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20" s="77" t="s">
        <v>2278</v>
      </c>
      <c r="O1320" s="79">
        <v>44529.4299537037</v>
      </c>
      <c r="P1320" s="77" t="s">
        <v>2858</v>
      </c>
      <c r="Q1320" s="77"/>
      <c r="R1320" s="77"/>
      <c r="S1320" s="77"/>
      <c r="T1320" s="79">
        <v>44529.4299537037</v>
      </c>
      <c r="U1320" s="80" t="s">
        <v>5224</v>
      </c>
      <c r="V1320" s="77"/>
      <c r="W1320" s="77"/>
      <c r="X1320" s="81" t="s">
        <v>7223</v>
      </c>
      <c r="Y1320" s="77"/>
    </row>
    <row r="1321" spans="1:25" x14ac:dyDescent="0.25">
      <c r="A1321" s="62" t="s">
        <v>974</v>
      </c>
      <c r="B1321" s="62" t="s">
        <v>2001</v>
      </c>
      <c r="C1321" s="63"/>
      <c r="D1321" s="64"/>
      <c r="E1321" s="65"/>
      <c r="F1321" s="66"/>
      <c r="G1321" s="63" t="str">
        <f>IF(Edges[[#This Row],[Relationship]]="Tweet","Skip","Show")</f>
        <v>Show</v>
      </c>
      <c r="H1321" s="67"/>
      <c r="I1321" s="68"/>
      <c r="J1321" s="68"/>
      <c r="K1321" s="34"/>
      <c r="L1321" s="75">
        <v>1321</v>
      </c>
      <c r="M132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21" s="77" t="s">
        <v>2278</v>
      </c>
      <c r="O1321" s="79">
        <v>44529.430196759262</v>
      </c>
      <c r="P1321" s="77" t="s">
        <v>2858</v>
      </c>
      <c r="Q1321" s="77"/>
      <c r="R1321" s="77"/>
      <c r="S1321" s="77"/>
      <c r="T1321" s="79">
        <v>44529.430196759262</v>
      </c>
      <c r="U1321" s="80" t="s">
        <v>5225</v>
      </c>
      <c r="V1321" s="77"/>
      <c r="W1321" s="77"/>
      <c r="X1321" s="81" t="s">
        <v>7224</v>
      </c>
      <c r="Y1321" s="77"/>
    </row>
    <row r="1322" spans="1:25" x14ac:dyDescent="0.25">
      <c r="A1322" s="62" t="s">
        <v>974</v>
      </c>
      <c r="B1322" s="62" t="s">
        <v>2002</v>
      </c>
      <c r="C1322" s="63"/>
      <c r="D1322" s="64"/>
      <c r="E1322" s="65"/>
      <c r="F1322" s="66"/>
      <c r="G1322" s="63" t="str">
        <f>IF(Edges[[#This Row],[Relationship]]="Tweet","Skip","Show")</f>
        <v>Show</v>
      </c>
      <c r="H1322" s="67"/>
      <c r="I1322" s="68"/>
      <c r="J1322" s="68"/>
      <c r="K1322" s="34"/>
      <c r="L1322" s="75">
        <v>1322</v>
      </c>
      <c r="M132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22" s="77" t="s">
        <v>2278</v>
      </c>
      <c r="O1322" s="79">
        <v>44529.430196759262</v>
      </c>
      <c r="P1322" s="77" t="s">
        <v>2858</v>
      </c>
      <c r="Q1322" s="77"/>
      <c r="R1322" s="77"/>
      <c r="S1322" s="77"/>
      <c r="T1322" s="79">
        <v>44529.430196759262</v>
      </c>
      <c r="U1322" s="80" t="s">
        <v>5225</v>
      </c>
      <c r="V1322" s="77"/>
      <c r="W1322" s="77"/>
      <c r="X1322" s="81" t="s">
        <v>7224</v>
      </c>
      <c r="Y1322" s="77"/>
    </row>
    <row r="1323" spans="1:25" x14ac:dyDescent="0.25">
      <c r="A1323" s="62" t="s">
        <v>974</v>
      </c>
      <c r="B1323" s="62" t="s">
        <v>2003</v>
      </c>
      <c r="C1323" s="63"/>
      <c r="D1323" s="64"/>
      <c r="E1323" s="65"/>
      <c r="F1323" s="66"/>
      <c r="G1323" s="63" t="str">
        <f>IF(Edges[[#This Row],[Relationship]]="Tweet","Skip","Show")</f>
        <v>Show</v>
      </c>
      <c r="H1323" s="67"/>
      <c r="I1323" s="68"/>
      <c r="J1323" s="68"/>
      <c r="K1323" s="34"/>
      <c r="L1323" s="75">
        <v>1323</v>
      </c>
      <c r="M132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23" s="77" t="s">
        <v>2278</v>
      </c>
      <c r="O1323" s="79">
        <v>44529.430196759262</v>
      </c>
      <c r="P1323" s="77" t="s">
        <v>2858</v>
      </c>
      <c r="Q1323" s="77"/>
      <c r="R1323" s="77"/>
      <c r="S1323" s="77"/>
      <c r="T1323" s="79">
        <v>44529.430196759262</v>
      </c>
      <c r="U1323" s="80" t="s">
        <v>5225</v>
      </c>
      <c r="V1323" s="77"/>
      <c r="W1323" s="77"/>
      <c r="X1323" s="81" t="s">
        <v>7224</v>
      </c>
      <c r="Y1323" s="77"/>
    </row>
    <row r="1324" spans="1:25" x14ac:dyDescent="0.25">
      <c r="A1324" s="62" t="s">
        <v>974</v>
      </c>
      <c r="B1324" s="62" t="s">
        <v>2004</v>
      </c>
      <c r="C1324" s="63"/>
      <c r="D1324" s="64"/>
      <c r="E1324" s="65"/>
      <c r="F1324" s="66"/>
      <c r="G1324" s="63" t="str">
        <f>IF(Edges[[#This Row],[Relationship]]="Tweet","Skip","Show")</f>
        <v>Show</v>
      </c>
      <c r="H1324" s="67"/>
      <c r="I1324" s="68"/>
      <c r="J1324" s="68"/>
      <c r="K1324" s="34"/>
      <c r="L1324" s="75">
        <v>1324</v>
      </c>
      <c r="M132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24" s="77" t="s">
        <v>2278</v>
      </c>
      <c r="O1324" s="79">
        <v>44529.430196759262</v>
      </c>
      <c r="P1324" s="77" t="s">
        <v>2858</v>
      </c>
      <c r="Q1324" s="77"/>
      <c r="R1324" s="77"/>
      <c r="S1324" s="77"/>
      <c r="T1324" s="79">
        <v>44529.430196759262</v>
      </c>
      <c r="U1324" s="80" t="s">
        <v>5225</v>
      </c>
      <c r="V1324" s="77"/>
      <c r="W1324" s="77"/>
      <c r="X1324" s="81" t="s">
        <v>7224</v>
      </c>
      <c r="Y1324" s="77"/>
    </row>
    <row r="1325" spans="1:25" x14ac:dyDescent="0.25">
      <c r="A1325" s="62" t="s">
        <v>974</v>
      </c>
      <c r="B1325" s="62" t="s">
        <v>2005</v>
      </c>
      <c r="C1325" s="63"/>
      <c r="D1325" s="64"/>
      <c r="E1325" s="65"/>
      <c r="F1325" s="66"/>
      <c r="G1325" s="63" t="str">
        <f>IF(Edges[[#This Row],[Relationship]]="Tweet","Skip","Show")</f>
        <v>Show</v>
      </c>
      <c r="H1325" s="67"/>
      <c r="I1325" s="68"/>
      <c r="J1325" s="68"/>
      <c r="K1325" s="34"/>
      <c r="L1325" s="75">
        <v>1325</v>
      </c>
      <c r="M132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25" s="77" t="s">
        <v>2278</v>
      </c>
      <c r="O1325" s="79">
        <v>44529.430196759262</v>
      </c>
      <c r="P1325" s="77" t="s">
        <v>2858</v>
      </c>
      <c r="Q1325" s="77"/>
      <c r="R1325" s="77"/>
      <c r="S1325" s="77"/>
      <c r="T1325" s="79">
        <v>44529.430196759262</v>
      </c>
      <c r="U1325" s="80" t="s">
        <v>5225</v>
      </c>
      <c r="V1325" s="77"/>
      <c r="W1325" s="77"/>
      <c r="X1325" s="81" t="s">
        <v>7224</v>
      </c>
      <c r="Y1325" s="77"/>
    </row>
    <row r="1326" spans="1:25" x14ac:dyDescent="0.25">
      <c r="A1326" s="62" t="s">
        <v>974</v>
      </c>
      <c r="B1326" s="62" t="s">
        <v>1657</v>
      </c>
      <c r="C1326" s="63"/>
      <c r="D1326" s="64"/>
      <c r="E1326" s="65"/>
      <c r="F1326" s="66"/>
      <c r="G1326" s="63" t="str">
        <f>IF(Edges[[#This Row],[Relationship]]="Tweet","Skip","Show")</f>
        <v>Show</v>
      </c>
      <c r="H1326" s="67"/>
      <c r="I1326" s="68"/>
      <c r="J1326" s="68"/>
      <c r="K1326" s="34"/>
      <c r="L1326" s="75">
        <v>1326</v>
      </c>
      <c r="M132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26" s="77" t="s">
        <v>2278</v>
      </c>
      <c r="O1326" s="79">
        <v>44529.430196759262</v>
      </c>
      <c r="P1326" s="77" t="s">
        <v>2858</v>
      </c>
      <c r="Q1326" s="77"/>
      <c r="R1326" s="77"/>
      <c r="S1326" s="77"/>
      <c r="T1326" s="79">
        <v>44529.430196759262</v>
      </c>
      <c r="U1326" s="80" t="s">
        <v>5225</v>
      </c>
      <c r="V1326" s="77"/>
      <c r="W1326" s="77"/>
      <c r="X1326" s="81" t="s">
        <v>7224</v>
      </c>
      <c r="Y1326" s="77"/>
    </row>
    <row r="1327" spans="1:25" x14ac:dyDescent="0.25">
      <c r="A1327" s="62" t="s">
        <v>975</v>
      </c>
      <c r="B1327" s="62" t="s">
        <v>2006</v>
      </c>
      <c r="C1327" s="63"/>
      <c r="D1327" s="64"/>
      <c r="E1327" s="65"/>
      <c r="F1327" s="66"/>
      <c r="G1327" s="63" t="str">
        <f>IF(Edges[[#This Row],[Relationship]]="Tweet","Skip","Show")</f>
        <v>Show</v>
      </c>
      <c r="H1327" s="67"/>
      <c r="I1327" s="68"/>
      <c r="J1327" s="68"/>
      <c r="K1327" s="34"/>
      <c r="L1327" s="75">
        <v>1327</v>
      </c>
      <c r="M132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27" s="77" t="s">
        <v>2278</v>
      </c>
      <c r="O1327" s="79">
        <v>44529.430231481485</v>
      </c>
      <c r="P1327" s="77" t="s">
        <v>2859</v>
      </c>
      <c r="Q1327" s="77"/>
      <c r="R1327" s="77"/>
      <c r="S1327" s="77"/>
      <c r="T1327" s="79">
        <v>44529.430231481485</v>
      </c>
      <c r="U1327" s="80" t="s">
        <v>5226</v>
      </c>
      <c r="V1327" s="77"/>
      <c r="W1327" s="77"/>
      <c r="X1327" s="81" t="s">
        <v>7225</v>
      </c>
      <c r="Y1327" s="77"/>
    </row>
    <row r="1328" spans="1:25" x14ac:dyDescent="0.25">
      <c r="A1328" s="62" t="s">
        <v>976</v>
      </c>
      <c r="B1328" s="62" t="s">
        <v>976</v>
      </c>
      <c r="C1328" s="63"/>
      <c r="D1328" s="64"/>
      <c r="E1328" s="65"/>
      <c r="F1328" s="66"/>
      <c r="G1328" s="63" t="str">
        <f>IF(Edges[[#This Row],[Relationship]]="Tweet","Skip","Show")</f>
        <v>Skip</v>
      </c>
      <c r="H1328" s="67"/>
      <c r="I1328" s="68"/>
      <c r="J1328" s="68"/>
      <c r="K1328" s="34"/>
      <c r="L1328" s="75">
        <v>1328</v>
      </c>
      <c r="M132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28" s="77" t="s">
        <v>178</v>
      </c>
      <c r="O1328" s="79">
        <v>44529.430613425924</v>
      </c>
      <c r="P1328" s="77" t="s">
        <v>2860</v>
      </c>
      <c r="Q1328" s="80" t="s">
        <v>3763</v>
      </c>
      <c r="R1328" s="77" t="s">
        <v>4018</v>
      </c>
      <c r="S1328" s="77"/>
      <c r="T1328" s="79">
        <v>44529.430613425924</v>
      </c>
      <c r="U1328" s="80" t="s">
        <v>5227</v>
      </c>
      <c r="V1328" s="77"/>
      <c r="W1328" s="77"/>
      <c r="X1328" s="81" t="s">
        <v>7226</v>
      </c>
      <c r="Y1328" s="77"/>
    </row>
    <row r="1329" spans="1:25" x14ac:dyDescent="0.25">
      <c r="A1329" s="62" t="s">
        <v>977</v>
      </c>
      <c r="B1329" s="62" t="s">
        <v>977</v>
      </c>
      <c r="C1329" s="63"/>
      <c r="D1329" s="64"/>
      <c r="E1329" s="65"/>
      <c r="F1329" s="66"/>
      <c r="G1329" s="63" t="str">
        <f>IF(Edges[[#This Row],[Relationship]]="Tweet","Skip","Show")</f>
        <v>Skip</v>
      </c>
      <c r="H1329" s="67"/>
      <c r="I1329" s="68"/>
      <c r="J1329" s="68"/>
      <c r="K1329" s="34"/>
      <c r="L1329" s="75">
        <v>1329</v>
      </c>
      <c r="M132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29" s="77" t="s">
        <v>178</v>
      </c>
      <c r="O1329" s="79">
        <v>44529.430625000001</v>
      </c>
      <c r="P1329" s="77" t="s">
        <v>2861</v>
      </c>
      <c r="Q1329" s="80" t="s">
        <v>3764</v>
      </c>
      <c r="R1329" s="77" t="s">
        <v>4018</v>
      </c>
      <c r="S1329" s="77"/>
      <c r="T1329" s="79">
        <v>44529.430625000001</v>
      </c>
      <c r="U1329" s="80" t="s">
        <v>5228</v>
      </c>
      <c r="V1329" s="77"/>
      <c r="W1329" s="77"/>
      <c r="X1329" s="81" t="s">
        <v>7227</v>
      </c>
      <c r="Y1329" s="77"/>
    </row>
    <row r="1330" spans="1:25" x14ac:dyDescent="0.25">
      <c r="A1330" s="62" t="s">
        <v>978</v>
      </c>
      <c r="B1330" s="62" t="s">
        <v>2007</v>
      </c>
      <c r="C1330" s="63"/>
      <c r="D1330" s="64"/>
      <c r="E1330" s="65"/>
      <c r="F1330" s="66"/>
      <c r="G1330" s="63" t="str">
        <f>IF(Edges[[#This Row],[Relationship]]="Tweet","Skip","Show")</f>
        <v>Show</v>
      </c>
      <c r="H1330" s="67"/>
      <c r="I1330" s="68"/>
      <c r="J1330" s="68"/>
      <c r="K1330" s="34"/>
      <c r="L1330" s="75">
        <v>1330</v>
      </c>
      <c r="M133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30" s="77" t="s">
        <v>2278</v>
      </c>
      <c r="O1330" s="79">
        <v>44529.316365740742</v>
      </c>
      <c r="P1330" s="77" t="s">
        <v>2862</v>
      </c>
      <c r="Q1330" s="80" t="s">
        <v>3765</v>
      </c>
      <c r="R1330" s="77" t="s">
        <v>4018</v>
      </c>
      <c r="S1330" s="77"/>
      <c r="T1330" s="79">
        <v>44529.316365740742</v>
      </c>
      <c r="U1330" s="80" t="s">
        <v>5229</v>
      </c>
      <c r="V1330" s="77"/>
      <c r="W1330" s="77"/>
      <c r="X1330" s="81" t="s">
        <v>7228</v>
      </c>
      <c r="Y1330" s="81" t="s">
        <v>8427</v>
      </c>
    </row>
    <row r="1331" spans="1:25" x14ac:dyDescent="0.25">
      <c r="A1331" s="62" t="s">
        <v>978</v>
      </c>
      <c r="B1331" s="62" t="s">
        <v>2007</v>
      </c>
      <c r="C1331" s="63"/>
      <c r="D1331" s="64"/>
      <c r="E1331" s="65"/>
      <c r="F1331" s="66"/>
      <c r="G1331" s="63" t="str">
        <f>IF(Edges[[#This Row],[Relationship]]="Tweet","Skip","Show")</f>
        <v>Show</v>
      </c>
      <c r="H1331" s="67"/>
      <c r="I1331" s="68"/>
      <c r="J1331" s="68"/>
      <c r="K1331" s="34"/>
      <c r="L1331" s="75">
        <v>1331</v>
      </c>
      <c r="M133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31" s="77" t="s">
        <v>2278</v>
      </c>
      <c r="O1331" s="79">
        <v>44529.431493055556</v>
      </c>
      <c r="P1331" s="77" t="s">
        <v>2863</v>
      </c>
      <c r="Q1331" s="80" t="s">
        <v>3766</v>
      </c>
      <c r="R1331" s="77" t="s">
        <v>4018</v>
      </c>
      <c r="S1331" s="77"/>
      <c r="T1331" s="79">
        <v>44529.431493055556</v>
      </c>
      <c r="U1331" s="80" t="s">
        <v>5230</v>
      </c>
      <c r="V1331" s="77"/>
      <c r="W1331" s="77"/>
      <c r="X1331" s="81" t="s">
        <v>7229</v>
      </c>
      <c r="Y1331" s="81" t="s">
        <v>8428</v>
      </c>
    </row>
    <row r="1332" spans="1:25" x14ac:dyDescent="0.25">
      <c r="A1332" s="62" t="s">
        <v>978</v>
      </c>
      <c r="B1332" s="62" t="s">
        <v>2008</v>
      </c>
      <c r="C1332" s="63"/>
      <c r="D1332" s="64"/>
      <c r="E1332" s="65"/>
      <c r="F1332" s="66"/>
      <c r="G1332" s="63" t="str">
        <f>IF(Edges[[#This Row],[Relationship]]="Tweet","Skip","Show")</f>
        <v>Show</v>
      </c>
      <c r="H1332" s="67"/>
      <c r="I1332" s="68"/>
      <c r="J1332" s="68"/>
      <c r="K1332" s="34"/>
      <c r="L1332" s="75">
        <v>1332</v>
      </c>
      <c r="M133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32" s="77" t="s">
        <v>2278</v>
      </c>
      <c r="O1332" s="79">
        <v>44529.316365740742</v>
      </c>
      <c r="P1332" s="77" t="s">
        <v>2862</v>
      </c>
      <c r="Q1332" s="80" t="s">
        <v>3765</v>
      </c>
      <c r="R1332" s="77" t="s">
        <v>4018</v>
      </c>
      <c r="S1332" s="77"/>
      <c r="T1332" s="79">
        <v>44529.316365740742</v>
      </c>
      <c r="U1332" s="80" t="s">
        <v>5229</v>
      </c>
      <c r="V1332" s="77"/>
      <c r="W1332" s="77"/>
      <c r="X1332" s="81" t="s">
        <v>7228</v>
      </c>
      <c r="Y1332" s="81" t="s">
        <v>8427</v>
      </c>
    </row>
    <row r="1333" spans="1:25" x14ac:dyDescent="0.25">
      <c r="A1333" s="62" t="s">
        <v>978</v>
      </c>
      <c r="B1333" s="62" t="s">
        <v>2008</v>
      </c>
      <c r="C1333" s="63"/>
      <c r="D1333" s="64"/>
      <c r="E1333" s="65"/>
      <c r="F1333" s="66"/>
      <c r="G1333" s="63" t="str">
        <f>IF(Edges[[#This Row],[Relationship]]="Tweet","Skip","Show")</f>
        <v>Show</v>
      </c>
      <c r="H1333" s="67"/>
      <c r="I1333" s="68"/>
      <c r="J1333" s="68"/>
      <c r="K1333" s="34"/>
      <c r="L1333" s="75">
        <v>1333</v>
      </c>
      <c r="M133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33" s="77" t="s">
        <v>2278</v>
      </c>
      <c r="O1333" s="79">
        <v>44529.431493055556</v>
      </c>
      <c r="P1333" s="77" t="s">
        <v>2863</v>
      </c>
      <c r="Q1333" s="80" t="s">
        <v>3766</v>
      </c>
      <c r="R1333" s="77" t="s">
        <v>4018</v>
      </c>
      <c r="S1333" s="77"/>
      <c r="T1333" s="79">
        <v>44529.431493055556</v>
      </c>
      <c r="U1333" s="80" t="s">
        <v>5230</v>
      </c>
      <c r="V1333" s="77"/>
      <c r="W1333" s="77"/>
      <c r="X1333" s="81" t="s">
        <v>7229</v>
      </c>
      <c r="Y1333" s="81" t="s">
        <v>8428</v>
      </c>
    </row>
    <row r="1334" spans="1:25" x14ac:dyDescent="0.25">
      <c r="A1334" s="62" t="s">
        <v>978</v>
      </c>
      <c r="B1334" s="62" t="s">
        <v>2009</v>
      </c>
      <c r="C1334" s="63"/>
      <c r="D1334" s="64"/>
      <c r="E1334" s="65"/>
      <c r="F1334" s="66"/>
      <c r="G1334" s="63" t="str">
        <f>IF(Edges[[#This Row],[Relationship]]="Tweet","Skip","Show")</f>
        <v>Show</v>
      </c>
      <c r="H1334" s="67"/>
      <c r="I1334" s="68"/>
      <c r="J1334" s="68"/>
      <c r="K1334" s="34"/>
      <c r="L1334" s="75">
        <v>1334</v>
      </c>
      <c r="M133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34" s="77" t="s">
        <v>2278</v>
      </c>
      <c r="O1334" s="79">
        <v>44529.316365740742</v>
      </c>
      <c r="P1334" s="77" t="s">
        <v>2862</v>
      </c>
      <c r="Q1334" s="80" t="s">
        <v>3765</v>
      </c>
      <c r="R1334" s="77" t="s">
        <v>4018</v>
      </c>
      <c r="S1334" s="77"/>
      <c r="T1334" s="79">
        <v>44529.316365740742</v>
      </c>
      <c r="U1334" s="80" t="s">
        <v>5229</v>
      </c>
      <c r="V1334" s="77"/>
      <c r="W1334" s="77"/>
      <c r="X1334" s="81" t="s">
        <v>7228</v>
      </c>
      <c r="Y1334" s="81" t="s">
        <v>8427</v>
      </c>
    </row>
    <row r="1335" spans="1:25" x14ac:dyDescent="0.25">
      <c r="A1335" s="62" t="s">
        <v>978</v>
      </c>
      <c r="B1335" s="62" t="s">
        <v>2009</v>
      </c>
      <c r="C1335" s="63"/>
      <c r="D1335" s="64"/>
      <c r="E1335" s="65"/>
      <c r="F1335" s="66"/>
      <c r="G1335" s="63" t="str">
        <f>IF(Edges[[#This Row],[Relationship]]="Tweet","Skip","Show")</f>
        <v>Show</v>
      </c>
      <c r="H1335" s="67"/>
      <c r="I1335" s="68"/>
      <c r="J1335" s="68"/>
      <c r="K1335" s="34"/>
      <c r="L1335" s="75">
        <v>1335</v>
      </c>
      <c r="M133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35" s="77" t="s">
        <v>2278</v>
      </c>
      <c r="O1335" s="79">
        <v>44529.431493055556</v>
      </c>
      <c r="P1335" s="77" t="s">
        <v>2863</v>
      </c>
      <c r="Q1335" s="80" t="s">
        <v>3766</v>
      </c>
      <c r="R1335" s="77" t="s">
        <v>4018</v>
      </c>
      <c r="S1335" s="77"/>
      <c r="T1335" s="79">
        <v>44529.431493055556</v>
      </c>
      <c r="U1335" s="80" t="s">
        <v>5230</v>
      </c>
      <c r="V1335" s="77"/>
      <c r="W1335" s="77"/>
      <c r="X1335" s="81" t="s">
        <v>7229</v>
      </c>
      <c r="Y1335" s="81" t="s">
        <v>8428</v>
      </c>
    </row>
    <row r="1336" spans="1:25" x14ac:dyDescent="0.25">
      <c r="A1336" s="62" t="s">
        <v>978</v>
      </c>
      <c r="B1336" s="62" t="s">
        <v>2010</v>
      </c>
      <c r="C1336" s="63"/>
      <c r="D1336" s="64"/>
      <c r="E1336" s="65"/>
      <c r="F1336" s="66"/>
      <c r="G1336" s="63" t="str">
        <f>IF(Edges[[#This Row],[Relationship]]="Tweet","Skip","Show")</f>
        <v>Show</v>
      </c>
      <c r="H1336" s="67"/>
      <c r="I1336" s="68"/>
      <c r="J1336" s="68"/>
      <c r="K1336" s="34"/>
      <c r="L1336" s="75">
        <v>1336</v>
      </c>
      <c r="M133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36" s="77" t="s">
        <v>2278</v>
      </c>
      <c r="O1336" s="79">
        <v>44529.316365740742</v>
      </c>
      <c r="P1336" s="77" t="s">
        <v>2862</v>
      </c>
      <c r="Q1336" s="80" t="s">
        <v>3765</v>
      </c>
      <c r="R1336" s="77" t="s">
        <v>4018</v>
      </c>
      <c r="S1336" s="77"/>
      <c r="T1336" s="79">
        <v>44529.316365740742</v>
      </c>
      <c r="U1336" s="80" t="s">
        <v>5229</v>
      </c>
      <c r="V1336" s="77"/>
      <c r="W1336" s="77"/>
      <c r="X1336" s="81" t="s">
        <v>7228</v>
      </c>
      <c r="Y1336" s="81" t="s">
        <v>8427</v>
      </c>
    </row>
    <row r="1337" spans="1:25" x14ac:dyDescent="0.25">
      <c r="A1337" s="62" t="s">
        <v>978</v>
      </c>
      <c r="B1337" s="62" t="s">
        <v>2010</v>
      </c>
      <c r="C1337" s="63"/>
      <c r="D1337" s="64"/>
      <c r="E1337" s="65"/>
      <c r="F1337" s="66"/>
      <c r="G1337" s="63" t="str">
        <f>IF(Edges[[#This Row],[Relationship]]="Tweet","Skip","Show")</f>
        <v>Show</v>
      </c>
      <c r="H1337" s="67"/>
      <c r="I1337" s="68"/>
      <c r="J1337" s="68"/>
      <c r="K1337" s="34"/>
      <c r="L1337" s="75">
        <v>1337</v>
      </c>
      <c r="M133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37" s="77" t="s">
        <v>2278</v>
      </c>
      <c r="O1337" s="79">
        <v>44529.431493055556</v>
      </c>
      <c r="P1337" s="77" t="s">
        <v>2863</v>
      </c>
      <c r="Q1337" s="80" t="s">
        <v>3766</v>
      </c>
      <c r="R1337" s="77" t="s">
        <v>4018</v>
      </c>
      <c r="S1337" s="77"/>
      <c r="T1337" s="79">
        <v>44529.431493055556</v>
      </c>
      <c r="U1337" s="80" t="s">
        <v>5230</v>
      </c>
      <c r="V1337" s="77"/>
      <c r="W1337" s="77"/>
      <c r="X1337" s="81" t="s">
        <v>7229</v>
      </c>
      <c r="Y1337" s="81" t="s">
        <v>8428</v>
      </c>
    </row>
    <row r="1338" spans="1:25" x14ac:dyDescent="0.25">
      <c r="A1338" s="62" t="s">
        <v>978</v>
      </c>
      <c r="B1338" s="62" t="s">
        <v>2011</v>
      </c>
      <c r="C1338" s="63"/>
      <c r="D1338" s="64"/>
      <c r="E1338" s="65"/>
      <c r="F1338" s="66"/>
      <c r="G1338" s="63" t="str">
        <f>IF(Edges[[#This Row],[Relationship]]="Tweet","Skip","Show")</f>
        <v>Show</v>
      </c>
      <c r="H1338" s="67"/>
      <c r="I1338" s="68"/>
      <c r="J1338" s="68"/>
      <c r="K1338" s="34"/>
      <c r="L1338" s="75">
        <v>1338</v>
      </c>
      <c r="M133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38" s="77" t="s">
        <v>2279</v>
      </c>
      <c r="O1338" s="79">
        <v>44529.316365740742</v>
      </c>
      <c r="P1338" s="77" t="s">
        <v>2862</v>
      </c>
      <c r="Q1338" s="80" t="s">
        <v>3765</v>
      </c>
      <c r="R1338" s="77" t="s">
        <v>4018</v>
      </c>
      <c r="S1338" s="77"/>
      <c r="T1338" s="79">
        <v>44529.316365740742</v>
      </c>
      <c r="U1338" s="80" t="s">
        <v>5229</v>
      </c>
      <c r="V1338" s="77"/>
      <c r="W1338" s="77"/>
      <c r="X1338" s="81" t="s">
        <v>7228</v>
      </c>
      <c r="Y1338" s="81" t="s">
        <v>8427</v>
      </c>
    </row>
    <row r="1339" spans="1:25" x14ac:dyDescent="0.25">
      <c r="A1339" s="62" t="s">
        <v>978</v>
      </c>
      <c r="B1339" s="62" t="s">
        <v>2011</v>
      </c>
      <c r="C1339" s="63"/>
      <c r="D1339" s="64"/>
      <c r="E1339" s="65"/>
      <c r="F1339" s="66"/>
      <c r="G1339" s="63" t="str">
        <f>IF(Edges[[#This Row],[Relationship]]="Tweet","Skip","Show")</f>
        <v>Show</v>
      </c>
      <c r="H1339" s="67"/>
      <c r="I1339" s="68"/>
      <c r="J1339" s="68"/>
      <c r="K1339" s="34"/>
      <c r="L1339" s="75">
        <v>1339</v>
      </c>
      <c r="M133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39" s="77" t="s">
        <v>2278</v>
      </c>
      <c r="O1339" s="79">
        <v>44529.431493055556</v>
      </c>
      <c r="P1339" s="77" t="s">
        <v>2863</v>
      </c>
      <c r="Q1339" s="80" t="s">
        <v>3766</v>
      </c>
      <c r="R1339" s="77" t="s">
        <v>4018</v>
      </c>
      <c r="S1339" s="77"/>
      <c r="T1339" s="79">
        <v>44529.431493055556</v>
      </c>
      <c r="U1339" s="80" t="s">
        <v>5230</v>
      </c>
      <c r="V1339" s="77"/>
      <c r="W1339" s="77"/>
      <c r="X1339" s="81" t="s">
        <v>7229</v>
      </c>
      <c r="Y1339" s="81" t="s">
        <v>8428</v>
      </c>
    </row>
    <row r="1340" spans="1:25" x14ac:dyDescent="0.25">
      <c r="A1340" s="62" t="s">
        <v>978</v>
      </c>
      <c r="B1340" s="62" t="s">
        <v>2012</v>
      </c>
      <c r="C1340" s="63"/>
      <c r="D1340" s="64"/>
      <c r="E1340" s="65"/>
      <c r="F1340" s="66"/>
      <c r="G1340" s="63" t="str">
        <f>IF(Edges[[#This Row],[Relationship]]="Tweet","Skip","Show")</f>
        <v>Show</v>
      </c>
      <c r="H1340" s="67"/>
      <c r="I1340" s="68"/>
      <c r="J1340" s="68"/>
      <c r="K1340" s="34"/>
      <c r="L1340" s="75">
        <v>1340</v>
      </c>
      <c r="M134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40" s="77" t="s">
        <v>2278</v>
      </c>
      <c r="O1340" s="79">
        <v>44529.316365740742</v>
      </c>
      <c r="P1340" s="77" t="s">
        <v>2862</v>
      </c>
      <c r="Q1340" s="80" t="s">
        <v>3765</v>
      </c>
      <c r="R1340" s="77" t="s">
        <v>4018</v>
      </c>
      <c r="S1340" s="77"/>
      <c r="T1340" s="79">
        <v>44529.316365740742</v>
      </c>
      <c r="U1340" s="80" t="s">
        <v>5229</v>
      </c>
      <c r="V1340" s="77"/>
      <c r="W1340" s="77"/>
      <c r="X1340" s="81" t="s">
        <v>7228</v>
      </c>
      <c r="Y1340" s="81" t="s">
        <v>8427</v>
      </c>
    </row>
    <row r="1341" spans="1:25" x14ac:dyDescent="0.25">
      <c r="A1341" s="62" t="s">
        <v>978</v>
      </c>
      <c r="B1341" s="62" t="s">
        <v>2012</v>
      </c>
      <c r="C1341" s="63"/>
      <c r="D1341" s="64"/>
      <c r="E1341" s="65"/>
      <c r="F1341" s="66"/>
      <c r="G1341" s="63" t="str">
        <f>IF(Edges[[#This Row],[Relationship]]="Tweet","Skip","Show")</f>
        <v>Show</v>
      </c>
      <c r="H1341" s="67"/>
      <c r="I1341" s="68"/>
      <c r="J1341" s="68"/>
      <c r="K1341" s="34"/>
      <c r="L1341" s="75">
        <v>1341</v>
      </c>
      <c r="M134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41" s="77" t="s">
        <v>2279</v>
      </c>
      <c r="O1341" s="79">
        <v>44529.431493055556</v>
      </c>
      <c r="P1341" s="77" t="s">
        <v>2863</v>
      </c>
      <c r="Q1341" s="80" t="s">
        <v>3766</v>
      </c>
      <c r="R1341" s="77" t="s">
        <v>4018</v>
      </c>
      <c r="S1341" s="77"/>
      <c r="T1341" s="79">
        <v>44529.431493055556</v>
      </c>
      <c r="U1341" s="80" t="s">
        <v>5230</v>
      </c>
      <c r="V1341" s="77"/>
      <c r="W1341" s="77"/>
      <c r="X1341" s="81" t="s">
        <v>7229</v>
      </c>
      <c r="Y1341" s="81" t="s">
        <v>8428</v>
      </c>
    </row>
    <row r="1342" spans="1:25" x14ac:dyDescent="0.25">
      <c r="A1342" s="62" t="s">
        <v>979</v>
      </c>
      <c r="B1342" s="62" t="s">
        <v>1631</v>
      </c>
      <c r="C1342" s="63"/>
      <c r="D1342" s="64"/>
      <c r="E1342" s="65"/>
      <c r="F1342" s="66"/>
      <c r="G1342" s="63" t="str">
        <f>IF(Edges[[#This Row],[Relationship]]="Tweet","Skip","Show")</f>
        <v>Show</v>
      </c>
      <c r="H1342" s="67"/>
      <c r="I1342" s="68"/>
      <c r="J1342" s="68"/>
      <c r="K1342" s="34"/>
      <c r="L1342" s="75">
        <v>1342</v>
      </c>
      <c r="M134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42" s="77" t="s">
        <v>2278</v>
      </c>
      <c r="O1342" s="79">
        <v>44529.431620370371</v>
      </c>
      <c r="P1342" s="77" t="s">
        <v>2784</v>
      </c>
      <c r="Q1342" s="77"/>
      <c r="R1342" s="77"/>
      <c r="S1342" s="77"/>
      <c r="T1342" s="79">
        <v>44529.431620370371</v>
      </c>
      <c r="U1342" s="80" t="s">
        <v>5231</v>
      </c>
      <c r="V1342" s="77"/>
      <c r="W1342" s="77"/>
      <c r="X1342" s="81" t="s">
        <v>7230</v>
      </c>
      <c r="Y1342" s="77"/>
    </row>
    <row r="1343" spans="1:25" x14ac:dyDescent="0.25">
      <c r="A1343" s="62" t="s">
        <v>980</v>
      </c>
      <c r="B1343" s="62" t="s">
        <v>980</v>
      </c>
      <c r="C1343" s="63"/>
      <c r="D1343" s="64"/>
      <c r="E1343" s="65"/>
      <c r="F1343" s="66"/>
      <c r="G1343" s="63" t="str">
        <f>IF(Edges[[#This Row],[Relationship]]="Tweet","Skip","Show")</f>
        <v>Skip</v>
      </c>
      <c r="H1343" s="67"/>
      <c r="I1343" s="68"/>
      <c r="J1343" s="68"/>
      <c r="K1343" s="34"/>
      <c r="L1343" s="75">
        <v>1343</v>
      </c>
      <c r="M134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43" s="77" t="s">
        <v>178</v>
      </c>
      <c r="O1343" s="79">
        <v>44529.431828703702</v>
      </c>
      <c r="P1343" s="77" t="s">
        <v>2864</v>
      </c>
      <c r="Q1343" s="77"/>
      <c r="R1343" s="77"/>
      <c r="S1343" s="77" t="s">
        <v>4184</v>
      </c>
      <c r="T1343" s="79">
        <v>44529.431828703702</v>
      </c>
      <c r="U1343" s="80" t="s">
        <v>5232</v>
      </c>
      <c r="V1343" s="77"/>
      <c r="W1343" s="77"/>
      <c r="X1343" s="81" t="s">
        <v>7231</v>
      </c>
      <c r="Y1343" s="77"/>
    </row>
    <row r="1344" spans="1:25" x14ac:dyDescent="0.25">
      <c r="A1344" s="62" t="s">
        <v>981</v>
      </c>
      <c r="B1344" s="62" t="s">
        <v>981</v>
      </c>
      <c r="C1344" s="63"/>
      <c r="D1344" s="64"/>
      <c r="E1344" s="65"/>
      <c r="F1344" s="66"/>
      <c r="G1344" s="63" t="str">
        <f>IF(Edges[[#This Row],[Relationship]]="Tweet","Skip","Show")</f>
        <v>Skip</v>
      </c>
      <c r="H1344" s="67"/>
      <c r="I1344" s="68"/>
      <c r="J1344" s="68"/>
      <c r="K1344" s="34"/>
      <c r="L1344" s="75">
        <v>1344</v>
      </c>
      <c r="M134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44" s="77" t="s">
        <v>178</v>
      </c>
      <c r="O1344" s="79">
        <v>44529.431956018518</v>
      </c>
      <c r="P1344" s="77" t="s">
        <v>2865</v>
      </c>
      <c r="Q1344" s="77" t="s">
        <v>3767</v>
      </c>
      <c r="R1344" s="77" t="s">
        <v>4064</v>
      </c>
      <c r="S1344" s="77"/>
      <c r="T1344" s="79">
        <v>44529.431956018518</v>
      </c>
      <c r="U1344" s="80" t="s">
        <v>5233</v>
      </c>
      <c r="V1344" s="77"/>
      <c r="W1344" s="77"/>
      <c r="X1344" s="81" t="s">
        <v>7232</v>
      </c>
      <c r="Y1344" s="77"/>
    </row>
    <row r="1345" spans="1:25" x14ac:dyDescent="0.25">
      <c r="A1345" s="62" t="s">
        <v>982</v>
      </c>
      <c r="B1345" s="62" t="s">
        <v>982</v>
      </c>
      <c r="C1345" s="63"/>
      <c r="D1345" s="64"/>
      <c r="E1345" s="65"/>
      <c r="F1345" s="66"/>
      <c r="G1345" s="63" t="str">
        <f>IF(Edges[[#This Row],[Relationship]]="Tweet","Skip","Show")</f>
        <v>Skip</v>
      </c>
      <c r="H1345" s="67"/>
      <c r="I1345" s="68"/>
      <c r="J1345" s="68"/>
      <c r="K1345" s="34"/>
      <c r="L1345" s="75">
        <v>1345</v>
      </c>
      <c r="M134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45" s="77" t="s">
        <v>178</v>
      </c>
      <c r="O1345" s="79">
        <v>44529.432106481479</v>
      </c>
      <c r="P1345" s="77" t="s">
        <v>2866</v>
      </c>
      <c r="Q1345" s="80" t="s">
        <v>3768</v>
      </c>
      <c r="R1345" s="77" t="s">
        <v>4048</v>
      </c>
      <c r="S1345" s="77"/>
      <c r="T1345" s="79">
        <v>44529.432106481479</v>
      </c>
      <c r="U1345" s="80" t="s">
        <v>5234</v>
      </c>
      <c r="V1345" s="77"/>
      <c r="W1345" s="77"/>
      <c r="X1345" s="81" t="s">
        <v>7233</v>
      </c>
      <c r="Y1345" s="77"/>
    </row>
    <row r="1346" spans="1:25" x14ac:dyDescent="0.25">
      <c r="A1346" s="62" t="s">
        <v>983</v>
      </c>
      <c r="B1346" s="62" t="s">
        <v>983</v>
      </c>
      <c r="C1346" s="63"/>
      <c r="D1346" s="64"/>
      <c r="E1346" s="65"/>
      <c r="F1346" s="66"/>
      <c r="G1346" s="63" t="str">
        <f>IF(Edges[[#This Row],[Relationship]]="Tweet","Skip","Show")</f>
        <v>Skip</v>
      </c>
      <c r="H1346" s="67"/>
      <c r="I1346" s="68"/>
      <c r="J1346" s="68"/>
      <c r="K1346" s="34"/>
      <c r="L1346" s="75">
        <v>1346</v>
      </c>
      <c r="M134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46" s="77" t="s">
        <v>178</v>
      </c>
      <c r="O1346" s="79">
        <v>44529.424733796295</v>
      </c>
      <c r="P1346" s="77" t="s">
        <v>2867</v>
      </c>
      <c r="Q1346" s="80" t="s">
        <v>3769</v>
      </c>
      <c r="R1346" s="77" t="s">
        <v>4018</v>
      </c>
      <c r="S1346" s="77"/>
      <c r="T1346" s="79">
        <v>44529.424733796295</v>
      </c>
      <c r="U1346" s="80" t="s">
        <v>5235</v>
      </c>
      <c r="V1346" s="77"/>
      <c r="W1346" s="77"/>
      <c r="X1346" s="81" t="s">
        <v>7234</v>
      </c>
      <c r="Y1346" s="77"/>
    </row>
    <row r="1347" spans="1:25" x14ac:dyDescent="0.25">
      <c r="A1347" s="62" t="s">
        <v>984</v>
      </c>
      <c r="B1347" s="62" t="s">
        <v>983</v>
      </c>
      <c r="C1347" s="63"/>
      <c r="D1347" s="64"/>
      <c r="E1347" s="65"/>
      <c r="F1347" s="66"/>
      <c r="G1347" s="63" t="str">
        <f>IF(Edges[[#This Row],[Relationship]]="Tweet","Skip","Show")</f>
        <v>Show</v>
      </c>
      <c r="H1347" s="67"/>
      <c r="I1347" s="68"/>
      <c r="J1347" s="68"/>
      <c r="K1347" s="34"/>
      <c r="L1347" s="75">
        <v>1347</v>
      </c>
      <c r="M134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47" s="77" t="s">
        <v>2278</v>
      </c>
      <c r="O1347" s="79">
        <v>44529.432187500002</v>
      </c>
      <c r="P1347" s="77" t="s">
        <v>2868</v>
      </c>
      <c r="Q1347" s="77"/>
      <c r="R1347" s="77"/>
      <c r="S1347" s="77"/>
      <c r="T1347" s="79">
        <v>44529.432187500002</v>
      </c>
      <c r="U1347" s="80" t="s">
        <v>5236</v>
      </c>
      <c r="V1347" s="77"/>
      <c r="W1347" s="77"/>
      <c r="X1347" s="81" t="s">
        <v>7235</v>
      </c>
      <c r="Y1347" s="77"/>
    </row>
    <row r="1348" spans="1:25" x14ac:dyDescent="0.25">
      <c r="A1348" s="62" t="s">
        <v>985</v>
      </c>
      <c r="B1348" s="62" t="s">
        <v>2013</v>
      </c>
      <c r="C1348" s="63"/>
      <c r="D1348" s="64"/>
      <c r="E1348" s="65"/>
      <c r="F1348" s="66"/>
      <c r="G1348" s="63" t="str">
        <f>IF(Edges[[#This Row],[Relationship]]="Tweet","Skip","Show")</f>
        <v>Show</v>
      </c>
      <c r="H1348" s="67"/>
      <c r="I1348" s="68"/>
      <c r="J1348" s="68"/>
      <c r="K1348" s="34"/>
      <c r="L1348" s="75">
        <v>1348</v>
      </c>
      <c r="M134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48" s="77" t="s">
        <v>2278</v>
      </c>
      <c r="O1348" s="79">
        <v>44529.432256944441</v>
      </c>
      <c r="P1348" s="77" t="s">
        <v>2869</v>
      </c>
      <c r="Q1348" s="80" t="s">
        <v>3770</v>
      </c>
      <c r="R1348" s="77" t="s">
        <v>4018</v>
      </c>
      <c r="S1348" s="77"/>
      <c r="T1348" s="79">
        <v>44529.432256944441</v>
      </c>
      <c r="U1348" s="80" t="s">
        <v>5237</v>
      </c>
      <c r="V1348" s="77"/>
      <c r="W1348" s="77"/>
      <c r="X1348" s="81" t="s">
        <v>7236</v>
      </c>
      <c r="Y1348" s="81" t="s">
        <v>8429</v>
      </c>
    </row>
    <row r="1349" spans="1:25" x14ac:dyDescent="0.25">
      <c r="A1349" s="62" t="s">
        <v>985</v>
      </c>
      <c r="B1349" s="62" t="s">
        <v>2014</v>
      </c>
      <c r="C1349" s="63"/>
      <c r="D1349" s="64"/>
      <c r="E1349" s="65"/>
      <c r="F1349" s="66"/>
      <c r="G1349" s="63" t="str">
        <f>IF(Edges[[#This Row],[Relationship]]="Tweet","Skip","Show")</f>
        <v>Show</v>
      </c>
      <c r="H1349" s="67"/>
      <c r="I1349" s="68"/>
      <c r="J1349" s="68"/>
      <c r="K1349" s="34"/>
      <c r="L1349" s="75">
        <v>1349</v>
      </c>
      <c r="M134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49" s="77" t="s">
        <v>2278</v>
      </c>
      <c r="O1349" s="79">
        <v>44529.432256944441</v>
      </c>
      <c r="P1349" s="77" t="s">
        <v>2869</v>
      </c>
      <c r="Q1349" s="80" t="s">
        <v>3770</v>
      </c>
      <c r="R1349" s="77" t="s">
        <v>4018</v>
      </c>
      <c r="S1349" s="77"/>
      <c r="T1349" s="79">
        <v>44529.432256944441</v>
      </c>
      <c r="U1349" s="80" t="s">
        <v>5237</v>
      </c>
      <c r="V1349" s="77"/>
      <c r="W1349" s="77"/>
      <c r="X1349" s="81" t="s">
        <v>7236</v>
      </c>
      <c r="Y1349" s="81" t="s">
        <v>8429</v>
      </c>
    </row>
    <row r="1350" spans="1:25" x14ac:dyDescent="0.25">
      <c r="A1350" s="62" t="s">
        <v>985</v>
      </c>
      <c r="B1350" s="62" t="s">
        <v>2015</v>
      </c>
      <c r="C1350" s="63"/>
      <c r="D1350" s="64"/>
      <c r="E1350" s="65"/>
      <c r="F1350" s="66"/>
      <c r="G1350" s="63" t="str">
        <f>IF(Edges[[#This Row],[Relationship]]="Tweet","Skip","Show")</f>
        <v>Show</v>
      </c>
      <c r="H1350" s="67"/>
      <c r="I1350" s="68"/>
      <c r="J1350" s="68"/>
      <c r="K1350" s="34"/>
      <c r="L1350" s="75">
        <v>1350</v>
      </c>
      <c r="M135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50" s="77" t="s">
        <v>2279</v>
      </c>
      <c r="O1350" s="79">
        <v>44529.432256944441</v>
      </c>
      <c r="P1350" s="77" t="s">
        <v>2869</v>
      </c>
      <c r="Q1350" s="80" t="s">
        <v>3770</v>
      </c>
      <c r="R1350" s="77" t="s">
        <v>4018</v>
      </c>
      <c r="S1350" s="77"/>
      <c r="T1350" s="79">
        <v>44529.432256944441</v>
      </c>
      <c r="U1350" s="80" t="s">
        <v>5237</v>
      </c>
      <c r="V1350" s="77"/>
      <c r="W1350" s="77"/>
      <c r="X1350" s="81" t="s">
        <v>7236</v>
      </c>
      <c r="Y1350" s="81" t="s">
        <v>8429</v>
      </c>
    </row>
    <row r="1351" spans="1:25" x14ac:dyDescent="0.25">
      <c r="A1351" s="62" t="s">
        <v>986</v>
      </c>
      <c r="B1351" s="62" t="s">
        <v>986</v>
      </c>
      <c r="C1351" s="63"/>
      <c r="D1351" s="64"/>
      <c r="E1351" s="65"/>
      <c r="F1351" s="66"/>
      <c r="G1351" s="63" t="str">
        <f>IF(Edges[[#This Row],[Relationship]]="Tweet","Skip","Show")</f>
        <v>Skip</v>
      </c>
      <c r="H1351" s="67"/>
      <c r="I1351" s="68"/>
      <c r="J1351" s="68"/>
      <c r="K1351" s="34"/>
      <c r="L1351" s="75">
        <v>1351</v>
      </c>
      <c r="M135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51" s="77" t="s">
        <v>178</v>
      </c>
      <c r="O1351" s="79">
        <v>44529.432384259257</v>
      </c>
      <c r="P1351" s="77" t="s">
        <v>2870</v>
      </c>
      <c r="Q1351" s="77"/>
      <c r="R1351" s="77"/>
      <c r="S1351" s="77"/>
      <c r="T1351" s="79">
        <v>44529.432384259257</v>
      </c>
      <c r="U1351" s="80" t="s">
        <v>5238</v>
      </c>
      <c r="V1351" s="77"/>
      <c r="W1351" s="77"/>
      <c r="X1351" s="81" t="s">
        <v>7237</v>
      </c>
      <c r="Y1351" s="77"/>
    </row>
    <row r="1352" spans="1:25" x14ac:dyDescent="0.25">
      <c r="A1352" s="62" t="s">
        <v>987</v>
      </c>
      <c r="B1352" s="62" t="s">
        <v>2001</v>
      </c>
      <c r="C1352" s="63"/>
      <c r="D1352" s="64"/>
      <c r="E1352" s="65"/>
      <c r="F1352" s="66"/>
      <c r="G1352" s="63" t="str">
        <f>IF(Edges[[#This Row],[Relationship]]="Tweet","Skip","Show")</f>
        <v>Show</v>
      </c>
      <c r="H1352" s="67"/>
      <c r="I1352" s="68"/>
      <c r="J1352" s="68"/>
      <c r="K1352" s="34"/>
      <c r="L1352" s="75">
        <v>1352</v>
      </c>
      <c r="M135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52" s="77" t="s">
        <v>2278</v>
      </c>
      <c r="O1352" s="79">
        <v>44529.432557870372</v>
      </c>
      <c r="P1352" s="77" t="s">
        <v>2858</v>
      </c>
      <c r="Q1352" s="77"/>
      <c r="R1352" s="77"/>
      <c r="S1352" s="77"/>
      <c r="T1352" s="79">
        <v>44529.432557870372</v>
      </c>
      <c r="U1352" s="80" t="s">
        <v>5239</v>
      </c>
      <c r="V1352" s="77"/>
      <c r="W1352" s="77"/>
      <c r="X1352" s="81" t="s">
        <v>7238</v>
      </c>
      <c r="Y1352" s="77"/>
    </row>
    <row r="1353" spans="1:25" x14ac:dyDescent="0.25">
      <c r="A1353" s="62" t="s">
        <v>987</v>
      </c>
      <c r="B1353" s="62" t="s">
        <v>2002</v>
      </c>
      <c r="C1353" s="63"/>
      <c r="D1353" s="64"/>
      <c r="E1353" s="65"/>
      <c r="F1353" s="66"/>
      <c r="G1353" s="63" t="str">
        <f>IF(Edges[[#This Row],[Relationship]]="Tweet","Skip","Show")</f>
        <v>Show</v>
      </c>
      <c r="H1353" s="67"/>
      <c r="I1353" s="68"/>
      <c r="J1353" s="68"/>
      <c r="K1353" s="34"/>
      <c r="L1353" s="75">
        <v>1353</v>
      </c>
      <c r="M135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53" s="77" t="s">
        <v>2278</v>
      </c>
      <c r="O1353" s="79">
        <v>44529.432557870372</v>
      </c>
      <c r="P1353" s="77" t="s">
        <v>2858</v>
      </c>
      <c r="Q1353" s="77"/>
      <c r="R1353" s="77"/>
      <c r="S1353" s="77"/>
      <c r="T1353" s="79">
        <v>44529.432557870372</v>
      </c>
      <c r="U1353" s="80" t="s">
        <v>5239</v>
      </c>
      <c r="V1353" s="77"/>
      <c r="W1353" s="77"/>
      <c r="X1353" s="81" t="s">
        <v>7238</v>
      </c>
      <c r="Y1353" s="77"/>
    </row>
    <row r="1354" spans="1:25" x14ac:dyDescent="0.25">
      <c r="A1354" s="62" t="s">
        <v>987</v>
      </c>
      <c r="B1354" s="62" t="s">
        <v>2003</v>
      </c>
      <c r="C1354" s="63"/>
      <c r="D1354" s="64"/>
      <c r="E1354" s="65"/>
      <c r="F1354" s="66"/>
      <c r="G1354" s="63" t="str">
        <f>IF(Edges[[#This Row],[Relationship]]="Tweet","Skip","Show")</f>
        <v>Show</v>
      </c>
      <c r="H1354" s="67"/>
      <c r="I1354" s="68"/>
      <c r="J1354" s="68"/>
      <c r="K1354" s="34"/>
      <c r="L1354" s="75">
        <v>1354</v>
      </c>
      <c r="M135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54" s="77" t="s">
        <v>2278</v>
      </c>
      <c r="O1354" s="79">
        <v>44529.432557870372</v>
      </c>
      <c r="P1354" s="77" t="s">
        <v>2858</v>
      </c>
      <c r="Q1354" s="77"/>
      <c r="R1354" s="77"/>
      <c r="S1354" s="77"/>
      <c r="T1354" s="79">
        <v>44529.432557870372</v>
      </c>
      <c r="U1354" s="80" t="s">
        <v>5239</v>
      </c>
      <c r="V1354" s="77"/>
      <c r="W1354" s="77"/>
      <c r="X1354" s="81" t="s">
        <v>7238</v>
      </c>
      <c r="Y1354" s="77"/>
    </row>
    <row r="1355" spans="1:25" x14ac:dyDescent="0.25">
      <c r="A1355" s="62" t="s">
        <v>987</v>
      </c>
      <c r="B1355" s="62" t="s">
        <v>2004</v>
      </c>
      <c r="C1355" s="63"/>
      <c r="D1355" s="64"/>
      <c r="E1355" s="65"/>
      <c r="F1355" s="66"/>
      <c r="G1355" s="63" t="str">
        <f>IF(Edges[[#This Row],[Relationship]]="Tweet","Skip","Show")</f>
        <v>Show</v>
      </c>
      <c r="H1355" s="67"/>
      <c r="I1355" s="68"/>
      <c r="J1355" s="68"/>
      <c r="K1355" s="34"/>
      <c r="L1355" s="75">
        <v>1355</v>
      </c>
      <c r="M135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55" s="77" t="s">
        <v>2278</v>
      </c>
      <c r="O1355" s="79">
        <v>44529.432557870372</v>
      </c>
      <c r="P1355" s="77" t="s">
        <v>2858</v>
      </c>
      <c r="Q1355" s="77"/>
      <c r="R1355" s="77"/>
      <c r="S1355" s="77"/>
      <c r="T1355" s="79">
        <v>44529.432557870372</v>
      </c>
      <c r="U1355" s="80" t="s">
        <v>5239</v>
      </c>
      <c r="V1355" s="77"/>
      <c r="W1355" s="77"/>
      <c r="X1355" s="81" t="s">
        <v>7238</v>
      </c>
      <c r="Y1355" s="77"/>
    </row>
    <row r="1356" spans="1:25" x14ac:dyDescent="0.25">
      <c r="A1356" s="62" t="s">
        <v>987</v>
      </c>
      <c r="B1356" s="62" t="s">
        <v>2005</v>
      </c>
      <c r="C1356" s="63"/>
      <c r="D1356" s="64"/>
      <c r="E1356" s="65"/>
      <c r="F1356" s="66"/>
      <c r="G1356" s="63" t="str">
        <f>IF(Edges[[#This Row],[Relationship]]="Tweet","Skip","Show")</f>
        <v>Show</v>
      </c>
      <c r="H1356" s="67"/>
      <c r="I1356" s="68"/>
      <c r="J1356" s="68"/>
      <c r="K1356" s="34"/>
      <c r="L1356" s="75">
        <v>1356</v>
      </c>
      <c r="M135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56" s="77" t="s">
        <v>2278</v>
      </c>
      <c r="O1356" s="79">
        <v>44529.432557870372</v>
      </c>
      <c r="P1356" s="77" t="s">
        <v>2858</v>
      </c>
      <c r="Q1356" s="77"/>
      <c r="R1356" s="77"/>
      <c r="S1356" s="77"/>
      <c r="T1356" s="79">
        <v>44529.432557870372</v>
      </c>
      <c r="U1356" s="80" t="s">
        <v>5239</v>
      </c>
      <c r="V1356" s="77"/>
      <c r="W1356" s="77"/>
      <c r="X1356" s="81" t="s">
        <v>7238</v>
      </c>
      <c r="Y1356" s="77"/>
    </row>
    <row r="1357" spans="1:25" x14ac:dyDescent="0.25">
      <c r="A1357" s="62" t="s">
        <v>987</v>
      </c>
      <c r="B1357" s="62" t="s">
        <v>1657</v>
      </c>
      <c r="C1357" s="63"/>
      <c r="D1357" s="64"/>
      <c r="E1357" s="65"/>
      <c r="F1357" s="66"/>
      <c r="G1357" s="63" t="str">
        <f>IF(Edges[[#This Row],[Relationship]]="Tweet","Skip","Show")</f>
        <v>Show</v>
      </c>
      <c r="H1357" s="67"/>
      <c r="I1357" s="68"/>
      <c r="J1357" s="68"/>
      <c r="K1357" s="34"/>
      <c r="L1357" s="75">
        <v>1357</v>
      </c>
      <c r="M135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57" s="77" t="s">
        <v>2278</v>
      </c>
      <c r="O1357" s="79">
        <v>44529.432557870372</v>
      </c>
      <c r="P1357" s="77" t="s">
        <v>2858</v>
      </c>
      <c r="Q1357" s="77"/>
      <c r="R1357" s="77"/>
      <c r="S1357" s="77"/>
      <c r="T1357" s="79">
        <v>44529.432557870372</v>
      </c>
      <c r="U1357" s="80" t="s">
        <v>5239</v>
      </c>
      <c r="V1357" s="77"/>
      <c r="W1357" s="77"/>
      <c r="X1357" s="81" t="s">
        <v>7238</v>
      </c>
      <c r="Y1357" s="77"/>
    </row>
    <row r="1358" spans="1:25" x14ac:dyDescent="0.25">
      <c r="A1358" s="62" t="s">
        <v>988</v>
      </c>
      <c r="B1358" s="62" t="s">
        <v>1631</v>
      </c>
      <c r="C1358" s="63"/>
      <c r="D1358" s="64"/>
      <c r="E1358" s="65"/>
      <c r="F1358" s="66"/>
      <c r="G1358" s="63" t="str">
        <f>IF(Edges[[#This Row],[Relationship]]="Tweet","Skip","Show")</f>
        <v>Show</v>
      </c>
      <c r="H1358" s="67"/>
      <c r="I1358" s="68"/>
      <c r="J1358" s="68"/>
      <c r="K1358" s="34"/>
      <c r="L1358" s="75">
        <v>1358</v>
      </c>
      <c r="M135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58" s="77" t="s">
        <v>2278</v>
      </c>
      <c r="O1358" s="79">
        <v>44529.432928240742</v>
      </c>
      <c r="P1358" s="77" t="s">
        <v>2784</v>
      </c>
      <c r="Q1358" s="77"/>
      <c r="R1358" s="77"/>
      <c r="S1358" s="77"/>
      <c r="T1358" s="79">
        <v>44529.432928240742</v>
      </c>
      <c r="U1358" s="80" t="s">
        <v>5240</v>
      </c>
      <c r="V1358" s="77"/>
      <c r="W1358" s="77"/>
      <c r="X1358" s="81" t="s">
        <v>7239</v>
      </c>
      <c r="Y1358" s="77"/>
    </row>
    <row r="1359" spans="1:25" x14ac:dyDescent="0.25">
      <c r="A1359" s="62" t="s">
        <v>989</v>
      </c>
      <c r="B1359" s="62" t="s">
        <v>1669</v>
      </c>
      <c r="C1359" s="63"/>
      <c r="D1359" s="64"/>
      <c r="E1359" s="65"/>
      <c r="F1359" s="66"/>
      <c r="G1359" s="63" t="str">
        <f>IF(Edges[[#This Row],[Relationship]]="Tweet","Skip","Show")</f>
        <v>Show</v>
      </c>
      <c r="H1359" s="67"/>
      <c r="I1359" s="68"/>
      <c r="J1359" s="68"/>
      <c r="K1359" s="34"/>
      <c r="L1359" s="75">
        <v>1359</v>
      </c>
      <c r="M135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59" s="77" t="s">
        <v>2278</v>
      </c>
      <c r="O1359" s="79">
        <v>44529.433171296296</v>
      </c>
      <c r="P1359" s="77" t="s">
        <v>2526</v>
      </c>
      <c r="Q1359" s="80" t="s">
        <v>3603</v>
      </c>
      <c r="R1359" s="77" t="s">
        <v>4035</v>
      </c>
      <c r="S1359" s="77"/>
      <c r="T1359" s="79">
        <v>44529.433171296296</v>
      </c>
      <c r="U1359" s="80" t="s">
        <v>5241</v>
      </c>
      <c r="V1359" s="77"/>
      <c r="W1359" s="77"/>
      <c r="X1359" s="81" t="s">
        <v>7240</v>
      </c>
      <c r="Y1359" s="77"/>
    </row>
    <row r="1360" spans="1:25" x14ac:dyDescent="0.25">
      <c r="A1360" s="62" t="s">
        <v>989</v>
      </c>
      <c r="B1360" s="62" t="s">
        <v>1670</v>
      </c>
      <c r="C1360" s="63"/>
      <c r="D1360" s="64"/>
      <c r="E1360" s="65"/>
      <c r="F1360" s="66"/>
      <c r="G1360" s="63" t="str">
        <f>IF(Edges[[#This Row],[Relationship]]="Tweet","Skip","Show")</f>
        <v>Show</v>
      </c>
      <c r="H1360" s="67"/>
      <c r="I1360" s="68"/>
      <c r="J1360" s="68"/>
      <c r="K1360" s="34"/>
      <c r="L1360" s="75">
        <v>1360</v>
      </c>
      <c r="M136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60" s="77" t="s">
        <v>2278</v>
      </c>
      <c r="O1360" s="79">
        <v>44529.433171296296</v>
      </c>
      <c r="P1360" s="77" t="s">
        <v>2526</v>
      </c>
      <c r="Q1360" s="80" t="s">
        <v>3603</v>
      </c>
      <c r="R1360" s="77" t="s">
        <v>4035</v>
      </c>
      <c r="S1360" s="77"/>
      <c r="T1360" s="79">
        <v>44529.433171296296</v>
      </c>
      <c r="U1360" s="80" t="s">
        <v>5241</v>
      </c>
      <c r="V1360" s="77"/>
      <c r="W1360" s="77"/>
      <c r="X1360" s="81" t="s">
        <v>7240</v>
      </c>
      <c r="Y1360" s="77"/>
    </row>
    <row r="1361" spans="1:25" x14ac:dyDescent="0.25">
      <c r="A1361" s="62" t="s">
        <v>989</v>
      </c>
      <c r="B1361" s="62" t="s">
        <v>1664</v>
      </c>
      <c r="C1361" s="63"/>
      <c r="D1361" s="64"/>
      <c r="E1361" s="65"/>
      <c r="F1361" s="66"/>
      <c r="G1361" s="63" t="str">
        <f>IF(Edges[[#This Row],[Relationship]]="Tweet","Skip","Show")</f>
        <v>Show</v>
      </c>
      <c r="H1361" s="67"/>
      <c r="I1361" s="68"/>
      <c r="J1361" s="68"/>
      <c r="K1361" s="34"/>
      <c r="L1361" s="75">
        <v>1361</v>
      </c>
      <c r="M136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61" s="77" t="s">
        <v>2278</v>
      </c>
      <c r="O1361" s="79">
        <v>44529.433171296296</v>
      </c>
      <c r="P1361" s="77" t="s">
        <v>2526</v>
      </c>
      <c r="Q1361" s="80" t="s">
        <v>3603</v>
      </c>
      <c r="R1361" s="77" t="s">
        <v>4035</v>
      </c>
      <c r="S1361" s="77"/>
      <c r="T1361" s="79">
        <v>44529.433171296296</v>
      </c>
      <c r="U1361" s="80" t="s">
        <v>5241</v>
      </c>
      <c r="V1361" s="77"/>
      <c r="W1361" s="77"/>
      <c r="X1361" s="81" t="s">
        <v>7240</v>
      </c>
      <c r="Y1361" s="77"/>
    </row>
    <row r="1362" spans="1:25" x14ac:dyDescent="0.25">
      <c r="A1362" s="62" t="s">
        <v>990</v>
      </c>
      <c r="B1362" s="62" t="s">
        <v>2001</v>
      </c>
      <c r="C1362" s="63"/>
      <c r="D1362" s="64"/>
      <c r="E1362" s="65"/>
      <c r="F1362" s="66"/>
      <c r="G1362" s="63" t="str">
        <f>IF(Edges[[#This Row],[Relationship]]="Tweet","Skip","Show")</f>
        <v>Show</v>
      </c>
      <c r="H1362" s="67"/>
      <c r="I1362" s="68"/>
      <c r="J1362" s="68"/>
      <c r="K1362" s="34"/>
      <c r="L1362" s="75">
        <v>1362</v>
      </c>
      <c r="M136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62" s="77" t="s">
        <v>2278</v>
      </c>
      <c r="O1362" s="79">
        <v>44529.433182870373</v>
      </c>
      <c r="P1362" s="77" t="s">
        <v>2858</v>
      </c>
      <c r="Q1362" s="77"/>
      <c r="R1362" s="77"/>
      <c r="S1362" s="77"/>
      <c r="T1362" s="79">
        <v>44529.433182870373</v>
      </c>
      <c r="U1362" s="80" t="s">
        <v>5242</v>
      </c>
      <c r="V1362" s="77"/>
      <c r="W1362" s="77"/>
      <c r="X1362" s="81" t="s">
        <v>7241</v>
      </c>
      <c r="Y1362" s="77"/>
    </row>
    <row r="1363" spans="1:25" x14ac:dyDescent="0.25">
      <c r="A1363" s="62" t="s">
        <v>990</v>
      </c>
      <c r="B1363" s="62" t="s">
        <v>2002</v>
      </c>
      <c r="C1363" s="63"/>
      <c r="D1363" s="64"/>
      <c r="E1363" s="65"/>
      <c r="F1363" s="66"/>
      <c r="G1363" s="63" t="str">
        <f>IF(Edges[[#This Row],[Relationship]]="Tweet","Skip","Show")</f>
        <v>Show</v>
      </c>
      <c r="H1363" s="67"/>
      <c r="I1363" s="68"/>
      <c r="J1363" s="68"/>
      <c r="K1363" s="34"/>
      <c r="L1363" s="75">
        <v>1363</v>
      </c>
      <c r="M136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63" s="77" t="s">
        <v>2278</v>
      </c>
      <c r="O1363" s="79">
        <v>44529.433182870373</v>
      </c>
      <c r="P1363" s="77" t="s">
        <v>2858</v>
      </c>
      <c r="Q1363" s="77"/>
      <c r="R1363" s="77"/>
      <c r="S1363" s="77"/>
      <c r="T1363" s="79">
        <v>44529.433182870373</v>
      </c>
      <c r="U1363" s="80" t="s">
        <v>5242</v>
      </c>
      <c r="V1363" s="77"/>
      <c r="W1363" s="77"/>
      <c r="X1363" s="81" t="s">
        <v>7241</v>
      </c>
      <c r="Y1363" s="77"/>
    </row>
    <row r="1364" spans="1:25" x14ac:dyDescent="0.25">
      <c r="A1364" s="62" t="s">
        <v>990</v>
      </c>
      <c r="B1364" s="62" t="s">
        <v>2003</v>
      </c>
      <c r="C1364" s="63"/>
      <c r="D1364" s="64"/>
      <c r="E1364" s="65"/>
      <c r="F1364" s="66"/>
      <c r="G1364" s="63" t="str">
        <f>IF(Edges[[#This Row],[Relationship]]="Tweet","Skip","Show")</f>
        <v>Show</v>
      </c>
      <c r="H1364" s="67"/>
      <c r="I1364" s="68"/>
      <c r="J1364" s="68"/>
      <c r="K1364" s="34"/>
      <c r="L1364" s="75">
        <v>1364</v>
      </c>
      <c r="M136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64" s="77" t="s">
        <v>2278</v>
      </c>
      <c r="O1364" s="79">
        <v>44529.433182870373</v>
      </c>
      <c r="P1364" s="77" t="s">
        <v>2858</v>
      </c>
      <c r="Q1364" s="77"/>
      <c r="R1364" s="77"/>
      <c r="S1364" s="77"/>
      <c r="T1364" s="79">
        <v>44529.433182870373</v>
      </c>
      <c r="U1364" s="80" t="s">
        <v>5242</v>
      </c>
      <c r="V1364" s="77"/>
      <c r="W1364" s="77"/>
      <c r="X1364" s="81" t="s">
        <v>7241</v>
      </c>
      <c r="Y1364" s="77"/>
    </row>
    <row r="1365" spans="1:25" x14ac:dyDescent="0.25">
      <c r="A1365" s="62" t="s">
        <v>990</v>
      </c>
      <c r="B1365" s="62" t="s">
        <v>2004</v>
      </c>
      <c r="C1365" s="63"/>
      <c r="D1365" s="64"/>
      <c r="E1365" s="65"/>
      <c r="F1365" s="66"/>
      <c r="G1365" s="63" t="str">
        <f>IF(Edges[[#This Row],[Relationship]]="Tweet","Skip","Show")</f>
        <v>Show</v>
      </c>
      <c r="H1365" s="67"/>
      <c r="I1365" s="68"/>
      <c r="J1365" s="68"/>
      <c r="K1365" s="34"/>
      <c r="L1365" s="75">
        <v>1365</v>
      </c>
      <c r="M136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65" s="77" t="s">
        <v>2278</v>
      </c>
      <c r="O1365" s="79">
        <v>44529.433182870373</v>
      </c>
      <c r="P1365" s="77" t="s">
        <v>2858</v>
      </c>
      <c r="Q1365" s="77"/>
      <c r="R1365" s="77"/>
      <c r="S1365" s="77"/>
      <c r="T1365" s="79">
        <v>44529.433182870373</v>
      </c>
      <c r="U1365" s="80" t="s">
        <v>5242</v>
      </c>
      <c r="V1365" s="77"/>
      <c r="W1365" s="77"/>
      <c r="X1365" s="81" t="s">
        <v>7241</v>
      </c>
      <c r="Y1365" s="77"/>
    </row>
    <row r="1366" spans="1:25" x14ac:dyDescent="0.25">
      <c r="A1366" s="62" t="s">
        <v>990</v>
      </c>
      <c r="B1366" s="62" t="s">
        <v>2005</v>
      </c>
      <c r="C1366" s="63"/>
      <c r="D1366" s="64"/>
      <c r="E1366" s="65"/>
      <c r="F1366" s="66"/>
      <c r="G1366" s="63" t="str">
        <f>IF(Edges[[#This Row],[Relationship]]="Tweet","Skip","Show")</f>
        <v>Show</v>
      </c>
      <c r="H1366" s="67"/>
      <c r="I1366" s="68"/>
      <c r="J1366" s="68"/>
      <c r="K1366" s="34"/>
      <c r="L1366" s="75">
        <v>1366</v>
      </c>
      <c r="M136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66" s="77" t="s">
        <v>2278</v>
      </c>
      <c r="O1366" s="79">
        <v>44529.433182870373</v>
      </c>
      <c r="P1366" s="77" t="s">
        <v>2858</v>
      </c>
      <c r="Q1366" s="77"/>
      <c r="R1366" s="77"/>
      <c r="S1366" s="77"/>
      <c r="T1366" s="79">
        <v>44529.433182870373</v>
      </c>
      <c r="U1366" s="80" t="s">
        <v>5242</v>
      </c>
      <c r="V1366" s="77"/>
      <c r="W1366" s="77"/>
      <c r="X1366" s="81" t="s">
        <v>7241</v>
      </c>
      <c r="Y1366" s="77"/>
    </row>
    <row r="1367" spans="1:25" x14ac:dyDescent="0.25">
      <c r="A1367" s="62" t="s">
        <v>990</v>
      </c>
      <c r="B1367" s="62" t="s">
        <v>1657</v>
      </c>
      <c r="C1367" s="63"/>
      <c r="D1367" s="64"/>
      <c r="E1367" s="65"/>
      <c r="F1367" s="66"/>
      <c r="G1367" s="63" t="str">
        <f>IF(Edges[[#This Row],[Relationship]]="Tweet","Skip","Show")</f>
        <v>Show</v>
      </c>
      <c r="H1367" s="67"/>
      <c r="I1367" s="68"/>
      <c r="J1367" s="68"/>
      <c r="K1367" s="34"/>
      <c r="L1367" s="75">
        <v>1367</v>
      </c>
      <c r="M136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67" s="77" t="s">
        <v>2278</v>
      </c>
      <c r="O1367" s="79">
        <v>44529.433182870373</v>
      </c>
      <c r="P1367" s="77" t="s">
        <v>2858</v>
      </c>
      <c r="Q1367" s="77"/>
      <c r="R1367" s="77"/>
      <c r="S1367" s="77"/>
      <c r="T1367" s="79">
        <v>44529.433182870373</v>
      </c>
      <c r="U1367" s="80" t="s">
        <v>5242</v>
      </c>
      <c r="V1367" s="77"/>
      <c r="W1367" s="77"/>
      <c r="X1367" s="81" t="s">
        <v>7241</v>
      </c>
      <c r="Y1367" s="77"/>
    </row>
    <row r="1368" spans="1:25" x14ac:dyDescent="0.25">
      <c r="A1368" s="62" t="s">
        <v>991</v>
      </c>
      <c r="B1368" s="62" t="s">
        <v>1478</v>
      </c>
      <c r="C1368" s="63"/>
      <c r="D1368" s="64"/>
      <c r="E1368" s="65"/>
      <c r="F1368" s="66"/>
      <c r="G1368" s="63" t="str">
        <f>IF(Edges[[#This Row],[Relationship]]="Tweet","Skip","Show")</f>
        <v>Show</v>
      </c>
      <c r="H1368" s="67"/>
      <c r="I1368" s="68"/>
      <c r="J1368" s="68"/>
      <c r="K1368" s="34"/>
      <c r="L1368" s="75">
        <v>1368</v>
      </c>
      <c r="M136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68" s="77" t="s">
        <v>2278</v>
      </c>
      <c r="O1368" s="79">
        <v>44529.433368055557</v>
      </c>
      <c r="P1368" s="77" t="s">
        <v>2294</v>
      </c>
      <c r="Q1368" s="77"/>
      <c r="R1368" s="77"/>
      <c r="S1368" s="77" t="s">
        <v>4104</v>
      </c>
      <c r="T1368" s="79">
        <v>44529.433368055557</v>
      </c>
      <c r="U1368" s="80" t="s">
        <v>5243</v>
      </c>
      <c r="V1368" s="77"/>
      <c r="W1368" s="77"/>
      <c r="X1368" s="81" t="s">
        <v>7242</v>
      </c>
      <c r="Y1368" s="77"/>
    </row>
    <row r="1369" spans="1:25" x14ac:dyDescent="0.25">
      <c r="A1369" s="62" t="s">
        <v>992</v>
      </c>
      <c r="B1369" s="62" t="s">
        <v>2001</v>
      </c>
      <c r="C1369" s="63"/>
      <c r="D1369" s="64"/>
      <c r="E1369" s="65"/>
      <c r="F1369" s="66"/>
      <c r="G1369" s="63" t="str">
        <f>IF(Edges[[#This Row],[Relationship]]="Tweet","Skip","Show")</f>
        <v>Show</v>
      </c>
      <c r="H1369" s="67"/>
      <c r="I1369" s="68"/>
      <c r="J1369" s="68"/>
      <c r="K1369" s="34"/>
      <c r="L1369" s="75">
        <v>1369</v>
      </c>
      <c r="M136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69" s="77" t="s">
        <v>2278</v>
      </c>
      <c r="O1369" s="79">
        <v>44529.433425925927</v>
      </c>
      <c r="P1369" s="77" t="s">
        <v>2871</v>
      </c>
      <c r="Q1369" s="77"/>
      <c r="R1369" s="77"/>
      <c r="S1369" s="77"/>
      <c r="T1369" s="79">
        <v>44529.433425925927</v>
      </c>
      <c r="U1369" s="80" t="s">
        <v>5244</v>
      </c>
      <c r="V1369" s="77"/>
      <c r="W1369" s="77"/>
      <c r="X1369" s="81" t="s">
        <v>7243</v>
      </c>
      <c r="Y1369" s="81" t="s">
        <v>8275</v>
      </c>
    </row>
    <row r="1370" spans="1:25" x14ac:dyDescent="0.25">
      <c r="A1370" s="62" t="s">
        <v>992</v>
      </c>
      <c r="B1370" s="62" t="s">
        <v>2002</v>
      </c>
      <c r="C1370" s="63"/>
      <c r="D1370" s="64"/>
      <c r="E1370" s="65"/>
      <c r="F1370" s="66"/>
      <c r="G1370" s="63" t="str">
        <f>IF(Edges[[#This Row],[Relationship]]="Tweet","Skip","Show")</f>
        <v>Show</v>
      </c>
      <c r="H1370" s="67"/>
      <c r="I1370" s="68"/>
      <c r="J1370" s="68"/>
      <c r="K1370" s="34"/>
      <c r="L1370" s="75">
        <v>1370</v>
      </c>
      <c r="M137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70" s="77" t="s">
        <v>2278</v>
      </c>
      <c r="O1370" s="79">
        <v>44529.433425925927</v>
      </c>
      <c r="P1370" s="77" t="s">
        <v>2871</v>
      </c>
      <c r="Q1370" s="77"/>
      <c r="R1370" s="77"/>
      <c r="S1370" s="77"/>
      <c r="T1370" s="79">
        <v>44529.433425925927</v>
      </c>
      <c r="U1370" s="80" t="s">
        <v>5244</v>
      </c>
      <c r="V1370" s="77"/>
      <c r="W1370" s="77"/>
      <c r="X1370" s="81" t="s">
        <v>7243</v>
      </c>
      <c r="Y1370" s="81" t="s">
        <v>8275</v>
      </c>
    </row>
    <row r="1371" spans="1:25" x14ac:dyDescent="0.25">
      <c r="A1371" s="62" t="s">
        <v>992</v>
      </c>
      <c r="B1371" s="62" t="s">
        <v>2003</v>
      </c>
      <c r="C1371" s="63"/>
      <c r="D1371" s="64"/>
      <c r="E1371" s="65"/>
      <c r="F1371" s="66"/>
      <c r="G1371" s="63" t="str">
        <f>IF(Edges[[#This Row],[Relationship]]="Tweet","Skip","Show")</f>
        <v>Show</v>
      </c>
      <c r="H1371" s="67"/>
      <c r="I1371" s="68"/>
      <c r="J1371" s="68"/>
      <c r="K1371" s="34"/>
      <c r="L1371" s="75">
        <v>1371</v>
      </c>
      <c r="M137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71" s="77" t="s">
        <v>2278</v>
      </c>
      <c r="O1371" s="79">
        <v>44529.433425925927</v>
      </c>
      <c r="P1371" s="77" t="s">
        <v>2871</v>
      </c>
      <c r="Q1371" s="77"/>
      <c r="R1371" s="77"/>
      <c r="S1371" s="77"/>
      <c r="T1371" s="79">
        <v>44529.433425925927</v>
      </c>
      <c r="U1371" s="80" t="s">
        <v>5244</v>
      </c>
      <c r="V1371" s="77"/>
      <c r="W1371" s="77"/>
      <c r="X1371" s="81" t="s">
        <v>7243</v>
      </c>
      <c r="Y1371" s="81" t="s">
        <v>8275</v>
      </c>
    </row>
    <row r="1372" spans="1:25" x14ac:dyDescent="0.25">
      <c r="A1372" s="62" t="s">
        <v>992</v>
      </c>
      <c r="B1372" s="62" t="s">
        <v>2004</v>
      </c>
      <c r="C1372" s="63"/>
      <c r="D1372" s="64"/>
      <c r="E1372" s="65"/>
      <c r="F1372" s="66"/>
      <c r="G1372" s="63" t="str">
        <f>IF(Edges[[#This Row],[Relationship]]="Tweet","Skip","Show")</f>
        <v>Show</v>
      </c>
      <c r="H1372" s="67"/>
      <c r="I1372" s="68"/>
      <c r="J1372" s="68"/>
      <c r="K1372" s="34"/>
      <c r="L1372" s="75">
        <v>1372</v>
      </c>
      <c r="M137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72" s="77" t="s">
        <v>2278</v>
      </c>
      <c r="O1372" s="79">
        <v>44529.433425925927</v>
      </c>
      <c r="P1372" s="77" t="s">
        <v>2871</v>
      </c>
      <c r="Q1372" s="77"/>
      <c r="R1372" s="77"/>
      <c r="S1372" s="77"/>
      <c r="T1372" s="79">
        <v>44529.433425925927</v>
      </c>
      <c r="U1372" s="80" t="s">
        <v>5244</v>
      </c>
      <c r="V1372" s="77"/>
      <c r="W1372" s="77"/>
      <c r="X1372" s="81" t="s">
        <v>7243</v>
      </c>
      <c r="Y1372" s="81" t="s">
        <v>8275</v>
      </c>
    </row>
    <row r="1373" spans="1:25" x14ac:dyDescent="0.25">
      <c r="A1373" s="62" t="s">
        <v>992</v>
      </c>
      <c r="B1373" s="62" t="s">
        <v>2005</v>
      </c>
      <c r="C1373" s="63"/>
      <c r="D1373" s="64"/>
      <c r="E1373" s="65"/>
      <c r="F1373" s="66"/>
      <c r="G1373" s="63" t="str">
        <f>IF(Edges[[#This Row],[Relationship]]="Tweet","Skip","Show")</f>
        <v>Show</v>
      </c>
      <c r="H1373" s="67"/>
      <c r="I1373" s="68"/>
      <c r="J1373" s="68"/>
      <c r="K1373" s="34"/>
      <c r="L1373" s="75">
        <v>1373</v>
      </c>
      <c r="M137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73" s="77" t="s">
        <v>2278</v>
      </c>
      <c r="O1373" s="79">
        <v>44529.433425925927</v>
      </c>
      <c r="P1373" s="77" t="s">
        <v>2871</v>
      </c>
      <c r="Q1373" s="77"/>
      <c r="R1373" s="77"/>
      <c r="S1373" s="77"/>
      <c r="T1373" s="79">
        <v>44529.433425925927</v>
      </c>
      <c r="U1373" s="80" t="s">
        <v>5244</v>
      </c>
      <c r="V1373" s="77"/>
      <c r="W1373" s="77"/>
      <c r="X1373" s="81" t="s">
        <v>7243</v>
      </c>
      <c r="Y1373" s="81" t="s">
        <v>8275</v>
      </c>
    </row>
    <row r="1374" spans="1:25" x14ac:dyDescent="0.25">
      <c r="A1374" s="62" t="s">
        <v>992</v>
      </c>
      <c r="B1374" s="62" t="s">
        <v>1657</v>
      </c>
      <c r="C1374" s="63"/>
      <c r="D1374" s="64"/>
      <c r="E1374" s="65"/>
      <c r="F1374" s="66"/>
      <c r="G1374" s="63" t="str">
        <f>IF(Edges[[#This Row],[Relationship]]="Tweet","Skip","Show")</f>
        <v>Show</v>
      </c>
      <c r="H1374" s="67"/>
      <c r="I1374" s="68"/>
      <c r="J1374" s="68"/>
      <c r="K1374" s="34"/>
      <c r="L1374" s="75">
        <v>1374</v>
      </c>
      <c r="M137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74" s="77" t="s">
        <v>2279</v>
      </c>
      <c r="O1374" s="79">
        <v>44529.433425925927</v>
      </c>
      <c r="P1374" s="77" t="s">
        <v>2871</v>
      </c>
      <c r="Q1374" s="77"/>
      <c r="R1374" s="77"/>
      <c r="S1374" s="77"/>
      <c r="T1374" s="79">
        <v>44529.433425925927</v>
      </c>
      <c r="U1374" s="80" t="s">
        <v>5244</v>
      </c>
      <c r="V1374" s="77"/>
      <c r="W1374" s="77"/>
      <c r="X1374" s="81" t="s">
        <v>7243</v>
      </c>
      <c r="Y1374" s="81" t="s">
        <v>8275</v>
      </c>
    </row>
    <row r="1375" spans="1:25" x14ac:dyDescent="0.25">
      <c r="A1375" s="62" t="s">
        <v>993</v>
      </c>
      <c r="B1375" s="62" t="s">
        <v>993</v>
      </c>
      <c r="C1375" s="63"/>
      <c r="D1375" s="64"/>
      <c r="E1375" s="65"/>
      <c r="F1375" s="66"/>
      <c r="G1375" s="63" t="str">
        <f>IF(Edges[[#This Row],[Relationship]]="Tweet","Skip","Show")</f>
        <v>Skip</v>
      </c>
      <c r="H1375" s="67"/>
      <c r="I1375" s="68"/>
      <c r="J1375" s="68"/>
      <c r="K1375" s="34"/>
      <c r="L1375" s="75">
        <v>1375</v>
      </c>
      <c r="M137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75" s="77" t="s">
        <v>178</v>
      </c>
      <c r="O1375" s="79">
        <v>44529.433564814812</v>
      </c>
      <c r="P1375" s="77" t="s">
        <v>2872</v>
      </c>
      <c r="Q1375" s="80" t="s">
        <v>3771</v>
      </c>
      <c r="R1375" s="77" t="s">
        <v>4065</v>
      </c>
      <c r="S1375" s="77"/>
      <c r="T1375" s="79">
        <v>44529.433564814812</v>
      </c>
      <c r="U1375" s="80" t="s">
        <v>5245</v>
      </c>
      <c r="V1375" s="77"/>
      <c r="W1375" s="77"/>
      <c r="X1375" s="81" t="s">
        <v>7244</v>
      </c>
      <c r="Y1375" s="77"/>
    </row>
    <row r="1376" spans="1:25" x14ac:dyDescent="0.25">
      <c r="A1376" s="62" t="s">
        <v>994</v>
      </c>
      <c r="B1376" s="62" t="s">
        <v>994</v>
      </c>
      <c r="C1376" s="63"/>
      <c r="D1376" s="64"/>
      <c r="E1376" s="65"/>
      <c r="F1376" s="66"/>
      <c r="G1376" s="63" t="str">
        <f>IF(Edges[[#This Row],[Relationship]]="Tweet","Skip","Show")</f>
        <v>Skip</v>
      </c>
      <c r="H1376" s="67"/>
      <c r="I1376" s="68"/>
      <c r="J1376" s="68"/>
      <c r="K1376" s="34"/>
      <c r="L1376" s="75">
        <v>1376</v>
      </c>
      <c r="M137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76" s="77" t="s">
        <v>178</v>
      </c>
      <c r="O1376" s="79">
        <v>44529.433715277781</v>
      </c>
      <c r="P1376" s="77" t="s">
        <v>2873</v>
      </c>
      <c r="Q1376" s="77" t="s">
        <v>3772</v>
      </c>
      <c r="R1376" s="77" t="s">
        <v>4066</v>
      </c>
      <c r="S1376" s="77"/>
      <c r="T1376" s="79">
        <v>44529.433715277781</v>
      </c>
      <c r="U1376" s="80" t="s">
        <v>5246</v>
      </c>
      <c r="V1376" s="77"/>
      <c r="W1376" s="77"/>
      <c r="X1376" s="81" t="s">
        <v>7245</v>
      </c>
      <c r="Y1376" s="77"/>
    </row>
    <row r="1377" spans="1:25" x14ac:dyDescent="0.25">
      <c r="A1377" s="62" t="s">
        <v>995</v>
      </c>
      <c r="B1377" s="62" t="s">
        <v>1553</v>
      </c>
      <c r="C1377" s="63"/>
      <c r="D1377" s="64"/>
      <c r="E1377" s="65"/>
      <c r="F1377" s="66"/>
      <c r="G1377" s="63" t="str">
        <f>IF(Edges[[#This Row],[Relationship]]="Tweet","Skip","Show")</f>
        <v>Show</v>
      </c>
      <c r="H1377" s="67"/>
      <c r="I1377" s="68"/>
      <c r="J1377" s="68"/>
      <c r="K1377" s="34"/>
      <c r="L1377" s="75">
        <v>1377</v>
      </c>
      <c r="M137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77" s="77" t="s">
        <v>2278</v>
      </c>
      <c r="O1377" s="79">
        <v>44529.43372685185</v>
      </c>
      <c r="P1377" s="77" t="s">
        <v>2874</v>
      </c>
      <c r="Q1377" s="80" t="s">
        <v>3773</v>
      </c>
      <c r="R1377" s="77" t="s">
        <v>4018</v>
      </c>
      <c r="S1377" s="77"/>
      <c r="T1377" s="79">
        <v>44529.43372685185</v>
      </c>
      <c r="U1377" s="80" t="s">
        <v>5247</v>
      </c>
      <c r="V1377" s="77"/>
      <c r="W1377" s="77"/>
      <c r="X1377" s="81" t="s">
        <v>7246</v>
      </c>
      <c r="Y1377" s="81" t="s">
        <v>7852</v>
      </c>
    </row>
    <row r="1378" spans="1:25" x14ac:dyDescent="0.25">
      <c r="A1378" s="62" t="s">
        <v>995</v>
      </c>
      <c r="B1378" s="62" t="s">
        <v>1483</v>
      </c>
      <c r="C1378" s="63"/>
      <c r="D1378" s="64"/>
      <c r="E1378" s="65"/>
      <c r="F1378" s="66"/>
      <c r="G1378" s="63" t="str">
        <f>IF(Edges[[#This Row],[Relationship]]="Tweet","Skip","Show")</f>
        <v>Show</v>
      </c>
      <c r="H1378" s="67"/>
      <c r="I1378" s="68"/>
      <c r="J1378" s="68"/>
      <c r="K1378" s="34"/>
      <c r="L1378" s="75">
        <v>1378</v>
      </c>
      <c r="M137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78" s="77" t="s">
        <v>2278</v>
      </c>
      <c r="O1378" s="79">
        <v>44529.43372685185</v>
      </c>
      <c r="P1378" s="77" t="s">
        <v>2874</v>
      </c>
      <c r="Q1378" s="80" t="s">
        <v>3773</v>
      </c>
      <c r="R1378" s="77" t="s">
        <v>4018</v>
      </c>
      <c r="S1378" s="77"/>
      <c r="T1378" s="79">
        <v>44529.43372685185</v>
      </c>
      <c r="U1378" s="80" t="s">
        <v>5247</v>
      </c>
      <c r="V1378" s="77"/>
      <c r="W1378" s="77"/>
      <c r="X1378" s="81" t="s">
        <v>7246</v>
      </c>
      <c r="Y1378" s="81" t="s">
        <v>7852</v>
      </c>
    </row>
    <row r="1379" spans="1:25" x14ac:dyDescent="0.25">
      <c r="A1379" s="62" t="s">
        <v>995</v>
      </c>
      <c r="B1379" s="62" t="s">
        <v>1482</v>
      </c>
      <c r="C1379" s="63"/>
      <c r="D1379" s="64"/>
      <c r="E1379" s="65"/>
      <c r="F1379" s="66"/>
      <c r="G1379" s="63" t="str">
        <f>IF(Edges[[#This Row],[Relationship]]="Tweet","Skip","Show")</f>
        <v>Show</v>
      </c>
      <c r="H1379" s="67"/>
      <c r="I1379" s="68"/>
      <c r="J1379" s="68"/>
      <c r="K1379" s="34"/>
      <c r="L1379" s="75">
        <v>1379</v>
      </c>
      <c r="M137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79" s="77" t="s">
        <v>2279</v>
      </c>
      <c r="O1379" s="79">
        <v>44529.43372685185</v>
      </c>
      <c r="P1379" s="77" t="s">
        <v>2874</v>
      </c>
      <c r="Q1379" s="80" t="s">
        <v>3773</v>
      </c>
      <c r="R1379" s="77" t="s">
        <v>4018</v>
      </c>
      <c r="S1379" s="77"/>
      <c r="T1379" s="79">
        <v>44529.43372685185</v>
      </c>
      <c r="U1379" s="80" t="s">
        <v>5247</v>
      </c>
      <c r="V1379" s="77"/>
      <c r="W1379" s="77"/>
      <c r="X1379" s="81" t="s">
        <v>7246</v>
      </c>
      <c r="Y1379" s="81" t="s">
        <v>7852</v>
      </c>
    </row>
    <row r="1380" spans="1:25" x14ac:dyDescent="0.25">
      <c r="A1380" s="62" t="s">
        <v>996</v>
      </c>
      <c r="B1380" s="62" t="s">
        <v>996</v>
      </c>
      <c r="C1380" s="63"/>
      <c r="D1380" s="64"/>
      <c r="E1380" s="65"/>
      <c r="F1380" s="66"/>
      <c r="G1380" s="63" t="str">
        <f>IF(Edges[[#This Row],[Relationship]]="Tweet","Skip","Show")</f>
        <v>Skip</v>
      </c>
      <c r="H1380" s="67"/>
      <c r="I1380" s="68"/>
      <c r="J1380" s="68"/>
      <c r="K1380" s="34"/>
      <c r="L1380" s="75">
        <v>1380</v>
      </c>
      <c r="M138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80" s="77" t="s">
        <v>178</v>
      </c>
      <c r="O1380" s="79">
        <v>44529.434074074074</v>
      </c>
      <c r="P1380" s="77" t="s">
        <v>2875</v>
      </c>
      <c r="Q1380" s="80" t="s">
        <v>3774</v>
      </c>
      <c r="R1380" s="77" t="s">
        <v>4021</v>
      </c>
      <c r="S1380" s="77" t="s">
        <v>4185</v>
      </c>
      <c r="T1380" s="79">
        <v>44529.434074074074</v>
      </c>
      <c r="U1380" s="80" t="s">
        <v>5248</v>
      </c>
      <c r="V1380" s="77"/>
      <c r="W1380" s="77"/>
      <c r="X1380" s="81" t="s">
        <v>7247</v>
      </c>
      <c r="Y1380" s="77"/>
    </row>
    <row r="1381" spans="1:25" x14ac:dyDescent="0.25">
      <c r="A1381" s="62" t="s">
        <v>997</v>
      </c>
      <c r="B1381" s="62" t="s">
        <v>2001</v>
      </c>
      <c r="C1381" s="63"/>
      <c r="D1381" s="64"/>
      <c r="E1381" s="65"/>
      <c r="F1381" s="66"/>
      <c r="G1381" s="63" t="str">
        <f>IF(Edges[[#This Row],[Relationship]]="Tweet","Skip","Show")</f>
        <v>Show</v>
      </c>
      <c r="H1381" s="67"/>
      <c r="I1381" s="68"/>
      <c r="J1381" s="68"/>
      <c r="K1381" s="34"/>
      <c r="L1381" s="75">
        <v>1381</v>
      </c>
      <c r="M138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81" s="77" t="s">
        <v>2278</v>
      </c>
      <c r="O1381" s="79">
        <v>44529.43409722222</v>
      </c>
      <c r="P1381" s="77" t="s">
        <v>2858</v>
      </c>
      <c r="Q1381" s="77"/>
      <c r="R1381" s="77"/>
      <c r="S1381" s="77"/>
      <c r="T1381" s="79">
        <v>44529.43409722222</v>
      </c>
      <c r="U1381" s="80" t="s">
        <v>5249</v>
      </c>
      <c r="V1381" s="77"/>
      <c r="W1381" s="77"/>
      <c r="X1381" s="81" t="s">
        <v>7248</v>
      </c>
      <c r="Y1381" s="77"/>
    </row>
    <row r="1382" spans="1:25" x14ac:dyDescent="0.25">
      <c r="A1382" s="62" t="s">
        <v>997</v>
      </c>
      <c r="B1382" s="62" t="s">
        <v>2002</v>
      </c>
      <c r="C1382" s="63"/>
      <c r="D1382" s="64"/>
      <c r="E1382" s="65"/>
      <c r="F1382" s="66"/>
      <c r="G1382" s="63" t="str">
        <f>IF(Edges[[#This Row],[Relationship]]="Tweet","Skip","Show")</f>
        <v>Show</v>
      </c>
      <c r="H1382" s="67"/>
      <c r="I1382" s="68"/>
      <c r="J1382" s="68"/>
      <c r="K1382" s="34"/>
      <c r="L1382" s="75">
        <v>1382</v>
      </c>
      <c r="M138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82" s="77" t="s">
        <v>2278</v>
      </c>
      <c r="O1382" s="79">
        <v>44529.43409722222</v>
      </c>
      <c r="P1382" s="77" t="s">
        <v>2858</v>
      </c>
      <c r="Q1382" s="77"/>
      <c r="R1382" s="77"/>
      <c r="S1382" s="77"/>
      <c r="T1382" s="79">
        <v>44529.43409722222</v>
      </c>
      <c r="U1382" s="80" t="s">
        <v>5249</v>
      </c>
      <c r="V1382" s="77"/>
      <c r="W1382" s="77"/>
      <c r="X1382" s="81" t="s">
        <v>7248</v>
      </c>
      <c r="Y1382" s="77"/>
    </row>
    <row r="1383" spans="1:25" x14ac:dyDescent="0.25">
      <c r="A1383" s="62" t="s">
        <v>997</v>
      </c>
      <c r="B1383" s="62" t="s">
        <v>2003</v>
      </c>
      <c r="C1383" s="63"/>
      <c r="D1383" s="64"/>
      <c r="E1383" s="65"/>
      <c r="F1383" s="66"/>
      <c r="G1383" s="63" t="str">
        <f>IF(Edges[[#This Row],[Relationship]]="Tweet","Skip","Show")</f>
        <v>Show</v>
      </c>
      <c r="H1383" s="67"/>
      <c r="I1383" s="68"/>
      <c r="J1383" s="68"/>
      <c r="K1383" s="34"/>
      <c r="L1383" s="75">
        <v>1383</v>
      </c>
      <c r="M138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83" s="77" t="s">
        <v>2278</v>
      </c>
      <c r="O1383" s="79">
        <v>44529.43409722222</v>
      </c>
      <c r="P1383" s="77" t="s">
        <v>2858</v>
      </c>
      <c r="Q1383" s="77"/>
      <c r="R1383" s="77"/>
      <c r="S1383" s="77"/>
      <c r="T1383" s="79">
        <v>44529.43409722222</v>
      </c>
      <c r="U1383" s="80" t="s">
        <v>5249</v>
      </c>
      <c r="V1383" s="77"/>
      <c r="W1383" s="77"/>
      <c r="X1383" s="81" t="s">
        <v>7248</v>
      </c>
      <c r="Y1383" s="77"/>
    </row>
    <row r="1384" spans="1:25" x14ac:dyDescent="0.25">
      <c r="A1384" s="62" t="s">
        <v>997</v>
      </c>
      <c r="B1384" s="62" t="s">
        <v>2004</v>
      </c>
      <c r="C1384" s="63"/>
      <c r="D1384" s="64"/>
      <c r="E1384" s="65"/>
      <c r="F1384" s="66"/>
      <c r="G1384" s="63" t="str">
        <f>IF(Edges[[#This Row],[Relationship]]="Tweet","Skip","Show")</f>
        <v>Show</v>
      </c>
      <c r="H1384" s="67"/>
      <c r="I1384" s="68"/>
      <c r="J1384" s="68"/>
      <c r="K1384" s="34"/>
      <c r="L1384" s="75">
        <v>1384</v>
      </c>
      <c r="M138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84" s="77" t="s">
        <v>2278</v>
      </c>
      <c r="O1384" s="79">
        <v>44529.43409722222</v>
      </c>
      <c r="P1384" s="77" t="s">
        <v>2858</v>
      </c>
      <c r="Q1384" s="77"/>
      <c r="R1384" s="77"/>
      <c r="S1384" s="77"/>
      <c r="T1384" s="79">
        <v>44529.43409722222</v>
      </c>
      <c r="U1384" s="80" t="s">
        <v>5249</v>
      </c>
      <c r="V1384" s="77"/>
      <c r="W1384" s="77"/>
      <c r="X1384" s="81" t="s">
        <v>7248</v>
      </c>
      <c r="Y1384" s="77"/>
    </row>
    <row r="1385" spans="1:25" x14ac:dyDescent="0.25">
      <c r="A1385" s="62" t="s">
        <v>997</v>
      </c>
      <c r="B1385" s="62" t="s">
        <v>2005</v>
      </c>
      <c r="C1385" s="63"/>
      <c r="D1385" s="64"/>
      <c r="E1385" s="65"/>
      <c r="F1385" s="66"/>
      <c r="G1385" s="63" t="str">
        <f>IF(Edges[[#This Row],[Relationship]]="Tweet","Skip","Show")</f>
        <v>Show</v>
      </c>
      <c r="H1385" s="67"/>
      <c r="I1385" s="68"/>
      <c r="J1385" s="68"/>
      <c r="K1385" s="34"/>
      <c r="L1385" s="75">
        <v>1385</v>
      </c>
      <c r="M138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85" s="77" t="s">
        <v>2278</v>
      </c>
      <c r="O1385" s="79">
        <v>44529.43409722222</v>
      </c>
      <c r="P1385" s="77" t="s">
        <v>2858</v>
      </c>
      <c r="Q1385" s="77"/>
      <c r="R1385" s="77"/>
      <c r="S1385" s="77"/>
      <c r="T1385" s="79">
        <v>44529.43409722222</v>
      </c>
      <c r="U1385" s="80" t="s">
        <v>5249</v>
      </c>
      <c r="V1385" s="77"/>
      <c r="W1385" s="77"/>
      <c r="X1385" s="81" t="s">
        <v>7248</v>
      </c>
      <c r="Y1385" s="77"/>
    </row>
    <row r="1386" spans="1:25" x14ac:dyDescent="0.25">
      <c r="A1386" s="62" t="s">
        <v>997</v>
      </c>
      <c r="B1386" s="62" t="s">
        <v>1657</v>
      </c>
      <c r="C1386" s="63"/>
      <c r="D1386" s="64"/>
      <c r="E1386" s="65"/>
      <c r="F1386" s="66"/>
      <c r="G1386" s="63" t="str">
        <f>IF(Edges[[#This Row],[Relationship]]="Tweet","Skip","Show")</f>
        <v>Show</v>
      </c>
      <c r="H1386" s="67"/>
      <c r="I1386" s="68"/>
      <c r="J1386" s="68"/>
      <c r="K1386" s="34"/>
      <c r="L1386" s="75">
        <v>1386</v>
      </c>
      <c r="M138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86" s="77" t="s">
        <v>2278</v>
      </c>
      <c r="O1386" s="79">
        <v>44529.43409722222</v>
      </c>
      <c r="P1386" s="77" t="s">
        <v>2858</v>
      </c>
      <c r="Q1386" s="77"/>
      <c r="R1386" s="77"/>
      <c r="S1386" s="77"/>
      <c r="T1386" s="79">
        <v>44529.43409722222</v>
      </c>
      <c r="U1386" s="80" t="s">
        <v>5249</v>
      </c>
      <c r="V1386" s="77"/>
      <c r="W1386" s="77"/>
      <c r="X1386" s="81" t="s">
        <v>7248</v>
      </c>
      <c r="Y1386" s="77"/>
    </row>
    <row r="1387" spans="1:25" x14ac:dyDescent="0.25">
      <c r="A1387" s="62" t="s">
        <v>998</v>
      </c>
      <c r="B1387" s="62" t="s">
        <v>1631</v>
      </c>
      <c r="C1387" s="63"/>
      <c r="D1387" s="64"/>
      <c r="E1387" s="65"/>
      <c r="F1387" s="66"/>
      <c r="G1387" s="63" t="str">
        <f>IF(Edges[[#This Row],[Relationship]]="Tweet","Skip","Show")</f>
        <v>Show</v>
      </c>
      <c r="H1387" s="67"/>
      <c r="I1387" s="68"/>
      <c r="J1387" s="68"/>
      <c r="K1387" s="34"/>
      <c r="L1387" s="75">
        <v>1387</v>
      </c>
      <c r="M138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87" s="77" t="s">
        <v>2278</v>
      </c>
      <c r="O1387" s="79">
        <v>44529.434293981481</v>
      </c>
      <c r="P1387" s="77" t="s">
        <v>2784</v>
      </c>
      <c r="Q1387" s="77"/>
      <c r="R1387" s="77"/>
      <c r="S1387" s="77"/>
      <c r="T1387" s="79">
        <v>44529.434293981481</v>
      </c>
      <c r="U1387" s="80" t="s">
        <v>5250</v>
      </c>
      <c r="V1387" s="77"/>
      <c r="W1387" s="77"/>
      <c r="X1387" s="81" t="s">
        <v>7249</v>
      </c>
      <c r="Y1387" s="77"/>
    </row>
    <row r="1388" spans="1:25" x14ac:dyDescent="0.25">
      <c r="A1388" s="62" t="s">
        <v>999</v>
      </c>
      <c r="B1388" s="62" t="s">
        <v>1706</v>
      </c>
      <c r="C1388" s="63"/>
      <c r="D1388" s="64"/>
      <c r="E1388" s="65"/>
      <c r="F1388" s="66"/>
      <c r="G1388" s="63" t="str">
        <f>IF(Edges[[#This Row],[Relationship]]="Tweet","Skip","Show")</f>
        <v>Show</v>
      </c>
      <c r="H1388" s="67"/>
      <c r="I1388" s="68"/>
      <c r="J1388" s="68"/>
      <c r="K1388" s="34"/>
      <c r="L1388" s="75">
        <v>1388</v>
      </c>
      <c r="M138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88" s="77" t="s">
        <v>2278</v>
      </c>
      <c r="O1388" s="79">
        <v>44529.434328703705</v>
      </c>
      <c r="P1388" s="77" t="s">
        <v>2320</v>
      </c>
      <c r="Q1388" s="80" t="s">
        <v>3523</v>
      </c>
      <c r="R1388" s="77" t="s">
        <v>4021</v>
      </c>
      <c r="S1388" s="77" t="s">
        <v>4109</v>
      </c>
      <c r="T1388" s="79">
        <v>44529.434328703705</v>
      </c>
      <c r="U1388" s="80" t="s">
        <v>5251</v>
      </c>
      <c r="V1388" s="77"/>
      <c r="W1388" s="77"/>
      <c r="X1388" s="81" t="s">
        <v>7250</v>
      </c>
      <c r="Y1388" s="77"/>
    </row>
    <row r="1389" spans="1:25" x14ac:dyDescent="0.25">
      <c r="A1389" s="62" t="s">
        <v>1000</v>
      </c>
      <c r="B1389" s="62" t="s">
        <v>1631</v>
      </c>
      <c r="C1389" s="63"/>
      <c r="D1389" s="64"/>
      <c r="E1389" s="65"/>
      <c r="F1389" s="66"/>
      <c r="G1389" s="63" t="str">
        <f>IF(Edges[[#This Row],[Relationship]]="Tweet","Skip","Show")</f>
        <v>Show</v>
      </c>
      <c r="H1389" s="67"/>
      <c r="I1389" s="68"/>
      <c r="J1389" s="68"/>
      <c r="K1389" s="34"/>
      <c r="L1389" s="75">
        <v>1389</v>
      </c>
      <c r="M138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89" s="77" t="s">
        <v>2278</v>
      </c>
      <c r="O1389" s="79">
        <v>44529.434548611112</v>
      </c>
      <c r="P1389" s="77" t="s">
        <v>2784</v>
      </c>
      <c r="Q1389" s="77"/>
      <c r="R1389" s="77"/>
      <c r="S1389" s="77"/>
      <c r="T1389" s="79">
        <v>44529.434548611112</v>
      </c>
      <c r="U1389" s="80" t="s">
        <v>5252</v>
      </c>
      <c r="V1389" s="77"/>
      <c r="W1389" s="77"/>
      <c r="X1389" s="81" t="s">
        <v>7251</v>
      </c>
      <c r="Y1389" s="77"/>
    </row>
    <row r="1390" spans="1:25" x14ac:dyDescent="0.25">
      <c r="A1390" s="62" t="s">
        <v>1001</v>
      </c>
      <c r="B1390" s="62" t="s">
        <v>1631</v>
      </c>
      <c r="C1390" s="63"/>
      <c r="D1390" s="64"/>
      <c r="E1390" s="65"/>
      <c r="F1390" s="66"/>
      <c r="G1390" s="63" t="str">
        <f>IF(Edges[[#This Row],[Relationship]]="Tweet","Skip","Show")</f>
        <v>Show</v>
      </c>
      <c r="H1390" s="67"/>
      <c r="I1390" s="68"/>
      <c r="J1390" s="68"/>
      <c r="K1390" s="34"/>
      <c r="L1390" s="75">
        <v>1390</v>
      </c>
      <c r="M139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90" s="77" t="s">
        <v>2278</v>
      </c>
      <c r="O1390" s="79">
        <v>44529.434641203705</v>
      </c>
      <c r="P1390" s="77" t="s">
        <v>2784</v>
      </c>
      <c r="Q1390" s="77"/>
      <c r="R1390" s="77"/>
      <c r="S1390" s="77"/>
      <c r="T1390" s="79">
        <v>44529.434641203705</v>
      </c>
      <c r="U1390" s="80" t="s">
        <v>5253</v>
      </c>
      <c r="V1390" s="77"/>
      <c r="W1390" s="77"/>
      <c r="X1390" s="81" t="s">
        <v>7252</v>
      </c>
      <c r="Y1390" s="77"/>
    </row>
    <row r="1391" spans="1:25" x14ac:dyDescent="0.25">
      <c r="A1391" s="62" t="s">
        <v>1002</v>
      </c>
      <c r="B1391" s="62" t="s">
        <v>1631</v>
      </c>
      <c r="C1391" s="63"/>
      <c r="D1391" s="64"/>
      <c r="E1391" s="65"/>
      <c r="F1391" s="66"/>
      <c r="G1391" s="63" t="str">
        <f>IF(Edges[[#This Row],[Relationship]]="Tweet","Skip","Show")</f>
        <v>Show</v>
      </c>
      <c r="H1391" s="67"/>
      <c r="I1391" s="68"/>
      <c r="J1391" s="68"/>
      <c r="K1391" s="34"/>
      <c r="L1391" s="75">
        <v>1391</v>
      </c>
      <c r="M139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91" s="77" t="s">
        <v>2278</v>
      </c>
      <c r="O1391" s="79">
        <v>44529.434988425928</v>
      </c>
      <c r="P1391" s="77" t="s">
        <v>2784</v>
      </c>
      <c r="Q1391" s="77"/>
      <c r="R1391" s="77"/>
      <c r="S1391" s="77"/>
      <c r="T1391" s="79">
        <v>44529.434988425928</v>
      </c>
      <c r="U1391" s="80" t="s">
        <v>5254</v>
      </c>
      <c r="V1391" s="77"/>
      <c r="W1391" s="77"/>
      <c r="X1391" s="81" t="s">
        <v>7253</v>
      </c>
      <c r="Y1391" s="77"/>
    </row>
    <row r="1392" spans="1:25" x14ac:dyDescent="0.25">
      <c r="A1392" s="62" t="s">
        <v>1003</v>
      </c>
      <c r="B1392" s="62" t="s">
        <v>1623</v>
      </c>
      <c r="C1392" s="63"/>
      <c r="D1392" s="64"/>
      <c r="E1392" s="65"/>
      <c r="F1392" s="66"/>
      <c r="G1392" s="63" t="str">
        <f>IF(Edges[[#This Row],[Relationship]]="Tweet","Skip","Show")</f>
        <v>Show</v>
      </c>
      <c r="H1392" s="67"/>
      <c r="I1392" s="68"/>
      <c r="J1392" s="68"/>
      <c r="K1392" s="34"/>
      <c r="L1392" s="75">
        <v>1392</v>
      </c>
      <c r="M139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92" s="77" t="s">
        <v>2278</v>
      </c>
      <c r="O1392" s="79">
        <v>44529.435173611113</v>
      </c>
      <c r="P1392" s="77" t="s">
        <v>2463</v>
      </c>
      <c r="Q1392" s="77"/>
      <c r="R1392" s="77"/>
      <c r="S1392" s="77"/>
      <c r="T1392" s="79">
        <v>44529.435173611113</v>
      </c>
      <c r="U1392" s="80" t="s">
        <v>5255</v>
      </c>
      <c r="V1392" s="77"/>
      <c r="W1392" s="77"/>
      <c r="X1392" s="81" t="s">
        <v>7254</v>
      </c>
      <c r="Y1392" s="77"/>
    </row>
    <row r="1393" spans="1:25" x14ac:dyDescent="0.25">
      <c r="A1393" s="62" t="s">
        <v>1004</v>
      </c>
      <c r="B1393" s="62" t="s">
        <v>1631</v>
      </c>
      <c r="C1393" s="63"/>
      <c r="D1393" s="64"/>
      <c r="E1393" s="65"/>
      <c r="F1393" s="66"/>
      <c r="G1393" s="63" t="str">
        <f>IF(Edges[[#This Row],[Relationship]]="Tweet","Skip","Show")</f>
        <v>Show</v>
      </c>
      <c r="H1393" s="67"/>
      <c r="I1393" s="68"/>
      <c r="J1393" s="68"/>
      <c r="K1393" s="34"/>
      <c r="L1393" s="75">
        <v>1393</v>
      </c>
      <c r="M139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93" s="77" t="s">
        <v>2278</v>
      </c>
      <c r="O1393" s="79">
        <v>44529.435567129629</v>
      </c>
      <c r="P1393" s="77" t="s">
        <v>2784</v>
      </c>
      <c r="Q1393" s="77"/>
      <c r="R1393" s="77"/>
      <c r="S1393" s="77"/>
      <c r="T1393" s="79">
        <v>44529.435567129629</v>
      </c>
      <c r="U1393" s="80" t="s">
        <v>5256</v>
      </c>
      <c r="V1393" s="77"/>
      <c r="W1393" s="77"/>
      <c r="X1393" s="81" t="s">
        <v>7255</v>
      </c>
      <c r="Y1393" s="77"/>
    </row>
    <row r="1394" spans="1:25" x14ac:dyDescent="0.25">
      <c r="A1394" s="62" t="s">
        <v>1005</v>
      </c>
      <c r="B1394" s="62" t="s">
        <v>1631</v>
      </c>
      <c r="C1394" s="63"/>
      <c r="D1394" s="64"/>
      <c r="E1394" s="65"/>
      <c r="F1394" s="66"/>
      <c r="G1394" s="63" t="str">
        <f>IF(Edges[[#This Row],[Relationship]]="Tweet","Skip","Show")</f>
        <v>Show</v>
      </c>
      <c r="H1394" s="67"/>
      <c r="I1394" s="68"/>
      <c r="J1394" s="68"/>
      <c r="K1394" s="34"/>
      <c r="L1394" s="75">
        <v>1394</v>
      </c>
      <c r="M139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94" s="77" t="s">
        <v>2278</v>
      </c>
      <c r="O1394" s="79">
        <v>44529.435601851852</v>
      </c>
      <c r="P1394" s="77" t="s">
        <v>2784</v>
      </c>
      <c r="Q1394" s="77"/>
      <c r="R1394" s="77"/>
      <c r="S1394" s="77"/>
      <c r="T1394" s="79">
        <v>44529.435601851852</v>
      </c>
      <c r="U1394" s="80" t="s">
        <v>5257</v>
      </c>
      <c r="V1394" s="77"/>
      <c r="W1394" s="77"/>
      <c r="X1394" s="81" t="s">
        <v>7256</v>
      </c>
      <c r="Y1394" s="77"/>
    </row>
    <row r="1395" spans="1:25" x14ac:dyDescent="0.25">
      <c r="A1395" s="62" t="s">
        <v>1006</v>
      </c>
      <c r="B1395" s="62" t="s">
        <v>1006</v>
      </c>
      <c r="C1395" s="63"/>
      <c r="D1395" s="64"/>
      <c r="E1395" s="65"/>
      <c r="F1395" s="66"/>
      <c r="G1395" s="63" t="str">
        <f>IF(Edges[[#This Row],[Relationship]]="Tweet","Skip","Show")</f>
        <v>Skip</v>
      </c>
      <c r="H1395" s="67"/>
      <c r="I1395" s="68"/>
      <c r="J1395" s="68"/>
      <c r="K1395" s="34"/>
      <c r="L1395" s="75">
        <v>1395</v>
      </c>
      <c r="M139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95" s="77" t="s">
        <v>178</v>
      </c>
      <c r="O1395" s="79">
        <v>44529.435949074075</v>
      </c>
      <c r="P1395" s="77" t="s">
        <v>2876</v>
      </c>
      <c r="Q1395" s="80" t="s">
        <v>3775</v>
      </c>
      <c r="R1395" s="77" t="s">
        <v>4067</v>
      </c>
      <c r="S1395" s="77"/>
      <c r="T1395" s="79">
        <v>44529.435949074075</v>
      </c>
      <c r="U1395" s="80" t="s">
        <v>5258</v>
      </c>
      <c r="V1395" s="77"/>
      <c r="W1395" s="77"/>
      <c r="X1395" s="81" t="s">
        <v>7257</v>
      </c>
      <c r="Y1395" s="77"/>
    </row>
    <row r="1396" spans="1:25" x14ac:dyDescent="0.25">
      <c r="A1396" s="62" t="s">
        <v>1007</v>
      </c>
      <c r="B1396" s="62" t="s">
        <v>1631</v>
      </c>
      <c r="C1396" s="63"/>
      <c r="D1396" s="64"/>
      <c r="E1396" s="65"/>
      <c r="F1396" s="66"/>
      <c r="G1396" s="63" t="str">
        <f>IF(Edges[[#This Row],[Relationship]]="Tweet","Skip","Show")</f>
        <v>Show</v>
      </c>
      <c r="H1396" s="67"/>
      <c r="I1396" s="68"/>
      <c r="J1396" s="68"/>
      <c r="K1396" s="34"/>
      <c r="L1396" s="75">
        <v>1396</v>
      </c>
      <c r="M139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96" s="77" t="s">
        <v>2278</v>
      </c>
      <c r="O1396" s="79">
        <v>44529.435972222222</v>
      </c>
      <c r="P1396" s="77" t="s">
        <v>2784</v>
      </c>
      <c r="Q1396" s="77"/>
      <c r="R1396" s="77"/>
      <c r="S1396" s="77"/>
      <c r="T1396" s="79">
        <v>44529.435972222222</v>
      </c>
      <c r="U1396" s="80" t="s">
        <v>5259</v>
      </c>
      <c r="V1396" s="77"/>
      <c r="W1396" s="77"/>
      <c r="X1396" s="81" t="s">
        <v>7258</v>
      </c>
      <c r="Y1396" s="77"/>
    </row>
    <row r="1397" spans="1:25" x14ac:dyDescent="0.25">
      <c r="A1397" s="62" t="s">
        <v>1008</v>
      </c>
      <c r="B1397" s="62" t="s">
        <v>2016</v>
      </c>
      <c r="C1397" s="63"/>
      <c r="D1397" s="64"/>
      <c r="E1397" s="65"/>
      <c r="F1397" s="66"/>
      <c r="G1397" s="63" t="str">
        <f>IF(Edges[[#This Row],[Relationship]]="Tweet","Skip","Show")</f>
        <v>Show</v>
      </c>
      <c r="H1397" s="67"/>
      <c r="I1397" s="68"/>
      <c r="J1397" s="68"/>
      <c r="K1397" s="34"/>
      <c r="L1397" s="75">
        <v>1397</v>
      </c>
      <c r="M139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97" s="77" t="s">
        <v>2279</v>
      </c>
      <c r="O1397" s="79">
        <v>44529.436030092591</v>
      </c>
      <c r="P1397" s="77" t="s">
        <v>2877</v>
      </c>
      <c r="Q1397" s="77"/>
      <c r="R1397" s="77"/>
      <c r="S1397" s="77"/>
      <c r="T1397" s="79">
        <v>44529.436030092591</v>
      </c>
      <c r="U1397" s="80" t="s">
        <v>5260</v>
      </c>
      <c r="V1397" s="77"/>
      <c r="W1397" s="77"/>
      <c r="X1397" s="81" t="s">
        <v>7259</v>
      </c>
      <c r="Y1397" s="81" t="s">
        <v>8430</v>
      </c>
    </row>
    <row r="1398" spans="1:25" x14ac:dyDescent="0.25">
      <c r="A1398" s="62" t="s">
        <v>1009</v>
      </c>
      <c r="B1398" s="62" t="s">
        <v>1631</v>
      </c>
      <c r="C1398" s="63"/>
      <c r="D1398" s="64"/>
      <c r="E1398" s="65"/>
      <c r="F1398" s="66"/>
      <c r="G1398" s="63" t="str">
        <f>IF(Edges[[#This Row],[Relationship]]="Tweet","Skip","Show")</f>
        <v>Show</v>
      </c>
      <c r="H1398" s="67"/>
      <c r="I1398" s="68"/>
      <c r="J1398" s="68"/>
      <c r="K1398" s="34"/>
      <c r="L1398" s="75">
        <v>1398</v>
      </c>
      <c r="M139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98" s="77" t="s">
        <v>2278</v>
      </c>
      <c r="O1398" s="79">
        <v>44529.436053240737</v>
      </c>
      <c r="P1398" s="77" t="s">
        <v>2784</v>
      </c>
      <c r="Q1398" s="77"/>
      <c r="R1398" s="77"/>
      <c r="S1398" s="77"/>
      <c r="T1398" s="79">
        <v>44529.436053240737</v>
      </c>
      <c r="U1398" s="80" t="s">
        <v>5261</v>
      </c>
      <c r="V1398" s="77"/>
      <c r="W1398" s="77"/>
      <c r="X1398" s="81" t="s">
        <v>7260</v>
      </c>
      <c r="Y1398" s="77"/>
    </row>
    <row r="1399" spans="1:25" x14ac:dyDescent="0.25">
      <c r="A1399" s="62" t="s">
        <v>1010</v>
      </c>
      <c r="B1399" s="62" t="s">
        <v>1010</v>
      </c>
      <c r="C1399" s="63"/>
      <c r="D1399" s="64"/>
      <c r="E1399" s="65"/>
      <c r="F1399" s="66"/>
      <c r="G1399" s="63" t="str">
        <f>IF(Edges[[#This Row],[Relationship]]="Tweet","Skip","Show")</f>
        <v>Skip</v>
      </c>
      <c r="H1399" s="67"/>
      <c r="I1399" s="68"/>
      <c r="J1399" s="68"/>
      <c r="K1399" s="34"/>
      <c r="L1399" s="75">
        <v>1399</v>
      </c>
      <c r="M139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399" s="77" t="s">
        <v>178</v>
      </c>
      <c r="O1399" s="79">
        <v>44529.395092592589</v>
      </c>
      <c r="P1399" s="77" t="s">
        <v>2878</v>
      </c>
      <c r="Q1399" s="80" t="s">
        <v>3776</v>
      </c>
      <c r="R1399" s="77" t="s">
        <v>4018</v>
      </c>
      <c r="S1399" s="77"/>
      <c r="T1399" s="79">
        <v>44529.395092592589</v>
      </c>
      <c r="U1399" s="80" t="s">
        <v>5262</v>
      </c>
      <c r="V1399" s="77"/>
      <c r="W1399" s="77"/>
      <c r="X1399" s="81" t="s">
        <v>7261</v>
      </c>
      <c r="Y1399" s="77"/>
    </row>
    <row r="1400" spans="1:25" x14ac:dyDescent="0.25">
      <c r="A1400" s="62" t="s">
        <v>1010</v>
      </c>
      <c r="B1400" s="62" t="s">
        <v>1010</v>
      </c>
      <c r="C1400" s="63"/>
      <c r="D1400" s="64"/>
      <c r="E1400" s="65"/>
      <c r="F1400" s="66"/>
      <c r="G1400" s="63" t="str">
        <f>IF(Edges[[#This Row],[Relationship]]="Tweet","Skip","Show")</f>
        <v>Skip</v>
      </c>
      <c r="H1400" s="67"/>
      <c r="I1400" s="68"/>
      <c r="J1400" s="68"/>
      <c r="K1400" s="34"/>
      <c r="L1400" s="75">
        <v>1400</v>
      </c>
      <c r="M140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00" s="77" t="s">
        <v>178</v>
      </c>
      <c r="O1400" s="79">
        <v>44529.43677083333</v>
      </c>
      <c r="P1400" s="77" t="s">
        <v>2879</v>
      </c>
      <c r="Q1400" s="80" t="s">
        <v>3777</v>
      </c>
      <c r="R1400" s="77" t="s">
        <v>4018</v>
      </c>
      <c r="S1400" s="77"/>
      <c r="T1400" s="79">
        <v>44529.43677083333</v>
      </c>
      <c r="U1400" s="80" t="s">
        <v>5263</v>
      </c>
      <c r="V1400" s="77"/>
      <c r="W1400" s="77"/>
      <c r="X1400" s="81" t="s">
        <v>7262</v>
      </c>
      <c r="Y1400" s="77"/>
    </row>
    <row r="1401" spans="1:25" x14ac:dyDescent="0.25">
      <c r="A1401" s="62" t="s">
        <v>1011</v>
      </c>
      <c r="B1401" s="62" t="s">
        <v>1011</v>
      </c>
      <c r="C1401" s="63"/>
      <c r="D1401" s="64"/>
      <c r="E1401" s="65"/>
      <c r="F1401" s="66"/>
      <c r="G1401" s="63" t="str">
        <f>IF(Edges[[#This Row],[Relationship]]="Tweet","Skip","Show")</f>
        <v>Skip</v>
      </c>
      <c r="H1401" s="67"/>
      <c r="I1401" s="68"/>
      <c r="J1401" s="68"/>
      <c r="K1401" s="34"/>
      <c r="L1401" s="75">
        <v>1401</v>
      </c>
      <c r="M140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01" s="77" t="s">
        <v>178</v>
      </c>
      <c r="O1401" s="79">
        <v>44529.436874999999</v>
      </c>
      <c r="P1401" s="77" t="s">
        <v>2880</v>
      </c>
      <c r="Q1401" s="77"/>
      <c r="R1401" s="77"/>
      <c r="S1401" s="77"/>
      <c r="T1401" s="79">
        <v>44529.436874999999</v>
      </c>
      <c r="U1401" s="80" t="s">
        <v>5264</v>
      </c>
      <c r="V1401" s="77"/>
      <c r="W1401" s="77"/>
      <c r="X1401" s="81" t="s">
        <v>7263</v>
      </c>
      <c r="Y1401" s="77"/>
    </row>
    <row r="1402" spans="1:25" x14ac:dyDescent="0.25">
      <c r="A1402" s="62" t="s">
        <v>1012</v>
      </c>
      <c r="B1402" s="62" t="s">
        <v>1261</v>
      </c>
      <c r="C1402" s="63"/>
      <c r="D1402" s="64"/>
      <c r="E1402" s="65"/>
      <c r="F1402" s="66"/>
      <c r="G1402" s="63" t="str">
        <f>IF(Edges[[#This Row],[Relationship]]="Tweet","Skip","Show")</f>
        <v>Show</v>
      </c>
      <c r="H1402" s="67"/>
      <c r="I1402" s="68"/>
      <c r="J1402" s="68"/>
      <c r="K1402" s="34"/>
      <c r="L1402" s="75">
        <v>1402</v>
      </c>
      <c r="M140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02" s="77" t="s">
        <v>2278</v>
      </c>
      <c r="O1402" s="79">
        <v>44529.413784722223</v>
      </c>
      <c r="P1402" s="77" t="s">
        <v>2881</v>
      </c>
      <c r="Q1402" s="77"/>
      <c r="R1402" s="77"/>
      <c r="S1402" s="77"/>
      <c r="T1402" s="79">
        <v>44529.413784722223</v>
      </c>
      <c r="U1402" s="80" t="s">
        <v>5265</v>
      </c>
      <c r="V1402" s="77"/>
      <c r="W1402" s="77"/>
      <c r="X1402" s="81" t="s">
        <v>7264</v>
      </c>
      <c r="Y1402" s="81" t="s">
        <v>7271</v>
      </c>
    </row>
    <row r="1403" spans="1:25" x14ac:dyDescent="0.25">
      <c r="A1403" s="62" t="s">
        <v>1012</v>
      </c>
      <c r="B1403" s="62" t="s">
        <v>1013</v>
      </c>
      <c r="C1403" s="63"/>
      <c r="D1403" s="64"/>
      <c r="E1403" s="65"/>
      <c r="F1403" s="66"/>
      <c r="G1403" s="63" t="str">
        <f>IF(Edges[[#This Row],[Relationship]]="Tweet","Skip","Show")</f>
        <v>Show</v>
      </c>
      <c r="H1403" s="67"/>
      <c r="I1403" s="68"/>
      <c r="J1403" s="68"/>
      <c r="K1403" s="34"/>
      <c r="L1403" s="75">
        <v>1403</v>
      </c>
      <c r="M140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03" s="77" t="s">
        <v>2279</v>
      </c>
      <c r="O1403" s="79">
        <v>44529.413784722223</v>
      </c>
      <c r="P1403" s="77" t="s">
        <v>2881</v>
      </c>
      <c r="Q1403" s="77"/>
      <c r="R1403" s="77"/>
      <c r="S1403" s="77"/>
      <c r="T1403" s="79">
        <v>44529.413784722223</v>
      </c>
      <c r="U1403" s="80" t="s">
        <v>5265</v>
      </c>
      <c r="V1403" s="77"/>
      <c r="W1403" s="77"/>
      <c r="X1403" s="81" t="s">
        <v>7264</v>
      </c>
      <c r="Y1403" s="81" t="s">
        <v>7271</v>
      </c>
    </row>
    <row r="1404" spans="1:25" x14ac:dyDescent="0.25">
      <c r="A1404" s="62" t="s">
        <v>1012</v>
      </c>
      <c r="B1404" s="62" t="s">
        <v>1261</v>
      </c>
      <c r="C1404" s="63"/>
      <c r="D1404" s="64"/>
      <c r="E1404" s="65"/>
      <c r="F1404" s="66"/>
      <c r="G1404" s="63" t="str">
        <f>IF(Edges[[#This Row],[Relationship]]="Tweet","Skip","Show")</f>
        <v>Show</v>
      </c>
      <c r="H1404" s="67"/>
      <c r="I1404" s="68"/>
      <c r="J1404" s="68"/>
      <c r="K1404" s="34"/>
      <c r="L1404" s="75">
        <v>1404</v>
      </c>
      <c r="M140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04" s="77" t="s">
        <v>2278</v>
      </c>
      <c r="O1404" s="79">
        <v>44529.420949074076</v>
      </c>
      <c r="P1404" s="77" t="s">
        <v>2882</v>
      </c>
      <c r="Q1404" s="77"/>
      <c r="R1404" s="77"/>
      <c r="S1404" s="77"/>
      <c r="T1404" s="79">
        <v>44529.420949074076</v>
      </c>
      <c r="U1404" s="80" t="s">
        <v>5266</v>
      </c>
      <c r="V1404" s="77"/>
      <c r="W1404" s="77"/>
      <c r="X1404" s="81" t="s">
        <v>7265</v>
      </c>
      <c r="Y1404" s="81" t="s">
        <v>7266</v>
      </c>
    </row>
    <row r="1405" spans="1:25" x14ac:dyDescent="0.25">
      <c r="A1405" s="62" t="s">
        <v>1012</v>
      </c>
      <c r="B1405" s="62" t="s">
        <v>1013</v>
      </c>
      <c r="C1405" s="63"/>
      <c r="D1405" s="64"/>
      <c r="E1405" s="65"/>
      <c r="F1405" s="66"/>
      <c r="G1405" s="63" t="str">
        <f>IF(Edges[[#This Row],[Relationship]]="Tweet","Skip","Show")</f>
        <v>Show</v>
      </c>
      <c r="H1405" s="67"/>
      <c r="I1405" s="68"/>
      <c r="J1405" s="68"/>
      <c r="K1405" s="34"/>
      <c r="L1405" s="75">
        <v>1405</v>
      </c>
      <c r="M140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05" s="77" t="s">
        <v>2279</v>
      </c>
      <c r="O1405" s="79">
        <v>44529.420949074076</v>
      </c>
      <c r="P1405" s="77" t="s">
        <v>2882</v>
      </c>
      <c r="Q1405" s="77"/>
      <c r="R1405" s="77"/>
      <c r="S1405" s="77"/>
      <c r="T1405" s="79">
        <v>44529.420949074076</v>
      </c>
      <c r="U1405" s="80" t="s">
        <v>5266</v>
      </c>
      <c r="V1405" s="77"/>
      <c r="W1405" s="77"/>
      <c r="X1405" s="81" t="s">
        <v>7265</v>
      </c>
      <c r="Y1405" s="81" t="s">
        <v>7266</v>
      </c>
    </row>
    <row r="1406" spans="1:25" x14ac:dyDescent="0.25">
      <c r="A1406" s="62" t="s">
        <v>1013</v>
      </c>
      <c r="B1406" s="62" t="s">
        <v>1012</v>
      </c>
      <c r="C1406" s="63"/>
      <c r="D1406" s="64"/>
      <c r="E1406" s="65"/>
      <c r="F1406" s="66"/>
      <c r="G1406" s="63" t="str">
        <f>IF(Edges[[#This Row],[Relationship]]="Tweet","Skip","Show")</f>
        <v>Show</v>
      </c>
      <c r="H1406" s="67"/>
      <c r="I1406" s="68"/>
      <c r="J1406" s="68"/>
      <c r="K1406" s="34"/>
      <c r="L1406" s="75">
        <v>1406</v>
      </c>
      <c r="M140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06" s="77" t="s">
        <v>2279</v>
      </c>
      <c r="O1406" s="79">
        <v>44529.420138888891</v>
      </c>
      <c r="P1406" s="77" t="s">
        <v>2883</v>
      </c>
      <c r="Q1406" s="77"/>
      <c r="R1406" s="77"/>
      <c r="S1406" s="77"/>
      <c r="T1406" s="79">
        <v>44529.420138888891</v>
      </c>
      <c r="U1406" s="80" t="s">
        <v>5267</v>
      </c>
      <c r="V1406" s="77"/>
      <c r="W1406" s="77"/>
      <c r="X1406" s="81" t="s">
        <v>7266</v>
      </c>
      <c r="Y1406" s="81" t="s">
        <v>7264</v>
      </c>
    </row>
    <row r="1407" spans="1:25" x14ac:dyDescent="0.25">
      <c r="A1407" s="62" t="s">
        <v>1013</v>
      </c>
      <c r="B1407" s="62" t="s">
        <v>1012</v>
      </c>
      <c r="C1407" s="63"/>
      <c r="D1407" s="64"/>
      <c r="E1407" s="65"/>
      <c r="F1407" s="66"/>
      <c r="G1407" s="63" t="str">
        <f>IF(Edges[[#This Row],[Relationship]]="Tweet","Skip","Show")</f>
        <v>Show</v>
      </c>
      <c r="H1407" s="67"/>
      <c r="I1407" s="68"/>
      <c r="J1407" s="68"/>
      <c r="K1407" s="34"/>
      <c r="L1407" s="75">
        <v>1407</v>
      </c>
      <c r="M140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07" s="77" t="s">
        <v>2279</v>
      </c>
      <c r="O1407" s="79">
        <v>44529.424293981479</v>
      </c>
      <c r="P1407" s="77" t="s">
        <v>2884</v>
      </c>
      <c r="Q1407" s="77"/>
      <c r="R1407" s="77"/>
      <c r="S1407" s="77"/>
      <c r="T1407" s="79">
        <v>44529.424293981479</v>
      </c>
      <c r="U1407" s="80" t="s">
        <v>5268</v>
      </c>
      <c r="V1407" s="77"/>
      <c r="W1407" s="77"/>
      <c r="X1407" s="81" t="s">
        <v>7267</v>
      </c>
      <c r="Y1407" s="81" t="s">
        <v>7265</v>
      </c>
    </row>
    <row r="1408" spans="1:25" x14ac:dyDescent="0.25">
      <c r="A1408" s="62" t="s">
        <v>1013</v>
      </c>
      <c r="B1408" s="62" t="s">
        <v>1012</v>
      </c>
      <c r="C1408" s="63"/>
      <c r="D1408" s="64"/>
      <c r="E1408" s="65"/>
      <c r="F1408" s="66"/>
      <c r="G1408" s="63" t="str">
        <f>IF(Edges[[#This Row],[Relationship]]="Tweet","Skip","Show")</f>
        <v>Show</v>
      </c>
      <c r="H1408" s="67"/>
      <c r="I1408" s="68"/>
      <c r="J1408" s="68"/>
      <c r="K1408" s="34"/>
      <c r="L1408" s="75">
        <v>1408</v>
      </c>
      <c r="M140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08" s="77" t="s">
        <v>2278</v>
      </c>
      <c r="O1408" s="79">
        <v>44529.436018518521</v>
      </c>
      <c r="P1408" s="77" t="s">
        <v>2885</v>
      </c>
      <c r="Q1408" s="77"/>
      <c r="R1408" s="77"/>
      <c r="S1408" s="77"/>
      <c r="T1408" s="79">
        <v>44529.436018518521</v>
      </c>
      <c r="U1408" s="80" t="s">
        <v>5269</v>
      </c>
      <c r="V1408" s="77"/>
      <c r="W1408" s="77"/>
      <c r="X1408" s="81" t="s">
        <v>7268</v>
      </c>
      <c r="Y1408" s="81" t="s">
        <v>7269</v>
      </c>
    </row>
    <row r="1409" spans="1:25" x14ac:dyDescent="0.25">
      <c r="A1409" s="62" t="s">
        <v>1014</v>
      </c>
      <c r="B1409" s="62" t="s">
        <v>1012</v>
      </c>
      <c r="C1409" s="63"/>
      <c r="D1409" s="64"/>
      <c r="E1409" s="65"/>
      <c r="F1409" s="66"/>
      <c r="G1409" s="63" t="str">
        <f>IF(Edges[[#This Row],[Relationship]]="Tweet","Skip","Show")</f>
        <v>Show</v>
      </c>
      <c r="H1409" s="67"/>
      <c r="I1409" s="68"/>
      <c r="J1409" s="68"/>
      <c r="K1409" s="34"/>
      <c r="L1409" s="75">
        <v>1409</v>
      </c>
      <c r="M140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09" s="77" t="s">
        <v>2278</v>
      </c>
      <c r="O1409" s="79">
        <v>44529.433715277781</v>
      </c>
      <c r="P1409" s="77" t="s">
        <v>2886</v>
      </c>
      <c r="Q1409" s="77"/>
      <c r="R1409" s="77"/>
      <c r="S1409" s="77"/>
      <c r="T1409" s="79">
        <v>44529.433715277781</v>
      </c>
      <c r="U1409" s="80" t="s">
        <v>5270</v>
      </c>
      <c r="V1409" s="77"/>
      <c r="W1409" s="77"/>
      <c r="X1409" s="81" t="s">
        <v>7269</v>
      </c>
      <c r="Y1409" s="81" t="s">
        <v>7267</v>
      </c>
    </row>
    <row r="1410" spans="1:25" x14ac:dyDescent="0.25">
      <c r="A1410" s="62" t="s">
        <v>1014</v>
      </c>
      <c r="B1410" s="62" t="s">
        <v>1012</v>
      </c>
      <c r="C1410" s="63"/>
      <c r="D1410" s="64"/>
      <c r="E1410" s="65"/>
      <c r="F1410" s="66"/>
      <c r="G1410" s="63" t="str">
        <f>IF(Edges[[#This Row],[Relationship]]="Tweet","Skip","Show")</f>
        <v>Show</v>
      </c>
      <c r="H1410" s="67"/>
      <c r="I1410" s="68"/>
      <c r="J1410" s="68"/>
      <c r="K1410" s="34"/>
      <c r="L1410" s="75">
        <v>1410</v>
      </c>
      <c r="M141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10" s="77" t="s">
        <v>2278</v>
      </c>
      <c r="O1410" s="79">
        <v>44529.437002314815</v>
      </c>
      <c r="P1410" s="77" t="s">
        <v>2887</v>
      </c>
      <c r="Q1410" s="77"/>
      <c r="R1410" s="77"/>
      <c r="S1410" s="77"/>
      <c r="T1410" s="79">
        <v>44529.437002314815</v>
      </c>
      <c r="U1410" s="80" t="s">
        <v>5271</v>
      </c>
      <c r="V1410" s="77"/>
      <c r="W1410" s="77"/>
      <c r="X1410" s="81" t="s">
        <v>7270</v>
      </c>
      <c r="Y1410" s="81" t="s">
        <v>7268</v>
      </c>
    </row>
    <row r="1411" spans="1:25" x14ac:dyDescent="0.25">
      <c r="A1411" s="62" t="s">
        <v>1013</v>
      </c>
      <c r="B1411" s="62" t="s">
        <v>1261</v>
      </c>
      <c r="C1411" s="63"/>
      <c r="D1411" s="64"/>
      <c r="E1411" s="65"/>
      <c r="F1411" s="66"/>
      <c r="G1411" s="63" t="str">
        <f>IF(Edges[[#This Row],[Relationship]]="Tweet","Skip","Show")</f>
        <v>Show</v>
      </c>
      <c r="H1411" s="67"/>
      <c r="I1411" s="68"/>
      <c r="J1411" s="68"/>
      <c r="K1411" s="34"/>
      <c r="L1411" s="75">
        <v>1411</v>
      </c>
      <c r="M141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11" s="77" t="s">
        <v>2279</v>
      </c>
      <c r="O1411" s="79">
        <v>44529.406701388885</v>
      </c>
      <c r="P1411" s="77" t="s">
        <v>2888</v>
      </c>
      <c r="Q1411" s="77"/>
      <c r="R1411" s="77"/>
      <c r="S1411" s="77"/>
      <c r="T1411" s="79">
        <v>44529.406701388885</v>
      </c>
      <c r="U1411" s="80" t="s">
        <v>5272</v>
      </c>
      <c r="V1411" s="77"/>
      <c r="W1411" s="77"/>
      <c r="X1411" s="81" t="s">
        <v>7271</v>
      </c>
      <c r="Y1411" s="81" t="s">
        <v>7940</v>
      </c>
    </row>
    <row r="1412" spans="1:25" x14ac:dyDescent="0.25">
      <c r="A1412" s="62" t="s">
        <v>1013</v>
      </c>
      <c r="B1412" s="62" t="s">
        <v>1261</v>
      </c>
      <c r="C1412" s="63"/>
      <c r="D1412" s="64"/>
      <c r="E1412" s="65"/>
      <c r="F1412" s="66"/>
      <c r="G1412" s="63" t="str">
        <f>IF(Edges[[#This Row],[Relationship]]="Tweet","Skip","Show")</f>
        <v>Show</v>
      </c>
      <c r="H1412" s="67"/>
      <c r="I1412" s="68"/>
      <c r="J1412" s="68"/>
      <c r="K1412" s="34"/>
      <c r="L1412" s="75">
        <v>1412</v>
      </c>
      <c r="M141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12" s="77" t="s">
        <v>2278</v>
      </c>
      <c r="O1412" s="79">
        <v>44529.420138888891</v>
      </c>
      <c r="P1412" s="77" t="s">
        <v>2883</v>
      </c>
      <c r="Q1412" s="77"/>
      <c r="R1412" s="77"/>
      <c r="S1412" s="77"/>
      <c r="T1412" s="79">
        <v>44529.420138888891</v>
      </c>
      <c r="U1412" s="80" t="s">
        <v>5267</v>
      </c>
      <c r="V1412" s="77"/>
      <c r="W1412" s="77"/>
      <c r="X1412" s="81" t="s">
        <v>7266</v>
      </c>
      <c r="Y1412" s="81" t="s">
        <v>7264</v>
      </c>
    </row>
    <row r="1413" spans="1:25" x14ac:dyDescent="0.25">
      <c r="A1413" s="62" t="s">
        <v>1013</v>
      </c>
      <c r="B1413" s="62" t="s">
        <v>1261</v>
      </c>
      <c r="C1413" s="63"/>
      <c r="D1413" s="64"/>
      <c r="E1413" s="65"/>
      <c r="F1413" s="66"/>
      <c r="G1413" s="63" t="str">
        <f>IF(Edges[[#This Row],[Relationship]]="Tweet","Skip","Show")</f>
        <v>Show</v>
      </c>
      <c r="H1413" s="67"/>
      <c r="I1413" s="68"/>
      <c r="J1413" s="68"/>
      <c r="K1413" s="34"/>
      <c r="L1413" s="75">
        <v>1413</v>
      </c>
      <c r="M141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13" s="77" t="s">
        <v>2278</v>
      </c>
      <c r="O1413" s="79">
        <v>44529.424293981479</v>
      </c>
      <c r="P1413" s="77" t="s">
        <v>2884</v>
      </c>
      <c r="Q1413" s="77"/>
      <c r="R1413" s="77"/>
      <c r="S1413" s="77"/>
      <c r="T1413" s="79">
        <v>44529.424293981479</v>
      </c>
      <c r="U1413" s="80" t="s">
        <v>5268</v>
      </c>
      <c r="V1413" s="77"/>
      <c r="W1413" s="77"/>
      <c r="X1413" s="81" t="s">
        <v>7267</v>
      </c>
      <c r="Y1413" s="81" t="s">
        <v>7265</v>
      </c>
    </row>
    <row r="1414" spans="1:25" x14ac:dyDescent="0.25">
      <c r="A1414" s="62" t="s">
        <v>1013</v>
      </c>
      <c r="B1414" s="62" t="s">
        <v>1261</v>
      </c>
      <c r="C1414" s="63"/>
      <c r="D1414" s="64"/>
      <c r="E1414" s="65"/>
      <c r="F1414" s="66"/>
      <c r="G1414" s="63" t="str">
        <f>IF(Edges[[#This Row],[Relationship]]="Tweet","Skip","Show")</f>
        <v>Show</v>
      </c>
      <c r="H1414" s="67"/>
      <c r="I1414" s="68"/>
      <c r="J1414" s="68"/>
      <c r="K1414" s="34"/>
      <c r="L1414" s="75">
        <v>1414</v>
      </c>
      <c r="M141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14" s="77" t="s">
        <v>2278</v>
      </c>
      <c r="O1414" s="79">
        <v>44529.436018518521</v>
      </c>
      <c r="P1414" s="77" t="s">
        <v>2885</v>
      </c>
      <c r="Q1414" s="77"/>
      <c r="R1414" s="77"/>
      <c r="S1414" s="77"/>
      <c r="T1414" s="79">
        <v>44529.436018518521</v>
      </c>
      <c r="U1414" s="80" t="s">
        <v>5269</v>
      </c>
      <c r="V1414" s="77"/>
      <c r="W1414" s="77"/>
      <c r="X1414" s="81" t="s">
        <v>7268</v>
      </c>
      <c r="Y1414" s="81" t="s">
        <v>7269</v>
      </c>
    </row>
    <row r="1415" spans="1:25" x14ac:dyDescent="0.25">
      <c r="A1415" s="62" t="s">
        <v>1013</v>
      </c>
      <c r="B1415" s="62" t="s">
        <v>1014</v>
      </c>
      <c r="C1415" s="63"/>
      <c r="D1415" s="64"/>
      <c r="E1415" s="65"/>
      <c r="F1415" s="66"/>
      <c r="G1415" s="63" t="str">
        <f>IF(Edges[[#This Row],[Relationship]]="Tweet","Skip","Show")</f>
        <v>Show</v>
      </c>
      <c r="H1415" s="67"/>
      <c r="I1415" s="68"/>
      <c r="J1415" s="68"/>
      <c r="K1415" s="34"/>
      <c r="L1415" s="75">
        <v>1415</v>
      </c>
      <c r="M141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15" s="77" t="s">
        <v>2279</v>
      </c>
      <c r="O1415" s="79">
        <v>44529.436018518521</v>
      </c>
      <c r="P1415" s="77" t="s">
        <v>2885</v>
      </c>
      <c r="Q1415" s="77"/>
      <c r="R1415" s="77"/>
      <c r="S1415" s="77"/>
      <c r="T1415" s="79">
        <v>44529.436018518521</v>
      </c>
      <c r="U1415" s="80" t="s">
        <v>5269</v>
      </c>
      <c r="V1415" s="77"/>
      <c r="W1415" s="77"/>
      <c r="X1415" s="81" t="s">
        <v>7268</v>
      </c>
      <c r="Y1415" s="81" t="s">
        <v>7269</v>
      </c>
    </row>
    <row r="1416" spans="1:25" x14ac:dyDescent="0.25">
      <c r="A1416" s="62" t="s">
        <v>1014</v>
      </c>
      <c r="B1416" s="62" t="s">
        <v>1013</v>
      </c>
      <c r="C1416" s="63"/>
      <c r="D1416" s="64"/>
      <c r="E1416" s="65"/>
      <c r="F1416" s="66"/>
      <c r="G1416" s="63" t="str">
        <f>IF(Edges[[#This Row],[Relationship]]="Tweet","Skip","Show")</f>
        <v>Show</v>
      </c>
      <c r="H1416" s="67"/>
      <c r="I1416" s="68"/>
      <c r="J1416" s="68"/>
      <c r="K1416" s="34"/>
      <c r="L1416" s="75">
        <v>1416</v>
      </c>
      <c r="M141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16" s="77" t="s">
        <v>2279</v>
      </c>
      <c r="O1416" s="79">
        <v>44529.433715277781</v>
      </c>
      <c r="P1416" s="77" t="s">
        <v>2886</v>
      </c>
      <c r="Q1416" s="77"/>
      <c r="R1416" s="77"/>
      <c r="S1416" s="77"/>
      <c r="T1416" s="79">
        <v>44529.433715277781</v>
      </c>
      <c r="U1416" s="80" t="s">
        <v>5270</v>
      </c>
      <c r="V1416" s="77"/>
      <c r="W1416" s="77"/>
      <c r="X1416" s="81" t="s">
        <v>7269</v>
      </c>
      <c r="Y1416" s="81" t="s">
        <v>7267</v>
      </c>
    </row>
    <row r="1417" spans="1:25" x14ac:dyDescent="0.25">
      <c r="A1417" s="62" t="s">
        <v>1014</v>
      </c>
      <c r="B1417" s="62" t="s">
        <v>1013</v>
      </c>
      <c r="C1417" s="63"/>
      <c r="D1417" s="64"/>
      <c r="E1417" s="65"/>
      <c r="F1417" s="66"/>
      <c r="G1417" s="63" t="str">
        <f>IF(Edges[[#This Row],[Relationship]]="Tweet","Skip","Show")</f>
        <v>Show</v>
      </c>
      <c r="H1417" s="67"/>
      <c r="I1417" s="68"/>
      <c r="J1417" s="68"/>
      <c r="K1417" s="34"/>
      <c r="L1417" s="75">
        <v>1417</v>
      </c>
      <c r="M141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17" s="77" t="s">
        <v>2279</v>
      </c>
      <c r="O1417" s="79">
        <v>44529.437002314815</v>
      </c>
      <c r="P1417" s="77" t="s">
        <v>2887</v>
      </c>
      <c r="Q1417" s="77"/>
      <c r="R1417" s="77"/>
      <c r="S1417" s="77"/>
      <c r="T1417" s="79">
        <v>44529.437002314815</v>
      </c>
      <c r="U1417" s="80" t="s">
        <v>5271</v>
      </c>
      <c r="V1417" s="77"/>
      <c r="W1417" s="77"/>
      <c r="X1417" s="81" t="s">
        <v>7270</v>
      </c>
      <c r="Y1417" s="81" t="s">
        <v>7268</v>
      </c>
    </row>
    <row r="1418" spans="1:25" x14ac:dyDescent="0.25">
      <c r="A1418" s="62" t="s">
        <v>1014</v>
      </c>
      <c r="B1418" s="62" t="s">
        <v>1261</v>
      </c>
      <c r="C1418" s="63"/>
      <c r="D1418" s="64"/>
      <c r="E1418" s="65"/>
      <c r="F1418" s="66"/>
      <c r="G1418" s="63" t="str">
        <f>IF(Edges[[#This Row],[Relationship]]="Tweet","Skip","Show")</f>
        <v>Show</v>
      </c>
      <c r="H1418" s="67"/>
      <c r="I1418" s="68"/>
      <c r="J1418" s="68"/>
      <c r="K1418" s="34"/>
      <c r="L1418" s="75">
        <v>1418</v>
      </c>
      <c r="M141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18" s="77" t="s">
        <v>2278</v>
      </c>
      <c r="O1418" s="79">
        <v>44529.433715277781</v>
      </c>
      <c r="P1418" s="77" t="s">
        <v>2886</v>
      </c>
      <c r="Q1418" s="77"/>
      <c r="R1418" s="77"/>
      <c r="S1418" s="77"/>
      <c r="T1418" s="79">
        <v>44529.433715277781</v>
      </c>
      <c r="U1418" s="80" t="s">
        <v>5270</v>
      </c>
      <c r="V1418" s="77"/>
      <c r="W1418" s="77"/>
      <c r="X1418" s="81" t="s">
        <v>7269</v>
      </c>
      <c r="Y1418" s="81" t="s">
        <v>7267</v>
      </c>
    </row>
    <row r="1419" spans="1:25" x14ac:dyDescent="0.25">
      <c r="A1419" s="62" t="s">
        <v>1014</v>
      </c>
      <c r="B1419" s="62" t="s">
        <v>1261</v>
      </c>
      <c r="C1419" s="63"/>
      <c r="D1419" s="64"/>
      <c r="E1419" s="65"/>
      <c r="F1419" s="66"/>
      <c r="G1419" s="63" t="str">
        <f>IF(Edges[[#This Row],[Relationship]]="Tweet","Skip","Show")</f>
        <v>Show</v>
      </c>
      <c r="H1419" s="67"/>
      <c r="I1419" s="68"/>
      <c r="J1419" s="68"/>
      <c r="K1419" s="34"/>
      <c r="L1419" s="75">
        <v>1419</v>
      </c>
      <c r="M141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19" s="77" t="s">
        <v>2278</v>
      </c>
      <c r="O1419" s="79">
        <v>44529.437002314815</v>
      </c>
      <c r="P1419" s="77" t="s">
        <v>2887</v>
      </c>
      <c r="Q1419" s="77"/>
      <c r="R1419" s="77"/>
      <c r="S1419" s="77"/>
      <c r="T1419" s="79">
        <v>44529.437002314815</v>
      </c>
      <c r="U1419" s="80" t="s">
        <v>5271</v>
      </c>
      <c r="V1419" s="77"/>
      <c r="W1419" s="77"/>
      <c r="X1419" s="81" t="s">
        <v>7270</v>
      </c>
      <c r="Y1419" s="81" t="s">
        <v>7268</v>
      </c>
    </row>
    <row r="1420" spans="1:25" x14ac:dyDescent="0.25">
      <c r="A1420" s="62" t="s">
        <v>1015</v>
      </c>
      <c r="B1420" s="62" t="s">
        <v>2017</v>
      </c>
      <c r="C1420" s="63"/>
      <c r="D1420" s="64"/>
      <c r="E1420" s="65"/>
      <c r="F1420" s="66"/>
      <c r="G1420" s="63" t="str">
        <f>IF(Edges[[#This Row],[Relationship]]="Tweet","Skip","Show")</f>
        <v>Show</v>
      </c>
      <c r="H1420" s="67"/>
      <c r="I1420" s="68"/>
      <c r="J1420" s="68"/>
      <c r="K1420" s="34"/>
      <c r="L1420" s="75">
        <v>1420</v>
      </c>
      <c r="M142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20" s="77" t="s">
        <v>2279</v>
      </c>
      <c r="O1420" s="79">
        <v>44529.437106481484</v>
      </c>
      <c r="P1420" s="77" t="s">
        <v>2889</v>
      </c>
      <c r="Q1420" s="77"/>
      <c r="R1420" s="77"/>
      <c r="S1420" s="77"/>
      <c r="T1420" s="79">
        <v>44529.437106481484</v>
      </c>
      <c r="U1420" s="80" t="s">
        <v>5273</v>
      </c>
      <c r="V1420" s="77"/>
      <c r="W1420" s="77"/>
      <c r="X1420" s="81" t="s">
        <v>7272</v>
      </c>
      <c r="Y1420" s="77"/>
    </row>
    <row r="1421" spans="1:25" x14ac:dyDescent="0.25">
      <c r="A1421" s="62" t="s">
        <v>1016</v>
      </c>
      <c r="B1421" s="62" t="s">
        <v>2018</v>
      </c>
      <c r="C1421" s="63"/>
      <c r="D1421" s="64"/>
      <c r="E1421" s="65"/>
      <c r="F1421" s="66"/>
      <c r="G1421" s="63" t="str">
        <f>IF(Edges[[#This Row],[Relationship]]="Tweet","Skip","Show")</f>
        <v>Show</v>
      </c>
      <c r="H1421" s="67"/>
      <c r="I1421" s="68"/>
      <c r="J1421" s="68"/>
      <c r="K1421" s="34"/>
      <c r="L1421" s="75">
        <v>1421</v>
      </c>
      <c r="M142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21" s="77" t="s">
        <v>2279</v>
      </c>
      <c r="O1421" s="79">
        <v>44529.252696759257</v>
      </c>
      <c r="P1421" s="77" t="s">
        <v>2890</v>
      </c>
      <c r="Q1421" s="80" t="s">
        <v>3778</v>
      </c>
      <c r="R1421" s="77" t="s">
        <v>4018</v>
      </c>
      <c r="S1421" s="77"/>
      <c r="T1421" s="79">
        <v>44529.252696759257</v>
      </c>
      <c r="U1421" s="80" t="s">
        <v>5274</v>
      </c>
      <c r="V1421" s="77"/>
      <c r="W1421" s="77"/>
      <c r="X1421" s="81" t="s">
        <v>7273</v>
      </c>
      <c r="Y1421" s="81" t="s">
        <v>8431</v>
      </c>
    </row>
    <row r="1422" spans="1:25" x14ac:dyDescent="0.25">
      <c r="A1422" s="62" t="s">
        <v>1017</v>
      </c>
      <c r="B1422" s="62" t="s">
        <v>2018</v>
      </c>
      <c r="C1422" s="63"/>
      <c r="D1422" s="64"/>
      <c r="E1422" s="65"/>
      <c r="F1422" s="66"/>
      <c r="G1422" s="63" t="str">
        <f>IF(Edges[[#This Row],[Relationship]]="Tweet","Skip","Show")</f>
        <v>Show</v>
      </c>
      <c r="H1422" s="67"/>
      <c r="I1422" s="68"/>
      <c r="J1422" s="68"/>
      <c r="K1422" s="34"/>
      <c r="L1422" s="75">
        <v>1422</v>
      </c>
      <c r="M142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22" s="77" t="s">
        <v>2278</v>
      </c>
      <c r="O1422" s="79">
        <v>44529.437164351853</v>
      </c>
      <c r="P1422" s="77" t="s">
        <v>2891</v>
      </c>
      <c r="Q1422" s="77"/>
      <c r="R1422" s="77"/>
      <c r="S1422" s="77"/>
      <c r="T1422" s="79">
        <v>44529.437164351853</v>
      </c>
      <c r="U1422" s="80" t="s">
        <v>5275</v>
      </c>
      <c r="V1422" s="77"/>
      <c r="W1422" s="77"/>
      <c r="X1422" s="81" t="s">
        <v>7274</v>
      </c>
      <c r="Y1422" s="77"/>
    </row>
    <row r="1423" spans="1:25" x14ac:dyDescent="0.25">
      <c r="A1423" s="62" t="s">
        <v>1016</v>
      </c>
      <c r="B1423" s="62" t="s">
        <v>1017</v>
      </c>
      <c r="C1423" s="63"/>
      <c r="D1423" s="64"/>
      <c r="E1423" s="65"/>
      <c r="F1423" s="66"/>
      <c r="G1423" s="63" t="str">
        <f>IF(Edges[[#This Row],[Relationship]]="Tweet","Skip","Show")</f>
        <v>Show</v>
      </c>
      <c r="H1423" s="67"/>
      <c r="I1423" s="68"/>
      <c r="J1423" s="68"/>
      <c r="K1423" s="34"/>
      <c r="L1423" s="75">
        <v>1423</v>
      </c>
      <c r="M142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23" s="77" t="s">
        <v>2278</v>
      </c>
      <c r="O1423" s="79">
        <v>44529.252696759257</v>
      </c>
      <c r="P1423" s="77" t="s">
        <v>2890</v>
      </c>
      <c r="Q1423" s="80" t="s">
        <v>3778</v>
      </c>
      <c r="R1423" s="77" t="s">
        <v>4018</v>
      </c>
      <c r="S1423" s="77"/>
      <c r="T1423" s="79">
        <v>44529.252696759257</v>
      </c>
      <c r="U1423" s="80" t="s">
        <v>5274</v>
      </c>
      <c r="V1423" s="77"/>
      <c r="W1423" s="77"/>
      <c r="X1423" s="81" t="s">
        <v>7273</v>
      </c>
      <c r="Y1423" s="81" t="s">
        <v>8431</v>
      </c>
    </row>
    <row r="1424" spans="1:25" x14ac:dyDescent="0.25">
      <c r="A1424" s="62" t="s">
        <v>1017</v>
      </c>
      <c r="B1424" s="62" t="s">
        <v>1016</v>
      </c>
      <c r="C1424" s="63"/>
      <c r="D1424" s="64"/>
      <c r="E1424" s="65"/>
      <c r="F1424" s="66"/>
      <c r="G1424" s="63" t="str">
        <f>IF(Edges[[#This Row],[Relationship]]="Tweet","Skip","Show")</f>
        <v>Show</v>
      </c>
      <c r="H1424" s="67"/>
      <c r="I1424" s="68"/>
      <c r="J1424" s="68"/>
      <c r="K1424" s="34"/>
      <c r="L1424" s="75">
        <v>1424</v>
      </c>
      <c r="M142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24" s="77" t="s">
        <v>2278</v>
      </c>
      <c r="O1424" s="79">
        <v>44529.437164351853</v>
      </c>
      <c r="P1424" s="77" t="s">
        <v>2891</v>
      </c>
      <c r="Q1424" s="77"/>
      <c r="R1424" s="77"/>
      <c r="S1424" s="77"/>
      <c r="T1424" s="79">
        <v>44529.437164351853</v>
      </c>
      <c r="U1424" s="80" t="s">
        <v>5275</v>
      </c>
      <c r="V1424" s="77"/>
      <c r="W1424" s="77"/>
      <c r="X1424" s="81" t="s">
        <v>7274</v>
      </c>
      <c r="Y1424" s="77"/>
    </row>
    <row r="1425" spans="1:25" x14ac:dyDescent="0.25">
      <c r="A1425" s="62" t="s">
        <v>1018</v>
      </c>
      <c r="B1425" s="62" t="s">
        <v>1018</v>
      </c>
      <c r="C1425" s="63"/>
      <c r="D1425" s="64"/>
      <c r="E1425" s="65"/>
      <c r="F1425" s="66"/>
      <c r="G1425" s="63" t="str">
        <f>IF(Edges[[#This Row],[Relationship]]="Tweet","Skip","Show")</f>
        <v>Skip</v>
      </c>
      <c r="H1425" s="67"/>
      <c r="I1425" s="68"/>
      <c r="J1425" s="68"/>
      <c r="K1425" s="34"/>
      <c r="L1425" s="75">
        <v>1425</v>
      </c>
      <c r="M142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25" s="77" t="s">
        <v>178</v>
      </c>
      <c r="O1425" s="79">
        <v>44529.4371875</v>
      </c>
      <c r="P1425" s="77" t="s">
        <v>2892</v>
      </c>
      <c r="Q1425" s="80" t="s">
        <v>3779</v>
      </c>
      <c r="R1425" s="77" t="s">
        <v>4068</v>
      </c>
      <c r="S1425" s="77"/>
      <c r="T1425" s="79">
        <v>44529.4371875</v>
      </c>
      <c r="U1425" s="80" t="s">
        <v>5276</v>
      </c>
      <c r="V1425" s="77"/>
      <c r="W1425" s="77"/>
      <c r="X1425" s="81" t="s">
        <v>7275</v>
      </c>
      <c r="Y1425" s="77"/>
    </row>
    <row r="1426" spans="1:25" x14ac:dyDescent="0.25">
      <c r="A1426" s="62" t="s">
        <v>1018</v>
      </c>
      <c r="B1426" s="62" t="s">
        <v>1018</v>
      </c>
      <c r="C1426" s="63"/>
      <c r="D1426" s="64"/>
      <c r="E1426" s="65"/>
      <c r="F1426" s="66"/>
      <c r="G1426" s="63" t="str">
        <f>IF(Edges[[#This Row],[Relationship]]="Tweet","Skip","Show")</f>
        <v>Skip</v>
      </c>
      <c r="H1426" s="67"/>
      <c r="I1426" s="68"/>
      <c r="J1426" s="68"/>
      <c r="K1426" s="34"/>
      <c r="L1426" s="75">
        <v>1426</v>
      </c>
      <c r="M142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26" s="77" t="s">
        <v>178</v>
      </c>
      <c r="O1426" s="79">
        <v>44529.437222222223</v>
      </c>
      <c r="P1426" s="77" t="s">
        <v>2893</v>
      </c>
      <c r="Q1426" s="80" t="s">
        <v>3780</v>
      </c>
      <c r="R1426" s="77" t="s">
        <v>4068</v>
      </c>
      <c r="S1426" s="77"/>
      <c r="T1426" s="79">
        <v>44529.437222222223</v>
      </c>
      <c r="U1426" s="80" t="s">
        <v>5277</v>
      </c>
      <c r="V1426" s="77"/>
      <c r="W1426" s="77"/>
      <c r="X1426" s="81" t="s">
        <v>7276</v>
      </c>
      <c r="Y1426" s="77"/>
    </row>
    <row r="1427" spans="1:25" x14ac:dyDescent="0.25">
      <c r="A1427" s="62" t="s">
        <v>1019</v>
      </c>
      <c r="B1427" s="62" t="s">
        <v>1478</v>
      </c>
      <c r="C1427" s="63"/>
      <c r="D1427" s="64"/>
      <c r="E1427" s="65"/>
      <c r="F1427" s="66"/>
      <c r="G1427" s="63" t="str">
        <f>IF(Edges[[#This Row],[Relationship]]="Tweet","Skip","Show")</f>
        <v>Show</v>
      </c>
      <c r="H1427" s="67"/>
      <c r="I1427" s="68"/>
      <c r="J1427" s="68"/>
      <c r="K1427" s="34"/>
      <c r="L1427" s="75">
        <v>1427</v>
      </c>
      <c r="M142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27" s="77" t="s">
        <v>2278</v>
      </c>
      <c r="O1427" s="79">
        <v>44529.437465277777</v>
      </c>
      <c r="P1427" s="77" t="s">
        <v>2294</v>
      </c>
      <c r="Q1427" s="77"/>
      <c r="R1427" s="77"/>
      <c r="S1427" s="77" t="s">
        <v>4104</v>
      </c>
      <c r="T1427" s="79">
        <v>44529.437465277777</v>
      </c>
      <c r="U1427" s="80" t="s">
        <v>5278</v>
      </c>
      <c r="V1427" s="77"/>
      <c r="W1427" s="77"/>
      <c r="X1427" s="81" t="s">
        <v>7277</v>
      </c>
      <c r="Y1427" s="77"/>
    </row>
    <row r="1428" spans="1:25" x14ac:dyDescent="0.25">
      <c r="A1428" s="62" t="s">
        <v>1020</v>
      </c>
      <c r="B1428" s="62" t="s">
        <v>1783</v>
      </c>
      <c r="C1428" s="63"/>
      <c r="D1428" s="64"/>
      <c r="E1428" s="65"/>
      <c r="F1428" s="66"/>
      <c r="G1428" s="63" t="str">
        <f>IF(Edges[[#This Row],[Relationship]]="Tweet","Skip","Show")</f>
        <v>Show</v>
      </c>
      <c r="H1428" s="67"/>
      <c r="I1428" s="68"/>
      <c r="J1428" s="68"/>
      <c r="K1428" s="34"/>
      <c r="L1428" s="75">
        <v>1428</v>
      </c>
      <c r="M142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28" s="77" t="s">
        <v>2278</v>
      </c>
      <c r="O1428" s="79">
        <v>44529.4375</v>
      </c>
      <c r="P1428" s="77" t="s">
        <v>2894</v>
      </c>
      <c r="Q1428" s="77"/>
      <c r="R1428" s="77"/>
      <c r="S1428" s="77"/>
      <c r="T1428" s="79">
        <v>44529.4375</v>
      </c>
      <c r="U1428" s="80" t="s">
        <v>5279</v>
      </c>
      <c r="V1428" s="77"/>
      <c r="W1428" s="77"/>
      <c r="X1428" s="81" t="s">
        <v>7278</v>
      </c>
      <c r="Y1428" s="81" t="s">
        <v>8352</v>
      </c>
    </row>
    <row r="1429" spans="1:25" x14ac:dyDescent="0.25">
      <c r="A1429" s="62" t="s">
        <v>1020</v>
      </c>
      <c r="B1429" s="62" t="s">
        <v>1784</v>
      </c>
      <c r="C1429" s="63"/>
      <c r="D1429" s="64"/>
      <c r="E1429" s="65"/>
      <c r="F1429" s="66"/>
      <c r="G1429" s="63" t="str">
        <f>IF(Edges[[#This Row],[Relationship]]="Tweet","Skip","Show")</f>
        <v>Show</v>
      </c>
      <c r="H1429" s="67"/>
      <c r="I1429" s="68"/>
      <c r="J1429" s="68"/>
      <c r="K1429" s="34"/>
      <c r="L1429" s="75">
        <v>1429</v>
      </c>
      <c r="M142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29" s="77" t="s">
        <v>2278</v>
      </c>
      <c r="O1429" s="79">
        <v>44529.4375</v>
      </c>
      <c r="P1429" s="77" t="s">
        <v>2894</v>
      </c>
      <c r="Q1429" s="77"/>
      <c r="R1429" s="77"/>
      <c r="S1429" s="77"/>
      <c r="T1429" s="79">
        <v>44529.4375</v>
      </c>
      <c r="U1429" s="80" t="s">
        <v>5279</v>
      </c>
      <c r="V1429" s="77"/>
      <c r="W1429" s="77"/>
      <c r="X1429" s="81" t="s">
        <v>7278</v>
      </c>
      <c r="Y1429" s="81" t="s">
        <v>8352</v>
      </c>
    </row>
    <row r="1430" spans="1:25" x14ac:dyDescent="0.25">
      <c r="A1430" s="62" t="s">
        <v>1020</v>
      </c>
      <c r="B1430" s="62" t="s">
        <v>1668</v>
      </c>
      <c r="C1430" s="63"/>
      <c r="D1430" s="64"/>
      <c r="E1430" s="65"/>
      <c r="F1430" s="66"/>
      <c r="G1430" s="63" t="str">
        <f>IF(Edges[[#This Row],[Relationship]]="Tweet","Skip","Show")</f>
        <v>Show</v>
      </c>
      <c r="H1430" s="67"/>
      <c r="I1430" s="68"/>
      <c r="J1430" s="68"/>
      <c r="K1430" s="34"/>
      <c r="L1430" s="75">
        <v>1430</v>
      </c>
      <c r="M143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30" s="77" t="s">
        <v>2279</v>
      </c>
      <c r="O1430" s="79">
        <v>44529.4375</v>
      </c>
      <c r="P1430" s="77" t="s">
        <v>2894</v>
      </c>
      <c r="Q1430" s="77"/>
      <c r="R1430" s="77"/>
      <c r="S1430" s="77"/>
      <c r="T1430" s="79">
        <v>44529.4375</v>
      </c>
      <c r="U1430" s="80" t="s">
        <v>5279</v>
      </c>
      <c r="V1430" s="77"/>
      <c r="W1430" s="77"/>
      <c r="X1430" s="81" t="s">
        <v>7278</v>
      </c>
      <c r="Y1430" s="81" t="s">
        <v>8352</v>
      </c>
    </row>
    <row r="1431" spans="1:25" x14ac:dyDescent="0.25">
      <c r="A1431" s="62" t="s">
        <v>1021</v>
      </c>
      <c r="B1431" s="62" t="s">
        <v>2019</v>
      </c>
      <c r="C1431" s="63"/>
      <c r="D1431" s="64"/>
      <c r="E1431" s="65"/>
      <c r="F1431" s="66"/>
      <c r="G1431" s="63" t="str">
        <f>IF(Edges[[#This Row],[Relationship]]="Tweet","Skip","Show")</f>
        <v>Show</v>
      </c>
      <c r="H1431" s="67"/>
      <c r="I1431" s="68"/>
      <c r="J1431" s="68"/>
      <c r="K1431" s="34"/>
      <c r="L1431" s="75">
        <v>1431</v>
      </c>
      <c r="M143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31" s="77" t="s">
        <v>2278</v>
      </c>
      <c r="O1431" s="79">
        <v>44529.437824074077</v>
      </c>
      <c r="P1431" s="77" t="s">
        <v>2895</v>
      </c>
      <c r="Q1431" s="77"/>
      <c r="R1431" s="77"/>
      <c r="S1431" s="77" t="s">
        <v>4124</v>
      </c>
      <c r="T1431" s="79">
        <v>44529.437824074077</v>
      </c>
      <c r="U1431" s="80" t="s">
        <v>5280</v>
      </c>
      <c r="V1431" s="77"/>
      <c r="W1431" s="77"/>
      <c r="X1431" s="81" t="s">
        <v>7279</v>
      </c>
      <c r="Y1431" s="77"/>
    </row>
    <row r="1432" spans="1:25" x14ac:dyDescent="0.25">
      <c r="A1432" s="62" t="s">
        <v>1021</v>
      </c>
      <c r="B1432" s="62" t="s">
        <v>1668</v>
      </c>
      <c r="C1432" s="63"/>
      <c r="D1432" s="64"/>
      <c r="E1432" s="65"/>
      <c r="F1432" s="66"/>
      <c r="G1432" s="63" t="str">
        <f>IF(Edges[[#This Row],[Relationship]]="Tweet","Skip","Show")</f>
        <v>Show</v>
      </c>
      <c r="H1432" s="67"/>
      <c r="I1432" s="68"/>
      <c r="J1432" s="68"/>
      <c r="K1432" s="34"/>
      <c r="L1432" s="75">
        <v>1432</v>
      </c>
      <c r="M143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32" s="77" t="s">
        <v>2278</v>
      </c>
      <c r="O1432" s="79">
        <v>44529.437824074077</v>
      </c>
      <c r="P1432" s="77" t="s">
        <v>2895</v>
      </c>
      <c r="Q1432" s="77"/>
      <c r="R1432" s="77"/>
      <c r="S1432" s="77" t="s">
        <v>4124</v>
      </c>
      <c r="T1432" s="79">
        <v>44529.437824074077</v>
      </c>
      <c r="U1432" s="80" t="s">
        <v>5280</v>
      </c>
      <c r="V1432" s="77"/>
      <c r="W1432" s="77"/>
      <c r="X1432" s="81" t="s">
        <v>7279</v>
      </c>
      <c r="Y1432" s="77"/>
    </row>
    <row r="1433" spans="1:25" x14ac:dyDescent="0.25">
      <c r="A1433" s="62" t="s">
        <v>1022</v>
      </c>
      <c r="B1433" s="62" t="s">
        <v>1631</v>
      </c>
      <c r="C1433" s="63"/>
      <c r="D1433" s="64"/>
      <c r="E1433" s="65"/>
      <c r="F1433" s="66"/>
      <c r="G1433" s="63" t="str">
        <f>IF(Edges[[#This Row],[Relationship]]="Tweet","Skip","Show")</f>
        <v>Show</v>
      </c>
      <c r="H1433" s="67"/>
      <c r="I1433" s="68"/>
      <c r="J1433" s="68"/>
      <c r="K1433" s="34"/>
      <c r="L1433" s="75">
        <v>1433</v>
      </c>
      <c r="M143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33" s="77" t="s">
        <v>2278</v>
      </c>
      <c r="O1433" s="79">
        <v>44529.438009259262</v>
      </c>
      <c r="P1433" s="77" t="s">
        <v>2784</v>
      </c>
      <c r="Q1433" s="77"/>
      <c r="R1433" s="77"/>
      <c r="S1433" s="77"/>
      <c r="T1433" s="79">
        <v>44529.438009259262</v>
      </c>
      <c r="U1433" s="80" t="s">
        <v>5281</v>
      </c>
      <c r="V1433" s="77"/>
      <c r="W1433" s="77"/>
      <c r="X1433" s="81" t="s">
        <v>7280</v>
      </c>
      <c r="Y1433" s="77"/>
    </row>
    <row r="1434" spans="1:25" x14ac:dyDescent="0.25">
      <c r="A1434" s="62" t="s">
        <v>1023</v>
      </c>
      <c r="B1434" s="62" t="s">
        <v>2020</v>
      </c>
      <c r="C1434" s="63"/>
      <c r="D1434" s="64"/>
      <c r="E1434" s="65"/>
      <c r="F1434" s="66"/>
      <c r="G1434" s="63" t="str">
        <f>IF(Edges[[#This Row],[Relationship]]="Tweet","Skip","Show")</f>
        <v>Show</v>
      </c>
      <c r="H1434" s="67"/>
      <c r="I1434" s="68"/>
      <c r="J1434" s="68"/>
      <c r="K1434" s="34"/>
      <c r="L1434" s="75">
        <v>1434</v>
      </c>
      <c r="M143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34" s="77" t="s">
        <v>2278</v>
      </c>
      <c r="O1434" s="79">
        <v>44529.438298611109</v>
      </c>
      <c r="P1434" s="77" t="s">
        <v>2896</v>
      </c>
      <c r="Q1434" s="77"/>
      <c r="R1434" s="77"/>
      <c r="S1434" s="77"/>
      <c r="T1434" s="79">
        <v>44529.438298611109</v>
      </c>
      <c r="U1434" s="80" t="s">
        <v>5282</v>
      </c>
      <c r="V1434" s="77"/>
      <c r="W1434" s="77"/>
      <c r="X1434" s="81" t="s">
        <v>7281</v>
      </c>
      <c r="Y1434" s="77"/>
    </row>
    <row r="1435" spans="1:25" x14ac:dyDescent="0.25">
      <c r="A1435" s="62" t="s">
        <v>1024</v>
      </c>
      <c r="B1435" s="62" t="s">
        <v>1478</v>
      </c>
      <c r="C1435" s="63"/>
      <c r="D1435" s="64"/>
      <c r="E1435" s="65"/>
      <c r="F1435" s="66"/>
      <c r="G1435" s="63" t="str">
        <f>IF(Edges[[#This Row],[Relationship]]="Tweet","Skip","Show")</f>
        <v>Show</v>
      </c>
      <c r="H1435" s="67"/>
      <c r="I1435" s="68"/>
      <c r="J1435" s="68"/>
      <c r="K1435" s="34"/>
      <c r="L1435" s="75">
        <v>1435</v>
      </c>
      <c r="M143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35" s="77" t="s">
        <v>2278</v>
      </c>
      <c r="O1435" s="79">
        <v>44529.438518518517</v>
      </c>
      <c r="P1435" s="77" t="s">
        <v>2294</v>
      </c>
      <c r="Q1435" s="77"/>
      <c r="R1435" s="77"/>
      <c r="S1435" s="77" t="s">
        <v>4104</v>
      </c>
      <c r="T1435" s="79">
        <v>44529.438518518517</v>
      </c>
      <c r="U1435" s="80" t="s">
        <v>5283</v>
      </c>
      <c r="V1435" s="77"/>
      <c r="W1435" s="77"/>
      <c r="X1435" s="81" t="s">
        <v>7282</v>
      </c>
      <c r="Y1435" s="77"/>
    </row>
    <row r="1436" spans="1:25" x14ac:dyDescent="0.25">
      <c r="A1436" s="62" t="s">
        <v>1025</v>
      </c>
      <c r="B1436" s="62" t="s">
        <v>1553</v>
      </c>
      <c r="C1436" s="63"/>
      <c r="D1436" s="64"/>
      <c r="E1436" s="65"/>
      <c r="F1436" s="66"/>
      <c r="G1436" s="63" t="str">
        <f>IF(Edges[[#This Row],[Relationship]]="Tweet","Skip","Show")</f>
        <v>Show</v>
      </c>
      <c r="H1436" s="67"/>
      <c r="I1436" s="68"/>
      <c r="J1436" s="68"/>
      <c r="K1436" s="34"/>
      <c r="L1436" s="75">
        <v>1436</v>
      </c>
      <c r="M143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36" s="77" t="s">
        <v>2278</v>
      </c>
      <c r="O1436" s="79">
        <v>44529.438668981478</v>
      </c>
      <c r="P1436" s="77" t="s">
        <v>2623</v>
      </c>
      <c r="Q1436" s="77"/>
      <c r="R1436" s="77"/>
      <c r="S1436" s="77"/>
      <c r="T1436" s="79">
        <v>44529.438668981478</v>
      </c>
      <c r="U1436" s="80" t="s">
        <v>5284</v>
      </c>
      <c r="V1436" s="77"/>
      <c r="W1436" s="77"/>
      <c r="X1436" s="81" t="s">
        <v>7283</v>
      </c>
      <c r="Y1436" s="77"/>
    </row>
    <row r="1437" spans="1:25" x14ac:dyDescent="0.25">
      <c r="A1437" s="62" t="s">
        <v>1026</v>
      </c>
      <c r="B1437" s="62" t="s">
        <v>1040</v>
      </c>
      <c r="C1437" s="63"/>
      <c r="D1437" s="64"/>
      <c r="E1437" s="65"/>
      <c r="F1437" s="66"/>
      <c r="G1437" s="63" t="str">
        <f>IF(Edges[[#This Row],[Relationship]]="Tweet","Skip","Show")</f>
        <v>Show</v>
      </c>
      <c r="H1437" s="67"/>
      <c r="I1437" s="68"/>
      <c r="J1437" s="68"/>
      <c r="K1437" s="34"/>
      <c r="L1437" s="75">
        <v>1437</v>
      </c>
      <c r="M143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37" s="77" t="s">
        <v>2278</v>
      </c>
      <c r="O1437" s="79">
        <v>44529.438796296294</v>
      </c>
      <c r="P1437" s="77" t="s">
        <v>2897</v>
      </c>
      <c r="Q1437" s="77"/>
      <c r="R1437" s="77"/>
      <c r="S1437" s="77"/>
      <c r="T1437" s="79">
        <v>44529.438796296294</v>
      </c>
      <c r="U1437" s="80" t="s">
        <v>5285</v>
      </c>
      <c r="V1437" s="77"/>
      <c r="W1437" s="77"/>
      <c r="X1437" s="81" t="s">
        <v>7284</v>
      </c>
      <c r="Y1437" s="77"/>
    </row>
    <row r="1438" spans="1:25" x14ac:dyDescent="0.25">
      <c r="A1438" s="62" t="s">
        <v>1027</v>
      </c>
      <c r="B1438" s="62" t="s">
        <v>1631</v>
      </c>
      <c r="C1438" s="63"/>
      <c r="D1438" s="64"/>
      <c r="E1438" s="65"/>
      <c r="F1438" s="66"/>
      <c r="G1438" s="63" t="str">
        <f>IF(Edges[[#This Row],[Relationship]]="Tweet","Skip","Show")</f>
        <v>Show</v>
      </c>
      <c r="H1438" s="67"/>
      <c r="I1438" s="68"/>
      <c r="J1438" s="68"/>
      <c r="K1438" s="34"/>
      <c r="L1438" s="75">
        <v>1438</v>
      </c>
      <c r="M143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38" s="77" t="s">
        <v>2278</v>
      </c>
      <c r="O1438" s="79">
        <v>44529.438854166663</v>
      </c>
      <c r="P1438" s="77" t="s">
        <v>2784</v>
      </c>
      <c r="Q1438" s="77"/>
      <c r="R1438" s="77"/>
      <c r="S1438" s="77"/>
      <c r="T1438" s="79">
        <v>44529.438854166663</v>
      </c>
      <c r="U1438" s="80" t="s">
        <v>5286</v>
      </c>
      <c r="V1438" s="77"/>
      <c r="W1438" s="77"/>
      <c r="X1438" s="81" t="s">
        <v>7285</v>
      </c>
      <c r="Y1438" s="77"/>
    </row>
    <row r="1439" spans="1:25" x14ac:dyDescent="0.25">
      <c r="A1439" s="62" t="s">
        <v>1028</v>
      </c>
      <c r="B1439" s="62" t="s">
        <v>1756</v>
      </c>
      <c r="C1439" s="63"/>
      <c r="D1439" s="64"/>
      <c r="E1439" s="65"/>
      <c r="F1439" s="66"/>
      <c r="G1439" s="63" t="str">
        <f>IF(Edges[[#This Row],[Relationship]]="Tweet","Skip","Show")</f>
        <v>Show</v>
      </c>
      <c r="H1439" s="67"/>
      <c r="I1439" s="68"/>
      <c r="J1439" s="68"/>
      <c r="K1439" s="34"/>
      <c r="L1439" s="75">
        <v>1439</v>
      </c>
      <c r="M143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39" s="77" t="s">
        <v>2278</v>
      </c>
      <c r="O1439" s="79">
        <v>44529.438935185186</v>
      </c>
      <c r="P1439" s="77" t="s">
        <v>2366</v>
      </c>
      <c r="Q1439" s="77"/>
      <c r="R1439" s="77"/>
      <c r="S1439" s="77" t="s">
        <v>4116</v>
      </c>
      <c r="T1439" s="79">
        <v>44529.438935185186</v>
      </c>
      <c r="U1439" s="80" t="s">
        <v>5287</v>
      </c>
      <c r="V1439" s="77"/>
      <c r="W1439" s="77"/>
      <c r="X1439" s="81" t="s">
        <v>7286</v>
      </c>
      <c r="Y1439" s="77"/>
    </row>
    <row r="1440" spans="1:25" x14ac:dyDescent="0.25">
      <c r="A1440" s="62" t="s">
        <v>1028</v>
      </c>
      <c r="B1440" s="62" t="s">
        <v>1668</v>
      </c>
      <c r="C1440" s="63"/>
      <c r="D1440" s="64"/>
      <c r="E1440" s="65"/>
      <c r="F1440" s="66"/>
      <c r="G1440" s="63" t="str">
        <f>IF(Edges[[#This Row],[Relationship]]="Tweet","Skip","Show")</f>
        <v>Show</v>
      </c>
      <c r="H1440" s="67"/>
      <c r="I1440" s="68"/>
      <c r="J1440" s="68"/>
      <c r="K1440" s="34"/>
      <c r="L1440" s="75">
        <v>1440</v>
      </c>
      <c r="M144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40" s="77" t="s">
        <v>2278</v>
      </c>
      <c r="O1440" s="79">
        <v>44529.438935185186</v>
      </c>
      <c r="P1440" s="77" t="s">
        <v>2366</v>
      </c>
      <c r="Q1440" s="77"/>
      <c r="R1440" s="77"/>
      <c r="S1440" s="77" t="s">
        <v>4116</v>
      </c>
      <c r="T1440" s="79">
        <v>44529.438935185186</v>
      </c>
      <c r="U1440" s="80" t="s">
        <v>5287</v>
      </c>
      <c r="V1440" s="77"/>
      <c r="W1440" s="77"/>
      <c r="X1440" s="81" t="s">
        <v>7286</v>
      </c>
      <c r="Y1440" s="77"/>
    </row>
    <row r="1441" spans="1:25" x14ac:dyDescent="0.25">
      <c r="A1441" s="62" t="s">
        <v>1029</v>
      </c>
      <c r="B1441" s="62" t="s">
        <v>1631</v>
      </c>
      <c r="C1441" s="63"/>
      <c r="D1441" s="64"/>
      <c r="E1441" s="65"/>
      <c r="F1441" s="66"/>
      <c r="G1441" s="63" t="str">
        <f>IF(Edges[[#This Row],[Relationship]]="Tweet","Skip","Show")</f>
        <v>Show</v>
      </c>
      <c r="H1441" s="67"/>
      <c r="I1441" s="68"/>
      <c r="J1441" s="68"/>
      <c r="K1441" s="34"/>
      <c r="L1441" s="75">
        <v>1441</v>
      </c>
      <c r="M144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41" s="77" t="s">
        <v>2278</v>
      </c>
      <c r="O1441" s="79">
        <v>44529.439259259256</v>
      </c>
      <c r="P1441" s="77" t="s">
        <v>2784</v>
      </c>
      <c r="Q1441" s="77"/>
      <c r="R1441" s="77"/>
      <c r="S1441" s="77"/>
      <c r="T1441" s="79">
        <v>44529.439259259256</v>
      </c>
      <c r="U1441" s="80" t="s">
        <v>5288</v>
      </c>
      <c r="V1441" s="77"/>
      <c r="W1441" s="77"/>
      <c r="X1441" s="81" t="s">
        <v>7287</v>
      </c>
      <c r="Y1441" s="77"/>
    </row>
    <row r="1442" spans="1:25" x14ac:dyDescent="0.25">
      <c r="A1442" s="62" t="s">
        <v>1030</v>
      </c>
      <c r="B1442" s="62" t="s">
        <v>1795</v>
      </c>
      <c r="C1442" s="63"/>
      <c r="D1442" s="64"/>
      <c r="E1442" s="65"/>
      <c r="F1442" s="66"/>
      <c r="G1442" s="63" t="str">
        <f>IF(Edges[[#This Row],[Relationship]]="Tweet","Skip","Show")</f>
        <v>Show</v>
      </c>
      <c r="H1442" s="67"/>
      <c r="I1442" s="68"/>
      <c r="J1442" s="68"/>
      <c r="K1442" s="34"/>
      <c r="L1442" s="75">
        <v>1442</v>
      </c>
      <c r="M144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42" s="77" t="s">
        <v>2278</v>
      </c>
      <c r="O1442" s="79">
        <v>44529.30263888889</v>
      </c>
      <c r="P1442" s="77" t="s">
        <v>2898</v>
      </c>
      <c r="Q1442" s="80" t="s">
        <v>3781</v>
      </c>
      <c r="R1442" s="77" t="s">
        <v>4018</v>
      </c>
      <c r="S1442" s="77"/>
      <c r="T1442" s="79">
        <v>44529.30263888889</v>
      </c>
      <c r="U1442" s="80" t="s">
        <v>5289</v>
      </c>
      <c r="V1442" s="77"/>
      <c r="W1442" s="77"/>
      <c r="X1442" s="81" t="s">
        <v>7288</v>
      </c>
      <c r="Y1442" s="77"/>
    </row>
    <row r="1443" spans="1:25" x14ac:dyDescent="0.25">
      <c r="A1443" s="62" t="s">
        <v>1031</v>
      </c>
      <c r="B1443" s="62" t="s">
        <v>1795</v>
      </c>
      <c r="C1443" s="63"/>
      <c r="D1443" s="64"/>
      <c r="E1443" s="65"/>
      <c r="F1443" s="66"/>
      <c r="G1443" s="63" t="str">
        <f>IF(Edges[[#This Row],[Relationship]]="Tweet","Skip","Show")</f>
        <v>Show</v>
      </c>
      <c r="H1443" s="67"/>
      <c r="I1443" s="68"/>
      <c r="J1443" s="68"/>
      <c r="K1443" s="34"/>
      <c r="L1443" s="75">
        <v>1443</v>
      </c>
      <c r="M144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43" s="77" t="s">
        <v>2278</v>
      </c>
      <c r="O1443" s="79">
        <v>44529.439259259256</v>
      </c>
      <c r="P1443" s="77" t="s">
        <v>2899</v>
      </c>
      <c r="Q1443" s="77"/>
      <c r="R1443" s="77"/>
      <c r="S1443" s="77"/>
      <c r="T1443" s="79">
        <v>44529.439259259256</v>
      </c>
      <c r="U1443" s="80" t="s">
        <v>5290</v>
      </c>
      <c r="V1443" s="77"/>
      <c r="W1443" s="77"/>
      <c r="X1443" s="81" t="s">
        <v>7289</v>
      </c>
      <c r="Y1443" s="77"/>
    </row>
    <row r="1444" spans="1:25" x14ac:dyDescent="0.25">
      <c r="A1444" s="62" t="s">
        <v>1030</v>
      </c>
      <c r="B1444" s="62" t="s">
        <v>1031</v>
      </c>
      <c r="C1444" s="63"/>
      <c r="D1444" s="64"/>
      <c r="E1444" s="65"/>
      <c r="F1444" s="66"/>
      <c r="G1444" s="63" t="str">
        <f>IF(Edges[[#This Row],[Relationship]]="Tweet","Skip","Show")</f>
        <v>Show</v>
      </c>
      <c r="H1444" s="67"/>
      <c r="I1444" s="68"/>
      <c r="J1444" s="68"/>
      <c r="K1444" s="34"/>
      <c r="L1444" s="75">
        <v>1444</v>
      </c>
      <c r="M144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44" s="77" t="s">
        <v>2279</v>
      </c>
      <c r="O1444" s="79">
        <v>44529.30263888889</v>
      </c>
      <c r="P1444" s="77" t="s">
        <v>2898</v>
      </c>
      <c r="Q1444" s="80" t="s">
        <v>3781</v>
      </c>
      <c r="R1444" s="77" t="s">
        <v>4018</v>
      </c>
      <c r="S1444" s="77"/>
      <c r="T1444" s="79">
        <v>44529.30263888889</v>
      </c>
      <c r="U1444" s="80" t="s">
        <v>5289</v>
      </c>
      <c r="V1444" s="77"/>
      <c r="W1444" s="77"/>
      <c r="X1444" s="81" t="s">
        <v>7288</v>
      </c>
      <c r="Y1444" s="77"/>
    </row>
    <row r="1445" spans="1:25" x14ac:dyDescent="0.25">
      <c r="A1445" s="62" t="s">
        <v>1031</v>
      </c>
      <c r="B1445" s="62" t="s">
        <v>1030</v>
      </c>
      <c r="C1445" s="63"/>
      <c r="D1445" s="64"/>
      <c r="E1445" s="65"/>
      <c r="F1445" s="66"/>
      <c r="G1445" s="63" t="str">
        <f>IF(Edges[[#This Row],[Relationship]]="Tweet","Skip","Show")</f>
        <v>Show</v>
      </c>
      <c r="H1445" s="67"/>
      <c r="I1445" s="68"/>
      <c r="J1445" s="68"/>
      <c r="K1445" s="34"/>
      <c r="L1445" s="75">
        <v>1445</v>
      </c>
      <c r="M144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45" s="77" t="s">
        <v>2278</v>
      </c>
      <c r="O1445" s="79">
        <v>44529.439259259256</v>
      </c>
      <c r="P1445" s="77" t="s">
        <v>2899</v>
      </c>
      <c r="Q1445" s="77"/>
      <c r="R1445" s="77"/>
      <c r="S1445" s="77"/>
      <c r="T1445" s="79">
        <v>44529.439259259256</v>
      </c>
      <c r="U1445" s="80" t="s">
        <v>5290</v>
      </c>
      <c r="V1445" s="77"/>
      <c r="W1445" s="77"/>
      <c r="X1445" s="81" t="s">
        <v>7289</v>
      </c>
      <c r="Y1445" s="77"/>
    </row>
    <row r="1446" spans="1:25" x14ac:dyDescent="0.25">
      <c r="A1446" s="62" t="s">
        <v>1032</v>
      </c>
      <c r="B1446" s="62" t="s">
        <v>2001</v>
      </c>
      <c r="C1446" s="63"/>
      <c r="D1446" s="64"/>
      <c r="E1446" s="65"/>
      <c r="F1446" s="66"/>
      <c r="G1446" s="63" t="str">
        <f>IF(Edges[[#This Row],[Relationship]]="Tweet","Skip","Show")</f>
        <v>Show</v>
      </c>
      <c r="H1446" s="67"/>
      <c r="I1446" s="68"/>
      <c r="J1446" s="68"/>
      <c r="K1446" s="34"/>
      <c r="L1446" s="75">
        <v>1446</v>
      </c>
      <c r="M144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46" s="77" t="s">
        <v>2278</v>
      </c>
      <c r="O1446" s="79">
        <v>44529.439444444448</v>
      </c>
      <c r="P1446" s="77" t="s">
        <v>2858</v>
      </c>
      <c r="Q1446" s="77"/>
      <c r="R1446" s="77"/>
      <c r="S1446" s="77"/>
      <c r="T1446" s="79">
        <v>44529.439444444448</v>
      </c>
      <c r="U1446" s="80" t="s">
        <v>5291</v>
      </c>
      <c r="V1446" s="77"/>
      <c r="W1446" s="77"/>
      <c r="X1446" s="81" t="s">
        <v>7290</v>
      </c>
      <c r="Y1446" s="77"/>
    </row>
    <row r="1447" spans="1:25" x14ac:dyDescent="0.25">
      <c r="A1447" s="62" t="s">
        <v>1032</v>
      </c>
      <c r="B1447" s="62" t="s">
        <v>2002</v>
      </c>
      <c r="C1447" s="63"/>
      <c r="D1447" s="64"/>
      <c r="E1447" s="65"/>
      <c r="F1447" s="66"/>
      <c r="G1447" s="63" t="str">
        <f>IF(Edges[[#This Row],[Relationship]]="Tweet","Skip","Show")</f>
        <v>Show</v>
      </c>
      <c r="H1447" s="67"/>
      <c r="I1447" s="68"/>
      <c r="J1447" s="68"/>
      <c r="K1447" s="34"/>
      <c r="L1447" s="75">
        <v>1447</v>
      </c>
      <c r="M144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47" s="77" t="s">
        <v>2278</v>
      </c>
      <c r="O1447" s="79">
        <v>44529.439444444448</v>
      </c>
      <c r="P1447" s="77" t="s">
        <v>2858</v>
      </c>
      <c r="Q1447" s="77"/>
      <c r="R1447" s="77"/>
      <c r="S1447" s="77"/>
      <c r="T1447" s="79">
        <v>44529.439444444448</v>
      </c>
      <c r="U1447" s="80" t="s">
        <v>5291</v>
      </c>
      <c r="V1447" s="77"/>
      <c r="W1447" s="77"/>
      <c r="X1447" s="81" t="s">
        <v>7290</v>
      </c>
      <c r="Y1447" s="77"/>
    </row>
    <row r="1448" spans="1:25" x14ac:dyDescent="0.25">
      <c r="A1448" s="62" t="s">
        <v>1032</v>
      </c>
      <c r="B1448" s="62" t="s">
        <v>2003</v>
      </c>
      <c r="C1448" s="63"/>
      <c r="D1448" s="64"/>
      <c r="E1448" s="65"/>
      <c r="F1448" s="66"/>
      <c r="G1448" s="63" t="str">
        <f>IF(Edges[[#This Row],[Relationship]]="Tweet","Skip","Show")</f>
        <v>Show</v>
      </c>
      <c r="H1448" s="67"/>
      <c r="I1448" s="68"/>
      <c r="J1448" s="68"/>
      <c r="K1448" s="34"/>
      <c r="L1448" s="75">
        <v>1448</v>
      </c>
      <c r="M144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48" s="77" t="s">
        <v>2278</v>
      </c>
      <c r="O1448" s="79">
        <v>44529.439444444448</v>
      </c>
      <c r="P1448" s="77" t="s">
        <v>2858</v>
      </c>
      <c r="Q1448" s="77"/>
      <c r="R1448" s="77"/>
      <c r="S1448" s="77"/>
      <c r="T1448" s="79">
        <v>44529.439444444448</v>
      </c>
      <c r="U1448" s="80" t="s">
        <v>5291</v>
      </c>
      <c r="V1448" s="77"/>
      <c r="W1448" s="77"/>
      <c r="X1448" s="81" t="s">
        <v>7290</v>
      </c>
      <c r="Y1448" s="77"/>
    </row>
    <row r="1449" spans="1:25" x14ac:dyDescent="0.25">
      <c r="A1449" s="62" t="s">
        <v>1032</v>
      </c>
      <c r="B1449" s="62" t="s">
        <v>2004</v>
      </c>
      <c r="C1449" s="63"/>
      <c r="D1449" s="64"/>
      <c r="E1449" s="65"/>
      <c r="F1449" s="66"/>
      <c r="G1449" s="63" t="str">
        <f>IF(Edges[[#This Row],[Relationship]]="Tweet","Skip","Show")</f>
        <v>Show</v>
      </c>
      <c r="H1449" s="67"/>
      <c r="I1449" s="68"/>
      <c r="J1449" s="68"/>
      <c r="K1449" s="34"/>
      <c r="L1449" s="75">
        <v>1449</v>
      </c>
      <c r="M144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49" s="77" t="s">
        <v>2278</v>
      </c>
      <c r="O1449" s="79">
        <v>44529.439444444448</v>
      </c>
      <c r="P1449" s="77" t="s">
        <v>2858</v>
      </c>
      <c r="Q1449" s="77"/>
      <c r="R1449" s="77"/>
      <c r="S1449" s="77"/>
      <c r="T1449" s="79">
        <v>44529.439444444448</v>
      </c>
      <c r="U1449" s="80" t="s">
        <v>5291</v>
      </c>
      <c r="V1449" s="77"/>
      <c r="W1449" s="77"/>
      <c r="X1449" s="81" t="s">
        <v>7290</v>
      </c>
      <c r="Y1449" s="77"/>
    </row>
    <row r="1450" spans="1:25" x14ac:dyDescent="0.25">
      <c r="A1450" s="62" t="s">
        <v>1032</v>
      </c>
      <c r="B1450" s="62" t="s">
        <v>2005</v>
      </c>
      <c r="C1450" s="63"/>
      <c r="D1450" s="64"/>
      <c r="E1450" s="65"/>
      <c r="F1450" s="66"/>
      <c r="G1450" s="63" t="str">
        <f>IF(Edges[[#This Row],[Relationship]]="Tweet","Skip","Show")</f>
        <v>Show</v>
      </c>
      <c r="H1450" s="67"/>
      <c r="I1450" s="68"/>
      <c r="J1450" s="68"/>
      <c r="K1450" s="34"/>
      <c r="L1450" s="75">
        <v>1450</v>
      </c>
      <c r="M145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50" s="77" t="s">
        <v>2278</v>
      </c>
      <c r="O1450" s="79">
        <v>44529.439444444448</v>
      </c>
      <c r="P1450" s="77" t="s">
        <v>2858</v>
      </c>
      <c r="Q1450" s="77"/>
      <c r="R1450" s="77"/>
      <c r="S1450" s="77"/>
      <c r="T1450" s="79">
        <v>44529.439444444448</v>
      </c>
      <c r="U1450" s="80" t="s">
        <v>5291</v>
      </c>
      <c r="V1450" s="77"/>
      <c r="W1450" s="77"/>
      <c r="X1450" s="81" t="s">
        <v>7290</v>
      </c>
      <c r="Y1450" s="77"/>
    </row>
    <row r="1451" spans="1:25" x14ac:dyDescent="0.25">
      <c r="A1451" s="62" t="s">
        <v>1032</v>
      </c>
      <c r="B1451" s="62" t="s">
        <v>1657</v>
      </c>
      <c r="C1451" s="63"/>
      <c r="D1451" s="64"/>
      <c r="E1451" s="65"/>
      <c r="F1451" s="66"/>
      <c r="G1451" s="63" t="str">
        <f>IF(Edges[[#This Row],[Relationship]]="Tweet","Skip","Show")</f>
        <v>Show</v>
      </c>
      <c r="H1451" s="67"/>
      <c r="I1451" s="68"/>
      <c r="J1451" s="68"/>
      <c r="K1451" s="34"/>
      <c r="L1451" s="75">
        <v>1451</v>
      </c>
      <c r="M145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51" s="77" t="s">
        <v>2278</v>
      </c>
      <c r="O1451" s="79">
        <v>44529.439444444448</v>
      </c>
      <c r="P1451" s="77" t="s">
        <v>2858</v>
      </c>
      <c r="Q1451" s="77"/>
      <c r="R1451" s="77"/>
      <c r="S1451" s="77"/>
      <c r="T1451" s="79">
        <v>44529.439444444448</v>
      </c>
      <c r="U1451" s="80" t="s">
        <v>5291</v>
      </c>
      <c r="V1451" s="77"/>
      <c r="W1451" s="77"/>
      <c r="X1451" s="81" t="s">
        <v>7290</v>
      </c>
      <c r="Y1451" s="77"/>
    </row>
    <row r="1452" spans="1:25" x14ac:dyDescent="0.25">
      <c r="A1452" s="62" t="s">
        <v>1033</v>
      </c>
      <c r="B1452" s="62" t="s">
        <v>1631</v>
      </c>
      <c r="C1452" s="63"/>
      <c r="D1452" s="64"/>
      <c r="E1452" s="65"/>
      <c r="F1452" s="66"/>
      <c r="G1452" s="63" t="str">
        <f>IF(Edges[[#This Row],[Relationship]]="Tweet","Skip","Show")</f>
        <v>Show</v>
      </c>
      <c r="H1452" s="67"/>
      <c r="I1452" s="68"/>
      <c r="J1452" s="68"/>
      <c r="K1452" s="34"/>
      <c r="L1452" s="75">
        <v>1452</v>
      </c>
      <c r="M145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52" s="77" t="s">
        <v>2278</v>
      </c>
      <c r="O1452" s="79">
        <v>44529.439745370371</v>
      </c>
      <c r="P1452" s="77" t="s">
        <v>2784</v>
      </c>
      <c r="Q1452" s="77"/>
      <c r="R1452" s="77"/>
      <c r="S1452" s="77"/>
      <c r="T1452" s="79">
        <v>44529.439745370371</v>
      </c>
      <c r="U1452" s="80" t="s">
        <v>5292</v>
      </c>
      <c r="V1452" s="77"/>
      <c r="W1452" s="77"/>
      <c r="X1452" s="81" t="s">
        <v>7291</v>
      </c>
      <c r="Y1452" s="77"/>
    </row>
    <row r="1453" spans="1:25" x14ac:dyDescent="0.25">
      <c r="A1453" s="62" t="s">
        <v>1034</v>
      </c>
      <c r="B1453" s="62" t="s">
        <v>1631</v>
      </c>
      <c r="C1453" s="63"/>
      <c r="D1453" s="64"/>
      <c r="E1453" s="65"/>
      <c r="F1453" s="66"/>
      <c r="G1453" s="63" t="str">
        <f>IF(Edges[[#This Row],[Relationship]]="Tweet","Skip","Show")</f>
        <v>Show</v>
      </c>
      <c r="H1453" s="67"/>
      <c r="I1453" s="68"/>
      <c r="J1453" s="68"/>
      <c r="K1453" s="34"/>
      <c r="L1453" s="75">
        <v>1453</v>
      </c>
      <c r="M145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53" s="77" t="s">
        <v>2278</v>
      </c>
      <c r="O1453" s="79">
        <v>44529.439745370371</v>
      </c>
      <c r="P1453" s="77" t="s">
        <v>2784</v>
      </c>
      <c r="Q1453" s="77"/>
      <c r="R1453" s="77"/>
      <c r="S1453" s="77"/>
      <c r="T1453" s="79">
        <v>44529.439745370371</v>
      </c>
      <c r="U1453" s="80" t="s">
        <v>5293</v>
      </c>
      <c r="V1453" s="77"/>
      <c r="W1453" s="77"/>
      <c r="X1453" s="81" t="s">
        <v>7292</v>
      </c>
      <c r="Y1453" s="77"/>
    </row>
    <row r="1454" spans="1:25" x14ac:dyDescent="0.25">
      <c r="A1454" s="62" t="s">
        <v>1035</v>
      </c>
      <c r="B1454" s="62" t="s">
        <v>1631</v>
      </c>
      <c r="C1454" s="63"/>
      <c r="D1454" s="64"/>
      <c r="E1454" s="65"/>
      <c r="F1454" s="66"/>
      <c r="G1454" s="63" t="str">
        <f>IF(Edges[[#This Row],[Relationship]]="Tweet","Skip","Show")</f>
        <v>Show</v>
      </c>
      <c r="H1454" s="67"/>
      <c r="I1454" s="68"/>
      <c r="J1454" s="68"/>
      <c r="K1454" s="34"/>
      <c r="L1454" s="75">
        <v>1454</v>
      </c>
      <c r="M145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54" s="77" t="s">
        <v>2278</v>
      </c>
      <c r="O1454" s="79">
        <v>44529.439803240741</v>
      </c>
      <c r="P1454" s="77" t="s">
        <v>2784</v>
      </c>
      <c r="Q1454" s="77"/>
      <c r="R1454" s="77"/>
      <c r="S1454" s="77"/>
      <c r="T1454" s="79">
        <v>44529.439803240741</v>
      </c>
      <c r="U1454" s="80" t="s">
        <v>5294</v>
      </c>
      <c r="V1454" s="77"/>
      <c r="W1454" s="77"/>
      <c r="X1454" s="81" t="s">
        <v>7293</v>
      </c>
      <c r="Y1454" s="77"/>
    </row>
    <row r="1455" spans="1:25" x14ac:dyDescent="0.25">
      <c r="A1455" s="62" t="s">
        <v>1036</v>
      </c>
      <c r="B1455" s="62" t="s">
        <v>1919</v>
      </c>
      <c r="C1455" s="63"/>
      <c r="D1455" s="64"/>
      <c r="E1455" s="65"/>
      <c r="F1455" s="66"/>
      <c r="G1455" s="63" t="str">
        <f>IF(Edges[[#This Row],[Relationship]]="Tweet","Skip","Show")</f>
        <v>Show</v>
      </c>
      <c r="H1455" s="67"/>
      <c r="I1455" s="68"/>
      <c r="J1455" s="68"/>
      <c r="K1455" s="34"/>
      <c r="L1455" s="75">
        <v>1455</v>
      </c>
      <c r="M145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55" s="77" t="s">
        <v>2278</v>
      </c>
      <c r="O1455" s="79">
        <v>44529.439837962964</v>
      </c>
      <c r="P1455" s="77" t="s">
        <v>2680</v>
      </c>
      <c r="Q1455" s="77"/>
      <c r="R1455" s="77"/>
      <c r="S1455" s="77"/>
      <c r="T1455" s="79">
        <v>44529.439837962964</v>
      </c>
      <c r="U1455" s="80" t="s">
        <v>5295</v>
      </c>
      <c r="V1455" s="77"/>
      <c r="W1455" s="77"/>
      <c r="X1455" s="81" t="s">
        <v>7294</v>
      </c>
      <c r="Y1455" s="77"/>
    </row>
    <row r="1456" spans="1:25" x14ac:dyDescent="0.25">
      <c r="A1456" s="62" t="s">
        <v>1037</v>
      </c>
      <c r="B1456" s="62" t="s">
        <v>1631</v>
      </c>
      <c r="C1456" s="63"/>
      <c r="D1456" s="64"/>
      <c r="E1456" s="65"/>
      <c r="F1456" s="66"/>
      <c r="G1456" s="63" t="str">
        <f>IF(Edges[[#This Row],[Relationship]]="Tweet","Skip","Show")</f>
        <v>Show</v>
      </c>
      <c r="H1456" s="67"/>
      <c r="I1456" s="68"/>
      <c r="J1456" s="68"/>
      <c r="K1456" s="34"/>
      <c r="L1456" s="75">
        <v>1456</v>
      </c>
      <c r="M145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56" s="77" t="s">
        <v>2278</v>
      </c>
      <c r="O1456" s="79">
        <v>44529.439849537041</v>
      </c>
      <c r="P1456" s="77" t="s">
        <v>2784</v>
      </c>
      <c r="Q1456" s="77"/>
      <c r="R1456" s="77"/>
      <c r="S1456" s="77"/>
      <c r="T1456" s="79">
        <v>44529.439849537041</v>
      </c>
      <c r="U1456" s="80" t="s">
        <v>5296</v>
      </c>
      <c r="V1456" s="77"/>
      <c r="W1456" s="77"/>
      <c r="X1456" s="81" t="s">
        <v>7295</v>
      </c>
      <c r="Y1456" s="77"/>
    </row>
    <row r="1457" spans="1:25" x14ac:dyDescent="0.25">
      <c r="A1457" s="62" t="s">
        <v>1038</v>
      </c>
      <c r="B1457" s="62" t="s">
        <v>1631</v>
      </c>
      <c r="C1457" s="63"/>
      <c r="D1457" s="64"/>
      <c r="E1457" s="65"/>
      <c r="F1457" s="66"/>
      <c r="G1457" s="63" t="str">
        <f>IF(Edges[[#This Row],[Relationship]]="Tweet","Skip","Show")</f>
        <v>Show</v>
      </c>
      <c r="H1457" s="67"/>
      <c r="I1457" s="68"/>
      <c r="J1457" s="68"/>
      <c r="K1457" s="34"/>
      <c r="L1457" s="75">
        <v>1457</v>
      </c>
      <c r="M145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57" s="77" t="s">
        <v>2278</v>
      </c>
      <c r="O1457" s="79">
        <v>44529.440104166664</v>
      </c>
      <c r="P1457" s="77" t="s">
        <v>2784</v>
      </c>
      <c r="Q1457" s="77"/>
      <c r="R1457" s="77"/>
      <c r="S1457" s="77"/>
      <c r="T1457" s="79">
        <v>44529.440104166664</v>
      </c>
      <c r="U1457" s="80" t="s">
        <v>5297</v>
      </c>
      <c r="V1457" s="77"/>
      <c r="W1457" s="77"/>
      <c r="X1457" s="81" t="s">
        <v>7296</v>
      </c>
      <c r="Y1457" s="77"/>
    </row>
    <row r="1458" spans="1:25" x14ac:dyDescent="0.25">
      <c r="A1458" s="62" t="s">
        <v>1039</v>
      </c>
      <c r="B1458" s="62" t="s">
        <v>2021</v>
      </c>
      <c r="C1458" s="63"/>
      <c r="D1458" s="64"/>
      <c r="E1458" s="65"/>
      <c r="F1458" s="66"/>
      <c r="G1458" s="63" t="str">
        <f>IF(Edges[[#This Row],[Relationship]]="Tweet","Skip","Show")</f>
        <v>Show</v>
      </c>
      <c r="H1458" s="67"/>
      <c r="I1458" s="68"/>
      <c r="J1458" s="68"/>
      <c r="K1458" s="34"/>
      <c r="L1458" s="75">
        <v>1458</v>
      </c>
      <c r="M145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58" s="77" t="s">
        <v>2278</v>
      </c>
      <c r="O1458" s="79">
        <v>44529.44021990741</v>
      </c>
      <c r="P1458" s="77" t="s">
        <v>2900</v>
      </c>
      <c r="Q1458" s="77"/>
      <c r="R1458" s="77"/>
      <c r="S1458" s="77"/>
      <c r="T1458" s="79">
        <v>44529.44021990741</v>
      </c>
      <c r="U1458" s="80" t="s">
        <v>5298</v>
      </c>
      <c r="V1458" s="77"/>
      <c r="W1458" s="77"/>
      <c r="X1458" s="81" t="s">
        <v>7297</v>
      </c>
      <c r="Y1458" s="77"/>
    </row>
    <row r="1459" spans="1:25" x14ac:dyDescent="0.25">
      <c r="A1459" s="62" t="s">
        <v>1040</v>
      </c>
      <c r="B1459" s="62" t="s">
        <v>1040</v>
      </c>
      <c r="C1459" s="63"/>
      <c r="D1459" s="64"/>
      <c r="E1459" s="65"/>
      <c r="F1459" s="66"/>
      <c r="G1459" s="63" t="str">
        <f>IF(Edges[[#This Row],[Relationship]]="Tweet","Skip","Show")</f>
        <v>Skip</v>
      </c>
      <c r="H1459" s="67"/>
      <c r="I1459" s="68"/>
      <c r="J1459" s="68"/>
      <c r="K1459" s="34"/>
      <c r="L1459" s="75">
        <v>1459</v>
      </c>
      <c r="M145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59" s="77" t="s">
        <v>178</v>
      </c>
      <c r="O1459" s="79">
        <v>44529.43644675926</v>
      </c>
      <c r="P1459" s="77" t="s">
        <v>2901</v>
      </c>
      <c r="Q1459" s="80" t="s">
        <v>3782</v>
      </c>
      <c r="R1459" s="77" t="s">
        <v>4018</v>
      </c>
      <c r="S1459" s="77"/>
      <c r="T1459" s="79">
        <v>44529.43644675926</v>
      </c>
      <c r="U1459" s="80" t="s">
        <v>5299</v>
      </c>
      <c r="V1459" s="77"/>
      <c r="W1459" s="77"/>
      <c r="X1459" s="81" t="s">
        <v>7298</v>
      </c>
      <c r="Y1459" s="77"/>
    </row>
    <row r="1460" spans="1:25" x14ac:dyDescent="0.25">
      <c r="A1460" s="62" t="s">
        <v>1041</v>
      </c>
      <c r="B1460" s="62" t="s">
        <v>1040</v>
      </c>
      <c r="C1460" s="63"/>
      <c r="D1460" s="64"/>
      <c r="E1460" s="65"/>
      <c r="F1460" s="66"/>
      <c r="G1460" s="63" t="str">
        <f>IF(Edges[[#This Row],[Relationship]]="Tweet","Skip","Show")</f>
        <v>Show</v>
      </c>
      <c r="H1460" s="67"/>
      <c r="I1460" s="68"/>
      <c r="J1460" s="68"/>
      <c r="K1460" s="34"/>
      <c r="L1460" s="75">
        <v>1460</v>
      </c>
      <c r="M146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60" s="77" t="s">
        <v>2278</v>
      </c>
      <c r="O1460" s="79">
        <v>44529.440462962964</v>
      </c>
      <c r="P1460" s="77" t="s">
        <v>2897</v>
      </c>
      <c r="Q1460" s="77"/>
      <c r="R1460" s="77"/>
      <c r="S1460" s="77"/>
      <c r="T1460" s="79">
        <v>44529.440462962964</v>
      </c>
      <c r="U1460" s="80" t="s">
        <v>5300</v>
      </c>
      <c r="V1460" s="77"/>
      <c r="W1460" s="77"/>
      <c r="X1460" s="81" t="s">
        <v>7299</v>
      </c>
      <c r="Y1460" s="77"/>
    </row>
    <row r="1461" spans="1:25" x14ac:dyDescent="0.25">
      <c r="A1461" s="62" t="s">
        <v>1042</v>
      </c>
      <c r="B1461" s="62" t="s">
        <v>1631</v>
      </c>
      <c r="C1461" s="63"/>
      <c r="D1461" s="64"/>
      <c r="E1461" s="65"/>
      <c r="F1461" s="66"/>
      <c r="G1461" s="63" t="str">
        <f>IF(Edges[[#This Row],[Relationship]]="Tweet","Skip","Show")</f>
        <v>Show</v>
      </c>
      <c r="H1461" s="67"/>
      <c r="I1461" s="68"/>
      <c r="J1461" s="68"/>
      <c r="K1461" s="34"/>
      <c r="L1461" s="75">
        <v>1461</v>
      </c>
      <c r="M146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61" s="77" t="s">
        <v>2278</v>
      </c>
      <c r="O1461" s="79">
        <v>44529.440601851849</v>
      </c>
      <c r="P1461" s="77" t="s">
        <v>2784</v>
      </c>
      <c r="Q1461" s="77"/>
      <c r="R1461" s="77"/>
      <c r="S1461" s="77"/>
      <c r="T1461" s="79">
        <v>44529.440601851849</v>
      </c>
      <c r="U1461" s="80" t="s">
        <v>5301</v>
      </c>
      <c r="V1461" s="77"/>
      <c r="W1461" s="77"/>
      <c r="X1461" s="81" t="s">
        <v>7300</v>
      </c>
      <c r="Y1461" s="77"/>
    </row>
    <row r="1462" spans="1:25" x14ac:dyDescent="0.25">
      <c r="A1462" s="62" t="s">
        <v>1043</v>
      </c>
      <c r="B1462" s="62" t="s">
        <v>1631</v>
      </c>
      <c r="C1462" s="63"/>
      <c r="D1462" s="64"/>
      <c r="E1462" s="65"/>
      <c r="F1462" s="66"/>
      <c r="G1462" s="63" t="str">
        <f>IF(Edges[[#This Row],[Relationship]]="Tweet","Skip","Show")</f>
        <v>Show</v>
      </c>
      <c r="H1462" s="67"/>
      <c r="I1462" s="68"/>
      <c r="J1462" s="68"/>
      <c r="K1462" s="34"/>
      <c r="L1462" s="75">
        <v>1462</v>
      </c>
      <c r="M146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62" s="77" t="s">
        <v>2278</v>
      </c>
      <c r="O1462" s="79">
        <v>44529.440636574072</v>
      </c>
      <c r="P1462" s="77" t="s">
        <v>2784</v>
      </c>
      <c r="Q1462" s="77"/>
      <c r="R1462" s="77"/>
      <c r="S1462" s="77"/>
      <c r="T1462" s="79">
        <v>44529.440636574072</v>
      </c>
      <c r="U1462" s="80" t="s">
        <v>5302</v>
      </c>
      <c r="V1462" s="77"/>
      <c r="W1462" s="77"/>
      <c r="X1462" s="81" t="s">
        <v>7301</v>
      </c>
      <c r="Y1462" s="77"/>
    </row>
    <row r="1463" spans="1:25" x14ac:dyDescent="0.25">
      <c r="A1463" s="62" t="s">
        <v>1044</v>
      </c>
      <c r="B1463" s="62" t="s">
        <v>2022</v>
      </c>
      <c r="C1463" s="63"/>
      <c r="D1463" s="64"/>
      <c r="E1463" s="65"/>
      <c r="F1463" s="66"/>
      <c r="G1463" s="63" t="str">
        <f>IF(Edges[[#This Row],[Relationship]]="Tweet","Skip","Show")</f>
        <v>Show</v>
      </c>
      <c r="H1463" s="67"/>
      <c r="I1463" s="68"/>
      <c r="J1463" s="68"/>
      <c r="K1463" s="34"/>
      <c r="L1463" s="75">
        <v>1463</v>
      </c>
      <c r="M146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63" s="77" t="s">
        <v>2279</v>
      </c>
      <c r="O1463" s="79">
        <v>44529.440995370373</v>
      </c>
      <c r="P1463" s="77" t="s">
        <v>2902</v>
      </c>
      <c r="Q1463" s="77"/>
      <c r="R1463" s="77"/>
      <c r="S1463" s="77"/>
      <c r="T1463" s="79">
        <v>44529.440995370373</v>
      </c>
      <c r="U1463" s="80" t="s">
        <v>5303</v>
      </c>
      <c r="V1463" s="77"/>
      <c r="W1463" s="77"/>
      <c r="X1463" s="81" t="s">
        <v>7302</v>
      </c>
      <c r="Y1463" s="81" t="s">
        <v>8432</v>
      </c>
    </row>
    <row r="1464" spans="1:25" x14ac:dyDescent="0.25">
      <c r="A1464" s="62" t="s">
        <v>1045</v>
      </c>
      <c r="B1464" s="62" t="s">
        <v>1631</v>
      </c>
      <c r="C1464" s="63"/>
      <c r="D1464" s="64"/>
      <c r="E1464" s="65"/>
      <c r="F1464" s="66"/>
      <c r="G1464" s="63" t="str">
        <f>IF(Edges[[#This Row],[Relationship]]="Tweet","Skip","Show")</f>
        <v>Show</v>
      </c>
      <c r="H1464" s="67"/>
      <c r="I1464" s="68"/>
      <c r="J1464" s="68"/>
      <c r="K1464" s="34"/>
      <c r="L1464" s="75">
        <v>1464</v>
      </c>
      <c r="M146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64" s="77" t="s">
        <v>2278</v>
      </c>
      <c r="O1464" s="79">
        <v>44529.441030092596</v>
      </c>
      <c r="P1464" s="77" t="s">
        <v>2784</v>
      </c>
      <c r="Q1464" s="77"/>
      <c r="R1464" s="77"/>
      <c r="S1464" s="77"/>
      <c r="T1464" s="79">
        <v>44529.441030092596</v>
      </c>
      <c r="U1464" s="80" t="s">
        <v>5304</v>
      </c>
      <c r="V1464" s="77"/>
      <c r="W1464" s="77"/>
      <c r="X1464" s="81" t="s">
        <v>7303</v>
      </c>
      <c r="Y1464" s="77"/>
    </row>
    <row r="1465" spans="1:25" x14ac:dyDescent="0.25">
      <c r="A1465" s="62" t="s">
        <v>1046</v>
      </c>
      <c r="B1465" s="62" t="s">
        <v>1631</v>
      </c>
      <c r="C1465" s="63"/>
      <c r="D1465" s="64"/>
      <c r="E1465" s="65"/>
      <c r="F1465" s="66"/>
      <c r="G1465" s="63" t="str">
        <f>IF(Edges[[#This Row],[Relationship]]="Tweet","Skip","Show")</f>
        <v>Show</v>
      </c>
      <c r="H1465" s="67"/>
      <c r="I1465" s="68"/>
      <c r="J1465" s="68"/>
      <c r="K1465" s="34"/>
      <c r="L1465" s="75">
        <v>1465</v>
      </c>
      <c r="M146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65" s="77" t="s">
        <v>2278</v>
      </c>
      <c r="O1465" s="79">
        <v>44529.441574074073</v>
      </c>
      <c r="P1465" s="77" t="s">
        <v>2784</v>
      </c>
      <c r="Q1465" s="77"/>
      <c r="R1465" s="77"/>
      <c r="S1465" s="77"/>
      <c r="T1465" s="79">
        <v>44529.441574074073</v>
      </c>
      <c r="U1465" s="80" t="s">
        <v>5305</v>
      </c>
      <c r="V1465" s="77"/>
      <c r="W1465" s="77"/>
      <c r="X1465" s="81" t="s">
        <v>7304</v>
      </c>
      <c r="Y1465" s="77"/>
    </row>
    <row r="1466" spans="1:25" x14ac:dyDescent="0.25">
      <c r="A1466" s="62" t="s">
        <v>1047</v>
      </c>
      <c r="B1466" s="62" t="s">
        <v>2001</v>
      </c>
      <c r="C1466" s="63"/>
      <c r="D1466" s="64"/>
      <c r="E1466" s="65"/>
      <c r="F1466" s="66"/>
      <c r="G1466" s="63" t="str">
        <f>IF(Edges[[#This Row],[Relationship]]="Tweet","Skip","Show")</f>
        <v>Show</v>
      </c>
      <c r="H1466" s="67"/>
      <c r="I1466" s="68"/>
      <c r="J1466" s="68"/>
      <c r="K1466" s="34"/>
      <c r="L1466" s="75">
        <v>1466</v>
      </c>
      <c r="M146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66" s="77" t="s">
        <v>2278</v>
      </c>
      <c r="O1466" s="79">
        <v>44529.442245370374</v>
      </c>
      <c r="P1466" s="77" t="s">
        <v>2858</v>
      </c>
      <c r="Q1466" s="77"/>
      <c r="R1466" s="77"/>
      <c r="S1466" s="77"/>
      <c r="T1466" s="79">
        <v>44529.442245370374</v>
      </c>
      <c r="U1466" s="80" t="s">
        <v>5306</v>
      </c>
      <c r="V1466" s="77"/>
      <c r="W1466" s="77"/>
      <c r="X1466" s="81" t="s">
        <v>7305</v>
      </c>
      <c r="Y1466" s="77"/>
    </row>
    <row r="1467" spans="1:25" x14ac:dyDescent="0.25">
      <c r="A1467" s="62" t="s">
        <v>1047</v>
      </c>
      <c r="B1467" s="62" t="s">
        <v>2002</v>
      </c>
      <c r="C1467" s="63"/>
      <c r="D1467" s="64"/>
      <c r="E1467" s="65"/>
      <c r="F1467" s="66"/>
      <c r="G1467" s="63" t="str">
        <f>IF(Edges[[#This Row],[Relationship]]="Tweet","Skip","Show")</f>
        <v>Show</v>
      </c>
      <c r="H1467" s="67"/>
      <c r="I1467" s="68"/>
      <c r="J1467" s="68"/>
      <c r="K1467" s="34"/>
      <c r="L1467" s="75">
        <v>1467</v>
      </c>
      <c r="M146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67" s="77" t="s">
        <v>2278</v>
      </c>
      <c r="O1467" s="79">
        <v>44529.442245370374</v>
      </c>
      <c r="P1467" s="77" t="s">
        <v>2858</v>
      </c>
      <c r="Q1467" s="77"/>
      <c r="R1467" s="77"/>
      <c r="S1467" s="77"/>
      <c r="T1467" s="79">
        <v>44529.442245370374</v>
      </c>
      <c r="U1467" s="80" t="s">
        <v>5306</v>
      </c>
      <c r="V1467" s="77"/>
      <c r="W1467" s="77"/>
      <c r="X1467" s="81" t="s">
        <v>7305</v>
      </c>
      <c r="Y1467" s="77"/>
    </row>
    <row r="1468" spans="1:25" x14ac:dyDescent="0.25">
      <c r="A1468" s="62" t="s">
        <v>1047</v>
      </c>
      <c r="B1468" s="62" t="s">
        <v>2003</v>
      </c>
      <c r="C1468" s="63"/>
      <c r="D1468" s="64"/>
      <c r="E1468" s="65"/>
      <c r="F1468" s="66"/>
      <c r="G1468" s="63" t="str">
        <f>IF(Edges[[#This Row],[Relationship]]="Tweet","Skip","Show")</f>
        <v>Show</v>
      </c>
      <c r="H1468" s="67"/>
      <c r="I1468" s="68"/>
      <c r="J1468" s="68"/>
      <c r="K1468" s="34"/>
      <c r="L1468" s="75">
        <v>1468</v>
      </c>
      <c r="M146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68" s="77" t="s">
        <v>2278</v>
      </c>
      <c r="O1468" s="79">
        <v>44529.442245370374</v>
      </c>
      <c r="P1468" s="77" t="s">
        <v>2858</v>
      </c>
      <c r="Q1468" s="77"/>
      <c r="R1468" s="77"/>
      <c r="S1468" s="77"/>
      <c r="T1468" s="79">
        <v>44529.442245370374</v>
      </c>
      <c r="U1468" s="80" t="s">
        <v>5306</v>
      </c>
      <c r="V1468" s="77"/>
      <c r="W1468" s="77"/>
      <c r="X1468" s="81" t="s">
        <v>7305</v>
      </c>
      <c r="Y1468" s="77"/>
    </row>
    <row r="1469" spans="1:25" x14ac:dyDescent="0.25">
      <c r="A1469" s="62" t="s">
        <v>1047</v>
      </c>
      <c r="B1469" s="62" t="s">
        <v>2004</v>
      </c>
      <c r="C1469" s="63"/>
      <c r="D1469" s="64"/>
      <c r="E1469" s="65"/>
      <c r="F1469" s="66"/>
      <c r="G1469" s="63" t="str">
        <f>IF(Edges[[#This Row],[Relationship]]="Tweet","Skip","Show")</f>
        <v>Show</v>
      </c>
      <c r="H1469" s="67"/>
      <c r="I1469" s="68"/>
      <c r="J1469" s="68"/>
      <c r="K1469" s="34"/>
      <c r="L1469" s="75">
        <v>1469</v>
      </c>
      <c r="M146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69" s="77" t="s">
        <v>2278</v>
      </c>
      <c r="O1469" s="79">
        <v>44529.442245370374</v>
      </c>
      <c r="P1469" s="77" t="s">
        <v>2858</v>
      </c>
      <c r="Q1469" s="77"/>
      <c r="R1469" s="77"/>
      <c r="S1469" s="77"/>
      <c r="T1469" s="79">
        <v>44529.442245370374</v>
      </c>
      <c r="U1469" s="80" t="s">
        <v>5306</v>
      </c>
      <c r="V1469" s="77"/>
      <c r="W1469" s="77"/>
      <c r="X1469" s="81" t="s">
        <v>7305</v>
      </c>
      <c r="Y1469" s="77"/>
    </row>
    <row r="1470" spans="1:25" x14ac:dyDescent="0.25">
      <c r="A1470" s="62" t="s">
        <v>1047</v>
      </c>
      <c r="B1470" s="62" t="s">
        <v>2005</v>
      </c>
      <c r="C1470" s="63"/>
      <c r="D1470" s="64"/>
      <c r="E1470" s="65"/>
      <c r="F1470" s="66"/>
      <c r="G1470" s="63" t="str">
        <f>IF(Edges[[#This Row],[Relationship]]="Tweet","Skip","Show")</f>
        <v>Show</v>
      </c>
      <c r="H1470" s="67"/>
      <c r="I1470" s="68"/>
      <c r="J1470" s="68"/>
      <c r="K1470" s="34"/>
      <c r="L1470" s="75">
        <v>1470</v>
      </c>
      <c r="M147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70" s="77" t="s">
        <v>2278</v>
      </c>
      <c r="O1470" s="79">
        <v>44529.442245370374</v>
      </c>
      <c r="P1470" s="77" t="s">
        <v>2858</v>
      </c>
      <c r="Q1470" s="77"/>
      <c r="R1470" s="77"/>
      <c r="S1470" s="77"/>
      <c r="T1470" s="79">
        <v>44529.442245370374</v>
      </c>
      <c r="U1470" s="80" t="s">
        <v>5306</v>
      </c>
      <c r="V1470" s="77"/>
      <c r="W1470" s="77"/>
      <c r="X1470" s="81" t="s">
        <v>7305</v>
      </c>
      <c r="Y1470" s="77"/>
    </row>
    <row r="1471" spans="1:25" x14ac:dyDescent="0.25">
      <c r="A1471" s="62" t="s">
        <v>1047</v>
      </c>
      <c r="B1471" s="62" t="s">
        <v>1657</v>
      </c>
      <c r="C1471" s="63"/>
      <c r="D1471" s="64"/>
      <c r="E1471" s="65"/>
      <c r="F1471" s="66"/>
      <c r="G1471" s="63" t="str">
        <f>IF(Edges[[#This Row],[Relationship]]="Tweet","Skip","Show")</f>
        <v>Show</v>
      </c>
      <c r="H1471" s="67"/>
      <c r="I1471" s="68"/>
      <c r="J1471" s="68"/>
      <c r="K1471" s="34"/>
      <c r="L1471" s="75">
        <v>1471</v>
      </c>
      <c r="M147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71" s="77" t="s">
        <v>2278</v>
      </c>
      <c r="O1471" s="79">
        <v>44529.442245370374</v>
      </c>
      <c r="P1471" s="77" t="s">
        <v>2858</v>
      </c>
      <c r="Q1471" s="77"/>
      <c r="R1471" s="77"/>
      <c r="S1471" s="77"/>
      <c r="T1471" s="79">
        <v>44529.442245370374</v>
      </c>
      <c r="U1471" s="80" t="s">
        <v>5306</v>
      </c>
      <c r="V1471" s="77"/>
      <c r="W1471" s="77"/>
      <c r="X1471" s="81" t="s">
        <v>7305</v>
      </c>
      <c r="Y1471" s="77"/>
    </row>
    <row r="1472" spans="1:25" x14ac:dyDescent="0.25">
      <c r="A1472" s="62" t="s">
        <v>1048</v>
      </c>
      <c r="B1472" s="62" t="s">
        <v>2023</v>
      </c>
      <c r="C1472" s="63"/>
      <c r="D1472" s="64"/>
      <c r="E1472" s="65"/>
      <c r="F1472" s="66"/>
      <c r="G1472" s="63" t="str">
        <f>IF(Edges[[#This Row],[Relationship]]="Tweet","Skip","Show")</f>
        <v>Show</v>
      </c>
      <c r="H1472" s="67"/>
      <c r="I1472" s="68"/>
      <c r="J1472" s="68"/>
      <c r="K1472" s="34"/>
      <c r="L1472" s="75">
        <v>1472</v>
      </c>
      <c r="M147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72" s="77" t="s">
        <v>2279</v>
      </c>
      <c r="O1472" s="79">
        <v>44529.442800925928</v>
      </c>
      <c r="P1472" s="77" t="s">
        <v>2903</v>
      </c>
      <c r="Q1472" s="77"/>
      <c r="R1472" s="77"/>
      <c r="S1472" s="77"/>
      <c r="T1472" s="79">
        <v>44529.442800925928</v>
      </c>
      <c r="U1472" s="80" t="s">
        <v>5307</v>
      </c>
      <c r="V1472" s="77"/>
      <c r="W1472" s="77"/>
      <c r="X1472" s="81" t="s">
        <v>7306</v>
      </c>
      <c r="Y1472" s="81" t="s">
        <v>8433</v>
      </c>
    </row>
    <row r="1473" spans="1:25" x14ac:dyDescent="0.25">
      <c r="A1473" s="62" t="s">
        <v>1049</v>
      </c>
      <c r="B1473" s="62" t="s">
        <v>1478</v>
      </c>
      <c r="C1473" s="63"/>
      <c r="D1473" s="64"/>
      <c r="E1473" s="65"/>
      <c r="F1473" s="66"/>
      <c r="G1473" s="63" t="str">
        <f>IF(Edges[[#This Row],[Relationship]]="Tweet","Skip","Show")</f>
        <v>Show</v>
      </c>
      <c r="H1473" s="67"/>
      <c r="I1473" s="68"/>
      <c r="J1473" s="68"/>
      <c r="K1473" s="34"/>
      <c r="L1473" s="75">
        <v>1473</v>
      </c>
      <c r="M147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73" s="77" t="s">
        <v>2278</v>
      </c>
      <c r="O1473" s="79">
        <v>44529.443032407406</v>
      </c>
      <c r="P1473" s="77" t="s">
        <v>2294</v>
      </c>
      <c r="Q1473" s="77"/>
      <c r="R1473" s="77"/>
      <c r="S1473" s="77" t="s">
        <v>4104</v>
      </c>
      <c r="T1473" s="79">
        <v>44529.443032407406</v>
      </c>
      <c r="U1473" s="80" t="s">
        <v>5308</v>
      </c>
      <c r="V1473" s="77"/>
      <c r="W1473" s="77"/>
      <c r="X1473" s="81" t="s">
        <v>7307</v>
      </c>
      <c r="Y1473" s="77"/>
    </row>
    <row r="1474" spans="1:25" x14ac:dyDescent="0.25">
      <c r="A1474" s="62" t="s">
        <v>1050</v>
      </c>
      <c r="B1474" s="62" t="s">
        <v>1760</v>
      </c>
      <c r="C1474" s="63"/>
      <c r="D1474" s="64"/>
      <c r="E1474" s="65"/>
      <c r="F1474" s="66"/>
      <c r="G1474" s="63" t="str">
        <f>IF(Edges[[#This Row],[Relationship]]="Tweet","Skip","Show")</f>
        <v>Show</v>
      </c>
      <c r="H1474" s="67"/>
      <c r="I1474" s="68"/>
      <c r="J1474" s="68"/>
      <c r="K1474" s="34"/>
      <c r="L1474" s="75">
        <v>1474</v>
      </c>
      <c r="M147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74" s="77" t="s">
        <v>2278</v>
      </c>
      <c r="O1474" s="79">
        <v>44529.443113425928</v>
      </c>
      <c r="P1474" s="77" t="s">
        <v>2386</v>
      </c>
      <c r="Q1474" s="77"/>
      <c r="R1474" s="77"/>
      <c r="S1474" s="77"/>
      <c r="T1474" s="79">
        <v>44529.443113425928</v>
      </c>
      <c r="U1474" s="80" t="s">
        <v>5309</v>
      </c>
      <c r="V1474" s="77"/>
      <c r="W1474" s="77"/>
      <c r="X1474" s="81" t="s">
        <v>7308</v>
      </c>
      <c r="Y1474" s="77"/>
    </row>
    <row r="1475" spans="1:25" x14ac:dyDescent="0.25">
      <c r="A1475" s="62" t="s">
        <v>1051</v>
      </c>
      <c r="B1475" s="62" t="s">
        <v>2001</v>
      </c>
      <c r="C1475" s="63"/>
      <c r="D1475" s="64"/>
      <c r="E1475" s="65"/>
      <c r="F1475" s="66"/>
      <c r="G1475" s="63" t="str">
        <f>IF(Edges[[#This Row],[Relationship]]="Tweet","Skip","Show")</f>
        <v>Show</v>
      </c>
      <c r="H1475" s="67"/>
      <c r="I1475" s="68"/>
      <c r="J1475" s="68"/>
      <c r="K1475" s="34"/>
      <c r="L1475" s="75">
        <v>1475</v>
      </c>
      <c r="M147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75" s="77" t="s">
        <v>2278</v>
      </c>
      <c r="O1475" s="79">
        <v>44529.44358796296</v>
      </c>
      <c r="P1475" s="77" t="s">
        <v>2858</v>
      </c>
      <c r="Q1475" s="77"/>
      <c r="R1475" s="77"/>
      <c r="S1475" s="77"/>
      <c r="T1475" s="79">
        <v>44529.44358796296</v>
      </c>
      <c r="U1475" s="80" t="s">
        <v>5310</v>
      </c>
      <c r="V1475" s="77"/>
      <c r="W1475" s="77"/>
      <c r="X1475" s="81" t="s">
        <v>7309</v>
      </c>
      <c r="Y1475" s="77"/>
    </row>
    <row r="1476" spans="1:25" x14ac:dyDescent="0.25">
      <c r="A1476" s="62" t="s">
        <v>1051</v>
      </c>
      <c r="B1476" s="62" t="s">
        <v>2002</v>
      </c>
      <c r="C1476" s="63"/>
      <c r="D1476" s="64"/>
      <c r="E1476" s="65"/>
      <c r="F1476" s="66"/>
      <c r="G1476" s="63" t="str">
        <f>IF(Edges[[#This Row],[Relationship]]="Tweet","Skip","Show")</f>
        <v>Show</v>
      </c>
      <c r="H1476" s="67"/>
      <c r="I1476" s="68"/>
      <c r="J1476" s="68"/>
      <c r="K1476" s="34"/>
      <c r="L1476" s="75">
        <v>1476</v>
      </c>
      <c r="M147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76" s="77" t="s">
        <v>2278</v>
      </c>
      <c r="O1476" s="79">
        <v>44529.44358796296</v>
      </c>
      <c r="P1476" s="77" t="s">
        <v>2858</v>
      </c>
      <c r="Q1476" s="77"/>
      <c r="R1476" s="77"/>
      <c r="S1476" s="77"/>
      <c r="T1476" s="79">
        <v>44529.44358796296</v>
      </c>
      <c r="U1476" s="80" t="s">
        <v>5310</v>
      </c>
      <c r="V1476" s="77"/>
      <c r="W1476" s="77"/>
      <c r="X1476" s="81" t="s">
        <v>7309</v>
      </c>
      <c r="Y1476" s="77"/>
    </row>
    <row r="1477" spans="1:25" x14ac:dyDescent="0.25">
      <c r="A1477" s="62" t="s">
        <v>1051</v>
      </c>
      <c r="B1477" s="62" t="s">
        <v>2003</v>
      </c>
      <c r="C1477" s="63"/>
      <c r="D1477" s="64"/>
      <c r="E1477" s="65"/>
      <c r="F1477" s="66"/>
      <c r="G1477" s="63" t="str">
        <f>IF(Edges[[#This Row],[Relationship]]="Tweet","Skip","Show")</f>
        <v>Show</v>
      </c>
      <c r="H1477" s="67"/>
      <c r="I1477" s="68"/>
      <c r="J1477" s="68"/>
      <c r="K1477" s="34"/>
      <c r="L1477" s="75">
        <v>1477</v>
      </c>
      <c r="M147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77" s="77" t="s">
        <v>2278</v>
      </c>
      <c r="O1477" s="79">
        <v>44529.44358796296</v>
      </c>
      <c r="P1477" s="77" t="s">
        <v>2858</v>
      </c>
      <c r="Q1477" s="77"/>
      <c r="R1477" s="77"/>
      <c r="S1477" s="77"/>
      <c r="T1477" s="79">
        <v>44529.44358796296</v>
      </c>
      <c r="U1477" s="80" t="s">
        <v>5310</v>
      </c>
      <c r="V1477" s="77"/>
      <c r="W1477" s="77"/>
      <c r="X1477" s="81" t="s">
        <v>7309</v>
      </c>
      <c r="Y1477" s="77"/>
    </row>
    <row r="1478" spans="1:25" x14ac:dyDescent="0.25">
      <c r="A1478" s="62" t="s">
        <v>1051</v>
      </c>
      <c r="B1478" s="62" t="s">
        <v>2004</v>
      </c>
      <c r="C1478" s="63"/>
      <c r="D1478" s="64"/>
      <c r="E1478" s="65"/>
      <c r="F1478" s="66"/>
      <c r="G1478" s="63" t="str">
        <f>IF(Edges[[#This Row],[Relationship]]="Tweet","Skip","Show")</f>
        <v>Show</v>
      </c>
      <c r="H1478" s="67"/>
      <c r="I1478" s="68"/>
      <c r="J1478" s="68"/>
      <c r="K1478" s="34"/>
      <c r="L1478" s="75">
        <v>1478</v>
      </c>
      <c r="M147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78" s="77" t="s">
        <v>2278</v>
      </c>
      <c r="O1478" s="79">
        <v>44529.44358796296</v>
      </c>
      <c r="P1478" s="77" t="s">
        <v>2858</v>
      </c>
      <c r="Q1478" s="77"/>
      <c r="R1478" s="77"/>
      <c r="S1478" s="77"/>
      <c r="T1478" s="79">
        <v>44529.44358796296</v>
      </c>
      <c r="U1478" s="80" t="s">
        <v>5310</v>
      </c>
      <c r="V1478" s="77"/>
      <c r="W1478" s="77"/>
      <c r="X1478" s="81" t="s">
        <v>7309</v>
      </c>
      <c r="Y1478" s="77"/>
    </row>
    <row r="1479" spans="1:25" x14ac:dyDescent="0.25">
      <c r="A1479" s="62" t="s">
        <v>1051</v>
      </c>
      <c r="B1479" s="62" t="s">
        <v>2005</v>
      </c>
      <c r="C1479" s="63"/>
      <c r="D1479" s="64"/>
      <c r="E1479" s="65"/>
      <c r="F1479" s="66"/>
      <c r="G1479" s="63" t="str">
        <f>IF(Edges[[#This Row],[Relationship]]="Tweet","Skip","Show")</f>
        <v>Show</v>
      </c>
      <c r="H1479" s="67"/>
      <c r="I1479" s="68"/>
      <c r="J1479" s="68"/>
      <c r="K1479" s="34"/>
      <c r="L1479" s="75">
        <v>1479</v>
      </c>
      <c r="M147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79" s="77" t="s">
        <v>2278</v>
      </c>
      <c r="O1479" s="79">
        <v>44529.44358796296</v>
      </c>
      <c r="P1479" s="77" t="s">
        <v>2858</v>
      </c>
      <c r="Q1479" s="77"/>
      <c r="R1479" s="77"/>
      <c r="S1479" s="77"/>
      <c r="T1479" s="79">
        <v>44529.44358796296</v>
      </c>
      <c r="U1479" s="80" t="s">
        <v>5310</v>
      </c>
      <c r="V1479" s="77"/>
      <c r="W1479" s="77"/>
      <c r="X1479" s="81" t="s">
        <v>7309</v>
      </c>
      <c r="Y1479" s="77"/>
    </row>
    <row r="1480" spans="1:25" x14ac:dyDescent="0.25">
      <c r="A1480" s="62" t="s">
        <v>1051</v>
      </c>
      <c r="B1480" s="62" t="s">
        <v>1657</v>
      </c>
      <c r="C1480" s="63"/>
      <c r="D1480" s="64"/>
      <c r="E1480" s="65"/>
      <c r="F1480" s="66"/>
      <c r="G1480" s="63" t="str">
        <f>IF(Edges[[#This Row],[Relationship]]="Tweet","Skip","Show")</f>
        <v>Show</v>
      </c>
      <c r="H1480" s="67"/>
      <c r="I1480" s="68"/>
      <c r="J1480" s="68"/>
      <c r="K1480" s="34"/>
      <c r="L1480" s="75">
        <v>1480</v>
      </c>
      <c r="M148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80" s="77" t="s">
        <v>2278</v>
      </c>
      <c r="O1480" s="79">
        <v>44529.44358796296</v>
      </c>
      <c r="P1480" s="77" t="s">
        <v>2858</v>
      </c>
      <c r="Q1480" s="77"/>
      <c r="R1480" s="77"/>
      <c r="S1480" s="77"/>
      <c r="T1480" s="79">
        <v>44529.44358796296</v>
      </c>
      <c r="U1480" s="80" t="s">
        <v>5310</v>
      </c>
      <c r="V1480" s="77"/>
      <c r="W1480" s="77"/>
      <c r="X1480" s="81" t="s">
        <v>7309</v>
      </c>
      <c r="Y1480" s="77"/>
    </row>
    <row r="1481" spans="1:25" x14ac:dyDescent="0.25">
      <c r="A1481" s="62" t="s">
        <v>1052</v>
      </c>
      <c r="B1481" s="62" t="s">
        <v>1052</v>
      </c>
      <c r="C1481" s="63"/>
      <c r="D1481" s="64"/>
      <c r="E1481" s="65"/>
      <c r="F1481" s="66"/>
      <c r="G1481" s="63" t="str">
        <f>IF(Edges[[#This Row],[Relationship]]="Tweet","Skip","Show")</f>
        <v>Skip</v>
      </c>
      <c r="H1481" s="67"/>
      <c r="I1481" s="68"/>
      <c r="J1481" s="68"/>
      <c r="K1481" s="34"/>
      <c r="L1481" s="75">
        <v>1481</v>
      </c>
      <c r="M148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81" s="77" t="s">
        <v>178</v>
      </c>
      <c r="O1481" s="79">
        <v>44529.443657407406</v>
      </c>
      <c r="P1481" s="77" t="s">
        <v>2904</v>
      </c>
      <c r="Q1481" s="80" t="s">
        <v>3783</v>
      </c>
      <c r="R1481" s="77" t="s">
        <v>4069</v>
      </c>
      <c r="S1481" s="77"/>
      <c r="T1481" s="79">
        <v>44529.443657407406</v>
      </c>
      <c r="U1481" s="80" t="s">
        <v>5311</v>
      </c>
      <c r="V1481" s="77"/>
      <c r="W1481" s="77"/>
      <c r="X1481" s="81" t="s">
        <v>7310</v>
      </c>
      <c r="Y1481" s="77"/>
    </row>
    <row r="1482" spans="1:25" x14ac:dyDescent="0.25">
      <c r="A1482" s="62" t="s">
        <v>1053</v>
      </c>
      <c r="B1482" s="62" t="s">
        <v>1548</v>
      </c>
      <c r="C1482" s="63"/>
      <c r="D1482" s="64"/>
      <c r="E1482" s="65"/>
      <c r="F1482" s="66"/>
      <c r="G1482" s="63" t="str">
        <f>IF(Edges[[#This Row],[Relationship]]="Tweet","Skip","Show")</f>
        <v>Show</v>
      </c>
      <c r="H1482" s="67"/>
      <c r="I1482" s="68"/>
      <c r="J1482" s="68"/>
      <c r="K1482" s="34"/>
      <c r="L1482" s="75">
        <v>1482</v>
      </c>
      <c r="M148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82" s="77" t="s">
        <v>2278</v>
      </c>
      <c r="O1482" s="79">
        <v>44529.443854166668</v>
      </c>
      <c r="P1482" s="77" t="s">
        <v>2905</v>
      </c>
      <c r="Q1482" s="77"/>
      <c r="R1482" s="77"/>
      <c r="S1482" s="77"/>
      <c r="T1482" s="79">
        <v>44529.443854166668</v>
      </c>
      <c r="U1482" s="80" t="s">
        <v>5312</v>
      </c>
      <c r="V1482" s="77"/>
      <c r="W1482" s="77"/>
      <c r="X1482" s="81" t="s">
        <v>7311</v>
      </c>
      <c r="Y1482" s="77"/>
    </row>
    <row r="1483" spans="1:25" x14ac:dyDescent="0.25">
      <c r="A1483" s="62" t="s">
        <v>1054</v>
      </c>
      <c r="B1483" s="62" t="s">
        <v>1492</v>
      </c>
      <c r="C1483" s="63"/>
      <c r="D1483" s="64"/>
      <c r="E1483" s="65"/>
      <c r="F1483" s="66"/>
      <c r="G1483" s="63" t="str">
        <f>IF(Edges[[#This Row],[Relationship]]="Tweet","Skip","Show")</f>
        <v>Show</v>
      </c>
      <c r="H1483" s="67"/>
      <c r="I1483" s="68"/>
      <c r="J1483" s="68"/>
      <c r="K1483" s="34"/>
      <c r="L1483" s="75">
        <v>1483</v>
      </c>
      <c r="M148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83" s="77" t="s">
        <v>2278</v>
      </c>
      <c r="O1483" s="79">
        <v>44529.353541666664</v>
      </c>
      <c r="P1483" s="77" t="s">
        <v>2906</v>
      </c>
      <c r="Q1483" s="80" t="s">
        <v>3784</v>
      </c>
      <c r="R1483" s="77" t="s">
        <v>4046</v>
      </c>
      <c r="S1483" s="77" t="s">
        <v>4133</v>
      </c>
      <c r="T1483" s="79">
        <v>44529.353541666664</v>
      </c>
      <c r="U1483" s="80" t="s">
        <v>5313</v>
      </c>
      <c r="V1483" s="77"/>
      <c r="W1483" s="77"/>
      <c r="X1483" s="81" t="s">
        <v>7312</v>
      </c>
      <c r="Y1483" s="77"/>
    </row>
    <row r="1484" spans="1:25" x14ac:dyDescent="0.25">
      <c r="A1484" s="62" t="s">
        <v>1054</v>
      </c>
      <c r="B1484" s="62" t="s">
        <v>1054</v>
      </c>
      <c r="C1484" s="63"/>
      <c r="D1484" s="64"/>
      <c r="E1484" s="65"/>
      <c r="F1484" s="66"/>
      <c r="G1484" s="63" t="str">
        <f>IF(Edges[[#This Row],[Relationship]]="Tweet","Skip","Show")</f>
        <v>Skip</v>
      </c>
      <c r="H1484" s="67"/>
      <c r="I1484" s="68"/>
      <c r="J1484" s="68"/>
      <c r="K1484" s="34"/>
      <c r="L1484" s="75">
        <v>1484</v>
      </c>
      <c r="M148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84" s="77" t="s">
        <v>178</v>
      </c>
      <c r="O1484" s="79">
        <v>44529.35355324074</v>
      </c>
      <c r="P1484" s="77" t="s">
        <v>2907</v>
      </c>
      <c r="Q1484" s="80" t="s">
        <v>3785</v>
      </c>
      <c r="R1484" s="77" t="s">
        <v>4046</v>
      </c>
      <c r="S1484" s="77"/>
      <c r="T1484" s="79">
        <v>44529.35355324074</v>
      </c>
      <c r="U1484" s="80" t="s">
        <v>5314</v>
      </c>
      <c r="V1484" s="77"/>
      <c r="W1484" s="77"/>
      <c r="X1484" s="81" t="s">
        <v>7313</v>
      </c>
      <c r="Y1484" s="77"/>
    </row>
    <row r="1485" spans="1:25" x14ac:dyDescent="0.25">
      <c r="A1485" s="62" t="s">
        <v>1054</v>
      </c>
      <c r="B1485" s="62" t="s">
        <v>1054</v>
      </c>
      <c r="C1485" s="63"/>
      <c r="D1485" s="64"/>
      <c r="E1485" s="65"/>
      <c r="F1485" s="66"/>
      <c r="G1485" s="63" t="str">
        <f>IF(Edges[[#This Row],[Relationship]]="Tweet","Skip","Show")</f>
        <v>Skip</v>
      </c>
      <c r="H1485" s="67"/>
      <c r="I1485" s="68"/>
      <c r="J1485" s="68"/>
      <c r="K1485" s="34"/>
      <c r="L1485" s="75">
        <v>1485</v>
      </c>
      <c r="M148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85" s="77" t="s">
        <v>178</v>
      </c>
      <c r="O1485" s="79">
        <v>44529.353564814817</v>
      </c>
      <c r="P1485" s="77" t="s">
        <v>2908</v>
      </c>
      <c r="Q1485" s="80" t="s">
        <v>3786</v>
      </c>
      <c r="R1485" s="77" t="s">
        <v>4046</v>
      </c>
      <c r="S1485" s="77"/>
      <c r="T1485" s="79">
        <v>44529.353564814817</v>
      </c>
      <c r="U1485" s="80" t="s">
        <v>5315</v>
      </c>
      <c r="V1485" s="77"/>
      <c r="W1485" s="77"/>
      <c r="X1485" s="81" t="s">
        <v>7314</v>
      </c>
      <c r="Y1485" s="77"/>
    </row>
    <row r="1486" spans="1:25" x14ac:dyDescent="0.25">
      <c r="A1486" s="62" t="s">
        <v>1054</v>
      </c>
      <c r="B1486" s="62" t="s">
        <v>1054</v>
      </c>
      <c r="C1486" s="63"/>
      <c r="D1486" s="64"/>
      <c r="E1486" s="65"/>
      <c r="F1486" s="66"/>
      <c r="G1486" s="63" t="str">
        <f>IF(Edges[[#This Row],[Relationship]]="Tweet","Skip","Show")</f>
        <v>Skip</v>
      </c>
      <c r="H1486" s="67"/>
      <c r="I1486" s="68"/>
      <c r="J1486" s="68"/>
      <c r="K1486" s="34"/>
      <c r="L1486" s="75">
        <v>1486</v>
      </c>
      <c r="M148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86" s="77" t="s">
        <v>178</v>
      </c>
      <c r="O1486" s="79">
        <v>44529.353576388887</v>
      </c>
      <c r="P1486" s="77" t="s">
        <v>2909</v>
      </c>
      <c r="Q1486" s="80" t="s">
        <v>3787</v>
      </c>
      <c r="R1486" s="77" t="s">
        <v>4046</v>
      </c>
      <c r="S1486" s="77"/>
      <c r="T1486" s="79">
        <v>44529.353576388887</v>
      </c>
      <c r="U1486" s="80" t="s">
        <v>5316</v>
      </c>
      <c r="V1486" s="77"/>
      <c r="W1486" s="77"/>
      <c r="X1486" s="81" t="s">
        <v>7315</v>
      </c>
      <c r="Y1486" s="77"/>
    </row>
    <row r="1487" spans="1:25" x14ac:dyDescent="0.25">
      <c r="A1487" s="62" t="s">
        <v>1054</v>
      </c>
      <c r="B1487" s="62" t="s">
        <v>1054</v>
      </c>
      <c r="C1487" s="63"/>
      <c r="D1487" s="64"/>
      <c r="E1487" s="65"/>
      <c r="F1487" s="66"/>
      <c r="G1487" s="63" t="str">
        <f>IF(Edges[[#This Row],[Relationship]]="Tweet","Skip","Show")</f>
        <v>Skip</v>
      </c>
      <c r="H1487" s="67"/>
      <c r="I1487" s="68"/>
      <c r="J1487" s="68"/>
      <c r="K1487" s="34"/>
      <c r="L1487" s="75">
        <v>1487</v>
      </c>
      <c r="M148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87" s="77" t="s">
        <v>178</v>
      </c>
      <c r="O1487" s="79">
        <v>44529.353587962964</v>
      </c>
      <c r="P1487" s="77" t="s">
        <v>2910</v>
      </c>
      <c r="Q1487" s="80" t="s">
        <v>3788</v>
      </c>
      <c r="R1487" s="77" t="s">
        <v>4046</v>
      </c>
      <c r="S1487" s="77"/>
      <c r="T1487" s="79">
        <v>44529.353587962964</v>
      </c>
      <c r="U1487" s="80" t="s">
        <v>5317</v>
      </c>
      <c r="V1487" s="77"/>
      <c r="W1487" s="77"/>
      <c r="X1487" s="81" t="s">
        <v>7316</v>
      </c>
      <c r="Y1487" s="77"/>
    </row>
    <row r="1488" spans="1:25" x14ac:dyDescent="0.25">
      <c r="A1488" s="62" t="s">
        <v>1054</v>
      </c>
      <c r="B1488" s="62" t="s">
        <v>1054</v>
      </c>
      <c r="C1488" s="63"/>
      <c r="D1488" s="64"/>
      <c r="E1488" s="65"/>
      <c r="F1488" s="66"/>
      <c r="G1488" s="63" t="str">
        <f>IF(Edges[[#This Row],[Relationship]]="Tweet","Skip","Show")</f>
        <v>Skip</v>
      </c>
      <c r="H1488" s="67"/>
      <c r="I1488" s="68"/>
      <c r="J1488" s="68"/>
      <c r="K1488" s="34"/>
      <c r="L1488" s="75">
        <v>1488</v>
      </c>
      <c r="M148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88" s="77" t="s">
        <v>178</v>
      </c>
      <c r="O1488" s="79">
        <v>44529.35359953704</v>
      </c>
      <c r="P1488" s="77" t="s">
        <v>2911</v>
      </c>
      <c r="Q1488" s="80" t="s">
        <v>3789</v>
      </c>
      <c r="R1488" s="77" t="s">
        <v>4046</v>
      </c>
      <c r="S1488" s="77"/>
      <c r="T1488" s="79">
        <v>44529.35359953704</v>
      </c>
      <c r="U1488" s="80" t="s">
        <v>5318</v>
      </c>
      <c r="V1488" s="77"/>
      <c r="W1488" s="77"/>
      <c r="X1488" s="81" t="s">
        <v>7317</v>
      </c>
      <c r="Y1488" s="77"/>
    </row>
    <row r="1489" spans="1:25" x14ac:dyDescent="0.25">
      <c r="A1489" s="62" t="s">
        <v>1054</v>
      </c>
      <c r="B1489" s="62" t="s">
        <v>1054</v>
      </c>
      <c r="C1489" s="63"/>
      <c r="D1489" s="64"/>
      <c r="E1489" s="65"/>
      <c r="F1489" s="66"/>
      <c r="G1489" s="63" t="str">
        <f>IF(Edges[[#This Row],[Relationship]]="Tweet","Skip","Show")</f>
        <v>Skip</v>
      </c>
      <c r="H1489" s="67"/>
      <c r="I1489" s="68"/>
      <c r="J1489" s="68"/>
      <c r="K1489" s="34"/>
      <c r="L1489" s="75">
        <v>1489</v>
      </c>
      <c r="M148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89" s="77" t="s">
        <v>178</v>
      </c>
      <c r="O1489" s="79">
        <v>44529.35361111111</v>
      </c>
      <c r="P1489" s="77" t="s">
        <v>2912</v>
      </c>
      <c r="Q1489" s="80" t="s">
        <v>3790</v>
      </c>
      <c r="R1489" s="77" t="s">
        <v>4046</v>
      </c>
      <c r="S1489" s="77" t="s">
        <v>4149</v>
      </c>
      <c r="T1489" s="79">
        <v>44529.35361111111</v>
      </c>
      <c r="U1489" s="80" t="s">
        <v>5319</v>
      </c>
      <c r="V1489" s="77"/>
      <c r="W1489" s="77"/>
      <c r="X1489" s="81" t="s">
        <v>7318</v>
      </c>
      <c r="Y1489" s="77"/>
    </row>
    <row r="1490" spans="1:25" x14ac:dyDescent="0.25">
      <c r="A1490" s="62" t="s">
        <v>1054</v>
      </c>
      <c r="B1490" s="62" t="s">
        <v>1054</v>
      </c>
      <c r="C1490" s="63"/>
      <c r="D1490" s="64"/>
      <c r="E1490" s="65"/>
      <c r="F1490" s="66"/>
      <c r="G1490" s="63" t="str">
        <f>IF(Edges[[#This Row],[Relationship]]="Tweet","Skip","Show")</f>
        <v>Skip</v>
      </c>
      <c r="H1490" s="67"/>
      <c r="I1490" s="68"/>
      <c r="J1490" s="68"/>
      <c r="K1490" s="34"/>
      <c r="L1490" s="75">
        <v>1490</v>
      </c>
      <c r="M149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90" s="77" t="s">
        <v>178</v>
      </c>
      <c r="O1490" s="79">
        <v>44529.353622685187</v>
      </c>
      <c r="P1490" s="77" t="s">
        <v>2913</v>
      </c>
      <c r="Q1490" s="80" t="s">
        <v>3791</v>
      </c>
      <c r="R1490" s="77" t="s">
        <v>4046</v>
      </c>
      <c r="S1490" s="77"/>
      <c r="T1490" s="79">
        <v>44529.353622685187</v>
      </c>
      <c r="U1490" s="80" t="s">
        <v>5320</v>
      </c>
      <c r="V1490" s="77"/>
      <c r="W1490" s="77"/>
      <c r="X1490" s="81" t="s">
        <v>7319</v>
      </c>
      <c r="Y1490" s="77"/>
    </row>
    <row r="1491" spans="1:25" x14ac:dyDescent="0.25">
      <c r="A1491" s="62" t="s">
        <v>1054</v>
      </c>
      <c r="B1491" s="62" t="s">
        <v>1054</v>
      </c>
      <c r="C1491" s="63"/>
      <c r="D1491" s="64"/>
      <c r="E1491" s="65"/>
      <c r="F1491" s="66"/>
      <c r="G1491" s="63" t="str">
        <f>IF(Edges[[#This Row],[Relationship]]="Tweet","Skip","Show")</f>
        <v>Skip</v>
      </c>
      <c r="H1491" s="67"/>
      <c r="I1491" s="68"/>
      <c r="J1491" s="68"/>
      <c r="K1491" s="34"/>
      <c r="L1491" s="75">
        <v>1491</v>
      </c>
      <c r="M149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91" s="77" t="s">
        <v>178</v>
      </c>
      <c r="O1491" s="79">
        <v>44529.353622685187</v>
      </c>
      <c r="P1491" s="77" t="s">
        <v>2914</v>
      </c>
      <c r="Q1491" s="80" t="s">
        <v>3792</v>
      </c>
      <c r="R1491" s="77" t="s">
        <v>4046</v>
      </c>
      <c r="S1491" s="77"/>
      <c r="T1491" s="79">
        <v>44529.353622685187</v>
      </c>
      <c r="U1491" s="80" t="s">
        <v>5321</v>
      </c>
      <c r="V1491" s="77"/>
      <c r="W1491" s="77"/>
      <c r="X1491" s="81" t="s">
        <v>7320</v>
      </c>
      <c r="Y1491" s="77"/>
    </row>
    <row r="1492" spans="1:25" x14ac:dyDescent="0.25">
      <c r="A1492" s="62" t="s">
        <v>1054</v>
      </c>
      <c r="B1492" s="62" t="s">
        <v>1054</v>
      </c>
      <c r="C1492" s="63"/>
      <c r="D1492" s="64"/>
      <c r="E1492" s="65"/>
      <c r="F1492" s="66"/>
      <c r="G1492" s="63" t="str">
        <f>IF(Edges[[#This Row],[Relationship]]="Tweet","Skip","Show")</f>
        <v>Skip</v>
      </c>
      <c r="H1492" s="67"/>
      <c r="I1492" s="68"/>
      <c r="J1492" s="68"/>
      <c r="K1492" s="34"/>
      <c r="L1492" s="75">
        <v>1492</v>
      </c>
      <c r="M149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92" s="77" t="s">
        <v>178</v>
      </c>
      <c r="O1492" s="79">
        <v>44529.353634259256</v>
      </c>
      <c r="P1492" s="77" t="s">
        <v>2915</v>
      </c>
      <c r="Q1492" s="80" t="s">
        <v>3793</v>
      </c>
      <c r="R1492" s="77" t="s">
        <v>4046</v>
      </c>
      <c r="S1492" s="77"/>
      <c r="T1492" s="79">
        <v>44529.353634259256</v>
      </c>
      <c r="U1492" s="80" t="s">
        <v>5322</v>
      </c>
      <c r="V1492" s="77"/>
      <c r="W1492" s="77"/>
      <c r="X1492" s="81" t="s">
        <v>7321</v>
      </c>
      <c r="Y1492" s="77"/>
    </row>
    <row r="1493" spans="1:25" x14ac:dyDescent="0.25">
      <c r="A1493" s="62" t="s">
        <v>1054</v>
      </c>
      <c r="B1493" s="62" t="s">
        <v>1054</v>
      </c>
      <c r="C1493" s="63"/>
      <c r="D1493" s="64"/>
      <c r="E1493" s="65"/>
      <c r="F1493" s="66"/>
      <c r="G1493" s="63" t="str">
        <f>IF(Edges[[#This Row],[Relationship]]="Tweet","Skip","Show")</f>
        <v>Skip</v>
      </c>
      <c r="H1493" s="67"/>
      <c r="I1493" s="68"/>
      <c r="J1493" s="68"/>
      <c r="K1493" s="34"/>
      <c r="L1493" s="75">
        <v>1493</v>
      </c>
      <c r="M149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93" s="77" t="s">
        <v>178</v>
      </c>
      <c r="O1493" s="79">
        <v>44529.353645833333</v>
      </c>
      <c r="P1493" s="77" t="s">
        <v>2916</v>
      </c>
      <c r="Q1493" s="80" t="s">
        <v>3794</v>
      </c>
      <c r="R1493" s="77" t="s">
        <v>4046</v>
      </c>
      <c r="S1493" s="77"/>
      <c r="T1493" s="79">
        <v>44529.353645833333</v>
      </c>
      <c r="U1493" s="80" t="s">
        <v>5323</v>
      </c>
      <c r="V1493" s="77"/>
      <c r="W1493" s="77"/>
      <c r="X1493" s="81" t="s">
        <v>7322</v>
      </c>
      <c r="Y1493" s="77"/>
    </row>
    <row r="1494" spans="1:25" x14ac:dyDescent="0.25">
      <c r="A1494" s="62" t="s">
        <v>1054</v>
      </c>
      <c r="B1494" s="62" t="s">
        <v>1054</v>
      </c>
      <c r="C1494" s="63"/>
      <c r="D1494" s="64"/>
      <c r="E1494" s="65"/>
      <c r="F1494" s="66"/>
      <c r="G1494" s="63" t="str">
        <f>IF(Edges[[#This Row],[Relationship]]="Tweet","Skip","Show")</f>
        <v>Skip</v>
      </c>
      <c r="H1494" s="67"/>
      <c r="I1494" s="68"/>
      <c r="J1494" s="68"/>
      <c r="K1494" s="34"/>
      <c r="L1494" s="75">
        <v>1494</v>
      </c>
      <c r="M149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94" s="77" t="s">
        <v>178</v>
      </c>
      <c r="O1494" s="79">
        <v>44529.35365740741</v>
      </c>
      <c r="P1494" s="77" t="s">
        <v>2917</v>
      </c>
      <c r="Q1494" s="80" t="s">
        <v>3795</v>
      </c>
      <c r="R1494" s="77" t="s">
        <v>4046</v>
      </c>
      <c r="S1494" s="77"/>
      <c r="T1494" s="79">
        <v>44529.35365740741</v>
      </c>
      <c r="U1494" s="80" t="s">
        <v>5324</v>
      </c>
      <c r="V1494" s="77"/>
      <c r="W1494" s="77"/>
      <c r="X1494" s="81" t="s">
        <v>7323</v>
      </c>
      <c r="Y1494" s="77"/>
    </row>
    <row r="1495" spans="1:25" x14ac:dyDescent="0.25">
      <c r="A1495" s="62" t="s">
        <v>1054</v>
      </c>
      <c r="B1495" s="62" t="s">
        <v>1054</v>
      </c>
      <c r="C1495" s="63"/>
      <c r="D1495" s="64"/>
      <c r="E1495" s="65"/>
      <c r="F1495" s="66"/>
      <c r="G1495" s="63" t="str">
        <f>IF(Edges[[#This Row],[Relationship]]="Tweet","Skip","Show")</f>
        <v>Skip</v>
      </c>
      <c r="H1495" s="67"/>
      <c r="I1495" s="68"/>
      <c r="J1495" s="68"/>
      <c r="K1495" s="34"/>
      <c r="L1495" s="75">
        <v>1495</v>
      </c>
      <c r="M149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95" s="77" t="s">
        <v>178</v>
      </c>
      <c r="O1495" s="79">
        <v>44529.353668981479</v>
      </c>
      <c r="P1495" s="77" t="s">
        <v>2918</v>
      </c>
      <c r="Q1495" s="80" t="s">
        <v>3796</v>
      </c>
      <c r="R1495" s="77" t="s">
        <v>4046</v>
      </c>
      <c r="S1495" s="77"/>
      <c r="T1495" s="79">
        <v>44529.353668981479</v>
      </c>
      <c r="U1495" s="80" t="s">
        <v>5325</v>
      </c>
      <c r="V1495" s="77"/>
      <c r="W1495" s="77"/>
      <c r="X1495" s="81" t="s">
        <v>7324</v>
      </c>
      <c r="Y1495" s="77"/>
    </row>
    <row r="1496" spans="1:25" x14ac:dyDescent="0.25">
      <c r="A1496" s="62" t="s">
        <v>1054</v>
      </c>
      <c r="B1496" s="62" t="s">
        <v>1054</v>
      </c>
      <c r="C1496" s="63"/>
      <c r="D1496" s="64"/>
      <c r="E1496" s="65"/>
      <c r="F1496" s="66"/>
      <c r="G1496" s="63" t="str">
        <f>IF(Edges[[#This Row],[Relationship]]="Tweet","Skip","Show")</f>
        <v>Skip</v>
      </c>
      <c r="H1496" s="67"/>
      <c r="I1496" s="68"/>
      <c r="J1496" s="68"/>
      <c r="K1496" s="34"/>
      <c r="L1496" s="75">
        <v>1496</v>
      </c>
      <c r="M149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96" s="77" t="s">
        <v>178</v>
      </c>
      <c r="O1496" s="79">
        <v>44529.353680555556</v>
      </c>
      <c r="P1496" s="77" t="s">
        <v>2919</v>
      </c>
      <c r="Q1496" s="80" t="s">
        <v>3797</v>
      </c>
      <c r="R1496" s="77" t="s">
        <v>4046</v>
      </c>
      <c r="S1496" s="77"/>
      <c r="T1496" s="79">
        <v>44529.353680555556</v>
      </c>
      <c r="U1496" s="80" t="s">
        <v>5326</v>
      </c>
      <c r="V1496" s="77"/>
      <c r="W1496" s="77"/>
      <c r="X1496" s="81" t="s">
        <v>7325</v>
      </c>
      <c r="Y1496" s="77"/>
    </row>
    <row r="1497" spans="1:25" x14ac:dyDescent="0.25">
      <c r="A1497" s="62" t="s">
        <v>1054</v>
      </c>
      <c r="B1497" s="62" t="s">
        <v>1054</v>
      </c>
      <c r="C1497" s="63"/>
      <c r="D1497" s="64"/>
      <c r="E1497" s="65"/>
      <c r="F1497" s="66"/>
      <c r="G1497" s="63" t="str">
        <f>IF(Edges[[#This Row],[Relationship]]="Tweet","Skip","Show")</f>
        <v>Skip</v>
      </c>
      <c r="H1497" s="67"/>
      <c r="I1497" s="68"/>
      <c r="J1497" s="68"/>
      <c r="K1497" s="34"/>
      <c r="L1497" s="75">
        <v>1497</v>
      </c>
      <c r="M149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97" s="77" t="s">
        <v>178</v>
      </c>
      <c r="O1497" s="79">
        <v>44529.353680555556</v>
      </c>
      <c r="P1497" s="77" t="s">
        <v>2920</v>
      </c>
      <c r="Q1497" s="80" t="s">
        <v>3798</v>
      </c>
      <c r="R1497" s="77" t="s">
        <v>4046</v>
      </c>
      <c r="S1497" s="77" t="s">
        <v>4186</v>
      </c>
      <c r="T1497" s="79">
        <v>44529.353680555556</v>
      </c>
      <c r="U1497" s="80" t="s">
        <v>5327</v>
      </c>
      <c r="V1497" s="77"/>
      <c r="W1497" s="77"/>
      <c r="X1497" s="81" t="s">
        <v>7326</v>
      </c>
      <c r="Y1497" s="77"/>
    </row>
    <row r="1498" spans="1:25" x14ac:dyDescent="0.25">
      <c r="A1498" s="62" t="s">
        <v>1054</v>
      </c>
      <c r="B1498" s="62" t="s">
        <v>1492</v>
      </c>
      <c r="C1498" s="63"/>
      <c r="D1498" s="64"/>
      <c r="E1498" s="65"/>
      <c r="F1498" s="66"/>
      <c r="G1498" s="63" t="str">
        <f>IF(Edges[[#This Row],[Relationship]]="Tweet","Skip","Show")</f>
        <v>Show</v>
      </c>
      <c r="H1498" s="67"/>
      <c r="I1498" s="68"/>
      <c r="J1498" s="68"/>
      <c r="K1498" s="34"/>
      <c r="L1498" s="75">
        <v>1498</v>
      </c>
      <c r="M149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98" s="77" t="s">
        <v>2278</v>
      </c>
      <c r="O1498" s="79">
        <v>44529.353692129633</v>
      </c>
      <c r="P1498" s="77" t="s">
        <v>2921</v>
      </c>
      <c r="Q1498" s="80" t="s">
        <v>3799</v>
      </c>
      <c r="R1498" s="77" t="s">
        <v>4046</v>
      </c>
      <c r="S1498" s="77" t="s">
        <v>4120</v>
      </c>
      <c r="T1498" s="79">
        <v>44529.353692129633</v>
      </c>
      <c r="U1498" s="80" t="s">
        <v>5328</v>
      </c>
      <c r="V1498" s="77"/>
      <c r="W1498" s="77"/>
      <c r="X1498" s="81" t="s">
        <v>7327</v>
      </c>
      <c r="Y1498" s="77"/>
    </row>
    <row r="1499" spans="1:25" x14ac:dyDescent="0.25">
      <c r="A1499" s="62" t="s">
        <v>1054</v>
      </c>
      <c r="B1499" s="62" t="s">
        <v>1492</v>
      </c>
      <c r="C1499" s="63"/>
      <c r="D1499" s="64"/>
      <c r="E1499" s="65"/>
      <c r="F1499" s="66"/>
      <c r="G1499" s="63" t="str">
        <f>IF(Edges[[#This Row],[Relationship]]="Tweet","Skip","Show")</f>
        <v>Show</v>
      </c>
      <c r="H1499" s="67"/>
      <c r="I1499" s="68"/>
      <c r="J1499" s="68"/>
      <c r="K1499" s="34"/>
      <c r="L1499" s="75">
        <v>1499</v>
      </c>
      <c r="M149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499" s="77" t="s">
        <v>2278</v>
      </c>
      <c r="O1499" s="79">
        <v>44529.353703703702</v>
      </c>
      <c r="P1499" s="77" t="s">
        <v>2922</v>
      </c>
      <c r="Q1499" s="80" t="s">
        <v>3786</v>
      </c>
      <c r="R1499" s="77" t="s">
        <v>4046</v>
      </c>
      <c r="S1499" s="77"/>
      <c r="T1499" s="79">
        <v>44529.353703703702</v>
      </c>
      <c r="U1499" s="80" t="s">
        <v>5329</v>
      </c>
      <c r="V1499" s="77"/>
      <c r="W1499" s="77"/>
      <c r="X1499" s="81" t="s">
        <v>7328</v>
      </c>
      <c r="Y1499" s="77"/>
    </row>
    <row r="1500" spans="1:25" x14ac:dyDescent="0.25">
      <c r="A1500" s="62" t="s">
        <v>1054</v>
      </c>
      <c r="B1500" s="62" t="s">
        <v>1492</v>
      </c>
      <c r="C1500" s="63"/>
      <c r="D1500" s="64"/>
      <c r="E1500" s="65"/>
      <c r="F1500" s="66"/>
      <c r="G1500" s="63" t="str">
        <f>IF(Edges[[#This Row],[Relationship]]="Tweet","Skip","Show")</f>
        <v>Show</v>
      </c>
      <c r="H1500" s="67"/>
      <c r="I1500" s="68"/>
      <c r="J1500" s="68"/>
      <c r="K1500" s="34"/>
      <c r="L1500" s="75">
        <v>1500</v>
      </c>
      <c r="M150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00" s="77" t="s">
        <v>2278</v>
      </c>
      <c r="O1500" s="79">
        <v>44529.353715277779</v>
      </c>
      <c r="P1500" s="77" t="s">
        <v>2923</v>
      </c>
      <c r="Q1500" s="80" t="s">
        <v>3785</v>
      </c>
      <c r="R1500" s="77" t="s">
        <v>4046</v>
      </c>
      <c r="S1500" s="77"/>
      <c r="T1500" s="79">
        <v>44529.353715277779</v>
      </c>
      <c r="U1500" s="80" t="s">
        <v>5330</v>
      </c>
      <c r="V1500" s="77"/>
      <c r="W1500" s="77"/>
      <c r="X1500" s="81" t="s">
        <v>7329</v>
      </c>
      <c r="Y1500" s="77"/>
    </row>
    <row r="1501" spans="1:25" x14ac:dyDescent="0.25">
      <c r="A1501" s="62" t="s">
        <v>1054</v>
      </c>
      <c r="B1501" s="62" t="s">
        <v>1492</v>
      </c>
      <c r="C1501" s="63"/>
      <c r="D1501" s="64"/>
      <c r="E1501" s="65"/>
      <c r="F1501" s="66"/>
      <c r="G1501" s="63" t="str">
        <f>IF(Edges[[#This Row],[Relationship]]="Tweet","Skip","Show")</f>
        <v>Show</v>
      </c>
      <c r="H1501" s="67"/>
      <c r="I1501" s="68"/>
      <c r="J1501" s="68"/>
      <c r="K1501" s="34"/>
      <c r="L1501" s="75">
        <v>1501</v>
      </c>
      <c r="M150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01" s="77" t="s">
        <v>2278</v>
      </c>
      <c r="O1501" s="79">
        <v>44529.353726851848</v>
      </c>
      <c r="P1501" s="77" t="s">
        <v>2924</v>
      </c>
      <c r="Q1501" s="80" t="s">
        <v>3787</v>
      </c>
      <c r="R1501" s="77" t="s">
        <v>4046</v>
      </c>
      <c r="S1501" s="77"/>
      <c r="T1501" s="79">
        <v>44529.353726851848</v>
      </c>
      <c r="U1501" s="80" t="s">
        <v>5331</v>
      </c>
      <c r="V1501" s="77"/>
      <c r="W1501" s="77"/>
      <c r="X1501" s="81" t="s">
        <v>7330</v>
      </c>
      <c r="Y1501" s="77"/>
    </row>
    <row r="1502" spans="1:25" x14ac:dyDescent="0.25">
      <c r="A1502" s="62" t="s">
        <v>1054</v>
      </c>
      <c r="B1502" s="62" t="s">
        <v>1054</v>
      </c>
      <c r="C1502" s="63"/>
      <c r="D1502" s="64"/>
      <c r="E1502" s="65"/>
      <c r="F1502" s="66"/>
      <c r="G1502" s="63" t="str">
        <f>IF(Edges[[#This Row],[Relationship]]="Tweet","Skip","Show")</f>
        <v>Skip</v>
      </c>
      <c r="H1502" s="67"/>
      <c r="I1502" s="68"/>
      <c r="J1502" s="68"/>
      <c r="K1502" s="34"/>
      <c r="L1502" s="75">
        <v>1502</v>
      </c>
      <c r="M150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02" s="77" t="s">
        <v>178</v>
      </c>
      <c r="O1502" s="79">
        <v>44529.361168981479</v>
      </c>
      <c r="P1502" s="81" t="s">
        <v>2925</v>
      </c>
      <c r="Q1502" s="80" t="s">
        <v>3800</v>
      </c>
      <c r="R1502" s="77" t="s">
        <v>4017</v>
      </c>
      <c r="S1502" s="77" t="s">
        <v>4133</v>
      </c>
      <c r="T1502" s="79">
        <v>44529.361168981479</v>
      </c>
      <c r="U1502" s="80" t="s">
        <v>5332</v>
      </c>
      <c r="V1502" s="77"/>
      <c r="W1502" s="77"/>
      <c r="X1502" s="81" t="s">
        <v>7331</v>
      </c>
      <c r="Y1502" s="77"/>
    </row>
    <row r="1503" spans="1:25" x14ac:dyDescent="0.25">
      <c r="A1503" s="62" t="s">
        <v>1054</v>
      </c>
      <c r="B1503" s="62" t="s">
        <v>1662</v>
      </c>
      <c r="C1503" s="63"/>
      <c r="D1503" s="64"/>
      <c r="E1503" s="65"/>
      <c r="F1503" s="66"/>
      <c r="G1503" s="63" t="str">
        <f>IF(Edges[[#This Row],[Relationship]]="Tweet","Skip","Show")</f>
        <v>Show</v>
      </c>
      <c r="H1503" s="67"/>
      <c r="I1503" s="68"/>
      <c r="J1503" s="68"/>
      <c r="K1503" s="34"/>
      <c r="L1503" s="75">
        <v>1503</v>
      </c>
      <c r="M150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03" s="77" t="s">
        <v>2278</v>
      </c>
      <c r="O1503" s="79">
        <v>44529.444178240738</v>
      </c>
      <c r="P1503" s="77" t="s">
        <v>2926</v>
      </c>
      <c r="Q1503" s="80" t="s">
        <v>3801</v>
      </c>
      <c r="R1503" s="77" t="s">
        <v>4017</v>
      </c>
      <c r="S1503" s="77"/>
      <c r="T1503" s="79">
        <v>44529.444178240738</v>
      </c>
      <c r="U1503" s="80" t="s">
        <v>5333</v>
      </c>
      <c r="V1503" s="77"/>
      <c r="W1503" s="77"/>
      <c r="X1503" s="81" t="s">
        <v>7332</v>
      </c>
      <c r="Y1503" s="77"/>
    </row>
    <row r="1504" spans="1:25" x14ac:dyDescent="0.25">
      <c r="A1504" s="62" t="s">
        <v>1055</v>
      </c>
      <c r="B1504" s="62" t="s">
        <v>1623</v>
      </c>
      <c r="C1504" s="63"/>
      <c r="D1504" s="64"/>
      <c r="E1504" s="65"/>
      <c r="F1504" s="66"/>
      <c r="G1504" s="63" t="str">
        <f>IF(Edges[[#This Row],[Relationship]]="Tweet","Skip","Show")</f>
        <v>Show</v>
      </c>
      <c r="H1504" s="67"/>
      <c r="I1504" s="68"/>
      <c r="J1504" s="68"/>
      <c r="K1504" s="34"/>
      <c r="L1504" s="75">
        <v>1504</v>
      </c>
      <c r="M150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04" s="77" t="s">
        <v>2278</v>
      </c>
      <c r="O1504" s="79">
        <v>44529.444201388891</v>
      </c>
      <c r="P1504" s="77" t="s">
        <v>2463</v>
      </c>
      <c r="Q1504" s="77"/>
      <c r="R1504" s="77"/>
      <c r="S1504" s="77"/>
      <c r="T1504" s="79">
        <v>44529.444201388891</v>
      </c>
      <c r="U1504" s="80" t="s">
        <v>5334</v>
      </c>
      <c r="V1504" s="77"/>
      <c r="W1504" s="77"/>
      <c r="X1504" s="81" t="s">
        <v>7333</v>
      </c>
      <c r="Y1504" s="77"/>
    </row>
    <row r="1505" spans="1:25" x14ac:dyDescent="0.25">
      <c r="A1505" s="62" t="s">
        <v>1056</v>
      </c>
      <c r="B1505" s="62" t="s">
        <v>2024</v>
      </c>
      <c r="C1505" s="63"/>
      <c r="D1505" s="64"/>
      <c r="E1505" s="65"/>
      <c r="F1505" s="66"/>
      <c r="G1505" s="63" t="str">
        <f>IF(Edges[[#This Row],[Relationship]]="Tweet","Skip","Show")</f>
        <v>Show</v>
      </c>
      <c r="H1505" s="67"/>
      <c r="I1505" s="68"/>
      <c r="J1505" s="68"/>
      <c r="K1505" s="34"/>
      <c r="L1505" s="75">
        <v>1505</v>
      </c>
      <c r="M150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05" s="77" t="s">
        <v>2278</v>
      </c>
      <c r="O1505" s="79">
        <v>44529.44431712963</v>
      </c>
      <c r="P1505" s="77" t="s">
        <v>2927</v>
      </c>
      <c r="Q1505" s="80" t="s">
        <v>3802</v>
      </c>
      <c r="R1505" s="77" t="s">
        <v>4070</v>
      </c>
      <c r="S1505" s="77"/>
      <c r="T1505" s="79">
        <v>44529.44431712963</v>
      </c>
      <c r="U1505" s="80" t="s">
        <v>5335</v>
      </c>
      <c r="V1505" s="77"/>
      <c r="W1505" s="77"/>
      <c r="X1505" s="81" t="s">
        <v>7334</v>
      </c>
      <c r="Y1505" s="77"/>
    </row>
    <row r="1506" spans="1:25" x14ac:dyDescent="0.25">
      <c r="A1506" s="62" t="s">
        <v>1057</v>
      </c>
      <c r="B1506" s="62" t="s">
        <v>2025</v>
      </c>
      <c r="C1506" s="63"/>
      <c r="D1506" s="64"/>
      <c r="E1506" s="65"/>
      <c r="F1506" s="66"/>
      <c r="G1506" s="63" t="str">
        <f>IF(Edges[[#This Row],[Relationship]]="Tweet","Skip","Show")</f>
        <v>Show</v>
      </c>
      <c r="H1506" s="67"/>
      <c r="I1506" s="68"/>
      <c r="J1506" s="68"/>
      <c r="K1506" s="34"/>
      <c r="L1506" s="75">
        <v>1506</v>
      </c>
      <c r="M150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06" s="77" t="s">
        <v>2278</v>
      </c>
      <c r="O1506" s="79">
        <v>44529.444398148145</v>
      </c>
      <c r="P1506" s="77" t="s">
        <v>2928</v>
      </c>
      <c r="Q1506" s="77"/>
      <c r="R1506" s="77"/>
      <c r="S1506" s="77"/>
      <c r="T1506" s="79">
        <v>44529.444398148145</v>
      </c>
      <c r="U1506" s="80" t="s">
        <v>5336</v>
      </c>
      <c r="V1506" s="77"/>
      <c r="W1506" s="77"/>
      <c r="X1506" s="81" t="s">
        <v>7335</v>
      </c>
      <c r="Y1506" s="81" t="s">
        <v>8434</v>
      </c>
    </row>
    <row r="1507" spans="1:25" x14ac:dyDescent="0.25">
      <c r="A1507" s="62" t="s">
        <v>1057</v>
      </c>
      <c r="B1507" s="62" t="s">
        <v>2026</v>
      </c>
      <c r="C1507" s="63"/>
      <c r="D1507" s="64"/>
      <c r="E1507" s="65"/>
      <c r="F1507" s="66"/>
      <c r="G1507" s="63" t="str">
        <f>IF(Edges[[#This Row],[Relationship]]="Tweet","Skip","Show")</f>
        <v>Show</v>
      </c>
      <c r="H1507" s="67"/>
      <c r="I1507" s="68"/>
      <c r="J1507" s="68"/>
      <c r="K1507" s="34"/>
      <c r="L1507" s="75">
        <v>1507</v>
      </c>
      <c r="M150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07" s="77" t="s">
        <v>2278</v>
      </c>
      <c r="O1507" s="79">
        <v>44529.444398148145</v>
      </c>
      <c r="P1507" s="77" t="s">
        <v>2928</v>
      </c>
      <c r="Q1507" s="77"/>
      <c r="R1507" s="77"/>
      <c r="S1507" s="77"/>
      <c r="T1507" s="79">
        <v>44529.444398148145</v>
      </c>
      <c r="U1507" s="80" t="s">
        <v>5336</v>
      </c>
      <c r="V1507" s="77"/>
      <c r="W1507" s="77"/>
      <c r="X1507" s="81" t="s">
        <v>7335</v>
      </c>
      <c r="Y1507" s="81" t="s">
        <v>8434</v>
      </c>
    </row>
    <row r="1508" spans="1:25" x14ac:dyDescent="0.25">
      <c r="A1508" s="62" t="s">
        <v>1057</v>
      </c>
      <c r="B1508" s="62" t="s">
        <v>2027</v>
      </c>
      <c r="C1508" s="63"/>
      <c r="D1508" s="64"/>
      <c r="E1508" s="65"/>
      <c r="F1508" s="66"/>
      <c r="G1508" s="63" t="str">
        <f>IF(Edges[[#This Row],[Relationship]]="Tweet","Skip","Show")</f>
        <v>Show</v>
      </c>
      <c r="H1508" s="67"/>
      <c r="I1508" s="68"/>
      <c r="J1508" s="68"/>
      <c r="K1508" s="34"/>
      <c r="L1508" s="75">
        <v>1508</v>
      </c>
      <c r="M150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08" s="77" t="s">
        <v>2279</v>
      </c>
      <c r="O1508" s="79">
        <v>44529.444398148145</v>
      </c>
      <c r="P1508" s="77" t="s">
        <v>2928</v>
      </c>
      <c r="Q1508" s="77"/>
      <c r="R1508" s="77"/>
      <c r="S1508" s="77"/>
      <c r="T1508" s="79">
        <v>44529.444398148145</v>
      </c>
      <c r="U1508" s="80" t="s">
        <v>5336</v>
      </c>
      <c r="V1508" s="77"/>
      <c r="W1508" s="77"/>
      <c r="X1508" s="81" t="s">
        <v>7335</v>
      </c>
      <c r="Y1508" s="81" t="s">
        <v>8434</v>
      </c>
    </row>
    <row r="1509" spans="1:25" x14ac:dyDescent="0.25">
      <c r="A1509" s="62" t="s">
        <v>1058</v>
      </c>
      <c r="B1509" s="62" t="s">
        <v>1684</v>
      </c>
      <c r="C1509" s="63"/>
      <c r="D1509" s="64"/>
      <c r="E1509" s="65"/>
      <c r="F1509" s="66"/>
      <c r="G1509" s="63" t="str">
        <f>IF(Edges[[#This Row],[Relationship]]="Tweet","Skip","Show")</f>
        <v>Show</v>
      </c>
      <c r="H1509" s="67"/>
      <c r="I1509" s="68"/>
      <c r="J1509" s="68"/>
      <c r="K1509" s="34"/>
      <c r="L1509" s="75">
        <v>1509</v>
      </c>
      <c r="M150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09" s="77" t="s">
        <v>2279</v>
      </c>
      <c r="O1509" s="79">
        <v>44529.444699074076</v>
      </c>
      <c r="P1509" s="77" t="s">
        <v>2929</v>
      </c>
      <c r="Q1509" s="77"/>
      <c r="R1509" s="77"/>
      <c r="S1509" s="77"/>
      <c r="T1509" s="79">
        <v>44529.444699074076</v>
      </c>
      <c r="U1509" s="80" t="s">
        <v>5337</v>
      </c>
      <c r="V1509" s="77"/>
      <c r="W1509" s="77"/>
      <c r="X1509" s="81" t="s">
        <v>7336</v>
      </c>
      <c r="Y1509" s="81" t="s">
        <v>8435</v>
      </c>
    </row>
    <row r="1510" spans="1:25" x14ac:dyDescent="0.25">
      <c r="A1510" s="62" t="s">
        <v>1059</v>
      </c>
      <c r="B1510" s="62" t="s">
        <v>1059</v>
      </c>
      <c r="C1510" s="63"/>
      <c r="D1510" s="64"/>
      <c r="E1510" s="65"/>
      <c r="F1510" s="66"/>
      <c r="G1510" s="63" t="str">
        <f>IF(Edges[[#This Row],[Relationship]]="Tweet","Skip","Show")</f>
        <v>Skip</v>
      </c>
      <c r="H1510" s="67"/>
      <c r="I1510" s="68"/>
      <c r="J1510" s="68"/>
      <c r="K1510" s="34"/>
      <c r="L1510" s="75">
        <v>1510</v>
      </c>
      <c r="M151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10" s="77" t="s">
        <v>178</v>
      </c>
      <c r="O1510" s="79">
        <v>44529.444710648146</v>
      </c>
      <c r="P1510" s="77" t="s">
        <v>2930</v>
      </c>
      <c r="Q1510" s="77"/>
      <c r="R1510" s="77"/>
      <c r="S1510" s="77"/>
      <c r="T1510" s="79">
        <v>44529.444710648146</v>
      </c>
      <c r="U1510" s="80" t="s">
        <v>5338</v>
      </c>
      <c r="V1510" s="77"/>
      <c r="W1510" s="77"/>
      <c r="X1510" s="81" t="s">
        <v>7337</v>
      </c>
      <c r="Y1510" s="77"/>
    </row>
    <row r="1511" spans="1:25" x14ac:dyDescent="0.25">
      <c r="A1511" s="62" t="s">
        <v>1060</v>
      </c>
      <c r="B1511" s="62" t="s">
        <v>2001</v>
      </c>
      <c r="C1511" s="63"/>
      <c r="D1511" s="64"/>
      <c r="E1511" s="65"/>
      <c r="F1511" s="66"/>
      <c r="G1511" s="63" t="str">
        <f>IF(Edges[[#This Row],[Relationship]]="Tweet","Skip","Show")</f>
        <v>Show</v>
      </c>
      <c r="H1511" s="67"/>
      <c r="I1511" s="68"/>
      <c r="J1511" s="68"/>
      <c r="K1511" s="34"/>
      <c r="L1511" s="75">
        <v>1511</v>
      </c>
      <c r="M151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11" s="77" t="s">
        <v>2278</v>
      </c>
      <c r="O1511" s="79">
        <v>44529.444918981484</v>
      </c>
      <c r="P1511" s="77" t="s">
        <v>2858</v>
      </c>
      <c r="Q1511" s="77"/>
      <c r="R1511" s="77"/>
      <c r="S1511" s="77"/>
      <c r="T1511" s="79">
        <v>44529.444918981484</v>
      </c>
      <c r="U1511" s="80" t="s">
        <v>5339</v>
      </c>
      <c r="V1511" s="77"/>
      <c r="W1511" s="77"/>
      <c r="X1511" s="81" t="s">
        <v>7338</v>
      </c>
      <c r="Y1511" s="77"/>
    </row>
    <row r="1512" spans="1:25" x14ac:dyDescent="0.25">
      <c r="A1512" s="62" t="s">
        <v>1060</v>
      </c>
      <c r="B1512" s="62" t="s">
        <v>2002</v>
      </c>
      <c r="C1512" s="63"/>
      <c r="D1512" s="64"/>
      <c r="E1512" s="65"/>
      <c r="F1512" s="66"/>
      <c r="G1512" s="63" t="str">
        <f>IF(Edges[[#This Row],[Relationship]]="Tweet","Skip","Show")</f>
        <v>Show</v>
      </c>
      <c r="H1512" s="67"/>
      <c r="I1512" s="68"/>
      <c r="J1512" s="68"/>
      <c r="K1512" s="34"/>
      <c r="L1512" s="75">
        <v>1512</v>
      </c>
      <c r="M151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12" s="77" t="s">
        <v>2278</v>
      </c>
      <c r="O1512" s="79">
        <v>44529.444918981484</v>
      </c>
      <c r="P1512" s="77" t="s">
        <v>2858</v>
      </c>
      <c r="Q1512" s="77"/>
      <c r="R1512" s="77"/>
      <c r="S1512" s="77"/>
      <c r="T1512" s="79">
        <v>44529.444918981484</v>
      </c>
      <c r="U1512" s="80" t="s">
        <v>5339</v>
      </c>
      <c r="V1512" s="77"/>
      <c r="W1512" s="77"/>
      <c r="X1512" s="81" t="s">
        <v>7338</v>
      </c>
      <c r="Y1512" s="77"/>
    </row>
    <row r="1513" spans="1:25" x14ac:dyDescent="0.25">
      <c r="A1513" s="62" t="s">
        <v>1060</v>
      </c>
      <c r="B1513" s="62" t="s">
        <v>2003</v>
      </c>
      <c r="C1513" s="63"/>
      <c r="D1513" s="64"/>
      <c r="E1513" s="65"/>
      <c r="F1513" s="66"/>
      <c r="G1513" s="63" t="str">
        <f>IF(Edges[[#This Row],[Relationship]]="Tweet","Skip","Show")</f>
        <v>Show</v>
      </c>
      <c r="H1513" s="67"/>
      <c r="I1513" s="68"/>
      <c r="J1513" s="68"/>
      <c r="K1513" s="34"/>
      <c r="L1513" s="75">
        <v>1513</v>
      </c>
      <c r="M151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13" s="77" t="s">
        <v>2278</v>
      </c>
      <c r="O1513" s="79">
        <v>44529.444918981484</v>
      </c>
      <c r="P1513" s="77" t="s">
        <v>2858</v>
      </c>
      <c r="Q1513" s="77"/>
      <c r="R1513" s="77"/>
      <c r="S1513" s="77"/>
      <c r="T1513" s="79">
        <v>44529.444918981484</v>
      </c>
      <c r="U1513" s="80" t="s">
        <v>5339</v>
      </c>
      <c r="V1513" s="77"/>
      <c r="W1513" s="77"/>
      <c r="X1513" s="81" t="s">
        <v>7338</v>
      </c>
      <c r="Y1513" s="77"/>
    </row>
    <row r="1514" spans="1:25" x14ac:dyDescent="0.25">
      <c r="A1514" s="62" t="s">
        <v>1060</v>
      </c>
      <c r="B1514" s="62" t="s">
        <v>2004</v>
      </c>
      <c r="C1514" s="63"/>
      <c r="D1514" s="64"/>
      <c r="E1514" s="65"/>
      <c r="F1514" s="66"/>
      <c r="G1514" s="63" t="str">
        <f>IF(Edges[[#This Row],[Relationship]]="Tweet","Skip","Show")</f>
        <v>Show</v>
      </c>
      <c r="H1514" s="67"/>
      <c r="I1514" s="68"/>
      <c r="J1514" s="68"/>
      <c r="K1514" s="34"/>
      <c r="L1514" s="75">
        <v>1514</v>
      </c>
      <c r="M151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14" s="77" t="s">
        <v>2278</v>
      </c>
      <c r="O1514" s="79">
        <v>44529.444918981484</v>
      </c>
      <c r="P1514" s="77" t="s">
        <v>2858</v>
      </c>
      <c r="Q1514" s="77"/>
      <c r="R1514" s="77"/>
      <c r="S1514" s="77"/>
      <c r="T1514" s="79">
        <v>44529.444918981484</v>
      </c>
      <c r="U1514" s="80" t="s">
        <v>5339</v>
      </c>
      <c r="V1514" s="77"/>
      <c r="W1514" s="77"/>
      <c r="X1514" s="81" t="s">
        <v>7338</v>
      </c>
      <c r="Y1514" s="77"/>
    </row>
    <row r="1515" spans="1:25" x14ac:dyDescent="0.25">
      <c r="A1515" s="62" t="s">
        <v>1060</v>
      </c>
      <c r="B1515" s="62" t="s">
        <v>2005</v>
      </c>
      <c r="C1515" s="63"/>
      <c r="D1515" s="64"/>
      <c r="E1515" s="65"/>
      <c r="F1515" s="66"/>
      <c r="G1515" s="63" t="str">
        <f>IF(Edges[[#This Row],[Relationship]]="Tweet","Skip","Show")</f>
        <v>Show</v>
      </c>
      <c r="H1515" s="67"/>
      <c r="I1515" s="68"/>
      <c r="J1515" s="68"/>
      <c r="K1515" s="34"/>
      <c r="L1515" s="75">
        <v>1515</v>
      </c>
      <c r="M151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15" s="77" t="s">
        <v>2278</v>
      </c>
      <c r="O1515" s="79">
        <v>44529.444918981484</v>
      </c>
      <c r="P1515" s="77" t="s">
        <v>2858</v>
      </c>
      <c r="Q1515" s="77"/>
      <c r="R1515" s="77"/>
      <c r="S1515" s="77"/>
      <c r="T1515" s="79">
        <v>44529.444918981484</v>
      </c>
      <c r="U1515" s="80" t="s">
        <v>5339</v>
      </c>
      <c r="V1515" s="77"/>
      <c r="W1515" s="77"/>
      <c r="X1515" s="81" t="s">
        <v>7338</v>
      </c>
      <c r="Y1515" s="77"/>
    </row>
    <row r="1516" spans="1:25" x14ac:dyDescent="0.25">
      <c r="A1516" s="62" t="s">
        <v>1060</v>
      </c>
      <c r="B1516" s="62" t="s">
        <v>1657</v>
      </c>
      <c r="C1516" s="63"/>
      <c r="D1516" s="64"/>
      <c r="E1516" s="65"/>
      <c r="F1516" s="66"/>
      <c r="G1516" s="63" t="str">
        <f>IF(Edges[[#This Row],[Relationship]]="Tweet","Skip","Show")</f>
        <v>Show</v>
      </c>
      <c r="H1516" s="67"/>
      <c r="I1516" s="68"/>
      <c r="J1516" s="68"/>
      <c r="K1516" s="34"/>
      <c r="L1516" s="75">
        <v>1516</v>
      </c>
      <c r="M151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16" s="77" t="s">
        <v>2278</v>
      </c>
      <c r="O1516" s="79">
        <v>44529.444918981484</v>
      </c>
      <c r="P1516" s="77" t="s">
        <v>2858</v>
      </c>
      <c r="Q1516" s="77"/>
      <c r="R1516" s="77"/>
      <c r="S1516" s="77"/>
      <c r="T1516" s="79">
        <v>44529.444918981484</v>
      </c>
      <c r="U1516" s="80" t="s">
        <v>5339</v>
      </c>
      <c r="V1516" s="77"/>
      <c r="W1516" s="77"/>
      <c r="X1516" s="81" t="s">
        <v>7338</v>
      </c>
      <c r="Y1516" s="77"/>
    </row>
    <row r="1517" spans="1:25" x14ac:dyDescent="0.25">
      <c r="A1517" s="62" t="s">
        <v>1061</v>
      </c>
      <c r="B1517" s="62" t="s">
        <v>1061</v>
      </c>
      <c r="C1517" s="63"/>
      <c r="D1517" s="64"/>
      <c r="E1517" s="65"/>
      <c r="F1517" s="66"/>
      <c r="G1517" s="63" t="str">
        <f>IF(Edges[[#This Row],[Relationship]]="Tweet","Skip","Show")</f>
        <v>Skip</v>
      </c>
      <c r="H1517" s="67"/>
      <c r="I1517" s="68"/>
      <c r="J1517" s="68"/>
      <c r="K1517" s="34"/>
      <c r="L1517" s="75">
        <v>1517</v>
      </c>
      <c r="M151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17" s="77" t="s">
        <v>178</v>
      </c>
      <c r="O1517" s="79">
        <v>44529.445150462961</v>
      </c>
      <c r="P1517" s="77" t="s">
        <v>2931</v>
      </c>
      <c r="Q1517" s="80" t="s">
        <v>3803</v>
      </c>
      <c r="R1517" s="77" t="s">
        <v>4018</v>
      </c>
      <c r="S1517" s="77"/>
      <c r="T1517" s="79">
        <v>44529.445150462961</v>
      </c>
      <c r="U1517" s="80" t="s">
        <v>5340</v>
      </c>
      <c r="V1517" s="77"/>
      <c r="W1517" s="77"/>
      <c r="X1517" s="81" t="s">
        <v>7339</v>
      </c>
      <c r="Y1517" s="77"/>
    </row>
    <row r="1518" spans="1:25" x14ac:dyDescent="0.25">
      <c r="A1518" s="62" t="s">
        <v>1062</v>
      </c>
      <c r="B1518" s="62" t="s">
        <v>1062</v>
      </c>
      <c r="C1518" s="63"/>
      <c r="D1518" s="64"/>
      <c r="E1518" s="65"/>
      <c r="F1518" s="66"/>
      <c r="G1518" s="63" t="str">
        <f>IF(Edges[[#This Row],[Relationship]]="Tweet","Skip","Show")</f>
        <v>Skip</v>
      </c>
      <c r="H1518" s="67"/>
      <c r="I1518" s="68"/>
      <c r="J1518" s="68"/>
      <c r="K1518" s="34"/>
      <c r="L1518" s="75">
        <v>1518</v>
      </c>
      <c r="M151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18" s="77" t="s">
        <v>178</v>
      </c>
      <c r="O1518" s="79">
        <v>44529.440601851849</v>
      </c>
      <c r="P1518" s="77" t="s">
        <v>2932</v>
      </c>
      <c r="Q1518" s="77"/>
      <c r="R1518" s="77"/>
      <c r="S1518" s="77" t="s">
        <v>4187</v>
      </c>
      <c r="T1518" s="79">
        <v>44529.440601851849</v>
      </c>
      <c r="U1518" s="80" t="s">
        <v>5341</v>
      </c>
      <c r="V1518" s="77"/>
      <c r="W1518" s="77"/>
      <c r="X1518" s="81" t="s">
        <v>7340</v>
      </c>
      <c r="Y1518" s="77"/>
    </row>
    <row r="1519" spans="1:25" x14ac:dyDescent="0.25">
      <c r="A1519" s="62" t="s">
        <v>1063</v>
      </c>
      <c r="B1519" s="62" t="s">
        <v>1062</v>
      </c>
      <c r="C1519" s="63"/>
      <c r="D1519" s="64"/>
      <c r="E1519" s="65"/>
      <c r="F1519" s="66"/>
      <c r="G1519" s="63" t="str">
        <f>IF(Edges[[#This Row],[Relationship]]="Tweet","Skip","Show")</f>
        <v>Show</v>
      </c>
      <c r="H1519" s="67"/>
      <c r="I1519" s="68"/>
      <c r="J1519" s="68"/>
      <c r="K1519" s="34"/>
      <c r="L1519" s="75">
        <v>1519</v>
      </c>
      <c r="M151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19" s="77" t="s">
        <v>2278</v>
      </c>
      <c r="O1519" s="79">
        <v>44529.4453125</v>
      </c>
      <c r="P1519" s="77" t="s">
        <v>2933</v>
      </c>
      <c r="Q1519" s="77"/>
      <c r="R1519" s="77"/>
      <c r="S1519" s="77" t="s">
        <v>4187</v>
      </c>
      <c r="T1519" s="79">
        <v>44529.4453125</v>
      </c>
      <c r="U1519" s="80" t="s">
        <v>5342</v>
      </c>
      <c r="V1519" s="77"/>
      <c r="W1519" s="77"/>
      <c r="X1519" s="81" t="s">
        <v>7341</v>
      </c>
      <c r="Y1519" s="77"/>
    </row>
    <row r="1520" spans="1:25" x14ac:dyDescent="0.25">
      <c r="A1520" s="62" t="s">
        <v>1064</v>
      </c>
      <c r="B1520" s="62" t="s">
        <v>1478</v>
      </c>
      <c r="C1520" s="63"/>
      <c r="D1520" s="64"/>
      <c r="E1520" s="65"/>
      <c r="F1520" s="66"/>
      <c r="G1520" s="63" t="str">
        <f>IF(Edges[[#This Row],[Relationship]]="Tweet","Skip","Show")</f>
        <v>Show</v>
      </c>
      <c r="H1520" s="67"/>
      <c r="I1520" s="68"/>
      <c r="J1520" s="68"/>
      <c r="K1520" s="34"/>
      <c r="L1520" s="75">
        <v>1520</v>
      </c>
      <c r="M152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20" s="77" t="s">
        <v>2278</v>
      </c>
      <c r="O1520" s="79">
        <v>44529.445393518516</v>
      </c>
      <c r="P1520" s="77" t="s">
        <v>2294</v>
      </c>
      <c r="Q1520" s="77"/>
      <c r="R1520" s="77"/>
      <c r="S1520" s="77" t="s">
        <v>4104</v>
      </c>
      <c r="T1520" s="79">
        <v>44529.445393518516</v>
      </c>
      <c r="U1520" s="80" t="s">
        <v>5343</v>
      </c>
      <c r="V1520" s="77"/>
      <c r="W1520" s="77"/>
      <c r="X1520" s="81" t="s">
        <v>7342</v>
      </c>
      <c r="Y1520" s="77"/>
    </row>
    <row r="1521" spans="1:25" x14ac:dyDescent="0.25">
      <c r="A1521" s="62" t="s">
        <v>1065</v>
      </c>
      <c r="B1521" s="62" t="s">
        <v>2028</v>
      </c>
      <c r="C1521" s="63"/>
      <c r="D1521" s="64"/>
      <c r="E1521" s="65"/>
      <c r="F1521" s="66"/>
      <c r="G1521" s="63" t="str">
        <f>IF(Edges[[#This Row],[Relationship]]="Tweet","Skip","Show")</f>
        <v>Show</v>
      </c>
      <c r="H1521" s="67"/>
      <c r="I1521" s="68"/>
      <c r="J1521" s="68"/>
      <c r="K1521" s="34"/>
      <c r="L1521" s="75">
        <v>1521</v>
      </c>
      <c r="M152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21" s="77" t="s">
        <v>2279</v>
      </c>
      <c r="O1521" s="79">
        <v>44529.445451388892</v>
      </c>
      <c r="P1521" s="77" t="s">
        <v>2934</v>
      </c>
      <c r="Q1521" s="77"/>
      <c r="R1521" s="77"/>
      <c r="S1521" s="77"/>
      <c r="T1521" s="79">
        <v>44529.445451388892</v>
      </c>
      <c r="U1521" s="80" t="s">
        <v>5344</v>
      </c>
      <c r="V1521" s="77"/>
      <c r="W1521" s="77"/>
      <c r="X1521" s="81" t="s">
        <v>7343</v>
      </c>
      <c r="Y1521" s="81" t="s">
        <v>8436</v>
      </c>
    </row>
    <row r="1522" spans="1:25" x14ac:dyDescent="0.25">
      <c r="A1522" s="62" t="s">
        <v>1066</v>
      </c>
      <c r="B1522" s="62" t="s">
        <v>1066</v>
      </c>
      <c r="C1522" s="63"/>
      <c r="D1522" s="64"/>
      <c r="E1522" s="65"/>
      <c r="F1522" s="66"/>
      <c r="G1522" s="63" t="str">
        <f>IF(Edges[[#This Row],[Relationship]]="Tweet","Skip","Show")</f>
        <v>Skip</v>
      </c>
      <c r="H1522" s="67"/>
      <c r="I1522" s="68"/>
      <c r="J1522" s="68"/>
      <c r="K1522" s="34"/>
      <c r="L1522" s="75">
        <v>1522</v>
      </c>
      <c r="M152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22" s="77" t="s">
        <v>178</v>
      </c>
      <c r="O1522" s="79">
        <v>44529.445497685185</v>
      </c>
      <c r="P1522" s="77" t="s">
        <v>2935</v>
      </c>
      <c r="Q1522" s="77"/>
      <c r="R1522" s="77"/>
      <c r="S1522" s="77"/>
      <c r="T1522" s="79">
        <v>44529.445497685185</v>
      </c>
      <c r="U1522" s="80" t="s">
        <v>5345</v>
      </c>
      <c r="V1522" s="77"/>
      <c r="W1522" s="77"/>
      <c r="X1522" s="81" t="s">
        <v>7344</v>
      </c>
      <c r="Y1522" s="81" t="s">
        <v>8437</v>
      </c>
    </row>
    <row r="1523" spans="1:25" x14ac:dyDescent="0.25">
      <c r="A1523" s="62" t="s">
        <v>1067</v>
      </c>
      <c r="B1523" s="62" t="s">
        <v>1067</v>
      </c>
      <c r="C1523" s="63"/>
      <c r="D1523" s="64"/>
      <c r="E1523" s="65"/>
      <c r="F1523" s="66"/>
      <c r="G1523" s="63" t="str">
        <f>IF(Edges[[#This Row],[Relationship]]="Tweet","Skip","Show")</f>
        <v>Skip</v>
      </c>
      <c r="H1523" s="67"/>
      <c r="I1523" s="68"/>
      <c r="J1523" s="68"/>
      <c r="K1523" s="34"/>
      <c r="L1523" s="75">
        <v>1523</v>
      </c>
      <c r="M152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23" s="77" t="s">
        <v>178</v>
      </c>
      <c r="O1523" s="79">
        <v>44529.445520833331</v>
      </c>
      <c r="P1523" s="77" t="s">
        <v>2936</v>
      </c>
      <c r="Q1523" s="80" t="s">
        <v>3804</v>
      </c>
      <c r="R1523" s="77" t="s">
        <v>4071</v>
      </c>
      <c r="S1523" s="77"/>
      <c r="T1523" s="79">
        <v>44529.445520833331</v>
      </c>
      <c r="U1523" s="80" t="s">
        <v>5346</v>
      </c>
      <c r="V1523" s="77"/>
      <c r="W1523" s="77"/>
      <c r="X1523" s="81" t="s">
        <v>7345</v>
      </c>
      <c r="Y1523" s="77"/>
    </row>
    <row r="1524" spans="1:25" x14ac:dyDescent="0.25">
      <c r="A1524" s="62" t="s">
        <v>1068</v>
      </c>
      <c r="B1524" s="62" t="s">
        <v>2024</v>
      </c>
      <c r="C1524" s="63"/>
      <c r="D1524" s="64"/>
      <c r="E1524" s="65"/>
      <c r="F1524" s="66"/>
      <c r="G1524" s="63" t="str">
        <f>IF(Edges[[#This Row],[Relationship]]="Tweet","Skip","Show")</f>
        <v>Show</v>
      </c>
      <c r="H1524" s="67"/>
      <c r="I1524" s="68"/>
      <c r="J1524" s="68"/>
      <c r="K1524" s="34"/>
      <c r="L1524" s="75">
        <v>1524</v>
      </c>
      <c r="M152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24" s="77" t="s">
        <v>2278</v>
      </c>
      <c r="O1524" s="79">
        <v>44529.439479166664</v>
      </c>
      <c r="P1524" s="77" t="s">
        <v>2927</v>
      </c>
      <c r="Q1524" s="80" t="s">
        <v>3802</v>
      </c>
      <c r="R1524" s="77" t="s">
        <v>4070</v>
      </c>
      <c r="S1524" s="77"/>
      <c r="T1524" s="79">
        <v>44529.439479166664</v>
      </c>
      <c r="U1524" s="80" t="s">
        <v>5347</v>
      </c>
      <c r="V1524" s="77"/>
      <c r="W1524" s="77"/>
      <c r="X1524" s="81" t="s">
        <v>7346</v>
      </c>
      <c r="Y1524" s="77"/>
    </row>
    <row r="1525" spans="1:25" x14ac:dyDescent="0.25">
      <c r="A1525" s="62" t="s">
        <v>1069</v>
      </c>
      <c r="B1525" s="62" t="s">
        <v>2024</v>
      </c>
      <c r="C1525" s="63"/>
      <c r="D1525" s="64"/>
      <c r="E1525" s="65"/>
      <c r="F1525" s="66"/>
      <c r="G1525" s="63" t="str">
        <f>IF(Edges[[#This Row],[Relationship]]="Tweet","Skip","Show")</f>
        <v>Show</v>
      </c>
      <c r="H1525" s="67"/>
      <c r="I1525" s="68"/>
      <c r="J1525" s="68"/>
      <c r="K1525" s="34"/>
      <c r="L1525" s="75">
        <v>1525</v>
      </c>
      <c r="M152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25" s="77" t="s">
        <v>2279</v>
      </c>
      <c r="O1525" s="79">
        <v>44529.445659722223</v>
      </c>
      <c r="P1525" s="77" t="s">
        <v>2937</v>
      </c>
      <c r="Q1525" s="77"/>
      <c r="R1525" s="77"/>
      <c r="S1525" s="77"/>
      <c r="T1525" s="79">
        <v>44529.445659722223</v>
      </c>
      <c r="U1525" s="80" t="s">
        <v>5348</v>
      </c>
      <c r="V1525" s="77"/>
      <c r="W1525" s="77"/>
      <c r="X1525" s="81" t="s">
        <v>7347</v>
      </c>
      <c r="Y1525" s="81" t="s">
        <v>8438</v>
      </c>
    </row>
    <row r="1526" spans="1:25" x14ac:dyDescent="0.25">
      <c r="A1526" s="62" t="s">
        <v>1069</v>
      </c>
      <c r="B1526" s="62" t="s">
        <v>1068</v>
      </c>
      <c r="C1526" s="63"/>
      <c r="D1526" s="64"/>
      <c r="E1526" s="65"/>
      <c r="F1526" s="66"/>
      <c r="G1526" s="63" t="str">
        <f>IF(Edges[[#This Row],[Relationship]]="Tweet","Skip","Show")</f>
        <v>Show</v>
      </c>
      <c r="H1526" s="67"/>
      <c r="I1526" s="68"/>
      <c r="J1526" s="68"/>
      <c r="K1526" s="34"/>
      <c r="L1526" s="75">
        <v>1526</v>
      </c>
      <c r="M152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26" s="77" t="s">
        <v>2278</v>
      </c>
      <c r="O1526" s="79">
        <v>44529.445659722223</v>
      </c>
      <c r="P1526" s="77" t="s">
        <v>2937</v>
      </c>
      <c r="Q1526" s="77"/>
      <c r="R1526" s="77"/>
      <c r="S1526" s="77"/>
      <c r="T1526" s="79">
        <v>44529.445659722223</v>
      </c>
      <c r="U1526" s="80" t="s">
        <v>5348</v>
      </c>
      <c r="V1526" s="77"/>
      <c r="W1526" s="77"/>
      <c r="X1526" s="81" t="s">
        <v>7347</v>
      </c>
      <c r="Y1526" s="81" t="s">
        <v>8438</v>
      </c>
    </row>
    <row r="1527" spans="1:25" x14ac:dyDescent="0.25">
      <c r="A1527" s="62" t="s">
        <v>1070</v>
      </c>
      <c r="B1527" s="62" t="s">
        <v>1663</v>
      </c>
      <c r="C1527" s="63"/>
      <c r="D1527" s="64"/>
      <c r="E1527" s="65"/>
      <c r="F1527" s="66"/>
      <c r="G1527" s="63" t="str">
        <f>IF(Edges[[#This Row],[Relationship]]="Tweet","Skip","Show")</f>
        <v>Show</v>
      </c>
      <c r="H1527" s="67"/>
      <c r="I1527" s="68"/>
      <c r="J1527" s="68"/>
      <c r="K1527" s="34"/>
      <c r="L1527" s="75">
        <v>1527</v>
      </c>
      <c r="M152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27" s="77" t="s">
        <v>2278</v>
      </c>
      <c r="O1527" s="79">
        <v>44529.445868055554</v>
      </c>
      <c r="P1527" s="77" t="s">
        <v>2418</v>
      </c>
      <c r="Q1527" s="77"/>
      <c r="R1527" s="77"/>
      <c r="S1527" s="77"/>
      <c r="T1527" s="79">
        <v>44529.445868055554</v>
      </c>
      <c r="U1527" s="80" t="s">
        <v>5349</v>
      </c>
      <c r="V1527" s="77"/>
      <c r="W1527" s="77"/>
      <c r="X1527" s="81" t="s">
        <v>7348</v>
      </c>
      <c r="Y1527" s="77"/>
    </row>
    <row r="1528" spans="1:25" x14ac:dyDescent="0.25">
      <c r="A1528" s="62" t="s">
        <v>1070</v>
      </c>
      <c r="B1528" s="62" t="s">
        <v>1664</v>
      </c>
      <c r="C1528" s="63"/>
      <c r="D1528" s="64"/>
      <c r="E1528" s="65"/>
      <c r="F1528" s="66"/>
      <c r="G1528" s="63" t="str">
        <f>IF(Edges[[#This Row],[Relationship]]="Tweet","Skip","Show")</f>
        <v>Show</v>
      </c>
      <c r="H1528" s="67"/>
      <c r="I1528" s="68"/>
      <c r="J1528" s="68"/>
      <c r="K1528" s="34"/>
      <c r="L1528" s="75">
        <v>1528</v>
      </c>
      <c r="M152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28" s="77" t="s">
        <v>2278</v>
      </c>
      <c r="O1528" s="79">
        <v>44529.445868055554</v>
      </c>
      <c r="P1528" s="77" t="s">
        <v>2418</v>
      </c>
      <c r="Q1528" s="77"/>
      <c r="R1528" s="77"/>
      <c r="S1528" s="77"/>
      <c r="T1528" s="79">
        <v>44529.445868055554</v>
      </c>
      <c r="U1528" s="80" t="s">
        <v>5349</v>
      </c>
      <c r="V1528" s="77"/>
      <c r="W1528" s="77"/>
      <c r="X1528" s="81" t="s">
        <v>7348</v>
      </c>
      <c r="Y1528" s="77"/>
    </row>
    <row r="1529" spans="1:25" x14ac:dyDescent="0.25">
      <c r="A1529" s="62" t="s">
        <v>1071</v>
      </c>
      <c r="B1529" s="62" t="s">
        <v>1071</v>
      </c>
      <c r="C1529" s="63"/>
      <c r="D1529" s="64"/>
      <c r="E1529" s="65"/>
      <c r="F1529" s="66"/>
      <c r="G1529" s="63" t="str">
        <f>IF(Edges[[#This Row],[Relationship]]="Tweet","Skip","Show")</f>
        <v>Skip</v>
      </c>
      <c r="H1529" s="67"/>
      <c r="I1529" s="68"/>
      <c r="J1529" s="68"/>
      <c r="K1529" s="34"/>
      <c r="L1529" s="75">
        <v>1529</v>
      </c>
      <c r="M152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29" s="77" t="s">
        <v>178</v>
      </c>
      <c r="O1529" s="79">
        <v>44529.445960648147</v>
      </c>
      <c r="P1529" s="77" t="s">
        <v>2938</v>
      </c>
      <c r="Q1529" s="77"/>
      <c r="R1529" s="77"/>
      <c r="S1529" s="77"/>
      <c r="T1529" s="79">
        <v>44529.445960648147</v>
      </c>
      <c r="U1529" s="80" t="s">
        <v>5350</v>
      </c>
      <c r="V1529" s="77"/>
      <c r="W1529" s="77"/>
      <c r="X1529" s="81" t="s">
        <v>7349</v>
      </c>
      <c r="Y1529" s="77"/>
    </row>
    <row r="1530" spans="1:25" x14ac:dyDescent="0.25">
      <c r="A1530" s="62" t="s">
        <v>380</v>
      </c>
      <c r="B1530" s="62" t="s">
        <v>2029</v>
      </c>
      <c r="C1530" s="63"/>
      <c r="D1530" s="64"/>
      <c r="E1530" s="65"/>
      <c r="F1530" s="66"/>
      <c r="G1530" s="63" t="str">
        <f>IF(Edges[[#This Row],[Relationship]]="Tweet","Skip","Show")</f>
        <v>Show</v>
      </c>
      <c r="H1530" s="67"/>
      <c r="I1530" s="68"/>
      <c r="J1530" s="68"/>
      <c r="K1530" s="34"/>
      <c r="L1530" s="75">
        <v>1530</v>
      </c>
      <c r="M153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30" s="77" t="s">
        <v>2278</v>
      </c>
      <c r="O1530" s="79">
        <v>44529.275706018518</v>
      </c>
      <c r="P1530" s="77" t="s">
        <v>2939</v>
      </c>
      <c r="Q1530" s="80" t="s">
        <v>3805</v>
      </c>
      <c r="R1530" s="77" t="s">
        <v>4018</v>
      </c>
      <c r="S1530" s="77"/>
      <c r="T1530" s="79">
        <v>44529.275706018518</v>
      </c>
      <c r="U1530" s="80" t="s">
        <v>5351</v>
      </c>
      <c r="V1530" s="77"/>
      <c r="W1530" s="77"/>
      <c r="X1530" s="81" t="s">
        <v>7350</v>
      </c>
      <c r="Y1530" s="81" t="s">
        <v>8439</v>
      </c>
    </row>
    <row r="1531" spans="1:25" x14ac:dyDescent="0.25">
      <c r="A1531" s="62" t="s">
        <v>380</v>
      </c>
      <c r="B1531" s="62" t="s">
        <v>2029</v>
      </c>
      <c r="C1531" s="63"/>
      <c r="D1531" s="64"/>
      <c r="E1531" s="65"/>
      <c r="F1531" s="66"/>
      <c r="G1531" s="63" t="str">
        <f>IF(Edges[[#This Row],[Relationship]]="Tweet","Skip","Show")</f>
        <v>Show</v>
      </c>
      <c r="H1531" s="67"/>
      <c r="I1531" s="68"/>
      <c r="J1531" s="68"/>
      <c r="K1531" s="34"/>
      <c r="L1531" s="75">
        <v>1531</v>
      </c>
      <c r="M153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31" s="77" t="s">
        <v>2278</v>
      </c>
      <c r="O1531" s="79">
        <v>44529.276446759257</v>
      </c>
      <c r="P1531" s="77" t="s">
        <v>2940</v>
      </c>
      <c r="Q1531" s="77"/>
      <c r="R1531" s="77"/>
      <c r="S1531" s="77"/>
      <c r="T1531" s="79">
        <v>44529.276446759257</v>
      </c>
      <c r="U1531" s="80" t="s">
        <v>5352</v>
      </c>
      <c r="V1531" s="77"/>
      <c r="W1531" s="77"/>
      <c r="X1531" s="81" t="s">
        <v>7351</v>
      </c>
      <c r="Y1531" s="81" t="s">
        <v>7352</v>
      </c>
    </row>
    <row r="1532" spans="1:25" x14ac:dyDescent="0.25">
      <c r="A1532" s="62" t="s">
        <v>380</v>
      </c>
      <c r="B1532" s="62" t="s">
        <v>2029</v>
      </c>
      <c r="C1532" s="63"/>
      <c r="D1532" s="64"/>
      <c r="E1532" s="65"/>
      <c r="F1532" s="66"/>
      <c r="G1532" s="63" t="str">
        <f>IF(Edges[[#This Row],[Relationship]]="Tweet","Skip","Show")</f>
        <v>Show</v>
      </c>
      <c r="H1532" s="67"/>
      <c r="I1532" s="68"/>
      <c r="J1532" s="68"/>
      <c r="K1532" s="34"/>
      <c r="L1532" s="75">
        <v>1532</v>
      </c>
      <c r="M153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32" s="77" t="s">
        <v>2278</v>
      </c>
      <c r="O1532" s="79">
        <v>44529.28328703704</v>
      </c>
      <c r="P1532" s="77" t="s">
        <v>2459</v>
      </c>
      <c r="Q1532" s="80" t="s">
        <v>3581</v>
      </c>
      <c r="R1532" s="77" t="s">
        <v>4018</v>
      </c>
      <c r="S1532" s="77"/>
      <c r="T1532" s="79">
        <v>44529.28328703704</v>
      </c>
      <c r="U1532" s="80" t="s">
        <v>4521</v>
      </c>
      <c r="V1532" s="77"/>
      <c r="W1532" s="77"/>
      <c r="X1532" s="81" t="s">
        <v>6520</v>
      </c>
      <c r="Y1532" s="81" t="s">
        <v>8330</v>
      </c>
    </row>
    <row r="1533" spans="1:25" x14ac:dyDescent="0.25">
      <c r="A1533" s="62" t="s">
        <v>380</v>
      </c>
      <c r="B1533" s="62" t="s">
        <v>2029</v>
      </c>
      <c r="C1533" s="63"/>
      <c r="D1533" s="64"/>
      <c r="E1533" s="65"/>
      <c r="F1533" s="66"/>
      <c r="G1533" s="63" t="str">
        <f>IF(Edges[[#This Row],[Relationship]]="Tweet","Skip","Show")</f>
        <v>Show</v>
      </c>
      <c r="H1533" s="67"/>
      <c r="I1533" s="68"/>
      <c r="J1533" s="68"/>
      <c r="K1533" s="34"/>
      <c r="L1533" s="75">
        <v>1533</v>
      </c>
      <c r="M153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33" s="77" t="s">
        <v>2278</v>
      </c>
      <c r="O1533" s="79">
        <v>44529.291550925926</v>
      </c>
      <c r="P1533" s="77" t="s">
        <v>2460</v>
      </c>
      <c r="Q1533" s="80" t="s">
        <v>3582</v>
      </c>
      <c r="R1533" s="77" t="s">
        <v>4018</v>
      </c>
      <c r="S1533" s="77"/>
      <c r="T1533" s="79">
        <v>44529.291550925926</v>
      </c>
      <c r="U1533" s="80" t="s">
        <v>4522</v>
      </c>
      <c r="V1533" s="77"/>
      <c r="W1533" s="77"/>
      <c r="X1533" s="81" t="s">
        <v>6521</v>
      </c>
      <c r="Y1533" s="81" t="s">
        <v>8331</v>
      </c>
    </row>
    <row r="1534" spans="1:25" x14ac:dyDescent="0.25">
      <c r="A1534" s="62" t="s">
        <v>1072</v>
      </c>
      <c r="B1534" s="62" t="s">
        <v>2029</v>
      </c>
      <c r="C1534" s="63"/>
      <c r="D1534" s="64"/>
      <c r="E1534" s="65"/>
      <c r="F1534" s="66"/>
      <c r="G1534" s="63" t="str">
        <f>IF(Edges[[#This Row],[Relationship]]="Tweet","Skip","Show")</f>
        <v>Show</v>
      </c>
      <c r="H1534" s="67"/>
      <c r="I1534" s="68"/>
      <c r="J1534" s="68"/>
      <c r="K1534" s="34"/>
      <c r="L1534" s="75">
        <v>1534</v>
      </c>
      <c r="M153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34" s="77" t="s">
        <v>2278</v>
      </c>
      <c r="O1534" s="79">
        <v>44529.24931712963</v>
      </c>
      <c r="P1534" s="77" t="s">
        <v>2941</v>
      </c>
      <c r="Q1534" s="80" t="s">
        <v>3806</v>
      </c>
      <c r="R1534" s="77" t="s">
        <v>4018</v>
      </c>
      <c r="S1534" s="77"/>
      <c r="T1534" s="79">
        <v>44529.24931712963</v>
      </c>
      <c r="U1534" s="80" t="s">
        <v>5353</v>
      </c>
      <c r="V1534" s="77"/>
      <c r="W1534" s="77"/>
      <c r="X1534" s="81" t="s">
        <v>7352</v>
      </c>
      <c r="Y1534" s="81" t="s">
        <v>8440</v>
      </c>
    </row>
    <row r="1535" spans="1:25" x14ac:dyDescent="0.25">
      <c r="A1535" s="62" t="s">
        <v>1072</v>
      </c>
      <c r="B1535" s="62" t="s">
        <v>2029</v>
      </c>
      <c r="C1535" s="63"/>
      <c r="D1535" s="64"/>
      <c r="E1535" s="65"/>
      <c r="F1535" s="66"/>
      <c r="G1535" s="63" t="str">
        <f>IF(Edges[[#This Row],[Relationship]]="Tweet","Skip","Show")</f>
        <v>Show</v>
      </c>
      <c r="H1535" s="67"/>
      <c r="I1535" s="68"/>
      <c r="J1535" s="68"/>
      <c r="K1535" s="34"/>
      <c r="L1535" s="75">
        <v>1535</v>
      </c>
      <c r="M153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35" s="77" t="s">
        <v>2278</v>
      </c>
      <c r="O1535" s="79">
        <v>44529.285000000003</v>
      </c>
      <c r="P1535" s="77" t="s">
        <v>2942</v>
      </c>
      <c r="Q1535" s="80" t="s">
        <v>3807</v>
      </c>
      <c r="R1535" s="77" t="s">
        <v>4018</v>
      </c>
      <c r="S1535" s="77"/>
      <c r="T1535" s="79">
        <v>44529.285000000003</v>
      </c>
      <c r="U1535" s="80" t="s">
        <v>5354</v>
      </c>
      <c r="V1535" s="77"/>
      <c r="W1535" s="77"/>
      <c r="X1535" s="81" t="s">
        <v>7353</v>
      </c>
      <c r="Y1535" s="81" t="s">
        <v>8441</v>
      </c>
    </row>
    <row r="1536" spans="1:25" x14ac:dyDescent="0.25">
      <c r="A1536" s="62" t="s">
        <v>380</v>
      </c>
      <c r="B1536" s="62" t="s">
        <v>2030</v>
      </c>
      <c r="C1536" s="63"/>
      <c r="D1536" s="64"/>
      <c r="E1536" s="65"/>
      <c r="F1536" s="66"/>
      <c r="G1536" s="63" t="str">
        <f>IF(Edges[[#This Row],[Relationship]]="Tweet","Skip","Show")</f>
        <v>Show</v>
      </c>
      <c r="H1536" s="67"/>
      <c r="I1536" s="68"/>
      <c r="J1536" s="68"/>
      <c r="K1536" s="34"/>
      <c r="L1536" s="75">
        <v>1536</v>
      </c>
      <c r="M153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36" s="77" t="s">
        <v>2279</v>
      </c>
      <c r="O1536" s="79">
        <v>44529.275706018518</v>
      </c>
      <c r="P1536" s="77" t="s">
        <v>2939</v>
      </c>
      <c r="Q1536" s="80" t="s">
        <v>3805</v>
      </c>
      <c r="R1536" s="77" t="s">
        <v>4018</v>
      </c>
      <c r="S1536" s="77"/>
      <c r="T1536" s="79">
        <v>44529.275706018518</v>
      </c>
      <c r="U1536" s="80" t="s">
        <v>5351</v>
      </c>
      <c r="V1536" s="77"/>
      <c r="W1536" s="77"/>
      <c r="X1536" s="81" t="s">
        <v>7350</v>
      </c>
      <c r="Y1536" s="81" t="s">
        <v>8439</v>
      </c>
    </row>
    <row r="1537" spans="1:25" x14ac:dyDescent="0.25">
      <c r="A1537" s="62" t="s">
        <v>380</v>
      </c>
      <c r="B1537" s="62" t="s">
        <v>2030</v>
      </c>
      <c r="C1537" s="63"/>
      <c r="D1537" s="64"/>
      <c r="E1537" s="65"/>
      <c r="F1537" s="66"/>
      <c r="G1537" s="63" t="str">
        <f>IF(Edges[[#This Row],[Relationship]]="Tweet","Skip","Show")</f>
        <v>Show</v>
      </c>
      <c r="H1537" s="67"/>
      <c r="I1537" s="68"/>
      <c r="J1537" s="68"/>
      <c r="K1537" s="34"/>
      <c r="L1537" s="75">
        <v>1537</v>
      </c>
      <c r="M153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37" s="77" t="s">
        <v>2278</v>
      </c>
      <c r="O1537" s="79">
        <v>44529.276446759257</v>
      </c>
      <c r="P1537" s="77" t="s">
        <v>2940</v>
      </c>
      <c r="Q1537" s="77"/>
      <c r="R1537" s="77"/>
      <c r="S1537" s="77"/>
      <c r="T1537" s="79">
        <v>44529.276446759257</v>
      </c>
      <c r="U1537" s="80" t="s">
        <v>5352</v>
      </c>
      <c r="V1537" s="77"/>
      <c r="W1537" s="77"/>
      <c r="X1537" s="81" t="s">
        <v>7351</v>
      </c>
      <c r="Y1537" s="81" t="s">
        <v>7352</v>
      </c>
    </row>
    <row r="1538" spans="1:25" x14ac:dyDescent="0.25">
      <c r="A1538" s="62" t="s">
        <v>380</v>
      </c>
      <c r="B1538" s="62" t="s">
        <v>2030</v>
      </c>
      <c r="C1538" s="63"/>
      <c r="D1538" s="64"/>
      <c r="E1538" s="65"/>
      <c r="F1538" s="66"/>
      <c r="G1538" s="63" t="str">
        <f>IF(Edges[[#This Row],[Relationship]]="Tweet","Skip","Show")</f>
        <v>Show</v>
      </c>
      <c r="H1538" s="67"/>
      <c r="I1538" s="68"/>
      <c r="J1538" s="68"/>
      <c r="K1538" s="34"/>
      <c r="L1538" s="75">
        <v>1538</v>
      </c>
      <c r="M153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38" s="77" t="s">
        <v>2278</v>
      </c>
      <c r="O1538" s="79">
        <v>44529.28328703704</v>
      </c>
      <c r="P1538" s="77" t="s">
        <v>2459</v>
      </c>
      <c r="Q1538" s="80" t="s">
        <v>3581</v>
      </c>
      <c r="R1538" s="77" t="s">
        <v>4018</v>
      </c>
      <c r="S1538" s="77"/>
      <c r="T1538" s="79">
        <v>44529.28328703704</v>
      </c>
      <c r="U1538" s="80" t="s">
        <v>4521</v>
      </c>
      <c r="V1538" s="77"/>
      <c r="W1538" s="77"/>
      <c r="X1538" s="81" t="s">
        <v>6520</v>
      </c>
      <c r="Y1538" s="81" t="s">
        <v>8330</v>
      </c>
    </row>
    <row r="1539" spans="1:25" x14ac:dyDescent="0.25">
      <c r="A1539" s="62" t="s">
        <v>380</v>
      </c>
      <c r="B1539" s="62" t="s">
        <v>2030</v>
      </c>
      <c r="C1539" s="63"/>
      <c r="D1539" s="64"/>
      <c r="E1539" s="65"/>
      <c r="F1539" s="66"/>
      <c r="G1539" s="63" t="str">
        <f>IF(Edges[[#This Row],[Relationship]]="Tweet","Skip","Show")</f>
        <v>Show</v>
      </c>
      <c r="H1539" s="67"/>
      <c r="I1539" s="68"/>
      <c r="J1539" s="68"/>
      <c r="K1539" s="34"/>
      <c r="L1539" s="75">
        <v>1539</v>
      </c>
      <c r="M153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39" s="77" t="s">
        <v>2278</v>
      </c>
      <c r="O1539" s="79">
        <v>44529.291550925926</v>
      </c>
      <c r="P1539" s="77" t="s">
        <v>2460</v>
      </c>
      <c r="Q1539" s="80" t="s">
        <v>3582</v>
      </c>
      <c r="R1539" s="77" t="s">
        <v>4018</v>
      </c>
      <c r="S1539" s="77"/>
      <c r="T1539" s="79">
        <v>44529.291550925926</v>
      </c>
      <c r="U1539" s="80" t="s">
        <v>4522</v>
      </c>
      <c r="V1539" s="77"/>
      <c r="W1539" s="77"/>
      <c r="X1539" s="81" t="s">
        <v>6521</v>
      </c>
      <c r="Y1539" s="81" t="s">
        <v>8331</v>
      </c>
    </row>
    <row r="1540" spans="1:25" x14ac:dyDescent="0.25">
      <c r="A1540" s="62" t="s">
        <v>1072</v>
      </c>
      <c r="B1540" s="62" t="s">
        <v>2030</v>
      </c>
      <c r="C1540" s="63"/>
      <c r="D1540" s="64"/>
      <c r="E1540" s="65"/>
      <c r="F1540" s="66"/>
      <c r="G1540" s="63" t="str">
        <f>IF(Edges[[#This Row],[Relationship]]="Tweet","Skip","Show")</f>
        <v>Show</v>
      </c>
      <c r="H1540" s="67"/>
      <c r="I1540" s="68"/>
      <c r="J1540" s="68"/>
      <c r="K1540" s="34"/>
      <c r="L1540" s="75">
        <v>1540</v>
      </c>
      <c r="M154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40" s="77" t="s">
        <v>2279</v>
      </c>
      <c r="O1540" s="79">
        <v>44529.24931712963</v>
      </c>
      <c r="P1540" s="77" t="s">
        <v>2941</v>
      </c>
      <c r="Q1540" s="80" t="s">
        <v>3806</v>
      </c>
      <c r="R1540" s="77" t="s">
        <v>4018</v>
      </c>
      <c r="S1540" s="77"/>
      <c r="T1540" s="79">
        <v>44529.24931712963</v>
      </c>
      <c r="U1540" s="80" t="s">
        <v>5353</v>
      </c>
      <c r="V1540" s="77"/>
      <c r="W1540" s="77"/>
      <c r="X1540" s="81" t="s">
        <v>7352</v>
      </c>
      <c r="Y1540" s="81" t="s">
        <v>8440</v>
      </c>
    </row>
    <row r="1541" spans="1:25" x14ac:dyDescent="0.25">
      <c r="A1541" s="62" t="s">
        <v>1072</v>
      </c>
      <c r="B1541" s="62" t="s">
        <v>2030</v>
      </c>
      <c r="C1541" s="63"/>
      <c r="D1541" s="64"/>
      <c r="E1541" s="65"/>
      <c r="F1541" s="66"/>
      <c r="G1541" s="63" t="str">
        <f>IF(Edges[[#This Row],[Relationship]]="Tweet","Skip","Show")</f>
        <v>Show</v>
      </c>
      <c r="H1541" s="67"/>
      <c r="I1541" s="68"/>
      <c r="J1541" s="68"/>
      <c r="K1541" s="34"/>
      <c r="L1541" s="75">
        <v>1541</v>
      </c>
      <c r="M154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41" s="77" t="s">
        <v>2278</v>
      </c>
      <c r="O1541" s="79">
        <v>44529.285000000003</v>
      </c>
      <c r="P1541" s="77" t="s">
        <v>2942</v>
      </c>
      <c r="Q1541" s="80" t="s">
        <v>3807</v>
      </c>
      <c r="R1541" s="77" t="s">
        <v>4018</v>
      </c>
      <c r="S1541" s="77"/>
      <c r="T1541" s="79">
        <v>44529.285000000003</v>
      </c>
      <c r="U1541" s="80" t="s">
        <v>5354</v>
      </c>
      <c r="V1541" s="77"/>
      <c r="W1541" s="77"/>
      <c r="X1541" s="81" t="s">
        <v>7353</v>
      </c>
      <c r="Y1541" s="81" t="s">
        <v>8441</v>
      </c>
    </row>
    <row r="1542" spans="1:25" x14ac:dyDescent="0.25">
      <c r="A1542" s="62" t="s">
        <v>380</v>
      </c>
      <c r="B1542" s="62" t="s">
        <v>1694</v>
      </c>
      <c r="C1542" s="63"/>
      <c r="D1542" s="64"/>
      <c r="E1542" s="65"/>
      <c r="F1542" s="66"/>
      <c r="G1542" s="63" t="str">
        <f>IF(Edges[[#This Row],[Relationship]]="Tweet","Skip","Show")</f>
        <v>Show</v>
      </c>
      <c r="H1542" s="67"/>
      <c r="I1542" s="68"/>
      <c r="J1542" s="68"/>
      <c r="K1542" s="34"/>
      <c r="L1542" s="75">
        <v>1542</v>
      </c>
      <c r="M154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42" s="77" t="s">
        <v>2278</v>
      </c>
      <c r="O1542" s="79">
        <v>44529.275706018518</v>
      </c>
      <c r="P1542" s="77" t="s">
        <v>2939</v>
      </c>
      <c r="Q1542" s="80" t="s">
        <v>3805</v>
      </c>
      <c r="R1542" s="77" t="s">
        <v>4018</v>
      </c>
      <c r="S1542" s="77"/>
      <c r="T1542" s="79">
        <v>44529.275706018518</v>
      </c>
      <c r="U1542" s="80" t="s">
        <v>5351</v>
      </c>
      <c r="V1542" s="77"/>
      <c r="W1542" s="77"/>
      <c r="X1542" s="81" t="s">
        <v>7350</v>
      </c>
      <c r="Y1542" s="81" t="s">
        <v>8439</v>
      </c>
    </row>
    <row r="1543" spans="1:25" x14ac:dyDescent="0.25">
      <c r="A1543" s="62" t="s">
        <v>380</v>
      </c>
      <c r="B1543" s="62" t="s">
        <v>1694</v>
      </c>
      <c r="C1543" s="63"/>
      <c r="D1543" s="64"/>
      <c r="E1543" s="65"/>
      <c r="F1543" s="66"/>
      <c r="G1543" s="63" t="str">
        <f>IF(Edges[[#This Row],[Relationship]]="Tweet","Skip","Show")</f>
        <v>Show</v>
      </c>
      <c r="H1543" s="67"/>
      <c r="I1543" s="68"/>
      <c r="J1543" s="68"/>
      <c r="K1543" s="34"/>
      <c r="L1543" s="75">
        <v>1543</v>
      </c>
      <c r="M154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43" s="77" t="s">
        <v>2278</v>
      </c>
      <c r="O1543" s="79">
        <v>44529.276446759257</v>
      </c>
      <c r="P1543" s="77" t="s">
        <v>2940</v>
      </c>
      <c r="Q1543" s="77"/>
      <c r="R1543" s="77"/>
      <c r="S1543" s="77"/>
      <c r="T1543" s="79">
        <v>44529.276446759257</v>
      </c>
      <c r="U1543" s="80" t="s">
        <v>5352</v>
      </c>
      <c r="V1543" s="77"/>
      <c r="W1543" s="77"/>
      <c r="X1543" s="81" t="s">
        <v>7351</v>
      </c>
      <c r="Y1543" s="81" t="s">
        <v>7352</v>
      </c>
    </row>
    <row r="1544" spans="1:25" x14ac:dyDescent="0.25">
      <c r="A1544" s="62" t="s">
        <v>380</v>
      </c>
      <c r="B1544" s="62" t="s">
        <v>1072</v>
      </c>
      <c r="C1544" s="63"/>
      <c r="D1544" s="64"/>
      <c r="E1544" s="65"/>
      <c r="F1544" s="66"/>
      <c r="G1544" s="63" t="str">
        <f>IF(Edges[[#This Row],[Relationship]]="Tweet","Skip","Show")</f>
        <v>Show</v>
      </c>
      <c r="H1544" s="67"/>
      <c r="I1544" s="68"/>
      <c r="J1544" s="68"/>
      <c r="K1544" s="34"/>
      <c r="L1544" s="75">
        <v>1544</v>
      </c>
      <c r="M154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44" s="77" t="s">
        <v>2279</v>
      </c>
      <c r="O1544" s="79">
        <v>44529.276446759257</v>
      </c>
      <c r="P1544" s="77" t="s">
        <v>2940</v>
      </c>
      <c r="Q1544" s="77"/>
      <c r="R1544" s="77"/>
      <c r="S1544" s="77"/>
      <c r="T1544" s="79">
        <v>44529.276446759257</v>
      </c>
      <c r="U1544" s="80" t="s">
        <v>5352</v>
      </c>
      <c r="V1544" s="77"/>
      <c r="W1544" s="77"/>
      <c r="X1544" s="81" t="s">
        <v>7351</v>
      </c>
      <c r="Y1544" s="81" t="s">
        <v>7352</v>
      </c>
    </row>
    <row r="1545" spans="1:25" x14ac:dyDescent="0.25">
      <c r="A1545" s="62" t="s">
        <v>380</v>
      </c>
      <c r="B1545" s="62" t="s">
        <v>1694</v>
      </c>
      <c r="C1545" s="63"/>
      <c r="D1545" s="64"/>
      <c r="E1545" s="65"/>
      <c r="F1545" s="66"/>
      <c r="G1545" s="63" t="str">
        <f>IF(Edges[[#This Row],[Relationship]]="Tweet","Skip","Show")</f>
        <v>Show</v>
      </c>
      <c r="H1545" s="67"/>
      <c r="I1545" s="68"/>
      <c r="J1545" s="68"/>
      <c r="K1545" s="34"/>
      <c r="L1545" s="75">
        <v>1545</v>
      </c>
      <c r="M154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45" s="77" t="s">
        <v>2278</v>
      </c>
      <c r="O1545" s="79">
        <v>44529.28328703704</v>
      </c>
      <c r="P1545" s="77" t="s">
        <v>2459</v>
      </c>
      <c r="Q1545" s="80" t="s">
        <v>3581</v>
      </c>
      <c r="R1545" s="77" t="s">
        <v>4018</v>
      </c>
      <c r="S1545" s="77"/>
      <c r="T1545" s="79">
        <v>44529.28328703704</v>
      </c>
      <c r="U1545" s="80" t="s">
        <v>4521</v>
      </c>
      <c r="V1545" s="77"/>
      <c r="W1545" s="77"/>
      <c r="X1545" s="81" t="s">
        <v>6520</v>
      </c>
      <c r="Y1545" s="81" t="s">
        <v>8330</v>
      </c>
    </row>
    <row r="1546" spans="1:25" x14ac:dyDescent="0.25">
      <c r="A1546" s="62" t="s">
        <v>380</v>
      </c>
      <c r="B1546" s="62" t="s">
        <v>1694</v>
      </c>
      <c r="C1546" s="63"/>
      <c r="D1546" s="64"/>
      <c r="E1546" s="65"/>
      <c r="F1546" s="66"/>
      <c r="G1546" s="63" t="str">
        <f>IF(Edges[[#This Row],[Relationship]]="Tweet","Skip","Show")</f>
        <v>Show</v>
      </c>
      <c r="H1546" s="67"/>
      <c r="I1546" s="68"/>
      <c r="J1546" s="68"/>
      <c r="K1546" s="34"/>
      <c r="L1546" s="75">
        <v>1546</v>
      </c>
      <c r="M154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46" s="77" t="s">
        <v>2278</v>
      </c>
      <c r="O1546" s="79">
        <v>44529.291550925926</v>
      </c>
      <c r="P1546" s="77" t="s">
        <v>2460</v>
      </c>
      <c r="Q1546" s="80" t="s">
        <v>3582</v>
      </c>
      <c r="R1546" s="77" t="s">
        <v>4018</v>
      </c>
      <c r="S1546" s="77"/>
      <c r="T1546" s="79">
        <v>44529.291550925926</v>
      </c>
      <c r="U1546" s="80" t="s">
        <v>4522</v>
      </c>
      <c r="V1546" s="77"/>
      <c r="W1546" s="77"/>
      <c r="X1546" s="81" t="s">
        <v>6521</v>
      </c>
      <c r="Y1546" s="81" t="s">
        <v>8331</v>
      </c>
    </row>
    <row r="1547" spans="1:25" x14ac:dyDescent="0.25">
      <c r="A1547" s="62" t="s">
        <v>1072</v>
      </c>
      <c r="B1547" s="62" t="s">
        <v>380</v>
      </c>
      <c r="C1547" s="63"/>
      <c r="D1547" s="64"/>
      <c r="E1547" s="65"/>
      <c r="F1547" s="66"/>
      <c r="G1547" s="63" t="str">
        <f>IF(Edges[[#This Row],[Relationship]]="Tweet","Skip","Show")</f>
        <v>Show</v>
      </c>
      <c r="H1547" s="67"/>
      <c r="I1547" s="68"/>
      <c r="J1547" s="68"/>
      <c r="K1547" s="34"/>
      <c r="L1547" s="75">
        <v>1547</v>
      </c>
      <c r="M154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47" s="77" t="s">
        <v>2278</v>
      </c>
      <c r="O1547" s="79">
        <v>44529.24931712963</v>
      </c>
      <c r="P1547" s="77" t="s">
        <v>2941</v>
      </c>
      <c r="Q1547" s="80" t="s">
        <v>3806</v>
      </c>
      <c r="R1547" s="77" t="s">
        <v>4018</v>
      </c>
      <c r="S1547" s="77"/>
      <c r="T1547" s="79">
        <v>44529.24931712963</v>
      </c>
      <c r="U1547" s="80" t="s">
        <v>5353</v>
      </c>
      <c r="V1547" s="77"/>
      <c r="W1547" s="77"/>
      <c r="X1547" s="81" t="s">
        <v>7352</v>
      </c>
      <c r="Y1547" s="81" t="s">
        <v>8440</v>
      </c>
    </row>
    <row r="1548" spans="1:25" x14ac:dyDescent="0.25">
      <c r="A1548" s="62" t="s">
        <v>1072</v>
      </c>
      <c r="B1548" s="62" t="s">
        <v>380</v>
      </c>
      <c r="C1548" s="63"/>
      <c r="D1548" s="64"/>
      <c r="E1548" s="65"/>
      <c r="F1548" s="66"/>
      <c r="G1548" s="63" t="str">
        <f>IF(Edges[[#This Row],[Relationship]]="Tweet","Skip","Show")</f>
        <v>Show</v>
      </c>
      <c r="H1548" s="67"/>
      <c r="I1548" s="68"/>
      <c r="J1548" s="68"/>
      <c r="K1548" s="34"/>
      <c r="L1548" s="75">
        <v>1548</v>
      </c>
      <c r="M154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48" s="77" t="s">
        <v>2279</v>
      </c>
      <c r="O1548" s="79">
        <v>44529.285000000003</v>
      </c>
      <c r="P1548" s="77" t="s">
        <v>2942</v>
      </c>
      <c r="Q1548" s="80" t="s">
        <v>3807</v>
      </c>
      <c r="R1548" s="77" t="s">
        <v>4018</v>
      </c>
      <c r="S1548" s="77"/>
      <c r="T1548" s="79">
        <v>44529.285000000003</v>
      </c>
      <c r="U1548" s="80" t="s">
        <v>5354</v>
      </c>
      <c r="V1548" s="77"/>
      <c r="W1548" s="77"/>
      <c r="X1548" s="81" t="s">
        <v>7353</v>
      </c>
      <c r="Y1548" s="81" t="s">
        <v>8441</v>
      </c>
    </row>
    <row r="1549" spans="1:25" x14ac:dyDescent="0.25">
      <c r="A1549" s="62" t="s">
        <v>1072</v>
      </c>
      <c r="B1549" s="62" t="s">
        <v>256</v>
      </c>
      <c r="C1549" s="63"/>
      <c r="D1549" s="64"/>
      <c r="E1549" s="65"/>
      <c r="F1549" s="66"/>
      <c r="G1549" s="63" t="str">
        <f>IF(Edges[[#This Row],[Relationship]]="Tweet","Skip","Show")</f>
        <v>Show</v>
      </c>
      <c r="H1549" s="67"/>
      <c r="I1549" s="68"/>
      <c r="J1549" s="68"/>
      <c r="K1549" s="34"/>
      <c r="L1549" s="75">
        <v>1549</v>
      </c>
      <c r="M154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49" s="77" t="s">
        <v>2278</v>
      </c>
      <c r="O1549" s="79">
        <v>44529.440520833334</v>
      </c>
      <c r="P1549" s="77" t="s">
        <v>2943</v>
      </c>
      <c r="Q1549" s="80" t="s">
        <v>3808</v>
      </c>
      <c r="R1549" s="77" t="s">
        <v>4018</v>
      </c>
      <c r="S1549" s="77"/>
      <c r="T1549" s="79">
        <v>44529.440520833334</v>
      </c>
      <c r="U1549" s="80" t="s">
        <v>5355</v>
      </c>
      <c r="V1549" s="77"/>
      <c r="W1549" s="77"/>
      <c r="X1549" s="81" t="s">
        <v>7354</v>
      </c>
      <c r="Y1549" s="81" t="s">
        <v>8442</v>
      </c>
    </row>
    <row r="1550" spans="1:25" x14ac:dyDescent="0.25">
      <c r="A1550" s="62" t="s">
        <v>1072</v>
      </c>
      <c r="B1550" s="62" t="s">
        <v>256</v>
      </c>
      <c r="C1550" s="63"/>
      <c r="D1550" s="64"/>
      <c r="E1550" s="65"/>
      <c r="F1550" s="66"/>
      <c r="G1550" s="63" t="str">
        <f>IF(Edges[[#This Row],[Relationship]]="Tweet","Skip","Show")</f>
        <v>Show</v>
      </c>
      <c r="H1550" s="67"/>
      <c r="I1550" s="68"/>
      <c r="J1550" s="68"/>
      <c r="K1550" s="34"/>
      <c r="L1550" s="75">
        <v>1550</v>
      </c>
      <c r="M155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50" s="77" t="s">
        <v>2278</v>
      </c>
      <c r="O1550" s="79">
        <v>44529.446134259262</v>
      </c>
      <c r="P1550" s="77" t="s">
        <v>2944</v>
      </c>
      <c r="Q1550" s="80" t="s">
        <v>3809</v>
      </c>
      <c r="R1550" s="77" t="s">
        <v>4018</v>
      </c>
      <c r="S1550" s="77"/>
      <c r="T1550" s="79">
        <v>44529.446134259262</v>
      </c>
      <c r="U1550" s="80" t="s">
        <v>5356</v>
      </c>
      <c r="V1550" s="77"/>
      <c r="W1550" s="77"/>
      <c r="X1550" s="81" t="s">
        <v>7355</v>
      </c>
      <c r="Y1550" s="81" t="s">
        <v>8443</v>
      </c>
    </row>
    <row r="1551" spans="1:25" x14ac:dyDescent="0.25">
      <c r="A1551" s="62" t="s">
        <v>1072</v>
      </c>
      <c r="B1551" s="62" t="s">
        <v>2031</v>
      </c>
      <c r="C1551" s="63"/>
      <c r="D1551" s="64"/>
      <c r="E1551" s="65"/>
      <c r="F1551" s="66"/>
      <c r="G1551" s="63" t="str">
        <f>IF(Edges[[#This Row],[Relationship]]="Tweet","Skip","Show")</f>
        <v>Show</v>
      </c>
      <c r="H1551" s="67"/>
      <c r="I1551" s="68"/>
      <c r="J1551" s="68"/>
      <c r="K1551" s="34"/>
      <c r="L1551" s="75">
        <v>1551</v>
      </c>
      <c r="M155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51" s="77" t="s">
        <v>2278</v>
      </c>
      <c r="O1551" s="79">
        <v>44529.440520833334</v>
      </c>
      <c r="P1551" s="77" t="s">
        <v>2943</v>
      </c>
      <c r="Q1551" s="80" t="s">
        <v>3808</v>
      </c>
      <c r="R1551" s="77" t="s">
        <v>4018</v>
      </c>
      <c r="S1551" s="77"/>
      <c r="T1551" s="79">
        <v>44529.440520833334</v>
      </c>
      <c r="U1551" s="80" t="s">
        <v>5355</v>
      </c>
      <c r="V1551" s="77"/>
      <c r="W1551" s="77"/>
      <c r="X1551" s="81" t="s">
        <v>7354</v>
      </c>
      <c r="Y1551" s="81" t="s">
        <v>8442</v>
      </c>
    </row>
    <row r="1552" spans="1:25" x14ac:dyDescent="0.25">
      <c r="A1552" s="62" t="s">
        <v>1072</v>
      </c>
      <c r="B1552" s="62" t="s">
        <v>2031</v>
      </c>
      <c r="C1552" s="63"/>
      <c r="D1552" s="64"/>
      <c r="E1552" s="65"/>
      <c r="F1552" s="66"/>
      <c r="G1552" s="63" t="str">
        <f>IF(Edges[[#This Row],[Relationship]]="Tweet","Skip","Show")</f>
        <v>Show</v>
      </c>
      <c r="H1552" s="67"/>
      <c r="I1552" s="68"/>
      <c r="J1552" s="68"/>
      <c r="K1552" s="34"/>
      <c r="L1552" s="75">
        <v>1552</v>
      </c>
      <c r="M155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52" s="77" t="s">
        <v>2278</v>
      </c>
      <c r="O1552" s="79">
        <v>44529.446134259262</v>
      </c>
      <c r="P1552" s="77" t="s">
        <v>2944</v>
      </c>
      <c r="Q1552" s="80" t="s">
        <v>3809</v>
      </c>
      <c r="R1552" s="77" t="s">
        <v>4018</v>
      </c>
      <c r="S1552" s="77"/>
      <c r="T1552" s="79">
        <v>44529.446134259262</v>
      </c>
      <c r="U1552" s="80" t="s">
        <v>5356</v>
      </c>
      <c r="V1552" s="77"/>
      <c r="W1552" s="77"/>
      <c r="X1552" s="81" t="s">
        <v>7355</v>
      </c>
      <c r="Y1552" s="81" t="s">
        <v>8443</v>
      </c>
    </row>
    <row r="1553" spans="1:25" x14ac:dyDescent="0.25">
      <c r="A1553" s="62" t="s">
        <v>1072</v>
      </c>
      <c r="B1553" s="62" t="s">
        <v>2032</v>
      </c>
      <c r="C1553" s="63"/>
      <c r="D1553" s="64"/>
      <c r="E1553" s="65"/>
      <c r="F1553" s="66"/>
      <c r="G1553" s="63" t="str">
        <f>IF(Edges[[#This Row],[Relationship]]="Tweet","Skip","Show")</f>
        <v>Show</v>
      </c>
      <c r="H1553" s="67"/>
      <c r="I1553" s="68"/>
      <c r="J1553" s="68"/>
      <c r="K1553" s="34"/>
      <c r="L1553" s="75">
        <v>1553</v>
      </c>
      <c r="M155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53" s="77" t="s">
        <v>2279</v>
      </c>
      <c r="O1553" s="79">
        <v>44529.440520833334</v>
      </c>
      <c r="P1553" s="77" t="s">
        <v>2943</v>
      </c>
      <c r="Q1553" s="80" t="s">
        <v>3808</v>
      </c>
      <c r="R1553" s="77" t="s">
        <v>4018</v>
      </c>
      <c r="S1553" s="77"/>
      <c r="T1553" s="79">
        <v>44529.440520833334</v>
      </c>
      <c r="U1553" s="80" t="s">
        <v>5355</v>
      </c>
      <c r="V1553" s="77"/>
      <c r="W1553" s="77"/>
      <c r="X1553" s="81" t="s">
        <v>7354</v>
      </c>
      <c r="Y1553" s="81" t="s">
        <v>8442</v>
      </c>
    </row>
    <row r="1554" spans="1:25" x14ac:dyDescent="0.25">
      <c r="A1554" s="62" t="s">
        <v>1072</v>
      </c>
      <c r="B1554" s="62" t="s">
        <v>2032</v>
      </c>
      <c r="C1554" s="63"/>
      <c r="D1554" s="64"/>
      <c r="E1554" s="65"/>
      <c r="F1554" s="66"/>
      <c r="G1554" s="63" t="str">
        <f>IF(Edges[[#This Row],[Relationship]]="Tweet","Skip","Show")</f>
        <v>Show</v>
      </c>
      <c r="H1554" s="67"/>
      <c r="I1554" s="68"/>
      <c r="J1554" s="68"/>
      <c r="K1554" s="34"/>
      <c r="L1554" s="75">
        <v>1554</v>
      </c>
      <c r="M155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54" s="77" t="s">
        <v>2279</v>
      </c>
      <c r="O1554" s="79">
        <v>44529.446134259262</v>
      </c>
      <c r="P1554" s="77" t="s">
        <v>2944</v>
      </c>
      <c r="Q1554" s="80" t="s">
        <v>3809</v>
      </c>
      <c r="R1554" s="77" t="s">
        <v>4018</v>
      </c>
      <c r="S1554" s="77"/>
      <c r="T1554" s="79">
        <v>44529.446134259262</v>
      </c>
      <c r="U1554" s="80" t="s">
        <v>5356</v>
      </c>
      <c r="V1554" s="77"/>
      <c r="W1554" s="77"/>
      <c r="X1554" s="81" t="s">
        <v>7355</v>
      </c>
      <c r="Y1554" s="81" t="s">
        <v>8443</v>
      </c>
    </row>
    <row r="1555" spans="1:25" x14ac:dyDescent="0.25">
      <c r="A1555" s="62" t="s">
        <v>1072</v>
      </c>
      <c r="B1555" s="62" t="s">
        <v>1694</v>
      </c>
      <c r="C1555" s="63"/>
      <c r="D1555" s="64"/>
      <c r="E1555" s="65"/>
      <c r="F1555" s="66"/>
      <c r="G1555" s="63" t="str">
        <f>IF(Edges[[#This Row],[Relationship]]="Tweet","Skip","Show")</f>
        <v>Show</v>
      </c>
      <c r="H1555" s="67"/>
      <c r="I1555" s="68"/>
      <c r="J1555" s="68"/>
      <c r="K1555" s="34"/>
      <c r="L1555" s="75">
        <v>1555</v>
      </c>
      <c r="M155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55" s="77" t="s">
        <v>2278</v>
      </c>
      <c r="O1555" s="79">
        <v>44529.24931712963</v>
      </c>
      <c r="P1555" s="77" t="s">
        <v>2941</v>
      </c>
      <c r="Q1555" s="80" t="s">
        <v>3806</v>
      </c>
      <c r="R1555" s="77" t="s">
        <v>4018</v>
      </c>
      <c r="S1555" s="77"/>
      <c r="T1555" s="79">
        <v>44529.24931712963</v>
      </c>
      <c r="U1555" s="80" t="s">
        <v>5353</v>
      </c>
      <c r="V1555" s="77"/>
      <c r="W1555" s="77"/>
      <c r="X1555" s="81" t="s">
        <v>7352</v>
      </c>
      <c r="Y1555" s="81" t="s">
        <v>8440</v>
      </c>
    </row>
    <row r="1556" spans="1:25" x14ac:dyDescent="0.25">
      <c r="A1556" s="62" t="s">
        <v>1072</v>
      </c>
      <c r="B1556" s="62" t="s">
        <v>1694</v>
      </c>
      <c r="C1556" s="63"/>
      <c r="D1556" s="64"/>
      <c r="E1556" s="65"/>
      <c r="F1556" s="66"/>
      <c r="G1556" s="63" t="str">
        <f>IF(Edges[[#This Row],[Relationship]]="Tweet","Skip","Show")</f>
        <v>Show</v>
      </c>
      <c r="H1556" s="67"/>
      <c r="I1556" s="68"/>
      <c r="J1556" s="68"/>
      <c r="K1556" s="34"/>
      <c r="L1556" s="75">
        <v>1556</v>
      </c>
      <c r="M155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56" s="77" t="s">
        <v>2278</v>
      </c>
      <c r="O1556" s="79">
        <v>44529.285000000003</v>
      </c>
      <c r="P1556" s="77" t="s">
        <v>2942</v>
      </c>
      <c r="Q1556" s="80" t="s">
        <v>3807</v>
      </c>
      <c r="R1556" s="77" t="s">
        <v>4018</v>
      </c>
      <c r="S1556" s="77"/>
      <c r="T1556" s="79">
        <v>44529.285000000003</v>
      </c>
      <c r="U1556" s="80" t="s">
        <v>5354</v>
      </c>
      <c r="V1556" s="77"/>
      <c r="W1556" s="77"/>
      <c r="X1556" s="81" t="s">
        <v>7353</v>
      </c>
      <c r="Y1556" s="81" t="s">
        <v>8441</v>
      </c>
    </row>
    <row r="1557" spans="1:25" x14ac:dyDescent="0.25">
      <c r="A1557" s="62" t="s">
        <v>1073</v>
      </c>
      <c r="B1557" s="62" t="s">
        <v>1073</v>
      </c>
      <c r="C1557" s="63"/>
      <c r="D1557" s="64"/>
      <c r="E1557" s="65"/>
      <c r="F1557" s="66"/>
      <c r="G1557" s="63" t="str">
        <f>IF(Edges[[#This Row],[Relationship]]="Tweet","Skip","Show")</f>
        <v>Skip</v>
      </c>
      <c r="H1557" s="67"/>
      <c r="I1557" s="68"/>
      <c r="J1557" s="68"/>
      <c r="K1557" s="34"/>
      <c r="L1557" s="75">
        <v>1557</v>
      </c>
      <c r="M155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57" s="77" t="s">
        <v>178</v>
      </c>
      <c r="O1557" s="79">
        <v>44529.446342592593</v>
      </c>
      <c r="P1557" s="77" t="s">
        <v>2945</v>
      </c>
      <c r="Q1557" s="80" t="s">
        <v>3810</v>
      </c>
      <c r="R1557" s="77" t="s">
        <v>4018</v>
      </c>
      <c r="S1557" s="77"/>
      <c r="T1557" s="79">
        <v>44529.446342592593</v>
      </c>
      <c r="U1557" s="80" t="s">
        <v>5357</v>
      </c>
      <c r="V1557" s="77"/>
      <c r="W1557" s="77"/>
      <c r="X1557" s="81" t="s">
        <v>7356</v>
      </c>
      <c r="Y1557" s="77"/>
    </row>
    <row r="1558" spans="1:25" x14ac:dyDescent="0.25">
      <c r="A1558" s="62" t="s">
        <v>1074</v>
      </c>
      <c r="B1558" s="62" t="s">
        <v>2001</v>
      </c>
      <c r="C1558" s="63"/>
      <c r="D1558" s="64"/>
      <c r="E1558" s="65"/>
      <c r="F1558" s="66"/>
      <c r="G1558" s="63" t="str">
        <f>IF(Edges[[#This Row],[Relationship]]="Tweet","Skip","Show")</f>
        <v>Show</v>
      </c>
      <c r="H1558" s="67"/>
      <c r="I1558" s="68"/>
      <c r="J1558" s="68"/>
      <c r="K1558" s="34"/>
      <c r="L1558" s="75">
        <v>1558</v>
      </c>
      <c r="M155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58" s="77" t="s">
        <v>2278</v>
      </c>
      <c r="O1558" s="79">
        <v>44529.44703703704</v>
      </c>
      <c r="P1558" s="77" t="s">
        <v>2858</v>
      </c>
      <c r="Q1558" s="77"/>
      <c r="R1558" s="77"/>
      <c r="S1558" s="77"/>
      <c r="T1558" s="79">
        <v>44529.44703703704</v>
      </c>
      <c r="U1558" s="80" t="s">
        <v>5358</v>
      </c>
      <c r="V1558" s="77"/>
      <c r="W1558" s="77"/>
      <c r="X1558" s="81" t="s">
        <v>7357</v>
      </c>
      <c r="Y1558" s="77"/>
    </row>
    <row r="1559" spans="1:25" x14ac:dyDescent="0.25">
      <c r="A1559" s="62" t="s">
        <v>1074</v>
      </c>
      <c r="B1559" s="62" t="s">
        <v>2002</v>
      </c>
      <c r="C1559" s="63"/>
      <c r="D1559" s="64"/>
      <c r="E1559" s="65"/>
      <c r="F1559" s="66"/>
      <c r="G1559" s="63" t="str">
        <f>IF(Edges[[#This Row],[Relationship]]="Tweet","Skip","Show")</f>
        <v>Show</v>
      </c>
      <c r="H1559" s="67"/>
      <c r="I1559" s="68"/>
      <c r="J1559" s="68"/>
      <c r="K1559" s="34"/>
      <c r="L1559" s="75">
        <v>1559</v>
      </c>
      <c r="M155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59" s="77" t="s">
        <v>2278</v>
      </c>
      <c r="O1559" s="79">
        <v>44529.44703703704</v>
      </c>
      <c r="P1559" s="77" t="s">
        <v>2858</v>
      </c>
      <c r="Q1559" s="77"/>
      <c r="R1559" s="77"/>
      <c r="S1559" s="77"/>
      <c r="T1559" s="79">
        <v>44529.44703703704</v>
      </c>
      <c r="U1559" s="80" t="s">
        <v>5358</v>
      </c>
      <c r="V1559" s="77"/>
      <c r="W1559" s="77"/>
      <c r="X1559" s="81" t="s">
        <v>7357</v>
      </c>
      <c r="Y1559" s="77"/>
    </row>
    <row r="1560" spans="1:25" x14ac:dyDescent="0.25">
      <c r="A1560" s="62" t="s">
        <v>1074</v>
      </c>
      <c r="B1560" s="62" t="s">
        <v>2003</v>
      </c>
      <c r="C1560" s="63"/>
      <c r="D1560" s="64"/>
      <c r="E1560" s="65"/>
      <c r="F1560" s="66"/>
      <c r="G1560" s="63" t="str">
        <f>IF(Edges[[#This Row],[Relationship]]="Tweet","Skip","Show")</f>
        <v>Show</v>
      </c>
      <c r="H1560" s="67"/>
      <c r="I1560" s="68"/>
      <c r="J1560" s="68"/>
      <c r="K1560" s="34"/>
      <c r="L1560" s="75">
        <v>1560</v>
      </c>
      <c r="M156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60" s="77" t="s">
        <v>2278</v>
      </c>
      <c r="O1560" s="79">
        <v>44529.44703703704</v>
      </c>
      <c r="P1560" s="77" t="s">
        <v>2858</v>
      </c>
      <c r="Q1560" s="77"/>
      <c r="R1560" s="77"/>
      <c r="S1560" s="77"/>
      <c r="T1560" s="79">
        <v>44529.44703703704</v>
      </c>
      <c r="U1560" s="80" t="s">
        <v>5358</v>
      </c>
      <c r="V1560" s="77"/>
      <c r="W1560" s="77"/>
      <c r="X1560" s="81" t="s">
        <v>7357</v>
      </c>
      <c r="Y1560" s="77"/>
    </row>
    <row r="1561" spans="1:25" x14ac:dyDescent="0.25">
      <c r="A1561" s="62" t="s">
        <v>1074</v>
      </c>
      <c r="B1561" s="62" t="s">
        <v>2004</v>
      </c>
      <c r="C1561" s="63"/>
      <c r="D1561" s="64"/>
      <c r="E1561" s="65"/>
      <c r="F1561" s="66"/>
      <c r="G1561" s="63" t="str">
        <f>IF(Edges[[#This Row],[Relationship]]="Tweet","Skip","Show")</f>
        <v>Show</v>
      </c>
      <c r="H1561" s="67"/>
      <c r="I1561" s="68"/>
      <c r="J1561" s="68"/>
      <c r="K1561" s="34"/>
      <c r="L1561" s="75">
        <v>1561</v>
      </c>
      <c r="M156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61" s="77" t="s">
        <v>2278</v>
      </c>
      <c r="O1561" s="79">
        <v>44529.44703703704</v>
      </c>
      <c r="P1561" s="77" t="s">
        <v>2858</v>
      </c>
      <c r="Q1561" s="77"/>
      <c r="R1561" s="77"/>
      <c r="S1561" s="77"/>
      <c r="T1561" s="79">
        <v>44529.44703703704</v>
      </c>
      <c r="U1561" s="80" t="s">
        <v>5358</v>
      </c>
      <c r="V1561" s="77"/>
      <c r="W1561" s="77"/>
      <c r="X1561" s="81" t="s">
        <v>7357</v>
      </c>
      <c r="Y1561" s="77"/>
    </row>
    <row r="1562" spans="1:25" x14ac:dyDescent="0.25">
      <c r="A1562" s="62" t="s">
        <v>1074</v>
      </c>
      <c r="B1562" s="62" t="s">
        <v>2005</v>
      </c>
      <c r="C1562" s="63"/>
      <c r="D1562" s="64"/>
      <c r="E1562" s="65"/>
      <c r="F1562" s="66"/>
      <c r="G1562" s="63" t="str">
        <f>IF(Edges[[#This Row],[Relationship]]="Tweet","Skip","Show")</f>
        <v>Show</v>
      </c>
      <c r="H1562" s="67"/>
      <c r="I1562" s="68"/>
      <c r="J1562" s="68"/>
      <c r="K1562" s="34"/>
      <c r="L1562" s="75">
        <v>1562</v>
      </c>
      <c r="M156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62" s="77" t="s">
        <v>2278</v>
      </c>
      <c r="O1562" s="79">
        <v>44529.44703703704</v>
      </c>
      <c r="P1562" s="77" t="s">
        <v>2858</v>
      </c>
      <c r="Q1562" s="77"/>
      <c r="R1562" s="77"/>
      <c r="S1562" s="77"/>
      <c r="T1562" s="79">
        <v>44529.44703703704</v>
      </c>
      <c r="U1562" s="80" t="s">
        <v>5358</v>
      </c>
      <c r="V1562" s="77"/>
      <c r="W1562" s="77"/>
      <c r="X1562" s="81" t="s">
        <v>7357</v>
      </c>
      <c r="Y1562" s="77"/>
    </row>
    <row r="1563" spans="1:25" x14ac:dyDescent="0.25">
      <c r="A1563" s="62" t="s">
        <v>1074</v>
      </c>
      <c r="B1563" s="62" t="s">
        <v>1657</v>
      </c>
      <c r="C1563" s="63"/>
      <c r="D1563" s="64"/>
      <c r="E1563" s="65"/>
      <c r="F1563" s="66"/>
      <c r="G1563" s="63" t="str">
        <f>IF(Edges[[#This Row],[Relationship]]="Tweet","Skip","Show")</f>
        <v>Show</v>
      </c>
      <c r="H1563" s="67"/>
      <c r="I1563" s="68"/>
      <c r="J1563" s="68"/>
      <c r="K1563" s="34"/>
      <c r="L1563" s="75">
        <v>1563</v>
      </c>
      <c r="M156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63" s="77" t="s">
        <v>2278</v>
      </c>
      <c r="O1563" s="79">
        <v>44529.44703703704</v>
      </c>
      <c r="P1563" s="77" t="s">
        <v>2858</v>
      </c>
      <c r="Q1563" s="77"/>
      <c r="R1563" s="77"/>
      <c r="S1563" s="77"/>
      <c r="T1563" s="79">
        <v>44529.44703703704</v>
      </c>
      <c r="U1563" s="80" t="s">
        <v>5358</v>
      </c>
      <c r="V1563" s="77"/>
      <c r="W1563" s="77"/>
      <c r="X1563" s="81" t="s">
        <v>7357</v>
      </c>
      <c r="Y1563" s="77"/>
    </row>
    <row r="1564" spans="1:25" x14ac:dyDescent="0.25">
      <c r="A1564" s="62" t="s">
        <v>1075</v>
      </c>
      <c r="B1564" s="62" t="s">
        <v>1704</v>
      </c>
      <c r="C1564" s="63"/>
      <c r="D1564" s="64"/>
      <c r="E1564" s="65"/>
      <c r="F1564" s="66"/>
      <c r="G1564" s="63" t="str">
        <f>IF(Edges[[#This Row],[Relationship]]="Tweet","Skip","Show")</f>
        <v>Show</v>
      </c>
      <c r="H1564" s="67"/>
      <c r="I1564" s="68"/>
      <c r="J1564" s="68"/>
      <c r="K1564" s="34"/>
      <c r="L1564" s="75">
        <v>1564</v>
      </c>
      <c r="M156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64" s="77" t="s">
        <v>2278</v>
      </c>
      <c r="O1564" s="79">
        <v>44529.447210648148</v>
      </c>
      <c r="P1564" s="77" t="s">
        <v>2318</v>
      </c>
      <c r="Q1564" s="77"/>
      <c r="R1564" s="77"/>
      <c r="S1564" s="77"/>
      <c r="T1564" s="79">
        <v>44529.447210648148</v>
      </c>
      <c r="U1564" s="80" t="s">
        <v>5359</v>
      </c>
      <c r="V1564" s="77"/>
      <c r="W1564" s="77"/>
      <c r="X1564" s="81" t="s">
        <v>7358</v>
      </c>
      <c r="Y1564" s="77"/>
    </row>
    <row r="1565" spans="1:25" x14ac:dyDescent="0.25">
      <c r="A1565" s="62" t="s">
        <v>1075</v>
      </c>
      <c r="B1565" s="62" t="s">
        <v>1668</v>
      </c>
      <c r="C1565" s="63"/>
      <c r="D1565" s="64"/>
      <c r="E1565" s="65"/>
      <c r="F1565" s="66"/>
      <c r="G1565" s="63" t="str">
        <f>IF(Edges[[#This Row],[Relationship]]="Tweet","Skip","Show")</f>
        <v>Show</v>
      </c>
      <c r="H1565" s="67"/>
      <c r="I1565" s="68"/>
      <c r="J1565" s="68"/>
      <c r="K1565" s="34"/>
      <c r="L1565" s="75">
        <v>1565</v>
      </c>
      <c r="M156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65" s="77" t="s">
        <v>2278</v>
      </c>
      <c r="O1565" s="79">
        <v>44529.447210648148</v>
      </c>
      <c r="P1565" s="77" t="s">
        <v>2318</v>
      </c>
      <c r="Q1565" s="77"/>
      <c r="R1565" s="77"/>
      <c r="S1565" s="77"/>
      <c r="T1565" s="79">
        <v>44529.447210648148</v>
      </c>
      <c r="U1565" s="80" t="s">
        <v>5359</v>
      </c>
      <c r="V1565" s="77"/>
      <c r="W1565" s="77"/>
      <c r="X1565" s="81" t="s">
        <v>7358</v>
      </c>
      <c r="Y1565" s="77"/>
    </row>
    <row r="1566" spans="1:25" x14ac:dyDescent="0.25">
      <c r="A1566" s="62" t="s">
        <v>1076</v>
      </c>
      <c r="B1566" s="62" t="s">
        <v>1068</v>
      </c>
      <c r="C1566" s="63"/>
      <c r="D1566" s="64"/>
      <c r="E1566" s="65"/>
      <c r="F1566" s="66"/>
      <c r="G1566" s="63" t="str">
        <f>IF(Edges[[#This Row],[Relationship]]="Tweet","Skip","Show")</f>
        <v>Show</v>
      </c>
      <c r="H1566" s="67"/>
      <c r="I1566" s="68"/>
      <c r="J1566" s="68"/>
      <c r="K1566" s="34"/>
      <c r="L1566" s="75">
        <v>1566</v>
      </c>
      <c r="M156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66" s="77" t="s">
        <v>2278</v>
      </c>
      <c r="O1566" s="79">
        <v>44529.446157407408</v>
      </c>
      <c r="P1566" s="77" t="s">
        <v>2946</v>
      </c>
      <c r="Q1566" s="80" t="s">
        <v>3811</v>
      </c>
      <c r="R1566" s="77" t="s">
        <v>4018</v>
      </c>
      <c r="S1566" s="77"/>
      <c r="T1566" s="79">
        <v>44529.446157407408</v>
      </c>
      <c r="U1566" s="80" t="s">
        <v>5360</v>
      </c>
      <c r="V1566" s="77"/>
      <c r="W1566" s="77"/>
      <c r="X1566" s="81" t="s">
        <v>7359</v>
      </c>
      <c r="Y1566" s="77"/>
    </row>
    <row r="1567" spans="1:25" x14ac:dyDescent="0.25">
      <c r="A1567" s="62" t="s">
        <v>1077</v>
      </c>
      <c r="B1567" s="62" t="s">
        <v>1068</v>
      </c>
      <c r="C1567" s="63"/>
      <c r="D1567" s="64"/>
      <c r="E1567" s="65"/>
      <c r="F1567" s="66"/>
      <c r="G1567" s="63" t="str">
        <f>IF(Edges[[#This Row],[Relationship]]="Tweet","Skip","Show")</f>
        <v>Show</v>
      </c>
      <c r="H1567" s="67"/>
      <c r="I1567" s="68"/>
      <c r="J1567" s="68"/>
      <c r="K1567" s="34"/>
      <c r="L1567" s="75">
        <v>1567</v>
      </c>
      <c r="M156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67" s="77" t="s">
        <v>2278</v>
      </c>
      <c r="O1567" s="79">
        <v>44529.448333333334</v>
      </c>
      <c r="P1567" s="77" t="s">
        <v>2947</v>
      </c>
      <c r="Q1567" s="77"/>
      <c r="R1567" s="77"/>
      <c r="S1567" s="77"/>
      <c r="T1567" s="79">
        <v>44529.448333333334</v>
      </c>
      <c r="U1567" s="80" t="s">
        <v>5361</v>
      </c>
      <c r="V1567" s="77"/>
      <c r="W1567" s="77"/>
      <c r="X1567" s="81" t="s">
        <v>7360</v>
      </c>
      <c r="Y1567" s="77"/>
    </row>
    <row r="1568" spans="1:25" x14ac:dyDescent="0.25">
      <c r="A1568" s="62" t="s">
        <v>1077</v>
      </c>
      <c r="B1568" s="62" t="s">
        <v>1076</v>
      </c>
      <c r="C1568" s="63"/>
      <c r="D1568" s="64"/>
      <c r="E1568" s="65"/>
      <c r="F1568" s="66"/>
      <c r="G1568" s="63" t="str">
        <f>IF(Edges[[#This Row],[Relationship]]="Tweet","Skip","Show")</f>
        <v>Show</v>
      </c>
      <c r="H1568" s="67"/>
      <c r="I1568" s="68"/>
      <c r="J1568" s="68"/>
      <c r="K1568" s="34"/>
      <c r="L1568" s="75">
        <v>1568</v>
      </c>
      <c r="M156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68" s="77" t="s">
        <v>2278</v>
      </c>
      <c r="O1568" s="79">
        <v>44529.448333333334</v>
      </c>
      <c r="P1568" s="77" t="s">
        <v>2947</v>
      </c>
      <c r="Q1568" s="77"/>
      <c r="R1568" s="77"/>
      <c r="S1568" s="77"/>
      <c r="T1568" s="79">
        <v>44529.448333333334</v>
      </c>
      <c r="U1568" s="80" t="s">
        <v>5361</v>
      </c>
      <c r="V1568" s="77"/>
      <c r="W1568" s="77"/>
      <c r="X1568" s="81" t="s">
        <v>7360</v>
      </c>
      <c r="Y1568" s="77"/>
    </row>
    <row r="1569" spans="1:25" x14ac:dyDescent="0.25">
      <c r="A1569" s="62" t="s">
        <v>1078</v>
      </c>
      <c r="B1569" s="62" t="s">
        <v>2033</v>
      </c>
      <c r="C1569" s="63"/>
      <c r="D1569" s="64"/>
      <c r="E1569" s="65"/>
      <c r="F1569" s="66"/>
      <c r="G1569" s="63" t="str">
        <f>IF(Edges[[#This Row],[Relationship]]="Tweet","Skip","Show")</f>
        <v>Show</v>
      </c>
      <c r="H1569" s="67"/>
      <c r="I1569" s="68"/>
      <c r="J1569" s="68"/>
      <c r="K1569" s="34"/>
      <c r="L1569" s="75">
        <v>1569</v>
      </c>
      <c r="M156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69" s="77" t="s">
        <v>2279</v>
      </c>
      <c r="O1569" s="79">
        <v>44529.448599537034</v>
      </c>
      <c r="P1569" s="77" t="s">
        <v>2948</v>
      </c>
      <c r="Q1569" s="77"/>
      <c r="R1569" s="77"/>
      <c r="S1569" s="77"/>
      <c r="T1569" s="79">
        <v>44529.448599537034</v>
      </c>
      <c r="U1569" s="80" t="s">
        <v>5362</v>
      </c>
      <c r="V1569" s="77"/>
      <c r="W1569" s="77"/>
      <c r="X1569" s="81" t="s">
        <v>7361</v>
      </c>
      <c r="Y1569" s="81" t="s">
        <v>8444</v>
      </c>
    </row>
    <row r="1570" spans="1:25" x14ac:dyDescent="0.25">
      <c r="A1570" s="62" t="s">
        <v>1079</v>
      </c>
      <c r="B1570" s="62" t="s">
        <v>2001</v>
      </c>
      <c r="C1570" s="63"/>
      <c r="D1570" s="64"/>
      <c r="E1570" s="65"/>
      <c r="F1570" s="66"/>
      <c r="G1570" s="63" t="str">
        <f>IF(Edges[[#This Row],[Relationship]]="Tweet","Skip","Show")</f>
        <v>Show</v>
      </c>
      <c r="H1570" s="67"/>
      <c r="I1570" s="68"/>
      <c r="J1570" s="68"/>
      <c r="K1570" s="34"/>
      <c r="L1570" s="75">
        <v>1570</v>
      </c>
      <c r="M157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70" s="77" t="s">
        <v>2278</v>
      </c>
      <c r="O1570" s="79">
        <v>44529.448645833334</v>
      </c>
      <c r="P1570" s="77" t="s">
        <v>2858</v>
      </c>
      <c r="Q1570" s="77"/>
      <c r="R1570" s="77"/>
      <c r="S1570" s="77"/>
      <c r="T1570" s="79">
        <v>44529.448645833334</v>
      </c>
      <c r="U1570" s="80" t="s">
        <v>5363</v>
      </c>
      <c r="V1570" s="77"/>
      <c r="W1570" s="77"/>
      <c r="X1570" s="81" t="s">
        <v>7362</v>
      </c>
      <c r="Y1570" s="77"/>
    </row>
    <row r="1571" spans="1:25" x14ac:dyDescent="0.25">
      <c r="A1571" s="62" t="s">
        <v>1079</v>
      </c>
      <c r="B1571" s="62" t="s">
        <v>2002</v>
      </c>
      <c r="C1571" s="63"/>
      <c r="D1571" s="64"/>
      <c r="E1571" s="65"/>
      <c r="F1571" s="66"/>
      <c r="G1571" s="63" t="str">
        <f>IF(Edges[[#This Row],[Relationship]]="Tweet","Skip","Show")</f>
        <v>Show</v>
      </c>
      <c r="H1571" s="67"/>
      <c r="I1571" s="68"/>
      <c r="J1571" s="68"/>
      <c r="K1571" s="34"/>
      <c r="L1571" s="75">
        <v>1571</v>
      </c>
      <c r="M157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71" s="77" t="s">
        <v>2278</v>
      </c>
      <c r="O1571" s="79">
        <v>44529.448645833334</v>
      </c>
      <c r="P1571" s="77" t="s">
        <v>2858</v>
      </c>
      <c r="Q1571" s="77"/>
      <c r="R1571" s="77"/>
      <c r="S1571" s="77"/>
      <c r="T1571" s="79">
        <v>44529.448645833334</v>
      </c>
      <c r="U1571" s="80" t="s">
        <v>5363</v>
      </c>
      <c r="V1571" s="77"/>
      <c r="W1571" s="77"/>
      <c r="X1571" s="81" t="s">
        <v>7362</v>
      </c>
      <c r="Y1571" s="77"/>
    </row>
    <row r="1572" spans="1:25" x14ac:dyDescent="0.25">
      <c r="A1572" s="62" t="s">
        <v>1079</v>
      </c>
      <c r="B1572" s="62" t="s">
        <v>2003</v>
      </c>
      <c r="C1572" s="63"/>
      <c r="D1572" s="64"/>
      <c r="E1572" s="65"/>
      <c r="F1572" s="66"/>
      <c r="G1572" s="63" t="str">
        <f>IF(Edges[[#This Row],[Relationship]]="Tweet","Skip","Show")</f>
        <v>Show</v>
      </c>
      <c r="H1572" s="67"/>
      <c r="I1572" s="68"/>
      <c r="J1572" s="68"/>
      <c r="K1572" s="34"/>
      <c r="L1572" s="75">
        <v>1572</v>
      </c>
      <c r="M157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72" s="77" t="s">
        <v>2278</v>
      </c>
      <c r="O1572" s="79">
        <v>44529.448645833334</v>
      </c>
      <c r="P1572" s="77" t="s">
        <v>2858</v>
      </c>
      <c r="Q1572" s="77"/>
      <c r="R1572" s="77"/>
      <c r="S1572" s="77"/>
      <c r="T1572" s="79">
        <v>44529.448645833334</v>
      </c>
      <c r="U1572" s="80" t="s">
        <v>5363</v>
      </c>
      <c r="V1572" s="77"/>
      <c r="W1572" s="77"/>
      <c r="X1572" s="81" t="s">
        <v>7362</v>
      </c>
      <c r="Y1572" s="77"/>
    </row>
    <row r="1573" spans="1:25" x14ac:dyDescent="0.25">
      <c r="A1573" s="62" t="s">
        <v>1079</v>
      </c>
      <c r="B1573" s="62" t="s">
        <v>2004</v>
      </c>
      <c r="C1573" s="63"/>
      <c r="D1573" s="64"/>
      <c r="E1573" s="65"/>
      <c r="F1573" s="66"/>
      <c r="G1573" s="63" t="str">
        <f>IF(Edges[[#This Row],[Relationship]]="Tweet","Skip","Show")</f>
        <v>Show</v>
      </c>
      <c r="H1573" s="67"/>
      <c r="I1573" s="68"/>
      <c r="J1573" s="68"/>
      <c r="K1573" s="34"/>
      <c r="L1573" s="75">
        <v>1573</v>
      </c>
      <c r="M157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73" s="77" t="s">
        <v>2278</v>
      </c>
      <c r="O1573" s="79">
        <v>44529.448645833334</v>
      </c>
      <c r="P1573" s="77" t="s">
        <v>2858</v>
      </c>
      <c r="Q1573" s="77"/>
      <c r="R1573" s="77"/>
      <c r="S1573" s="77"/>
      <c r="T1573" s="79">
        <v>44529.448645833334</v>
      </c>
      <c r="U1573" s="80" t="s">
        <v>5363</v>
      </c>
      <c r="V1573" s="77"/>
      <c r="W1573" s="77"/>
      <c r="X1573" s="81" t="s">
        <v>7362</v>
      </c>
      <c r="Y1573" s="77"/>
    </row>
    <row r="1574" spans="1:25" x14ac:dyDescent="0.25">
      <c r="A1574" s="62" t="s">
        <v>1079</v>
      </c>
      <c r="B1574" s="62" t="s">
        <v>2005</v>
      </c>
      <c r="C1574" s="63"/>
      <c r="D1574" s="64"/>
      <c r="E1574" s="65"/>
      <c r="F1574" s="66"/>
      <c r="G1574" s="63" t="str">
        <f>IF(Edges[[#This Row],[Relationship]]="Tweet","Skip","Show")</f>
        <v>Show</v>
      </c>
      <c r="H1574" s="67"/>
      <c r="I1574" s="68"/>
      <c r="J1574" s="68"/>
      <c r="K1574" s="34"/>
      <c r="L1574" s="75">
        <v>1574</v>
      </c>
      <c r="M157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74" s="77" t="s">
        <v>2278</v>
      </c>
      <c r="O1574" s="79">
        <v>44529.448645833334</v>
      </c>
      <c r="P1574" s="77" t="s">
        <v>2858</v>
      </c>
      <c r="Q1574" s="77"/>
      <c r="R1574" s="77"/>
      <c r="S1574" s="77"/>
      <c r="T1574" s="79">
        <v>44529.448645833334</v>
      </c>
      <c r="U1574" s="80" t="s">
        <v>5363</v>
      </c>
      <c r="V1574" s="77"/>
      <c r="W1574" s="77"/>
      <c r="X1574" s="81" t="s">
        <v>7362</v>
      </c>
      <c r="Y1574" s="77"/>
    </row>
    <row r="1575" spans="1:25" x14ac:dyDescent="0.25">
      <c r="A1575" s="62" t="s">
        <v>1079</v>
      </c>
      <c r="B1575" s="62" t="s">
        <v>1657</v>
      </c>
      <c r="C1575" s="63"/>
      <c r="D1575" s="64"/>
      <c r="E1575" s="65"/>
      <c r="F1575" s="66"/>
      <c r="G1575" s="63" t="str">
        <f>IF(Edges[[#This Row],[Relationship]]="Tweet","Skip","Show")</f>
        <v>Show</v>
      </c>
      <c r="H1575" s="67"/>
      <c r="I1575" s="68"/>
      <c r="J1575" s="68"/>
      <c r="K1575" s="34"/>
      <c r="L1575" s="75">
        <v>1575</v>
      </c>
      <c r="M157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75" s="77" t="s">
        <v>2278</v>
      </c>
      <c r="O1575" s="79">
        <v>44529.448645833334</v>
      </c>
      <c r="P1575" s="77" t="s">
        <v>2858</v>
      </c>
      <c r="Q1575" s="77"/>
      <c r="R1575" s="77"/>
      <c r="S1575" s="77"/>
      <c r="T1575" s="79">
        <v>44529.448645833334</v>
      </c>
      <c r="U1575" s="80" t="s">
        <v>5363</v>
      </c>
      <c r="V1575" s="77"/>
      <c r="W1575" s="77"/>
      <c r="X1575" s="81" t="s">
        <v>7362</v>
      </c>
      <c r="Y1575" s="77"/>
    </row>
    <row r="1576" spans="1:25" x14ac:dyDescent="0.25">
      <c r="A1576" s="62" t="s">
        <v>1080</v>
      </c>
      <c r="B1576" s="62" t="s">
        <v>2034</v>
      </c>
      <c r="C1576" s="63"/>
      <c r="D1576" s="64"/>
      <c r="E1576" s="65"/>
      <c r="F1576" s="66"/>
      <c r="G1576" s="63" t="str">
        <f>IF(Edges[[#This Row],[Relationship]]="Tweet","Skip","Show")</f>
        <v>Show</v>
      </c>
      <c r="H1576" s="67"/>
      <c r="I1576" s="68"/>
      <c r="J1576" s="68"/>
      <c r="K1576" s="34"/>
      <c r="L1576" s="75">
        <v>1576</v>
      </c>
      <c r="M157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76" s="77" t="s">
        <v>2278</v>
      </c>
      <c r="O1576" s="79">
        <v>44529.448657407411</v>
      </c>
      <c r="P1576" s="77" t="s">
        <v>2949</v>
      </c>
      <c r="Q1576" s="77"/>
      <c r="R1576" s="77"/>
      <c r="S1576" s="77"/>
      <c r="T1576" s="79">
        <v>44529.448657407411</v>
      </c>
      <c r="U1576" s="80" t="s">
        <v>5364</v>
      </c>
      <c r="V1576" s="77"/>
      <c r="W1576" s="77"/>
      <c r="X1576" s="81" t="s">
        <v>7363</v>
      </c>
      <c r="Y1576" s="81" t="s">
        <v>8445</v>
      </c>
    </row>
    <row r="1577" spans="1:25" x14ac:dyDescent="0.25">
      <c r="A1577" s="62" t="s">
        <v>1080</v>
      </c>
      <c r="B1577" s="62" t="s">
        <v>2035</v>
      </c>
      <c r="C1577" s="63"/>
      <c r="D1577" s="64"/>
      <c r="E1577" s="65"/>
      <c r="F1577" s="66"/>
      <c r="G1577" s="63" t="str">
        <f>IF(Edges[[#This Row],[Relationship]]="Tweet","Skip","Show")</f>
        <v>Show</v>
      </c>
      <c r="H1577" s="67"/>
      <c r="I1577" s="68"/>
      <c r="J1577" s="68"/>
      <c r="K1577" s="34"/>
      <c r="L1577" s="75">
        <v>1577</v>
      </c>
      <c r="M157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77" s="77" t="s">
        <v>2279</v>
      </c>
      <c r="O1577" s="79">
        <v>44529.448657407411</v>
      </c>
      <c r="P1577" s="77" t="s">
        <v>2949</v>
      </c>
      <c r="Q1577" s="77"/>
      <c r="R1577" s="77"/>
      <c r="S1577" s="77"/>
      <c r="T1577" s="79">
        <v>44529.448657407411</v>
      </c>
      <c r="U1577" s="80" t="s">
        <v>5364</v>
      </c>
      <c r="V1577" s="77"/>
      <c r="W1577" s="77"/>
      <c r="X1577" s="81" t="s">
        <v>7363</v>
      </c>
      <c r="Y1577" s="81" t="s">
        <v>8445</v>
      </c>
    </row>
    <row r="1578" spans="1:25" x14ac:dyDescent="0.25">
      <c r="A1578" s="62" t="s">
        <v>1081</v>
      </c>
      <c r="B1578" s="62" t="s">
        <v>1081</v>
      </c>
      <c r="C1578" s="63"/>
      <c r="D1578" s="64"/>
      <c r="E1578" s="65"/>
      <c r="F1578" s="66"/>
      <c r="G1578" s="63" t="str">
        <f>IF(Edges[[#This Row],[Relationship]]="Tweet","Skip","Show")</f>
        <v>Skip</v>
      </c>
      <c r="H1578" s="67"/>
      <c r="I1578" s="68"/>
      <c r="J1578" s="68"/>
      <c r="K1578" s="34"/>
      <c r="L1578" s="75">
        <v>1578</v>
      </c>
      <c r="M157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78" s="77" t="s">
        <v>178</v>
      </c>
      <c r="O1578" s="79">
        <v>44529.448842592596</v>
      </c>
      <c r="P1578" s="77" t="s">
        <v>2950</v>
      </c>
      <c r="Q1578" s="80" t="s">
        <v>3812</v>
      </c>
      <c r="R1578" s="77" t="s">
        <v>4018</v>
      </c>
      <c r="S1578" s="77"/>
      <c r="T1578" s="79">
        <v>44529.448842592596</v>
      </c>
      <c r="U1578" s="80" t="s">
        <v>5365</v>
      </c>
      <c r="V1578" s="77"/>
      <c r="W1578" s="77"/>
      <c r="X1578" s="81" t="s">
        <v>7364</v>
      </c>
      <c r="Y1578" s="77"/>
    </row>
    <row r="1579" spans="1:25" x14ac:dyDescent="0.25">
      <c r="A1579" s="62" t="s">
        <v>1082</v>
      </c>
      <c r="B1579" s="62" t="s">
        <v>2036</v>
      </c>
      <c r="C1579" s="63"/>
      <c r="D1579" s="64"/>
      <c r="E1579" s="65"/>
      <c r="F1579" s="66"/>
      <c r="G1579" s="63" t="str">
        <f>IF(Edges[[#This Row],[Relationship]]="Tweet","Skip","Show")</f>
        <v>Show</v>
      </c>
      <c r="H1579" s="67"/>
      <c r="I1579" s="68"/>
      <c r="J1579" s="68"/>
      <c r="K1579" s="34"/>
      <c r="L1579" s="75">
        <v>1579</v>
      </c>
      <c r="M157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79" s="77" t="s">
        <v>2279</v>
      </c>
      <c r="O1579" s="79">
        <v>44529.414710648147</v>
      </c>
      <c r="P1579" s="77" t="s">
        <v>2951</v>
      </c>
      <c r="Q1579" s="77"/>
      <c r="R1579" s="77"/>
      <c r="S1579" s="77"/>
      <c r="T1579" s="79">
        <v>44529.414710648147</v>
      </c>
      <c r="U1579" s="80" t="s">
        <v>5366</v>
      </c>
      <c r="V1579" s="77"/>
      <c r="W1579" s="77"/>
      <c r="X1579" s="81" t="s">
        <v>7365</v>
      </c>
      <c r="Y1579" s="81" t="s">
        <v>8446</v>
      </c>
    </row>
    <row r="1580" spans="1:25" x14ac:dyDescent="0.25">
      <c r="A1580" s="62" t="s">
        <v>1082</v>
      </c>
      <c r="B1580" s="62" t="s">
        <v>2037</v>
      </c>
      <c r="C1580" s="63"/>
      <c r="D1580" s="64"/>
      <c r="E1580" s="65"/>
      <c r="F1580" s="66"/>
      <c r="G1580" s="63" t="str">
        <f>IF(Edges[[#This Row],[Relationship]]="Tweet","Skip","Show")</f>
        <v>Show</v>
      </c>
      <c r="H1580" s="67"/>
      <c r="I1580" s="68"/>
      <c r="J1580" s="68"/>
      <c r="K1580" s="34"/>
      <c r="L1580" s="75">
        <v>1580</v>
      </c>
      <c r="M158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80" s="77" t="s">
        <v>2278</v>
      </c>
      <c r="O1580" s="79">
        <v>44529.423518518517</v>
      </c>
      <c r="P1580" s="77" t="s">
        <v>2952</v>
      </c>
      <c r="Q1580" s="77"/>
      <c r="R1580" s="77"/>
      <c r="S1580" s="77"/>
      <c r="T1580" s="79">
        <v>44529.423518518517</v>
      </c>
      <c r="U1580" s="80" t="s">
        <v>5367</v>
      </c>
      <c r="V1580" s="77"/>
      <c r="W1580" s="77"/>
      <c r="X1580" s="81" t="s">
        <v>7366</v>
      </c>
      <c r="Y1580" s="77"/>
    </row>
    <row r="1581" spans="1:25" x14ac:dyDescent="0.25">
      <c r="A1581" s="62" t="s">
        <v>1082</v>
      </c>
      <c r="B1581" s="62" t="s">
        <v>2038</v>
      </c>
      <c r="C1581" s="63"/>
      <c r="D1581" s="64"/>
      <c r="E1581" s="65"/>
      <c r="F1581" s="66"/>
      <c r="G1581" s="63" t="str">
        <f>IF(Edges[[#This Row],[Relationship]]="Tweet","Skip","Show")</f>
        <v>Show</v>
      </c>
      <c r="H1581" s="67"/>
      <c r="I1581" s="68"/>
      <c r="J1581" s="68"/>
      <c r="K1581" s="34"/>
      <c r="L1581" s="75">
        <v>1581</v>
      </c>
      <c r="M158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81" s="77" t="s">
        <v>2278</v>
      </c>
      <c r="O1581" s="79">
        <v>44529.449016203704</v>
      </c>
      <c r="P1581" s="77" t="s">
        <v>2953</v>
      </c>
      <c r="Q1581" s="77"/>
      <c r="R1581" s="77"/>
      <c r="S1581" s="77" t="s">
        <v>4188</v>
      </c>
      <c r="T1581" s="79">
        <v>44529.449016203704</v>
      </c>
      <c r="U1581" s="80" t="s">
        <v>5368</v>
      </c>
      <c r="V1581" s="77"/>
      <c r="W1581" s="77"/>
      <c r="X1581" s="81" t="s">
        <v>7367</v>
      </c>
      <c r="Y1581" s="77"/>
    </row>
    <row r="1582" spans="1:25" x14ac:dyDescent="0.25">
      <c r="A1582" s="62" t="s">
        <v>1083</v>
      </c>
      <c r="B1582" s="62" t="s">
        <v>1083</v>
      </c>
      <c r="C1582" s="63"/>
      <c r="D1582" s="64"/>
      <c r="E1582" s="65"/>
      <c r="F1582" s="66"/>
      <c r="G1582" s="63" t="str">
        <f>IF(Edges[[#This Row],[Relationship]]="Tweet","Skip","Show")</f>
        <v>Skip</v>
      </c>
      <c r="H1582" s="67"/>
      <c r="I1582" s="68"/>
      <c r="J1582" s="68"/>
      <c r="K1582" s="34"/>
      <c r="L1582" s="75">
        <v>1582</v>
      </c>
      <c r="M158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82" s="77" t="s">
        <v>178</v>
      </c>
      <c r="O1582" s="79">
        <v>44529.44903935185</v>
      </c>
      <c r="P1582" s="77" t="s">
        <v>2954</v>
      </c>
      <c r="Q1582" s="77"/>
      <c r="R1582" s="77"/>
      <c r="S1582" s="77" t="s">
        <v>4189</v>
      </c>
      <c r="T1582" s="79">
        <v>44529.44903935185</v>
      </c>
      <c r="U1582" s="80" t="s">
        <v>5369</v>
      </c>
      <c r="V1582" s="77"/>
      <c r="W1582" s="77"/>
      <c r="X1582" s="81" t="s">
        <v>7368</v>
      </c>
      <c r="Y1582" s="77"/>
    </row>
    <row r="1583" spans="1:25" x14ac:dyDescent="0.25">
      <c r="A1583" s="62" t="s">
        <v>1084</v>
      </c>
      <c r="B1583" s="62" t="s">
        <v>1631</v>
      </c>
      <c r="C1583" s="63"/>
      <c r="D1583" s="64"/>
      <c r="E1583" s="65"/>
      <c r="F1583" s="66"/>
      <c r="G1583" s="63" t="str">
        <f>IF(Edges[[#This Row],[Relationship]]="Tweet","Skip","Show")</f>
        <v>Show</v>
      </c>
      <c r="H1583" s="67"/>
      <c r="I1583" s="68"/>
      <c r="J1583" s="68"/>
      <c r="K1583" s="34"/>
      <c r="L1583" s="75">
        <v>1583</v>
      </c>
      <c r="M158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83" s="77" t="s">
        <v>2278</v>
      </c>
      <c r="O1583" s="79">
        <v>44529.449050925927</v>
      </c>
      <c r="P1583" s="77" t="s">
        <v>2784</v>
      </c>
      <c r="Q1583" s="77"/>
      <c r="R1583" s="77"/>
      <c r="S1583" s="77"/>
      <c r="T1583" s="79">
        <v>44529.449050925927</v>
      </c>
      <c r="U1583" s="80" t="s">
        <v>5370</v>
      </c>
      <c r="V1583" s="77"/>
      <c r="W1583" s="77"/>
      <c r="X1583" s="81" t="s">
        <v>7369</v>
      </c>
      <c r="Y1583" s="77"/>
    </row>
    <row r="1584" spans="1:25" x14ac:dyDescent="0.25">
      <c r="A1584" s="62" t="s">
        <v>1085</v>
      </c>
      <c r="B1584" s="62" t="s">
        <v>2001</v>
      </c>
      <c r="C1584" s="63"/>
      <c r="D1584" s="64"/>
      <c r="E1584" s="65"/>
      <c r="F1584" s="66"/>
      <c r="G1584" s="63" t="str">
        <f>IF(Edges[[#This Row],[Relationship]]="Tweet","Skip","Show")</f>
        <v>Show</v>
      </c>
      <c r="H1584" s="67"/>
      <c r="I1584" s="68"/>
      <c r="J1584" s="68"/>
      <c r="K1584" s="34"/>
      <c r="L1584" s="75">
        <v>1584</v>
      </c>
      <c r="M158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84" s="77" t="s">
        <v>2278</v>
      </c>
      <c r="O1584" s="79">
        <v>44529.449097222219</v>
      </c>
      <c r="P1584" s="77" t="s">
        <v>2858</v>
      </c>
      <c r="Q1584" s="77"/>
      <c r="R1584" s="77"/>
      <c r="S1584" s="77"/>
      <c r="T1584" s="79">
        <v>44529.449097222219</v>
      </c>
      <c r="U1584" s="80" t="s">
        <v>5371</v>
      </c>
      <c r="V1584" s="77"/>
      <c r="W1584" s="77"/>
      <c r="X1584" s="81" t="s">
        <v>7370</v>
      </c>
      <c r="Y1584" s="77"/>
    </row>
    <row r="1585" spans="1:25" x14ac:dyDescent="0.25">
      <c r="A1585" s="62" t="s">
        <v>1085</v>
      </c>
      <c r="B1585" s="62" t="s">
        <v>2002</v>
      </c>
      <c r="C1585" s="63"/>
      <c r="D1585" s="64"/>
      <c r="E1585" s="65"/>
      <c r="F1585" s="66"/>
      <c r="G1585" s="63" t="str">
        <f>IF(Edges[[#This Row],[Relationship]]="Tweet","Skip","Show")</f>
        <v>Show</v>
      </c>
      <c r="H1585" s="67"/>
      <c r="I1585" s="68"/>
      <c r="J1585" s="68"/>
      <c r="K1585" s="34"/>
      <c r="L1585" s="75">
        <v>1585</v>
      </c>
      <c r="M158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85" s="77" t="s">
        <v>2278</v>
      </c>
      <c r="O1585" s="79">
        <v>44529.449097222219</v>
      </c>
      <c r="P1585" s="77" t="s">
        <v>2858</v>
      </c>
      <c r="Q1585" s="77"/>
      <c r="R1585" s="77"/>
      <c r="S1585" s="77"/>
      <c r="T1585" s="79">
        <v>44529.449097222219</v>
      </c>
      <c r="U1585" s="80" t="s">
        <v>5371</v>
      </c>
      <c r="V1585" s="77"/>
      <c r="W1585" s="77"/>
      <c r="X1585" s="81" t="s">
        <v>7370</v>
      </c>
      <c r="Y1585" s="77"/>
    </row>
    <row r="1586" spans="1:25" x14ac:dyDescent="0.25">
      <c r="A1586" s="62" t="s">
        <v>1085</v>
      </c>
      <c r="B1586" s="62" t="s">
        <v>2003</v>
      </c>
      <c r="C1586" s="63"/>
      <c r="D1586" s="64"/>
      <c r="E1586" s="65"/>
      <c r="F1586" s="66"/>
      <c r="G1586" s="63" t="str">
        <f>IF(Edges[[#This Row],[Relationship]]="Tweet","Skip","Show")</f>
        <v>Show</v>
      </c>
      <c r="H1586" s="67"/>
      <c r="I1586" s="68"/>
      <c r="J1586" s="68"/>
      <c r="K1586" s="34"/>
      <c r="L1586" s="75">
        <v>1586</v>
      </c>
      <c r="M158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86" s="77" t="s">
        <v>2278</v>
      </c>
      <c r="O1586" s="79">
        <v>44529.449097222219</v>
      </c>
      <c r="P1586" s="77" t="s">
        <v>2858</v>
      </c>
      <c r="Q1586" s="77"/>
      <c r="R1586" s="77"/>
      <c r="S1586" s="77"/>
      <c r="T1586" s="79">
        <v>44529.449097222219</v>
      </c>
      <c r="U1586" s="80" t="s">
        <v>5371</v>
      </c>
      <c r="V1586" s="77"/>
      <c r="W1586" s="77"/>
      <c r="X1586" s="81" t="s">
        <v>7370</v>
      </c>
      <c r="Y1586" s="77"/>
    </row>
    <row r="1587" spans="1:25" x14ac:dyDescent="0.25">
      <c r="A1587" s="62" t="s">
        <v>1085</v>
      </c>
      <c r="B1587" s="62" t="s">
        <v>2004</v>
      </c>
      <c r="C1587" s="63"/>
      <c r="D1587" s="64"/>
      <c r="E1587" s="65"/>
      <c r="F1587" s="66"/>
      <c r="G1587" s="63" t="str">
        <f>IF(Edges[[#This Row],[Relationship]]="Tweet","Skip","Show")</f>
        <v>Show</v>
      </c>
      <c r="H1587" s="67"/>
      <c r="I1587" s="68"/>
      <c r="J1587" s="68"/>
      <c r="K1587" s="34"/>
      <c r="L1587" s="75">
        <v>1587</v>
      </c>
      <c r="M158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87" s="77" t="s">
        <v>2278</v>
      </c>
      <c r="O1587" s="79">
        <v>44529.449097222219</v>
      </c>
      <c r="P1587" s="77" t="s">
        <v>2858</v>
      </c>
      <c r="Q1587" s="77"/>
      <c r="R1587" s="77"/>
      <c r="S1587" s="77"/>
      <c r="T1587" s="79">
        <v>44529.449097222219</v>
      </c>
      <c r="U1587" s="80" t="s">
        <v>5371</v>
      </c>
      <c r="V1587" s="77"/>
      <c r="W1587" s="77"/>
      <c r="X1587" s="81" t="s">
        <v>7370</v>
      </c>
      <c r="Y1587" s="77"/>
    </row>
    <row r="1588" spans="1:25" x14ac:dyDescent="0.25">
      <c r="A1588" s="62" t="s">
        <v>1085</v>
      </c>
      <c r="B1588" s="62" t="s">
        <v>2005</v>
      </c>
      <c r="C1588" s="63"/>
      <c r="D1588" s="64"/>
      <c r="E1588" s="65"/>
      <c r="F1588" s="66"/>
      <c r="G1588" s="63" t="str">
        <f>IF(Edges[[#This Row],[Relationship]]="Tweet","Skip","Show")</f>
        <v>Show</v>
      </c>
      <c r="H1588" s="67"/>
      <c r="I1588" s="68"/>
      <c r="J1588" s="68"/>
      <c r="K1588" s="34"/>
      <c r="L1588" s="75">
        <v>1588</v>
      </c>
      <c r="M158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88" s="77" t="s">
        <v>2278</v>
      </c>
      <c r="O1588" s="79">
        <v>44529.449097222219</v>
      </c>
      <c r="P1588" s="77" t="s">
        <v>2858</v>
      </c>
      <c r="Q1588" s="77"/>
      <c r="R1588" s="77"/>
      <c r="S1588" s="77"/>
      <c r="T1588" s="79">
        <v>44529.449097222219</v>
      </c>
      <c r="U1588" s="80" t="s">
        <v>5371</v>
      </c>
      <c r="V1588" s="77"/>
      <c r="W1588" s="77"/>
      <c r="X1588" s="81" t="s">
        <v>7370</v>
      </c>
      <c r="Y1588" s="77"/>
    </row>
    <row r="1589" spans="1:25" x14ac:dyDescent="0.25">
      <c r="A1589" s="62" t="s">
        <v>1085</v>
      </c>
      <c r="B1589" s="62" t="s">
        <v>1657</v>
      </c>
      <c r="C1589" s="63"/>
      <c r="D1589" s="64"/>
      <c r="E1589" s="65"/>
      <c r="F1589" s="66"/>
      <c r="G1589" s="63" t="str">
        <f>IF(Edges[[#This Row],[Relationship]]="Tweet","Skip","Show")</f>
        <v>Show</v>
      </c>
      <c r="H1589" s="67"/>
      <c r="I1589" s="68"/>
      <c r="J1589" s="68"/>
      <c r="K1589" s="34"/>
      <c r="L1589" s="75">
        <v>1589</v>
      </c>
      <c r="M158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89" s="77" t="s">
        <v>2278</v>
      </c>
      <c r="O1589" s="79">
        <v>44529.449097222219</v>
      </c>
      <c r="P1589" s="77" t="s">
        <v>2858</v>
      </c>
      <c r="Q1589" s="77"/>
      <c r="R1589" s="77"/>
      <c r="S1589" s="77"/>
      <c r="T1589" s="79">
        <v>44529.449097222219</v>
      </c>
      <c r="U1589" s="80" t="s">
        <v>5371</v>
      </c>
      <c r="V1589" s="77"/>
      <c r="W1589" s="77"/>
      <c r="X1589" s="81" t="s">
        <v>7370</v>
      </c>
      <c r="Y1589" s="77"/>
    </row>
    <row r="1590" spans="1:25" x14ac:dyDescent="0.25">
      <c r="A1590" s="62" t="s">
        <v>1086</v>
      </c>
      <c r="B1590" s="62" t="s">
        <v>1086</v>
      </c>
      <c r="C1590" s="63"/>
      <c r="D1590" s="64"/>
      <c r="E1590" s="65"/>
      <c r="F1590" s="66"/>
      <c r="G1590" s="63" t="str">
        <f>IF(Edges[[#This Row],[Relationship]]="Tweet","Skip","Show")</f>
        <v>Skip</v>
      </c>
      <c r="H1590" s="67"/>
      <c r="I1590" s="68"/>
      <c r="J1590" s="68"/>
      <c r="K1590" s="34"/>
      <c r="L1590" s="75">
        <v>1590</v>
      </c>
      <c r="M159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90" s="77" t="s">
        <v>178</v>
      </c>
      <c r="O1590" s="79">
        <v>44529.449502314812</v>
      </c>
      <c r="P1590" s="77" t="s">
        <v>2955</v>
      </c>
      <c r="Q1590" s="80" t="s">
        <v>3813</v>
      </c>
      <c r="R1590" s="77" t="s">
        <v>4018</v>
      </c>
      <c r="S1590" s="77"/>
      <c r="T1590" s="79">
        <v>44529.449502314812</v>
      </c>
      <c r="U1590" s="80" t="s">
        <v>5372</v>
      </c>
      <c r="V1590" s="77"/>
      <c r="W1590" s="77"/>
      <c r="X1590" s="81" t="s">
        <v>7371</v>
      </c>
      <c r="Y1590" s="77"/>
    </row>
    <row r="1591" spans="1:25" x14ac:dyDescent="0.25">
      <c r="A1591" s="62" t="s">
        <v>1087</v>
      </c>
      <c r="B1591" s="62" t="s">
        <v>1548</v>
      </c>
      <c r="C1591" s="63"/>
      <c r="D1591" s="64"/>
      <c r="E1591" s="65"/>
      <c r="F1591" s="66"/>
      <c r="G1591" s="63" t="str">
        <f>IF(Edges[[#This Row],[Relationship]]="Tweet","Skip","Show")</f>
        <v>Show</v>
      </c>
      <c r="H1591" s="67"/>
      <c r="I1591" s="68"/>
      <c r="J1591" s="68"/>
      <c r="K1591" s="34"/>
      <c r="L1591" s="75">
        <v>1591</v>
      </c>
      <c r="M159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91" s="77" t="s">
        <v>2278</v>
      </c>
      <c r="O1591" s="79">
        <v>44529.449907407405</v>
      </c>
      <c r="P1591" s="77" t="s">
        <v>2905</v>
      </c>
      <c r="Q1591" s="77"/>
      <c r="R1591" s="77"/>
      <c r="S1591" s="77"/>
      <c r="T1591" s="79">
        <v>44529.449907407405</v>
      </c>
      <c r="U1591" s="80" t="s">
        <v>5373</v>
      </c>
      <c r="V1591" s="77"/>
      <c r="W1591" s="77"/>
      <c r="X1591" s="81" t="s">
        <v>7372</v>
      </c>
      <c r="Y1591" s="77"/>
    </row>
    <row r="1592" spans="1:25" x14ac:dyDescent="0.25">
      <c r="A1592" s="62" t="s">
        <v>1088</v>
      </c>
      <c r="B1592" s="62" t="s">
        <v>1088</v>
      </c>
      <c r="C1592" s="63"/>
      <c r="D1592" s="64"/>
      <c r="E1592" s="65"/>
      <c r="F1592" s="66"/>
      <c r="G1592" s="63" t="str">
        <f>IF(Edges[[#This Row],[Relationship]]="Tweet","Skip","Show")</f>
        <v>Skip</v>
      </c>
      <c r="H1592" s="67"/>
      <c r="I1592" s="68"/>
      <c r="J1592" s="68"/>
      <c r="K1592" s="34"/>
      <c r="L1592" s="75">
        <v>1592</v>
      </c>
      <c r="M159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92" s="77" t="s">
        <v>178</v>
      </c>
      <c r="O1592" s="79">
        <v>44529.45003472222</v>
      </c>
      <c r="P1592" s="77" t="s">
        <v>2956</v>
      </c>
      <c r="Q1592" s="80" t="s">
        <v>3814</v>
      </c>
      <c r="R1592" s="77" t="s">
        <v>4072</v>
      </c>
      <c r="S1592" s="77"/>
      <c r="T1592" s="79">
        <v>44529.45003472222</v>
      </c>
      <c r="U1592" s="80" t="s">
        <v>5374</v>
      </c>
      <c r="V1592" s="77"/>
      <c r="W1592" s="77"/>
      <c r="X1592" s="81" t="s">
        <v>7373</v>
      </c>
      <c r="Y1592" s="77"/>
    </row>
    <row r="1593" spans="1:25" x14ac:dyDescent="0.25">
      <c r="A1593" s="62" t="s">
        <v>1089</v>
      </c>
      <c r="B1593" s="62" t="s">
        <v>1706</v>
      </c>
      <c r="C1593" s="63"/>
      <c r="D1593" s="64"/>
      <c r="E1593" s="65"/>
      <c r="F1593" s="66"/>
      <c r="G1593" s="63" t="str">
        <f>IF(Edges[[#This Row],[Relationship]]="Tweet","Skip","Show")</f>
        <v>Show</v>
      </c>
      <c r="H1593" s="67"/>
      <c r="I1593" s="68"/>
      <c r="J1593" s="68"/>
      <c r="K1593" s="34"/>
      <c r="L1593" s="75">
        <v>1593</v>
      </c>
      <c r="M159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93" s="77" t="s">
        <v>2278</v>
      </c>
      <c r="O1593" s="79">
        <v>44529.450289351851</v>
      </c>
      <c r="P1593" s="77" t="s">
        <v>2320</v>
      </c>
      <c r="Q1593" s="80" t="s">
        <v>3523</v>
      </c>
      <c r="R1593" s="77" t="s">
        <v>4021</v>
      </c>
      <c r="S1593" s="77" t="s">
        <v>4109</v>
      </c>
      <c r="T1593" s="79">
        <v>44529.450289351851</v>
      </c>
      <c r="U1593" s="80" t="s">
        <v>5375</v>
      </c>
      <c r="V1593" s="77"/>
      <c r="W1593" s="77"/>
      <c r="X1593" s="81" t="s">
        <v>7374</v>
      </c>
      <c r="Y1593" s="77"/>
    </row>
    <row r="1594" spans="1:25" x14ac:dyDescent="0.25">
      <c r="A1594" s="62" t="s">
        <v>1090</v>
      </c>
      <c r="B1594" s="62" t="s">
        <v>1631</v>
      </c>
      <c r="C1594" s="63"/>
      <c r="D1594" s="64"/>
      <c r="E1594" s="65"/>
      <c r="F1594" s="66"/>
      <c r="G1594" s="63" t="str">
        <f>IF(Edges[[#This Row],[Relationship]]="Tweet","Skip","Show")</f>
        <v>Show</v>
      </c>
      <c r="H1594" s="67"/>
      <c r="I1594" s="68"/>
      <c r="J1594" s="68"/>
      <c r="K1594" s="34"/>
      <c r="L1594" s="75">
        <v>1594</v>
      </c>
      <c r="M159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94" s="77" t="s">
        <v>2278</v>
      </c>
      <c r="O1594" s="79">
        <v>44529.450509259259</v>
      </c>
      <c r="P1594" s="77" t="s">
        <v>2784</v>
      </c>
      <c r="Q1594" s="77"/>
      <c r="R1594" s="77"/>
      <c r="S1594" s="77"/>
      <c r="T1594" s="79">
        <v>44529.450509259259</v>
      </c>
      <c r="U1594" s="80" t="s">
        <v>5376</v>
      </c>
      <c r="V1594" s="77"/>
      <c r="W1594" s="77"/>
      <c r="X1594" s="81" t="s">
        <v>7375</v>
      </c>
      <c r="Y1594" s="77"/>
    </row>
    <row r="1595" spans="1:25" x14ac:dyDescent="0.25">
      <c r="A1595" s="62" t="s">
        <v>1091</v>
      </c>
      <c r="B1595" s="62" t="s">
        <v>1855</v>
      </c>
      <c r="C1595" s="63"/>
      <c r="D1595" s="64"/>
      <c r="E1595" s="65"/>
      <c r="F1595" s="66"/>
      <c r="G1595" s="63" t="str">
        <f>IF(Edges[[#This Row],[Relationship]]="Tweet","Skip","Show")</f>
        <v>Show</v>
      </c>
      <c r="H1595" s="67"/>
      <c r="I1595" s="68"/>
      <c r="J1595" s="68"/>
      <c r="K1595" s="34"/>
      <c r="L1595" s="75">
        <v>1595</v>
      </c>
      <c r="M159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95" s="77" t="s">
        <v>2278</v>
      </c>
      <c r="O1595" s="79">
        <v>44529.450729166667</v>
      </c>
      <c r="P1595" s="77" t="s">
        <v>2957</v>
      </c>
      <c r="Q1595" s="77"/>
      <c r="R1595" s="77"/>
      <c r="S1595" s="77"/>
      <c r="T1595" s="79">
        <v>44529.450729166667</v>
      </c>
      <c r="U1595" s="80" t="s">
        <v>5377</v>
      </c>
      <c r="V1595" s="77"/>
      <c r="W1595" s="77"/>
      <c r="X1595" s="81" t="s">
        <v>7376</v>
      </c>
      <c r="Y1595" s="77"/>
    </row>
    <row r="1596" spans="1:25" x14ac:dyDescent="0.25">
      <c r="A1596" s="62" t="s">
        <v>1091</v>
      </c>
      <c r="B1596" s="62" t="s">
        <v>1668</v>
      </c>
      <c r="C1596" s="63"/>
      <c r="D1596" s="64"/>
      <c r="E1596" s="65"/>
      <c r="F1596" s="66"/>
      <c r="G1596" s="63" t="str">
        <f>IF(Edges[[#This Row],[Relationship]]="Tweet","Skip","Show")</f>
        <v>Show</v>
      </c>
      <c r="H1596" s="67"/>
      <c r="I1596" s="68"/>
      <c r="J1596" s="68"/>
      <c r="K1596" s="34"/>
      <c r="L1596" s="75">
        <v>1596</v>
      </c>
      <c r="M159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96" s="77" t="s">
        <v>2278</v>
      </c>
      <c r="O1596" s="79">
        <v>44529.450729166667</v>
      </c>
      <c r="P1596" s="77" t="s">
        <v>2957</v>
      </c>
      <c r="Q1596" s="77"/>
      <c r="R1596" s="77"/>
      <c r="S1596" s="77"/>
      <c r="T1596" s="79">
        <v>44529.450729166667</v>
      </c>
      <c r="U1596" s="80" t="s">
        <v>5377</v>
      </c>
      <c r="V1596" s="77"/>
      <c r="W1596" s="77"/>
      <c r="X1596" s="81" t="s">
        <v>7376</v>
      </c>
      <c r="Y1596" s="77"/>
    </row>
    <row r="1597" spans="1:25" x14ac:dyDescent="0.25">
      <c r="A1597" s="62" t="s">
        <v>1091</v>
      </c>
      <c r="B1597" s="62" t="s">
        <v>1854</v>
      </c>
      <c r="C1597" s="63"/>
      <c r="D1597" s="64"/>
      <c r="E1597" s="65"/>
      <c r="F1597" s="66"/>
      <c r="G1597" s="63" t="str">
        <f>IF(Edges[[#This Row],[Relationship]]="Tweet","Skip","Show")</f>
        <v>Show</v>
      </c>
      <c r="H1597" s="67"/>
      <c r="I1597" s="68"/>
      <c r="J1597" s="68"/>
      <c r="K1597" s="34"/>
      <c r="L1597" s="75">
        <v>1597</v>
      </c>
      <c r="M159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97" s="77" t="s">
        <v>2278</v>
      </c>
      <c r="O1597" s="79">
        <v>44529.450729166667</v>
      </c>
      <c r="P1597" s="77" t="s">
        <v>2957</v>
      </c>
      <c r="Q1597" s="77"/>
      <c r="R1597" s="77"/>
      <c r="S1597" s="77"/>
      <c r="T1597" s="79">
        <v>44529.450729166667</v>
      </c>
      <c r="U1597" s="80" t="s">
        <v>5377</v>
      </c>
      <c r="V1597" s="77"/>
      <c r="W1597" s="77"/>
      <c r="X1597" s="81" t="s">
        <v>7376</v>
      </c>
      <c r="Y1597" s="77"/>
    </row>
    <row r="1598" spans="1:25" x14ac:dyDescent="0.25">
      <c r="A1598" s="62" t="s">
        <v>1092</v>
      </c>
      <c r="B1598" s="62" t="s">
        <v>1631</v>
      </c>
      <c r="C1598" s="63"/>
      <c r="D1598" s="64"/>
      <c r="E1598" s="65"/>
      <c r="F1598" s="66"/>
      <c r="G1598" s="63" t="str">
        <f>IF(Edges[[#This Row],[Relationship]]="Tweet","Skip","Show")</f>
        <v>Show</v>
      </c>
      <c r="H1598" s="67"/>
      <c r="I1598" s="68"/>
      <c r="J1598" s="68"/>
      <c r="K1598" s="34"/>
      <c r="L1598" s="75">
        <v>1598</v>
      </c>
      <c r="M159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98" s="77" t="s">
        <v>2278</v>
      </c>
      <c r="O1598" s="79">
        <v>44529.450972222221</v>
      </c>
      <c r="P1598" s="77" t="s">
        <v>2784</v>
      </c>
      <c r="Q1598" s="77"/>
      <c r="R1598" s="77"/>
      <c r="S1598" s="77"/>
      <c r="T1598" s="79">
        <v>44529.450972222221</v>
      </c>
      <c r="U1598" s="80" t="s">
        <v>5378</v>
      </c>
      <c r="V1598" s="77"/>
      <c r="W1598" s="77"/>
      <c r="X1598" s="81" t="s">
        <v>7377</v>
      </c>
      <c r="Y1598" s="77"/>
    </row>
    <row r="1599" spans="1:25" x14ac:dyDescent="0.25">
      <c r="A1599" s="62" t="s">
        <v>684</v>
      </c>
      <c r="B1599" s="62" t="s">
        <v>682</v>
      </c>
      <c r="C1599" s="63"/>
      <c r="D1599" s="64"/>
      <c r="E1599" s="65"/>
      <c r="F1599" s="66"/>
      <c r="G1599" s="63" t="str">
        <f>IF(Edges[[#This Row],[Relationship]]="Tweet","Skip","Show")</f>
        <v>Show</v>
      </c>
      <c r="H1599" s="67"/>
      <c r="I1599" s="68"/>
      <c r="J1599" s="68"/>
      <c r="K1599" s="34"/>
      <c r="L1599" s="75">
        <v>1599</v>
      </c>
      <c r="M159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599" s="77" t="s">
        <v>2278</v>
      </c>
      <c r="O1599" s="79">
        <v>44529.251516203702</v>
      </c>
      <c r="P1599" s="77" t="s">
        <v>2720</v>
      </c>
      <c r="Q1599" s="77"/>
      <c r="R1599" s="77"/>
      <c r="S1599" s="77"/>
      <c r="T1599" s="79">
        <v>44529.251516203702</v>
      </c>
      <c r="U1599" s="80" t="s">
        <v>4903</v>
      </c>
      <c r="V1599" s="77"/>
      <c r="W1599" s="77"/>
      <c r="X1599" s="81" t="s">
        <v>6902</v>
      </c>
      <c r="Y1599" s="81" t="s">
        <v>6901</v>
      </c>
    </row>
    <row r="1600" spans="1:25" x14ac:dyDescent="0.25">
      <c r="A1600" s="62" t="s">
        <v>684</v>
      </c>
      <c r="B1600" s="62" t="s">
        <v>682</v>
      </c>
      <c r="C1600" s="63"/>
      <c r="D1600" s="64"/>
      <c r="E1600" s="65"/>
      <c r="F1600" s="66"/>
      <c r="G1600" s="63" t="str">
        <f>IF(Edges[[#This Row],[Relationship]]="Tweet","Skip","Show")</f>
        <v>Show</v>
      </c>
      <c r="H1600" s="67"/>
      <c r="I1600" s="68"/>
      <c r="J1600" s="68"/>
      <c r="K1600" s="34"/>
      <c r="L1600" s="75">
        <v>1600</v>
      </c>
      <c r="M160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00" s="77" t="s">
        <v>2279</v>
      </c>
      <c r="O1600" s="79">
        <v>44529.279178240744</v>
      </c>
      <c r="P1600" s="77" t="s">
        <v>2721</v>
      </c>
      <c r="Q1600" s="77"/>
      <c r="R1600" s="77"/>
      <c r="S1600" s="77"/>
      <c r="T1600" s="79">
        <v>44529.279178240744</v>
      </c>
      <c r="U1600" s="80" t="s">
        <v>4904</v>
      </c>
      <c r="V1600" s="77"/>
      <c r="W1600" s="77"/>
      <c r="X1600" s="81" t="s">
        <v>6903</v>
      </c>
      <c r="Y1600" s="81" t="s">
        <v>6904</v>
      </c>
    </row>
    <row r="1601" spans="1:25" x14ac:dyDescent="0.25">
      <c r="A1601" s="62" t="s">
        <v>684</v>
      </c>
      <c r="B1601" s="62" t="s">
        <v>682</v>
      </c>
      <c r="C1601" s="63"/>
      <c r="D1601" s="64"/>
      <c r="E1601" s="65"/>
      <c r="F1601" s="66"/>
      <c r="G1601" s="63" t="str">
        <f>IF(Edges[[#This Row],[Relationship]]="Tweet","Skip","Show")</f>
        <v>Show</v>
      </c>
      <c r="H1601" s="67"/>
      <c r="I1601" s="68"/>
      <c r="J1601" s="68"/>
      <c r="K1601" s="34"/>
      <c r="L1601" s="75">
        <v>1601</v>
      </c>
      <c r="M160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01" s="77" t="s">
        <v>2278</v>
      </c>
      <c r="O1601" s="79">
        <v>44529.34170138889</v>
      </c>
      <c r="P1601" s="77" t="s">
        <v>2958</v>
      </c>
      <c r="Q1601" s="77"/>
      <c r="R1601" s="77"/>
      <c r="S1601" s="77"/>
      <c r="T1601" s="79">
        <v>44529.34170138889</v>
      </c>
      <c r="U1601" s="80" t="s">
        <v>5379</v>
      </c>
      <c r="V1601" s="77"/>
      <c r="W1601" s="77"/>
      <c r="X1601" s="81" t="s">
        <v>7378</v>
      </c>
      <c r="Y1601" s="81" t="s">
        <v>7382</v>
      </c>
    </row>
    <row r="1602" spans="1:25" x14ac:dyDescent="0.25">
      <c r="A1602" s="62" t="s">
        <v>684</v>
      </c>
      <c r="B1602" s="62" t="s">
        <v>1093</v>
      </c>
      <c r="C1602" s="63"/>
      <c r="D1602" s="64"/>
      <c r="E1602" s="65"/>
      <c r="F1602" s="66"/>
      <c r="G1602" s="63" t="str">
        <f>IF(Edges[[#This Row],[Relationship]]="Tweet","Skip","Show")</f>
        <v>Show</v>
      </c>
      <c r="H1602" s="67"/>
      <c r="I1602" s="68"/>
      <c r="J1602" s="68"/>
      <c r="K1602" s="34"/>
      <c r="L1602" s="75">
        <v>1602</v>
      </c>
      <c r="M160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02" s="77" t="s">
        <v>2279</v>
      </c>
      <c r="O1602" s="79">
        <v>44529.34170138889</v>
      </c>
      <c r="P1602" s="77" t="s">
        <v>2958</v>
      </c>
      <c r="Q1602" s="77"/>
      <c r="R1602" s="77"/>
      <c r="S1602" s="77"/>
      <c r="T1602" s="79">
        <v>44529.34170138889</v>
      </c>
      <c r="U1602" s="80" t="s">
        <v>5379</v>
      </c>
      <c r="V1602" s="77"/>
      <c r="W1602" s="77"/>
      <c r="X1602" s="81" t="s">
        <v>7378</v>
      </c>
      <c r="Y1602" s="81" t="s">
        <v>7382</v>
      </c>
    </row>
    <row r="1603" spans="1:25" x14ac:dyDescent="0.25">
      <c r="A1603" s="62" t="s">
        <v>684</v>
      </c>
      <c r="B1603" s="62" t="s">
        <v>682</v>
      </c>
      <c r="C1603" s="63"/>
      <c r="D1603" s="64"/>
      <c r="E1603" s="65"/>
      <c r="F1603" s="66"/>
      <c r="G1603" s="63" t="str">
        <f>IF(Edges[[#This Row],[Relationship]]="Tweet","Skip","Show")</f>
        <v>Show</v>
      </c>
      <c r="H1603" s="67"/>
      <c r="I1603" s="68"/>
      <c r="J1603" s="68"/>
      <c r="K1603" s="34"/>
      <c r="L1603" s="75">
        <v>1603</v>
      </c>
      <c r="M160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03" s="77" t="s">
        <v>2278</v>
      </c>
      <c r="O1603" s="79">
        <v>44529.355555555558</v>
      </c>
      <c r="P1603" s="77" t="s">
        <v>2959</v>
      </c>
      <c r="Q1603" s="77"/>
      <c r="R1603" s="77"/>
      <c r="S1603" s="77"/>
      <c r="T1603" s="79">
        <v>44529.355555555558</v>
      </c>
      <c r="U1603" s="80" t="s">
        <v>5380</v>
      </c>
      <c r="V1603" s="77"/>
      <c r="W1603" s="77"/>
      <c r="X1603" s="81" t="s">
        <v>7379</v>
      </c>
      <c r="Y1603" s="81" t="s">
        <v>7383</v>
      </c>
    </row>
    <row r="1604" spans="1:25" x14ac:dyDescent="0.25">
      <c r="A1604" s="62" t="s">
        <v>684</v>
      </c>
      <c r="B1604" s="62" t="s">
        <v>1093</v>
      </c>
      <c r="C1604" s="63"/>
      <c r="D1604" s="64"/>
      <c r="E1604" s="65"/>
      <c r="F1604" s="66"/>
      <c r="G1604" s="63" t="str">
        <f>IF(Edges[[#This Row],[Relationship]]="Tweet","Skip","Show")</f>
        <v>Show</v>
      </c>
      <c r="H1604" s="67"/>
      <c r="I1604" s="68"/>
      <c r="J1604" s="68"/>
      <c r="K1604" s="34"/>
      <c r="L1604" s="75">
        <v>1604</v>
      </c>
      <c r="M160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04" s="77" t="s">
        <v>2279</v>
      </c>
      <c r="O1604" s="79">
        <v>44529.355555555558</v>
      </c>
      <c r="P1604" s="77" t="s">
        <v>2959</v>
      </c>
      <c r="Q1604" s="77"/>
      <c r="R1604" s="77"/>
      <c r="S1604" s="77"/>
      <c r="T1604" s="79">
        <v>44529.355555555558</v>
      </c>
      <c r="U1604" s="80" t="s">
        <v>5380</v>
      </c>
      <c r="V1604" s="77"/>
      <c r="W1604" s="77"/>
      <c r="X1604" s="81" t="s">
        <v>7379</v>
      </c>
      <c r="Y1604" s="81" t="s">
        <v>7383</v>
      </c>
    </row>
    <row r="1605" spans="1:25" x14ac:dyDescent="0.25">
      <c r="A1605" s="62" t="s">
        <v>682</v>
      </c>
      <c r="B1605" s="62" t="s">
        <v>684</v>
      </c>
      <c r="C1605" s="63"/>
      <c r="D1605" s="64"/>
      <c r="E1605" s="65"/>
      <c r="F1605" s="66"/>
      <c r="G1605" s="63" t="str">
        <f>IF(Edges[[#This Row],[Relationship]]="Tweet","Skip","Show")</f>
        <v>Show</v>
      </c>
      <c r="H1605" s="67"/>
      <c r="I1605" s="68"/>
      <c r="J1605" s="68"/>
      <c r="K1605" s="34"/>
      <c r="L1605" s="75">
        <v>1605</v>
      </c>
      <c r="M160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05" s="77" t="s">
        <v>2278</v>
      </c>
      <c r="O1605" s="79">
        <v>44529.276909722219</v>
      </c>
      <c r="P1605" s="77" t="s">
        <v>2718</v>
      </c>
      <c r="Q1605" s="77"/>
      <c r="R1605" s="77"/>
      <c r="S1605" s="77"/>
      <c r="T1605" s="79">
        <v>44529.276909722219</v>
      </c>
      <c r="U1605" s="80" t="s">
        <v>4901</v>
      </c>
      <c r="V1605" s="77"/>
      <c r="W1605" s="77"/>
      <c r="X1605" s="81" t="s">
        <v>6900</v>
      </c>
      <c r="Y1605" s="81" t="s">
        <v>8392</v>
      </c>
    </row>
    <row r="1606" spans="1:25" x14ac:dyDescent="0.25">
      <c r="A1606" s="62" t="s">
        <v>682</v>
      </c>
      <c r="B1606" s="62" t="s">
        <v>684</v>
      </c>
      <c r="C1606" s="63"/>
      <c r="D1606" s="64"/>
      <c r="E1606" s="65"/>
      <c r="F1606" s="66"/>
      <c r="G1606" s="63" t="str">
        <f>IF(Edges[[#This Row],[Relationship]]="Tweet","Skip","Show")</f>
        <v>Show</v>
      </c>
      <c r="H1606" s="67"/>
      <c r="I1606" s="68"/>
      <c r="J1606" s="68"/>
      <c r="K1606" s="34"/>
      <c r="L1606" s="75">
        <v>1606</v>
      </c>
      <c r="M160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06" s="77" t="s">
        <v>2278</v>
      </c>
      <c r="O1606" s="79">
        <v>44529.277650462966</v>
      </c>
      <c r="P1606" s="77" t="s">
        <v>2722</v>
      </c>
      <c r="Q1606" s="77"/>
      <c r="R1606" s="77"/>
      <c r="S1606" s="77"/>
      <c r="T1606" s="79">
        <v>44529.277650462966</v>
      </c>
      <c r="U1606" s="80" t="s">
        <v>4905</v>
      </c>
      <c r="V1606" s="77"/>
      <c r="W1606" s="77"/>
      <c r="X1606" s="81" t="s">
        <v>6904</v>
      </c>
      <c r="Y1606" s="81" t="s">
        <v>6901</v>
      </c>
    </row>
    <row r="1607" spans="1:25" x14ac:dyDescent="0.25">
      <c r="A1607" s="62" t="s">
        <v>682</v>
      </c>
      <c r="B1607" s="62" t="s">
        <v>684</v>
      </c>
      <c r="C1607" s="63"/>
      <c r="D1607" s="64"/>
      <c r="E1607" s="65"/>
      <c r="F1607" s="66"/>
      <c r="G1607" s="63" t="str">
        <f>IF(Edges[[#This Row],[Relationship]]="Tweet","Skip","Show")</f>
        <v>Show</v>
      </c>
      <c r="H1607" s="67"/>
      <c r="I1607" s="68"/>
      <c r="J1607" s="68"/>
      <c r="K1607" s="34"/>
      <c r="L1607" s="75">
        <v>1607</v>
      </c>
      <c r="M160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07" s="77" t="s">
        <v>2278</v>
      </c>
      <c r="O1607" s="79">
        <v>44529.345092592594</v>
      </c>
      <c r="P1607" s="77" t="s">
        <v>2960</v>
      </c>
      <c r="Q1607" s="77"/>
      <c r="R1607" s="77"/>
      <c r="S1607" s="77"/>
      <c r="T1607" s="79">
        <v>44529.345092592594</v>
      </c>
      <c r="U1607" s="80" t="s">
        <v>5381</v>
      </c>
      <c r="V1607" s="77"/>
      <c r="W1607" s="77"/>
      <c r="X1607" s="81" t="s">
        <v>7380</v>
      </c>
      <c r="Y1607" s="81" t="s">
        <v>7382</v>
      </c>
    </row>
    <row r="1608" spans="1:25" x14ac:dyDescent="0.25">
      <c r="A1608" s="62" t="s">
        <v>682</v>
      </c>
      <c r="B1608" s="62" t="s">
        <v>684</v>
      </c>
      <c r="C1608" s="63"/>
      <c r="D1608" s="64"/>
      <c r="E1608" s="65"/>
      <c r="F1608" s="66"/>
      <c r="G1608" s="63" t="str">
        <f>IF(Edges[[#This Row],[Relationship]]="Tweet","Skip","Show")</f>
        <v>Show</v>
      </c>
      <c r="H1608" s="67"/>
      <c r="I1608" s="68"/>
      <c r="J1608" s="68"/>
      <c r="K1608" s="34"/>
      <c r="L1608" s="75">
        <v>1608</v>
      </c>
      <c r="M160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08" s="77" t="s">
        <v>2278</v>
      </c>
      <c r="O1608" s="79">
        <v>44529.378703703704</v>
      </c>
      <c r="P1608" s="77" t="s">
        <v>2961</v>
      </c>
      <c r="Q1608" s="77"/>
      <c r="R1608" s="77"/>
      <c r="S1608" s="77"/>
      <c r="T1608" s="79">
        <v>44529.378703703704</v>
      </c>
      <c r="U1608" s="80" t="s">
        <v>5382</v>
      </c>
      <c r="V1608" s="77"/>
      <c r="W1608" s="77"/>
      <c r="X1608" s="81" t="s">
        <v>7381</v>
      </c>
      <c r="Y1608" s="81" t="s">
        <v>8447</v>
      </c>
    </row>
    <row r="1609" spans="1:25" x14ac:dyDescent="0.25">
      <c r="A1609" s="62" t="s">
        <v>1093</v>
      </c>
      <c r="B1609" s="62" t="s">
        <v>684</v>
      </c>
      <c r="C1609" s="63"/>
      <c r="D1609" s="64"/>
      <c r="E1609" s="65"/>
      <c r="F1609" s="66"/>
      <c r="G1609" s="63" t="str">
        <f>IF(Edges[[#This Row],[Relationship]]="Tweet","Skip","Show")</f>
        <v>Show</v>
      </c>
      <c r="H1609" s="67"/>
      <c r="I1609" s="68"/>
      <c r="J1609" s="68"/>
      <c r="K1609" s="34"/>
      <c r="L1609" s="75">
        <v>1609</v>
      </c>
      <c r="M160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09" s="77" t="s">
        <v>2279</v>
      </c>
      <c r="O1609" s="79">
        <v>44529.339016203703</v>
      </c>
      <c r="P1609" s="77" t="s">
        <v>2962</v>
      </c>
      <c r="Q1609" s="80" t="s">
        <v>3815</v>
      </c>
      <c r="R1609" s="77" t="s">
        <v>4018</v>
      </c>
      <c r="S1609" s="77"/>
      <c r="T1609" s="79">
        <v>44529.339016203703</v>
      </c>
      <c r="U1609" s="80" t="s">
        <v>5383</v>
      </c>
      <c r="V1609" s="77"/>
      <c r="W1609" s="77"/>
      <c r="X1609" s="81" t="s">
        <v>7382</v>
      </c>
      <c r="Y1609" s="81" t="s">
        <v>8448</v>
      </c>
    </row>
    <row r="1610" spans="1:25" x14ac:dyDescent="0.25">
      <c r="A1610" s="62" t="s">
        <v>1093</v>
      </c>
      <c r="B1610" s="62" t="s">
        <v>684</v>
      </c>
      <c r="C1610" s="63"/>
      <c r="D1610" s="64"/>
      <c r="E1610" s="65"/>
      <c r="F1610" s="66"/>
      <c r="G1610" s="63" t="str">
        <f>IF(Edges[[#This Row],[Relationship]]="Tweet","Skip","Show")</f>
        <v>Show</v>
      </c>
      <c r="H1610" s="67"/>
      <c r="I1610" s="68"/>
      <c r="J1610" s="68"/>
      <c r="K1610" s="34"/>
      <c r="L1610" s="75">
        <v>1610</v>
      </c>
      <c r="M161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10" s="77" t="s">
        <v>2279</v>
      </c>
      <c r="O1610" s="79">
        <v>44529.352824074071</v>
      </c>
      <c r="P1610" s="77" t="s">
        <v>2963</v>
      </c>
      <c r="Q1610" s="77"/>
      <c r="R1610" s="77"/>
      <c r="S1610" s="77"/>
      <c r="T1610" s="79">
        <v>44529.352824074071</v>
      </c>
      <c r="U1610" s="80" t="s">
        <v>5384</v>
      </c>
      <c r="V1610" s="77"/>
      <c r="W1610" s="77"/>
      <c r="X1610" s="81" t="s">
        <v>7383</v>
      </c>
      <c r="Y1610" s="81" t="s">
        <v>7378</v>
      </c>
    </row>
    <row r="1611" spans="1:25" x14ac:dyDescent="0.25">
      <c r="A1611" s="62" t="s">
        <v>1093</v>
      </c>
      <c r="B1611" s="62" t="s">
        <v>684</v>
      </c>
      <c r="C1611" s="63"/>
      <c r="D1611" s="64"/>
      <c r="E1611" s="65"/>
      <c r="F1611" s="66"/>
      <c r="G1611" s="63" t="str">
        <f>IF(Edges[[#This Row],[Relationship]]="Tweet","Skip","Show")</f>
        <v>Show</v>
      </c>
      <c r="H1611" s="67"/>
      <c r="I1611" s="68"/>
      <c r="J1611" s="68"/>
      <c r="K1611" s="34"/>
      <c r="L1611" s="75">
        <v>1611</v>
      </c>
      <c r="M161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11" s="77" t="s">
        <v>2278</v>
      </c>
      <c r="O1611" s="79">
        <v>44529.358240740738</v>
      </c>
      <c r="P1611" s="77" t="s">
        <v>2964</v>
      </c>
      <c r="Q1611" s="77"/>
      <c r="R1611" s="77"/>
      <c r="S1611" s="77"/>
      <c r="T1611" s="79">
        <v>44529.358240740738</v>
      </c>
      <c r="U1611" s="80" t="s">
        <v>5385</v>
      </c>
      <c r="V1611" s="77"/>
      <c r="W1611" s="77"/>
      <c r="X1611" s="81" t="s">
        <v>7384</v>
      </c>
      <c r="Y1611" s="81" t="s">
        <v>7380</v>
      </c>
    </row>
    <row r="1612" spans="1:25" x14ac:dyDescent="0.25">
      <c r="A1612" s="62" t="s">
        <v>1093</v>
      </c>
      <c r="B1612" s="62" t="s">
        <v>684</v>
      </c>
      <c r="C1612" s="63"/>
      <c r="D1612" s="64"/>
      <c r="E1612" s="65"/>
      <c r="F1612" s="66"/>
      <c r="G1612" s="63" t="str">
        <f>IF(Edges[[#This Row],[Relationship]]="Tweet","Skip","Show")</f>
        <v>Show</v>
      </c>
      <c r="H1612" s="67"/>
      <c r="I1612" s="68"/>
      <c r="J1612" s="68"/>
      <c r="K1612" s="34"/>
      <c r="L1612" s="75">
        <v>1612</v>
      </c>
      <c r="M161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12" s="77" t="s">
        <v>2278</v>
      </c>
      <c r="O1612" s="79">
        <v>44529.451331018521</v>
      </c>
      <c r="P1612" s="77" t="s">
        <v>2965</v>
      </c>
      <c r="Q1612" s="77"/>
      <c r="R1612" s="77"/>
      <c r="S1612" s="77"/>
      <c r="T1612" s="79">
        <v>44529.451331018521</v>
      </c>
      <c r="U1612" s="80" t="s">
        <v>5386</v>
      </c>
      <c r="V1612" s="77"/>
      <c r="W1612" s="77"/>
      <c r="X1612" s="81" t="s">
        <v>7385</v>
      </c>
      <c r="Y1612" s="81" t="s">
        <v>7381</v>
      </c>
    </row>
    <row r="1613" spans="1:25" x14ac:dyDescent="0.25">
      <c r="A1613" s="62" t="s">
        <v>682</v>
      </c>
      <c r="B1613" s="62" t="s">
        <v>1093</v>
      </c>
      <c r="C1613" s="63"/>
      <c r="D1613" s="64"/>
      <c r="E1613" s="65"/>
      <c r="F1613" s="66"/>
      <c r="G1613" s="63" t="str">
        <f>IF(Edges[[#This Row],[Relationship]]="Tweet","Skip","Show")</f>
        <v>Show</v>
      </c>
      <c r="H1613" s="67"/>
      <c r="I1613" s="68"/>
      <c r="J1613" s="68"/>
      <c r="K1613" s="34"/>
      <c r="L1613" s="75">
        <v>1613</v>
      </c>
      <c r="M161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13" s="77" t="s">
        <v>2279</v>
      </c>
      <c r="O1613" s="79">
        <v>44529.345092592594</v>
      </c>
      <c r="P1613" s="77" t="s">
        <v>2960</v>
      </c>
      <c r="Q1613" s="77"/>
      <c r="R1613" s="77"/>
      <c r="S1613" s="77"/>
      <c r="T1613" s="79">
        <v>44529.345092592594</v>
      </c>
      <c r="U1613" s="80" t="s">
        <v>5381</v>
      </c>
      <c r="V1613" s="77"/>
      <c r="W1613" s="77"/>
      <c r="X1613" s="81" t="s">
        <v>7380</v>
      </c>
      <c r="Y1613" s="81" t="s">
        <v>7382</v>
      </c>
    </row>
    <row r="1614" spans="1:25" x14ac:dyDescent="0.25">
      <c r="A1614" s="62" t="s">
        <v>682</v>
      </c>
      <c r="B1614" s="62" t="s">
        <v>1093</v>
      </c>
      <c r="C1614" s="63"/>
      <c r="D1614" s="64"/>
      <c r="E1614" s="65"/>
      <c r="F1614" s="66"/>
      <c r="G1614" s="63" t="str">
        <f>IF(Edges[[#This Row],[Relationship]]="Tweet","Skip","Show")</f>
        <v>Show</v>
      </c>
      <c r="H1614" s="67"/>
      <c r="I1614" s="68"/>
      <c r="J1614" s="68"/>
      <c r="K1614" s="34"/>
      <c r="L1614" s="75">
        <v>1614</v>
      </c>
      <c r="M161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14" s="77" t="s">
        <v>2279</v>
      </c>
      <c r="O1614" s="79">
        <v>44529.378703703704</v>
      </c>
      <c r="P1614" s="77" t="s">
        <v>2961</v>
      </c>
      <c r="Q1614" s="77"/>
      <c r="R1614" s="77"/>
      <c r="S1614" s="77"/>
      <c r="T1614" s="79">
        <v>44529.378703703704</v>
      </c>
      <c r="U1614" s="80" t="s">
        <v>5382</v>
      </c>
      <c r="V1614" s="77"/>
      <c r="W1614" s="77"/>
      <c r="X1614" s="81" t="s">
        <v>7381</v>
      </c>
      <c r="Y1614" s="81" t="s">
        <v>8447</v>
      </c>
    </row>
    <row r="1615" spans="1:25" x14ac:dyDescent="0.25">
      <c r="A1615" s="62" t="s">
        <v>1093</v>
      </c>
      <c r="B1615" s="62" t="s">
        <v>682</v>
      </c>
      <c r="C1615" s="63"/>
      <c r="D1615" s="64"/>
      <c r="E1615" s="65"/>
      <c r="F1615" s="66"/>
      <c r="G1615" s="63" t="str">
        <f>IF(Edges[[#This Row],[Relationship]]="Tweet","Skip","Show")</f>
        <v>Show</v>
      </c>
      <c r="H1615" s="67"/>
      <c r="I1615" s="68"/>
      <c r="J1615" s="68"/>
      <c r="K1615" s="34"/>
      <c r="L1615" s="75">
        <v>1615</v>
      </c>
      <c r="M161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15" s="77" t="s">
        <v>2278</v>
      </c>
      <c r="O1615" s="79">
        <v>44529.339016203703</v>
      </c>
      <c r="P1615" s="77" t="s">
        <v>2962</v>
      </c>
      <c r="Q1615" s="80" t="s">
        <v>3815</v>
      </c>
      <c r="R1615" s="77" t="s">
        <v>4018</v>
      </c>
      <c r="S1615" s="77"/>
      <c r="T1615" s="79">
        <v>44529.339016203703</v>
      </c>
      <c r="U1615" s="80" t="s">
        <v>5383</v>
      </c>
      <c r="V1615" s="77"/>
      <c r="W1615" s="77"/>
      <c r="X1615" s="81" t="s">
        <v>7382</v>
      </c>
      <c r="Y1615" s="81" t="s">
        <v>8448</v>
      </c>
    </row>
    <row r="1616" spans="1:25" x14ac:dyDescent="0.25">
      <c r="A1616" s="62" t="s">
        <v>1093</v>
      </c>
      <c r="B1616" s="62" t="s">
        <v>682</v>
      </c>
      <c r="C1616" s="63"/>
      <c r="D1616" s="64"/>
      <c r="E1616" s="65"/>
      <c r="F1616" s="66"/>
      <c r="G1616" s="63" t="str">
        <f>IF(Edges[[#This Row],[Relationship]]="Tweet","Skip","Show")</f>
        <v>Show</v>
      </c>
      <c r="H1616" s="67"/>
      <c r="I1616" s="68"/>
      <c r="J1616" s="68"/>
      <c r="K1616" s="34"/>
      <c r="L1616" s="75">
        <v>1616</v>
      </c>
      <c r="M161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16" s="77" t="s">
        <v>2278</v>
      </c>
      <c r="O1616" s="79">
        <v>44529.352824074071</v>
      </c>
      <c r="P1616" s="77" t="s">
        <v>2963</v>
      </c>
      <c r="Q1616" s="77"/>
      <c r="R1616" s="77"/>
      <c r="S1616" s="77"/>
      <c r="T1616" s="79">
        <v>44529.352824074071</v>
      </c>
      <c r="U1616" s="80" t="s">
        <v>5384</v>
      </c>
      <c r="V1616" s="77"/>
      <c r="W1616" s="77"/>
      <c r="X1616" s="81" t="s">
        <v>7383</v>
      </c>
      <c r="Y1616" s="81" t="s">
        <v>7378</v>
      </c>
    </row>
    <row r="1617" spans="1:25" x14ac:dyDescent="0.25">
      <c r="A1617" s="62" t="s">
        <v>1093</v>
      </c>
      <c r="B1617" s="62" t="s">
        <v>682</v>
      </c>
      <c r="C1617" s="63"/>
      <c r="D1617" s="64"/>
      <c r="E1617" s="65"/>
      <c r="F1617" s="66"/>
      <c r="G1617" s="63" t="str">
        <f>IF(Edges[[#This Row],[Relationship]]="Tweet","Skip","Show")</f>
        <v>Show</v>
      </c>
      <c r="H1617" s="67"/>
      <c r="I1617" s="68"/>
      <c r="J1617" s="68"/>
      <c r="K1617" s="34"/>
      <c r="L1617" s="75">
        <v>1617</v>
      </c>
      <c r="M161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17" s="77" t="s">
        <v>2279</v>
      </c>
      <c r="O1617" s="79">
        <v>44529.358240740738</v>
      </c>
      <c r="P1617" s="77" t="s">
        <v>2964</v>
      </c>
      <c r="Q1617" s="77"/>
      <c r="R1617" s="77"/>
      <c r="S1617" s="77"/>
      <c r="T1617" s="79">
        <v>44529.358240740738</v>
      </c>
      <c r="U1617" s="80" t="s">
        <v>5385</v>
      </c>
      <c r="V1617" s="77"/>
      <c r="W1617" s="77"/>
      <c r="X1617" s="81" t="s">
        <v>7384</v>
      </c>
      <c r="Y1617" s="81" t="s">
        <v>7380</v>
      </c>
    </row>
    <row r="1618" spans="1:25" x14ac:dyDescent="0.25">
      <c r="A1618" s="62" t="s">
        <v>1093</v>
      </c>
      <c r="B1618" s="62" t="s">
        <v>682</v>
      </c>
      <c r="C1618" s="63"/>
      <c r="D1618" s="64"/>
      <c r="E1618" s="65"/>
      <c r="F1618" s="66"/>
      <c r="G1618" s="63" t="str">
        <f>IF(Edges[[#This Row],[Relationship]]="Tweet","Skip","Show")</f>
        <v>Show</v>
      </c>
      <c r="H1618" s="67"/>
      <c r="I1618" s="68"/>
      <c r="J1618" s="68"/>
      <c r="K1618" s="34"/>
      <c r="L1618" s="75">
        <v>1618</v>
      </c>
      <c r="M161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18" s="77" t="s">
        <v>2279</v>
      </c>
      <c r="O1618" s="79">
        <v>44529.451331018521</v>
      </c>
      <c r="P1618" s="77" t="s">
        <v>2965</v>
      </c>
      <c r="Q1618" s="77"/>
      <c r="R1618" s="77"/>
      <c r="S1618" s="77"/>
      <c r="T1618" s="79">
        <v>44529.451331018521</v>
      </c>
      <c r="U1618" s="80" t="s">
        <v>5386</v>
      </c>
      <c r="V1618" s="77"/>
      <c r="W1618" s="77"/>
      <c r="X1618" s="81" t="s">
        <v>7385</v>
      </c>
      <c r="Y1618" s="81" t="s">
        <v>7381</v>
      </c>
    </row>
    <row r="1619" spans="1:25" x14ac:dyDescent="0.25">
      <c r="A1619" s="62" t="s">
        <v>1094</v>
      </c>
      <c r="B1619" s="62" t="s">
        <v>1094</v>
      </c>
      <c r="C1619" s="63"/>
      <c r="D1619" s="64"/>
      <c r="E1619" s="65"/>
      <c r="F1619" s="66"/>
      <c r="G1619" s="63" t="str">
        <f>IF(Edges[[#This Row],[Relationship]]="Tweet","Skip","Show")</f>
        <v>Skip</v>
      </c>
      <c r="H1619" s="67"/>
      <c r="I1619" s="68"/>
      <c r="J1619" s="68"/>
      <c r="K1619" s="34"/>
      <c r="L1619" s="75">
        <v>1619</v>
      </c>
      <c r="M161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19" s="77" t="s">
        <v>178</v>
      </c>
      <c r="O1619" s="79">
        <v>44529.451388888891</v>
      </c>
      <c r="P1619" s="77" t="s">
        <v>2966</v>
      </c>
      <c r="Q1619" s="80" t="s">
        <v>3816</v>
      </c>
      <c r="R1619" s="77" t="s">
        <v>4018</v>
      </c>
      <c r="S1619" s="77"/>
      <c r="T1619" s="79">
        <v>44529.451388888891</v>
      </c>
      <c r="U1619" s="80" t="s">
        <v>5387</v>
      </c>
      <c r="V1619" s="77"/>
      <c r="W1619" s="77"/>
      <c r="X1619" s="81" t="s">
        <v>7386</v>
      </c>
      <c r="Y1619" s="77"/>
    </row>
    <row r="1620" spans="1:25" x14ac:dyDescent="0.25">
      <c r="A1620" s="62" t="s">
        <v>1095</v>
      </c>
      <c r="B1620" s="62" t="s">
        <v>1095</v>
      </c>
      <c r="C1620" s="63"/>
      <c r="D1620" s="64"/>
      <c r="E1620" s="65"/>
      <c r="F1620" s="66"/>
      <c r="G1620" s="63" t="str">
        <f>IF(Edges[[#This Row],[Relationship]]="Tweet","Skip","Show")</f>
        <v>Skip</v>
      </c>
      <c r="H1620" s="67"/>
      <c r="I1620" s="68"/>
      <c r="J1620" s="68"/>
      <c r="K1620" s="34"/>
      <c r="L1620" s="75">
        <v>1620</v>
      </c>
      <c r="M162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20" s="77" t="s">
        <v>178</v>
      </c>
      <c r="O1620" s="79">
        <v>44529.451504629629</v>
      </c>
      <c r="P1620" s="77" t="s">
        <v>2967</v>
      </c>
      <c r="Q1620" s="77" t="s">
        <v>3817</v>
      </c>
      <c r="R1620" s="77" t="s">
        <v>4047</v>
      </c>
      <c r="S1620" s="77"/>
      <c r="T1620" s="79">
        <v>44529.451504629629</v>
      </c>
      <c r="U1620" s="80" t="s">
        <v>5388</v>
      </c>
      <c r="V1620" s="77"/>
      <c r="W1620" s="77"/>
      <c r="X1620" s="81" t="s">
        <v>7387</v>
      </c>
      <c r="Y1620" s="77"/>
    </row>
    <row r="1621" spans="1:25" x14ac:dyDescent="0.25">
      <c r="A1621" s="62" t="s">
        <v>1096</v>
      </c>
      <c r="B1621" s="62" t="s">
        <v>1691</v>
      </c>
      <c r="C1621" s="63"/>
      <c r="D1621" s="64"/>
      <c r="E1621" s="65"/>
      <c r="F1621" s="66"/>
      <c r="G1621" s="63" t="str">
        <f>IF(Edges[[#This Row],[Relationship]]="Tweet","Skip","Show")</f>
        <v>Show</v>
      </c>
      <c r="H1621" s="67"/>
      <c r="I1621" s="68"/>
      <c r="J1621" s="68"/>
      <c r="K1621" s="34"/>
      <c r="L1621" s="75">
        <v>1621</v>
      </c>
      <c r="M162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21" s="77" t="s">
        <v>2278</v>
      </c>
      <c r="O1621" s="79">
        <v>44529.451527777775</v>
      </c>
      <c r="P1621" s="77" t="s">
        <v>2303</v>
      </c>
      <c r="Q1621" s="77"/>
      <c r="R1621" s="77"/>
      <c r="S1621" s="77"/>
      <c r="T1621" s="79">
        <v>44529.451527777775</v>
      </c>
      <c r="U1621" s="80" t="s">
        <v>5389</v>
      </c>
      <c r="V1621" s="77"/>
      <c r="W1621" s="77"/>
      <c r="X1621" s="81" t="s">
        <v>7388</v>
      </c>
      <c r="Y1621" s="77"/>
    </row>
    <row r="1622" spans="1:25" x14ac:dyDescent="0.25">
      <c r="A1622" s="62" t="s">
        <v>1097</v>
      </c>
      <c r="B1622" s="62" t="s">
        <v>1854</v>
      </c>
      <c r="C1622" s="63"/>
      <c r="D1622" s="64"/>
      <c r="E1622" s="65"/>
      <c r="F1622" s="66"/>
      <c r="G1622" s="63" t="str">
        <f>IF(Edges[[#This Row],[Relationship]]="Tweet","Skip","Show")</f>
        <v>Show</v>
      </c>
      <c r="H1622" s="67"/>
      <c r="I1622" s="68"/>
      <c r="J1622" s="68"/>
      <c r="K1622" s="34"/>
      <c r="L1622" s="75">
        <v>1622</v>
      </c>
      <c r="M162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22" s="77" t="s">
        <v>2278</v>
      </c>
      <c r="O1622" s="79">
        <v>44529.451527777775</v>
      </c>
      <c r="P1622" s="77" t="s">
        <v>2968</v>
      </c>
      <c r="Q1622" s="77"/>
      <c r="R1622" s="77"/>
      <c r="S1622" s="77"/>
      <c r="T1622" s="79">
        <v>44529.451527777775</v>
      </c>
      <c r="U1622" s="80" t="s">
        <v>5390</v>
      </c>
      <c r="V1622" s="77"/>
      <c r="W1622" s="77"/>
      <c r="X1622" s="81" t="s">
        <v>7389</v>
      </c>
      <c r="Y1622" s="77"/>
    </row>
    <row r="1623" spans="1:25" x14ac:dyDescent="0.25">
      <c r="A1623" s="62" t="s">
        <v>1097</v>
      </c>
      <c r="B1623" s="62" t="s">
        <v>2039</v>
      </c>
      <c r="C1623" s="63"/>
      <c r="D1623" s="64"/>
      <c r="E1623" s="65"/>
      <c r="F1623" s="66"/>
      <c r="G1623" s="63" t="str">
        <f>IF(Edges[[#This Row],[Relationship]]="Tweet","Skip","Show")</f>
        <v>Show</v>
      </c>
      <c r="H1623" s="67"/>
      <c r="I1623" s="68"/>
      <c r="J1623" s="68"/>
      <c r="K1623" s="34"/>
      <c r="L1623" s="75">
        <v>1623</v>
      </c>
      <c r="M162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23" s="77" t="s">
        <v>2278</v>
      </c>
      <c r="O1623" s="79">
        <v>44529.451527777775</v>
      </c>
      <c r="P1623" s="77" t="s">
        <v>2968</v>
      </c>
      <c r="Q1623" s="77"/>
      <c r="R1623" s="77"/>
      <c r="S1623" s="77"/>
      <c r="T1623" s="79">
        <v>44529.451527777775</v>
      </c>
      <c r="U1623" s="80" t="s">
        <v>5390</v>
      </c>
      <c r="V1623" s="77"/>
      <c r="W1623" s="77"/>
      <c r="X1623" s="81" t="s">
        <v>7389</v>
      </c>
      <c r="Y1623" s="77"/>
    </row>
    <row r="1624" spans="1:25" x14ac:dyDescent="0.25">
      <c r="A1624" s="62" t="s">
        <v>1098</v>
      </c>
      <c r="B1624" s="62" t="s">
        <v>1478</v>
      </c>
      <c r="C1624" s="63"/>
      <c r="D1624" s="64"/>
      <c r="E1624" s="65"/>
      <c r="F1624" s="66"/>
      <c r="G1624" s="63" t="str">
        <f>IF(Edges[[#This Row],[Relationship]]="Tweet","Skip","Show")</f>
        <v>Show</v>
      </c>
      <c r="H1624" s="67"/>
      <c r="I1624" s="68"/>
      <c r="J1624" s="68"/>
      <c r="K1624" s="34"/>
      <c r="L1624" s="75">
        <v>1624</v>
      </c>
      <c r="M162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24" s="77" t="s">
        <v>2278</v>
      </c>
      <c r="O1624" s="79">
        <v>44529.45171296296</v>
      </c>
      <c r="P1624" s="77" t="s">
        <v>2294</v>
      </c>
      <c r="Q1624" s="77"/>
      <c r="R1624" s="77"/>
      <c r="S1624" s="77" t="s">
        <v>4104</v>
      </c>
      <c r="T1624" s="79">
        <v>44529.45171296296</v>
      </c>
      <c r="U1624" s="80" t="s">
        <v>5391</v>
      </c>
      <c r="V1624" s="77"/>
      <c r="W1624" s="77"/>
      <c r="X1624" s="81" t="s">
        <v>7390</v>
      </c>
      <c r="Y1624" s="77"/>
    </row>
    <row r="1625" spans="1:25" x14ac:dyDescent="0.25">
      <c r="A1625" s="62" t="s">
        <v>1099</v>
      </c>
      <c r="B1625" s="62" t="s">
        <v>1631</v>
      </c>
      <c r="C1625" s="63"/>
      <c r="D1625" s="64"/>
      <c r="E1625" s="65"/>
      <c r="F1625" s="66"/>
      <c r="G1625" s="63" t="str">
        <f>IF(Edges[[#This Row],[Relationship]]="Tweet","Skip","Show")</f>
        <v>Show</v>
      </c>
      <c r="H1625" s="67"/>
      <c r="I1625" s="68"/>
      <c r="J1625" s="68"/>
      <c r="K1625" s="34"/>
      <c r="L1625" s="75">
        <v>1625</v>
      </c>
      <c r="M162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25" s="77" t="s">
        <v>2278</v>
      </c>
      <c r="O1625" s="79">
        <v>44529.452118055553</v>
      </c>
      <c r="P1625" s="77" t="s">
        <v>2784</v>
      </c>
      <c r="Q1625" s="77"/>
      <c r="R1625" s="77"/>
      <c r="S1625" s="77"/>
      <c r="T1625" s="79">
        <v>44529.452118055553</v>
      </c>
      <c r="U1625" s="80" t="s">
        <v>5392</v>
      </c>
      <c r="V1625" s="77"/>
      <c r="W1625" s="77"/>
      <c r="X1625" s="81" t="s">
        <v>7391</v>
      </c>
      <c r="Y1625" s="77"/>
    </row>
    <row r="1626" spans="1:25" x14ac:dyDescent="0.25">
      <c r="A1626" s="62" t="s">
        <v>1100</v>
      </c>
      <c r="B1626" s="62" t="s">
        <v>2040</v>
      </c>
      <c r="C1626" s="63"/>
      <c r="D1626" s="64"/>
      <c r="E1626" s="65"/>
      <c r="F1626" s="66"/>
      <c r="G1626" s="63" t="str">
        <f>IF(Edges[[#This Row],[Relationship]]="Tweet","Skip","Show")</f>
        <v>Show</v>
      </c>
      <c r="H1626" s="67"/>
      <c r="I1626" s="68"/>
      <c r="J1626" s="68"/>
      <c r="K1626" s="34"/>
      <c r="L1626" s="75">
        <v>1626</v>
      </c>
      <c r="M162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26" s="77" t="s">
        <v>2278</v>
      </c>
      <c r="O1626" s="79">
        <v>44529.443993055553</v>
      </c>
      <c r="P1626" s="77" t="s">
        <v>2969</v>
      </c>
      <c r="Q1626" s="80" t="s">
        <v>3818</v>
      </c>
      <c r="R1626" s="77" t="s">
        <v>4018</v>
      </c>
      <c r="S1626" s="77"/>
      <c r="T1626" s="79">
        <v>44529.443993055553</v>
      </c>
      <c r="U1626" s="80" t="s">
        <v>5393</v>
      </c>
      <c r="V1626" s="77"/>
      <c r="W1626" s="77"/>
      <c r="X1626" s="81" t="s">
        <v>7392</v>
      </c>
      <c r="Y1626" s="77"/>
    </row>
    <row r="1627" spans="1:25" x14ac:dyDescent="0.25">
      <c r="A1627" s="62" t="s">
        <v>1101</v>
      </c>
      <c r="B1627" s="62" t="s">
        <v>2040</v>
      </c>
      <c r="C1627" s="63"/>
      <c r="D1627" s="64"/>
      <c r="E1627" s="65"/>
      <c r="F1627" s="66"/>
      <c r="G1627" s="63" t="str">
        <f>IF(Edges[[#This Row],[Relationship]]="Tweet","Skip","Show")</f>
        <v>Show</v>
      </c>
      <c r="H1627" s="67"/>
      <c r="I1627" s="68"/>
      <c r="J1627" s="68"/>
      <c r="K1627" s="34"/>
      <c r="L1627" s="75">
        <v>1627</v>
      </c>
      <c r="M162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27" s="77" t="s">
        <v>2278</v>
      </c>
      <c r="O1627" s="79">
        <v>44529.452372685184</v>
      </c>
      <c r="P1627" s="77" t="s">
        <v>2970</v>
      </c>
      <c r="Q1627" s="77"/>
      <c r="R1627" s="77"/>
      <c r="S1627" s="77"/>
      <c r="T1627" s="79">
        <v>44529.452372685184</v>
      </c>
      <c r="U1627" s="80" t="s">
        <v>5394</v>
      </c>
      <c r="V1627" s="77"/>
      <c r="W1627" s="77"/>
      <c r="X1627" s="81" t="s">
        <v>7393</v>
      </c>
      <c r="Y1627" s="77"/>
    </row>
    <row r="1628" spans="1:25" x14ac:dyDescent="0.25">
      <c r="A1628" s="62" t="s">
        <v>1100</v>
      </c>
      <c r="B1628" s="62" t="s">
        <v>1668</v>
      </c>
      <c r="C1628" s="63"/>
      <c r="D1628" s="64"/>
      <c r="E1628" s="65"/>
      <c r="F1628" s="66"/>
      <c r="G1628" s="63" t="str">
        <f>IF(Edges[[#This Row],[Relationship]]="Tweet","Skip","Show")</f>
        <v>Show</v>
      </c>
      <c r="H1628" s="67"/>
      <c r="I1628" s="68"/>
      <c r="J1628" s="68"/>
      <c r="K1628" s="34"/>
      <c r="L1628" s="75">
        <v>1628</v>
      </c>
      <c r="M162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28" s="77" t="s">
        <v>2278</v>
      </c>
      <c r="O1628" s="79">
        <v>44529.443993055553</v>
      </c>
      <c r="P1628" s="77" t="s">
        <v>2969</v>
      </c>
      <c r="Q1628" s="80" t="s">
        <v>3818</v>
      </c>
      <c r="R1628" s="77" t="s">
        <v>4018</v>
      </c>
      <c r="S1628" s="77"/>
      <c r="T1628" s="79">
        <v>44529.443993055553</v>
      </c>
      <c r="U1628" s="80" t="s">
        <v>5393</v>
      </c>
      <c r="V1628" s="77"/>
      <c r="W1628" s="77"/>
      <c r="X1628" s="81" t="s">
        <v>7392</v>
      </c>
      <c r="Y1628" s="77"/>
    </row>
    <row r="1629" spans="1:25" x14ac:dyDescent="0.25">
      <c r="A1629" s="62" t="s">
        <v>1101</v>
      </c>
      <c r="B1629" s="62" t="s">
        <v>1100</v>
      </c>
      <c r="C1629" s="63"/>
      <c r="D1629" s="64"/>
      <c r="E1629" s="65"/>
      <c r="F1629" s="66"/>
      <c r="G1629" s="63" t="str">
        <f>IF(Edges[[#This Row],[Relationship]]="Tweet","Skip","Show")</f>
        <v>Show</v>
      </c>
      <c r="H1629" s="67"/>
      <c r="I1629" s="68"/>
      <c r="J1629" s="68"/>
      <c r="K1629" s="34"/>
      <c r="L1629" s="75">
        <v>1629</v>
      </c>
      <c r="M162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29" s="77" t="s">
        <v>2278</v>
      </c>
      <c r="O1629" s="79">
        <v>44529.452372685184</v>
      </c>
      <c r="P1629" s="77" t="s">
        <v>2970</v>
      </c>
      <c r="Q1629" s="77"/>
      <c r="R1629" s="77"/>
      <c r="S1629" s="77"/>
      <c r="T1629" s="79">
        <v>44529.452372685184</v>
      </c>
      <c r="U1629" s="80" t="s">
        <v>5394</v>
      </c>
      <c r="V1629" s="77"/>
      <c r="W1629" s="77"/>
      <c r="X1629" s="81" t="s">
        <v>7393</v>
      </c>
      <c r="Y1629" s="77"/>
    </row>
    <row r="1630" spans="1:25" x14ac:dyDescent="0.25">
      <c r="A1630" s="62" t="s">
        <v>1101</v>
      </c>
      <c r="B1630" s="62" t="s">
        <v>1668</v>
      </c>
      <c r="C1630" s="63"/>
      <c r="D1630" s="64"/>
      <c r="E1630" s="65"/>
      <c r="F1630" s="66"/>
      <c r="G1630" s="63" t="str">
        <f>IF(Edges[[#This Row],[Relationship]]="Tweet","Skip","Show")</f>
        <v>Show</v>
      </c>
      <c r="H1630" s="67"/>
      <c r="I1630" s="68"/>
      <c r="J1630" s="68"/>
      <c r="K1630" s="34"/>
      <c r="L1630" s="75">
        <v>1630</v>
      </c>
      <c r="M163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30" s="77" t="s">
        <v>2278</v>
      </c>
      <c r="O1630" s="79">
        <v>44529.452372685184</v>
      </c>
      <c r="P1630" s="77" t="s">
        <v>2970</v>
      </c>
      <c r="Q1630" s="77"/>
      <c r="R1630" s="77"/>
      <c r="S1630" s="77"/>
      <c r="T1630" s="79">
        <v>44529.452372685184</v>
      </c>
      <c r="U1630" s="80" t="s">
        <v>5394</v>
      </c>
      <c r="V1630" s="77"/>
      <c r="W1630" s="77"/>
      <c r="X1630" s="81" t="s">
        <v>7393</v>
      </c>
      <c r="Y1630" s="77"/>
    </row>
    <row r="1631" spans="1:25" x14ac:dyDescent="0.25">
      <c r="A1631" s="62" t="s">
        <v>1102</v>
      </c>
      <c r="B1631" s="62" t="s">
        <v>1102</v>
      </c>
      <c r="C1631" s="63"/>
      <c r="D1631" s="64"/>
      <c r="E1631" s="65"/>
      <c r="F1631" s="66"/>
      <c r="G1631" s="63" t="str">
        <f>IF(Edges[[#This Row],[Relationship]]="Tweet","Skip","Show")</f>
        <v>Skip</v>
      </c>
      <c r="H1631" s="67"/>
      <c r="I1631" s="68"/>
      <c r="J1631" s="68"/>
      <c r="K1631" s="34"/>
      <c r="L1631" s="75">
        <v>1631</v>
      </c>
      <c r="M163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31" s="77" t="s">
        <v>178</v>
      </c>
      <c r="O1631" s="79">
        <v>44529.45239583333</v>
      </c>
      <c r="P1631" s="77" t="s">
        <v>2971</v>
      </c>
      <c r="Q1631" s="77"/>
      <c r="R1631" s="77"/>
      <c r="S1631" s="77"/>
      <c r="T1631" s="79">
        <v>44529.45239583333</v>
      </c>
      <c r="U1631" s="80" t="s">
        <v>5395</v>
      </c>
      <c r="V1631" s="77"/>
      <c r="W1631" s="77"/>
      <c r="X1631" s="81" t="s">
        <v>7394</v>
      </c>
      <c r="Y1631" s="77"/>
    </row>
    <row r="1632" spans="1:25" x14ac:dyDescent="0.25">
      <c r="A1632" s="62" t="s">
        <v>1103</v>
      </c>
      <c r="B1632" s="62" t="s">
        <v>1631</v>
      </c>
      <c r="C1632" s="63"/>
      <c r="D1632" s="64"/>
      <c r="E1632" s="65"/>
      <c r="F1632" s="66"/>
      <c r="G1632" s="63" t="str">
        <f>IF(Edges[[#This Row],[Relationship]]="Tweet","Skip","Show")</f>
        <v>Show</v>
      </c>
      <c r="H1632" s="67"/>
      <c r="I1632" s="68"/>
      <c r="J1632" s="68"/>
      <c r="K1632" s="34"/>
      <c r="L1632" s="75">
        <v>1632</v>
      </c>
      <c r="M163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32" s="77" t="s">
        <v>2278</v>
      </c>
      <c r="O1632" s="79">
        <v>44529.452916666669</v>
      </c>
      <c r="P1632" s="77" t="s">
        <v>2784</v>
      </c>
      <c r="Q1632" s="77"/>
      <c r="R1632" s="77"/>
      <c r="S1632" s="77"/>
      <c r="T1632" s="79">
        <v>44529.452916666669</v>
      </c>
      <c r="U1632" s="80" t="s">
        <v>5396</v>
      </c>
      <c r="V1632" s="77"/>
      <c r="W1632" s="77"/>
      <c r="X1632" s="81" t="s">
        <v>7395</v>
      </c>
      <c r="Y1632" s="77"/>
    </row>
    <row r="1633" spans="1:25" x14ac:dyDescent="0.25">
      <c r="A1633" s="62" t="s">
        <v>1104</v>
      </c>
      <c r="B1633" s="62" t="s">
        <v>1261</v>
      </c>
      <c r="C1633" s="63"/>
      <c r="D1633" s="64"/>
      <c r="E1633" s="65"/>
      <c r="F1633" s="66"/>
      <c r="G1633" s="63" t="str">
        <f>IF(Edges[[#This Row],[Relationship]]="Tweet","Skip","Show")</f>
        <v>Show</v>
      </c>
      <c r="H1633" s="67"/>
      <c r="I1633" s="68"/>
      <c r="J1633" s="68"/>
      <c r="K1633" s="34"/>
      <c r="L1633" s="75">
        <v>1633</v>
      </c>
      <c r="M163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33" s="77" t="s">
        <v>2278</v>
      </c>
      <c r="O1633" s="79">
        <v>44529.441469907404</v>
      </c>
      <c r="P1633" s="77" t="s">
        <v>2972</v>
      </c>
      <c r="Q1633" s="77"/>
      <c r="R1633" s="77"/>
      <c r="S1633" s="77"/>
      <c r="T1633" s="79">
        <v>44529.441469907404</v>
      </c>
      <c r="U1633" s="80" t="s">
        <v>5397</v>
      </c>
      <c r="V1633" s="77"/>
      <c r="W1633" s="77"/>
      <c r="X1633" s="81" t="s">
        <v>7396</v>
      </c>
      <c r="Y1633" s="81" t="s">
        <v>7580</v>
      </c>
    </row>
    <row r="1634" spans="1:25" x14ac:dyDescent="0.25">
      <c r="A1634" s="62" t="s">
        <v>1104</v>
      </c>
      <c r="B1634" s="62" t="s">
        <v>1105</v>
      </c>
      <c r="C1634" s="63"/>
      <c r="D1634" s="64"/>
      <c r="E1634" s="65"/>
      <c r="F1634" s="66"/>
      <c r="G1634" s="63" t="str">
        <f>IF(Edges[[#This Row],[Relationship]]="Tweet","Skip","Show")</f>
        <v>Show</v>
      </c>
      <c r="H1634" s="67"/>
      <c r="I1634" s="68"/>
      <c r="J1634" s="68"/>
      <c r="K1634" s="34"/>
      <c r="L1634" s="75">
        <v>1634</v>
      </c>
      <c r="M163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34" s="77" t="s">
        <v>2279</v>
      </c>
      <c r="O1634" s="79">
        <v>44529.441469907404</v>
      </c>
      <c r="P1634" s="77" t="s">
        <v>2972</v>
      </c>
      <c r="Q1634" s="77"/>
      <c r="R1634" s="77"/>
      <c r="S1634" s="77"/>
      <c r="T1634" s="79">
        <v>44529.441469907404</v>
      </c>
      <c r="U1634" s="80" t="s">
        <v>5397</v>
      </c>
      <c r="V1634" s="77"/>
      <c r="W1634" s="77"/>
      <c r="X1634" s="81" t="s">
        <v>7396</v>
      </c>
      <c r="Y1634" s="81" t="s">
        <v>7580</v>
      </c>
    </row>
    <row r="1635" spans="1:25" x14ac:dyDescent="0.25">
      <c r="A1635" s="62" t="s">
        <v>1105</v>
      </c>
      <c r="B1635" s="62" t="s">
        <v>1104</v>
      </c>
      <c r="C1635" s="63"/>
      <c r="D1635" s="64"/>
      <c r="E1635" s="65"/>
      <c r="F1635" s="66"/>
      <c r="G1635" s="63" t="str">
        <f>IF(Edges[[#This Row],[Relationship]]="Tweet","Skip","Show")</f>
        <v>Show</v>
      </c>
      <c r="H1635" s="67"/>
      <c r="I1635" s="68"/>
      <c r="J1635" s="68"/>
      <c r="K1635" s="34"/>
      <c r="L1635" s="75">
        <v>1635</v>
      </c>
      <c r="M163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35" s="77" t="s">
        <v>2279</v>
      </c>
      <c r="O1635" s="79">
        <v>44529.4531712963</v>
      </c>
      <c r="P1635" s="77" t="s">
        <v>2973</v>
      </c>
      <c r="Q1635" s="77"/>
      <c r="R1635" s="77"/>
      <c r="S1635" s="77"/>
      <c r="T1635" s="79">
        <v>44529.4531712963</v>
      </c>
      <c r="U1635" s="80" t="s">
        <v>5398</v>
      </c>
      <c r="V1635" s="77"/>
      <c r="W1635" s="77"/>
      <c r="X1635" s="81" t="s">
        <v>7397</v>
      </c>
      <c r="Y1635" s="81" t="s">
        <v>7396</v>
      </c>
    </row>
    <row r="1636" spans="1:25" x14ac:dyDescent="0.25">
      <c r="A1636" s="62" t="s">
        <v>1106</v>
      </c>
      <c r="B1636" s="62" t="s">
        <v>1631</v>
      </c>
      <c r="C1636" s="63"/>
      <c r="D1636" s="64"/>
      <c r="E1636" s="65"/>
      <c r="F1636" s="66"/>
      <c r="G1636" s="63" t="str">
        <f>IF(Edges[[#This Row],[Relationship]]="Tweet","Skip","Show")</f>
        <v>Show</v>
      </c>
      <c r="H1636" s="67"/>
      <c r="I1636" s="68"/>
      <c r="J1636" s="68"/>
      <c r="K1636" s="34"/>
      <c r="L1636" s="75">
        <v>1636</v>
      </c>
      <c r="M163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36" s="77" t="s">
        <v>2278</v>
      </c>
      <c r="O1636" s="79">
        <v>44529.453182870369</v>
      </c>
      <c r="P1636" s="77" t="s">
        <v>2784</v>
      </c>
      <c r="Q1636" s="77"/>
      <c r="R1636" s="77"/>
      <c r="S1636" s="77"/>
      <c r="T1636" s="79">
        <v>44529.453182870369</v>
      </c>
      <c r="U1636" s="80" t="s">
        <v>5399</v>
      </c>
      <c r="V1636" s="77"/>
      <c r="W1636" s="77"/>
      <c r="X1636" s="81" t="s">
        <v>7398</v>
      </c>
      <c r="Y1636" s="77"/>
    </row>
    <row r="1637" spans="1:25" x14ac:dyDescent="0.25">
      <c r="A1637" s="62" t="s">
        <v>1107</v>
      </c>
      <c r="B1637" s="62" t="s">
        <v>1261</v>
      </c>
      <c r="C1637" s="63"/>
      <c r="D1637" s="64"/>
      <c r="E1637" s="65"/>
      <c r="F1637" s="66"/>
      <c r="G1637" s="63" t="str">
        <f>IF(Edges[[#This Row],[Relationship]]="Tweet","Skip","Show")</f>
        <v>Show</v>
      </c>
      <c r="H1637" s="67"/>
      <c r="I1637" s="68"/>
      <c r="J1637" s="68"/>
      <c r="K1637" s="34"/>
      <c r="L1637" s="75">
        <v>1637</v>
      </c>
      <c r="M163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37" s="77" t="s">
        <v>2279</v>
      </c>
      <c r="O1637" s="79">
        <v>44529.453321759262</v>
      </c>
      <c r="P1637" s="77" t="s">
        <v>2974</v>
      </c>
      <c r="Q1637" s="77"/>
      <c r="R1637" s="77"/>
      <c r="S1637" s="77"/>
      <c r="T1637" s="79">
        <v>44529.453321759262</v>
      </c>
      <c r="U1637" s="80" t="s">
        <v>5400</v>
      </c>
      <c r="V1637" s="77"/>
      <c r="W1637" s="77"/>
      <c r="X1637" s="81" t="s">
        <v>7399</v>
      </c>
      <c r="Y1637" s="81" t="s">
        <v>7940</v>
      </c>
    </row>
    <row r="1638" spans="1:25" x14ac:dyDescent="0.25">
      <c r="A1638" s="62" t="s">
        <v>1108</v>
      </c>
      <c r="B1638" s="62" t="s">
        <v>1108</v>
      </c>
      <c r="C1638" s="63"/>
      <c r="D1638" s="64"/>
      <c r="E1638" s="65"/>
      <c r="F1638" s="66"/>
      <c r="G1638" s="63" t="str">
        <f>IF(Edges[[#This Row],[Relationship]]="Tweet","Skip","Show")</f>
        <v>Skip</v>
      </c>
      <c r="H1638" s="67"/>
      <c r="I1638" s="68"/>
      <c r="J1638" s="68"/>
      <c r="K1638" s="34"/>
      <c r="L1638" s="75">
        <v>1638</v>
      </c>
      <c r="M163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38" s="77" t="s">
        <v>178</v>
      </c>
      <c r="O1638" s="79">
        <v>44529.443356481483</v>
      </c>
      <c r="P1638" s="77" t="s">
        <v>2975</v>
      </c>
      <c r="Q1638" s="77"/>
      <c r="R1638" s="77"/>
      <c r="S1638" s="77" t="s">
        <v>4190</v>
      </c>
      <c r="T1638" s="79">
        <v>44529.443356481483</v>
      </c>
      <c r="U1638" s="80" t="s">
        <v>5401</v>
      </c>
      <c r="V1638" s="77"/>
      <c r="W1638" s="77"/>
      <c r="X1638" s="81" t="s">
        <v>7400</v>
      </c>
      <c r="Y1638" s="77"/>
    </row>
    <row r="1639" spans="1:25" x14ac:dyDescent="0.25">
      <c r="A1639" s="62" t="s">
        <v>1109</v>
      </c>
      <c r="B1639" s="62" t="s">
        <v>1108</v>
      </c>
      <c r="C1639" s="63"/>
      <c r="D1639" s="64"/>
      <c r="E1639" s="65"/>
      <c r="F1639" s="66"/>
      <c r="G1639" s="63" t="str">
        <f>IF(Edges[[#This Row],[Relationship]]="Tweet","Skip","Show")</f>
        <v>Show</v>
      </c>
      <c r="H1639" s="67"/>
      <c r="I1639" s="68"/>
      <c r="J1639" s="68"/>
      <c r="K1639" s="34"/>
      <c r="L1639" s="75">
        <v>1639</v>
      </c>
      <c r="M163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39" s="77" t="s">
        <v>2278</v>
      </c>
      <c r="O1639" s="79">
        <v>44529.454027777778</v>
      </c>
      <c r="P1639" s="77" t="s">
        <v>2976</v>
      </c>
      <c r="Q1639" s="77"/>
      <c r="R1639" s="77"/>
      <c r="S1639" s="77" t="s">
        <v>4190</v>
      </c>
      <c r="T1639" s="79">
        <v>44529.454027777778</v>
      </c>
      <c r="U1639" s="80" t="s">
        <v>5402</v>
      </c>
      <c r="V1639" s="77"/>
      <c r="W1639" s="77"/>
      <c r="X1639" s="81" t="s">
        <v>7401</v>
      </c>
      <c r="Y1639" s="77"/>
    </row>
    <row r="1640" spans="1:25" x14ac:dyDescent="0.25">
      <c r="A1640" s="62" t="s">
        <v>1110</v>
      </c>
      <c r="B1640" s="62" t="s">
        <v>1669</v>
      </c>
      <c r="C1640" s="63"/>
      <c r="D1640" s="64"/>
      <c r="E1640" s="65"/>
      <c r="F1640" s="66"/>
      <c r="G1640" s="63" t="str">
        <f>IF(Edges[[#This Row],[Relationship]]="Tweet","Skip","Show")</f>
        <v>Show</v>
      </c>
      <c r="H1640" s="67"/>
      <c r="I1640" s="68"/>
      <c r="J1640" s="68"/>
      <c r="K1640" s="34"/>
      <c r="L1640" s="75">
        <v>1640</v>
      </c>
      <c r="M164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40" s="77" t="s">
        <v>2278</v>
      </c>
      <c r="O1640" s="79">
        <v>44529.454085648147</v>
      </c>
      <c r="P1640" s="77" t="s">
        <v>2526</v>
      </c>
      <c r="Q1640" s="80" t="s">
        <v>3603</v>
      </c>
      <c r="R1640" s="77" t="s">
        <v>4035</v>
      </c>
      <c r="S1640" s="77"/>
      <c r="T1640" s="79">
        <v>44529.454085648147</v>
      </c>
      <c r="U1640" s="80" t="s">
        <v>5403</v>
      </c>
      <c r="V1640" s="77"/>
      <c r="W1640" s="77"/>
      <c r="X1640" s="81" t="s">
        <v>7402</v>
      </c>
      <c r="Y1640" s="77"/>
    </row>
    <row r="1641" spans="1:25" x14ac:dyDescent="0.25">
      <c r="A1641" s="62" t="s">
        <v>1110</v>
      </c>
      <c r="B1641" s="62" t="s">
        <v>1670</v>
      </c>
      <c r="C1641" s="63"/>
      <c r="D1641" s="64"/>
      <c r="E1641" s="65"/>
      <c r="F1641" s="66"/>
      <c r="G1641" s="63" t="str">
        <f>IF(Edges[[#This Row],[Relationship]]="Tweet","Skip","Show")</f>
        <v>Show</v>
      </c>
      <c r="H1641" s="67"/>
      <c r="I1641" s="68"/>
      <c r="J1641" s="68"/>
      <c r="K1641" s="34"/>
      <c r="L1641" s="75">
        <v>1641</v>
      </c>
      <c r="M164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41" s="77" t="s">
        <v>2278</v>
      </c>
      <c r="O1641" s="79">
        <v>44529.454085648147</v>
      </c>
      <c r="P1641" s="77" t="s">
        <v>2526</v>
      </c>
      <c r="Q1641" s="80" t="s">
        <v>3603</v>
      </c>
      <c r="R1641" s="77" t="s">
        <v>4035</v>
      </c>
      <c r="S1641" s="77"/>
      <c r="T1641" s="79">
        <v>44529.454085648147</v>
      </c>
      <c r="U1641" s="80" t="s">
        <v>5403</v>
      </c>
      <c r="V1641" s="77"/>
      <c r="W1641" s="77"/>
      <c r="X1641" s="81" t="s">
        <v>7402</v>
      </c>
      <c r="Y1641" s="77"/>
    </row>
    <row r="1642" spans="1:25" x14ac:dyDescent="0.25">
      <c r="A1642" s="62" t="s">
        <v>1110</v>
      </c>
      <c r="B1642" s="62" t="s">
        <v>1664</v>
      </c>
      <c r="C1642" s="63"/>
      <c r="D1642" s="64"/>
      <c r="E1642" s="65"/>
      <c r="F1642" s="66"/>
      <c r="G1642" s="63" t="str">
        <f>IF(Edges[[#This Row],[Relationship]]="Tweet","Skip","Show")</f>
        <v>Show</v>
      </c>
      <c r="H1642" s="67"/>
      <c r="I1642" s="68"/>
      <c r="J1642" s="68"/>
      <c r="K1642" s="34"/>
      <c r="L1642" s="75">
        <v>1642</v>
      </c>
      <c r="M164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42" s="77" t="s">
        <v>2278</v>
      </c>
      <c r="O1642" s="79">
        <v>44529.454085648147</v>
      </c>
      <c r="P1642" s="77" t="s">
        <v>2526</v>
      </c>
      <c r="Q1642" s="80" t="s">
        <v>3603</v>
      </c>
      <c r="R1642" s="77" t="s">
        <v>4035</v>
      </c>
      <c r="S1642" s="77"/>
      <c r="T1642" s="79">
        <v>44529.454085648147</v>
      </c>
      <c r="U1642" s="80" t="s">
        <v>5403</v>
      </c>
      <c r="V1642" s="77"/>
      <c r="W1642" s="77"/>
      <c r="X1642" s="81" t="s">
        <v>7402</v>
      </c>
      <c r="Y1642" s="77"/>
    </row>
    <row r="1643" spans="1:25" x14ac:dyDescent="0.25">
      <c r="A1643" s="62" t="s">
        <v>1111</v>
      </c>
      <c r="B1643" s="62" t="s">
        <v>1631</v>
      </c>
      <c r="C1643" s="63"/>
      <c r="D1643" s="64"/>
      <c r="E1643" s="65"/>
      <c r="F1643" s="66"/>
      <c r="G1643" s="63" t="str">
        <f>IF(Edges[[#This Row],[Relationship]]="Tweet","Skip","Show")</f>
        <v>Show</v>
      </c>
      <c r="H1643" s="67"/>
      <c r="I1643" s="68"/>
      <c r="J1643" s="68"/>
      <c r="K1643" s="34"/>
      <c r="L1643" s="75">
        <v>1643</v>
      </c>
      <c r="M164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43" s="77" t="s">
        <v>2278</v>
      </c>
      <c r="O1643" s="79">
        <v>44529.454861111109</v>
      </c>
      <c r="P1643" s="77" t="s">
        <v>2784</v>
      </c>
      <c r="Q1643" s="77"/>
      <c r="R1643" s="77"/>
      <c r="S1643" s="77"/>
      <c r="T1643" s="79">
        <v>44529.454861111109</v>
      </c>
      <c r="U1643" s="80" t="s">
        <v>5404</v>
      </c>
      <c r="V1643" s="77"/>
      <c r="W1643" s="77"/>
      <c r="X1643" s="81" t="s">
        <v>7403</v>
      </c>
      <c r="Y1643" s="77"/>
    </row>
    <row r="1644" spans="1:25" x14ac:dyDescent="0.25">
      <c r="A1644" s="62" t="s">
        <v>1112</v>
      </c>
      <c r="B1644" s="62" t="s">
        <v>1112</v>
      </c>
      <c r="C1644" s="63"/>
      <c r="D1644" s="64"/>
      <c r="E1644" s="65"/>
      <c r="F1644" s="66"/>
      <c r="G1644" s="63" t="str">
        <f>IF(Edges[[#This Row],[Relationship]]="Tweet","Skip","Show")</f>
        <v>Skip</v>
      </c>
      <c r="H1644" s="67"/>
      <c r="I1644" s="68"/>
      <c r="J1644" s="68"/>
      <c r="K1644" s="34"/>
      <c r="L1644" s="75">
        <v>1644</v>
      </c>
      <c r="M164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44" s="77" t="s">
        <v>178</v>
      </c>
      <c r="O1644" s="79">
        <v>44529.454895833333</v>
      </c>
      <c r="P1644" s="77" t="s">
        <v>2977</v>
      </c>
      <c r="Q1644" s="77"/>
      <c r="R1644" s="77"/>
      <c r="S1644" s="77"/>
      <c r="T1644" s="79">
        <v>44529.454895833333</v>
      </c>
      <c r="U1644" s="80" t="s">
        <v>5405</v>
      </c>
      <c r="V1644" s="77"/>
      <c r="W1644" s="77"/>
      <c r="X1644" s="81" t="s">
        <v>7404</v>
      </c>
      <c r="Y1644" s="81" t="s">
        <v>8449</v>
      </c>
    </row>
    <row r="1645" spans="1:25" x14ac:dyDescent="0.25">
      <c r="A1645" s="62" t="s">
        <v>1113</v>
      </c>
      <c r="B1645" s="62" t="s">
        <v>1113</v>
      </c>
      <c r="C1645" s="63"/>
      <c r="D1645" s="64"/>
      <c r="E1645" s="65"/>
      <c r="F1645" s="66"/>
      <c r="G1645" s="63" t="str">
        <f>IF(Edges[[#This Row],[Relationship]]="Tweet","Skip","Show")</f>
        <v>Skip</v>
      </c>
      <c r="H1645" s="67"/>
      <c r="I1645" s="68"/>
      <c r="J1645" s="68"/>
      <c r="K1645" s="34"/>
      <c r="L1645" s="75">
        <v>1645</v>
      </c>
      <c r="M164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45" s="77" t="s">
        <v>178</v>
      </c>
      <c r="O1645" s="79">
        <v>44529.454907407409</v>
      </c>
      <c r="P1645" s="77" t="s">
        <v>2978</v>
      </c>
      <c r="Q1645" s="77"/>
      <c r="R1645" s="77"/>
      <c r="S1645" s="77"/>
      <c r="T1645" s="79">
        <v>44529.454907407409</v>
      </c>
      <c r="U1645" s="80" t="s">
        <v>5406</v>
      </c>
      <c r="V1645" s="77"/>
      <c r="W1645" s="77"/>
      <c r="X1645" s="81" t="s">
        <v>7405</v>
      </c>
      <c r="Y1645" s="77"/>
    </row>
    <row r="1646" spans="1:25" x14ac:dyDescent="0.25">
      <c r="A1646" s="62" t="s">
        <v>1114</v>
      </c>
      <c r="B1646" s="62" t="s">
        <v>2041</v>
      </c>
      <c r="C1646" s="63"/>
      <c r="D1646" s="64"/>
      <c r="E1646" s="65"/>
      <c r="F1646" s="66"/>
      <c r="G1646" s="63" t="str">
        <f>IF(Edges[[#This Row],[Relationship]]="Tweet","Skip","Show")</f>
        <v>Show</v>
      </c>
      <c r="H1646" s="67"/>
      <c r="I1646" s="68"/>
      <c r="J1646" s="68"/>
      <c r="K1646" s="34"/>
      <c r="L1646" s="75">
        <v>1646</v>
      </c>
      <c r="M164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46" s="77" t="s">
        <v>2278</v>
      </c>
      <c r="O1646" s="79">
        <v>44529.455000000002</v>
      </c>
      <c r="P1646" s="77" t="s">
        <v>2979</v>
      </c>
      <c r="Q1646" s="77"/>
      <c r="R1646" s="77"/>
      <c r="S1646" s="77"/>
      <c r="T1646" s="79">
        <v>44529.455000000002</v>
      </c>
      <c r="U1646" s="80" t="s">
        <v>5407</v>
      </c>
      <c r="V1646" s="77"/>
      <c r="W1646" s="77"/>
      <c r="X1646" s="81" t="s">
        <v>7406</v>
      </c>
      <c r="Y1646" s="77"/>
    </row>
    <row r="1647" spans="1:25" x14ac:dyDescent="0.25">
      <c r="A1647" s="62" t="s">
        <v>1115</v>
      </c>
      <c r="B1647" s="62" t="s">
        <v>1627</v>
      </c>
      <c r="C1647" s="63"/>
      <c r="D1647" s="64"/>
      <c r="E1647" s="65"/>
      <c r="F1647" s="66"/>
      <c r="G1647" s="63" t="str">
        <f>IF(Edges[[#This Row],[Relationship]]="Tweet","Skip","Show")</f>
        <v>Show</v>
      </c>
      <c r="H1647" s="67"/>
      <c r="I1647" s="68"/>
      <c r="J1647" s="68"/>
      <c r="K1647" s="34"/>
      <c r="L1647" s="75">
        <v>1647</v>
      </c>
      <c r="M164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47" s="77" t="s">
        <v>2278</v>
      </c>
      <c r="O1647" s="79">
        <v>44529.45516203704</v>
      </c>
      <c r="P1647" s="77" t="s">
        <v>2980</v>
      </c>
      <c r="Q1647" s="77"/>
      <c r="R1647" s="77"/>
      <c r="S1647" s="77"/>
      <c r="T1647" s="79">
        <v>44529.45516203704</v>
      </c>
      <c r="U1647" s="80" t="s">
        <v>5408</v>
      </c>
      <c r="V1647" s="77"/>
      <c r="W1647" s="77"/>
      <c r="X1647" s="81" t="s">
        <v>7407</v>
      </c>
      <c r="Y1647" s="77"/>
    </row>
    <row r="1648" spans="1:25" x14ac:dyDescent="0.25">
      <c r="A1648" s="62" t="s">
        <v>1116</v>
      </c>
      <c r="B1648" s="62" t="s">
        <v>1116</v>
      </c>
      <c r="C1648" s="63"/>
      <c r="D1648" s="64"/>
      <c r="E1648" s="65"/>
      <c r="F1648" s="66"/>
      <c r="G1648" s="63" t="str">
        <f>IF(Edges[[#This Row],[Relationship]]="Tweet","Skip","Show")</f>
        <v>Skip</v>
      </c>
      <c r="H1648" s="67"/>
      <c r="I1648" s="68"/>
      <c r="J1648" s="68"/>
      <c r="K1648" s="34"/>
      <c r="L1648" s="75">
        <v>1648</v>
      </c>
      <c r="M164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48" s="77" t="s">
        <v>178</v>
      </c>
      <c r="O1648" s="79">
        <v>44529.455289351848</v>
      </c>
      <c r="P1648" s="77" t="s">
        <v>2981</v>
      </c>
      <c r="Q1648" s="80" t="s">
        <v>3819</v>
      </c>
      <c r="R1648" s="77" t="s">
        <v>4073</v>
      </c>
      <c r="S1648" s="77"/>
      <c r="T1648" s="79">
        <v>44529.455289351848</v>
      </c>
      <c r="U1648" s="80" t="s">
        <v>5409</v>
      </c>
      <c r="V1648" s="77"/>
      <c r="W1648" s="77"/>
      <c r="X1648" s="81" t="s">
        <v>7408</v>
      </c>
      <c r="Y1648" s="77"/>
    </row>
    <row r="1649" spans="1:25" x14ac:dyDescent="0.25">
      <c r="A1649" s="62" t="s">
        <v>1117</v>
      </c>
      <c r="B1649" s="62" t="s">
        <v>1478</v>
      </c>
      <c r="C1649" s="63"/>
      <c r="D1649" s="64"/>
      <c r="E1649" s="65"/>
      <c r="F1649" s="66"/>
      <c r="G1649" s="63" t="str">
        <f>IF(Edges[[#This Row],[Relationship]]="Tweet","Skip","Show")</f>
        <v>Show</v>
      </c>
      <c r="H1649" s="67"/>
      <c r="I1649" s="68"/>
      <c r="J1649" s="68"/>
      <c r="K1649" s="34"/>
      <c r="L1649" s="75">
        <v>1649</v>
      </c>
      <c r="M164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49" s="77" t="s">
        <v>2278</v>
      </c>
      <c r="O1649" s="79">
        <v>44529.455347222225</v>
      </c>
      <c r="P1649" s="77" t="s">
        <v>2294</v>
      </c>
      <c r="Q1649" s="77"/>
      <c r="R1649" s="77"/>
      <c r="S1649" s="77" t="s">
        <v>4104</v>
      </c>
      <c r="T1649" s="79">
        <v>44529.455347222225</v>
      </c>
      <c r="U1649" s="80" t="s">
        <v>5410</v>
      </c>
      <c r="V1649" s="77"/>
      <c r="W1649" s="77"/>
      <c r="X1649" s="81" t="s">
        <v>7409</v>
      </c>
      <c r="Y1649" s="77"/>
    </row>
    <row r="1650" spans="1:25" x14ac:dyDescent="0.25">
      <c r="A1650" s="62" t="s">
        <v>1118</v>
      </c>
      <c r="B1650" s="62" t="s">
        <v>1631</v>
      </c>
      <c r="C1650" s="63"/>
      <c r="D1650" s="64"/>
      <c r="E1650" s="65"/>
      <c r="F1650" s="66"/>
      <c r="G1650" s="63" t="str">
        <f>IF(Edges[[#This Row],[Relationship]]="Tweet","Skip","Show")</f>
        <v>Show</v>
      </c>
      <c r="H1650" s="67"/>
      <c r="I1650" s="68"/>
      <c r="J1650" s="68"/>
      <c r="K1650" s="34"/>
      <c r="L1650" s="75">
        <v>1650</v>
      </c>
      <c r="M165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50" s="77" t="s">
        <v>2278</v>
      </c>
      <c r="O1650" s="79">
        <v>44529.455543981479</v>
      </c>
      <c r="P1650" s="77" t="s">
        <v>2784</v>
      </c>
      <c r="Q1650" s="77"/>
      <c r="R1650" s="77"/>
      <c r="S1650" s="77"/>
      <c r="T1650" s="79">
        <v>44529.455543981479</v>
      </c>
      <c r="U1650" s="80" t="s">
        <v>5411</v>
      </c>
      <c r="V1650" s="77"/>
      <c r="W1650" s="77"/>
      <c r="X1650" s="81" t="s">
        <v>7410</v>
      </c>
      <c r="Y1650" s="77"/>
    </row>
    <row r="1651" spans="1:25" x14ac:dyDescent="0.25">
      <c r="A1651" s="62" t="s">
        <v>1119</v>
      </c>
      <c r="B1651" s="62" t="s">
        <v>1841</v>
      </c>
      <c r="C1651" s="63"/>
      <c r="D1651" s="64"/>
      <c r="E1651" s="65"/>
      <c r="F1651" s="66"/>
      <c r="G1651" s="63" t="str">
        <f>IF(Edges[[#This Row],[Relationship]]="Tweet","Skip","Show")</f>
        <v>Show</v>
      </c>
      <c r="H1651" s="67"/>
      <c r="I1651" s="68"/>
      <c r="J1651" s="68"/>
      <c r="K1651" s="34"/>
      <c r="L1651" s="75">
        <v>1651</v>
      </c>
      <c r="M165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51" s="77" t="s">
        <v>2278</v>
      </c>
      <c r="O1651" s="79">
        <v>44529.455682870372</v>
      </c>
      <c r="P1651" s="77" t="s">
        <v>2504</v>
      </c>
      <c r="Q1651" s="77"/>
      <c r="R1651" s="77"/>
      <c r="S1651" s="77"/>
      <c r="T1651" s="79">
        <v>44529.455682870372</v>
      </c>
      <c r="U1651" s="80" t="s">
        <v>5412</v>
      </c>
      <c r="V1651" s="77"/>
      <c r="W1651" s="77"/>
      <c r="X1651" s="81" t="s">
        <v>7411</v>
      </c>
      <c r="Y1651" s="77"/>
    </row>
    <row r="1652" spans="1:25" x14ac:dyDescent="0.25">
      <c r="A1652" s="62" t="s">
        <v>1120</v>
      </c>
      <c r="B1652" s="62" t="s">
        <v>2042</v>
      </c>
      <c r="C1652" s="63"/>
      <c r="D1652" s="64"/>
      <c r="E1652" s="65"/>
      <c r="F1652" s="66"/>
      <c r="G1652" s="63" t="str">
        <f>IF(Edges[[#This Row],[Relationship]]="Tweet","Skip","Show")</f>
        <v>Show</v>
      </c>
      <c r="H1652" s="67"/>
      <c r="I1652" s="68"/>
      <c r="J1652" s="68"/>
      <c r="K1652" s="34"/>
      <c r="L1652" s="75">
        <v>1652</v>
      </c>
      <c r="M165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52" s="77" t="s">
        <v>2278</v>
      </c>
      <c r="O1652" s="79">
        <v>44529.456018518518</v>
      </c>
      <c r="P1652" s="77" t="s">
        <v>2982</v>
      </c>
      <c r="Q1652" s="80" t="s">
        <v>3820</v>
      </c>
      <c r="R1652" s="77" t="s">
        <v>4074</v>
      </c>
      <c r="S1652" s="77"/>
      <c r="T1652" s="79">
        <v>44529.456018518518</v>
      </c>
      <c r="U1652" s="80" t="s">
        <v>5413</v>
      </c>
      <c r="V1652" s="77"/>
      <c r="W1652" s="77"/>
      <c r="X1652" s="81" t="s">
        <v>7412</v>
      </c>
      <c r="Y1652" s="77"/>
    </row>
    <row r="1653" spans="1:25" x14ac:dyDescent="0.25">
      <c r="A1653" s="62" t="s">
        <v>1121</v>
      </c>
      <c r="B1653" s="62" t="s">
        <v>1627</v>
      </c>
      <c r="C1653" s="63"/>
      <c r="D1653" s="64"/>
      <c r="E1653" s="65"/>
      <c r="F1653" s="66"/>
      <c r="G1653" s="63" t="str">
        <f>IF(Edges[[#This Row],[Relationship]]="Tweet","Skip","Show")</f>
        <v>Show</v>
      </c>
      <c r="H1653" s="67"/>
      <c r="I1653" s="68"/>
      <c r="J1653" s="68"/>
      <c r="K1653" s="34"/>
      <c r="L1653" s="75">
        <v>1653</v>
      </c>
      <c r="M165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53" s="77" t="s">
        <v>2278</v>
      </c>
      <c r="O1653" s="79">
        <v>44529.456192129626</v>
      </c>
      <c r="P1653" s="77" t="s">
        <v>2980</v>
      </c>
      <c r="Q1653" s="77"/>
      <c r="R1653" s="77"/>
      <c r="S1653" s="77"/>
      <c r="T1653" s="79">
        <v>44529.456192129626</v>
      </c>
      <c r="U1653" s="80" t="s">
        <v>5414</v>
      </c>
      <c r="V1653" s="77"/>
      <c r="W1653" s="77"/>
      <c r="X1653" s="81" t="s">
        <v>7413</v>
      </c>
      <c r="Y1653" s="77"/>
    </row>
    <row r="1654" spans="1:25" x14ac:dyDescent="0.25">
      <c r="A1654" s="62" t="s">
        <v>1122</v>
      </c>
      <c r="B1654" s="62" t="s">
        <v>2043</v>
      </c>
      <c r="C1654" s="63"/>
      <c r="D1654" s="64"/>
      <c r="E1654" s="65"/>
      <c r="F1654" s="66"/>
      <c r="G1654" s="63" t="str">
        <f>IF(Edges[[#This Row],[Relationship]]="Tweet","Skip","Show")</f>
        <v>Show</v>
      </c>
      <c r="H1654" s="67"/>
      <c r="I1654" s="68"/>
      <c r="J1654" s="68"/>
      <c r="K1654" s="34"/>
      <c r="L1654" s="75">
        <v>1654</v>
      </c>
      <c r="M165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54" s="77" t="s">
        <v>2279</v>
      </c>
      <c r="O1654" s="79">
        <v>44529.456203703703</v>
      </c>
      <c r="P1654" s="77" t="s">
        <v>2983</v>
      </c>
      <c r="Q1654" s="77"/>
      <c r="R1654" s="77"/>
      <c r="S1654" s="77"/>
      <c r="T1654" s="79">
        <v>44529.456203703703</v>
      </c>
      <c r="U1654" s="80" t="s">
        <v>5415</v>
      </c>
      <c r="V1654" s="77"/>
      <c r="W1654" s="77"/>
      <c r="X1654" s="81" t="s">
        <v>7414</v>
      </c>
      <c r="Y1654" s="81" t="s">
        <v>8450</v>
      </c>
    </row>
    <row r="1655" spans="1:25" x14ac:dyDescent="0.25">
      <c r="A1655" s="62" t="s">
        <v>1123</v>
      </c>
      <c r="B1655" s="62" t="s">
        <v>1123</v>
      </c>
      <c r="C1655" s="63"/>
      <c r="D1655" s="64"/>
      <c r="E1655" s="65"/>
      <c r="F1655" s="66"/>
      <c r="G1655" s="63" t="str">
        <f>IF(Edges[[#This Row],[Relationship]]="Tweet","Skip","Show")</f>
        <v>Skip</v>
      </c>
      <c r="H1655" s="67"/>
      <c r="I1655" s="68"/>
      <c r="J1655" s="68"/>
      <c r="K1655" s="34"/>
      <c r="L1655" s="75">
        <v>1655</v>
      </c>
      <c r="M165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55" s="77" t="s">
        <v>178</v>
      </c>
      <c r="O1655" s="79">
        <v>44529.456331018519</v>
      </c>
      <c r="P1655" s="77" t="s">
        <v>2984</v>
      </c>
      <c r="Q1655" s="80" t="s">
        <v>3821</v>
      </c>
      <c r="R1655" s="77" t="s">
        <v>4075</v>
      </c>
      <c r="S1655" s="77"/>
      <c r="T1655" s="79">
        <v>44529.456331018519</v>
      </c>
      <c r="U1655" s="80" t="s">
        <v>5416</v>
      </c>
      <c r="V1655" s="77"/>
      <c r="W1655" s="77"/>
      <c r="X1655" s="81" t="s">
        <v>7415</v>
      </c>
      <c r="Y1655" s="77"/>
    </row>
    <row r="1656" spans="1:25" x14ac:dyDescent="0.25">
      <c r="A1656" s="62" t="s">
        <v>1124</v>
      </c>
      <c r="B1656" s="62" t="s">
        <v>1124</v>
      </c>
      <c r="C1656" s="63"/>
      <c r="D1656" s="64"/>
      <c r="E1656" s="65"/>
      <c r="F1656" s="66"/>
      <c r="G1656" s="63" t="str">
        <f>IF(Edges[[#This Row],[Relationship]]="Tweet","Skip","Show")</f>
        <v>Skip</v>
      </c>
      <c r="H1656" s="67"/>
      <c r="I1656" s="68"/>
      <c r="J1656" s="68"/>
      <c r="K1656" s="34"/>
      <c r="L1656" s="75">
        <v>1656</v>
      </c>
      <c r="M165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56" s="77" t="s">
        <v>178</v>
      </c>
      <c r="O1656" s="79">
        <v>44529.333344907405</v>
      </c>
      <c r="P1656" s="77" t="s">
        <v>2985</v>
      </c>
      <c r="Q1656" s="80" t="s">
        <v>3822</v>
      </c>
      <c r="R1656" s="77" t="s">
        <v>4018</v>
      </c>
      <c r="S1656" s="77"/>
      <c r="T1656" s="79">
        <v>44529.333344907405</v>
      </c>
      <c r="U1656" s="80" t="s">
        <v>5417</v>
      </c>
      <c r="V1656" s="77"/>
      <c r="W1656" s="77"/>
      <c r="X1656" s="81" t="s">
        <v>7416</v>
      </c>
      <c r="Y1656" s="77"/>
    </row>
    <row r="1657" spans="1:25" x14ac:dyDescent="0.25">
      <c r="A1657" s="62" t="s">
        <v>1124</v>
      </c>
      <c r="B1657" s="62" t="s">
        <v>1124</v>
      </c>
      <c r="C1657" s="63"/>
      <c r="D1657" s="64"/>
      <c r="E1657" s="65"/>
      <c r="F1657" s="66"/>
      <c r="G1657" s="63" t="str">
        <f>IF(Edges[[#This Row],[Relationship]]="Tweet","Skip","Show")</f>
        <v>Skip</v>
      </c>
      <c r="H1657" s="67"/>
      <c r="I1657" s="68"/>
      <c r="J1657" s="68"/>
      <c r="K1657" s="34"/>
      <c r="L1657" s="75">
        <v>1657</v>
      </c>
      <c r="M165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57" s="77" t="s">
        <v>178</v>
      </c>
      <c r="O1657" s="79">
        <v>44529.427789351852</v>
      </c>
      <c r="P1657" s="77" t="s">
        <v>2986</v>
      </c>
      <c r="Q1657" s="77"/>
      <c r="R1657" s="77"/>
      <c r="S1657" s="77"/>
      <c r="T1657" s="79">
        <v>44529.427789351852</v>
      </c>
      <c r="U1657" s="80" t="s">
        <v>5418</v>
      </c>
      <c r="V1657" s="77"/>
      <c r="W1657" s="77"/>
      <c r="X1657" s="81" t="s">
        <v>7417</v>
      </c>
      <c r="Y1657" s="77"/>
    </row>
    <row r="1658" spans="1:25" x14ac:dyDescent="0.25">
      <c r="A1658" s="62" t="s">
        <v>1124</v>
      </c>
      <c r="B1658" s="62" t="s">
        <v>1125</v>
      </c>
      <c r="C1658" s="63"/>
      <c r="D1658" s="64"/>
      <c r="E1658" s="65"/>
      <c r="F1658" s="66"/>
      <c r="G1658" s="63" t="str">
        <f>IF(Edges[[#This Row],[Relationship]]="Tweet","Skip","Show")</f>
        <v>Show</v>
      </c>
      <c r="H1658" s="67"/>
      <c r="I1658" s="68"/>
      <c r="J1658" s="68"/>
      <c r="K1658" s="34"/>
      <c r="L1658" s="75">
        <v>1658</v>
      </c>
      <c r="M165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58" s="77" t="s">
        <v>2279</v>
      </c>
      <c r="O1658" s="79">
        <v>44529.444351851853</v>
      </c>
      <c r="P1658" s="77" t="s">
        <v>2987</v>
      </c>
      <c r="Q1658" s="80" t="s">
        <v>3823</v>
      </c>
      <c r="R1658" s="77" t="s">
        <v>4076</v>
      </c>
      <c r="S1658" s="77"/>
      <c r="T1658" s="79">
        <v>44529.444351851853</v>
      </c>
      <c r="U1658" s="80" t="s">
        <v>5419</v>
      </c>
      <c r="V1658" s="77"/>
      <c r="W1658" s="77"/>
      <c r="X1658" s="81" t="s">
        <v>7418</v>
      </c>
      <c r="Y1658" s="81" t="s">
        <v>7419</v>
      </c>
    </row>
    <row r="1659" spans="1:25" x14ac:dyDescent="0.25">
      <c r="A1659" s="62" t="s">
        <v>1125</v>
      </c>
      <c r="B1659" s="62" t="s">
        <v>1124</v>
      </c>
      <c r="C1659" s="63"/>
      <c r="D1659" s="64"/>
      <c r="E1659" s="65"/>
      <c r="F1659" s="66"/>
      <c r="G1659" s="63" t="str">
        <f>IF(Edges[[#This Row],[Relationship]]="Tweet","Skip","Show")</f>
        <v>Show</v>
      </c>
      <c r="H1659" s="67"/>
      <c r="I1659" s="68"/>
      <c r="J1659" s="68"/>
      <c r="K1659" s="34"/>
      <c r="L1659" s="75">
        <v>1659</v>
      </c>
      <c r="M165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59" s="77" t="s">
        <v>2279</v>
      </c>
      <c r="O1659" s="79">
        <v>44529.44122685185</v>
      </c>
      <c r="P1659" s="77" t="s">
        <v>2988</v>
      </c>
      <c r="Q1659" s="77"/>
      <c r="R1659" s="77"/>
      <c r="S1659" s="77"/>
      <c r="T1659" s="79">
        <v>44529.44122685185</v>
      </c>
      <c r="U1659" s="80" t="s">
        <v>5420</v>
      </c>
      <c r="V1659" s="77"/>
      <c r="W1659" s="77"/>
      <c r="X1659" s="81" t="s">
        <v>7419</v>
      </c>
      <c r="Y1659" s="81" t="s">
        <v>7417</v>
      </c>
    </row>
    <row r="1660" spans="1:25" x14ac:dyDescent="0.25">
      <c r="A1660" s="62" t="s">
        <v>1125</v>
      </c>
      <c r="B1660" s="62" t="s">
        <v>1124</v>
      </c>
      <c r="C1660" s="63"/>
      <c r="D1660" s="64"/>
      <c r="E1660" s="65"/>
      <c r="F1660" s="66"/>
      <c r="G1660" s="63" t="str">
        <f>IF(Edges[[#This Row],[Relationship]]="Tweet","Skip","Show")</f>
        <v>Show</v>
      </c>
      <c r="H1660" s="67"/>
      <c r="I1660" s="68"/>
      <c r="J1660" s="68"/>
      <c r="K1660" s="34"/>
      <c r="L1660" s="75">
        <v>1660</v>
      </c>
      <c r="M166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60" s="77" t="s">
        <v>2278</v>
      </c>
      <c r="O1660" s="79">
        <v>44529.456574074073</v>
      </c>
      <c r="P1660" s="77" t="s">
        <v>2989</v>
      </c>
      <c r="Q1660" s="80" t="s">
        <v>3823</v>
      </c>
      <c r="R1660" s="77" t="s">
        <v>4076</v>
      </c>
      <c r="S1660" s="77"/>
      <c r="T1660" s="79">
        <v>44529.456574074073</v>
      </c>
      <c r="U1660" s="80" t="s">
        <v>5421</v>
      </c>
      <c r="V1660" s="77"/>
      <c r="W1660" s="77"/>
      <c r="X1660" s="81" t="s">
        <v>7420</v>
      </c>
      <c r="Y1660" s="77"/>
    </row>
    <row r="1661" spans="1:25" x14ac:dyDescent="0.25">
      <c r="A1661" s="62" t="s">
        <v>1125</v>
      </c>
      <c r="B1661" s="62" t="s">
        <v>1125</v>
      </c>
      <c r="C1661" s="63"/>
      <c r="D1661" s="64"/>
      <c r="E1661" s="65"/>
      <c r="F1661" s="66"/>
      <c r="G1661" s="63" t="str">
        <f>IF(Edges[[#This Row],[Relationship]]="Tweet","Skip","Show")</f>
        <v>Skip</v>
      </c>
      <c r="H1661" s="67"/>
      <c r="I1661" s="68"/>
      <c r="J1661" s="68"/>
      <c r="K1661" s="34"/>
      <c r="L1661" s="75">
        <v>1661</v>
      </c>
      <c r="M166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61" s="77" t="s">
        <v>178</v>
      </c>
      <c r="O1661" s="79">
        <v>44529.270578703705</v>
      </c>
      <c r="P1661" s="77" t="s">
        <v>2990</v>
      </c>
      <c r="Q1661" s="80" t="s">
        <v>3824</v>
      </c>
      <c r="R1661" s="77" t="s">
        <v>4018</v>
      </c>
      <c r="S1661" s="77" t="s">
        <v>4149</v>
      </c>
      <c r="T1661" s="79">
        <v>44529.270578703705</v>
      </c>
      <c r="U1661" s="80" t="s">
        <v>5422</v>
      </c>
      <c r="V1661" s="77"/>
      <c r="W1661" s="77"/>
      <c r="X1661" s="81" t="s">
        <v>7421</v>
      </c>
      <c r="Y1661" s="77"/>
    </row>
    <row r="1662" spans="1:25" x14ac:dyDescent="0.25">
      <c r="A1662" s="62" t="s">
        <v>1125</v>
      </c>
      <c r="B1662" s="62" t="s">
        <v>1125</v>
      </c>
      <c r="C1662" s="63"/>
      <c r="D1662" s="64"/>
      <c r="E1662" s="65"/>
      <c r="F1662" s="66"/>
      <c r="G1662" s="63" t="str">
        <f>IF(Edges[[#This Row],[Relationship]]="Tweet","Skip","Show")</f>
        <v>Skip</v>
      </c>
      <c r="H1662" s="67"/>
      <c r="I1662" s="68"/>
      <c r="J1662" s="68"/>
      <c r="K1662" s="34"/>
      <c r="L1662" s="75">
        <v>1662</v>
      </c>
      <c r="M166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62" s="77" t="s">
        <v>178</v>
      </c>
      <c r="O1662" s="79">
        <v>44529.272187499999</v>
      </c>
      <c r="P1662" s="77" t="s">
        <v>2991</v>
      </c>
      <c r="Q1662" s="80" t="s">
        <v>3825</v>
      </c>
      <c r="R1662" s="77" t="s">
        <v>4018</v>
      </c>
      <c r="S1662" s="77"/>
      <c r="T1662" s="79">
        <v>44529.272187499999</v>
      </c>
      <c r="U1662" s="80" t="s">
        <v>5423</v>
      </c>
      <c r="V1662" s="77"/>
      <c r="W1662" s="77"/>
      <c r="X1662" s="81" t="s">
        <v>7422</v>
      </c>
      <c r="Y1662" s="81" t="s">
        <v>7421</v>
      </c>
    </row>
    <row r="1663" spans="1:25" x14ac:dyDescent="0.25">
      <c r="A1663" s="62" t="s">
        <v>1125</v>
      </c>
      <c r="B1663" s="62" t="s">
        <v>1125</v>
      </c>
      <c r="C1663" s="63"/>
      <c r="D1663" s="64"/>
      <c r="E1663" s="65"/>
      <c r="F1663" s="66"/>
      <c r="G1663" s="63" t="str">
        <f>IF(Edges[[#This Row],[Relationship]]="Tweet","Skip","Show")</f>
        <v>Skip</v>
      </c>
      <c r="H1663" s="67"/>
      <c r="I1663" s="68"/>
      <c r="J1663" s="68"/>
      <c r="K1663" s="34"/>
      <c r="L1663" s="75">
        <v>1663</v>
      </c>
      <c r="M166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63" s="77" t="s">
        <v>178</v>
      </c>
      <c r="O1663" s="79">
        <v>44529.3512962963</v>
      </c>
      <c r="P1663" s="77" t="s">
        <v>2992</v>
      </c>
      <c r="Q1663" s="80" t="s">
        <v>3826</v>
      </c>
      <c r="R1663" s="77" t="s">
        <v>4018</v>
      </c>
      <c r="S1663" s="77"/>
      <c r="T1663" s="79">
        <v>44529.3512962963</v>
      </c>
      <c r="U1663" s="80" t="s">
        <v>5424</v>
      </c>
      <c r="V1663" s="77"/>
      <c r="W1663" s="77"/>
      <c r="X1663" s="81" t="s">
        <v>7423</v>
      </c>
      <c r="Y1663" s="81" t="s">
        <v>8451</v>
      </c>
    </row>
    <row r="1664" spans="1:25" x14ac:dyDescent="0.25">
      <c r="A1664" s="62" t="s">
        <v>1126</v>
      </c>
      <c r="B1664" s="62" t="s">
        <v>1631</v>
      </c>
      <c r="C1664" s="63"/>
      <c r="D1664" s="64"/>
      <c r="E1664" s="65"/>
      <c r="F1664" s="66"/>
      <c r="G1664" s="63" t="str">
        <f>IF(Edges[[#This Row],[Relationship]]="Tweet","Skip","Show")</f>
        <v>Show</v>
      </c>
      <c r="H1664" s="67"/>
      <c r="I1664" s="68"/>
      <c r="J1664" s="68"/>
      <c r="K1664" s="34"/>
      <c r="L1664" s="75">
        <v>1664</v>
      </c>
      <c r="M166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64" s="77" t="s">
        <v>2278</v>
      </c>
      <c r="O1664" s="79">
        <v>44529.456712962965</v>
      </c>
      <c r="P1664" s="77" t="s">
        <v>2784</v>
      </c>
      <c r="Q1664" s="77"/>
      <c r="R1664" s="77"/>
      <c r="S1664" s="77"/>
      <c r="T1664" s="79">
        <v>44529.456712962965</v>
      </c>
      <c r="U1664" s="80" t="s">
        <v>5425</v>
      </c>
      <c r="V1664" s="77"/>
      <c r="W1664" s="77"/>
      <c r="X1664" s="81" t="s">
        <v>7424</v>
      </c>
      <c r="Y1664" s="77"/>
    </row>
    <row r="1665" spans="1:25" x14ac:dyDescent="0.25">
      <c r="A1665" s="62" t="s">
        <v>1127</v>
      </c>
      <c r="B1665" s="62" t="s">
        <v>1127</v>
      </c>
      <c r="C1665" s="63"/>
      <c r="D1665" s="64"/>
      <c r="E1665" s="65"/>
      <c r="F1665" s="66"/>
      <c r="G1665" s="63" t="str">
        <f>IF(Edges[[#This Row],[Relationship]]="Tweet","Skip","Show")</f>
        <v>Skip</v>
      </c>
      <c r="H1665" s="67"/>
      <c r="I1665" s="68"/>
      <c r="J1665" s="68"/>
      <c r="K1665" s="34"/>
      <c r="L1665" s="75">
        <v>1665</v>
      </c>
      <c r="M166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65" s="77" t="s">
        <v>178</v>
      </c>
      <c r="O1665" s="79">
        <v>44529.456782407404</v>
      </c>
      <c r="P1665" s="77" t="s">
        <v>2993</v>
      </c>
      <c r="Q1665" s="77"/>
      <c r="R1665" s="77"/>
      <c r="S1665" s="77"/>
      <c r="T1665" s="79">
        <v>44529.456782407404</v>
      </c>
      <c r="U1665" s="80" t="s">
        <v>5426</v>
      </c>
      <c r="V1665" s="77"/>
      <c r="W1665" s="77"/>
      <c r="X1665" s="81" t="s">
        <v>7425</v>
      </c>
      <c r="Y1665" s="77"/>
    </row>
    <row r="1666" spans="1:25" x14ac:dyDescent="0.25">
      <c r="A1666" s="62" t="s">
        <v>1128</v>
      </c>
      <c r="B1666" s="62" t="s">
        <v>1631</v>
      </c>
      <c r="C1666" s="63"/>
      <c r="D1666" s="64"/>
      <c r="E1666" s="65"/>
      <c r="F1666" s="66"/>
      <c r="G1666" s="63" t="str">
        <f>IF(Edges[[#This Row],[Relationship]]="Tweet","Skip","Show")</f>
        <v>Show</v>
      </c>
      <c r="H1666" s="67"/>
      <c r="I1666" s="68"/>
      <c r="J1666" s="68"/>
      <c r="K1666" s="34"/>
      <c r="L1666" s="75">
        <v>1666</v>
      </c>
      <c r="M166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66" s="77" t="s">
        <v>2278</v>
      </c>
      <c r="O1666" s="79">
        <v>44529.45721064815</v>
      </c>
      <c r="P1666" s="77" t="s">
        <v>2784</v>
      </c>
      <c r="Q1666" s="77"/>
      <c r="R1666" s="77"/>
      <c r="S1666" s="77"/>
      <c r="T1666" s="79">
        <v>44529.45721064815</v>
      </c>
      <c r="U1666" s="80" t="s">
        <v>5427</v>
      </c>
      <c r="V1666" s="77"/>
      <c r="W1666" s="77"/>
      <c r="X1666" s="81" t="s">
        <v>7426</v>
      </c>
      <c r="Y1666" s="77"/>
    </row>
    <row r="1667" spans="1:25" x14ac:dyDescent="0.25">
      <c r="A1667" s="62" t="s">
        <v>1129</v>
      </c>
      <c r="B1667" s="62" t="s">
        <v>1631</v>
      </c>
      <c r="C1667" s="63"/>
      <c r="D1667" s="64"/>
      <c r="E1667" s="65"/>
      <c r="F1667" s="66"/>
      <c r="G1667" s="63" t="str">
        <f>IF(Edges[[#This Row],[Relationship]]="Tweet","Skip","Show")</f>
        <v>Show</v>
      </c>
      <c r="H1667" s="67"/>
      <c r="I1667" s="68"/>
      <c r="J1667" s="68"/>
      <c r="K1667" s="34"/>
      <c r="L1667" s="75">
        <v>1667</v>
      </c>
      <c r="M166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67" s="77" t="s">
        <v>2278</v>
      </c>
      <c r="O1667" s="79">
        <v>44529.45721064815</v>
      </c>
      <c r="P1667" s="77" t="s">
        <v>2784</v>
      </c>
      <c r="Q1667" s="77"/>
      <c r="R1667" s="77"/>
      <c r="S1667" s="77"/>
      <c r="T1667" s="79">
        <v>44529.45721064815</v>
      </c>
      <c r="U1667" s="80" t="s">
        <v>5428</v>
      </c>
      <c r="V1667" s="77"/>
      <c r="W1667" s="77"/>
      <c r="X1667" s="81" t="s">
        <v>7427</v>
      </c>
      <c r="Y1667" s="77"/>
    </row>
    <row r="1668" spans="1:25" x14ac:dyDescent="0.25">
      <c r="A1668" s="62" t="s">
        <v>1130</v>
      </c>
      <c r="B1668" s="62" t="s">
        <v>2001</v>
      </c>
      <c r="C1668" s="63"/>
      <c r="D1668" s="64"/>
      <c r="E1668" s="65"/>
      <c r="F1668" s="66"/>
      <c r="G1668" s="63" t="str">
        <f>IF(Edges[[#This Row],[Relationship]]="Tweet","Skip","Show")</f>
        <v>Show</v>
      </c>
      <c r="H1668" s="67"/>
      <c r="I1668" s="68"/>
      <c r="J1668" s="68"/>
      <c r="K1668" s="34"/>
      <c r="L1668" s="75">
        <v>1668</v>
      </c>
      <c r="M166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68" s="77" t="s">
        <v>2278</v>
      </c>
      <c r="O1668" s="79">
        <v>44529.457696759258</v>
      </c>
      <c r="P1668" s="77" t="s">
        <v>2858</v>
      </c>
      <c r="Q1668" s="77"/>
      <c r="R1668" s="77"/>
      <c r="S1668" s="77"/>
      <c r="T1668" s="79">
        <v>44529.457696759258</v>
      </c>
      <c r="U1668" s="80" t="s">
        <v>5429</v>
      </c>
      <c r="V1668" s="77"/>
      <c r="W1668" s="77"/>
      <c r="X1668" s="81" t="s">
        <v>7428</v>
      </c>
      <c r="Y1668" s="77"/>
    </row>
    <row r="1669" spans="1:25" x14ac:dyDescent="0.25">
      <c r="A1669" s="62" t="s">
        <v>1130</v>
      </c>
      <c r="B1669" s="62" t="s">
        <v>2002</v>
      </c>
      <c r="C1669" s="63"/>
      <c r="D1669" s="64"/>
      <c r="E1669" s="65"/>
      <c r="F1669" s="66"/>
      <c r="G1669" s="63" t="str">
        <f>IF(Edges[[#This Row],[Relationship]]="Tweet","Skip","Show")</f>
        <v>Show</v>
      </c>
      <c r="H1669" s="67"/>
      <c r="I1669" s="68"/>
      <c r="J1669" s="68"/>
      <c r="K1669" s="34"/>
      <c r="L1669" s="75">
        <v>1669</v>
      </c>
      <c r="M166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69" s="77" t="s">
        <v>2278</v>
      </c>
      <c r="O1669" s="79">
        <v>44529.457696759258</v>
      </c>
      <c r="P1669" s="77" t="s">
        <v>2858</v>
      </c>
      <c r="Q1669" s="77"/>
      <c r="R1669" s="77"/>
      <c r="S1669" s="77"/>
      <c r="T1669" s="79">
        <v>44529.457696759258</v>
      </c>
      <c r="U1669" s="80" t="s">
        <v>5429</v>
      </c>
      <c r="V1669" s="77"/>
      <c r="W1669" s="77"/>
      <c r="X1669" s="81" t="s">
        <v>7428</v>
      </c>
      <c r="Y1669" s="77"/>
    </row>
    <row r="1670" spans="1:25" x14ac:dyDescent="0.25">
      <c r="A1670" s="62" t="s">
        <v>1130</v>
      </c>
      <c r="B1670" s="62" t="s">
        <v>2003</v>
      </c>
      <c r="C1670" s="63"/>
      <c r="D1670" s="64"/>
      <c r="E1670" s="65"/>
      <c r="F1670" s="66"/>
      <c r="G1670" s="63" t="str">
        <f>IF(Edges[[#This Row],[Relationship]]="Tweet","Skip","Show")</f>
        <v>Show</v>
      </c>
      <c r="H1670" s="67"/>
      <c r="I1670" s="68"/>
      <c r="J1670" s="68"/>
      <c r="K1670" s="34"/>
      <c r="L1670" s="75">
        <v>1670</v>
      </c>
      <c r="M167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70" s="77" t="s">
        <v>2278</v>
      </c>
      <c r="O1670" s="79">
        <v>44529.457696759258</v>
      </c>
      <c r="P1670" s="77" t="s">
        <v>2858</v>
      </c>
      <c r="Q1670" s="77"/>
      <c r="R1670" s="77"/>
      <c r="S1670" s="77"/>
      <c r="T1670" s="79">
        <v>44529.457696759258</v>
      </c>
      <c r="U1670" s="80" t="s">
        <v>5429</v>
      </c>
      <c r="V1670" s="77"/>
      <c r="W1670" s="77"/>
      <c r="X1670" s="81" t="s">
        <v>7428</v>
      </c>
      <c r="Y1670" s="77"/>
    </row>
    <row r="1671" spans="1:25" x14ac:dyDescent="0.25">
      <c r="A1671" s="62" t="s">
        <v>1130</v>
      </c>
      <c r="B1671" s="62" t="s">
        <v>2004</v>
      </c>
      <c r="C1671" s="63"/>
      <c r="D1671" s="64"/>
      <c r="E1671" s="65"/>
      <c r="F1671" s="66"/>
      <c r="G1671" s="63" t="str">
        <f>IF(Edges[[#This Row],[Relationship]]="Tweet","Skip","Show")</f>
        <v>Show</v>
      </c>
      <c r="H1671" s="67"/>
      <c r="I1671" s="68"/>
      <c r="J1671" s="68"/>
      <c r="K1671" s="34"/>
      <c r="L1671" s="75">
        <v>1671</v>
      </c>
      <c r="M167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71" s="77" t="s">
        <v>2278</v>
      </c>
      <c r="O1671" s="79">
        <v>44529.457696759258</v>
      </c>
      <c r="P1671" s="77" t="s">
        <v>2858</v>
      </c>
      <c r="Q1671" s="77"/>
      <c r="R1671" s="77"/>
      <c r="S1671" s="77"/>
      <c r="T1671" s="79">
        <v>44529.457696759258</v>
      </c>
      <c r="U1671" s="80" t="s">
        <v>5429</v>
      </c>
      <c r="V1671" s="77"/>
      <c r="W1671" s="77"/>
      <c r="X1671" s="81" t="s">
        <v>7428</v>
      </c>
      <c r="Y1671" s="77"/>
    </row>
    <row r="1672" spans="1:25" x14ac:dyDescent="0.25">
      <c r="A1672" s="62" t="s">
        <v>1130</v>
      </c>
      <c r="B1672" s="62" t="s">
        <v>2005</v>
      </c>
      <c r="C1672" s="63"/>
      <c r="D1672" s="64"/>
      <c r="E1672" s="65"/>
      <c r="F1672" s="66"/>
      <c r="G1672" s="63" t="str">
        <f>IF(Edges[[#This Row],[Relationship]]="Tweet","Skip","Show")</f>
        <v>Show</v>
      </c>
      <c r="H1672" s="67"/>
      <c r="I1672" s="68"/>
      <c r="J1672" s="68"/>
      <c r="K1672" s="34"/>
      <c r="L1672" s="75">
        <v>1672</v>
      </c>
      <c r="M167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72" s="77" t="s">
        <v>2278</v>
      </c>
      <c r="O1672" s="79">
        <v>44529.457696759258</v>
      </c>
      <c r="P1672" s="77" t="s">
        <v>2858</v>
      </c>
      <c r="Q1672" s="77"/>
      <c r="R1672" s="77"/>
      <c r="S1672" s="77"/>
      <c r="T1672" s="79">
        <v>44529.457696759258</v>
      </c>
      <c r="U1672" s="80" t="s">
        <v>5429</v>
      </c>
      <c r="V1672" s="77"/>
      <c r="W1672" s="77"/>
      <c r="X1672" s="81" t="s">
        <v>7428</v>
      </c>
      <c r="Y1672" s="77"/>
    </row>
    <row r="1673" spans="1:25" x14ac:dyDescent="0.25">
      <c r="A1673" s="62" t="s">
        <v>1130</v>
      </c>
      <c r="B1673" s="62" t="s">
        <v>1657</v>
      </c>
      <c r="C1673" s="63"/>
      <c r="D1673" s="64"/>
      <c r="E1673" s="65"/>
      <c r="F1673" s="66"/>
      <c r="G1673" s="63" t="str">
        <f>IF(Edges[[#This Row],[Relationship]]="Tweet","Skip","Show")</f>
        <v>Show</v>
      </c>
      <c r="H1673" s="67"/>
      <c r="I1673" s="68"/>
      <c r="J1673" s="68"/>
      <c r="K1673" s="34"/>
      <c r="L1673" s="75">
        <v>1673</v>
      </c>
      <c r="M167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73" s="77" t="s">
        <v>2278</v>
      </c>
      <c r="O1673" s="79">
        <v>44529.457696759258</v>
      </c>
      <c r="P1673" s="77" t="s">
        <v>2858</v>
      </c>
      <c r="Q1673" s="77"/>
      <c r="R1673" s="77"/>
      <c r="S1673" s="77"/>
      <c r="T1673" s="79">
        <v>44529.457696759258</v>
      </c>
      <c r="U1673" s="80" t="s">
        <v>5429</v>
      </c>
      <c r="V1673" s="77"/>
      <c r="W1673" s="77"/>
      <c r="X1673" s="81" t="s">
        <v>7428</v>
      </c>
      <c r="Y1673" s="77"/>
    </row>
    <row r="1674" spans="1:25" x14ac:dyDescent="0.25">
      <c r="A1674" s="62" t="s">
        <v>1131</v>
      </c>
      <c r="B1674" s="62" t="s">
        <v>1764</v>
      </c>
      <c r="C1674" s="63"/>
      <c r="D1674" s="64"/>
      <c r="E1674" s="65"/>
      <c r="F1674" s="66"/>
      <c r="G1674" s="63" t="str">
        <f>IF(Edges[[#This Row],[Relationship]]="Tweet","Skip","Show")</f>
        <v>Show</v>
      </c>
      <c r="H1674" s="67"/>
      <c r="I1674" s="68"/>
      <c r="J1674" s="68"/>
      <c r="K1674" s="34"/>
      <c r="L1674" s="75">
        <v>1674</v>
      </c>
      <c r="M167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74" s="77" t="s">
        <v>2278</v>
      </c>
      <c r="O1674" s="79">
        <v>44529.457928240743</v>
      </c>
      <c r="P1674" s="77" t="s">
        <v>2391</v>
      </c>
      <c r="Q1674" s="80" t="s">
        <v>3559</v>
      </c>
      <c r="R1674" s="77" t="s">
        <v>4027</v>
      </c>
      <c r="S1674" s="77"/>
      <c r="T1674" s="79">
        <v>44529.457928240743</v>
      </c>
      <c r="U1674" s="80" t="s">
        <v>5430</v>
      </c>
      <c r="V1674" s="77"/>
      <c r="W1674" s="77"/>
      <c r="X1674" s="81" t="s">
        <v>7429</v>
      </c>
      <c r="Y1674" s="77"/>
    </row>
    <row r="1675" spans="1:25" x14ac:dyDescent="0.25">
      <c r="A1675" s="62" t="s">
        <v>1132</v>
      </c>
      <c r="B1675" s="62" t="s">
        <v>1847</v>
      </c>
      <c r="C1675" s="63"/>
      <c r="D1675" s="64"/>
      <c r="E1675" s="65"/>
      <c r="F1675" s="66"/>
      <c r="G1675" s="63" t="str">
        <f>IF(Edges[[#This Row],[Relationship]]="Tweet","Skip","Show")</f>
        <v>Show</v>
      </c>
      <c r="H1675" s="67"/>
      <c r="I1675" s="68"/>
      <c r="J1675" s="68"/>
      <c r="K1675" s="34"/>
      <c r="L1675" s="75">
        <v>1675</v>
      </c>
      <c r="M167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75" s="77" t="s">
        <v>2278</v>
      </c>
      <c r="O1675" s="79">
        <v>44529.458009259259</v>
      </c>
      <c r="P1675" s="77" t="s">
        <v>2518</v>
      </c>
      <c r="Q1675" s="77"/>
      <c r="R1675" s="77"/>
      <c r="S1675" s="77"/>
      <c r="T1675" s="79">
        <v>44529.458009259259</v>
      </c>
      <c r="U1675" s="80" t="s">
        <v>5431</v>
      </c>
      <c r="V1675" s="77"/>
      <c r="W1675" s="77"/>
      <c r="X1675" s="81" t="s">
        <v>7430</v>
      </c>
      <c r="Y1675" s="77"/>
    </row>
    <row r="1676" spans="1:25" x14ac:dyDescent="0.25">
      <c r="A1676" s="62" t="s">
        <v>1132</v>
      </c>
      <c r="B1676" s="62" t="s">
        <v>1848</v>
      </c>
      <c r="C1676" s="63"/>
      <c r="D1676" s="64"/>
      <c r="E1676" s="65"/>
      <c r="F1676" s="66"/>
      <c r="G1676" s="63" t="str">
        <f>IF(Edges[[#This Row],[Relationship]]="Tweet","Skip","Show")</f>
        <v>Show</v>
      </c>
      <c r="H1676" s="67"/>
      <c r="I1676" s="68"/>
      <c r="J1676" s="68"/>
      <c r="K1676" s="34"/>
      <c r="L1676" s="75">
        <v>1676</v>
      </c>
      <c r="M167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76" s="77" t="s">
        <v>2278</v>
      </c>
      <c r="O1676" s="79">
        <v>44529.458009259259</v>
      </c>
      <c r="P1676" s="77" t="s">
        <v>2518</v>
      </c>
      <c r="Q1676" s="77"/>
      <c r="R1676" s="77"/>
      <c r="S1676" s="77"/>
      <c r="T1676" s="79">
        <v>44529.458009259259</v>
      </c>
      <c r="U1676" s="80" t="s">
        <v>5431</v>
      </c>
      <c r="V1676" s="77"/>
      <c r="W1676" s="77"/>
      <c r="X1676" s="81" t="s">
        <v>7430</v>
      </c>
      <c r="Y1676" s="77"/>
    </row>
    <row r="1677" spans="1:25" x14ac:dyDescent="0.25">
      <c r="A1677" s="62" t="s">
        <v>1132</v>
      </c>
      <c r="B1677" s="62" t="s">
        <v>1671</v>
      </c>
      <c r="C1677" s="63"/>
      <c r="D1677" s="64"/>
      <c r="E1677" s="65"/>
      <c r="F1677" s="66"/>
      <c r="G1677" s="63" t="str">
        <f>IF(Edges[[#This Row],[Relationship]]="Tweet","Skip","Show")</f>
        <v>Show</v>
      </c>
      <c r="H1677" s="67"/>
      <c r="I1677" s="68"/>
      <c r="J1677" s="68"/>
      <c r="K1677" s="34"/>
      <c r="L1677" s="75">
        <v>1677</v>
      </c>
      <c r="M167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77" s="77" t="s">
        <v>2278</v>
      </c>
      <c r="O1677" s="79">
        <v>44529.453831018516</v>
      </c>
      <c r="P1677" s="77" t="s">
        <v>2287</v>
      </c>
      <c r="Q1677" s="77"/>
      <c r="R1677" s="77"/>
      <c r="S1677" s="77"/>
      <c r="T1677" s="79">
        <v>44529.453831018516</v>
      </c>
      <c r="U1677" s="80" t="s">
        <v>5432</v>
      </c>
      <c r="V1677" s="77"/>
      <c r="W1677" s="77"/>
      <c r="X1677" s="81" t="s">
        <v>7431</v>
      </c>
      <c r="Y1677" s="77"/>
    </row>
    <row r="1678" spans="1:25" x14ac:dyDescent="0.25">
      <c r="A1678" s="62" t="s">
        <v>1133</v>
      </c>
      <c r="B1678" s="62" t="s">
        <v>1627</v>
      </c>
      <c r="C1678" s="63"/>
      <c r="D1678" s="64"/>
      <c r="E1678" s="65"/>
      <c r="F1678" s="66"/>
      <c r="G1678" s="63" t="str">
        <f>IF(Edges[[#This Row],[Relationship]]="Tweet","Skip","Show")</f>
        <v>Show</v>
      </c>
      <c r="H1678" s="67"/>
      <c r="I1678" s="68"/>
      <c r="J1678" s="68"/>
      <c r="K1678" s="34"/>
      <c r="L1678" s="75">
        <v>1678</v>
      </c>
      <c r="M167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78" s="77" t="s">
        <v>2279</v>
      </c>
      <c r="O1678" s="79">
        <v>44529.458171296297</v>
      </c>
      <c r="P1678" s="77" t="s">
        <v>2994</v>
      </c>
      <c r="Q1678" s="77"/>
      <c r="R1678" s="77"/>
      <c r="S1678" s="77"/>
      <c r="T1678" s="79">
        <v>44529.458171296297</v>
      </c>
      <c r="U1678" s="80" t="s">
        <v>5433</v>
      </c>
      <c r="V1678" s="77"/>
      <c r="W1678" s="77"/>
      <c r="X1678" s="81" t="s">
        <v>7432</v>
      </c>
      <c r="Y1678" s="81" t="s">
        <v>8228</v>
      </c>
    </row>
    <row r="1679" spans="1:25" x14ac:dyDescent="0.25">
      <c r="A1679" s="62" t="s">
        <v>1134</v>
      </c>
      <c r="B1679" s="62" t="s">
        <v>1882</v>
      </c>
      <c r="C1679" s="63"/>
      <c r="D1679" s="64"/>
      <c r="E1679" s="65"/>
      <c r="F1679" s="66"/>
      <c r="G1679" s="63" t="str">
        <f>IF(Edges[[#This Row],[Relationship]]="Tweet","Skip","Show")</f>
        <v>Show</v>
      </c>
      <c r="H1679" s="67"/>
      <c r="I1679" s="68"/>
      <c r="J1679" s="68"/>
      <c r="K1679" s="34"/>
      <c r="L1679" s="75">
        <v>1679</v>
      </c>
      <c r="M167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79" s="77" t="s">
        <v>2278</v>
      </c>
      <c r="O1679" s="79">
        <v>44529.458171296297</v>
      </c>
      <c r="P1679" s="77" t="s">
        <v>2622</v>
      </c>
      <c r="Q1679" s="77"/>
      <c r="R1679" s="77"/>
      <c r="S1679" s="77"/>
      <c r="T1679" s="79">
        <v>44529.458171296297</v>
      </c>
      <c r="U1679" s="80" t="s">
        <v>5434</v>
      </c>
      <c r="V1679" s="77"/>
      <c r="W1679" s="77"/>
      <c r="X1679" s="81" t="s">
        <v>7433</v>
      </c>
      <c r="Y1679" s="77"/>
    </row>
    <row r="1680" spans="1:25" x14ac:dyDescent="0.25">
      <c r="A1680" s="62" t="s">
        <v>1135</v>
      </c>
      <c r="B1680" s="62" t="s">
        <v>1135</v>
      </c>
      <c r="C1680" s="63"/>
      <c r="D1680" s="64"/>
      <c r="E1680" s="65"/>
      <c r="F1680" s="66"/>
      <c r="G1680" s="63" t="str">
        <f>IF(Edges[[#This Row],[Relationship]]="Tweet","Skip","Show")</f>
        <v>Skip</v>
      </c>
      <c r="H1680" s="67"/>
      <c r="I1680" s="68"/>
      <c r="J1680" s="68"/>
      <c r="K1680" s="34"/>
      <c r="L1680" s="75">
        <v>1680</v>
      </c>
      <c r="M168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80" s="77" t="s">
        <v>178</v>
      </c>
      <c r="O1680" s="79">
        <v>44529.458333333336</v>
      </c>
      <c r="P1680" s="77" t="s">
        <v>2995</v>
      </c>
      <c r="Q1680" s="80" t="s">
        <v>3827</v>
      </c>
      <c r="R1680" s="77" t="s">
        <v>4077</v>
      </c>
      <c r="S1680" s="77"/>
      <c r="T1680" s="79">
        <v>44529.458333333336</v>
      </c>
      <c r="U1680" s="80" t="s">
        <v>5435</v>
      </c>
      <c r="V1680" s="77"/>
      <c r="W1680" s="77"/>
      <c r="X1680" s="81" t="s">
        <v>7434</v>
      </c>
      <c r="Y1680" s="77"/>
    </row>
    <row r="1681" spans="1:25" x14ac:dyDescent="0.25">
      <c r="A1681" s="62" t="s">
        <v>1136</v>
      </c>
      <c r="B1681" s="62" t="s">
        <v>1698</v>
      </c>
      <c r="C1681" s="63"/>
      <c r="D1681" s="64"/>
      <c r="E1681" s="65"/>
      <c r="F1681" s="66"/>
      <c r="G1681" s="63" t="str">
        <f>IF(Edges[[#This Row],[Relationship]]="Tweet","Skip","Show")</f>
        <v>Show</v>
      </c>
      <c r="H1681" s="67"/>
      <c r="I1681" s="68"/>
      <c r="J1681" s="68"/>
      <c r="K1681" s="34"/>
      <c r="L1681" s="75">
        <v>1681</v>
      </c>
      <c r="M168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81" s="77" t="s">
        <v>2278</v>
      </c>
      <c r="O1681" s="79">
        <v>44529.458344907405</v>
      </c>
      <c r="P1681" s="77" t="s">
        <v>2996</v>
      </c>
      <c r="Q1681" s="80" t="s">
        <v>3828</v>
      </c>
      <c r="R1681" s="77" t="s">
        <v>4018</v>
      </c>
      <c r="S1681" s="77"/>
      <c r="T1681" s="79">
        <v>44529.458344907405</v>
      </c>
      <c r="U1681" s="80" t="s">
        <v>5436</v>
      </c>
      <c r="V1681" s="77"/>
      <c r="W1681" s="77"/>
      <c r="X1681" s="81" t="s">
        <v>7435</v>
      </c>
      <c r="Y1681" s="77"/>
    </row>
    <row r="1682" spans="1:25" x14ac:dyDescent="0.25">
      <c r="A1682" s="62" t="s">
        <v>1137</v>
      </c>
      <c r="B1682" s="62" t="s">
        <v>2001</v>
      </c>
      <c r="C1682" s="63"/>
      <c r="D1682" s="64"/>
      <c r="E1682" s="65"/>
      <c r="F1682" s="66"/>
      <c r="G1682" s="63" t="str">
        <f>IF(Edges[[#This Row],[Relationship]]="Tweet","Skip","Show")</f>
        <v>Show</v>
      </c>
      <c r="H1682" s="67"/>
      <c r="I1682" s="68"/>
      <c r="J1682" s="68"/>
      <c r="K1682" s="34"/>
      <c r="L1682" s="75">
        <v>1682</v>
      </c>
      <c r="M168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82" s="77" t="s">
        <v>2278</v>
      </c>
      <c r="O1682" s="79">
        <v>44529.458935185183</v>
      </c>
      <c r="P1682" s="77" t="s">
        <v>2858</v>
      </c>
      <c r="Q1682" s="77"/>
      <c r="R1682" s="77"/>
      <c r="S1682" s="77"/>
      <c r="T1682" s="79">
        <v>44529.458935185183</v>
      </c>
      <c r="U1682" s="80" t="s">
        <v>5437</v>
      </c>
      <c r="V1682" s="77"/>
      <c r="W1682" s="77"/>
      <c r="X1682" s="81" t="s">
        <v>7436</v>
      </c>
      <c r="Y1682" s="77"/>
    </row>
    <row r="1683" spans="1:25" x14ac:dyDescent="0.25">
      <c r="A1683" s="62" t="s">
        <v>1137</v>
      </c>
      <c r="B1683" s="62" t="s">
        <v>2002</v>
      </c>
      <c r="C1683" s="63"/>
      <c r="D1683" s="64"/>
      <c r="E1683" s="65"/>
      <c r="F1683" s="66"/>
      <c r="G1683" s="63" t="str">
        <f>IF(Edges[[#This Row],[Relationship]]="Tweet","Skip","Show")</f>
        <v>Show</v>
      </c>
      <c r="H1683" s="67"/>
      <c r="I1683" s="68"/>
      <c r="J1683" s="68"/>
      <c r="K1683" s="34"/>
      <c r="L1683" s="75">
        <v>1683</v>
      </c>
      <c r="M168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83" s="77" t="s">
        <v>2278</v>
      </c>
      <c r="O1683" s="79">
        <v>44529.458935185183</v>
      </c>
      <c r="P1683" s="77" t="s">
        <v>2858</v>
      </c>
      <c r="Q1683" s="77"/>
      <c r="R1683" s="77"/>
      <c r="S1683" s="77"/>
      <c r="T1683" s="79">
        <v>44529.458935185183</v>
      </c>
      <c r="U1683" s="80" t="s">
        <v>5437</v>
      </c>
      <c r="V1683" s="77"/>
      <c r="W1683" s="77"/>
      <c r="X1683" s="81" t="s">
        <v>7436</v>
      </c>
      <c r="Y1683" s="77"/>
    </row>
    <row r="1684" spans="1:25" x14ac:dyDescent="0.25">
      <c r="A1684" s="62" t="s">
        <v>1137</v>
      </c>
      <c r="B1684" s="62" t="s">
        <v>2003</v>
      </c>
      <c r="C1684" s="63"/>
      <c r="D1684" s="64"/>
      <c r="E1684" s="65"/>
      <c r="F1684" s="66"/>
      <c r="G1684" s="63" t="str">
        <f>IF(Edges[[#This Row],[Relationship]]="Tweet","Skip","Show")</f>
        <v>Show</v>
      </c>
      <c r="H1684" s="67"/>
      <c r="I1684" s="68"/>
      <c r="J1684" s="68"/>
      <c r="K1684" s="34"/>
      <c r="L1684" s="75">
        <v>1684</v>
      </c>
      <c r="M168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84" s="77" t="s">
        <v>2278</v>
      </c>
      <c r="O1684" s="79">
        <v>44529.458935185183</v>
      </c>
      <c r="P1684" s="77" t="s">
        <v>2858</v>
      </c>
      <c r="Q1684" s="77"/>
      <c r="R1684" s="77"/>
      <c r="S1684" s="77"/>
      <c r="T1684" s="79">
        <v>44529.458935185183</v>
      </c>
      <c r="U1684" s="80" t="s">
        <v>5437</v>
      </c>
      <c r="V1684" s="77"/>
      <c r="W1684" s="77"/>
      <c r="X1684" s="81" t="s">
        <v>7436</v>
      </c>
      <c r="Y1684" s="77"/>
    </row>
    <row r="1685" spans="1:25" x14ac:dyDescent="0.25">
      <c r="A1685" s="62" t="s">
        <v>1137</v>
      </c>
      <c r="B1685" s="62" t="s">
        <v>2004</v>
      </c>
      <c r="C1685" s="63"/>
      <c r="D1685" s="64"/>
      <c r="E1685" s="65"/>
      <c r="F1685" s="66"/>
      <c r="G1685" s="63" t="str">
        <f>IF(Edges[[#This Row],[Relationship]]="Tweet","Skip","Show")</f>
        <v>Show</v>
      </c>
      <c r="H1685" s="67"/>
      <c r="I1685" s="68"/>
      <c r="J1685" s="68"/>
      <c r="K1685" s="34"/>
      <c r="L1685" s="75">
        <v>1685</v>
      </c>
      <c r="M168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85" s="77" t="s">
        <v>2278</v>
      </c>
      <c r="O1685" s="79">
        <v>44529.458935185183</v>
      </c>
      <c r="P1685" s="77" t="s">
        <v>2858</v>
      </c>
      <c r="Q1685" s="77"/>
      <c r="R1685" s="77"/>
      <c r="S1685" s="77"/>
      <c r="T1685" s="79">
        <v>44529.458935185183</v>
      </c>
      <c r="U1685" s="80" t="s">
        <v>5437</v>
      </c>
      <c r="V1685" s="77"/>
      <c r="W1685" s="77"/>
      <c r="X1685" s="81" t="s">
        <v>7436</v>
      </c>
      <c r="Y1685" s="77"/>
    </row>
    <row r="1686" spans="1:25" x14ac:dyDescent="0.25">
      <c r="A1686" s="62" t="s">
        <v>1137</v>
      </c>
      <c r="B1686" s="62" t="s">
        <v>2005</v>
      </c>
      <c r="C1686" s="63"/>
      <c r="D1686" s="64"/>
      <c r="E1686" s="65"/>
      <c r="F1686" s="66"/>
      <c r="G1686" s="63" t="str">
        <f>IF(Edges[[#This Row],[Relationship]]="Tweet","Skip","Show")</f>
        <v>Show</v>
      </c>
      <c r="H1686" s="67"/>
      <c r="I1686" s="68"/>
      <c r="J1686" s="68"/>
      <c r="K1686" s="34"/>
      <c r="L1686" s="75">
        <v>1686</v>
      </c>
      <c r="M168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86" s="77" t="s">
        <v>2278</v>
      </c>
      <c r="O1686" s="79">
        <v>44529.458935185183</v>
      </c>
      <c r="P1686" s="77" t="s">
        <v>2858</v>
      </c>
      <c r="Q1686" s="77"/>
      <c r="R1686" s="77"/>
      <c r="S1686" s="77"/>
      <c r="T1686" s="79">
        <v>44529.458935185183</v>
      </c>
      <c r="U1686" s="80" t="s">
        <v>5437</v>
      </c>
      <c r="V1686" s="77"/>
      <c r="W1686" s="77"/>
      <c r="X1686" s="81" t="s">
        <v>7436</v>
      </c>
      <c r="Y1686" s="77"/>
    </row>
    <row r="1687" spans="1:25" x14ac:dyDescent="0.25">
      <c r="A1687" s="62" t="s">
        <v>1137</v>
      </c>
      <c r="B1687" s="62" t="s">
        <v>1657</v>
      </c>
      <c r="C1687" s="63"/>
      <c r="D1687" s="64"/>
      <c r="E1687" s="65"/>
      <c r="F1687" s="66"/>
      <c r="G1687" s="63" t="str">
        <f>IF(Edges[[#This Row],[Relationship]]="Tweet","Skip","Show")</f>
        <v>Show</v>
      </c>
      <c r="H1687" s="67"/>
      <c r="I1687" s="68"/>
      <c r="J1687" s="68"/>
      <c r="K1687" s="34"/>
      <c r="L1687" s="75">
        <v>1687</v>
      </c>
      <c r="M168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87" s="77" t="s">
        <v>2278</v>
      </c>
      <c r="O1687" s="79">
        <v>44529.458935185183</v>
      </c>
      <c r="P1687" s="77" t="s">
        <v>2858</v>
      </c>
      <c r="Q1687" s="77"/>
      <c r="R1687" s="77"/>
      <c r="S1687" s="77"/>
      <c r="T1687" s="79">
        <v>44529.458935185183</v>
      </c>
      <c r="U1687" s="80" t="s">
        <v>5437</v>
      </c>
      <c r="V1687" s="77"/>
      <c r="W1687" s="77"/>
      <c r="X1687" s="81" t="s">
        <v>7436</v>
      </c>
      <c r="Y1687" s="77"/>
    </row>
    <row r="1688" spans="1:25" x14ac:dyDescent="0.25">
      <c r="A1688" s="62" t="s">
        <v>1138</v>
      </c>
      <c r="B1688" s="62" t="s">
        <v>1528</v>
      </c>
      <c r="C1688" s="63"/>
      <c r="D1688" s="64"/>
      <c r="E1688" s="65"/>
      <c r="F1688" s="66"/>
      <c r="G1688" s="63" t="str">
        <f>IF(Edges[[#This Row],[Relationship]]="Tweet","Skip","Show")</f>
        <v>Show</v>
      </c>
      <c r="H1688" s="67"/>
      <c r="I1688" s="68"/>
      <c r="J1688" s="68"/>
      <c r="K1688" s="34"/>
      <c r="L1688" s="75">
        <v>1688</v>
      </c>
      <c r="M168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88" s="77" t="s">
        <v>2278</v>
      </c>
      <c r="O1688" s="79">
        <v>44529.458958333336</v>
      </c>
      <c r="P1688" s="77" t="s">
        <v>2572</v>
      </c>
      <c r="Q1688" s="80" t="s">
        <v>3615</v>
      </c>
      <c r="R1688" s="77" t="s">
        <v>4017</v>
      </c>
      <c r="S1688" s="77" t="s">
        <v>4116</v>
      </c>
      <c r="T1688" s="79">
        <v>44529.458958333336</v>
      </c>
      <c r="U1688" s="80" t="s">
        <v>5438</v>
      </c>
      <c r="V1688" s="77"/>
      <c r="W1688" s="77"/>
      <c r="X1688" s="81" t="s">
        <v>7437</v>
      </c>
      <c r="Y1688" s="77"/>
    </row>
    <row r="1689" spans="1:25" x14ac:dyDescent="0.25">
      <c r="A1689" s="62" t="s">
        <v>1139</v>
      </c>
      <c r="B1689" s="62" t="s">
        <v>2044</v>
      </c>
      <c r="C1689" s="63"/>
      <c r="D1689" s="64"/>
      <c r="E1689" s="65"/>
      <c r="F1689" s="66"/>
      <c r="G1689" s="63" t="str">
        <f>IF(Edges[[#This Row],[Relationship]]="Tweet","Skip","Show")</f>
        <v>Show</v>
      </c>
      <c r="H1689" s="67"/>
      <c r="I1689" s="68"/>
      <c r="J1689" s="68"/>
      <c r="K1689" s="34"/>
      <c r="L1689" s="75">
        <v>1689</v>
      </c>
      <c r="M168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89" s="77" t="s">
        <v>2278</v>
      </c>
      <c r="O1689" s="79">
        <v>44529.402881944443</v>
      </c>
      <c r="P1689" s="77" t="s">
        <v>2997</v>
      </c>
      <c r="Q1689" s="77"/>
      <c r="R1689" s="77"/>
      <c r="S1689" s="77"/>
      <c r="T1689" s="79">
        <v>44529.402881944443</v>
      </c>
      <c r="U1689" s="80" t="s">
        <v>5439</v>
      </c>
      <c r="V1689" s="77"/>
      <c r="W1689" s="77"/>
      <c r="X1689" s="81" t="s">
        <v>7438</v>
      </c>
      <c r="Y1689" s="77"/>
    </row>
    <row r="1690" spans="1:25" x14ac:dyDescent="0.25">
      <c r="A1690" s="62" t="s">
        <v>1139</v>
      </c>
      <c r="B1690" s="62" t="s">
        <v>1261</v>
      </c>
      <c r="C1690" s="63"/>
      <c r="D1690" s="64"/>
      <c r="E1690" s="65"/>
      <c r="F1690" s="66"/>
      <c r="G1690" s="63" t="str">
        <f>IF(Edges[[#This Row],[Relationship]]="Tweet","Skip","Show")</f>
        <v>Show</v>
      </c>
      <c r="H1690" s="67"/>
      <c r="I1690" s="68"/>
      <c r="J1690" s="68"/>
      <c r="K1690" s="34"/>
      <c r="L1690" s="75">
        <v>1690</v>
      </c>
      <c r="M169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90" s="77" t="s">
        <v>2278</v>
      </c>
      <c r="O1690" s="79">
        <v>44529.442060185182</v>
      </c>
      <c r="P1690" s="77" t="s">
        <v>2998</v>
      </c>
      <c r="Q1690" s="77"/>
      <c r="R1690" s="77"/>
      <c r="S1690" s="77"/>
      <c r="T1690" s="79">
        <v>44529.442060185182</v>
      </c>
      <c r="U1690" s="80" t="s">
        <v>5440</v>
      </c>
      <c r="V1690" s="77"/>
      <c r="W1690" s="77"/>
      <c r="X1690" s="81" t="s">
        <v>7439</v>
      </c>
      <c r="Y1690" s="77"/>
    </row>
    <row r="1691" spans="1:25" x14ac:dyDescent="0.25">
      <c r="A1691" s="62" t="s">
        <v>1139</v>
      </c>
      <c r="B1691" s="62" t="s">
        <v>1105</v>
      </c>
      <c r="C1691" s="63"/>
      <c r="D1691" s="64"/>
      <c r="E1691" s="65"/>
      <c r="F1691" s="66"/>
      <c r="G1691" s="63" t="str">
        <f>IF(Edges[[#This Row],[Relationship]]="Tweet","Skip","Show")</f>
        <v>Show</v>
      </c>
      <c r="H1691" s="67"/>
      <c r="I1691" s="68"/>
      <c r="J1691" s="68"/>
      <c r="K1691" s="34"/>
      <c r="L1691" s="75">
        <v>1691</v>
      </c>
      <c r="M169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91" s="77" t="s">
        <v>2278</v>
      </c>
      <c r="O1691" s="79">
        <v>44529.442060185182</v>
      </c>
      <c r="P1691" s="77" t="s">
        <v>2998</v>
      </c>
      <c r="Q1691" s="77"/>
      <c r="R1691" s="77"/>
      <c r="S1691" s="77"/>
      <c r="T1691" s="79">
        <v>44529.442060185182</v>
      </c>
      <c r="U1691" s="80" t="s">
        <v>5440</v>
      </c>
      <c r="V1691" s="77"/>
      <c r="W1691" s="77"/>
      <c r="X1691" s="81" t="s">
        <v>7439</v>
      </c>
      <c r="Y1691" s="77"/>
    </row>
    <row r="1692" spans="1:25" x14ac:dyDescent="0.25">
      <c r="A1692" s="62" t="s">
        <v>1139</v>
      </c>
      <c r="B1692" s="62" t="s">
        <v>1627</v>
      </c>
      <c r="C1692" s="63"/>
      <c r="D1692" s="64"/>
      <c r="E1692" s="65"/>
      <c r="F1692" s="66"/>
      <c r="G1692" s="63" t="str">
        <f>IF(Edges[[#This Row],[Relationship]]="Tweet","Skip","Show")</f>
        <v>Show</v>
      </c>
      <c r="H1692" s="67"/>
      <c r="I1692" s="68"/>
      <c r="J1692" s="68"/>
      <c r="K1692" s="34"/>
      <c r="L1692" s="75">
        <v>1692</v>
      </c>
      <c r="M169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92" s="77" t="s">
        <v>2278</v>
      </c>
      <c r="O1692" s="79">
        <v>44529.45921296296</v>
      </c>
      <c r="P1692" s="77" t="s">
        <v>2980</v>
      </c>
      <c r="Q1692" s="77"/>
      <c r="R1692" s="77"/>
      <c r="S1692" s="77"/>
      <c r="T1692" s="79">
        <v>44529.45921296296</v>
      </c>
      <c r="U1692" s="80" t="s">
        <v>5441</v>
      </c>
      <c r="V1692" s="77"/>
      <c r="W1692" s="77"/>
      <c r="X1692" s="81" t="s">
        <v>7440</v>
      </c>
      <c r="Y1692" s="77"/>
    </row>
    <row r="1693" spans="1:25" x14ac:dyDescent="0.25">
      <c r="A1693" s="62" t="s">
        <v>1140</v>
      </c>
      <c r="B1693" s="62" t="s">
        <v>1631</v>
      </c>
      <c r="C1693" s="63"/>
      <c r="D1693" s="64"/>
      <c r="E1693" s="65"/>
      <c r="F1693" s="66"/>
      <c r="G1693" s="63" t="str">
        <f>IF(Edges[[#This Row],[Relationship]]="Tweet","Skip","Show")</f>
        <v>Show</v>
      </c>
      <c r="H1693" s="67"/>
      <c r="I1693" s="68"/>
      <c r="J1693" s="68"/>
      <c r="K1693" s="34"/>
      <c r="L1693" s="75">
        <v>1693</v>
      </c>
      <c r="M169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93" s="77" t="s">
        <v>2278</v>
      </c>
      <c r="O1693" s="79">
        <v>44529.45925925926</v>
      </c>
      <c r="P1693" s="77" t="s">
        <v>2784</v>
      </c>
      <c r="Q1693" s="77"/>
      <c r="R1693" s="77"/>
      <c r="S1693" s="77"/>
      <c r="T1693" s="79">
        <v>44529.45925925926</v>
      </c>
      <c r="U1693" s="80" t="s">
        <v>5442</v>
      </c>
      <c r="V1693" s="77"/>
      <c r="W1693" s="77"/>
      <c r="X1693" s="81" t="s">
        <v>7441</v>
      </c>
      <c r="Y1693" s="77"/>
    </row>
    <row r="1694" spans="1:25" x14ac:dyDescent="0.25">
      <c r="A1694" s="62" t="s">
        <v>1141</v>
      </c>
      <c r="B1694" s="62" t="s">
        <v>1631</v>
      </c>
      <c r="C1694" s="63"/>
      <c r="D1694" s="64"/>
      <c r="E1694" s="65"/>
      <c r="F1694" s="66"/>
      <c r="G1694" s="63" t="str">
        <f>IF(Edges[[#This Row],[Relationship]]="Tweet","Skip","Show")</f>
        <v>Show</v>
      </c>
      <c r="H1694" s="67"/>
      <c r="I1694" s="68"/>
      <c r="J1694" s="68"/>
      <c r="K1694" s="34"/>
      <c r="L1694" s="75">
        <v>1694</v>
      </c>
      <c r="M169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94" s="77" t="s">
        <v>2278</v>
      </c>
      <c r="O1694" s="79">
        <v>44529.459340277775</v>
      </c>
      <c r="P1694" s="77" t="s">
        <v>2784</v>
      </c>
      <c r="Q1694" s="77"/>
      <c r="R1694" s="77"/>
      <c r="S1694" s="77"/>
      <c r="T1694" s="79">
        <v>44529.459340277775</v>
      </c>
      <c r="U1694" s="80" t="s">
        <v>5443</v>
      </c>
      <c r="V1694" s="77"/>
      <c r="W1694" s="77"/>
      <c r="X1694" s="81" t="s">
        <v>7442</v>
      </c>
      <c r="Y1694" s="77"/>
    </row>
    <row r="1695" spans="1:25" x14ac:dyDescent="0.25">
      <c r="A1695" s="62" t="s">
        <v>1142</v>
      </c>
      <c r="B1695" s="62" t="s">
        <v>1713</v>
      </c>
      <c r="C1695" s="63"/>
      <c r="D1695" s="64"/>
      <c r="E1695" s="65"/>
      <c r="F1695" s="66"/>
      <c r="G1695" s="63" t="str">
        <f>IF(Edges[[#This Row],[Relationship]]="Tweet","Skip","Show")</f>
        <v>Show</v>
      </c>
      <c r="H1695" s="67"/>
      <c r="I1695" s="68"/>
      <c r="J1695" s="68"/>
      <c r="K1695" s="34"/>
      <c r="L1695" s="75">
        <v>1695</v>
      </c>
      <c r="M169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95" s="77" t="s">
        <v>2278</v>
      </c>
      <c r="O1695" s="79">
        <v>44529.459386574075</v>
      </c>
      <c r="P1695" s="77" t="s">
        <v>2332</v>
      </c>
      <c r="Q1695" s="77"/>
      <c r="R1695" s="77"/>
      <c r="S1695" s="77"/>
      <c r="T1695" s="79">
        <v>44529.459386574075</v>
      </c>
      <c r="U1695" s="80" t="s">
        <v>5444</v>
      </c>
      <c r="V1695" s="77"/>
      <c r="W1695" s="77"/>
      <c r="X1695" s="81" t="s">
        <v>7443</v>
      </c>
      <c r="Y1695" s="77"/>
    </row>
    <row r="1696" spans="1:25" x14ac:dyDescent="0.25">
      <c r="A1696" s="62" t="s">
        <v>1143</v>
      </c>
      <c r="B1696" s="62" t="s">
        <v>1704</v>
      </c>
      <c r="C1696" s="63"/>
      <c r="D1696" s="64"/>
      <c r="E1696" s="65"/>
      <c r="F1696" s="66"/>
      <c r="G1696" s="63" t="str">
        <f>IF(Edges[[#This Row],[Relationship]]="Tweet","Skip","Show")</f>
        <v>Show</v>
      </c>
      <c r="H1696" s="67"/>
      <c r="I1696" s="68"/>
      <c r="J1696" s="68"/>
      <c r="K1696" s="34"/>
      <c r="L1696" s="75">
        <v>1696</v>
      </c>
      <c r="M169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96" s="77" t="s">
        <v>2278</v>
      </c>
      <c r="O1696" s="79">
        <v>44529.459629629629</v>
      </c>
      <c r="P1696" s="77" t="s">
        <v>2318</v>
      </c>
      <c r="Q1696" s="77"/>
      <c r="R1696" s="77"/>
      <c r="S1696" s="77"/>
      <c r="T1696" s="79">
        <v>44529.459629629629</v>
      </c>
      <c r="U1696" s="80" t="s">
        <v>5445</v>
      </c>
      <c r="V1696" s="77"/>
      <c r="W1696" s="77"/>
      <c r="X1696" s="81" t="s">
        <v>7444</v>
      </c>
      <c r="Y1696" s="77"/>
    </row>
    <row r="1697" spans="1:25" x14ac:dyDescent="0.25">
      <c r="A1697" s="62" t="s">
        <v>1143</v>
      </c>
      <c r="B1697" s="62" t="s">
        <v>1668</v>
      </c>
      <c r="C1697" s="63"/>
      <c r="D1697" s="64"/>
      <c r="E1697" s="65"/>
      <c r="F1697" s="66"/>
      <c r="G1697" s="63" t="str">
        <f>IF(Edges[[#This Row],[Relationship]]="Tweet","Skip","Show")</f>
        <v>Show</v>
      </c>
      <c r="H1697" s="67"/>
      <c r="I1697" s="68"/>
      <c r="J1697" s="68"/>
      <c r="K1697" s="34"/>
      <c r="L1697" s="75">
        <v>1697</v>
      </c>
      <c r="M169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97" s="77" t="s">
        <v>2278</v>
      </c>
      <c r="O1697" s="79">
        <v>44529.459629629629</v>
      </c>
      <c r="P1697" s="77" t="s">
        <v>2318</v>
      </c>
      <c r="Q1697" s="77"/>
      <c r="R1697" s="77"/>
      <c r="S1697" s="77"/>
      <c r="T1697" s="79">
        <v>44529.459629629629</v>
      </c>
      <c r="U1697" s="80" t="s">
        <v>5445</v>
      </c>
      <c r="V1697" s="77"/>
      <c r="W1697" s="77"/>
      <c r="X1697" s="81" t="s">
        <v>7444</v>
      </c>
      <c r="Y1697" s="77"/>
    </row>
    <row r="1698" spans="1:25" x14ac:dyDescent="0.25">
      <c r="A1698" s="62" t="s">
        <v>1144</v>
      </c>
      <c r="B1698" s="62" t="s">
        <v>1631</v>
      </c>
      <c r="C1698" s="63"/>
      <c r="D1698" s="64"/>
      <c r="E1698" s="65"/>
      <c r="F1698" s="66"/>
      <c r="G1698" s="63" t="str">
        <f>IF(Edges[[#This Row],[Relationship]]="Tweet","Skip","Show")</f>
        <v>Show</v>
      </c>
      <c r="H1698" s="67"/>
      <c r="I1698" s="68"/>
      <c r="J1698" s="68"/>
      <c r="K1698" s="34"/>
      <c r="L1698" s="75">
        <v>1698</v>
      </c>
      <c r="M169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98" s="77" t="s">
        <v>2278</v>
      </c>
      <c r="O1698" s="79">
        <v>44529.459629629629</v>
      </c>
      <c r="P1698" s="77" t="s">
        <v>2784</v>
      </c>
      <c r="Q1698" s="77"/>
      <c r="R1698" s="77"/>
      <c r="S1698" s="77"/>
      <c r="T1698" s="79">
        <v>44529.459629629629</v>
      </c>
      <c r="U1698" s="80" t="s">
        <v>5446</v>
      </c>
      <c r="V1698" s="77"/>
      <c r="W1698" s="77"/>
      <c r="X1698" s="81" t="s">
        <v>7445</v>
      </c>
      <c r="Y1698" s="77"/>
    </row>
    <row r="1699" spans="1:25" x14ac:dyDescent="0.25">
      <c r="A1699" s="62" t="s">
        <v>1145</v>
      </c>
      <c r="B1699" s="62" t="s">
        <v>1631</v>
      </c>
      <c r="C1699" s="63"/>
      <c r="D1699" s="64"/>
      <c r="E1699" s="65"/>
      <c r="F1699" s="66"/>
      <c r="G1699" s="63" t="str">
        <f>IF(Edges[[#This Row],[Relationship]]="Tweet","Skip","Show")</f>
        <v>Show</v>
      </c>
      <c r="H1699" s="67"/>
      <c r="I1699" s="68"/>
      <c r="J1699" s="68"/>
      <c r="K1699" s="34"/>
      <c r="L1699" s="75">
        <v>1699</v>
      </c>
      <c r="M169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699" s="77" t="s">
        <v>2278</v>
      </c>
      <c r="O1699" s="79">
        <v>44529.459814814814</v>
      </c>
      <c r="P1699" s="77" t="s">
        <v>2784</v>
      </c>
      <c r="Q1699" s="77"/>
      <c r="R1699" s="77"/>
      <c r="S1699" s="77"/>
      <c r="T1699" s="79">
        <v>44529.459814814814</v>
      </c>
      <c r="U1699" s="80" t="s">
        <v>5447</v>
      </c>
      <c r="V1699" s="77"/>
      <c r="W1699" s="77"/>
      <c r="X1699" s="81" t="s">
        <v>7446</v>
      </c>
      <c r="Y1699" s="77"/>
    </row>
    <row r="1700" spans="1:25" x14ac:dyDescent="0.25">
      <c r="A1700" s="62" t="s">
        <v>1146</v>
      </c>
      <c r="B1700" s="62" t="s">
        <v>2001</v>
      </c>
      <c r="C1700" s="63"/>
      <c r="D1700" s="64"/>
      <c r="E1700" s="65"/>
      <c r="F1700" s="66"/>
      <c r="G1700" s="63" t="str">
        <f>IF(Edges[[#This Row],[Relationship]]="Tweet","Skip","Show")</f>
        <v>Show</v>
      </c>
      <c r="H1700" s="67"/>
      <c r="I1700" s="68"/>
      <c r="J1700" s="68"/>
      <c r="K1700" s="34"/>
      <c r="L1700" s="75">
        <v>1700</v>
      </c>
      <c r="M170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00" s="77" t="s">
        <v>2278</v>
      </c>
      <c r="O1700" s="79">
        <v>44529.459837962961</v>
      </c>
      <c r="P1700" s="77" t="s">
        <v>2858</v>
      </c>
      <c r="Q1700" s="77"/>
      <c r="R1700" s="77"/>
      <c r="S1700" s="77"/>
      <c r="T1700" s="79">
        <v>44529.459837962961</v>
      </c>
      <c r="U1700" s="80" t="s">
        <v>5448</v>
      </c>
      <c r="V1700" s="77"/>
      <c r="W1700" s="77"/>
      <c r="X1700" s="81" t="s">
        <v>7447</v>
      </c>
      <c r="Y1700" s="77"/>
    </row>
    <row r="1701" spans="1:25" x14ac:dyDescent="0.25">
      <c r="A1701" s="62" t="s">
        <v>1146</v>
      </c>
      <c r="B1701" s="62" t="s">
        <v>2002</v>
      </c>
      <c r="C1701" s="63"/>
      <c r="D1701" s="64"/>
      <c r="E1701" s="65"/>
      <c r="F1701" s="66"/>
      <c r="G1701" s="63" t="str">
        <f>IF(Edges[[#This Row],[Relationship]]="Tweet","Skip","Show")</f>
        <v>Show</v>
      </c>
      <c r="H1701" s="67"/>
      <c r="I1701" s="68"/>
      <c r="J1701" s="68"/>
      <c r="K1701" s="34"/>
      <c r="L1701" s="75">
        <v>1701</v>
      </c>
      <c r="M170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01" s="77" t="s">
        <v>2278</v>
      </c>
      <c r="O1701" s="79">
        <v>44529.459837962961</v>
      </c>
      <c r="P1701" s="77" t="s">
        <v>2858</v>
      </c>
      <c r="Q1701" s="77"/>
      <c r="R1701" s="77"/>
      <c r="S1701" s="77"/>
      <c r="T1701" s="79">
        <v>44529.459837962961</v>
      </c>
      <c r="U1701" s="80" t="s">
        <v>5448</v>
      </c>
      <c r="V1701" s="77"/>
      <c r="W1701" s="77"/>
      <c r="X1701" s="81" t="s">
        <v>7447</v>
      </c>
      <c r="Y1701" s="77"/>
    </row>
    <row r="1702" spans="1:25" x14ac:dyDescent="0.25">
      <c r="A1702" s="62" t="s">
        <v>1146</v>
      </c>
      <c r="B1702" s="62" t="s">
        <v>2003</v>
      </c>
      <c r="C1702" s="63"/>
      <c r="D1702" s="64"/>
      <c r="E1702" s="65"/>
      <c r="F1702" s="66"/>
      <c r="G1702" s="63" t="str">
        <f>IF(Edges[[#This Row],[Relationship]]="Tweet","Skip","Show")</f>
        <v>Show</v>
      </c>
      <c r="H1702" s="67"/>
      <c r="I1702" s="68"/>
      <c r="J1702" s="68"/>
      <c r="K1702" s="34"/>
      <c r="L1702" s="75">
        <v>1702</v>
      </c>
      <c r="M170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02" s="77" t="s">
        <v>2278</v>
      </c>
      <c r="O1702" s="79">
        <v>44529.459837962961</v>
      </c>
      <c r="P1702" s="77" t="s">
        <v>2858</v>
      </c>
      <c r="Q1702" s="77"/>
      <c r="R1702" s="77"/>
      <c r="S1702" s="77"/>
      <c r="T1702" s="79">
        <v>44529.459837962961</v>
      </c>
      <c r="U1702" s="80" t="s">
        <v>5448</v>
      </c>
      <c r="V1702" s="77"/>
      <c r="W1702" s="77"/>
      <c r="X1702" s="81" t="s">
        <v>7447</v>
      </c>
      <c r="Y1702" s="77"/>
    </row>
    <row r="1703" spans="1:25" x14ac:dyDescent="0.25">
      <c r="A1703" s="62" t="s">
        <v>1146</v>
      </c>
      <c r="B1703" s="62" t="s">
        <v>2004</v>
      </c>
      <c r="C1703" s="63"/>
      <c r="D1703" s="64"/>
      <c r="E1703" s="65"/>
      <c r="F1703" s="66"/>
      <c r="G1703" s="63" t="str">
        <f>IF(Edges[[#This Row],[Relationship]]="Tweet","Skip","Show")</f>
        <v>Show</v>
      </c>
      <c r="H1703" s="67"/>
      <c r="I1703" s="68"/>
      <c r="J1703" s="68"/>
      <c r="K1703" s="34"/>
      <c r="L1703" s="75">
        <v>1703</v>
      </c>
      <c r="M170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03" s="77" t="s">
        <v>2278</v>
      </c>
      <c r="O1703" s="79">
        <v>44529.459837962961</v>
      </c>
      <c r="P1703" s="77" t="s">
        <v>2858</v>
      </c>
      <c r="Q1703" s="77"/>
      <c r="R1703" s="77"/>
      <c r="S1703" s="77"/>
      <c r="T1703" s="79">
        <v>44529.459837962961</v>
      </c>
      <c r="U1703" s="80" t="s">
        <v>5448</v>
      </c>
      <c r="V1703" s="77"/>
      <c r="W1703" s="77"/>
      <c r="X1703" s="81" t="s">
        <v>7447</v>
      </c>
      <c r="Y1703" s="77"/>
    </row>
    <row r="1704" spans="1:25" x14ac:dyDescent="0.25">
      <c r="A1704" s="62" t="s">
        <v>1146</v>
      </c>
      <c r="B1704" s="62" t="s">
        <v>2005</v>
      </c>
      <c r="C1704" s="63"/>
      <c r="D1704" s="64"/>
      <c r="E1704" s="65"/>
      <c r="F1704" s="66"/>
      <c r="G1704" s="63" t="str">
        <f>IF(Edges[[#This Row],[Relationship]]="Tweet","Skip","Show")</f>
        <v>Show</v>
      </c>
      <c r="H1704" s="67"/>
      <c r="I1704" s="68"/>
      <c r="J1704" s="68"/>
      <c r="K1704" s="34"/>
      <c r="L1704" s="75">
        <v>1704</v>
      </c>
      <c r="M170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04" s="77" t="s">
        <v>2278</v>
      </c>
      <c r="O1704" s="79">
        <v>44529.459837962961</v>
      </c>
      <c r="P1704" s="77" t="s">
        <v>2858</v>
      </c>
      <c r="Q1704" s="77"/>
      <c r="R1704" s="77"/>
      <c r="S1704" s="77"/>
      <c r="T1704" s="79">
        <v>44529.459837962961</v>
      </c>
      <c r="U1704" s="80" t="s">
        <v>5448</v>
      </c>
      <c r="V1704" s="77"/>
      <c r="W1704" s="77"/>
      <c r="X1704" s="81" t="s">
        <v>7447</v>
      </c>
      <c r="Y1704" s="77"/>
    </row>
    <row r="1705" spans="1:25" x14ac:dyDescent="0.25">
      <c r="A1705" s="62" t="s">
        <v>1146</v>
      </c>
      <c r="B1705" s="62" t="s">
        <v>1657</v>
      </c>
      <c r="C1705" s="63"/>
      <c r="D1705" s="64"/>
      <c r="E1705" s="65"/>
      <c r="F1705" s="66"/>
      <c r="G1705" s="63" t="str">
        <f>IF(Edges[[#This Row],[Relationship]]="Tweet","Skip","Show")</f>
        <v>Show</v>
      </c>
      <c r="H1705" s="67"/>
      <c r="I1705" s="68"/>
      <c r="J1705" s="68"/>
      <c r="K1705" s="34"/>
      <c r="L1705" s="75">
        <v>1705</v>
      </c>
      <c r="M170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05" s="77" t="s">
        <v>2278</v>
      </c>
      <c r="O1705" s="79">
        <v>44529.459837962961</v>
      </c>
      <c r="P1705" s="77" t="s">
        <v>2858</v>
      </c>
      <c r="Q1705" s="77"/>
      <c r="R1705" s="77"/>
      <c r="S1705" s="77"/>
      <c r="T1705" s="79">
        <v>44529.459837962961</v>
      </c>
      <c r="U1705" s="80" t="s">
        <v>5448</v>
      </c>
      <c r="V1705" s="77"/>
      <c r="W1705" s="77"/>
      <c r="X1705" s="81" t="s">
        <v>7447</v>
      </c>
      <c r="Y1705" s="77"/>
    </row>
    <row r="1706" spans="1:25" x14ac:dyDescent="0.25">
      <c r="A1706" s="62" t="s">
        <v>1147</v>
      </c>
      <c r="B1706" s="62" t="s">
        <v>1147</v>
      </c>
      <c r="C1706" s="63"/>
      <c r="D1706" s="64"/>
      <c r="E1706" s="65"/>
      <c r="F1706" s="66"/>
      <c r="G1706" s="63" t="str">
        <f>IF(Edges[[#This Row],[Relationship]]="Tweet","Skip","Show")</f>
        <v>Skip</v>
      </c>
      <c r="H1706" s="67"/>
      <c r="I1706" s="68"/>
      <c r="J1706" s="68"/>
      <c r="K1706" s="34"/>
      <c r="L1706" s="75">
        <v>1706</v>
      </c>
      <c r="M170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06" s="77" t="s">
        <v>178</v>
      </c>
      <c r="O1706" s="79">
        <v>44529.460046296299</v>
      </c>
      <c r="P1706" s="77" t="s">
        <v>2999</v>
      </c>
      <c r="Q1706" s="80" t="s">
        <v>3522</v>
      </c>
      <c r="R1706" s="77" t="s">
        <v>4018</v>
      </c>
      <c r="S1706" s="77"/>
      <c r="T1706" s="79">
        <v>44529.460046296299</v>
      </c>
      <c r="U1706" s="80" t="s">
        <v>5449</v>
      </c>
      <c r="V1706" s="77"/>
      <c r="W1706" s="77"/>
      <c r="X1706" s="81" t="s">
        <v>7448</v>
      </c>
      <c r="Y1706" s="77"/>
    </row>
    <row r="1707" spans="1:25" x14ac:dyDescent="0.25">
      <c r="A1707" s="62" t="s">
        <v>1148</v>
      </c>
      <c r="B1707" s="62" t="s">
        <v>2001</v>
      </c>
      <c r="C1707" s="63"/>
      <c r="D1707" s="64"/>
      <c r="E1707" s="65"/>
      <c r="F1707" s="66"/>
      <c r="G1707" s="63" t="str">
        <f>IF(Edges[[#This Row],[Relationship]]="Tweet","Skip","Show")</f>
        <v>Show</v>
      </c>
      <c r="H1707" s="67"/>
      <c r="I1707" s="68"/>
      <c r="J1707" s="68"/>
      <c r="K1707" s="34"/>
      <c r="L1707" s="75">
        <v>1707</v>
      </c>
      <c r="M170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07" s="77" t="s">
        <v>2278</v>
      </c>
      <c r="O1707" s="79">
        <v>44529.460324074076</v>
      </c>
      <c r="P1707" s="77" t="s">
        <v>2858</v>
      </c>
      <c r="Q1707" s="77"/>
      <c r="R1707" s="77"/>
      <c r="S1707" s="77"/>
      <c r="T1707" s="79">
        <v>44529.460324074076</v>
      </c>
      <c r="U1707" s="80" t="s">
        <v>5450</v>
      </c>
      <c r="V1707" s="77"/>
      <c r="W1707" s="77"/>
      <c r="X1707" s="81" t="s">
        <v>7449</v>
      </c>
      <c r="Y1707" s="77"/>
    </row>
    <row r="1708" spans="1:25" x14ac:dyDescent="0.25">
      <c r="A1708" s="62" t="s">
        <v>1148</v>
      </c>
      <c r="B1708" s="62" t="s">
        <v>2002</v>
      </c>
      <c r="C1708" s="63"/>
      <c r="D1708" s="64"/>
      <c r="E1708" s="65"/>
      <c r="F1708" s="66"/>
      <c r="G1708" s="63" t="str">
        <f>IF(Edges[[#This Row],[Relationship]]="Tweet","Skip","Show")</f>
        <v>Show</v>
      </c>
      <c r="H1708" s="67"/>
      <c r="I1708" s="68"/>
      <c r="J1708" s="68"/>
      <c r="K1708" s="34"/>
      <c r="L1708" s="75">
        <v>1708</v>
      </c>
      <c r="M170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08" s="77" t="s">
        <v>2278</v>
      </c>
      <c r="O1708" s="79">
        <v>44529.460324074076</v>
      </c>
      <c r="P1708" s="77" t="s">
        <v>2858</v>
      </c>
      <c r="Q1708" s="77"/>
      <c r="R1708" s="77"/>
      <c r="S1708" s="77"/>
      <c r="T1708" s="79">
        <v>44529.460324074076</v>
      </c>
      <c r="U1708" s="80" t="s">
        <v>5450</v>
      </c>
      <c r="V1708" s="77"/>
      <c r="W1708" s="77"/>
      <c r="X1708" s="81" t="s">
        <v>7449</v>
      </c>
      <c r="Y1708" s="77"/>
    </row>
    <row r="1709" spans="1:25" x14ac:dyDescent="0.25">
      <c r="A1709" s="62" t="s">
        <v>1148</v>
      </c>
      <c r="B1709" s="62" t="s">
        <v>2003</v>
      </c>
      <c r="C1709" s="63"/>
      <c r="D1709" s="64"/>
      <c r="E1709" s="65"/>
      <c r="F1709" s="66"/>
      <c r="G1709" s="63" t="str">
        <f>IF(Edges[[#This Row],[Relationship]]="Tweet","Skip","Show")</f>
        <v>Show</v>
      </c>
      <c r="H1709" s="67"/>
      <c r="I1709" s="68"/>
      <c r="J1709" s="68"/>
      <c r="K1709" s="34"/>
      <c r="L1709" s="75">
        <v>1709</v>
      </c>
      <c r="M170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09" s="77" t="s">
        <v>2278</v>
      </c>
      <c r="O1709" s="79">
        <v>44529.460324074076</v>
      </c>
      <c r="P1709" s="77" t="s">
        <v>2858</v>
      </c>
      <c r="Q1709" s="77"/>
      <c r="R1709" s="77"/>
      <c r="S1709" s="77"/>
      <c r="T1709" s="79">
        <v>44529.460324074076</v>
      </c>
      <c r="U1709" s="80" t="s">
        <v>5450</v>
      </c>
      <c r="V1709" s="77"/>
      <c r="W1709" s="77"/>
      <c r="X1709" s="81" t="s">
        <v>7449</v>
      </c>
      <c r="Y1709" s="77"/>
    </row>
    <row r="1710" spans="1:25" x14ac:dyDescent="0.25">
      <c r="A1710" s="62" t="s">
        <v>1148</v>
      </c>
      <c r="B1710" s="62" t="s">
        <v>2004</v>
      </c>
      <c r="C1710" s="63"/>
      <c r="D1710" s="64"/>
      <c r="E1710" s="65"/>
      <c r="F1710" s="66"/>
      <c r="G1710" s="63" t="str">
        <f>IF(Edges[[#This Row],[Relationship]]="Tweet","Skip","Show")</f>
        <v>Show</v>
      </c>
      <c r="H1710" s="67"/>
      <c r="I1710" s="68"/>
      <c r="J1710" s="68"/>
      <c r="K1710" s="34"/>
      <c r="L1710" s="75">
        <v>1710</v>
      </c>
      <c r="M171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10" s="77" t="s">
        <v>2278</v>
      </c>
      <c r="O1710" s="79">
        <v>44529.460324074076</v>
      </c>
      <c r="P1710" s="77" t="s">
        <v>2858</v>
      </c>
      <c r="Q1710" s="77"/>
      <c r="R1710" s="77"/>
      <c r="S1710" s="77"/>
      <c r="T1710" s="79">
        <v>44529.460324074076</v>
      </c>
      <c r="U1710" s="80" t="s">
        <v>5450</v>
      </c>
      <c r="V1710" s="77"/>
      <c r="W1710" s="77"/>
      <c r="X1710" s="81" t="s">
        <v>7449</v>
      </c>
      <c r="Y1710" s="77"/>
    </row>
    <row r="1711" spans="1:25" x14ac:dyDescent="0.25">
      <c r="A1711" s="62" t="s">
        <v>1148</v>
      </c>
      <c r="B1711" s="62" t="s">
        <v>2005</v>
      </c>
      <c r="C1711" s="63"/>
      <c r="D1711" s="64"/>
      <c r="E1711" s="65"/>
      <c r="F1711" s="66"/>
      <c r="G1711" s="63" t="str">
        <f>IF(Edges[[#This Row],[Relationship]]="Tweet","Skip","Show")</f>
        <v>Show</v>
      </c>
      <c r="H1711" s="67"/>
      <c r="I1711" s="68"/>
      <c r="J1711" s="68"/>
      <c r="K1711" s="34"/>
      <c r="L1711" s="75">
        <v>1711</v>
      </c>
      <c r="M171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11" s="77" t="s">
        <v>2278</v>
      </c>
      <c r="O1711" s="79">
        <v>44529.460324074076</v>
      </c>
      <c r="P1711" s="77" t="s">
        <v>2858</v>
      </c>
      <c r="Q1711" s="77"/>
      <c r="R1711" s="77"/>
      <c r="S1711" s="77"/>
      <c r="T1711" s="79">
        <v>44529.460324074076</v>
      </c>
      <c r="U1711" s="80" t="s">
        <v>5450</v>
      </c>
      <c r="V1711" s="77"/>
      <c r="W1711" s="77"/>
      <c r="X1711" s="81" t="s">
        <v>7449</v>
      </c>
      <c r="Y1711" s="77"/>
    </row>
    <row r="1712" spans="1:25" x14ac:dyDescent="0.25">
      <c r="A1712" s="62" t="s">
        <v>1148</v>
      </c>
      <c r="B1712" s="62" t="s">
        <v>1657</v>
      </c>
      <c r="C1712" s="63"/>
      <c r="D1712" s="64"/>
      <c r="E1712" s="65"/>
      <c r="F1712" s="66"/>
      <c r="G1712" s="63" t="str">
        <f>IF(Edges[[#This Row],[Relationship]]="Tweet","Skip","Show")</f>
        <v>Show</v>
      </c>
      <c r="H1712" s="67"/>
      <c r="I1712" s="68"/>
      <c r="J1712" s="68"/>
      <c r="K1712" s="34"/>
      <c r="L1712" s="75">
        <v>1712</v>
      </c>
      <c r="M171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12" s="77" t="s">
        <v>2278</v>
      </c>
      <c r="O1712" s="79">
        <v>44529.460324074076</v>
      </c>
      <c r="P1712" s="77" t="s">
        <v>2858</v>
      </c>
      <c r="Q1712" s="77"/>
      <c r="R1712" s="77"/>
      <c r="S1712" s="77"/>
      <c r="T1712" s="79">
        <v>44529.460324074076</v>
      </c>
      <c r="U1712" s="80" t="s">
        <v>5450</v>
      </c>
      <c r="V1712" s="77"/>
      <c r="W1712" s="77"/>
      <c r="X1712" s="81" t="s">
        <v>7449</v>
      </c>
      <c r="Y1712" s="77"/>
    </row>
    <row r="1713" spans="1:25" x14ac:dyDescent="0.25">
      <c r="A1713" s="62" t="s">
        <v>1149</v>
      </c>
      <c r="B1713" s="62" t="s">
        <v>1704</v>
      </c>
      <c r="C1713" s="63"/>
      <c r="D1713" s="64"/>
      <c r="E1713" s="65"/>
      <c r="F1713" s="66"/>
      <c r="G1713" s="63" t="str">
        <f>IF(Edges[[#This Row],[Relationship]]="Tweet","Skip","Show")</f>
        <v>Show</v>
      </c>
      <c r="H1713" s="67"/>
      <c r="I1713" s="68"/>
      <c r="J1713" s="68"/>
      <c r="K1713" s="34"/>
      <c r="L1713" s="75">
        <v>1713</v>
      </c>
      <c r="M171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13" s="77" t="s">
        <v>2278</v>
      </c>
      <c r="O1713" s="79">
        <v>44529.460486111115</v>
      </c>
      <c r="P1713" s="77" t="s">
        <v>2318</v>
      </c>
      <c r="Q1713" s="77"/>
      <c r="R1713" s="77"/>
      <c r="S1713" s="77"/>
      <c r="T1713" s="79">
        <v>44529.460486111115</v>
      </c>
      <c r="U1713" s="80" t="s">
        <v>5451</v>
      </c>
      <c r="V1713" s="77"/>
      <c r="W1713" s="77"/>
      <c r="X1713" s="81" t="s">
        <v>7450</v>
      </c>
      <c r="Y1713" s="77"/>
    </row>
    <row r="1714" spans="1:25" x14ac:dyDescent="0.25">
      <c r="A1714" s="62" t="s">
        <v>1149</v>
      </c>
      <c r="B1714" s="62" t="s">
        <v>1668</v>
      </c>
      <c r="C1714" s="63"/>
      <c r="D1714" s="64"/>
      <c r="E1714" s="65"/>
      <c r="F1714" s="66"/>
      <c r="G1714" s="63" t="str">
        <f>IF(Edges[[#This Row],[Relationship]]="Tweet","Skip","Show")</f>
        <v>Show</v>
      </c>
      <c r="H1714" s="67"/>
      <c r="I1714" s="68"/>
      <c r="J1714" s="68"/>
      <c r="K1714" s="34"/>
      <c r="L1714" s="75">
        <v>1714</v>
      </c>
      <c r="M171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14" s="77" t="s">
        <v>2278</v>
      </c>
      <c r="O1714" s="79">
        <v>44529.460486111115</v>
      </c>
      <c r="P1714" s="77" t="s">
        <v>2318</v>
      </c>
      <c r="Q1714" s="77"/>
      <c r="R1714" s="77"/>
      <c r="S1714" s="77"/>
      <c r="T1714" s="79">
        <v>44529.460486111115</v>
      </c>
      <c r="U1714" s="80" t="s">
        <v>5451</v>
      </c>
      <c r="V1714" s="77"/>
      <c r="W1714" s="77"/>
      <c r="X1714" s="81" t="s">
        <v>7450</v>
      </c>
      <c r="Y1714" s="77"/>
    </row>
    <row r="1715" spans="1:25" x14ac:dyDescent="0.25">
      <c r="A1715" s="62" t="s">
        <v>1150</v>
      </c>
      <c r="B1715" s="62" t="s">
        <v>1921</v>
      </c>
      <c r="C1715" s="63"/>
      <c r="D1715" s="64"/>
      <c r="E1715" s="65"/>
      <c r="F1715" s="66"/>
      <c r="G1715" s="63" t="str">
        <f>IF(Edges[[#This Row],[Relationship]]="Tweet","Skip","Show")</f>
        <v>Show</v>
      </c>
      <c r="H1715" s="67"/>
      <c r="I1715" s="68"/>
      <c r="J1715" s="68"/>
      <c r="K1715" s="34"/>
      <c r="L1715" s="75">
        <v>1715</v>
      </c>
      <c r="M171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15" s="77" t="s">
        <v>2278</v>
      </c>
      <c r="O1715" s="79">
        <v>44529.25</v>
      </c>
      <c r="P1715" s="77" t="s">
        <v>3000</v>
      </c>
      <c r="Q1715" s="80" t="s">
        <v>3829</v>
      </c>
      <c r="R1715" s="77" t="s">
        <v>4018</v>
      </c>
      <c r="S1715" s="77"/>
      <c r="T1715" s="79">
        <v>44529.25</v>
      </c>
      <c r="U1715" s="80" t="s">
        <v>5452</v>
      </c>
      <c r="V1715" s="77"/>
      <c r="W1715" s="77"/>
      <c r="X1715" s="81" t="s">
        <v>7451</v>
      </c>
      <c r="Y1715" s="77"/>
    </row>
    <row r="1716" spans="1:25" x14ac:dyDescent="0.25">
      <c r="A1716" s="62" t="s">
        <v>1151</v>
      </c>
      <c r="B1716" s="62" t="s">
        <v>1150</v>
      </c>
      <c r="C1716" s="63"/>
      <c r="D1716" s="64"/>
      <c r="E1716" s="65"/>
      <c r="F1716" s="66"/>
      <c r="G1716" s="63" t="str">
        <f>IF(Edges[[#This Row],[Relationship]]="Tweet","Skip","Show")</f>
        <v>Show</v>
      </c>
      <c r="H1716" s="67"/>
      <c r="I1716" s="68"/>
      <c r="J1716" s="68"/>
      <c r="K1716" s="34"/>
      <c r="L1716" s="75">
        <v>1716</v>
      </c>
      <c r="M171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16" s="77" t="s">
        <v>2279</v>
      </c>
      <c r="O1716" s="79">
        <v>44529.460555555554</v>
      </c>
      <c r="P1716" s="77" t="s">
        <v>3001</v>
      </c>
      <c r="Q1716" s="77"/>
      <c r="R1716" s="77"/>
      <c r="S1716" s="77"/>
      <c r="T1716" s="79">
        <v>44529.460555555554</v>
      </c>
      <c r="U1716" s="80" t="s">
        <v>5453</v>
      </c>
      <c r="V1716" s="77"/>
      <c r="W1716" s="77"/>
      <c r="X1716" s="81" t="s">
        <v>7452</v>
      </c>
      <c r="Y1716" s="81" t="s">
        <v>7451</v>
      </c>
    </row>
    <row r="1717" spans="1:25" x14ac:dyDescent="0.25">
      <c r="A1717" s="62" t="s">
        <v>1151</v>
      </c>
      <c r="B1717" s="62" t="s">
        <v>1921</v>
      </c>
      <c r="C1717" s="63"/>
      <c r="D1717" s="64"/>
      <c r="E1717" s="65"/>
      <c r="F1717" s="66"/>
      <c r="G1717" s="63" t="str">
        <f>IF(Edges[[#This Row],[Relationship]]="Tweet","Skip","Show")</f>
        <v>Show</v>
      </c>
      <c r="H1717" s="67"/>
      <c r="I1717" s="68"/>
      <c r="J1717" s="68"/>
      <c r="K1717" s="34"/>
      <c r="L1717" s="75">
        <v>1717</v>
      </c>
      <c r="M171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17" s="77" t="s">
        <v>2278</v>
      </c>
      <c r="O1717" s="79">
        <v>44529.460555555554</v>
      </c>
      <c r="P1717" s="77" t="s">
        <v>3001</v>
      </c>
      <c r="Q1717" s="77"/>
      <c r="R1717" s="77"/>
      <c r="S1717" s="77"/>
      <c r="T1717" s="79">
        <v>44529.460555555554</v>
      </c>
      <c r="U1717" s="80" t="s">
        <v>5453</v>
      </c>
      <c r="V1717" s="77"/>
      <c r="W1717" s="77"/>
      <c r="X1717" s="81" t="s">
        <v>7452</v>
      </c>
      <c r="Y1717" s="81" t="s">
        <v>7451</v>
      </c>
    </row>
    <row r="1718" spans="1:25" x14ac:dyDescent="0.25">
      <c r="A1718" s="62" t="s">
        <v>1152</v>
      </c>
      <c r="B1718" s="62" t="s">
        <v>1631</v>
      </c>
      <c r="C1718" s="63"/>
      <c r="D1718" s="64"/>
      <c r="E1718" s="65"/>
      <c r="F1718" s="66"/>
      <c r="G1718" s="63" t="str">
        <f>IF(Edges[[#This Row],[Relationship]]="Tweet","Skip","Show")</f>
        <v>Show</v>
      </c>
      <c r="H1718" s="67"/>
      <c r="I1718" s="68"/>
      <c r="J1718" s="68"/>
      <c r="K1718" s="34"/>
      <c r="L1718" s="75">
        <v>1718</v>
      </c>
      <c r="M171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18" s="77" t="s">
        <v>2278</v>
      </c>
      <c r="O1718" s="79">
        <v>44529.460914351854</v>
      </c>
      <c r="P1718" s="77" t="s">
        <v>2784</v>
      </c>
      <c r="Q1718" s="77"/>
      <c r="R1718" s="77"/>
      <c r="S1718" s="77"/>
      <c r="T1718" s="79">
        <v>44529.460914351854</v>
      </c>
      <c r="U1718" s="80" t="s">
        <v>5454</v>
      </c>
      <c r="V1718" s="77"/>
      <c r="W1718" s="77"/>
      <c r="X1718" s="81" t="s">
        <v>7453</v>
      </c>
      <c r="Y1718" s="77"/>
    </row>
    <row r="1719" spans="1:25" x14ac:dyDescent="0.25">
      <c r="A1719" s="62" t="s">
        <v>1153</v>
      </c>
      <c r="B1719" s="62" t="s">
        <v>1631</v>
      </c>
      <c r="C1719" s="63"/>
      <c r="D1719" s="64"/>
      <c r="E1719" s="65"/>
      <c r="F1719" s="66"/>
      <c r="G1719" s="63" t="str">
        <f>IF(Edges[[#This Row],[Relationship]]="Tweet","Skip","Show")</f>
        <v>Show</v>
      </c>
      <c r="H1719" s="67"/>
      <c r="I1719" s="68"/>
      <c r="J1719" s="68"/>
      <c r="K1719" s="34"/>
      <c r="L1719" s="75">
        <v>1719</v>
      </c>
      <c r="M171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19" s="77" t="s">
        <v>2278</v>
      </c>
      <c r="O1719" s="79">
        <v>44529.461701388886</v>
      </c>
      <c r="P1719" s="77" t="s">
        <v>2784</v>
      </c>
      <c r="Q1719" s="77"/>
      <c r="R1719" s="77"/>
      <c r="S1719" s="77"/>
      <c r="T1719" s="79">
        <v>44529.461701388886</v>
      </c>
      <c r="U1719" s="80" t="s">
        <v>5455</v>
      </c>
      <c r="V1719" s="77"/>
      <c r="W1719" s="77"/>
      <c r="X1719" s="81" t="s">
        <v>7454</v>
      </c>
      <c r="Y1719" s="77"/>
    </row>
    <row r="1720" spans="1:25" x14ac:dyDescent="0.25">
      <c r="A1720" s="62" t="s">
        <v>1154</v>
      </c>
      <c r="B1720" s="62" t="s">
        <v>1631</v>
      </c>
      <c r="C1720" s="63"/>
      <c r="D1720" s="64"/>
      <c r="E1720" s="65"/>
      <c r="F1720" s="66"/>
      <c r="G1720" s="63" t="str">
        <f>IF(Edges[[#This Row],[Relationship]]="Tweet","Skip","Show")</f>
        <v>Show</v>
      </c>
      <c r="H1720" s="67"/>
      <c r="I1720" s="68"/>
      <c r="J1720" s="68"/>
      <c r="K1720" s="34"/>
      <c r="L1720" s="75">
        <v>1720</v>
      </c>
      <c r="M172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20" s="77" t="s">
        <v>2278</v>
      </c>
      <c r="O1720" s="79">
        <v>44529.462291666663</v>
      </c>
      <c r="P1720" s="77" t="s">
        <v>2784</v>
      </c>
      <c r="Q1720" s="77"/>
      <c r="R1720" s="77"/>
      <c r="S1720" s="77"/>
      <c r="T1720" s="79">
        <v>44529.462291666663</v>
      </c>
      <c r="U1720" s="80" t="s">
        <v>5456</v>
      </c>
      <c r="V1720" s="77"/>
      <c r="W1720" s="77"/>
      <c r="X1720" s="81" t="s">
        <v>7455</v>
      </c>
      <c r="Y1720" s="77"/>
    </row>
    <row r="1721" spans="1:25" x14ac:dyDescent="0.25">
      <c r="A1721" s="62" t="s">
        <v>1155</v>
      </c>
      <c r="B1721" s="62" t="s">
        <v>1704</v>
      </c>
      <c r="C1721" s="63"/>
      <c r="D1721" s="64"/>
      <c r="E1721" s="65"/>
      <c r="F1721" s="66"/>
      <c r="G1721" s="63" t="str">
        <f>IF(Edges[[#This Row],[Relationship]]="Tweet","Skip","Show")</f>
        <v>Show</v>
      </c>
      <c r="H1721" s="67"/>
      <c r="I1721" s="68"/>
      <c r="J1721" s="68"/>
      <c r="K1721" s="34"/>
      <c r="L1721" s="75">
        <v>1721</v>
      </c>
      <c r="M172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21" s="77" t="s">
        <v>2278</v>
      </c>
      <c r="O1721" s="79">
        <v>44529.461886574078</v>
      </c>
      <c r="P1721" s="77" t="s">
        <v>3002</v>
      </c>
      <c r="Q1721" s="77"/>
      <c r="R1721" s="77"/>
      <c r="S1721" s="77"/>
      <c r="T1721" s="79">
        <v>44529.461886574078</v>
      </c>
      <c r="U1721" s="80" t="s">
        <v>5457</v>
      </c>
      <c r="V1721" s="77"/>
      <c r="W1721" s="77"/>
      <c r="X1721" s="81" t="s">
        <v>7456</v>
      </c>
      <c r="Y1721" s="81" t="s">
        <v>8353</v>
      </c>
    </row>
    <row r="1722" spans="1:25" x14ac:dyDescent="0.25">
      <c r="A1722" s="62" t="s">
        <v>1155</v>
      </c>
      <c r="B1722" s="62" t="s">
        <v>1668</v>
      </c>
      <c r="C1722" s="63"/>
      <c r="D1722" s="64"/>
      <c r="E1722" s="65"/>
      <c r="F1722" s="66"/>
      <c r="G1722" s="63" t="str">
        <f>IF(Edges[[#This Row],[Relationship]]="Tweet","Skip","Show")</f>
        <v>Show</v>
      </c>
      <c r="H1722" s="67"/>
      <c r="I1722" s="68"/>
      <c r="J1722" s="68"/>
      <c r="K1722" s="34"/>
      <c r="L1722" s="75">
        <v>1722</v>
      </c>
      <c r="M172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22" s="77" t="s">
        <v>2279</v>
      </c>
      <c r="O1722" s="79">
        <v>44529.461886574078</v>
      </c>
      <c r="P1722" s="77" t="s">
        <v>3002</v>
      </c>
      <c r="Q1722" s="77"/>
      <c r="R1722" s="77"/>
      <c r="S1722" s="77"/>
      <c r="T1722" s="79">
        <v>44529.461886574078</v>
      </c>
      <c r="U1722" s="80" t="s">
        <v>5457</v>
      </c>
      <c r="V1722" s="77"/>
      <c r="W1722" s="77"/>
      <c r="X1722" s="81" t="s">
        <v>7456</v>
      </c>
      <c r="Y1722" s="81" t="s">
        <v>8353</v>
      </c>
    </row>
    <row r="1723" spans="1:25" x14ac:dyDescent="0.25">
      <c r="A1723" s="62" t="s">
        <v>1155</v>
      </c>
      <c r="B1723" s="62" t="s">
        <v>1704</v>
      </c>
      <c r="C1723" s="63"/>
      <c r="D1723" s="64"/>
      <c r="E1723" s="65"/>
      <c r="F1723" s="66"/>
      <c r="G1723" s="63" t="str">
        <f>IF(Edges[[#This Row],[Relationship]]="Tweet","Skip","Show")</f>
        <v>Show</v>
      </c>
      <c r="H1723" s="67"/>
      <c r="I1723" s="68"/>
      <c r="J1723" s="68"/>
      <c r="K1723" s="34"/>
      <c r="L1723" s="75">
        <v>1723</v>
      </c>
      <c r="M172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23" s="77" t="s">
        <v>2278</v>
      </c>
      <c r="O1723" s="79">
        <v>44529.462071759262</v>
      </c>
      <c r="P1723" s="77" t="s">
        <v>2318</v>
      </c>
      <c r="Q1723" s="77"/>
      <c r="R1723" s="77"/>
      <c r="S1723" s="77"/>
      <c r="T1723" s="79">
        <v>44529.462071759262</v>
      </c>
      <c r="U1723" s="80" t="s">
        <v>5458</v>
      </c>
      <c r="V1723" s="77"/>
      <c r="W1723" s="77"/>
      <c r="X1723" s="81" t="s">
        <v>7457</v>
      </c>
      <c r="Y1723" s="77"/>
    </row>
    <row r="1724" spans="1:25" x14ac:dyDescent="0.25">
      <c r="A1724" s="62" t="s">
        <v>1155</v>
      </c>
      <c r="B1724" s="62" t="s">
        <v>1668</v>
      </c>
      <c r="C1724" s="63"/>
      <c r="D1724" s="64"/>
      <c r="E1724" s="65"/>
      <c r="F1724" s="66"/>
      <c r="G1724" s="63" t="str">
        <f>IF(Edges[[#This Row],[Relationship]]="Tweet","Skip","Show")</f>
        <v>Show</v>
      </c>
      <c r="H1724" s="67"/>
      <c r="I1724" s="68"/>
      <c r="J1724" s="68"/>
      <c r="K1724" s="34"/>
      <c r="L1724" s="75">
        <v>1724</v>
      </c>
      <c r="M172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24" s="77" t="s">
        <v>2278</v>
      </c>
      <c r="O1724" s="79">
        <v>44529.462071759262</v>
      </c>
      <c r="P1724" s="77" t="s">
        <v>2318</v>
      </c>
      <c r="Q1724" s="77"/>
      <c r="R1724" s="77"/>
      <c r="S1724" s="77"/>
      <c r="T1724" s="79">
        <v>44529.462071759262</v>
      </c>
      <c r="U1724" s="80" t="s">
        <v>5458</v>
      </c>
      <c r="V1724" s="77"/>
      <c r="W1724" s="77"/>
      <c r="X1724" s="81" t="s">
        <v>7457</v>
      </c>
      <c r="Y1724" s="77"/>
    </row>
    <row r="1725" spans="1:25" x14ac:dyDescent="0.25">
      <c r="A1725" s="62" t="s">
        <v>1155</v>
      </c>
      <c r="B1725" s="62" t="s">
        <v>1836</v>
      </c>
      <c r="C1725" s="63"/>
      <c r="D1725" s="64"/>
      <c r="E1725" s="65"/>
      <c r="F1725" s="66"/>
      <c r="G1725" s="63" t="str">
        <f>IF(Edges[[#This Row],[Relationship]]="Tweet","Skip","Show")</f>
        <v>Show</v>
      </c>
      <c r="H1725" s="67"/>
      <c r="I1725" s="68"/>
      <c r="J1725" s="68"/>
      <c r="K1725" s="34"/>
      <c r="L1725" s="75">
        <v>1725</v>
      </c>
      <c r="M172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25" s="77" t="s">
        <v>2278</v>
      </c>
      <c r="O1725" s="79">
        <v>44529.462743055556</v>
      </c>
      <c r="P1725" s="77" t="s">
        <v>3003</v>
      </c>
      <c r="Q1725" s="77"/>
      <c r="R1725" s="77"/>
      <c r="S1725" s="77"/>
      <c r="T1725" s="79">
        <v>44529.462743055556</v>
      </c>
      <c r="U1725" s="80" t="s">
        <v>5459</v>
      </c>
      <c r="V1725" s="77"/>
      <c r="W1725" s="77"/>
      <c r="X1725" s="81" t="s">
        <v>7458</v>
      </c>
      <c r="Y1725" s="81" t="s">
        <v>8452</v>
      </c>
    </row>
    <row r="1726" spans="1:25" x14ac:dyDescent="0.25">
      <c r="A1726" s="62" t="s">
        <v>1155</v>
      </c>
      <c r="B1726" s="62" t="s">
        <v>1668</v>
      </c>
      <c r="C1726" s="63"/>
      <c r="D1726" s="64"/>
      <c r="E1726" s="65"/>
      <c r="F1726" s="66"/>
      <c r="G1726" s="63" t="str">
        <f>IF(Edges[[#This Row],[Relationship]]="Tweet","Skip","Show")</f>
        <v>Show</v>
      </c>
      <c r="H1726" s="67"/>
      <c r="I1726" s="68"/>
      <c r="J1726" s="68"/>
      <c r="K1726" s="34"/>
      <c r="L1726" s="75">
        <v>1726</v>
      </c>
      <c r="M172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26" s="77" t="s">
        <v>2279</v>
      </c>
      <c r="O1726" s="79">
        <v>44529.462743055556</v>
      </c>
      <c r="P1726" s="77" t="s">
        <v>3003</v>
      </c>
      <c r="Q1726" s="77"/>
      <c r="R1726" s="77"/>
      <c r="S1726" s="77"/>
      <c r="T1726" s="79">
        <v>44529.462743055556</v>
      </c>
      <c r="U1726" s="80" t="s">
        <v>5459</v>
      </c>
      <c r="V1726" s="77"/>
      <c r="W1726" s="77"/>
      <c r="X1726" s="81" t="s">
        <v>7458</v>
      </c>
      <c r="Y1726" s="81" t="s">
        <v>8452</v>
      </c>
    </row>
    <row r="1727" spans="1:25" x14ac:dyDescent="0.25">
      <c r="A1727" s="62" t="s">
        <v>1155</v>
      </c>
      <c r="B1727" s="62" t="s">
        <v>1836</v>
      </c>
      <c r="C1727" s="63"/>
      <c r="D1727" s="64"/>
      <c r="E1727" s="65"/>
      <c r="F1727" s="66"/>
      <c r="G1727" s="63" t="str">
        <f>IF(Edges[[#This Row],[Relationship]]="Tweet","Skip","Show")</f>
        <v>Show</v>
      </c>
      <c r="H1727" s="67"/>
      <c r="I1727" s="68"/>
      <c r="J1727" s="68"/>
      <c r="K1727" s="34"/>
      <c r="L1727" s="75">
        <v>1727</v>
      </c>
      <c r="M172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27" s="77" t="s">
        <v>2278</v>
      </c>
      <c r="O1727" s="79">
        <v>44529.462847222225</v>
      </c>
      <c r="P1727" s="77" t="s">
        <v>3004</v>
      </c>
      <c r="Q1727" s="77"/>
      <c r="R1727" s="77"/>
      <c r="S1727" s="77" t="s">
        <v>4124</v>
      </c>
      <c r="T1727" s="79">
        <v>44529.462847222225</v>
      </c>
      <c r="U1727" s="80" t="s">
        <v>5460</v>
      </c>
      <c r="V1727" s="77"/>
      <c r="W1727" s="77"/>
      <c r="X1727" s="81" t="s">
        <v>7459</v>
      </c>
      <c r="Y1727" s="77"/>
    </row>
    <row r="1728" spans="1:25" x14ac:dyDescent="0.25">
      <c r="A1728" s="62" t="s">
        <v>1155</v>
      </c>
      <c r="B1728" s="62" t="s">
        <v>1668</v>
      </c>
      <c r="C1728" s="63"/>
      <c r="D1728" s="64"/>
      <c r="E1728" s="65"/>
      <c r="F1728" s="66"/>
      <c r="G1728" s="63" t="str">
        <f>IF(Edges[[#This Row],[Relationship]]="Tweet","Skip","Show")</f>
        <v>Show</v>
      </c>
      <c r="H1728" s="67"/>
      <c r="I1728" s="68"/>
      <c r="J1728" s="68"/>
      <c r="K1728" s="34"/>
      <c r="L1728" s="75">
        <v>1728</v>
      </c>
      <c r="M172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28" s="77" t="s">
        <v>2278</v>
      </c>
      <c r="O1728" s="79">
        <v>44529.462847222225</v>
      </c>
      <c r="P1728" s="77" t="s">
        <v>3004</v>
      </c>
      <c r="Q1728" s="77"/>
      <c r="R1728" s="77"/>
      <c r="S1728" s="77" t="s">
        <v>4124</v>
      </c>
      <c r="T1728" s="79">
        <v>44529.462847222225</v>
      </c>
      <c r="U1728" s="80" t="s">
        <v>5460</v>
      </c>
      <c r="V1728" s="77"/>
      <c r="W1728" s="77"/>
      <c r="X1728" s="81" t="s">
        <v>7459</v>
      </c>
      <c r="Y1728" s="77"/>
    </row>
    <row r="1729" spans="1:25" x14ac:dyDescent="0.25">
      <c r="A1729" s="62" t="s">
        <v>1156</v>
      </c>
      <c r="B1729" s="62" t="s">
        <v>2045</v>
      </c>
      <c r="C1729" s="63"/>
      <c r="D1729" s="64"/>
      <c r="E1729" s="65"/>
      <c r="F1729" s="66"/>
      <c r="G1729" s="63" t="str">
        <f>IF(Edges[[#This Row],[Relationship]]="Tweet","Skip","Show")</f>
        <v>Show</v>
      </c>
      <c r="H1729" s="67"/>
      <c r="I1729" s="68"/>
      <c r="J1729" s="68"/>
      <c r="K1729" s="34"/>
      <c r="L1729" s="75">
        <v>1729</v>
      </c>
      <c r="M172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29" s="77" t="s">
        <v>2279</v>
      </c>
      <c r="O1729" s="79">
        <v>44529.463078703702</v>
      </c>
      <c r="P1729" s="77" t="s">
        <v>3005</v>
      </c>
      <c r="Q1729" s="80" t="s">
        <v>3830</v>
      </c>
      <c r="R1729" s="77" t="s">
        <v>4018</v>
      </c>
      <c r="S1729" s="77" t="s">
        <v>4191</v>
      </c>
      <c r="T1729" s="79">
        <v>44529.463078703702</v>
      </c>
      <c r="U1729" s="80" t="s">
        <v>5461</v>
      </c>
      <c r="V1729" s="77"/>
      <c r="W1729" s="77"/>
      <c r="X1729" s="81" t="s">
        <v>7460</v>
      </c>
      <c r="Y1729" s="77"/>
    </row>
    <row r="1730" spans="1:25" x14ac:dyDescent="0.25">
      <c r="A1730" s="62" t="s">
        <v>1157</v>
      </c>
      <c r="B1730" s="62" t="s">
        <v>1719</v>
      </c>
      <c r="C1730" s="63"/>
      <c r="D1730" s="64"/>
      <c r="E1730" s="65"/>
      <c r="F1730" s="66"/>
      <c r="G1730" s="63" t="str">
        <f>IF(Edges[[#This Row],[Relationship]]="Tweet","Skip","Show")</f>
        <v>Show</v>
      </c>
      <c r="H1730" s="67"/>
      <c r="I1730" s="68"/>
      <c r="J1730" s="68"/>
      <c r="K1730" s="34"/>
      <c r="L1730" s="75">
        <v>1730</v>
      </c>
      <c r="M173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30" s="77" t="s">
        <v>2278</v>
      </c>
      <c r="O1730" s="79">
        <v>44529.46334490741</v>
      </c>
      <c r="P1730" s="77" t="s">
        <v>2338</v>
      </c>
      <c r="Q1730" s="77"/>
      <c r="R1730" s="77"/>
      <c r="S1730" s="77"/>
      <c r="T1730" s="79">
        <v>44529.46334490741</v>
      </c>
      <c r="U1730" s="80" t="s">
        <v>5462</v>
      </c>
      <c r="V1730" s="77"/>
      <c r="W1730" s="77"/>
      <c r="X1730" s="81" t="s">
        <v>7461</v>
      </c>
      <c r="Y1730" s="77"/>
    </row>
    <row r="1731" spans="1:25" x14ac:dyDescent="0.25">
      <c r="A1731" s="62" t="s">
        <v>1158</v>
      </c>
      <c r="B1731" s="62" t="s">
        <v>1713</v>
      </c>
      <c r="C1731" s="63"/>
      <c r="D1731" s="64"/>
      <c r="E1731" s="65"/>
      <c r="F1731" s="66"/>
      <c r="G1731" s="63" t="str">
        <f>IF(Edges[[#This Row],[Relationship]]="Tweet","Skip","Show")</f>
        <v>Show</v>
      </c>
      <c r="H1731" s="67"/>
      <c r="I1731" s="68"/>
      <c r="J1731" s="68"/>
      <c r="K1731" s="34"/>
      <c r="L1731" s="75">
        <v>1731</v>
      </c>
      <c r="M173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31" s="77" t="s">
        <v>2278</v>
      </c>
      <c r="O1731" s="79">
        <v>44529.463622685187</v>
      </c>
      <c r="P1731" s="77" t="s">
        <v>2332</v>
      </c>
      <c r="Q1731" s="77"/>
      <c r="R1731" s="77"/>
      <c r="S1731" s="77"/>
      <c r="T1731" s="79">
        <v>44529.463622685187</v>
      </c>
      <c r="U1731" s="80" t="s">
        <v>5463</v>
      </c>
      <c r="V1731" s="77"/>
      <c r="W1731" s="77"/>
      <c r="X1731" s="81" t="s">
        <v>7462</v>
      </c>
      <c r="Y1731" s="77"/>
    </row>
    <row r="1732" spans="1:25" x14ac:dyDescent="0.25">
      <c r="A1732" s="62" t="s">
        <v>1159</v>
      </c>
      <c r="B1732" s="62" t="s">
        <v>1631</v>
      </c>
      <c r="C1732" s="63"/>
      <c r="D1732" s="64"/>
      <c r="E1732" s="65"/>
      <c r="F1732" s="66"/>
      <c r="G1732" s="63" t="str">
        <f>IF(Edges[[#This Row],[Relationship]]="Tweet","Skip","Show")</f>
        <v>Show</v>
      </c>
      <c r="H1732" s="67"/>
      <c r="I1732" s="68"/>
      <c r="J1732" s="68"/>
      <c r="K1732" s="34"/>
      <c r="L1732" s="75">
        <v>1732</v>
      </c>
      <c r="M173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32" s="77" t="s">
        <v>2278</v>
      </c>
      <c r="O1732" s="79">
        <v>44529.463703703703</v>
      </c>
      <c r="P1732" s="77" t="s">
        <v>2784</v>
      </c>
      <c r="Q1732" s="77"/>
      <c r="R1732" s="77"/>
      <c r="S1732" s="77"/>
      <c r="T1732" s="79">
        <v>44529.463703703703</v>
      </c>
      <c r="U1732" s="80" t="s">
        <v>5464</v>
      </c>
      <c r="V1732" s="77"/>
      <c r="W1732" s="77"/>
      <c r="X1732" s="81" t="s">
        <v>7463</v>
      </c>
      <c r="Y1732" s="77"/>
    </row>
    <row r="1733" spans="1:25" x14ac:dyDescent="0.25">
      <c r="A1733" s="62" t="s">
        <v>1160</v>
      </c>
      <c r="B1733" s="62" t="s">
        <v>2046</v>
      </c>
      <c r="C1733" s="63"/>
      <c r="D1733" s="64"/>
      <c r="E1733" s="65"/>
      <c r="F1733" s="66"/>
      <c r="G1733" s="63" t="str">
        <f>IF(Edges[[#This Row],[Relationship]]="Tweet","Skip","Show")</f>
        <v>Show</v>
      </c>
      <c r="H1733" s="67"/>
      <c r="I1733" s="68"/>
      <c r="J1733" s="68"/>
      <c r="K1733" s="34"/>
      <c r="L1733" s="75">
        <v>1733</v>
      </c>
      <c r="M173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33" s="77" t="s">
        <v>2279</v>
      </c>
      <c r="O1733" s="79">
        <v>44529.463784722226</v>
      </c>
      <c r="P1733" s="77" t="s">
        <v>3006</v>
      </c>
      <c r="Q1733" s="77"/>
      <c r="R1733" s="77"/>
      <c r="S1733" s="77"/>
      <c r="T1733" s="79">
        <v>44529.463784722226</v>
      </c>
      <c r="U1733" s="80" t="s">
        <v>5465</v>
      </c>
      <c r="V1733" s="77"/>
      <c r="W1733" s="77"/>
      <c r="X1733" s="81" t="s">
        <v>7464</v>
      </c>
      <c r="Y1733" s="81" t="s">
        <v>8453</v>
      </c>
    </row>
    <row r="1734" spans="1:25" x14ac:dyDescent="0.25">
      <c r="A1734" s="62" t="s">
        <v>1161</v>
      </c>
      <c r="B1734" s="62" t="s">
        <v>1901</v>
      </c>
      <c r="C1734" s="63"/>
      <c r="D1734" s="64"/>
      <c r="E1734" s="65"/>
      <c r="F1734" s="66"/>
      <c r="G1734" s="63" t="str">
        <f>IF(Edges[[#This Row],[Relationship]]="Tweet","Skip","Show")</f>
        <v>Show</v>
      </c>
      <c r="H1734" s="67"/>
      <c r="I1734" s="68"/>
      <c r="J1734" s="68"/>
      <c r="K1734" s="34"/>
      <c r="L1734" s="75">
        <v>1734</v>
      </c>
      <c r="M173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34" s="77" t="s">
        <v>2278</v>
      </c>
      <c r="O1734" s="79">
        <v>44529.464166666665</v>
      </c>
      <c r="P1734" s="77" t="s">
        <v>3007</v>
      </c>
      <c r="Q1734" s="80" t="s">
        <v>3831</v>
      </c>
      <c r="R1734" s="77" t="s">
        <v>4060</v>
      </c>
      <c r="S1734" s="77"/>
      <c r="T1734" s="79">
        <v>44529.464166666665</v>
      </c>
      <c r="U1734" s="80" t="s">
        <v>5466</v>
      </c>
      <c r="V1734" s="77"/>
      <c r="W1734" s="77"/>
      <c r="X1734" s="81" t="s">
        <v>7465</v>
      </c>
      <c r="Y1734" s="77"/>
    </row>
    <row r="1735" spans="1:25" x14ac:dyDescent="0.25">
      <c r="A1735" s="62" t="s">
        <v>1161</v>
      </c>
      <c r="B1735" s="62" t="s">
        <v>1161</v>
      </c>
      <c r="C1735" s="63"/>
      <c r="D1735" s="64"/>
      <c r="E1735" s="65"/>
      <c r="F1735" s="66"/>
      <c r="G1735" s="63" t="str">
        <f>IF(Edges[[#This Row],[Relationship]]="Tweet","Skip","Show")</f>
        <v>Skip</v>
      </c>
      <c r="H1735" s="67"/>
      <c r="I1735" s="68"/>
      <c r="J1735" s="68"/>
      <c r="K1735" s="34"/>
      <c r="L1735" s="75">
        <v>1735</v>
      </c>
      <c r="M173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35" s="77" t="s">
        <v>178</v>
      </c>
      <c r="O1735" s="79">
        <v>44529.463773148149</v>
      </c>
      <c r="P1735" s="77" t="s">
        <v>3008</v>
      </c>
      <c r="Q1735" s="80" t="s">
        <v>3832</v>
      </c>
      <c r="R1735" s="77" t="s">
        <v>4078</v>
      </c>
      <c r="S1735" s="77" t="s">
        <v>4192</v>
      </c>
      <c r="T1735" s="79">
        <v>44529.463773148149</v>
      </c>
      <c r="U1735" s="80" t="s">
        <v>5467</v>
      </c>
      <c r="V1735" s="77"/>
      <c r="W1735" s="77"/>
      <c r="X1735" s="81" t="s">
        <v>7466</v>
      </c>
      <c r="Y1735" s="77"/>
    </row>
    <row r="1736" spans="1:25" x14ac:dyDescent="0.25">
      <c r="A1736" s="62" t="s">
        <v>1162</v>
      </c>
      <c r="B1736" s="62" t="s">
        <v>1694</v>
      </c>
      <c r="C1736" s="63"/>
      <c r="D1736" s="64"/>
      <c r="E1736" s="65"/>
      <c r="F1736" s="66"/>
      <c r="G1736" s="63" t="str">
        <f>IF(Edges[[#This Row],[Relationship]]="Tweet","Skip","Show")</f>
        <v>Show</v>
      </c>
      <c r="H1736" s="67"/>
      <c r="I1736" s="68"/>
      <c r="J1736" s="68"/>
      <c r="K1736" s="34"/>
      <c r="L1736" s="75">
        <v>1736</v>
      </c>
      <c r="M173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36" s="77" t="s">
        <v>2279</v>
      </c>
      <c r="O1736" s="79">
        <v>44529.464224537034</v>
      </c>
      <c r="P1736" s="77" t="s">
        <v>3009</v>
      </c>
      <c r="Q1736" s="80" t="s">
        <v>3833</v>
      </c>
      <c r="R1736" s="77" t="s">
        <v>4018</v>
      </c>
      <c r="S1736" s="77"/>
      <c r="T1736" s="79">
        <v>44529.464224537034</v>
      </c>
      <c r="U1736" s="80" t="s">
        <v>5468</v>
      </c>
      <c r="V1736" s="77"/>
      <c r="W1736" s="77"/>
      <c r="X1736" s="81" t="s">
        <v>7467</v>
      </c>
      <c r="Y1736" s="81" t="s">
        <v>8300</v>
      </c>
    </row>
    <row r="1737" spans="1:25" x14ac:dyDescent="0.25">
      <c r="A1737" s="62" t="s">
        <v>1163</v>
      </c>
      <c r="B1737" s="62" t="s">
        <v>1627</v>
      </c>
      <c r="C1737" s="63"/>
      <c r="D1737" s="64"/>
      <c r="E1737" s="65"/>
      <c r="F1737" s="66"/>
      <c r="G1737" s="63" t="str">
        <f>IF(Edges[[#This Row],[Relationship]]="Tweet","Skip","Show")</f>
        <v>Show</v>
      </c>
      <c r="H1737" s="67"/>
      <c r="I1737" s="68"/>
      <c r="J1737" s="68"/>
      <c r="K1737" s="34"/>
      <c r="L1737" s="75">
        <v>1737</v>
      </c>
      <c r="M173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37" s="77" t="s">
        <v>2278</v>
      </c>
      <c r="O1737" s="79">
        <v>44529.464270833334</v>
      </c>
      <c r="P1737" s="77" t="s">
        <v>2980</v>
      </c>
      <c r="Q1737" s="77"/>
      <c r="R1737" s="77"/>
      <c r="S1737" s="77"/>
      <c r="T1737" s="79">
        <v>44529.464270833334</v>
      </c>
      <c r="U1737" s="80" t="s">
        <v>5469</v>
      </c>
      <c r="V1737" s="77"/>
      <c r="W1737" s="77"/>
      <c r="X1737" s="81" t="s">
        <v>7468</v>
      </c>
      <c r="Y1737" s="77"/>
    </row>
    <row r="1738" spans="1:25" x14ac:dyDescent="0.25">
      <c r="A1738" s="62" t="s">
        <v>1164</v>
      </c>
      <c r="B1738" s="62" t="s">
        <v>1164</v>
      </c>
      <c r="C1738" s="63"/>
      <c r="D1738" s="64"/>
      <c r="E1738" s="65"/>
      <c r="F1738" s="66"/>
      <c r="G1738" s="63" t="str">
        <f>IF(Edges[[#This Row],[Relationship]]="Tweet","Skip","Show")</f>
        <v>Skip</v>
      </c>
      <c r="H1738" s="67"/>
      <c r="I1738" s="68"/>
      <c r="J1738" s="68"/>
      <c r="K1738" s="34"/>
      <c r="L1738" s="75">
        <v>1738</v>
      </c>
      <c r="M173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38" s="77" t="s">
        <v>178</v>
      </c>
      <c r="O1738" s="79">
        <v>44529.464432870373</v>
      </c>
      <c r="P1738" s="77" t="s">
        <v>3010</v>
      </c>
      <c r="Q1738" s="80" t="s">
        <v>3834</v>
      </c>
      <c r="R1738" s="77" t="s">
        <v>4018</v>
      </c>
      <c r="S1738" s="77"/>
      <c r="T1738" s="79">
        <v>44529.464432870373</v>
      </c>
      <c r="U1738" s="80" t="s">
        <v>5470</v>
      </c>
      <c r="V1738" s="77"/>
      <c r="W1738" s="77"/>
      <c r="X1738" s="81" t="s">
        <v>7469</v>
      </c>
      <c r="Y1738" s="77"/>
    </row>
    <row r="1739" spans="1:25" x14ac:dyDescent="0.25">
      <c r="A1739" s="62" t="s">
        <v>1165</v>
      </c>
      <c r="B1739" s="62" t="s">
        <v>1548</v>
      </c>
      <c r="C1739" s="63"/>
      <c r="D1739" s="64"/>
      <c r="E1739" s="65"/>
      <c r="F1739" s="66"/>
      <c r="G1739" s="63" t="str">
        <f>IF(Edges[[#This Row],[Relationship]]="Tweet","Skip","Show")</f>
        <v>Show</v>
      </c>
      <c r="H1739" s="67"/>
      <c r="I1739" s="68"/>
      <c r="J1739" s="68"/>
      <c r="K1739" s="34"/>
      <c r="L1739" s="75">
        <v>1739</v>
      </c>
      <c r="M173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39" s="77" t="s">
        <v>2278</v>
      </c>
      <c r="O1739" s="79">
        <v>44529.465381944443</v>
      </c>
      <c r="P1739" s="77" t="s">
        <v>2905</v>
      </c>
      <c r="Q1739" s="77"/>
      <c r="R1739" s="77"/>
      <c r="S1739" s="77"/>
      <c r="T1739" s="79">
        <v>44529.465381944443</v>
      </c>
      <c r="U1739" s="80" t="s">
        <v>5471</v>
      </c>
      <c r="V1739" s="77"/>
      <c r="W1739" s="77"/>
      <c r="X1739" s="81" t="s">
        <v>7470</v>
      </c>
      <c r="Y1739" s="77"/>
    </row>
    <row r="1740" spans="1:25" x14ac:dyDescent="0.25">
      <c r="A1740" s="62" t="s">
        <v>1166</v>
      </c>
      <c r="B1740" s="62" t="s">
        <v>1627</v>
      </c>
      <c r="C1740" s="63"/>
      <c r="D1740" s="64"/>
      <c r="E1740" s="65"/>
      <c r="F1740" s="66"/>
      <c r="G1740" s="63" t="str">
        <f>IF(Edges[[#This Row],[Relationship]]="Tweet","Skip","Show")</f>
        <v>Show</v>
      </c>
      <c r="H1740" s="67"/>
      <c r="I1740" s="68"/>
      <c r="J1740" s="68"/>
      <c r="K1740" s="34"/>
      <c r="L1740" s="75">
        <v>1740</v>
      </c>
      <c r="M174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40" s="77" t="s">
        <v>2279</v>
      </c>
      <c r="O1740" s="79">
        <v>44529.45857638889</v>
      </c>
      <c r="P1740" s="77" t="s">
        <v>3011</v>
      </c>
      <c r="Q1740" s="80" t="s">
        <v>3835</v>
      </c>
      <c r="R1740" s="77" t="s">
        <v>4018</v>
      </c>
      <c r="S1740" s="77"/>
      <c r="T1740" s="79">
        <v>44529.45857638889</v>
      </c>
      <c r="U1740" s="80" t="s">
        <v>5472</v>
      </c>
      <c r="V1740" s="77"/>
      <c r="W1740" s="77"/>
      <c r="X1740" s="81" t="s">
        <v>7471</v>
      </c>
      <c r="Y1740" s="81" t="s">
        <v>8228</v>
      </c>
    </row>
    <row r="1741" spans="1:25" x14ac:dyDescent="0.25">
      <c r="A1741" s="62" t="s">
        <v>1167</v>
      </c>
      <c r="B1741" s="62" t="s">
        <v>1166</v>
      </c>
      <c r="C1741" s="63"/>
      <c r="D1741" s="64"/>
      <c r="E1741" s="65"/>
      <c r="F1741" s="66"/>
      <c r="G1741" s="63" t="str">
        <f>IF(Edges[[#This Row],[Relationship]]="Tweet","Skip","Show")</f>
        <v>Show</v>
      </c>
      <c r="H1741" s="67"/>
      <c r="I1741" s="68"/>
      <c r="J1741" s="68"/>
      <c r="K1741" s="34"/>
      <c r="L1741" s="75">
        <v>1741</v>
      </c>
      <c r="M174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41" s="77" t="s">
        <v>2278</v>
      </c>
      <c r="O1741" s="79">
        <v>44529.465682870374</v>
      </c>
      <c r="P1741" s="77" t="s">
        <v>3012</v>
      </c>
      <c r="Q1741" s="77"/>
      <c r="R1741" s="77"/>
      <c r="S1741" s="77"/>
      <c r="T1741" s="79">
        <v>44529.465682870374</v>
      </c>
      <c r="U1741" s="80" t="s">
        <v>5473</v>
      </c>
      <c r="V1741" s="77"/>
      <c r="W1741" s="77"/>
      <c r="X1741" s="81" t="s">
        <v>7472</v>
      </c>
      <c r="Y1741" s="77"/>
    </row>
    <row r="1742" spans="1:25" x14ac:dyDescent="0.25">
      <c r="A1742" s="62" t="s">
        <v>1167</v>
      </c>
      <c r="B1742" s="62" t="s">
        <v>1627</v>
      </c>
      <c r="C1742" s="63"/>
      <c r="D1742" s="64"/>
      <c r="E1742" s="65"/>
      <c r="F1742" s="66"/>
      <c r="G1742" s="63" t="str">
        <f>IF(Edges[[#This Row],[Relationship]]="Tweet","Skip","Show")</f>
        <v>Show</v>
      </c>
      <c r="H1742" s="67"/>
      <c r="I1742" s="68"/>
      <c r="J1742" s="68"/>
      <c r="K1742" s="34"/>
      <c r="L1742" s="75">
        <v>1742</v>
      </c>
      <c r="M174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42" s="77" t="s">
        <v>2278</v>
      </c>
      <c r="O1742" s="79">
        <v>44529.465682870374</v>
      </c>
      <c r="P1742" s="77" t="s">
        <v>3012</v>
      </c>
      <c r="Q1742" s="77"/>
      <c r="R1742" s="77"/>
      <c r="S1742" s="77"/>
      <c r="T1742" s="79">
        <v>44529.465682870374</v>
      </c>
      <c r="U1742" s="80" t="s">
        <v>5473</v>
      </c>
      <c r="V1742" s="77"/>
      <c r="W1742" s="77"/>
      <c r="X1742" s="81" t="s">
        <v>7472</v>
      </c>
      <c r="Y1742" s="77"/>
    </row>
    <row r="1743" spans="1:25" x14ac:dyDescent="0.25">
      <c r="A1743" s="62" t="s">
        <v>1168</v>
      </c>
      <c r="B1743" s="62" t="s">
        <v>2001</v>
      </c>
      <c r="C1743" s="63"/>
      <c r="D1743" s="64"/>
      <c r="E1743" s="65"/>
      <c r="F1743" s="66"/>
      <c r="G1743" s="63" t="str">
        <f>IF(Edges[[#This Row],[Relationship]]="Tweet","Skip","Show")</f>
        <v>Show</v>
      </c>
      <c r="H1743" s="67"/>
      <c r="I1743" s="68"/>
      <c r="J1743" s="68"/>
      <c r="K1743" s="34"/>
      <c r="L1743" s="75">
        <v>1743</v>
      </c>
      <c r="M174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43" s="77" t="s">
        <v>2278</v>
      </c>
      <c r="O1743" s="79">
        <v>44529.465949074074</v>
      </c>
      <c r="P1743" s="77" t="s">
        <v>2858</v>
      </c>
      <c r="Q1743" s="77"/>
      <c r="R1743" s="77"/>
      <c r="S1743" s="77"/>
      <c r="T1743" s="79">
        <v>44529.465949074074</v>
      </c>
      <c r="U1743" s="80" t="s">
        <v>5474</v>
      </c>
      <c r="V1743" s="77"/>
      <c r="W1743" s="77"/>
      <c r="X1743" s="81" t="s">
        <v>7473</v>
      </c>
      <c r="Y1743" s="77"/>
    </row>
    <row r="1744" spans="1:25" x14ac:dyDescent="0.25">
      <c r="A1744" s="62" t="s">
        <v>1168</v>
      </c>
      <c r="B1744" s="62" t="s">
        <v>2002</v>
      </c>
      <c r="C1744" s="63"/>
      <c r="D1744" s="64"/>
      <c r="E1744" s="65"/>
      <c r="F1744" s="66"/>
      <c r="G1744" s="63" t="str">
        <f>IF(Edges[[#This Row],[Relationship]]="Tweet","Skip","Show")</f>
        <v>Show</v>
      </c>
      <c r="H1744" s="67"/>
      <c r="I1744" s="68"/>
      <c r="J1744" s="68"/>
      <c r="K1744" s="34"/>
      <c r="L1744" s="75">
        <v>1744</v>
      </c>
      <c r="M174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44" s="77" t="s">
        <v>2278</v>
      </c>
      <c r="O1744" s="79">
        <v>44529.465949074074</v>
      </c>
      <c r="P1744" s="77" t="s">
        <v>2858</v>
      </c>
      <c r="Q1744" s="77"/>
      <c r="R1744" s="77"/>
      <c r="S1744" s="77"/>
      <c r="T1744" s="79">
        <v>44529.465949074074</v>
      </c>
      <c r="U1744" s="80" t="s">
        <v>5474</v>
      </c>
      <c r="V1744" s="77"/>
      <c r="W1744" s="77"/>
      <c r="X1744" s="81" t="s">
        <v>7473</v>
      </c>
      <c r="Y1744" s="77"/>
    </row>
    <row r="1745" spans="1:25" x14ac:dyDescent="0.25">
      <c r="A1745" s="62" t="s">
        <v>1168</v>
      </c>
      <c r="B1745" s="62" t="s">
        <v>2003</v>
      </c>
      <c r="C1745" s="63"/>
      <c r="D1745" s="64"/>
      <c r="E1745" s="65"/>
      <c r="F1745" s="66"/>
      <c r="G1745" s="63" t="str">
        <f>IF(Edges[[#This Row],[Relationship]]="Tweet","Skip","Show")</f>
        <v>Show</v>
      </c>
      <c r="H1745" s="67"/>
      <c r="I1745" s="68"/>
      <c r="J1745" s="68"/>
      <c r="K1745" s="34"/>
      <c r="L1745" s="75">
        <v>1745</v>
      </c>
      <c r="M174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45" s="77" t="s">
        <v>2278</v>
      </c>
      <c r="O1745" s="79">
        <v>44529.465949074074</v>
      </c>
      <c r="P1745" s="77" t="s">
        <v>2858</v>
      </c>
      <c r="Q1745" s="77"/>
      <c r="R1745" s="77"/>
      <c r="S1745" s="77"/>
      <c r="T1745" s="79">
        <v>44529.465949074074</v>
      </c>
      <c r="U1745" s="80" t="s">
        <v>5474</v>
      </c>
      <c r="V1745" s="77"/>
      <c r="W1745" s="77"/>
      <c r="X1745" s="81" t="s">
        <v>7473</v>
      </c>
      <c r="Y1745" s="77"/>
    </row>
    <row r="1746" spans="1:25" x14ac:dyDescent="0.25">
      <c r="A1746" s="62" t="s">
        <v>1168</v>
      </c>
      <c r="B1746" s="62" t="s">
        <v>2004</v>
      </c>
      <c r="C1746" s="63"/>
      <c r="D1746" s="64"/>
      <c r="E1746" s="65"/>
      <c r="F1746" s="66"/>
      <c r="G1746" s="63" t="str">
        <f>IF(Edges[[#This Row],[Relationship]]="Tweet","Skip","Show")</f>
        <v>Show</v>
      </c>
      <c r="H1746" s="67"/>
      <c r="I1746" s="68"/>
      <c r="J1746" s="68"/>
      <c r="K1746" s="34"/>
      <c r="L1746" s="75">
        <v>1746</v>
      </c>
      <c r="M174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46" s="77" t="s">
        <v>2278</v>
      </c>
      <c r="O1746" s="79">
        <v>44529.465949074074</v>
      </c>
      <c r="P1746" s="77" t="s">
        <v>2858</v>
      </c>
      <c r="Q1746" s="77"/>
      <c r="R1746" s="77"/>
      <c r="S1746" s="77"/>
      <c r="T1746" s="79">
        <v>44529.465949074074</v>
      </c>
      <c r="U1746" s="80" t="s">
        <v>5474</v>
      </c>
      <c r="V1746" s="77"/>
      <c r="W1746" s="77"/>
      <c r="X1746" s="81" t="s">
        <v>7473</v>
      </c>
      <c r="Y1746" s="77"/>
    </row>
    <row r="1747" spans="1:25" x14ac:dyDescent="0.25">
      <c r="A1747" s="62" t="s">
        <v>1168</v>
      </c>
      <c r="B1747" s="62" t="s">
        <v>2005</v>
      </c>
      <c r="C1747" s="63"/>
      <c r="D1747" s="64"/>
      <c r="E1747" s="65"/>
      <c r="F1747" s="66"/>
      <c r="G1747" s="63" t="str">
        <f>IF(Edges[[#This Row],[Relationship]]="Tweet","Skip","Show")</f>
        <v>Show</v>
      </c>
      <c r="H1747" s="67"/>
      <c r="I1747" s="68"/>
      <c r="J1747" s="68"/>
      <c r="K1747" s="34"/>
      <c r="L1747" s="75">
        <v>1747</v>
      </c>
      <c r="M174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47" s="77" t="s">
        <v>2278</v>
      </c>
      <c r="O1747" s="79">
        <v>44529.465949074074</v>
      </c>
      <c r="P1747" s="77" t="s">
        <v>2858</v>
      </c>
      <c r="Q1747" s="77"/>
      <c r="R1747" s="77"/>
      <c r="S1747" s="77"/>
      <c r="T1747" s="79">
        <v>44529.465949074074</v>
      </c>
      <c r="U1747" s="80" t="s">
        <v>5474</v>
      </c>
      <c r="V1747" s="77"/>
      <c r="W1747" s="77"/>
      <c r="X1747" s="81" t="s">
        <v>7473</v>
      </c>
      <c r="Y1747" s="77"/>
    </row>
    <row r="1748" spans="1:25" x14ac:dyDescent="0.25">
      <c r="A1748" s="62" t="s">
        <v>1168</v>
      </c>
      <c r="B1748" s="62" t="s">
        <v>1657</v>
      </c>
      <c r="C1748" s="63"/>
      <c r="D1748" s="64"/>
      <c r="E1748" s="65"/>
      <c r="F1748" s="66"/>
      <c r="G1748" s="63" t="str">
        <f>IF(Edges[[#This Row],[Relationship]]="Tweet","Skip","Show")</f>
        <v>Show</v>
      </c>
      <c r="H1748" s="67"/>
      <c r="I1748" s="68"/>
      <c r="J1748" s="68"/>
      <c r="K1748" s="34"/>
      <c r="L1748" s="75">
        <v>1748</v>
      </c>
      <c r="M174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48" s="77" t="s">
        <v>2278</v>
      </c>
      <c r="O1748" s="79">
        <v>44529.465949074074</v>
      </c>
      <c r="P1748" s="77" t="s">
        <v>2858</v>
      </c>
      <c r="Q1748" s="77"/>
      <c r="R1748" s="77"/>
      <c r="S1748" s="77"/>
      <c r="T1748" s="79">
        <v>44529.465949074074</v>
      </c>
      <c r="U1748" s="80" t="s">
        <v>5474</v>
      </c>
      <c r="V1748" s="77"/>
      <c r="W1748" s="77"/>
      <c r="X1748" s="81" t="s">
        <v>7473</v>
      </c>
      <c r="Y1748" s="77"/>
    </row>
    <row r="1749" spans="1:25" x14ac:dyDescent="0.25">
      <c r="A1749" s="62" t="s">
        <v>1169</v>
      </c>
      <c r="B1749" s="62" t="s">
        <v>1528</v>
      </c>
      <c r="C1749" s="63"/>
      <c r="D1749" s="64"/>
      <c r="E1749" s="65"/>
      <c r="F1749" s="66"/>
      <c r="G1749" s="63" t="str">
        <f>IF(Edges[[#This Row],[Relationship]]="Tweet","Skip","Show")</f>
        <v>Show</v>
      </c>
      <c r="H1749" s="67"/>
      <c r="I1749" s="68"/>
      <c r="J1749" s="68"/>
      <c r="K1749" s="34"/>
      <c r="L1749" s="75">
        <v>1749</v>
      </c>
      <c r="M174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49" s="77" t="s">
        <v>2278</v>
      </c>
      <c r="O1749" s="79">
        <v>44529.466446759259</v>
      </c>
      <c r="P1749" s="77" t="s">
        <v>2572</v>
      </c>
      <c r="Q1749" s="80" t="s">
        <v>3615</v>
      </c>
      <c r="R1749" s="77" t="s">
        <v>4017</v>
      </c>
      <c r="S1749" s="77" t="s">
        <v>4116</v>
      </c>
      <c r="T1749" s="79">
        <v>44529.466446759259</v>
      </c>
      <c r="U1749" s="80" t="s">
        <v>5475</v>
      </c>
      <c r="V1749" s="77"/>
      <c r="W1749" s="77"/>
      <c r="X1749" s="81" t="s">
        <v>7474</v>
      </c>
      <c r="Y1749" s="77"/>
    </row>
    <row r="1750" spans="1:25" x14ac:dyDescent="0.25">
      <c r="A1750" s="62" t="s">
        <v>1170</v>
      </c>
      <c r="B1750" s="62" t="s">
        <v>1627</v>
      </c>
      <c r="C1750" s="63"/>
      <c r="D1750" s="64"/>
      <c r="E1750" s="65"/>
      <c r="F1750" s="66"/>
      <c r="G1750" s="63" t="str">
        <f>IF(Edges[[#This Row],[Relationship]]="Tweet","Skip","Show")</f>
        <v>Show</v>
      </c>
      <c r="H1750" s="67"/>
      <c r="I1750" s="68"/>
      <c r="J1750" s="68"/>
      <c r="K1750" s="34"/>
      <c r="L1750" s="75">
        <v>1750</v>
      </c>
      <c r="M175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50" s="77" t="s">
        <v>2279</v>
      </c>
      <c r="O1750" s="79">
        <v>44529.466597222221</v>
      </c>
      <c r="P1750" s="77" t="s">
        <v>3013</v>
      </c>
      <c r="Q1750" s="80" t="s">
        <v>3836</v>
      </c>
      <c r="R1750" s="77" t="s">
        <v>4018</v>
      </c>
      <c r="S1750" s="77"/>
      <c r="T1750" s="79">
        <v>44529.466597222221</v>
      </c>
      <c r="U1750" s="80" t="s">
        <v>5476</v>
      </c>
      <c r="V1750" s="77"/>
      <c r="W1750" s="77"/>
      <c r="X1750" s="81" t="s">
        <v>7475</v>
      </c>
      <c r="Y1750" s="81" t="s">
        <v>8228</v>
      </c>
    </row>
    <row r="1751" spans="1:25" x14ac:dyDescent="0.25">
      <c r="A1751" s="62" t="s">
        <v>1171</v>
      </c>
      <c r="B1751" s="62" t="s">
        <v>1631</v>
      </c>
      <c r="C1751" s="63"/>
      <c r="D1751" s="64"/>
      <c r="E1751" s="65"/>
      <c r="F1751" s="66"/>
      <c r="G1751" s="63" t="str">
        <f>IF(Edges[[#This Row],[Relationship]]="Tweet","Skip","Show")</f>
        <v>Show</v>
      </c>
      <c r="H1751" s="67"/>
      <c r="I1751" s="68"/>
      <c r="J1751" s="68"/>
      <c r="K1751" s="34"/>
      <c r="L1751" s="75">
        <v>1751</v>
      </c>
      <c r="M175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51" s="77" t="s">
        <v>2278</v>
      </c>
      <c r="O1751" s="79">
        <v>44529.467407407406</v>
      </c>
      <c r="P1751" s="77" t="s">
        <v>2784</v>
      </c>
      <c r="Q1751" s="77"/>
      <c r="R1751" s="77"/>
      <c r="S1751" s="77"/>
      <c r="T1751" s="79">
        <v>44529.467407407406</v>
      </c>
      <c r="U1751" s="80" t="s">
        <v>5477</v>
      </c>
      <c r="V1751" s="77"/>
      <c r="W1751" s="77"/>
      <c r="X1751" s="81" t="s">
        <v>7476</v>
      </c>
      <c r="Y1751" s="77"/>
    </row>
    <row r="1752" spans="1:25" x14ac:dyDescent="0.25">
      <c r="A1752" s="62" t="s">
        <v>1172</v>
      </c>
      <c r="B1752" s="62" t="s">
        <v>2001</v>
      </c>
      <c r="C1752" s="63"/>
      <c r="D1752" s="64"/>
      <c r="E1752" s="65"/>
      <c r="F1752" s="66"/>
      <c r="G1752" s="63" t="str">
        <f>IF(Edges[[#This Row],[Relationship]]="Tweet","Skip","Show")</f>
        <v>Show</v>
      </c>
      <c r="H1752" s="67"/>
      <c r="I1752" s="68"/>
      <c r="J1752" s="68"/>
      <c r="K1752" s="34"/>
      <c r="L1752" s="75">
        <v>1752</v>
      </c>
      <c r="M175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52" s="77" t="s">
        <v>2278</v>
      </c>
      <c r="O1752" s="79">
        <v>44529.467881944445</v>
      </c>
      <c r="P1752" s="77" t="s">
        <v>2858</v>
      </c>
      <c r="Q1752" s="77"/>
      <c r="R1752" s="77"/>
      <c r="S1752" s="77"/>
      <c r="T1752" s="79">
        <v>44529.467881944445</v>
      </c>
      <c r="U1752" s="80" t="s">
        <v>5478</v>
      </c>
      <c r="V1752" s="77"/>
      <c r="W1752" s="77"/>
      <c r="X1752" s="81" t="s">
        <v>7477</v>
      </c>
      <c r="Y1752" s="77"/>
    </row>
    <row r="1753" spans="1:25" x14ac:dyDescent="0.25">
      <c r="A1753" s="62" t="s">
        <v>1172</v>
      </c>
      <c r="B1753" s="62" t="s">
        <v>2002</v>
      </c>
      <c r="C1753" s="63"/>
      <c r="D1753" s="64"/>
      <c r="E1753" s="65"/>
      <c r="F1753" s="66"/>
      <c r="G1753" s="63" t="str">
        <f>IF(Edges[[#This Row],[Relationship]]="Tweet","Skip","Show")</f>
        <v>Show</v>
      </c>
      <c r="H1753" s="67"/>
      <c r="I1753" s="68"/>
      <c r="J1753" s="68"/>
      <c r="K1753" s="34"/>
      <c r="L1753" s="75">
        <v>1753</v>
      </c>
      <c r="M175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53" s="77" t="s">
        <v>2278</v>
      </c>
      <c r="O1753" s="79">
        <v>44529.467881944445</v>
      </c>
      <c r="P1753" s="77" t="s">
        <v>2858</v>
      </c>
      <c r="Q1753" s="77"/>
      <c r="R1753" s="77"/>
      <c r="S1753" s="77"/>
      <c r="T1753" s="79">
        <v>44529.467881944445</v>
      </c>
      <c r="U1753" s="80" t="s">
        <v>5478</v>
      </c>
      <c r="V1753" s="77"/>
      <c r="W1753" s="77"/>
      <c r="X1753" s="81" t="s">
        <v>7477</v>
      </c>
      <c r="Y1753" s="77"/>
    </row>
    <row r="1754" spans="1:25" x14ac:dyDescent="0.25">
      <c r="A1754" s="62" t="s">
        <v>1172</v>
      </c>
      <c r="B1754" s="62" t="s">
        <v>2003</v>
      </c>
      <c r="C1754" s="63"/>
      <c r="D1754" s="64"/>
      <c r="E1754" s="65"/>
      <c r="F1754" s="66"/>
      <c r="G1754" s="63" t="str">
        <f>IF(Edges[[#This Row],[Relationship]]="Tweet","Skip","Show")</f>
        <v>Show</v>
      </c>
      <c r="H1754" s="67"/>
      <c r="I1754" s="68"/>
      <c r="J1754" s="68"/>
      <c r="K1754" s="34"/>
      <c r="L1754" s="75">
        <v>1754</v>
      </c>
      <c r="M175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54" s="77" t="s">
        <v>2278</v>
      </c>
      <c r="O1754" s="79">
        <v>44529.467881944445</v>
      </c>
      <c r="P1754" s="77" t="s">
        <v>2858</v>
      </c>
      <c r="Q1754" s="77"/>
      <c r="R1754" s="77"/>
      <c r="S1754" s="77"/>
      <c r="T1754" s="79">
        <v>44529.467881944445</v>
      </c>
      <c r="U1754" s="80" t="s">
        <v>5478</v>
      </c>
      <c r="V1754" s="77"/>
      <c r="W1754" s="77"/>
      <c r="X1754" s="81" t="s">
        <v>7477</v>
      </c>
      <c r="Y1754" s="77"/>
    </row>
    <row r="1755" spans="1:25" x14ac:dyDescent="0.25">
      <c r="A1755" s="62" t="s">
        <v>1172</v>
      </c>
      <c r="B1755" s="62" t="s">
        <v>2004</v>
      </c>
      <c r="C1755" s="63"/>
      <c r="D1755" s="64"/>
      <c r="E1755" s="65"/>
      <c r="F1755" s="66"/>
      <c r="G1755" s="63" t="str">
        <f>IF(Edges[[#This Row],[Relationship]]="Tweet","Skip","Show")</f>
        <v>Show</v>
      </c>
      <c r="H1755" s="67"/>
      <c r="I1755" s="68"/>
      <c r="J1755" s="68"/>
      <c r="K1755" s="34"/>
      <c r="L1755" s="75">
        <v>1755</v>
      </c>
      <c r="M175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55" s="77" t="s">
        <v>2278</v>
      </c>
      <c r="O1755" s="79">
        <v>44529.467881944445</v>
      </c>
      <c r="P1755" s="77" t="s">
        <v>2858</v>
      </c>
      <c r="Q1755" s="77"/>
      <c r="R1755" s="77"/>
      <c r="S1755" s="77"/>
      <c r="T1755" s="79">
        <v>44529.467881944445</v>
      </c>
      <c r="U1755" s="80" t="s">
        <v>5478</v>
      </c>
      <c r="V1755" s="77"/>
      <c r="W1755" s="77"/>
      <c r="X1755" s="81" t="s">
        <v>7477</v>
      </c>
      <c r="Y1755" s="77"/>
    </row>
    <row r="1756" spans="1:25" x14ac:dyDescent="0.25">
      <c r="A1756" s="62" t="s">
        <v>1172</v>
      </c>
      <c r="B1756" s="62" t="s">
        <v>2005</v>
      </c>
      <c r="C1756" s="63"/>
      <c r="D1756" s="64"/>
      <c r="E1756" s="65"/>
      <c r="F1756" s="66"/>
      <c r="G1756" s="63" t="str">
        <f>IF(Edges[[#This Row],[Relationship]]="Tweet","Skip","Show")</f>
        <v>Show</v>
      </c>
      <c r="H1756" s="67"/>
      <c r="I1756" s="68"/>
      <c r="J1756" s="68"/>
      <c r="K1756" s="34"/>
      <c r="L1756" s="75">
        <v>1756</v>
      </c>
      <c r="M175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56" s="77" t="s">
        <v>2278</v>
      </c>
      <c r="O1756" s="79">
        <v>44529.467881944445</v>
      </c>
      <c r="P1756" s="77" t="s">
        <v>2858</v>
      </c>
      <c r="Q1756" s="77"/>
      <c r="R1756" s="77"/>
      <c r="S1756" s="77"/>
      <c r="T1756" s="79">
        <v>44529.467881944445</v>
      </c>
      <c r="U1756" s="80" t="s">
        <v>5478</v>
      </c>
      <c r="V1756" s="77"/>
      <c r="W1756" s="77"/>
      <c r="X1756" s="81" t="s">
        <v>7477</v>
      </c>
      <c r="Y1756" s="77"/>
    </row>
    <row r="1757" spans="1:25" x14ac:dyDescent="0.25">
      <c r="A1757" s="62" t="s">
        <v>1172</v>
      </c>
      <c r="B1757" s="62" t="s">
        <v>1657</v>
      </c>
      <c r="C1757" s="63"/>
      <c r="D1757" s="64"/>
      <c r="E1757" s="65"/>
      <c r="F1757" s="66"/>
      <c r="G1757" s="63" t="str">
        <f>IF(Edges[[#This Row],[Relationship]]="Tweet","Skip","Show")</f>
        <v>Show</v>
      </c>
      <c r="H1757" s="67"/>
      <c r="I1757" s="68"/>
      <c r="J1757" s="68"/>
      <c r="K1757" s="34"/>
      <c r="L1757" s="75">
        <v>1757</v>
      </c>
      <c r="M175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57" s="77" t="s">
        <v>2278</v>
      </c>
      <c r="O1757" s="79">
        <v>44529.467881944445</v>
      </c>
      <c r="P1757" s="77" t="s">
        <v>2858</v>
      </c>
      <c r="Q1757" s="77"/>
      <c r="R1757" s="77"/>
      <c r="S1757" s="77"/>
      <c r="T1757" s="79">
        <v>44529.467881944445</v>
      </c>
      <c r="U1757" s="80" t="s">
        <v>5478</v>
      </c>
      <c r="V1757" s="77"/>
      <c r="W1757" s="77"/>
      <c r="X1757" s="81" t="s">
        <v>7477</v>
      </c>
      <c r="Y1757" s="77"/>
    </row>
    <row r="1758" spans="1:25" x14ac:dyDescent="0.25">
      <c r="A1758" s="62" t="s">
        <v>1173</v>
      </c>
      <c r="B1758" s="62" t="s">
        <v>1631</v>
      </c>
      <c r="C1758" s="63"/>
      <c r="D1758" s="64"/>
      <c r="E1758" s="65"/>
      <c r="F1758" s="66"/>
      <c r="G1758" s="63" t="str">
        <f>IF(Edges[[#This Row],[Relationship]]="Tweet","Skip","Show")</f>
        <v>Show</v>
      </c>
      <c r="H1758" s="67"/>
      <c r="I1758" s="68"/>
      <c r="J1758" s="68"/>
      <c r="K1758" s="34"/>
      <c r="L1758" s="75">
        <v>1758</v>
      </c>
      <c r="M175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58" s="77" t="s">
        <v>2278</v>
      </c>
      <c r="O1758" s="79">
        <v>44529.46806712963</v>
      </c>
      <c r="P1758" s="77" t="s">
        <v>2784</v>
      </c>
      <c r="Q1758" s="77"/>
      <c r="R1758" s="77"/>
      <c r="S1758" s="77"/>
      <c r="T1758" s="79">
        <v>44529.46806712963</v>
      </c>
      <c r="U1758" s="80" t="s">
        <v>5479</v>
      </c>
      <c r="V1758" s="77"/>
      <c r="W1758" s="77"/>
      <c r="X1758" s="81" t="s">
        <v>7478</v>
      </c>
      <c r="Y1758" s="77"/>
    </row>
    <row r="1759" spans="1:25" x14ac:dyDescent="0.25">
      <c r="A1759" s="62" t="s">
        <v>1174</v>
      </c>
      <c r="B1759" s="62" t="s">
        <v>1174</v>
      </c>
      <c r="C1759" s="63"/>
      <c r="D1759" s="64"/>
      <c r="E1759" s="65"/>
      <c r="F1759" s="66"/>
      <c r="G1759" s="63" t="str">
        <f>IF(Edges[[#This Row],[Relationship]]="Tweet","Skip","Show")</f>
        <v>Skip</v>
      </c>
      <c r="H1759" s="67"/>
      <c r="I1759" s="68"/>
      <c r="J1759" s="68"/>
      <c r="K1759" s="34"/>
      <c r="L1759" s="75">
        <v>1759</v>
      </c>
      <c r="M175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59" s="77" t="s">
        <v>178</v>
      </c>
      <c r="O1759" s="79">
        <v>44529.468530092592</v>
      </c>
      <c r="P1759" s="77" t="s">
        <v>3014</v>
      </c>
      <c r="Q1759" s="80" t="s">
        <v>3837</v>
      </c>
      <c r="R1759" s="77" t="s">
        <v>4079</v>
      </c>
      <c r="S1759" s="77"/>
      <c r="T1759" s="79">
        <v>44529.468530092592</v>
      </c>
      <c r="U1759" s="80" t="s">
        <v>5480</v>
      </c>
      <c r="V1759" s="77"/>
      <c r="W1759" s="77"/>
      <c r="X1759" s="81" t="s">
        <v>7479</v>
      </c>
      <c r="Y1759" s="77"/>
    </row>
    <row r="1760" spans="1:25" x14ac:dyDescent="0.25">
      <c r="A1760" s="62" t="s">
        <v>1175</v>
      </c>
      <c r="B1760" s="62" t="s">
        <v>1175</v>
      </c>
      <c r="C1760" s="63"/>
      <c r="D1760" s="64"/>
      <c r="E1760" s="65"/>
      <c r="F1760" s="66"/>
      <c r="G1760" s="63" t="str">
        <f>IF(Edges[[#This Row],[Relationship]]="Tweet","Skip","Show")</f>
        <v>Skip</v>
      </c>
      <c r="H1760" s="67"/>
      <c r="I1760" s="68"/>
      <c r="J1760" s="68"/>
      <c r="K1760" s="34"/>
      <c r="L1760" s="75">
        <v>1760</v>
      </c>
      <c r="M176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60" s="77" t="s">
        <v>178</v>
      </c>
      <c r="O1760" s="79">
        <v>44529.468541666669</v>
      </c>
      <c r="P1760" s="77" t="s">
        <v>3015</v>
      </c>
      <c r="Q1760" s="80" t="s">
        <v>3837</v>
      </c>
      <c r="R1760" s="77" t="s">
        <v>4079</v>
      </c>
      <c r="S1760" s="77"/>
      <c r="T1760" s="79">
        <v>44529.468541666669</v>
      </c>
      <c r="U1760" s="80" t="s">
        <v>5481</v>
      </c>
      <c r="V1760" s="77"/>
      <c r="W1760" s="77"/>
      <c r="X1760" s="81" t="s">
        <v>7480</v>
      </c>
      <c r="Y1760" s="77"/>
    </row>
    <row r="1761" spans="1:25" x14ac:dyDescent="0.25">
      <c r="A1761" s="62" t="s">
        <v>1176</v>
      </c>
      <c r="B1761" s="62" t="s">
        <v>1176</v>
      </c>
      <c r="C1761" s="63"/>
      <c r="D1761" s="64"/>
      <c r="E1761" s="65"/>
      <c r="F1761" s="66"/>
      <c r="G1761" s="63" t="str">
        <f>IF(Edges[[#This Row],[Relationship]]="Tweet","Skip","Show")</f>
        <v>Skip</v>
      </c>
      <c r="H1761" s="67"/>
      <c r="I1761" s="68"/>
      <c r="J1761" s="68"/>
      <c r="K1761" s="34"/>
      <c r="L1761" s="75">
        <v>1761</v>
      </c>
      <c r="M176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61" s="77" t="s">
        <v>178</v>
      </c>
      <c r="O1761" s="79">
        <v>44529.468668981484</v>
      </c>
      <c r="P1761" s="77" t="s">
        <v>3016</v>
      </c>
      <c r="Q1761" s="77"/>
      <c r="R1761" s="77"/>
      <c r="S1761" s="77"/>
      <c r="T1761" s="79">
        <v>44529.468668981484</v>
      </c>
      <c r="U1761" s="80" t="s">
        <v>5482</v>
      </c>
      <c r="V1761" s="77"/>
      <c r="W1761" s="77"/>
      <c r="X1761" s="81" t="s">
        <v>7481</v>
      </c>
      <c r="Y1761" s="77"/>
    </row>
    <row r="1762" spans="1:25" x14ac:dyDescent="0.25">
      <c r="A1762" s="62" t="s">
        <v>1177</v>
      </c>
      <c r="B1762" s="62" t="s">
        <v>1631</v>
      </c>
      <c r="C1762" s="63"/>
      <c r="D1762" s="64"/>
      <c r="E1762" s="65"/>
      <c r="F1762" s="66"/>
      <c r="G1762" s="63" t="str">
        <f>IF(Edges[[#This Row],[Relationship]]="Tweet","Skip","Show")</f>
        <v>Show</v>
      </c>
      <c r="H1762" s="67"/>
      <c r="I1762" s="68"/>
      <c r="J1762" s="68"/>
      <c r="K1762" s="34"/>
      <c r="L1762" s="75">
        <v>1762</v>
      </c>
      <c r="M176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62" s="77" t="s">
        <v>2278</v>
      </c>
      <c r="O1762" s="79">
        <v>44529.469074074077</v>
      </c>
      <c r="P1762" s="77" t="s">
        <v>2784</v>
      </c>
      <c r="Q1762" s="77"/>
      <c r="R1762" s="77"/>
      <c r="S1762" s="77"/>
      <c r="T1762" s="79">
        <v>44529.469074074077</v>
      </c>
      <c r="U1762" s="80" t="s">
        <v>5483</v>
      </c>
      <c r="V1762" s="77"/>
      <c r="W1762" s="77"/>
      <c r="X1762" s="81" t="s">
        <v>7482</v>
      </c>
      <c r="Y1762" s="77"/>
    </row>
    <row r="1763" spans="1:25" x14ac:dyDescent="0.25">
      <c r="A1763" s="62" t="s">
        <v>1178</v>
      </c>
      <c r="B1763" s="62" t="s">
        <v>1660</v>
      </c>
      <c r="C1763" s="63"/>
      <c r="D1763" s="64"/>
      <c r="E1763" s="65"/>
      <c r="F1763" s="66"/>
      <c r="G1763" s="63" t="str">
        <f>IF(Edges[[#This Row],[Relationship]]="Tweet","Skip","Show")</f>
        <v>Show</v>
      </c>
      <c r="H1763" s="67"/>
      <c r="I1763" s="68"/>
      <c r="J1763" s="68"/>
      <c r="K1763" s="34"/>
      <c r="L1763" s="75">
        <v>1763</v>
      </c>
      <c r="M176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63" s="77" t="s">
        <v>2278</v>
      </c>
      <c r="O1763" s="79">
        <v>44529.469201388885</v>
      </c>
      <c r="P1763" s="77" t="s">
        <v>3017</v>
      </c>
      <c r="Q1763" s="77"/>
      <c r="R1763" s="77"/>
      <c r="S1763" s="77"/>
      <c r="T1763" s="79">
        <v>44529.469201388885</v>
      </c>
      <c r="U1763" s="80" t="s">
        <v>5484</v>
      </c>
      <c r="V1763" s="77"/>
      <c r="W1763" s="77"/>
      <c r="X1763" s="81" t="s">
        <v>7483</v>
      </c>
      <c r="Y1763" s="77"/>
    </row>
    <row r="1764" spans="1:25" x14ac:dyDescent="0.25">
      <c r="A1764" s="62" t="s">
        <v>1179</v>
      </c>
      <c r="B1764" s="62" t="s">
        <v>1660</v>
      </c>
      <c r="C1764" s="63"/>
      <c r="D1764" s="64"/>
      <c r="E1764" s="65"/>
      <c r="F1764" s="66"/>
      <c r="G1764" s="63" t="str">
        <f>IF(Edges[[#This Row],[Relationship]]="Tweet","Skip","Show")</f>
        <v>Show</v>
      </c>
      <c r="H1764" s="67"/>
      <c r="I1764" s="68"/>
      <c r="J1764" s="68"/>
      <c r="K1764" s="34"/>
      <c r="L1764" s="75">
        <v>1764</v>
      </c>
      <c r="M176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64" s="77" t="s">
        <v>2278</v>
      </c>
      <c r="O1764" s="79">
        <v>44529.469201388885</v>
      </c>
      <c r="P1764" s="77" t="s">
        <v>3017</v>
      </c>
      <c r="Q1764" s="77"/>
      <c r="R1764" s="77"/>
      <c r="S1764" s="77"/>
      <c r="T1764" s="79">
        <v>44529.469201388885</v>
      </c>
      <c r="U1764" s="80" t="s">
        <v>5485</v>
      </c>
      <c r="V1764" s="77"/>
      <c r="W1764" s="77"/>
      <c r="X1764" s="81" t="s">
        <v>7484</v>
      </c>
      <c r="Y1764" s="77"/>
    </row>
    <row r="1765" spans="1:25" x14ac:dyDescent="0.25">
      <c r="A1765" s="62" t="s">
        <v>1180</v>
      </c>
      <c r="B1765" s="62" t="s">
        <v>1631</v>
      </c>
      <c r="C1765" s="63"/>
      <c r="D1765" s="64"/>
      <c r="E1765" s="65"/>
      <c r="F1765" s="66"/>
      <c r="G1765" s="63" t="str">
        <f>IF(Edges[[#This Row],[Relationship]]="Tweet","Skip","Show")</f>
        <v>Show</v>
      </c>
      <c r="H1765" s="67"/>
      <c r="I1765" s="68"/>
      <c r="J1765" s="68"/>
      <c r="K1765" s="34"/>
      <c r="L1765" s="75">
        <v>1765</v>
      </c>
      <c r="M176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65" s="77" t="s">
        <v>2278</v>
      </c>
      <c r="O1765" s="79">
        <v>44529.412939814814</v>
      </c>
      <c r="P1765" s="77" t="s">
        <v>2784</v>
      </c>
      <c r="Q1765" s="77"/>
      <c r="R1765" s="77"/>
      <c r="S1765" s="77"/>
      <c r="T1765" s="79">
        <v>44529.412939814814</v>
      </c>
      <c r="U1765" s="80" t="s">
        <v>5486</v>
      </c>
      <c r="V1765" s="77"/>
      <c r="W1765" s="77"/>
      <c r="X1765" s="81" t="s">
        <v>7485</v>
      </c>
      <c r="Y1765" s="77"/>
    </row>
    <row r="1766" spans="1:25" x14ac:dyDescent="0.25">
      <c r="A1766" s="62" t="s">
        <v>1180</v>
      </c>
      <c r="B1766" s="62" t="s">
        <v>1660</v>
      </c>
      <c r="C1766" s="63"/>
      <c r="D1766" s="64"/>
      <c r="E1766" s="65"/>
      <c r="F1766" s="66"/>
      <c r="G1766" s="63" t="str">
        <f>IF(Edges[[#This Row],[Relationship]]="Tweet","Skip","Show")</f>
        <v>Show</v>
      </c>
      <c r="H1766" s="67"/>
      <c r="I1766" s="68"/>
      <c r="J1766" s="68"/>
      <c r="K1766" s="34"/>
      <c r="L1766" s="75">
        <v>1766</v>
      </c>
      <c r="M176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66" s="77" t="s">
        <v>2278</v>
      </c>
      <c r="O1766" s="79">
        <v>44529.469247685185</v>
      </c>
      <c r="P1766" s="77" t="s">
        <v>3017</v>
      </c>
      <c r="Q1766" s="77"/>
      <c r="R1766" s="77"/>
      <c r="S1766" s="77"/>
      <c r="T1766" s="79">
        <v>44529.469247685185</v>
      </c>
      <c r="U1766" s="80" t="s">
        <v>5487</v>
      </c>
      <c r="V1766" s="77"/>
      <c r="W1766" s="77"/>
      <c r="X1766" s="81" t="s">
        <v>7486</v>
      </c>
      <c r="Y1766" s="77"/>
    </row>
    <row r="1767" spans="1:25" x14ac:dyDescent="0.25">
      <c r="A1767" s="62" t="s">
        <v>1181</v>
      </c>
      <c r="B1767" s="62" t="s">
        <v>1660</v>
      </c>
      <c r="C1767" s="63"/>
      <c r="D1767" s="64"/>
      <c r="E1767" s="65"/>
      <c r="F1767" s="66"/>
      <c r="G1767" s="63" t="str">
        <f>IF(Edges[[#This Row],[Relationship]]="Tweet","Skip","Show")</f>
        <v>Show</v>
      </c>
      <c r="H1767" s="67"/>
      <c r="I1767" s="68"/>
      <c r="J1767" s="68"/>
      <c r="K1767" s="34"/>
      <c r="L1767" s="75">
        <v>1767</v>
      </c>
      <c r="M176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67" s="77" t="s">
        <v>2278</v>
      </c>
      <c r="O1767" s="79">
        <v>44529.469305555554</v>
      </c>
      <c r="P1767" s="77" t="s">
        <v>3017</v>
      </c>
      <c r="Q1767" s="77"/>
      <c r="R1767" s="77"/>
      <c r="S1767" s="77"/>
      <c r="T1767" s="79">
        <v>44529.469305555554</v>
      </c>
      <c r="U1767" s="80" t="s">
        <v>5488</v>
      </c>
      <c r="V1767" s="77"/>
      <c r="W1767" s="77"/>
      <c r="X1767" s="81" t="s">
        <v>7487</v>
      </c>
      <c r="Y1767" s="77"/>
    </row>
    <row r="1768" spans="1:25" x14ac:dyDescent="0.25">
      <c r="A1768" s="62" t="s">
        <v>1182</v>
      </c>
      <c r="B1768" s="62" t="s">
        <v>1660</v>
      </c>
      <c r="C1768" s="63"/>
      <c r="D1768" s="64"/>
      <c r="E1768" s="65"/>
      <c r="F1768" s="66"/>
      <c r="G1768" s="63" t="str">
        <f>IF(Edges[[#This Row],[Relationship]]="Tweet","Skip","Show")</f>
        <v>Show</v>
      </c>
      <c r="H1768" s="67"/>
      <c r="I1768" s="68"/>
      <c r="J1768" s="68"/>
      <c r="K1768" s="34"/>
      <c r="L1768" s="75">
        <v>1768</v>
      </c>
      <c r="M176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68" s="77" t="s">
        <v>2278</v>
      </c>
      <c r="O1768" s="79">
        <v>44529.469305555554</v>
      </c>
      <c r="P1768" s="77" t="s">
        <v>3017</v>
      </c>
      <c r="Q1768" s="77"/>
      <c r="R1768" s="77"/>
      <c r="S1768" s="77"/>
      <c r="T1768" s="79">
        <v>44529.469305555554</v>
      </c>
      <c r="U1768" s="80" t="s">
        <v>5489</v>
      </c>
      <c r="V1768" s="77"/>
      <c r="W1768" s="77"/>
      <c r="X1768" s="81" t="s">
        <v>7488</v>
      </c>
      <c r="Y1768" s="77"/>
    </row>
    <row r="1769" spans="1:25" x14ac:dyDescent="0.25">
      <c r="A1769" s="62" t="s">
        <v>1183</v>
      </c>
      <c r="B1769" s="62" t="s">
        <v>1660</v>
      </c>
      <c r="C1769" s="63"/>
      <c r="D1769" s="64"/>
      <c r="E1769" s="65"/>
      <c r="F1769" s="66"/>
      <c r="G1769" s="63" t="str">
        <f>IF(Edges[[#This Row],[Relationship]]="Tweet","Skip","Show")</f>
        <v>Show</v>
      </c>
      <c r="H1769" s="67"/>
      <c r="I1769" s="68"/>
      <c r="J1769" s="68"/>
      <c r="K1769" s="34"/>
      <c r="L1769" s="75">
        <v>1769</v>
      </c>
      <c r="M176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69" s="77" t="s">
        <v>2278</v>
      </c>
      <c r="O1769" s="79">
        <v>44529.469317129631</v>
      </c>
      <c r="P1769" s="77" t="s">
        <v>3017</v>
      </c>
      <c r="Q1769" s="77"/>
      <c r="R1769" s="77"/>
      <c r="S1769" s="77"/>
      <c r="T1769" s="79">
        <v>44529.469317129631</v>
      </c>
      <c r="U1769" s="80" t="s">
        <v>5490</v>
      </c>
      <c r="V1769" s="77"/>
      <c r="W1769" s="77"/>
      <c r="X1769" s="81" t="s">
        <v>7489</v>
      </c>
      <c r="Y1769" s="77"/>
    </row>
    <row r="1770" spans="1:25" x14ac:dyDescent="0.25">
      <c r="A1770" s="62" t="s">
        <v>1184</v>
      </c>
      <c r="B1770" s="62" t="s">
        <v>1660</v>
      </c>
      <c r="C1770" s="63"/>
      <c r="D1770" s="64"/>
      <c r="E1770" s="65"/>
      <c r="F1770" s="66"/>
      <c r="G1770" s="63" t="str">
        <f>IF(Edges[[#This Row],[Relationship]]="Tweet","Skip","Show")</f>
        <v>Show</v>
      </c>
      <c r="H1770" s="67"/>
      <c r="I1770" s="68"/>
      <c r="J1770" s="68"/>
      <c r="K1770" s="34"/>
      <c r="L1770" s="75">
        <v>1770</v>
      </c>
      <c r="M177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70" s="77" t="s">
        <v>2278</v>
      </c>
      <c r="O1770" s="79">
        <v>44529.469317129631</v>
      </c>
      <c r="P1770" s="77" t="s">
        <v>3017</v>
      </c>
      <c r="Q1770" s="77"/>
      <c r="R1770" s="77"/>
      <c r="S1770" s="77"/>
      <c r="T1770" s="79">
        <v>44529.469317129631</v>
      </c>
      <c r="U1770" s="80" t="s">
        <v>5491</v>
      </c>
      <c r="V1770" s="77"/>
      <c r="W1770" s="77"/>
      <c r="X1770" s="81" t="s">
        <v>7490</v>
      </c>
      <c r="Y1770" s="77"/>
    </row>
    <row r="1771" spans="1:25" x14ac:dyDescent="0.25">
      <c r="A1771" s="62" t="s">
        <v>1185</v>
      </c>
      <c r="B1771" s="62" t="s">
        <v>1660</v>
      </c>
      <c r="C1771" s="63"/>
      <c r="D1771" s="64"/>
      <c r="E1771" s="65"/>
      <c r="F1771" s="66"/>
      <c r="G1771" s="63" t="str">
        <f>IF(Edges[[#This Row],[Relationship]]="Tweet","Skip","Show")</f>
        <v>Show</v>
      </c>
      <c r="H1771" s="67"/>
      <c r="I1771" s="68"/>
      <c r="J1771" s="68"/>
      <c r="K1771" s="34"/>
      <c r="L1771" s="75">
        <v>1771</v>
      </c>
      <c r="M177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71" s="77" t="s">
        <v>2278</v>
      </c>
      <c r="O1771" s="79">
        <v>44529.469328703701</v>
      </c>
      <c r="P1771" s="77" t="s">
        <v>3017</v>
      </c>
      <c r="Q1771" s="77"/>
      <c r="R1771" s="77"/>
      <c r="S1771" s="77"/>
      <c r="T1771" s="79">
        <v>44529.469328703701</v>
      </c>
      <c r="U1771" s="80" t="s">
        <v>5492</v>
      </c>
      <c r="V1771" s="77"/>
      <c r="W1771" s="77"/>
      <c r="X1771" s="81" t="s">
        <v>7491</v>
      </c>
      <c r="Y1771" s="77"/>
    </row>
    <row r="1772" spans="1:25" x14ac:dyDescent="0.25">
      <c r="A1772" s="62" t="s">
        <v>1186</v>
      </c>
      <c r="B1772" s="62" t="s">
        <v>1660</v>
      </c>
      <c r="C1772" s="63"/>
      <c r="D1772" s="64"/>
      <c r="E1772" s="65"/>
      <c r="F1772" s="66"/>
      <c r="G1772" s="63" t="str">
        <f>IF(Edges[[#This Row],[Relationship]]="Tweet","Skip","Show")</f>
        <v>Show</v>
      </c>
      <c r="H1772" s="67"/>
      <c r="I1772" s="68"/>
      <c r="J1772" s="68"/>
      <c r="K1772" s="34"/>
      <c r="L1772" s="75">
        <v>1772</v>
      </c>
      <c r="M177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72" s="77" t="s">
        <v>2278</v>
      </c>
      <c r="O1772" s="79">
        <v>44529.469363425924</v>
      </c>
      <c r="P1772" s="77" t="s">
        <v>3017</v>
      </c>
      <c r="Q1772" s="77"/>
      <c r="R1772" s="77"/>
      <c r="S1772" s="77"/>
      <c r="T1772" s="79">
        <v>44529.469363425924</v>
      </c>
      <c r="U1772" s="80" t="s">
        <v>5493</v>
      </c>
      <c r="V1772" s="77"/>
      <c r="W1772" s="77"/>
      <c r="X1772" s="81" t="s">
        <v>7492</v>
      </c>
      <c r="Y1772" s="77"/>
    </row>
    <row r="1773" spans="1:25" x14ac:dyDescent="0.25">
      <c r="A1773" s="62" t="s">
        <v>1187</v>
      </c>
      <c r="B1773" s="62" t="s">
        <v>1660</v>
      </c>
      <c r="C1773" s="63"/>
      <c r="D1773" s="64"/>
      <c r="E1773" s="65"/>
      <c r="F1773" s="66"/>
      <c r="G1773" s="63" t="str">
        <f>IF(Edges[[#This Row],[Relationship]]="Tweet","Skip","Show")</f>
        <v>Show</v>
      </c>
      <c r="H1773" s="67"/>
      <c r="I1773" s="68"/>
      <c r="J1773" s="68"/>
      <c r="K1773" s="34"/>
      <c r="L1773" s="75">
        <v>1773</v>
      </c>
      <c r="M177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73" s="77" t="s">
        <v>2278</v>
      </c>
      <c r="O1773" s="79">
        <v>44529.469363425924</v>
      </c>
      <c r="P1773" s="77" t="s">
        <v>3017</v>
      </c>
      <c r="Q1773" s="77"/>
      <c r="R1773" s="77"/>
      <c r="S1773" s="77"/>
      <c r="T1773" s="79">
        <v>44529.469363425924</v>
      </c>
      <c r="U1773" s="80" t="s">
        <v>5494</v>
      </c>
      <c r="V1773" s="77"/>
      <c r="W1773" s="77"/>
      <c r="X1773" s="81" t="s">
        <v>7493</v>
      </c>
      <c r="Y1773" s="77"/>
    </row>
    <row r="1774" spans="1:25" x14ac:dyDescent="0.25">
      <c r="A1774" s="62" t="s">
        <v>1188</v>
      </c>
      <c r="B1774" s="62" t="s">
        <v>1660</v>
      </c>
      <c r="C1774" s="63"/>
      <c r="D1774" s="64"/>
      <c r="E1774" s="65"/>
      <c r="F1774" s="66"/>
      <c r="G1774" s="63" t="str">
        <f>IF(Edges[[#This Row],[Relationship]]="Tweet","Skip","Show")</f>
        <v>Show</v>
      </c>
      <c r="H1774" s="67"/>
      <c r="I1774" s="68"/>
      <c r="J1774" s="68"/>
      <c r="K1774" s="34"/>
      <c r="L1774" s="75">
        <v>1774</v>
      </c>
      <c r="M177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74" s="77" t="s">
        <v>2278</v>
      </c>
      <c r="O1774" s="79">
        <v>44529.469398148147</v>
      </c>
      <c r="P1774" s="77" t="s">
        <v>3017</v>
      </c>
      <c r="Q1774" s="77"/>
      <c r="R1774" s="77"/>
      <c r="S1774" s="77"/>
      <c r="T1774" s="79">
        <v>44529.469398148147</v>
      </c>
      <c r="U1774" s="80" t="s">
        <v>5495</v>
      </c>
      <c r="V1774" s="77"/>
      <c r="W1774" s="77"/>
      <c r="X1774" s="81" t="s">
        <v>7494</v>
      </c>
      <c r="Y1774" s="77"/>
    </row>
    <row r="1775" spans="1:25" x14ac:dyDescent="0.25">
      <c r="A1775" s="62" t="s">
        <v>1189</v>
      </c>
      <c r="B1775" s="62" t="s">
        <v>1631</v>
      </c>
      <c r="C1775" s="63"/>
      <c r="D1775" s="64"/>
      <c r="E1775" s="65"/>
      <c r="F1775" s="66"/>
      <c r="G1775" s="63" t="str">
        <f>IF(Edges[[#This Row],[Relationship]]="Tweet","Skip","Show")</f>
        <v>Show</v>
      </c>
      <c r="H1775" s="67"/>
      <c r="I1775" s="68"/>
      <c r="J1775" s="68"/>
      <c r="K1775" s="34"/>
      <c r="L1775" s="75">
        <v>1775</v>
      </c>
      <c r="M177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75" s="77" t="s">
        <v>2278</v>
      </c>
      <c r="O1775" s="79">
        <v>44529.402708333335</v>
      </c>
      <c r="P1775" s="77" t="s">
        <v>2784</v>
      </c>
      <c r="Q1775" s="77"/>
      <c r="R1775" s="77"/>
      <c r="S1775" s="77"/>
      <c r="T1775" s="79">
        <v>44529.402708333335</v>
      </c>
      <c r="U1775" s="80" t="s">
        <v>5496</v>
      </c>
      <c r="V1775" s="77"/>
      <c r="W1775" s="77"/>
      <c r="X1775" s="81" t="s">
        <v>7495</v>
      </c>
      <c r="Y1775" s="77"/>
    </row>
    <row r="1776" spans="1:25" x14ac:dyDescent="0.25">
      <c r="A1776" s="62" t="s">
        <v>1189</v>
      </c>
      <c r="B1776" s="62" t="s">
        <v>1660</v>
      </c>
      <c r="C1776" s="63"/>
      <c r="D1776" s="64"/>
      <c r="E1776" s="65"/>
      <c r="F1776" s="66"/>
      <c r="G1776" s="63" t="str">
        <f>IF(Edges[[#This Row],[Relationship]]="Tweet","Skip","Show")</f>
        <v>Show</v>
      </c>
      <c r="H1776" s="67"/>
      <c r="I1776" s="68"/>
      <c r="J1776" s="68"/>
      <c r="K1776" s="34"/>
      <c r="L1776" s="75">
        <v>1776</v>
      </c>
      <c r="M177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76" s="77" t="s">
        <v>2278</v>
      </c>
      <c r="O1776" s="79">
        <v>44529.469398148147</v>
      </c>
      <c r="P1776" s="77" t="s">
        <v>3017</v>
      </c>
      <c r="Q1776" s="77"/>
      <c r="R1776" s="77"/>
      <c r="S1776" s="77"/>
      <c r="T1776" s="79">
        <v>44529.469398148147</v>
      </c>
      <c r="U1776" s="80" t="s">
        <v>5497</v>
      </c>
      <c r="V1776" s="77"/>
      <c r="W1776" s="77"/>
      <c r="X1776" s="81" t="s">
        <v>7496</v>
      </c>
      <c r="Y1776" s="77"/>
    </row>
    <row r="1777" spans="1:25" x14ac:dyDescent="0.25">
      <c r="A1777" s="62" t="s">
        <v>1190</v>
      </c>
      <c r="B1777" s="62" t="s">
        <v>1660</v>
      </c>
      <c r="C1777" s="63"/>
      <c r="D1777" s="64"/>
      <c r="E1777" s="65"/>
      <c r="F1777" s="66"/>
      <c r="G1777" s="63" t="str">
        <f>IF(Edges[[#This Row],[Relationship]]="Tweet","Skip","Show")</f>
        <v>Show</v>
      </c>
      <c r="H1777" s="67"/>
      <c r="I1777" s="68"/>
      <c r="J1777" s="68"/>
      <c r="K1777" s="34"/>
      <c r="L1777" s="75">
        <v>1777</v>
      </c>
      <c r="M177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77" s="77" t="s">
        <v>2278</v>
      </c>
      <c r="O1777" s="79">
        <v>44529.469444444447</v>
      </c>
      <c r="P1777" s="77" t="s">
        <v>3017</v>
      </c>
      <c r="Q1777" s="77"/>
      <c r="R1777" s="77"/>
      <c r="S1777" s="77"/>
      <c r="T1777" s="79">
        <v>44529.469444444447</v>
      </c>
      <c r="U1777" s="80" t="s">
        <v>5498</v>
      </c>
      <c r="V1777" s="77"/>
      <c r="W1777" s="77"/>
      <c r="X1777" s="81" t="s">
        <v>7497</v>
      </c>
      <c r="Y1777" s="77"/>
    </row>
    <row r="1778" spans="1:25" x14ac:dyDescent="0.25">
      <c r="A1778" s="62" t="s">
        <v>1191</v>
      </c>
      <c r="B1778" s="62" t="s">
        <v>1660</v>
      </c>
      <c r="C1778" s="63"/>
      <c r="D1778" s="64"/>
      <c r="E1778" s="65"/>
      <c r="F1778" s="66"/>
      <c r="G1778" s="63" t="str">
        <f>IF(Edges[[#This Row],[Relationship]]="Tweet","Skip","Show")</f>
        <v>Show</v>
      </c>
      <c r="H1778" s="67"/>
      <c r="I1778" s="68"/>
      <c r="J1778" s="68"/>
      <c r="K1778" s="34"/>
      <c r="L1778" s="75">
        <v>1778</v>
      </c>
      <c r="M177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78" s="77" t="s">
        <v>2278</v>
      </c>
      <c r="O1778" s="79">
        <v>44529.469513888886</v>
      </c>
      <c r="P1778" s="77" t="s">
        <v>3017</v>
      </c>
      <c r="Q1778" s="77"/>
      <c r="R1778" s="77"/>
      <c r="S1778" s="77"/>
      <c r="T1778" s="79">
        <v>44529.469513888886</v>
      </c>
      <c r="U1778" s="80" t="s">
        <v>5499</v>
      </c>
      <c r="V1778" s="77"/>
      <c r="W1778" s="77"/>
      <c r="X1778" s="81" t="s">
        <v>7498</v>
      </c>
      <c r="Y1778" s="77"/>
    </row>
    <row r="1779" spans="1:25" x14ac:dyDescent="0.25">
      <c r="A1779" s="62" t="s">
        <v>1192</v>
      </c>
      <c r="B1779" s="62" t="s">
        <v>1660</v>
      </c>
      <c r="C1779" s="63"/>
      <c r="D1779" s="64"/>
      <c r="E1779" s="65"/>
      <c r="F1779" s="66"/>
      <c r="G1779" s="63" t="str">
        <f>IF(Edges[[#This Row],[Relationship]]="Tweet","Skip","Show")</f>
        <v>Show</v>
      </c>
      <c r="H1779" s="67"/>
      <c r="I1779" s="68"/>
      <c r="J1779" s="68"/>
      <c r="K1779" s="34"/>
      <c r="L1779" s="75">
        <v>1779</v>
      </c>
      <c r="M177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79" s="77" t="s">
        <v>2278</v>
      </c>
      <c r="O1779" s="79">
        <v>44529.469548611109</v>
      </c>
      <c r="P1779" s="77" t="s">
        <v>3017</v>
      </c>
      <c r="Q1779" s="77"/>
      <c r="R1779" s="77"/>
      <c r="S1779" s="77"/>
      <c r="T1779" s="79">
        <v>44529.469548611109</v>
      </c>
      <c r="U1779" s="80" t="s">
        <v>5500</v>
      </c>
      <c r="V1779" s="77"/>
      <c r="W1779" s="77"/>
      <c r="X1779" s="81" t="s">
        <v>7499</v>
      </c>
      <c r="Y1779" s="77"/>
    </row>
    <row r="1780" spans="1:25" x14ac:dyDescent="0.25">
      <c r="A1780" s="62" t="s">
        <v>1193</v>
      </c>
      <c r="B1780" s="62" t="s">
        <v>1660</v>
      </c>
      <c r="C1780" s="63"/>
      <c r="D1780" s="64"/>
      <c r="E1780" s="65"/>
      <c r="F1780" s="66"/>
      <c r="G1780" s="63" t="str">
        <f>IF(Edges[[#This Row],[Relationship]]="Tweet","Skip","Show")</f>
        <v>Show</v>
      </c>
      <c r="H1780" s="67"/>
      <c r="I1780" s="68"/>
      <c r="J1780" s="68"/>
      <c r="K1780" s="34"/>
      <c r="L1780" s="75">
        <v>1780</v>
      </c>
      <c r="M178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80" s="77" t="s">
        <v>2278</v>
      </c>
      <c r="O1780" s="79">
        <v>44529.469699074078</v>
      </c>
      <c r="P1780" s="77" t="s">
        <v>3017</v>
      </c>
      <c r="Q1780" s="77"/>
      <c r="R1780" s="77"/>
      <c r="S1780" s="77"/>
      <c r="T1780" s="79">
        <v>44529.469699074078</v>
      </c>
      <c r="U1780" s="80" t="s">
        <v>5501</v>
      </c>
      <c r="V1780" s="77"/>
      <c r="W1780" s="77"/>
      <c r="X1780" s="81" t="s">
        <v>7500</v>
      </c>
      <c r="Y1780" s="77"/>
    </row>
    <row r="1781" spans="1:25" x14ac:dyDescent="0.25">
      <c r="A1781" s="62" t="s">
        <v>1194</v>
      </c>
      <c r="B1781" s="62" t="s">
        <v>1660</v>
      </c>
      <c r="C1781" s="63"/>
      <c r="D1781" s="64"/>
      <c r="E1781" s="65"/>
      <c r="F1781" s="66"/>
      <c r="G1781" s="63" t="str">
        <f>IF(Edges[[#This Row],[Relationship]]="Tweet","Skip","Show")</f>
        <v>Show</v>
      </c>
      <c r="H1781" s="67"/>
      <c r="I1781" s="68"/>
      <c r="J1781" s="68"/>
      <c r="K1781" s="34"/>
      <c r="L1781" s="75">
        <v>1781</v>
      </c>
      <c r="M178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81" s="77" t="s">
        <v>2278</v>
      </c>
      <c r="O1781" s="79">
        <v>44529.469699074078</v>
      </c>
      <c r="P1781" s="77" t="s">
        <v>3017</v>
      </c>
      <c r="Q1781" s="77"/>
      <c r="R1781" s="77"/>
      <c r="S1781" s="77"/>
      <c r="T1781" s="79">
        <v>44529.469699074078</v>
      </c>
      <c r="U1781" s="80" t="s">
        <v>5502</v>
      </c>
      <c r="V1781" s="77"/>
      <c r="W1781" s="77"/>
      <c r="X1781" s="81" t="s">
        <v>7501</v>
      </c>
      <c r="Y1781" s="77"/>
    </row>
    <row r="1782" spans="1:25" x14ac:dyDescent="0.25">
      <c r="A1782" s="62" t="s">
        <v>1195</v>
      </c>
      <c r="B1782" s="62" t="s">
        <v>1660</v>
      </c>
      <c r="C1782" s="63"/>
      <c r="D1782" s="64"/>
      <c r="E1782" s="65"/>
      <c r="F1782" s="66"/>
      <c r="G1782" s="63" t="str">
        <f>IF(Edges[[#This Row],[Relationship]]="Tweet","Skip","Show")</f>
        <v>Show</v>
      </c>
      <c r="H1782" s="67"/>
      <c r="I1782" s="68"/>
      <c r="J1782" s="68"/>
      <c r="K1782" s="34"/>
      <c r="L1782" s="75">
        <v>1782</v>
      </c>
      <c r="M178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82" s="77" t="s">
        <v>2278</v>
      </c>
      <c r="O1782" s="79">
        <v>44529.469780092593</v>
      </c>
      <c r="P1782" s="77" t="s">
        <v>3017</v>
      </c>
      <c r="Q1782" s="77"/>
      <c r="R1782" s="77"/>
      <c r="S1782" s="77"/>
      <c r="T1782" s="79">
        <v>44529.469780092593</v>
      </c>
      <c r="U1782" s="80" t="s">
        <v>5503</v>
      </c>
      <c r="V1782" s="77"/>
      <c r="W1782" s="77"/>
      <c r="X1782" s="81" t="s">
        <v>7502</v>
      </c>
      <c r="Y1782" s="77"/>
    </row>
    <row r="1783" spans="1:25" x14ac:dyDescent="0.25">
      <c r="A1783" s="62" t="s">
        <v>1196</v>
      </c>
      <c r="B1783" s="62" t="s">
        <v>1660</v>
      </c>
      <c r="C1783" s="63"/>
      <c r="D1783" s="64"/>
      <c r="E1783" s="65"/>
      <c r="F1783" s="66"/>
      <c r="G1783" s="63" t="str">
        <f>IF(Edges[[#This Row],[Relationship]]="Tweet","Skip","Show")</f>
        <v>Show</v>
      </c>
      <c r="H1783" s="67"/>
      <c r="I1783" s="68"/>
      <c r="J1783" s="68"/>
      <c r="K1783" s="34"/>
      <c r="L1783" s="75">
        <v>1783</v>
      </c>
      <c r="M178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83" s="77" t="s">
        <v>2278</v>
      </c>
      <c r="O1783" s="79">
        <v>44529.46979166667</v>
      </c>
      <c r="P1783" s="77" t="s">
        <v>3017</v>
      </c>
      <c r="Q1783" s="77"/>
      <c r="R1783" s="77"/>
      <c r="S1783" s="77"/>
      <c r="T1783" s="79">
        <v>44529.46979166667</v>
      </c>
      <c r="U1783" s="80" t="s">
        <v>5504</v>
      </c>
      <c r="V1783" s="77"/>
      <c r="W1783" s="77"/>
      <c r="X1783" s="81" t="s">
        <v>7503</v>
      </c>
      <c r="Y1783" s="77"/>
    </row>
    <row r="1784" spans="1:25" x14ac:dyDescent="0.25">
      <c r="A1784" s="62" t="s">
        <v>1197</v>
      </c>
      <c r="B1784" s="62" t="s">
        <v>1660</v>
      </c>
      <c r="C1784" s="63"/>
      <c r="D1784" s="64"/>
      <c r="E1784" s="65"/>
      <c r="F1784" s="66"/>
      <c r="G1784" s="63" t="str">
        <f>IF(Edges[[#This Row],[Relationship]]="Tweet","Skip","Show")</f>
        <v>Show</v>
      </c>
      <c r="H1784" s="67"/>
      <c r="I1784" s="68"/>
      <c r="J1784" s="68"/>
      <c r="K1784" s="34"/>
      <c r="L1784" s="75">
        <v>1784</v>
      </c>
      <c r="M178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84" s="77" t="s">
        <v>2278</v>
      </c>
      <c r="O1784" s="79">
        <v>44529.469837962963</v>
      </c>
      <c r="P1784" s="77" t="s">
        <v>3017</v>
      </c>
      <c r="Q1784" s="77"/>
      <c r="R1784" s="77"/>
      <c r="S1784" s="77"/>
      <c r="T1784" s="79">
        <v>44529.469837962963</v>
      </c>
      <c r="U1784" s="80" t="s">
        <v>5505</v>
      </c>
      <c r="V1784" s="77"/>
      <c r="W1784" s="77"/>
      <c r="X1784" s="81" t="s">
        <v>7504</v>
      </c>
      <c r="Y1784" s="77"/>
    </row>
    <row r="1785" spans="1:25" x14ac:dyDescent="0.25">
      <c r="A1785" s="62" t="s">
        <v>1198</v>
      </c>
      <c r="B1785" s="62" t="s">
        <v>1660</v>
      </c>
      <c r="C1785" s="63"/>
      <c r="D1785" s="64"/>
      <c r="E1785" s="65"/>
      <c r="F1785" s="66"/>
      <c r="G1785" s="63" t="str">
        <f>IF(Edges[[#This Row],[Relationship]]="Tweet","Skip","Show")</f>
        <v>Show</v>
      </c>
      <c r="H1785" s="67"/>
      <c r="I1785" s="68"/>
      <c r="J1785" s="68"/>
      <c r="K1785" s="34"/>
      <c r="L1785" s="75">
        <v>1785</v>
      </c>
      <c r="M178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85" s="77" t="s">
        <v>2278</v>
      </c>
      <c r="O1785" s="79">
        <v>44529.469861111109</v>
      </c>
      <c r="P1785" s="77" t="s">
        <v>3017</v>
      </c>
      <c r="Q1785" s="77"/>
      <c r="R1785" s="77"/>
      <c r="S1785" s="77"/>
      <c r="T1785" s="79">
        <v>44529.469861111109</v>
      </c>
      <c r="U1785" s="80" t="s">
        <v>5506</v>
      </c>
      <c r="V1785" s="77"/>
      <c r="W1785" s="77"/>
      <c r="X1785" s="81" t="s">
        <v>7505</v>
      </c>
      <c r="Y1785" s="77"/>
    </row>
    <row r="1786" spans="1:25" x14ac:dyDescent="0.25">
      <c r="A1786" s="62" t="s">
        <v>1199</v>
      </c>
      <c r="B1786" s="62" t="s">
        <v>1660</v>
      </c>
      <c r="C1786" s="63"/>
      <c r="D1786" s="64"/>
      <c r="E1786" s="65"/>
      <c r="F1786" s="66"/>
      <c r="G1786" s="63" t="str">
        <f>IF(Edges[[#This Row],[Relationship]]="Tweet","Skip","Show")</f>
        <v>Show</v>
      </c>
      <c r="H1786" s="67"/>
      <c r="I1786" s="68"/>
      <c r="J1786" s="68"/>
      <c r="K1786" s="34"/>
      <c r="L1786" s="75">
        <v>1786</v>
      </c>
      <c r="M178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86" s="77" t="s">
        <v>2278</v>
      </c>
      <c r="O1786" s="79">
        <v>44529.469907407409</v>
      </c>
      <c r="P1786" s="77" t="s">
        <v>3017</v>
      </c>
      <c r="Q1786" s="77"/>
      <c r="R1786" s="77"/>
      <c r="S1786" s="77"/>
      <c r="T1786" s="79">
        <v>44529.469907407409</v>
      </c>
      <c r="U1786" s="80" t="s">
        <v>5507</v>
      </c>
      <c r="V1786" s="77"/>
      <c r="W1786" s="77"/>
      <c r="X1786" s="81" t="s">
        <v>7506</v>
      </c>
      <c r="Y1786" s="77"/>
    </row>
    <row r="1787" spans="1:25" x14ac:dyDescent="0.25">
      <c r="A1787" s="62" t="s">
        <v>1200</v>
      </c>
      <c r="B1787" s="62" t="s">
        <v>1631</v>
      </c>
      <c r="C1787" s="63"/>
      <c r="D1787" s="64"/>
      <c r="E1787" s="65"/>
      <c r="F1787" s="66"/>
      <c r="G1787" s="63" t="str">
        <f>IF(Edges[[#This Row],[Relationship]]="Tweet","Skip","Show")</f>
        <v>Show</v>
      </c>
      <c r="H1787" s="67"/>
      <c r="I1787" s="68"/>
      <c r="J1787" s="68"/>
      <c r="K1787" s="34"/>
      <c r="L1787" s="75">
        <v>1787</v>
      </c>
      <c r="M178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87" s="77" t="s">
        <v>2278</v>
      </c>
      <c r="O1787" s="79">
        <v>44529.412291666667</v>
      </c>
      <c r="P1787" s="77" t="s">
        <v>2784</v>
      </c>
      <c r="Q1787" s="77"/>
      <c r="R1787" s="77"/>
      <c r="S1787" s="77"/>
      <c r="T1787" s="79">
        <v>44529.412291666667</v>
      </c>
      <c r="U1787" s="80" t="s">
        <v>5508</v>
      </c>
      <c r="V1787" s="77"/>
      <c r="W1787" s="77"/>
      <c r="X1787" s="81" t="s">
        <v>7507</v>
      </c>
      <c r="Y1787" s="77"/>
    </row>
    <row r="1788" spans="1:25" x14ac:dyDescent="0.25">
      <c r="A1788" s="62" t="s">
        <v>1200</v>
      </c>
      <c r="B1788" s="62" t="s">
        <v>1660</v>
      </c>
      <c r="C1788" s="63"/>
      <c r="D1788" s="64"/>
      <c r="E1788" s="65"/>
      <c r="F1788" s="66"/>
      <c r="G1788" s="63" t="str">
        <f>IF(Edges[[#This Row],[Relationship]]="Tweet","Skip","Show")</f>
        <v>Show</v>
      </c>
      <c r="H1788" s="67"/>
      <c r="I1788" s="68"/>
      <c r="J1788" s="68"/>
      <c r="K1788" s="34"/>
      <c r="L1788" s="75">
        <v>1788</v>
      </c>
      <c r="M178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88" s="77" t="s">
        <v>2278</v>
      </c>
      <c r="O1788" s="79">
        <v>44529.469907407409</v>
      </c>
      <c r="P1788" s="77" t="s">
        <v>3017</v>
      </c>
      <c r="Q1788" s="77"/>
      <c r="R1788" s="77"/>
      <c r="S1788" s="77"/>
      <c r="T1788" s="79">
        <v>44529.469907407409</v>
      </c>
      <c r="U1788" s="80" t="s">
        <v>5509</v>
      </c>
      <c r="V1788" s="77"/>
      <c r="W1788" s="77"/>
      <c r="X1788" s="81" t="s">
        <v>7508</v>
      </c>
      <c r="Y1788" s="77"/>
    </row>
    <row r="1789" spans="1:25" x14ac:dyDescent="0.25">
      <c r="A1789" s="62" t="s">
        <v>1201</v>
      </c>
      <c r="B1789" s="62" t="s">
        <v>1660</v>
      </c>
      <c r="C1789" s="63"/>
      <c r="D1789" s="64"/>
      <c r="E1789" s="65"/>
      <c r="F1789" s="66"/>
      <c r="G1789" s="63" t="str">
        <f>IF(Edges[[#This Row],[Relationship]]="Tweet","Skip","Show")</f>
        <v>Show</v>
      </c>
      <c r="H1789" s="67"/>
      <c r="I1789" s="68"/>
      <c r="J1789" s="68"/>
      <c r="K1789" s="34"/>
      <c r="L1789" s="75">
        <v>1789</v>
      </c>
      <c r="M178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89" s="77" t="s">
        <v>2278</v>
      </c>
      <c r="O1789" s="79">
        <v>44529.469953703701</v>
      </c>
      <c r="P1789" s="77" t="s">
        <v>3017</v>
      </c>
      <c r="Q1789" s="77"/>
      <c r="R1789" s="77"/>
      <c r="S1789" s="77"/>
      <c r="T1789" s="79">
        <v>44529.469953703701</v>
      </c>
      <c r="U1789" s="80" t="s">
        <v>5510</v>
      </c>
      <c r="V1789" s="77"/>
      <c r="W1789" s="77"/>
      <c r="X1789" s="81" t="s">
        <v>7509</v>
      </c>
      <c r="Y1789" s="77"/>
    </row>
    <row r="1790" spans="1:25" x14ac:dyDescent="0.25">
      <c r="A1790" s="62" t="s">
        <v>1202</v>
      </c>
      <c r="B1790" s="62" t="s">
        <v>1660</v>
      </c>
      <c r="C1790" s="63"/>
      <c r="D1790" s="64"/>
      <c r="E1790" s="65"/>
      <c r="F1790" s="66"/>
      <c r="G1790" s="63" t="str">
        <f>IF(Edges[[#This Row],[Relationship]]="Tweet","Skip","Show")</f>
        <v>Show</v>
      </c>
      <c r="H1790" s="67"/>
      <c r="I1790" s="68"/>
      <c r="J1790" s="68"/>
      <c r="K1790" s="34"/>
      <c r="L1790" s="75">
        <v>1790</v>
      </c>
      <c r="M179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90" s="77" t="s">
        <v>2278</v>
      </c>
      <c r="O1790" s="79">
        <v>44529.470046296294</v>
      </c>
      <c r="P1790" s="77" t="s">
        <v>3017</v>
      </c>
      <c r="Q1790" s="77"/>
      <c r="R1790" s="77"/>
      <c r="S1790" s="77"/>
      <c r="T1790" s="79">
        <v>44529.470046296294</v>
      </c>
      <c r="U1790" s="80" t="s">
        <v>5511</v>
      </c>
      <c r="V1790" s="77"/>
      <c r="W1790" s="77"/>
      <c r="X1790" s="81" t="s">
        <v>7510</v>
      </c>
      <c r="Y1790" s="77"/>
    </row>
    <row r="1791" spans="1:25" x14ac:dyDescent="0.25">
      <c r="A1791" s="62" t="s">
        <v>1203</v>
      </c>
      <c r="B1791" s="62" t="s">
        <v>1203</v>
      </c>
      <c r="C1791" s="63"/>
      <c r="D1791" s="64"/>
      <c r="E1791" s="65"/>
      <c r="F1791" s="66"/>
      <c r="G1791" s="63" t="str">
        <f>IF(Edges[[#This Row],[Relationship]]="Tweet","Skip","Show")</f>
        <v>Skip</v>
      </c>
      <c r="H1791" s="67"/>
      <c r="I1791" s="68"/>
      <c r="J1791" s="68"/>
      <c r="K1791" s="34"/>
      <c r="L1791" s="75">
        <v>1791</v>
      </c>
      <c r="M179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91" s="77" t="s">
        <v>178</v>
      </c>
      <c r="O1791" s="79">
        <v>44529.470069444447</v>
      </c>
      <c r="P1791" s="77" t="s">
        <v>3018</v>
      </c>
      <c r="Q1791" s="77"/>
      <c r="R1791" s="77"/>
      <c r="S1791" s="77"/>
      <c r="T1791" s="79">
        <v>44529.470069444447</v>
      </c>
      <c r="U1791" s="80" t="s">
        <v>5512</v>
      </c>
      <c r="V1791" s="77"/>
      <c r="W1791" s="77"/>
      <c r="X1791" s="81" t="s">
        <v>7511</v>
      </c>
      <c r="Y1791" s="77"/>
    </row>
    <row r="1792" spans="1:25" x14ac:dyDescent="0.25">
      <c r="A1792" s="62" t="s">
        <v>1204</v>
      </c>
      <c r="B1792" s="62" t="s">
        <v>1660</v>
      </c>
      <c r="C1792" s="63"/>
      <c r="D1792" s="64"/>
      <c r="E1792" s="65"/>
      <c r="F1792" s="66"/>
      <c r="G1792" s="63" t="str">
        <f>IF(Edges[[#This Row],[Relationship]]="Tweet","Skip","Show")</f>
        <v>Show</v>
      </c>
      <c r="H1792" s="67"/>
      <c r="I1792" s="68"/>
      <c r="J1792" s="68"/>
      <c r="K1792" s="34"/>
      <c r="L1792" s="75">
        <v>1792</v>
      </c>
      <c r="M179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92" s="77" t="s">
        <v>2278</v>
      </c>
      <c r="O1792" s="79">
        <v>44529.47016203704</v>
      </c>
      <c r="P1792" s="77" t="s">
        <v>3017</v>
      </c>
      <c r="Q1792" s="77"/>
      <c r="R1792" s="77"/>
      <c r="S1792" s="77"/>
      <c r="T1792" s="79">
        <v>44529.47016203704</v>
      </c>
      <c r="U1792" s="80" t="s">
        <v>5513</v>
      </c>
      <c r="V1792" s="77"/>
      <c r="W1792" s="77"/>
      <c r="X1792" s="81" t="s">
        <v>7512</v>
      </c>
      <c r="Y1792" s="77"/>
    </row>
    <row r="1793" spans="1:25" x14ac:dyDescent="0.25">
      <c r="A1793" s="62" t="s">
        <v>1205</v>
      </c>
      <c r="B1793" s="62" t="s">
        <v>1205</v>
      </c>
      <c r="C1793" s="63"/>
      <c r="D1793" s="64"/>
      <c r="E1793" s="65"/>
      <c r="F1793" s="66"/>
      <c r="G1793" s="63" t="str">
        <f>IF(Edges[[#This Row],[Relationship]]="Tweet","Skip","Show")</f>
        <v>Skip</v>
      </c>
      <c r="H1793" s="67"/>
      <c r="I1793" s="68"/>
      <c r="J1793" s="68"/>
      <c r="K1793" s="34"/>
      <c r="L1793" s="75">
        <v>1793</v>
      </c>
      <c r="M179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93" s="77" t="s">
        <v>178</v>
      </c>
      <c r="O1793" s="79">
        <v>44529.286527777775</v>
      </c>
      <c r="P1793" s="77" t="s">
        <v>3019</v>
      </c>
      <c r="Q1793" s="80" t="s">
        <v>3838</v>
      </c>
      <c r="R1793" s="77" t="s">
        <v>4018</v>
      </c>
      <c r="S1793" s="77"/>
      <c r="T1793" s="79">
        <v>44529.286527777775</v>
      </c>
      <c r="U1793" s="80" t="s">
        <v>5514</v>
      </c>
      <c r="V1793" s="77"/>
      <c r="W1793" s="77"/>
      <c r="X1793" s="81" t="s">
        <v>7513</v>
      </c>
      <c r="Y1793" s="77"/>
    </row>
    <row r="1794" spans="1:25" x14ac:dyDescent="0.25">
      <c r="A1794" s="62" t="s">
        <v>1206</v>
      </c>
      <c r="B1794" s="62" t="s">
        <v>1205</v>
      </c>
      <c r="C1794" s="63"/>
      <c r="D1794" s="64"/>
      <c r="E1794" s="65"/>
      <c r="F1794" s="66"/>
      <c r="G1794" s="63" t="str">
        <f>IF(Edges[[#This Row],[Relationship]]="Tweet","Skip","Show")</f>
        <v>Show</v>
      </c>
      <c r="H1794" s="67"/>
      <c r="I1794" s="68"/>
      <c r="J1794" s="68"/>
      <c r="K1794" s="34"/>
      <c r="L1794" s="75">
        <v>1794</v>
      </c>
      <c r="M179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94" s="77" t="s">
        <v>2278</v>
      </c>
      <c r="O1794" s="79">
        <v>44529.47016203704</v>
      </c>
      <c r="P1794" s="77" t="s">
        <v>2483</v>
      </c>
      <c r="Q1794" s="77"/>
      <c r="R1794" s="77"/>
      <c r="S1794" s="77"/>
      <c r="T1794" s="79">
        <v>44529.47016203704</v>
      </c>
      <c r="U1794" s="80" t="s">
        <v>5515</v>
      </c>
      <c r="V1794" s="77"/>
      <c r="W1794" s="77"/>
      <c r="X1794" s="81" t="s">
        <v>7514</v>
      </c>
      <c r="Y1794" s="77"/>
    </row>
    <row r="1795" spans="1:25" x14ac:dyDescent="0.25">
      <c r="A1795" s="62" t="s">
        <v>1207</v>
      </c>
      <c r="B1795" s="62" t="s">
        <v>1207</v>
      </c>
      <c r="C1795" s="63"/>
      <c r="D1795" s="64"/>
      <c r="E1795" s="65"/>
      <c r="F1795" s="66"/>
      <c r="G1795" s="63" t="str">
        <f>IF(Edges[[#This Row],[Relationship]]="Tweet","Skip","Show")</f>
        <v>Skip</v>
      </c>
      <c r="H1795" s="67"/>
      <c r="I1795" s="68"/>
      <c r="J1795" s="68"/>
      <c r="K1795" s="34"/>
      <c r="L1795" s="75">
        <v>1795</v>
      </c>
      <c r="M179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95" s="77" t="s">
        <v>178</v>
      </c>
      <c r="O1795" s="79">
        <v>44529.399386574078</v>
      </c>
      <c r="P1795" s="77" t="s">
        <v>3020</v>
      </c>
      <c r="Q1795" s="80" t="s">
        <v>3839</v>
      </c>
      <c r="R1795" s="77" t="s">
        <v>4019</v>
      </c>
      <c r="S1795" s="77"/>
      <c r="T1795" s="79">
        <v>44529.399386574078</v>
      </c>
      <c r="U1795" s="80" t="s">
        <v>5516</v>
      </c>
      <c r="V1795" s="77"/>
      <c r="W1795" s="77"/>
      <c r="X1795" s="81" t="s">
        <v>7515</v>
      </c>
      <c r="Y1795" s="77"/>
    </row>
    <row r="1796" spans="1:25" x14ac:dyDescent="0.25">
      <c r="A1796" s="62" t="s">
        <v>1207</v>
      </c>
      <c r="B1796" s="62" t="s">
        <v>1207</v>
      </c>
      <c r="C1796" s="63"/>
      <c r="D1796" s="64"/>
      <c r="E1796" s="65"/>
      <c r="F1796" s="66"/>
      <c r="G1796" s="63" t="str">
        <f>IF(Edges[[#This Row],[Relationship]]="Tweet","Skip","Show")</f>
        <v>Skip</v>
      </c>
      <c r="H1796" s="67"/>
      <c r="I1796" s="68"/>
      <c r="J1796" s="68"/>
      <c r="K1796" s="34"/>
      <c r="L1796" s="75">
        <v>1796</v>
      </c>
      <c r="M179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96" s="77" t="s">
        <v>178</v>
      </c>
      <c r="O1796" s="79">
        <v>44529.470196759263</v>
      </c>
      <c r="P1796" s="77" t="s">
        <v>3021</v>
      </c>
      <c r="Q1796" s="80" t="s">
        <v>3840</v>
      </c>
      <c r="R1796" s="77" t="s">
        <v>4019</v>
      </c>
      <c r="S1796" s="77"/>
      <c r="T1796" s="79">
        <v>44529.470196759263</v>
      </c>
      <c r="U1796" s="80" t="s">
        <v>5517</v>
      </c>
      <c r="V1796" s="77"/>
      <c r="W1796" s="77"/>
      <c r="X1796" s="81" t="s">
        <v>7516</v>
      </c>
      <c r="Y1796" s="77"/>
    </row>
    <row r="1797" spans="1:25" x14ac:dyDescent="0.25">
      <c r="A1797" s="62" t="s">
        <v>1208</v>
      </c>
      <c r="B1797" s="62" t="s">
        <v>2047</v>
      </c>
      <c r="C1797" s="63"/>
      <c r="D1797" s="64"/>
      <c r="E1797" s="65"/>
      <c r="F1797" s="66"/>
      <c r="G1797" s="63" t="str">
        <f>IF(Edges[[#This Row],[Relationship]]="Tweet","Skip","Show")</f>
        <v>Show</v>
      </c>
      <c r="H1797" s="67"/>
      <c r="I1797" s="68"/>
      <c r="J1797" s="68"/>
      <c r="K1797" s="34"/>
      <c r="L1797" s="75">
        <v>1797</v>
      </c>
      <c r="M179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97" s="77" t="s">
        <v>2278</v>
      </c>
      <c r="O1797" s="79">
        <v>44529.470231481479</v>
      </c>
      <c r="P1797" s="77" t="s">
        <v>3022</v>
      </c>
      <c r="Q1797" s="77"/>
      <c r="R1797" s="77"/>
      <c r="S1797" s="77" t="s">
        <v>4193</v>
      </c>
      <c r="T1797" s="79">
        <v>44529.470231481479</v>
      </c>
      <c r="U1797" s="80" t="s">
        <v>5518</v>
      </c>
      <c r="V1797" s="77"/>
      <c r="W1797" s="77"/>
      <c r="X1797" s="81" t="s">
        <v>7517</v>
      </c>
      <c r="Y1797" s="77"/>
    </row>
    <row r="1798" spans="1:25" x14ac:dyDescent="0.25">
      <c r="A1798" s="62" t="s">
        <v>1208</v>
      </c>
      <c r="B1798" s="62" t="s">
        <v>2048</v>
      </c>
      <c r="C1798" s="63"/>
      <c r="D1798" s="64"/>
      <c r="E1798" s="65"/>
      <c r="F1798" s="66"/>
      <c r="G1798" s="63" t="str">
        <f>IF(Edges[[#This Row],[Relationship]]="Tweet","Skip","Show")</f>
        <v>Show</v>
      </c>
      <c r="H1798" s="67"/>
      <c r="I1798" s="68"/>
      <c r="J1798" s="68"/>
      <c r="K1798" s="34"/>
      <c r="L1798" s="75">
        <v>1798</v>
      </c>
      <c r="M179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98" s="77" t="s">
        <v>2278</v>
      </c>
      <c r="O1798" s="79">
        <v>44529.470231481479</v>
      </c>
      <c r="P1798" s="77" t="s">
        <v>3022</v>
      </c>
      <c r="Q1798" s="77"/>
      <c r="R1798" s="77"/>
      <c r="S1798" s="77" t="s">
        <v>4193</v>
      </c>
      <c r="T1798" s="79">
        <v>44529.470231481479</v>
      </c>
      <c r="U1798" s="80" t="s">
        <v>5518</v>
      </c>
      <c r="V1798" s="77"/>
      <c r="W1798" s="77"/>
      <c r="X1798" s="81" t="s">
        <v>7517</v>
      </c>
      <c r="Y1798" s="77"/>
    </row>
    <row r="1799" spans="1:25" x14ac:dyDescent="0.25">
      <c r="A1799" s="62" t="s">
        <v>1209</v>
      </c>
      <c r="B1799" s="62" t="s">
        <v>1660</v>
      </c>
      <c r="C1799" s="63"/>
      <c r="D1799" s="64"/>
      <c r="E1799" s="65"/>
      <c r="F1799" s="66"/>
      <c r="G1799" s="63" t="str">
        <f>IF(Edges[[#This Row],[Relationship]]="Tweet","Skip","Show")</f>
        <v>Show</v>
      </c>
      <c r="H1799" s="67"/>
      <c r="I1799" s="68"/>
      <c r="J1799" s="68"/>
      <c r="K1799" s="34"/>
      <c r="L1799" s="75">
        <v>1799</v>
      </c>
      <c r="M179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799" s="77" t="s">
        <v>2278</v>
      </c>
      <c r="O1799" s="79">
        <v>44529.470335648148</v>
      </c>
      <c r="P1799" s="77" t="s">
        <v>3017</v>
      </c>
      <c r="Q1799" s="77"/>
      <c r="R1799" s="77"/>
      <c r="S1799" s="77"/>
      <c r="T1799" s="79">
        <v>44529.470335648148</v>
      </c>
      <c r="U1799" s="80" t="s">
        <v>5519</v>
      </c>
      <c r="V1799" s="77"/>
      <c r="W1799" s="77"/>
      <c r="X1799" s="81" t="s">
        <v>7518</v>
      </c>
      <c r="Y1799" s="77"/>
    </row>
    <row r="1800" spans="1:25" x14ac:dyDescent="0.25">
      <c r="A1800" s="62" t="s">
        <v>1210</v>
      </c>
      <c r="B1800" s="62" t="s">
        <v>1256</v>
      </c>
      <c r="C1800" s="63"/>
      <c r="D1800" s="64"/>
      <c r="E1800" s="65"/>
      <c r="F1800" s="66"/>
      <c r="G1800" s="63" t="str">
        <f>IF(Edges[[#This Row],[Relationship]]="Tweet","Skip","Show")</f>
        <v>Show</v>
      </c>
      <c r="H1800" s="67"/>
      <c r="I1800" s="68"/>
      <c r="J1800" s="68"/>
      <c r="K1800" s="34"/>
      <c r="L1800" s="75">
        <v>1800</v>
      </c>
      <c r="M180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00" s="77" t="s">
        <v>2278</v>
      </c>
      <c r="O1800" s="79">
        <v>44529.470416666663</v>
      </c>
      <c r="P1800" s="77" t="s">
        <v>3023</v>
      </c>
      <c r="Q1800" s="77"/>
      <c r="R1800" s="77"/>
      <c r="S1800" s="77" t="s">
        <v>4158</v>
      </c>
      <c r="T1800" s="79">
        <v>44529.470416666663</v>
      </c>
      <c r="U1800" s="80" t="s">
        <v>5520</v>
      </c>
      <c r="V1800" s="77"/>
      <c r="W1800" s="77"/>
      <c r="X1800" s="81" t="s">
        <v>7519</v>
      </c>
      <c r="Y1800" s="77"/>
    </row>
    <row r="1801" spans="1:25" x14ac:dyDescent="0.25">
      <c r="A1801" s="62" t="s">
        <v>1211</v>
      </c>
      <c r="B1801" s="62" t="s">
        <v>1820</v>
      </c>
      <c r="C1801" s="63"/>
      <c r="D1801" s="64"/>
      <c r="E1801" s="65"/>
      <c r="F1801" s="66"/>
      <c r="G1801" s="63" t="str">
        <f>IF(Edges[[#This Row],[Relationship]]="Tweet","Skip","Show")</f>
        <v>Show</v>
      </c>
      <c r="H1801" s="67"/>
      <c r="I1801" s="68"/>
      <c r="J1801" s="68"/>
      <c r="K1801" s="34"/>
      <c r="L1801" s="75">
        <v>1801</v>
      </c>
      <c r="M180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01" s="77" t="s">
        <v>2278</v>
      </c>
      <c r="O1801" s="79">
        <v>44529.47042824074</v>
      </c>
      <c r="P1801" s="77" t="s">
        <v>3024</v>
      </c>
      <c r="Q1801" s="77"/>
      <c r="R1801" s="77"/>
      <c r="S1801" s="77"/>
      <c r="T1801" s="79">
        <v>44529.47042824074</v>
      </c>
      <c r="U1801" s="80" t="s">
        <v>5521</v>
      </c>
      <c r="V1801" s="77"/>
      <c r="W1801" s="77"/>
      <c r="X1801" s="81" t="s">
        <v>7520</v>
      </c>
      <c r="Y1801" s="81" t="s">
        <v>7911</v>
      </c>
    </row>
    <row r="1802" spans="1:25" x14ac:dyDescent="0.25">
      <c r="A1802" s="62" t="s">
        <v>1211</v>
      </c>
      <c r="B1802" s="62" t="s">
        <v>1528</v>
      </c>
      <c r="C1802" s="63"/>
      <c r="D1802" s="64"/>
      <c r="E1802" s="65"/>
      <c r="F1802" s="66"/>
      <c r="G1802" s="63" t="str">
        <f>IF(Edges[[#This Row],[Relationship]]="Tweet","Skip","Show")</f>
        <v>Show</v>
      </c>
      <c r="H1802" s="67"/>
      <c r="I1802" s="68"/>
      <c r="J1802" s="68"/>
      <c r="K1802" s="34"/>
      <c r="L1802" s="75">
        <v>1802</v>
      </c>
      <c r="M180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02" s="77" t="s">
        <v>2279</v>
      </c>
      <c r="O1802" s="79">
        <v>44529.47042824074</v>
      </c>
      <c r="P1802" s="77" t="s">
        <v>3024</v>
      </c>
      <c r="Q1802" s="77"/>
      <c r="R1802" s="77"/>
      <c r="S1802" s="77"/>
      <c r="T1802" s="79">
        <v>44529.47042824074</v>
      </c>
      <c r="U1802" s="80" t="s">
        <v>5521</v>
      </c>
      <c r="V1802" s="77"/>
      <c r="W1802" s="77"/>
      <c r="X1802" s="81" t="s">
        <v>7520</v>
      </c>
      <c r="Y1802" s="81" t="s">
        <v>7911</v>
      </c>
    </row>
    <row r="1803" spans="1:25" x14ac:dyDescent="0.25">
      <c r="A1803" s="62" t="s">
        <v>1212</v>
      </c>
      <c r="B1803" s="62" t="s">
        <v>1660</v>
      </c>
      <c r="C1803" s="63"/>
      <c r="D1803" s="64"/>
      <c r="E1803" s="65"/>
      <c r="F1803" s="66"/>
      <c r="G1803" s="63" t="str">
        <f>IF(Edges[[#This Row],[Relationship]]="Tweet","Skip","Show")</f>
        <v>Show</v>
      </c>
      <c r="H1803" s="67"/>
      <c r="I1803" s="68"/>
      <c r="J1803" s="68"/>
      <c r="K1803" s="34"/>
      <c r="L1803" s="75">
        <v>1803</v>
      </c>
      <c r="M180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03" s="77" t="s">
        <v>2278</v>
      </c>
      <c r="O1803" s="79">
        <v>44529.47047453704</v>
      </c>
      <c r="P1803" s="77" t="s">
        <v>3017</v>
      </c>
      <c r="Q1803" s="77"/>
      <c r="R1803" s="77"/>
      <c r="S1803" s="77"/>
      <c r="T1803" s="79">
        <v>44529.47047453704</v>
      </c>
      <c r="U1803" s="80" t="s">
        <v>5522</v>
      </c>
      <c r="V1803" s="77"/>
      <c r="W1803" s="77"/>
      <c r="X1803" s="81" t="s">
        <v>7521</v>
      </c>
      <c r="Y1803" s="77"/>
    </row>
    <row r="1804" spans="1:25" x14ac:dyDescent="0.25">
      <c r="A1804" s="62" t="s">
        <v>1213</v>
      </c>
      <c r="B1804" s="62" t="s">
        <v>1660</v>
      </c>
      <c r="C1804" s="63"/>
      <c r="D1804" s="64"/>
      <c r="E1804" s="65"/>
      <c r="F1804" s="66"/>
      <c r="G1804" s="63" t="str">
        <f>IF(Edges[[#This Row],[Relationship]]="Tweet","Skip","Show")</f>
        <v>Show</v>
      </c>
      <c r="H1804" s="67"/>
      <c r="I1804" s="68"/>
      <c r="J1804" s="68"/>
      <c r="K1804" s="34"/>
      <c r="L1804" s="75">
        <v>1804</v>
      </c>
      <c r="M180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04" s="77" t="s">
        <v>2278</v>
      </c>
      <c r="O1804" s="79">
        <v>44529.470497685186</v>
      </c>
      <c r="P1804" s="77" t="s">
        <v>3017</v>
      </c>
      <c r="Q1804" s="77"/>
      <c r="R1804" s="77"/>
      <c r="S1804" s="77"/>
      <c r="T1804" s="79">
        <v>44529.470497685186</v>
      </c>
      <c r="U1804" s="80" t="s">
        <v>5523</v>
      </c>
      <c r="V1804" s="77"/>
      <c r="W1804" s="77"/>
      <c r="X1804" s="81" t="s">
        <v>7522</v>
      </c>
      <c r="Y1804" s="77"/>
    </row>
    <row r="1805" spans="1:25" x14ac:dyDescent="0.25">
      <c r="A1805" s="62" t="s">
        <v>1214</v>
      </c>
      <c r="B1805" s="62" t="s">
        <v>1660</v>
      </c>
      <c r="C1805" s="63"/>
      <c r="D1805" s="64"/>
      <c r="E1805" s="65"/>
      <c r="F1805" s="66"/>
      <c r="G1805" s="63" t="str">
        <f>IF(Edges[[#This Row],[Relationship]]="Tweet","Skip","Show")</f>
        <v>Show</v>
      </c>
      <c r="H1805" s="67"/>
      <c r="I1805" s="68"/>
      <c r="J1805" s="68"/>
      <c r="K1805" s="34"/>
      <c r="L1805" s="75">
        <v>1805</v>
      </c>
      <c r="M180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05" s="77" t="s">
        <v>2278</v>
      </c>
      <c r="O1805" s="79">
        <v>44529.470706018517</v>
      </c>
      <c r="P1805" s="77" t="s">
        <v>3017</v>
      </c>
      <c r="Q1805" s="77"/>
      <c r="R1805" s="77"/>
      <c r="S1805" s="77"/>
      <c r="T1805" s="79">
        <v>44529.470706018517</v>
      </c>
      <c r="U1805" s="80" t="s">
        <v>5524</v>
      </c>
      <c r="V1805" s="77"/>
      <c r="W1805" s="77"/>
      <c r="X1805" s="81" t="s">
        <v>7523</v>
      </c>
      <c r="Y1805" s="77"/>
    </row>
    <row r="1806" spans="1:25" x14ac:dyDescent="0.25">
      <c r="A1806" s="62" t="s">
        <v>1215</v>
      </c>
      <c r="B1806" s="62" t="s">
        <v>1631</v>
      </c>
      <c r="C1806" s="63"/>
      <c r="D1806" s="64"/>
      <c r="E1806" s="65"/>
      <c r="F1806" s="66"/>
      <c r="G1806" s="63" t="str">
        <f>IF(Edges[[#This Row],[Relationship]]="Tweet","Skip","Show")</f>
        <v>Show</v>
      </c>
      <c r="H1806" s="67"/>
      <c r="I1806" s="68"/>
      <c r="J1806" s="68"/>
      <c r="K1806" s="34"/>
      <c r="L1806" s="75">
        <v>1806</v>
      </c>
      <c r="M180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06" s="77" t="s">
        <v>2278</v>
      </c>
      <c r="O1806" s="79">
        <v>44529.470925925925</v>
      </c>
      <c r="P1806" s="77" t="s">
        <v>2784</v>
      </c>
      <c r="Q1806" s="77"/>
      <c r="R1806" s="77"/>
      <c r="S1806" s="77"/>
      <c r="T1806" s="79">
        <v>44529.470925925925</v>
      </c>
      <c r="U1806" s="80" t="s">
        <v>5525</v>
      </c>
      <c r="V1806" s="77"/>
      <c r="W1806" s="77"/>
      <c r="X1806" s="81" t="s">
        <v>7524</v>
      </c>
      <c r="Y1806" s="77"/>
    </row>
    <row r="1807" spans="1:25" x14ac:dyDescent="0.25">
      <c r="A1807" s="62" t="s">
        <v>1216</v>
      </c>
      <c r="B1807" s="62" t="s">
        <v>1820</v>
      </c>
      <c r="C1807" s="63"/>
      <c r="D1807" s="64"/>
      <c r="E1807" s="65"/>
      <c r="F1807" s="66"/>
      <c r="G1807" s="63" t="str">
        <f>IF(Edges[[#This Row],[Relationship]]="Tweet","Skip","Show")</f>
        <v>Show</v>
      </c>
      <c r="H1807" s="67"/>
      <c r="I1807" s="68"/>
      <c r="J1807" s="68"/>
      <c r="K1807" s="34"/>
      <c r="L1807" s="75">
        <v>1807</v>
      </c>
      <c r="M180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07" s="77" t="s">
        <v>2278</v>
      </c>
      <c r="O1807" s="79">
        <v>44529.471099537041</v>
      </c>
      <c r="P1807" s="77" t="s">
        <v>3025</v>
      </c>
      <c r="Q1807" s="77"/>
      <c r="R1807" s="77"/>
      <c r="S1807" s="77"/>
      <c r="T1807" s="79">
        <v>44529.471099537041</v>
      </c>
      <c r="U1807" s="80" t="s">
        <v>5526</v>
      </c>
      <c r="V1807" s="77"/>
      <c r="W1807" s="77"/>
      <c r="X1807" s="81" t="s">
        <v>7525</v>
      </c>
      <c r="Y1807" s="81" t="s">
        <v>7911</v>
      </c>
    </row>
    <row r="1808" spans="1:25" x14ac:dyDescent="0.25">
      <c r="A1808" s="62" t="s">
        <v>1216</v>
      </c>
      <c r="B1808" s="62" t="s">
        <v>1528</v>
      </c>
      <c r="C1808" s="63"/>
      <c r="D1808" s="64"/>
      <c r="E1808" s="65"/>
      <c r="F1808" s="66"/>
      <c r="G1808" s="63" t="str">
        <f>IF(Edges[[#This Row],[Relationship]]="Tweet","Skip","Show")</f>
        <v>Show</v>
      </c>
      <c r="H1808" s="67"/>
      <c r="I1808" s="68"/>
      <c r="J1808" s="68"/>
      <c r="K1808" s="34"/>
      <c r="L1808" s="75">
        <v>1808</v>
      </c>
      <c r="M180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08" s="77" t="s">
        <v>2279</v>
      </c>
      <c r="O1808" s="79">
        <v>44529.471099537041</v>
      </c>
      <c r="P1808" s="77" t="s">
        <v>3025</v>
      </c>
      <c r="Q1808" s="77"/>
      <c r="R1808" s="77"/>
      <c r="S1808" s="77"/>
      <c r="T1808" s="79">
        <v>44529.471099537041</v>
      </c>
      <c r="U1808" s="80" t="s">
        <v>5526</v>
      </c>
      <c r="V1808" s="77"/>
      <c r="W1808" s="77"/>
      <c r="X1808" s="81" t="s">
        <v>7525</v>
      </c>
      <c r="Y1808" s="81" t="s">
        <v>7911</v>
      </c>
    </row>
    <row r="1809" spans="1:25" x14ac:dyDescent="0.25">
      <c r="A1809" s="62" t="s">
        <v>1217</v>
      </c>
      <c r="B1809" s="62" t="s">
        <v>1660</v>
      </c>
      <c r="C1809" s="63"/>
      <c r="D1809" s="64"/>
      <c r="E1809" s="65"/>
      <c r="F1809" s="66"/>
      <c r="G1809" s="63" t="str">
        <f>IF(Edges[[#This Row],[Relationship]]="Tweet","Skip","Show")</f>
        <v>Show</v>
      </c>
      <c r="H1809" s="67"/>
      <c r="I1809" s="68"/>
      <c r="J1809" s="68"/>
      <c r="K1809" s="34"/>
      <c r="L1809" s="75">
        <v>1809</v>
      </c>
      <c r="M180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09" s="77" t="s">
        <v>2278</v>
      </c>
      <c r="O1809" s="79">
        <v>44529.471134259256</v>
      </c>
      <c r="P1809" s="77" t="s">
        <v>3017</v>
      </c>
      <c r="Q1809" s="77"/>
      <c r="R1809" s="77"/>
      <c r="S1809" s="77"/>
      <c r="T1809" s="79">
        <v>44529.471134259256</v>
      </c>
      <c r="U1809" s="80" t="s">
        <v>5527</v>
      </c>
      <c r="V1809" s="77"/>
      <c r="W1809" s="77"/>
      <c r="X1809" s="81" t="s">
        <v>7526</v>
      </c>
      <c r="Y1809" s="77"/>
    </row>
    <row r="1810" spans="1:25" x14ac:dyDescent="0.25">
      <c r="A1810" s="62" t="s">
        <v>1218</v>
      </c>
      <c r="B1810" s="62" t="s">
        <v>1631</v>
      </c>
      <c r="C1810" s="63"/>
      <c r="D1810" s="64"/>
      <c r="E1810" s="65"/>
      <c r="F1810" s="66"/>
      <c r="G1810" s="63" t="str">
        <f>IF(Edges[[#This Row],[Relationship]]="Tweet","Skip","Show")</f>
        <v>Show</v>
      </c>
      <c r="H1810" s="67"/>
      <c r="I1810" s="68"/>
      <c r="J1810" s="68"/>
      <c r="K1810" s="34"/>
      <c r="L1810" s="75">
        <v>1810</v>
      </c>
      <c r="M181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10" s="77" t="s">
        <v>2278</v>
      </c>
      <c r="O1810" s="79">
        <v>44529.411932870367</v>
      </c>
      <c r="P1810" s="77" t="s">
        <v>2784</v>
      </c>
      <c r="Q1810" s="77"/>
      <c r="R1810" s="77"/>
      <c r="S1810" s="77"/>
      <c r="T1810" s="79">
        <v>44529.411932870367</v>
      </c>
      <c r="U1810" s="80" t="s">
        <v>5528</v>
      </c>
      <c r="V1810" s="77"/>
      <c r="W1810" s="77"/>
      <c r="X1810" s="81" t="s">
        <v>7527</v>
      </c>
      <c r="Y1810" s="77"/>
    </row>
    <row r="1811" spans="1:25" x14ac:dyDescent="0.25">
      <c r="A1811" s="62" t="s">
        <v>1218</v>
      </c>
      <c r="B1811" s="62" t="s">
        <v>1660</v>
      </c>
      <c r="C1811" s="63"/>
      <c r="D1811" s="64"/>
      <c r="E1811" s="65"/>
      <c r="F1811" s="66"/>
      <c r="G1811" s="63" t="str">
        <f>IF(Edges[[#This Row],[Relationship]]="Tweet","Skip","Show")</f>
        <v>Show</v>
      </c>
      <c r="H1811" s="67"/>
      <c r="I1811" s="68"/>
      <c r="J1811" s="68"/>
      <c r="K1811" s="34"/>
      <c r="L1811" s="75">
        <v>1811</v>
      </c>
      <c r="M181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11" s="77" t="s">
        <v>2278</v>
      </c>
      <c r="O1811" s="79">
        <v>44529.471250000002</v>
      </c>
      <c r="P1811" s="77" t="s">
        <v>3017</v>
      </c>
      <c r="Q1811" s="77"/>
      <c r="R1811" s="77"/>
      <c r="S1811" s="77"/>
      <c r="T1811" s="79">
        <v>44529.471250000002</v>
      </c>
      <c r="U1811" s="80" t="s">
        <v>5529</v>
      </c>
      <c r="V1811" s="77"/>
      <c r="W1811" s="77"/>
      <c r="X1811" s="81" t="s">
        <v>7528</v>
      </c>
      <c r="Y1811" s="77"/>
    </row>
    <row r="1812" spans="1:25" x14ac:dyDescent="0.25">
      <c r="A1812" s="62" t="s">
        <v>1219</v>
      </c>
      <c r="B1812" s="62" t="s">
        <v>1660</v>
      </c>
      <c r="C1812" s="63"/>
      <c r="D1812" s="64"/>
      <c r="E1812" s="65"/>
      <c r="F1812" s="66"/>
      <c r="G1812" s="63" t="str">
        <f>IF(Edges[[#This Row],[Relationship]]="Tweet","Skip","Show")</f>
        <v>Show</v>
      </c>
      <c r="H1812" s="67"/>
      <c r="I1812" s="68"/>
      <c r="J1812" s="68"/>
      <c r="K1812" s="34"/>
      <c r="L1812" s="75">
        <v>1812</v>
      </c>
      <c r="M181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12" s="77" t="s">
        <v>2278</v>
      </c>
      <c r="O1812" s="79">
        <v>44529.471388888887</v>
      </c>
      <c r="P1812" s="77" t="s">
        <v>3017</v>
      </c>
      <c r="Q1812" s="77"/>
      <c r="R1812" s="77"/>
      <c r="S1812" s="77"/>
      <c r="T1812" s="79">
        <v>44529.471388888887</v>
      </c>
      <c r="U1812" s="80" t="s">
        <v>5530</v>
      </c>
      <c r="V1812" s="77"/>
      <c r="W1812" s="77"/>
      <c r="X1812" s="81" t="s">
        <v>7529</v>
      </c>
      <c r="Y1812" s="77"/>
    </row>
    <row r="1813" spans="1:25" x14ac:dyDescent="0.25">
      <c r="A1813" s="62" t="s">
        <v>1220</v>
      </c>
      <c r="B1813" s="62" t="s">
        <v>1660</v>
      </c>
      <c r="C1813" s="63"/>
      <c r="D1813" s="64"/>
      <c r="E1813" s="65"/>
      <c r="F1813" s="66"/>
      <c r="G1813" s="63" t="str">
        <f>IF(Edges[[#This Row],[Relationship]]="Tweet","Skip","Show")</f>
        <v>Show</v>
      </c>
      <c r="H1813" s="67"/>
      <c r="I1813" s="68"/>
      <c r="J1813" s="68"/>
      <c r="K1813" s="34"/>
      <c r="L1813" s="75">
        <v>1813</v>
      </c>
      <c r="M181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13" s="77" t="s">
        <v>2278</v>
      </c>
      <c r="O1813" s="79">
        <v>44529.471458333333</v>
      </c>
      <c r="P1813" s="77" t="s">
        <v>3017</v>
      </c>
      <c r="Q1813" s="77"/>
      <c r="R1813" s="77"/>
      <c r="S1813" s="77"/>
      <c r="T1813" s="79">
        <v>44529.471458333333</v>
      </c>
      <c r="U1813" s="80" t="s">
        <v>5531</v>
      </c>
      <c r="V1813" s="77"/>
      <c r="W1813" s="77"/>
      <c r="X1813" s="81" t="s">
        <v>7530</v>
      </c>
      <c r="Y1813" s="77"/>
    </row>
    <row r="1814" spans="1:25" x14ac:dyDescent="0.25">
      <c r="A1814" s="62" t="s">
        <v>1221</v>
      </c>
      <c r="B1814" s="62" t="s">
        <v>1221</v>
      </c>
      <c r="C1814" s="63"/>
      <c r="D1814" s="64"/>
      <c r="E1814" s="65"/>
      <c r="F1814" s="66"/>
      <c r="G1814" s="63" t="str">
        <f>IF(Edges[[#This Row],[Relationship]]="Tweet","Skip","Show")</f>
        <v>Skip</v>
      </c>
      <c r="H1814" s="67"/>
      <c r="I1814" s="68"/>
      <c r="J1814" s="68"/>
      <c r="K1814" s="34"/>
      <c r="L1814" s="75">
        <v>1814</v>
      </c>
      <c r="M181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14" s="77" t="s">
        <v>178</v>
      </c>
      <c r="O1814" s="79">
        <v>44529.441192129627</v>
      </c>
      <c r="P1814" s="77" t="s">
        <v>3026</v>
      </c>
      <c r="Q1814" s="80" t="s">
        <v>3841</v>
      </c>
      <c r="R1814" s="77" t="s">
        <v>4080</v>
      </c>
      <c r="S1814" s="77"/>
      <c r="T1814" s="79">
        <v>44529.441192129627</v>
      </c>
      <c r="U1814" s="80" t="s">
        <v>5532</v>
      </c>
      <c r="V1814" s="77"/>
      <c r="W1814" s="77"/>
      <c r="X1814" s="81" t="s">
        <v>7531</v>
      </c>
      <c r="Y1814" s="77"/>
    </row>
    <row r="1815" spans="1:25" x14ac:dyDescent="0.25">
      <c r="A1815" s="62" t="s">
        <v>1221</v>
      </c>
      <c r="B1815" s="62" t="s">
        <v>1221</v>
      </c>
      <c r="C1815" s="63"/>
      <c r="D1815" s="64"/>
      <c r="E1815" s="65"/>
      <c r="F1815" s="66"/>
      <c r="G1815" s="63" t="str">
        <f>IF(Edges[[#This Row],[Relationship]]="Tweet","Skip","Show")</f>
        <v>Skip</v>
      </c>
      <c r="H1815" s="67"/>
      <c r="I1815" s="68"/>
      <c r="J1815" s="68"/>
      <c r="K1815" s="34"/>
      <c r="L1815" s="75">
        <v>1815</v>
      </c>
      <c r="M181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15" s="77" t="s">
        <v>178</v>
      </c>
      <c r="O1815" s="79">
        <v>44529.471608796295</v>
      </c>
      <c r="P1815" s="77" t="s">
        <v>3027</v>
      </c>
      <c r="Q1815" s="80" t="s">
        <v>3842</v>
      </c>
      <c r="R1815" s="77" t="s">
        <v>4080</v>
      </c>
      <c r="S1815" s="77"/>
      <c r="T1815" s="79">
        <v>44529.471608796295</v>
      </c>
      <c r="U1815" s="80" t="s">
        <v>5533</v>
      </c>
      <c r="V1815" s="77"/>
      <c r="W1815" s="77"/>
      <c r="X1815" s="81" t="s">
        <v>7532</v>
      </c>
      <c r="Y1815" s="77"/>
    </row>
    <row r="1816" spans="1:25" x14ac:dyDescent="0.25">
      <c r="A1816" s="62" t="s">
        <v>1222</v>
      </c>
      <c r="B1816" s="62" t="s">
        <v>1982</v>
      </c>
      <c r="C1816" s="63"/>
      <c r="D1816" s="64"/>
      <c r="E1816" s="65"/>
      <c r="F1816" s="66"/>
      <c r="G1816" s="63" t="str">
        <f>IF(Edges[[#This Row],[Relationship]]="Tweet","Skip","Show")</f>
        <v>Show</v>
      </c>
      <c r="H1816" s="67"/>
      <c r="I1816" s="68"/>
      <c r="J1816" s="68"/>
      <c r="K1816" s="34"/>
      <c r="L1816" s="75">
        <v>1816</v>
      </c>
      <c r="M181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16" s="77" t="s">
        <v>2278</v>
      </c>
      <c r="O1816" s="79">
        <v>44529.471655092595</v>
      </c>
      <c r="P1816" s="77" t="s">
        <v>2806</v>
      </c>
      <c r="Q1816" s="80" t="s">
        <v>3734</v>
      </c>
      <c r="R1816" s="77" t="s">
        <v>4058</v>
      </c>
      <c r="S1816" s="77" t="s">
        <v>4172</v>
      </c>
      <c r="T1816" s="79">
        <v>44529.471655092595</v>
      </c>
      <c r="U1816" s="80" t="s">
        <v>5534</v>
      </c>
      <c r="V1816" s="77"/>
      <c r="W1816" s="77"/>
      <c r="X1816" s="81" t="s">
        <v>7533</v>
      </c>
      <c r="Y1816" s="77"/>
    </row>
    <row r="1817" spans="1:25" x14ac:dyDescent="0.25">
      <c r="A1817" s="62" t="s">
        <v>1223</v>
      </c>
      <c r="B1817" s="62" t="s">
        <v>1660</v>
      </c>
      <c r="C1817" s="63"/>
      <c r="D1817" s="64"/>
      <c r="E1817" s="65"/>
      <c r="F1817" s="66"/>
      <c r="G1817" s="63" t="str">
        <f>IF(Edges[[#This Row],[Relationship]]="Tweet","Skip","Show")</f>
        <v>Show</v>
      </c>
      <c r="H1817" s="67"/>
      <c r="I1817" s="68"/>
      <c r="J1817" s="68"/>
      <c r="K1817" s="34"/>
      <c r="L1817" s="75">
        <v>1817</v>
      </c>
      <c r="M181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17" s="77" t="s">
        <v>2278</v>
      </c>
      <c r="O1817" s="79">
        <v>44529.472002314818</v>
      </c>
      <c r="P1817" s="77" t="s">
        <v>3017</v>
      </c>
      <c r="Q1817" s="77"/>
      <c r="R1817" s="77"/>
      <c r="S1817" s="77"/>
      <c r="T1817" s="79">
        <v>44529.472002314818</v>
      </c>
      <c r="U1817" s="80" t="s">
        <v>5535</v>
      </c>
      <c r="V1817" s="77"/>
      <c r="W1817" s="77"/>
      <c r="X1817" s="81" t="s">
        <v>7534</v>
      </c>
      <c r="Y1817" s="77"/>
    </row>
    <row r="1818" spans="1:25" x14ac:dyDescent="0.25">
      <c r="A1818" s="62" t="s">
        <v>1224</v>
      </c>
      <c r="B1818" s="62" t="s">
        <v>2049</v>
      </c>
      <c r="C1818" s="63"/>
      <c r="D1818" s="64"/>
      <c r="E1818" s="65"/>
      <c r="F1818" s="66"/>
      <c r="G1818" s="63" t="str">
        <f>IF(Edges[[#This Row],[Relationship]]="Tweet","Skip","Show")</f>
        <v>Show</v>
      </c>
      <c r="H1818" s="67"/>
      <c r="I1818" s="68"/>
      <c r="J1818" s="68"/>
      <c r="K1818" s="34"/>
      <c r="L1818" s="75">
        <v>1818</v>
      </c>
      <c r="M181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18" s="77" t="s">
        <v>2278</v>
      </c>
      <c r="O1818" s="79">
        <v>44529.467615740738</v>
      </c>
      <c r="P1818" s="77" t="s">
        <v>3028</v>
      </c>
      <c r="Q1818" s="77"/>
      <c r="R1818" s="77"/>
      <c r="S1818" s="77"/>
      <c r="T1818" s="79">
        <v>44529.467615740738</v>
      </c>
      <c r="U1818" s="80" t="s">
        <v>5536</v>
      </c>
      <c r="V1818" s="77"/>
      <c r="W1818" s="77"/>
      <c r="X1818" s="81" t="s">
        <v>7535</v>
      </c>
      <c r="Y1818" s="77"/>
    </row>
    <row r="1819" spans="1:25" x14ac:dyDescent="0.25">
      <c r="A1819" s="62" t="s">
        <v>1224</v>
      </c>
      <c r="B1819" s="62" t="s">
        <v>2049</v>
      </c>
      <c r="C1819" s="63"/>
      <c r="D1819" s="64"/>
      <c r="E1819" s="65"/>
      <c r="F1819" s="66"/>
      <c r="G1819" s="63" t="str">
        <f>IF(Edges[[#This Row],[Relationship]]="Tweet","Skip","Show")</f>
        <v>Show</v>
      </c>
      <c r="H1819" s="67"/>
      <c r="I1819" s="68"/>
      <c r="J1819" s="68"/>
      <c r="K1819" s="34"/>
      <c r="L1819" s="75">
        <v>1819</v>
      </c>
      <c r="M181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19" s="77" t="s">
        <v>2278</v>
      </c>
      <c r="O1819" s="79">
        <v>44529.467627314814</v>
      </c>
      <c r="P1819" s="77" t="s">
        <v>3029</v>
      </c>
      <c r="Q1819" s="80" t="s">
        <v>3843</v>
      </c>
      <c r="R1819" s="77" t="s">
        <v>4081</v>
      </c>
      <c r="S1819" s="77"/>
      <c r="T1819" s="79">
        <v>44529.467627314814</v>
      </c>
      <c r="U1819" s="80" t="s">
        <v>5537</v>
      </c>
      <c r="V1819" s="77"/>
      <c r="W1819" s="77"/>
      <c r="X1819" s="81" t="s">
        <v>7536</v>
      </c>
      <c r="Y1819" s="77"/>
    </row>
    <row r="1820" spans="1:25" x14ac:dyDescent="0.25">
      <c r="A1820" s="62" t="s">
        <v>1224</v>
      </c>
      <c r="B1820" s="62" t="s">
        <v>2049</v>
      </c>
      <c r="C1820" s="63"/>
      <c r="D1820" s="64"/>
      <c r="E1820" s="65"/>
      <c r="F1820" s="66"/>
      <c r="G1820" s="63" t="str">
        <f>IF(Edges[[#This Row],[Relationship]]="Tweet","Skip","Show")</f>
        <v>Show</v>
      </c>
      <c r="H1820" s="67"/>
      <c r="I1820" s="68"/>
      <c r="J1820" s="68"/>
      <c r="K1820" s="34"/>
      <c r="L1820" s="75">
        <v>1820</v>
      </c>
      <c r="M182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20" s="77" t="s">
        <v>2278</v>
      </c>
      <c r="O1820" s="79">
        <v>44529.46775462963</v>
      </c>
      <c r="P1820" s="77" t="s">
        <v>3030</v>
      </c>
      <c r="Q1820" s="77"/>
      <c r="R1820" s="77"/>
      <c r="S1820" s="77"/>
      <c r="T1820" s="79">
        <v>44529.46775462963</v>
      </c>
      <c r="U1820" s="80" t="s">
        <v>5538</v>
      </c>
      <c r="V1820" s="77"/>
      <c r="W1820" s="77"/>
      <c r="X1820" s="81" t="s">
        <v>7537</v>
      </c>
      <c r="Y1820" s="77"/>
    </row>
    <row r="1821" spans="1:25" x14ac:dyDescent="0.25">
      <c r="A1821" s="62" t="s">
        <v>1224</v>
      </c>
      <c r="B1821" s="62" t="s">
        <v>2050</v>
      </c>
      <c r="C1821" s="63"/>
      <c r="D1821" s="64"/>
      <c r="E1821" s="65"/>
      <c r="F1821" s="66"/>
      <c r="G1821" s="63" t="str">
        <f>IF(Edges[[#This Row],[Relationship]]="Tweet","Skip","Show")</f>
        <v>Show</v>
      </c>
      <c r="H1821" s="67"/>
      <c r="I1821" s="68"/>
      <c r="J1821" s="68"/>
      <c r="K1821" s="34"/>
      <c r="L1821" s="75">
        <v>1821</v>
      </c>
      <c r="M182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21" s="77" t="s">
        <v>2278</v>
      </c>
      <c r="O1821" s="79">
        <v>44529.467615740738</v>
      </c>
      <c r="P1821" s="77" t="s">
        <v>3028</v>
      </c>
      <c r="Q1821" s="77"/>
      <c r="R1821" s="77"/>
      <c r="S1821" s="77"/>
      <c r="T1821" s="79">
        <v>44529.467615740738</v>
      </c>
      <c r="U1821" s="80" t="s">
        <v>5536</v>
      </c>
      <c r="V1821" s="77"/>
      <c r="W1821" s="77"/>
      <c r="X1821" s="81" t="s">
        <v>7535</v>
      </c>
      <c r="Y1821" s="77"/>
    </row>
    <row r="1822" spans="1:25" x14ac:dyDescent="0.25">
      <c r="A1822" s="62" t="s">
        <v>1224</v>
      </c>
      <c r="B1822" s="62" t="s">
        <v>2050</v>
      </c>
      <c r="C1822" s="63"/>
      <c r="D1822" s="64"/>
      <c r="E1822" s="65"/>
      <c r="F1822" s="66"/>
      <c r="G1822" s="63" t="str">
        <f>IF(Edges[[#This Row],[Relationship]]="Tweet","Skip","Show")</f>
        <v>Show</v>
      </c>
      <c r="H1822" s="67"/>
      <c r="I1822" s="68"/>
      <c r="J1822" s="68"/>
      <c r="K1822" s="34"/>
      <c r="L1822" s="75">
        <v>1822</v>
      </c>
      <c r="M182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22" s="77" t="s">
        <v>2278</v>
      </c>
      <c r="O1822" s="79">
        <v>44529.467627314814</v>
      </c>
      <c r="P1822" s="77" t="s">
        <v>3029</v>
      </c>
      <c r="Q1822" s="80" t="s">
        <v>3843</v>
      </c>
      <c r="R1822" s="77" t="s">
        <v>4081</v>
      </c>
      <c r="S1822" s="77"/>
      <c r="T1822" s="79">
        <v>44529.467627314814</v>
      </c>
      <c r="U1822" s="80" t="s">
        <v>5537</v>
      </c>
      <c r="V1822" s="77"/>
      <c r="W1822" s="77"/>
      <c r="X1822" s="81" t="s">
        <v>7536</v>
      </c>
      <c r="Y1822" s="77"/>
    </row>
    <row r="1823" spans="1:25" x14ac:dyDescent="0.25">
      <c r="A1823" s="62" t="s">
        <v>1224</v>
      </c>
      <c r="B1823" s="62" t="s">
        <v>2050</v>
      </c>
      <c r="C1823" s="63"/>
      <c r="D1823" s="64"/>
      <c r="E1823" s="65"/>
      <c r="F1823" s="66"/>
      <c r="G1823" s="63" t="str">
        <f>IF(Edges[[#This Row],[Relationship]]="Tweet","Skip","Show")</f>
        <v>Show</v>
      </c>
      <c r="H1823" s="67"/>
      <c r="I1823" s="68"/>
      <c r="J1823" s="68"/>
      <c r="K1823" s="34"/>
      <c r="L1823" s="75">
        <v>1823</v>
      </c>
      <c r="M182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23" s="77" t="s">
        <v>2278</v>
      </c>
      <c r="O1823" s="79">
        <v>44529.46775462963</v>
      </c>
      <c r="P1823" s="77" t="s">
        <v>3030</v>
      </c>
      <c r="Q1823" s="77"/>
      <c r="R1823" s="77"/>
      <c r="S1823" s="77"/>
      <c r="T1823" s="79">
        <v>44529.46775462963</v>
      </c>
      <c r="U1823" s="80" t="s">
        <v>5538</v>
      </c>
      <c r="V1823" s="77"/>
      <c r="W1823" s="77"/>
      <c r="X1823" s="81" t="s">
        <v>7537</v>
      </c>
      <c r="Y1823" s="77"/>
    </row>
    <row r="1824" spans="1:25" x14ac:dyDescent="0.25">
      <c r="A1824" s="62" t="s">
        <v>1224</v>
      </c>
      <c r="B1824" s="62" t="s">
        <v>2051</v>
      </c>
      <c r="C1824" s="63"/>
      <c r="D1824" s="64"/>
      <c r="E1824" s="65"/>
      <c r="F1824" s="66"/>
      <c r="G1824" s="63" t="str">
        <f>IF(Edges[[#This Row],[Relationship]]="Tweet","Skip","Show")</f>
        <v>Show</v>
      </c>
      <c r="H1824" s="67"/>
      <c r="I1824" s="68"/>
      <c r="J1824" s="68"/>
      <c r="K1824" s="34"/>
      <c r="L1824" s="75">
        <v>1824</v>
      </c>
      <c r="M182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24" s="77" t="s">
        <v>2278</v>
      </c>
      <c r="O1824" s="79">
        <v>44529.467627314814</v>
      </c>
      <c r="P1824" s="77" t="s">
        <v>3029</v>
      </c>
      <c r="Q1824" s="80" t="s">
        <v>3843</v>
      </c>
      <c r="R1824" s="77" t="s">
        <v>4081</v>
      </c>
      <c r="S1824" s="77"/>
      <c r="T1824" s="79">
        <v>44529.467627314814</v>
      </c>
      <c r="U1824" s="80" t="s">
        <v>5537</v>
      </c>
      <c r="V1824" s="77"/>
      <c r="W1824" s="77"/>
      <c r="X1824" s="81" t="s">
        <v>7536</v>
      </c>
      <c r="Y1824" s="77"/>
    </row>
    <row r="1825" spans="1:25" x14ac:dyDescent="0.25">
      <c r="A1825" s="62" t="s">
        <v>1224</v>
      </c>
      <c r="B1825" s="62" t="s">
        <v>2051</v>
      </c>
      <c r="C1825" s="63"/>
      <c r="D1825" s="64"/>
      <c r="E1825" s="65"/>
      <c r="F1825" s="66"/>
      <c r="G1825" s="63" t="str">
        <f>IF(Edges[[#This Row],[Relationship]]="Tweet","Skip","Show")</f>
        <v>Show</v>
      </c>
      <c r="H1825" s="67"/>
      <c r="I1825" s="68"/>
      <c r="J1825" s="68"/>
      <c r="K1825" s="34"/>
      <c r="L1825" s="75">
        <v>1825</v>
      </c>
      <c r="M182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25" s="77" t="s">
        <v>2278</v>
      </c>
      <c r="O1825" s="79">
        <v>44529.46775462963</v>
      </c>
      <c r="P1825" s="77" t="s">
        <v>3030</v>
      </c>
      <c r="Q1825" s="77"/>
      <c r="R1825" s="77"/>
      <c r="S1825" s="77"/>
      <c r="T1825" s="79">
        <v>44529.46775462963</v>
      </c>
      <c r="U1825" s="80" t="s">
        <v>5538</v>
      </c>
      <c r="V1825" s="77"/>
      <c r="W1825" s="77"/>
      <c r="X1825" s="81" t="s">
        <v>7537</v>
      </c>
      <c r="Y1825" s="77"/>
    </row>
    <row r="1826" spans="1:25" x14ac:dyDescent="0.25">
      <c r="A1826" s="62" t="s">
        <v>1224</v>
      </c>
      <c r="B1826" s="62" t="s">
        <v>2052</v>
      </c>
      <c r="C1826" s="63"/>
      <c r="D1826" s="64"/>
      <c r="E1826" s="65"/>
      <c r="F1826" s="66"/>
      <c r="G1826" s="63" t="str">
        <f>IF(Edges[[#This Row],[Relationship]]="Tweet","Skip","Show")</f>
        <v>Show</v>
      </c>
      <c r="H1826" s="67"/>
      <c r="I1826" s="68"/>
      <c r="J1826" s="68"/>
      <c r="K1826" s="34"/>
      <c r="L1826" s="75">
        <v>1826</v>
      </c>
      <c r="M182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26" s="77" t="s">
        <v>2278</v>
      </c>
      <c r="O1826" s="79">
        <v>44529.46775462963</v>
      </c>
      <c r="P1826" s="77" t="s">
        <v>3030</v>
      </c>
      <c r="Q1826" s="77"/>
      <c r="R1826" s="77"/>
      <c r="S1826" s="77"/>
      <c r="T1826" s="79">
        <v>44529.46775462963</v>
      </c>
      <c r="U1826" s="80" t="s">
        <v>5538</v>
      </c>
      <c r="V1826" s="77"/>
      <c r="W1826" s="77"/>
      <c r="X1826" s="81" t="s">
        <v>7537</v>
      </c>
      <c r="Y1826" s="77"/>
    </row>
    <row r="1827" spans="1:25" x14ac:dyDescent="0.25">
      <c r="A1827" s="62" t="s">
        <v>1224</v>
      </c>
      <c r="B1827" s="62" t="s">
        <v>2053</v>
      </c>
      <c r="C1827" s="63"/>
      <c r="D1827" s="64"/>
      <c r="E1827" s="65"/>
      <c r="F1827" s="66"/>
      <c r="G1827" s="63" t="str">
        <f>IF(Edges[[#This Row],[Relationship]]="Tweet","Skip","Show")</f>
        <v>Show</v>
      </c>
      <c r="H1827" s="67"/>
      <c r="I1827" s="68"/>
      <c r="J1827" s="68"/>
      <c r="K1827" s="34"/>
      <c r="L1827" s="75">
        <v>1827</v>
      </c>
      <c r="M182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27" s="77" t="s">
        <v>2278</v>
      </c>
      <c r="O1827" s="79">
        <v>44529.46775462963</v>
      </c>
      <c r="P1827" s="77" t="s">
        <v>3030</v>
      </c>
      <c r="Q1827" s="77"/>
      <c r="R1827" s="77"/>
      <c r="S1827" s="77"/>
      <c r="T1827" s="79">
        <v>44529.46775462963</v>
      </c>
      <c r="U1827" s="80" t="s">
        <v>5538</v>
      </c>
      <c r="V1827" s="77"/>
      <c r="W1827" s="77"/>
      <c r="X1827" s="81" t="s">
        <v>7537</v>
      </c>
      <c r="Y1827" s="77"/>
    </row>
    <row r="1828" spans="1:25" x14ac:dyDescent="0.25">
      <c r="A1828" s="62" t="s">
        <v>1224</v>
      </c>
      <c r="B1828" s="62" t="s">
        <v>2054</v>
      </c>
      <c r="C1828" s="63"/>
      <c r="D1828" s="64"/>
      <c r="E1828" s="65"/>
      <c r="F1828" s="66"/>
      <c r="G1828" s="63" t="str">
        <f>IF(Edges[[#This Row],[Relationship]]="Tweet","Skip","Show")</f>
        <v>Show</v>
      </c>
      <c r="H1828" s="67"/>
      <c r="I1828" s="68"/>
      <c r="J1828" s="68"/>
      <c r="K1828" s="34"/>
      <c r="L1828" s="75">
        <v>1828</v>
      </c>
      <c r="M182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28" s="77" t="s">
        <v>2278</v>
      </c>
      <c r="O1828" s="79">
        <v>44529.47179398148</v>
      </c>
      <c r="P1828" s="77" t="s">
        <v>3031</v>
      </c>
      <c r="Q1828" s="77"/>
      <c r="R1828" s="77"/>
      <c r="S1828" s="77"/>
      <c r="T1828" s="79">
        <v>44529.47179398148</v>
      </c>
      <c r="U1828" s="80" t="s">
        <v>5539</v>
      </c>
      <c r="V1828" s="77"/>
      <c r="W1828" s="77"/>
      <c r="X1828" s="81" t="s">
        <v>7538</v>
      </c>
      <c r="Y1828" s="77"/>
    </row>
    <row r="1829" spans="1:25" x14ac:dyDescent="0.25">
      <c r="A1829" s="62" t="s">
        <v>1224</v>
      </c>
      <c r="B1829" s="62" t="s">
        <v>2055</v>
      </c>
      <c r="C1829" s="63"/>
      <c r="D1829" s="64"/>
      <c r="E1829" s="65"/>
      <c r="F1829" s="66"/>
      <c r="G1829" s="63" t="str">
        <f>IF(Edges[[#This Row],[Relationship]]="Tweet","Skip","Show")</f>
        <v>Show</v>
      </c>
      <c r="H1829" s="67"/>
      <c r="I1829" s="68"/>
      <c r="J1829" s="68"/>
      <c r="K1829" s="34"/>
      <c r="L1829" s="75">
        <v>1829</v>
      </c>
      <c r="M182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29" s="77" t="s">
        <v>2278</v>
      </c>
      <c r="O1829" s="79">
        <v>44529.471875000003</v>
      </c>
      <c r="P1829" s="77" t="s">
        <v>3032</v>
      </c>
      <c r="Q1829" s="77"/>
      <c r="R1829" s="77"/>
      <c r="S1829" s="77"/>
      <c r="T1829" s="79">
        <v>44529.471875000003</v>
      </c>
      <c r="U1829" s="80" t="s">
        <v>5540</v>
      </c>
      <c r="V1829" s="77"/>
      <c r="W1829" s="77"/>
      <c r="X1829" s="81" t="s">
        <v>7539</v>
      </c>
      <c r="Y1829" s="77"/>
    </row>
    <row r="1830" spans="1:25" x14ac:dyDescent="0.25">
      <c r="A1830" s="62" t="s">
        <v>1224</v>
      </c>
      <c r="B1830" s="62" t="s">
        <v>2056</v>
      </c>
      <c r="C1830" s="63"/>
      <c r="D1830" s="64"/>
      <c r="E1830" s="65"/>
      <c r="F1830" s="66"/>
      <c r="G1830" s="63" t="str">
        <f>IF(Edges[[#This Row],[Relationship]]="Tweet","Skip","Show")</f>
        <v>Show</v>
      </c>
      <c r="H1830" s="67"/>
      <c r="I1830" s="68"/>
      <c r="J1830" s="68"/>
      <c r="K1830" s="34"/>
      <c r="L1830" s="75">
        <v>1830</v>
      </c>
      <c r="M183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30" s="77" t="s">
        <v>2278</v>
      </c>
      <c r="O1830" s="79">
        <v>44529.471967592595</v>
      </c>
      <c r="P1830" s="77" t="s">
        <v>3033</v>
      </c>
      <c r="Q1830" s="77"/>
      <c r="R1830" s="77"/>
      <c r="S1830" s="77"/>
      <c r="T1830" s="79">
        <v>44529.471967592595</v>
      </c>
      <c r="U1830" s="80" t="s">
        <v>5541</v>
      </c>
      <c r="V1830" s="77"/>
      <c r="W1830" s="77"/>
      <c r="X1830" s="81" t="s">
        <v>7540</v>
      </c>
      <c r="Y1830" s="77"/>
    </row>
    <row r="1831" spans="1:25" x14ac:dyDescent="0.25">
      <c r="A1831" s="62" t="s">
        <v>1224</v>
      </c>
      <c r="B1831" s="62" t="s">
        <v>2057</v>
      </c>
      <c r="C1831" s="63"/>
      <c r="D1831" s="64"/>
      <c r="E1831" s="65"/>
      <c r="F1831" s="66"/>
      <c r="G1831" s="63" t="str">
        <f>IF(Edges[[#This Row],[Relationship]]="Tweet","Skip","Show")</f>
        <v>Show</v>
      </c>
      <c r="H1831" s="67"/>
      <c r="I1831" s="68"/>
      <c r="J1831" s="68"/>
      <c r="K1831" s="34"/>
      <c r="L1831" s="75">
        <v>1831</v>
      </c>
      <c r="M183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31" s="77" t="s">
        <v>2278</v>
      </c>
      <c r="O1831" s="79">
        <v>44529.472256944442</v>
      </c>
      <c r="P1831" s="77" t="s">
        <v>3034</v>
      </c>
      <c r="Q1831" s="77"/>
      <c r="R1831" s="77"/>
      <c r="S1831" s="77"/>
      <c r="T1831" s="79">
        <v>44529.472256944442</v>
      </c>
      <c r="U1831" s="80" t="s">
        <v>5542</v>
      </c>
      <c r="V1831" s="77"/>
      <c r="W1831" s="77"/>
      <c r="X1831" s="81" t="s">
        <v>7541</v>
      </c>
      <c r="Y1831" s="77"/>
    </row>
    <row r="1832" spans="1:25" x14ac:dyDescent="0.25">
      <c r="A1832" s="62" t="s">
        <v>1225</v>
      </c>
      <c r="B1832" s="62" t="s">
        <v>1694</v>
      </c>
      <c r="C1832" s="63"/>
      <c r="D1832" s="64"/>
      <c r="E1832" s="65"/>
      <c r="F1832" s="66"/>
      <c r="G1832" s="63" t="str">
        <f>IF(Edges[[#This Row],[Relationship]]="Tweet","Skip","Show")</f>
        <v>Show</v>
      </c>
      <c r="H1832" s="67"/>
      <c r="I1832" s="68"/>
      <c r="J1832" s="68"/>
      <c r="K1832" s="34"/>
      <c r="L1832" s="75">
        <v>1832</v>
      </c>
      <c r="M183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32" s="77" t="s">
        <v>2278</v>
      </c>
      <c r="O1832" s="79">
        <v>44529.472581018519</v>
      </c>
      <c r="P1832" s="77" t="s">
        <v>2496</v>
      </c>
      <c r="Q1832" s="77"/>
      <c r="R1832" s="77"/>
      <c r="S1832" s="77"/>
      <c r="T1832" s="79">
        <v>44529.472581018519</v>
      </c>
      <c r="U1832" s="80" t="s">
        <v>5543</v>
      </c>
      <c r="V1832" s="77"/>
      <c r="W1832" s="77"/>
      <c r="X1832" s="81" t="s">
        <v>7542</v>
      </c>
      <c r="Y1832" s="77"/>
    </row>
    <row r="1833" spans="1:25" x14ac:dyDescent="0.25">
      <c r="A1833" s="62" t="s">
        <v>1226</v>
      </c>
      <c r="B1833" s="62" t="s">
        <v>1669</v>
      </c>
      <c r="C1833" s="63"/>
      <c r="D1833" s="64"/>
      <c r="E1833" s="65"/>
      <c r="F1833" s="66"/>
      <c r="G1833" s="63" t="str">
        <f>IF(Edges[[#This Row],[Relationship]]="Tweet","Skip","Show")</f>
        <v>Show</v>
      </c>
      <c r="H1833" s="67"/>
      <c r="I1833" s="68"/>
      <c r="J1833" s="68"/>
      <c r="K1833" s="34"/>
      <c r="L1833" s="75">
        <v>1833</v>
      </c>
      <c r="M183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33" s="77" t="s">
        <v>2278</v>
      </c>
      <c r="O1833" s="79">
        <v>44529.472627314812</v>
      </c>
      <c r="P1833" s="77" t="s">
        <v>2526</v>
      </c>
      <c r="Q1833" s="80" t="s">
        <v>3603</v>
      </c>
      <c r="R1833" s="77" t="s">
        <v>4035</v>
      </c>
      <c r="S1833" s="77"/>
      <c r="T1833" s="79">
        <v>44529.472627314812</v>
      </c>
      <c r="U1833" s="80" t="s">
        <v>5544</v>
      </c>
      <c r="V1833" s="77"/>
      <c r="W1833" s="77"/>
      <c r="X1833" s="81" t="s">
        <v>7543</v>
      </c>
      <c r="Y1833" s="77"/>
    </row>
    <row r="1834" spans="1:25" x14ac:dyDescent="0.25">
      <c r="A1834" s="62" t="s">
        <v>1226</v>
      </c>
      <c r="B1834" s="62" t="s">
        <v>1670</v>
      </c>
      <c r="C1834" s="63"/>
      <c r="D1834" s="64"/>
      <c r="E1834" s="65"/>
      <c r="F1834" s="66"/>
      <c r="G1834" s="63" t="str">
        <f>IF(Edges[[#This Row],[Relationship]]="Tweet","Skip","Show")</f>
        <v>Show</v>
      </c>
      <c r="H1834" s="67"/>
      <c r="I1834" s="68"/>
      <c r="J1834" s="68"/>
      <c r="K1834" s="34"/>
      <c r="L1834" s="75">
        <v>1834</v>
      </c>
      <c r="M183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34" s="77" t="s">
        <v>2278</v>
      </c>
      <c r="O1834" s="79">
        <v>44529.472627314812</v>
      </c>
      <c r="P1834" s="77" t="s">
        <v>2526</v>
      </c>
      <c r="Q1834" s="80" t="s">
        <v>3603</v>
      </c>
      <c r="R1834" s="77" t="s">
        <v>4035</v>
      </c>
      <c r="S1834" s="77"/>
      <c r="T1834" s="79">
        <v>44529.472627314812</v>
      </c>
      <c r="U1834" s="80" t="s">
        <v>5544</v>
      </c>
      <c r="V1834" s="77"/>
      <c r="W1834" s="77"/>
      <c r="X1834" s="81" t="s">
        <v>7543</v>
      </c>
      <c r="Y1834" s="77"/>
    </row>
    <row r="1835" spans="1:25" x14ac:dyDescent="0.25">
      <c r="A1835" s="62" t="s">
        <v>1226</v>
      </c>
      <c r="B1835" s="62" t="s">
        <v>1664</v>
      </c>
      <c r="C1835" s="63"/>
      <c r="D1835" s="64"/>
      <c r="E1835" s="65"/>
      <c r="F1835" s="66"/>
      <c r="G1835" s="63" t="str">
        <f>IF(Edges[[#This Row],[Relationship]]="Tweet","Skip","Show")</f>
        <v>Show</v>
      </c>
      <c r="H1835" s="67"/>
      <c r="I1835" s="68"/>
      <c r="J1835" s="68"/>
      <c r="K1835" s="34"/>
      <c r="L1835" s="75">
        <v>1835</v>
      </c>
      <c r="M183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35" s="77" t="s">
        <v>2278</v>
      </c>
      <c r="O1835" s="79">
        <v>44529.472627314812</v>
      </c>
      <c r="P1835" s="77" t="s">
        <v>2526</v>
      </c>
      <c r="Q1835" s="80" t="s">
        <v>3603</v>
      </c>
      <c r="R1835" s="77" t="s">
        <v>4035</v>
      </c>
      <c r="S1835" s="77"/>
      <c r="T1835" s="79">
        <v>44529.472627314812</v>
      </c>
      <c r="U1835" s="80" t="s">
        <v>5544</v>
      </c>
      <c r="V1835" s="77"/>
      <c r="W1835" s="77"/>
      <c r="X1835" s="81" t="s">
        <v>7543</v>
      </c>
      <c r="Y1835" s="77"/>
    </row>
    <row r="1836" spans="1:25" x14ac:dyDescent="0.25">
      <c r="A1836" s="62" t="s">
        <v>1227</v>
      </c>
      <c r="B1836" s="62" t="s">
        <v>1660</v>
      </c>
      <c r="C1836" s="63"/>
      <c r="D1836" s="64"/>
      <c r="E1836" s="65"/>
      <c r="F1836" s="66"/>
      <c r="G1836" s="63" t="str">
        <f>IF(Edges[[#This Row],[Relationship]]="Tweet","Skip","Show")</f>
        <v>Show</v>
      </c>
      <c r="H1836" s="67"/>
      <c r="I1836" s="68"/>
      <c r="J1836" s="68"/>
      <c r="K1836" s="34"/>
      <c r="L1836" s="75">
        <v>1836</v>
      </c>
      <c r="M183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36" s="77" t="s">
        <v>2278</v>
      </c>
      <c r="O1836" s="79">
        <v>44529.472638888888</v>
      </c>
      <c r="P1836" s="77" t="s">
        <v>3017</v>
      </c>
      <c r="Q1836" s="77"/>
      <c r="R1836" s="77"/>
      <c r="S1836" s="77"/>
      <c r="T1836" s="79">
        <v>44529.472638888888</v>
      </c>
      <c r="U1836" s="80" t="s">
        <v>5545</v>
      </c>
      <c r="V1836" s="77"/>
      <c r="W1836" s="77"/>
      <c r="X1836" s="81" t="s">
        <v>7544</v>
      </c>
      <c r="Y1836" s="77"/>
    </row>
    <row r="1837" spans="1:25" x14ac:dyDescent="0.25">
      <c r="A1837" s="62" t="s">
        <v>1228</v>
      </c>
      <c r="B1837" s="62" t="s">
        <v>1228</v>
      </c>
      <c r="C1837" s="63"/>
      <c r="D1837" s="64"/>
      <c r="E1837" s="65"/>
      <c r="F1837" s="66"/>
      <c r="G1837" s="63" t="str">
        <f>IF(Edges[[#This Row],[Relationship]]="Tweet","Skip","Show")</f>
        <v>Skip</v>
      </c>
      <c r="H1837" s="67"/>
      <c r="I1837" s="68"/>
      <c r="J1837" s="68"/>
      <c r="K1837" s="34"/>
      <c r="L1837" s="75">
        <v>1837</v>
      </c>
      <c r="M183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37" s="77" t="s">
        <v>178</v>
      </c>
      <c r="O1837" s="79">
        <v>44529.472824074073</v>
      </c>
      <c r="P1837" s="77" t="s">
        <v>3035</v>
      </c>
      <c r="Q1837" s="80" t="s">
        <v>3844</v>
      </c>
      <c r="R1837" s="77" t="s">
        <v>4018</v>
      </c>
      <c r="S1837" s="77"/>
      <c r="T1837" s="79">
        <v>44529.472824074073</v>
      </c>
      <c r="U1837" s="80" t="s">
        <v>5546</v>
      </c>
      <c r="V1837" s="77"/>
      <c r="W1837" s="77"/>
      <c r="X1837" s="81" t="s">
        <v>7545</v>
      </c>
      <c r="Y1837" s="77"/>
    </row>
    <row r="1838" spans="1:25" x14ac:dyDescent="0.25">
      <c r="A1838" s="62" t="s">
        <v>1229</v>
      </c>
      <c r="B1838" s="62" t="s">
        <v>1660</v>
      </c>
      <c r="C1838" s="63"/>
      <c r="D1838" s="64"/>
      <c r="E1838" s="65"/>
      <c r="F1838" s="66"/>
      <c r="G1838" s="63" t="str">
        <f>IF(Edges[[#This Row],[Relationship]]="Tweet","Skip","Show")</f>
        <v>Show</v>
      </c>
      <c r="H1838" s="67"/>
      <c r="I1838" s="68"/>
      <c r="J1838" s="68"/>
      <c r="K1838" s="34"/>
      <c r="L1838" s="75">
        <v>1838</v>
      </c>
      <c r="M183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38" s="77" t="s">
        <v>2278</v>
      </c>
      <c r="O1838" s="79">
        <v>44529.472951388889</v>
      </c>
      <c r="P1838" s="77" t="s">
        <v>3017</v>
      </c>
      <c r="Q1838" s="77"/>
      <c r="R1838" s="77"/>
      <c r="S1838" s="77"/>
      <c r="T1838" s="79">
        <v>44529.472951388889</v>
      </c>
      <c r="U1838" s="80" t="s">
        <v>5547</v>
      </c>
      <c r="V1838" s="77"/>
      <c r="W1838" s="77"/>
      <c r="X1838" s="81" t="s">
        <v>7546</v>
      </c>
      <c r="Y1838" s="77"/>
    </row>
    <row r="1839" spans="1:25" x14ac:dyDescent="0.25">
      <c r="A1839" s="62" t="s">
        <v>1230</v>
      </c>
      <c r="B1839" s="62" t="s">
        <v>1631</v>
      </c>
      <c r="C1839" s="63"/>
      <c r="D1839" s="64"/>
      <c r="E1839" s="65"/>
      <c r="F1839" s="66"/>
      <c r="G1839" s="63" t="str">
        <f>IF(Edges[[#This Row],[Relationship]]="Tweet","Skip","Show")</f>
        <v>Show</v>
      </c>
      <c r="H1839" s="67"/>
      <c r="I1839" s="68"/>
      <c r="J1839" s="68"/>
      <c r="K1839" s="34"/>
      <c r="L1839" s="75">
        <v>1839</v>
      </c>
      <c r="M183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39" s="77" t="s">
        <v>2278</v>
      </c>
      <c r="O1839" s="79">
        <v>44529.472986111112</v>
      </c>
      <c r="P1839" s="77" t="s">
        <v>2784</v>
      </c>
      <c r="Q1839" s="77"/>
      <c r="R1839" s="77"/>
      <c r="S1839" s="77"/>
      <c r="T1839" s="79">
        <v>44529.472986111112</v>
      </c>
      <c r="U1839" s="80" t="s">
        <v>5548</v>
      </c>
      <c r="V1839" s="77"/>
      <c r="W1839" s="77"/>
      <c r="X1839" s="81" t="s">
        <v>7547</v>
      </c>
      <c r="Y1839" s="77"/>
    </row>
    <row r="1840" spans="1:25" x14ac:dyDescent="0.25">
      <c r="A1840" s="62" t="s">
        <v>1231</v>
      </c>
      <c r="B1840" s="62" t="s">
        <v>1660</v>
      </c>
      <c r="C1840" s="63"/>
      <c r="D1840" s="64"/>
      <c r="E1840" s="65"/>
      <c r="F1840" s="66"/>
      <c r="G1840" s="63" t="str">
        <f>IF(Edges[[#This Row],[Relationship]]="Tweet","Skip","Show")</f>
        <v>Show</v>
      </c>
      <c r="H1840" s="67"/>
      <c r="I1840" s="68"/>
      <c r="J1840" s="68"/>
      <c r="K1840" s="34"/>
      <c r="L1840" s="75">
        <v>1840</v>
      </c>
      <c r="M184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40" s="77" t="s">
        <v>2278</v>
      </c>
      <c r="O1840" s="79">
        <v>44529.473263888889</v>
      </c>
      <c r="P1840" s="77" t="s">
        <v>3017</v>
      </c>
      <c r="Q1840" s="77"/>
      <c r="R1840" s="77"/>
      <c r="S1840" s="77"/>
      <c r="T1840" s="79">
        <v>44529.473263888889</v>
      </c>
      <c r="U1840" s="80" t="s">
        <v>5549</v>
      </c>
      <c r="V1840" s="77"/>
      <c r="W1840" s="77"/>
      <c r="X1840" s="81" t="s">
        <v>7548</v>
      </c>
      <c r="Y1840" s="77"/>
    </row>
    <row r="1841" spans="1:25" x14ac:dyDescent="0.25">
      <c r="A1841" s="62" t="s">
        <v>1232</v>
      </c>
      <c r="B1841" s="62" t="s">
        <v>1232</v>
      </c>
      <c r="C1841" s="63"/>
      <c r="D1841" s="64"/>
      <c r="E1841" s="65"/>
      <c r="F1841" s="66"/>
      <c r="G1841" s="63" t="str">
        <f>IF(Edges[[#This Row],[Relationship]]="Tweet","Skip","Show")</f>
        <v>Skip</v>
      </c>
      <c r="H1841" s="67"/>
      <c r="I1841" s="68"/>
      <c r="J1841" s="68"/>
      <c r="K1841" s="34"/>
      <c r="L1841" s="75">
        <v>1841</v>
      </c>
      <c r="M184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41" s="77" t="s">
        <v>178</v>
      </c>
      <c r="O1841" s="79">
        <v>44529.473321759258</v>
      </c>
      <c r="P1841" s="77" t="s">
        <v>3036</v>
      </c>
      <c r="Q1841" s="80" t="s">
        <v>3845</v>
      </c>
      <c r="R1841" s="77" t="s">
        <v>4018</v>
      </c>
      <c r="S1841" s="77"/>
      <c r="T1841" s="79">
        <v>44529.473321759258</v>
      </c>
      <c r="U1841" s="80" t="s">
        <v>5550</v>
      </c>
      <c r="V1841" s="77"/>
      <c r="W1841" s="77"/>
      <c r="X1841" s="81" t="s">
        <v>7549</v>
      </c>
      <c r="Y1841" s="77"/>
    </row>
    <row r="1842" spans="1:25" x14ac:dyDescent="0.25">
      <c r="A1842" s="62" t="s">
        <v>1233</v>
      </c>
      <c r="B1842" s="62" t="s">
        <v>1660</v>
      </c>
      <c r="C1842" s="63"/>
      <c r="D1842" s="64"/>
      <c r="E1842" s="65"/>
      <c r="F1842" s="66"/>
      <c r="G1842" s="63" t="str">
        <f>IF(Edges[[#This Row],[Relationship]]="Tweet","Skip","Show")</f>
        <v>Show</v>
      </c>
      <c r="H1842" s="67"/>
      <c r="I1842" s="68"/>
      <c r="J1842" s="68"/>
      <c r="K1842" s="34"/>
      <c r="L1842" s="75">
        <v>1842</v>
      </c>
      <c r="M184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42" s="77" t="s">
        <v>2278</v>
      </c>
      <c r="O1842" s="79">
        <v>44529.473634259259</v>
      </c>
      <c r="P1842" s="77" t="s">
        <v>3017</v>
      </c>
      <c r="Q1842" s="77"/>
      <c r="R1842" s="77"/>
      <c r="S1842" s="77"/>
      <c r="T1842" s="79">
        <v>44529.473634259259</v>
      </c>
      <c r="U1842" s="80" t="s">
        <v>5551</v>
      </c>
      <c r="V1842" s="77"/>
      <c r="W1842" s="77"/>
      <c r="X1842" s="81" t="s">
        <v>7550</v>
      </c>
      <c r="Y1842" s="77"/>
    </row>
    <row r="1843" spans="1:25" x14ac:dyDescent="0.25">
      <c r="A1843" s="62" t="s">
        <v>1234</v>
      </c>
      <c r="B1843" s="62" t="s">
        <v>1607</v>
      </c>
      <c r="C1843" s="63"/>
      <c r="D1843" s="64"/>
      <c r="E1843" s="65"/>
      <c r="F1843" s="66"/>
      <c r="G1843" s="63" t="str">
        <f>IF(Edges[[#This Row],[Relationship]]="Tweet","Skip","Show")</f>
        <v>Show</v>
      </c>
      <c r="H1843" s="67"/>
      <c r="I1843" s="68"/>
      <c r="J1843" s="68"/>
      <c r="K1843" s="34"/>
      <c r="L1843" s="75">
        <v>1843</v>
      </c>
      <c r="M184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43" s="77" t="s">
        <v>2278</v>
      </c>
      <c r="O1843" s="79">
        <v>44529.473761574074</v>
      </c>
      <c r="P1843" s="77" t="s">
        <v>3037</v>
      </c>
      <c r="Q1843" s="77"/>
      <c r="R1843" s="77"/>
      <c r="S1843" s="77"/>
      <c r="T1843" s="79">
        <v>44529.473761574074</v>
      </c>
      <c r="U1843" s="80" t="s">
        <v>5552</v>
      </c>
      <c r="V1843" s="77"/>
      <c r="W1843" s="77"/>
      <c r="X1843" s="81" t="s">
        <v>7551</v>
      </c>
      <c r="Y1843" s="77"/>
    </row>
    <row r="1844" spans="1:25" x14ac:dyDescent="0.25">
      <c r="A1844" s="62" t="s">
        <v>1235</v>
      </c>
      <c r="B1844" s="62" t="s">
        <v>1607</v>
      </c>
      <c r="C1844" s="63"/>
      <c r="D1844" s="64"/>
      <c r="E1844" s="65"/>
      <c r="F1844" s="66"/>
      <c r="G1844" s="63" t="str">
        <f>IF(Edges[[#This Row],[Relationship]]="Tweet","Skip","Show")</f>
        <v>Show</v>
      </c>
      <c r="H1844" s="67"/>
      <c r="I1844" s="68"/>
      <c r="J1844" s="68"/>
      <c r="K1844" s="34"/>
      <c r="L1844" s="75">
        <v>1844</v>
      </c>
      <c r="M184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44" s="77" t="s">
        <v>2278</v>
      </c>
      <c r="O1844" s="79">
        <v>44529.474143518521</v>
      </c>
      <c r="P1844" s="77" t="s">
        <v>3037</v>
      </c>
      <c r="Q1844" s="77"/>
      <c r="R1844" s="77"/>
      <c r="S1844" s="77"/>
      <c r="T1844" s="79">
        <v>44529.474143518521</v>
      </c>
      <c r="U1844" s="80" t="s">
        <v>5553</v>
      </c>
      <c r="V1844" s="77"/>
      <c r="W1844" s="77"/>
      <c r="X1844" s="81" t="s">
        <v>7552</v>
      </c>
      <c r="Y1844" s="77"/>
    </row>
    <row r="1845" spans="1:25" x14ac:dyDescent="0.25">
      <c r="A1845" s="62" t="s">
        <v>1236</v>
      </c>
      <c r="B1845" s="62" t="s">
        <v>1694</v>
      </c>
      <c r="C1845" s="63"/>
      <c r="D1845" s="64"/>
      <c r="E1845" s="65"/>
      <c r="F1845" s="66"/>
      <c r="G1845" s="63" t="str">
        <f>IF(Edges[[#This Row],[Relationship]]="Tweet","Skip","Show")</f>
        <v>Show</v>
      </c>
      <c r="H1845" s="67"/>
      <c r="I1845" s="68"/>
      <c r="J1845" s="68"/>
      <c r="K1845" s="34"/>
      <c r="L1845" s="75">
        <v>1845</v>
      </c>
      <c r="M184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45" s="77" t="s">
        <v>2279</v>
      </c>
      <c r="O1845" s="79">
        <v>44529.474247685182</v>
      </c>
      <c r="P1845" s="77" t="s">
        <v>3038</v>
      </c>
      <c r="Q1845" s="80" t="s">
        <v>3846</v>
      </c>
      <c r="R1845" s="77" t="s">
        <v>4018</v>
      </c>
      <c r="S1845" s="77"/>
      <c r="T1845" s="79">
        <v>44529.474247685182</v>
      </c>
      <c r="U1845" s="80" t="s">
        <v>5554</v>
      </c>
      <c r="V1845" s="77"/>
      <c r="W1845" s="77"/>
      <c r="X1845" s="81" t="s">
        <v>7553</v>
      </c>
      <c r="Y1845" s="81" t="s">
        <v>8300</v>
      </c>
    </row>
    <row r="1846" spans="1:25" x14ac:dyDescent="0.25">
      <c r="A1846" s="62" t="s">
        <v>1237</v>
      </c>
      <c r="B1846" s="62" t="s">
        <v>1237</v>
      </c>
      <c r="C1846" s="63"/>
      <c r="D1846" s="64"/>
      <c r="E1846" s="65"/>
      <c r="F1846" s="66"/>
      <c r="G1846" s="63" t="str">
        <f>IF(Edges[[#This Row],[Relationship]]="Tweet","Skip","Show")</f>
        <v>Skip</v>
      </c>
      <c r="H1846" s="67"/>
      <c r="I1846" s="68"/>
      <c r="J1846" s="68"/>
      <c r="K1846" s="34"/>
      <c r="L1846" s="75">
        <v>1846</v>
      </c>
      <c r="M184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46" s="77" t="s">
        <v>178</v>
      </c>
      <c r="O1846" s="79">
        <v>44529.361562500002</v>
      </c>
      <c r="P1846" s="77" t="s">
        <v>3039</v>
      </c>
      <c r="Q1846" s="77"/>
      <c r="R1846" s="77"/>
      <c r="S1846" s="77"/>
      <c r="T1846" s="79">
        <v>44529.361562500002</v>
      </c>
      <c r="U1846" s="80" t="s">
        <v>5555</v>
      </c>
      <c r="V1846" s="77"/>
      <c r="W1846" s="77"/>
      <c r="X1846" s="81" t="s">
        <v>7554</v>
      </c>
      <c r="Y1846" s="77"/>
    </row>
    <row r="1847" spans="1:25" x14ac:dyDescent="0.25">
      <c r="A1847" s="62" t="s">
        <v>1238</v>
      </c>
      <c r="B1847" s="62" t="s">
        <v>1237</v>
      </c>
      <c r="C1847" s="63"/>
      <c r="D1847" s="64"/>
      <c r="E1847" s="65"/>
      <c r="F1847" s="66"/>
      <c r="G1847" s="63" t="str">
        <f>IF(Edges[[#This Row],[Relationship]]="Tweet","Skip","Show")</f>
        <v>Show</v>
      </c>
      <c r="H1847" s="67"/>
      <c r="I1847" s="68"/>
      <c r="J1847" s="68"/>
      <c r="K1847" s="34"/>
      <c r="L1847" s="75">
        <v>1847</v>
      </c>
      <c r="M184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47" s="77" t="s">
        <v>2279</v>
      </c>
      <c r="O1847" s="79">
        <v>44529.474305555559</v>
      </c>
      <c r="P1847" s="77" t="s">
        <v>3040</v>
      </c>
      <c r="Q1847" s="77"/>
      <c r="R1847" s="77"/>
      <c r="S1847" s="77"/>
      <c r="T1847" s="79">
        <v>44529.474305555559</v>
      </c>
      <c r="U1847" s="80" t="s">
        <v>5556</v>
      </c>
      <c r="V1847" s="77"/>
      <c r="W1847" s="77"/>
      <c r="X1847" s="81" t="s">
        <v>7555</v>
      </c>
      <c r="Y1847" s="81" t="s">
        <v>7554</v>
      </c>
    </row>
    <row r="1848" spans="1:25" x14ac:dyDescent="0.25">
      <c r="A1848" s="62" t="s">
        <v>1239</v>
      </c>
      <c r="B1848" s="62" t="s">
        <v>1660</v>
      </c>
      <c r="C1848" s="63"/>
      <c r="D1848" s="64"/>
      <c r="E1848" s="65"/>
      <c r="F1848" s="66"/>
      <c r="G1848" s="63" t="str">
        <f>IF(Edges[[#This Row],[Relationship]]="Tweet","Skip","Show")</f>
        <v>Show</v>
      </c>
      <c r="H1848" s="67"/>
      <c r="I1848" s="68"/>
      <c r="J1848" s="68"/>
      <c r="K1848" s="34"/>
      <c r="L1848" s="75">
        <v>1848</v>
      </c>
      <c r="M184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48" s="77" t="s">
        <v>2278</v>
      </c>
      <c r="O1848" s="79">
        <v>44529.474803240744</v>
      </c>
      <c r="P1848" s="77" t="s">
        <v>3017</v>
      </c>
      <c r="Q1848" s="77"/>
      <c r="R1848" s="77"/>
      <c r="S1848" s="77"/>
      <c r="T1848" s="79">
        <v>44529.474803240744</v>
      </c>
      <c r="U1848" s="80" t="s">
        <v>5557</v>
      </c>
      <c r="V1848" s="77"/>
      <c r="W1848" s="77"/>
      <c r="X1848" s="81" t="s">
        <v>7556</v>
      </c>
      <c r="Y1848" s="77"/>
    </row>
    <row r="1849" spans="1:25" x14ac:dyDescent="0.25">
      <c r="A1849" s="62" t="s">
        <v>1240</v>
      </c>
      <c r="B1849" s="62" t="s">
        <v>1607</v>
      </c>
      <c r="C1849" s="63"/>
      <c r="D1849" s="64"/>
      <c r="E1849" s="65"/>
      <c r="F1849" s="66"/>
      <c r="G1849" s="63" t="str">
        <f>IF(Edges[[#This Row],[Relationship]]="Tweet","Skip","Show")</f>
        <v>Show</v>
      </c>
      <c r="H1849" s="67"/>
      <c r="I1849" s="68"/>
      <c r="J1849" s="68"/>
      <c r="K1849" s="34"/>
      <c r="L1849" s="75">
        <v>1849</v>
      </c>
      <c r="M184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49" s="77" t="s">
        <v>2278</v>
      </c>
      <c r="O1849" s="79">
        <v>44529.474849537037</v>
      </c>
      <c r="P1849" s="77" t="s">
        <v>3037</v>
      </c>
      <c r="Q1849" s="77"/>
      <c r="R1849" s="77"/>
      <c r="S1849" s="77"/>
      <c r="T1849" s="79">
        <v>44529.474849537037</v>
      </c>
      <c r="U1849" s="80" t="s">
        <v>5558</v>
      </c>
      <c r="V1849" s="77"/>
      <c r="W1849" s="77"/>
      <c r="X1849" s="81" t="s">
        <v>7557</v>
      </c>
      <c r="Y1849" s="77"/>
    </row>
    <row r="1850" spans="1:25" x14ac:dyDescent="0.25">
      <c r="A1850" s="62" t="s">
        <v>1241</v>
      </c>
      <c r="B1850" s="62" t="s">
        <v>2058</v>
      </c>
      <c r="C1850" s="63"/>
      <c r="D1850" s="64"/>
      <c r="E1850" s="65"/>
      <c r="F1850" s="66"/>
      <c r="G1850" s="63" t="str">
        <f>IF(Edges[[#This Row],[Relationship]]="Tweet","Skip","Show")</f>
        <v>Show</v>
      </c>
      <c r="H1850" s="67"/>
      <c r="I1850" s="68"/>
      <c r="J1850" s="68"/>
      <c r="K1850" s="34"/>
      <c r="L1850" s="75">
        <v>1850</v>
      </c>
      <c r="M185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50" s="77" t="s">
        <v>2279</v>
      </c>
      <c r="O1850" s="79">
        <v>44529.474849537037</v>
      </c>
      <c r="P1850" s="77" t="s">
        <v>3041</v>
      </c>
      <c r="Q1850" s="77"/>
      <c r="R1850" s="77"/>
      <c r="S1850" s="77"/>
      <c r="T1850" s="79">
        <v>44529.474849537037</v>
      </c>
      <c r="U1850" s="80" t="s">
        <v>5559</v>
      </c>
      <c r="V1850" s="77"/>
      <c r="W1850" s="77"/>
      <c r="X1850" s="81" t="s">
        <v>7558</v>
      </c>
      <c r="Y1850" s="81" t="s">
        <v>8454</v>
      </c>
    </row>
    <row r="1851" spans="1:25" x14ac:dyDescent="0.25">
      <c r="A1851" s="62" t="s">
        <v>1242</v>
      </c>
      <c r="B1851" s="62" t="s">
        <v>1660</v>
      </c>
      <c r="C1851" s="63"/>
      <c r="D1851" s="64"/>
      <c r="E1851" s="65"/>
      <c r="F1851" s="66"/>
      <c r="G1851" s="63" t="str">
        <f>IF(Edges[[#This Row],[Relationship]]="Tweet","Skip","Show")</f>
        <v>Show</v>
      </c>
      <c r="H1851" s="67"/>
      <c r="I1851" s="68"/>
      <c r="J1851" s="68"/>
      <c r="K1851" s="34"/>
      <c r="L1851" s="75">
        <v>1851</v>
      </c>
      <c r="M185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51" s="77" t="s">
        <v>2278</v>
      </c>
      <c r="O1851" s="79">
        <v>44529.474953703706</v>
      </c>
      <c r="P1851" s="77" t="s">
        <v>3017</v>
      </c>
      <c r="Q1851" s="77"/>
      <c r="R1851" s="77"/>
      <c r="S1851" s="77"/>
      <c r="T1851" s="79">
        <v>44529.474953703706</v>
      </c>
      <c r="U1851" s="80" t="s">
        <v>5560</v>
      </c>
      <c r="V1851" s="77"/>
      <c r="W1851" s="77"/>
      <c r="X1851" s="81" t="s">
        <v>7559</v>
      </c>
      <c r="Y1851" s="77"/>
    </row>
    <row r="1852" spans="1:25" x14ac:dyDescent="0.25">
      <c r="A1852" s="62" t="s">
        <v>1243</v>
      </c>
      <c r="B1852" s="62" t="s">
        <v>1631</v>
      </c>
      <c r="C1852" s="63"/>
      <c r="D1852" s="64"/>
      <c r="E1852" s="65"/>
      <c r="F1852" s="66"/>
      <c r="G1852" s="63" t="str">
        <f>IF(Edges[[#This Row],[Relationship]]="Tweet","Skip","Show")</f>
        <v>Show</v>
      </c>
      <c r="H1852" s="67"/>
      <c r="I1852" s="68"/>
      <c r="J1852" s="68"/>
      <c r="K1852" s="34"/>
      <c r="L1852" s="75">
        <v>1852</v>
      </c>
      <c r="M185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52" s="77" t="s">
        <v>2278</v>
      </c>
      <c r="O1852" s="79">
        <v>44529.475208333337</v>
      </c>
      <c r="P1852" s="77" t="s">
        <v>2784</v>
      </c>
      <c r="Q1852" s="77"/>
      <c r="R1852" s="77"/>
      <c r="S1852" s="77"/>
      <c r="T1852" s="79">
        <v>44529.475208333337</v>
      </c>
      <c r="U1852" s="80" t="s">
        <v>5561</v>
      </c>
      <c r="V1852" s="77"/>
      <c r="W1852" s="77"/>
      <c r="X1852" s="81" t="s">
        <v>7560</v>
      </c>
      <c r="Y1852" s="77"/>
    </row>
    <row r="1853" spans="1:25" x14ac:dyDescent="0.25">
      <c r="A1853" s="62" t="s">
        <v>1244</v>
      </c>
      <c r="B1853" s="62" t="s">
        <v>1827</v>
      </c>
      <c r="C1853" s="63"/>
      <c r="D1853" s="64"/>
      <c r="E1853" s="65"/>
      <c r="F1853" s="66"/>
      <c r="G1853" s="63" t="str">
        <f>IF(Edges[[#This Row],[Relationship]]="Tweet","Skip","Show")</f>
        <v>Show</v>
      </c>
      <c r="H1853" s="67"/>
      <c r="I1853" s="68"/>
      <c r="J1853" s="68"/>
      <c r="K1853" s="34"/>
      <c r="L1853" s="75">
        <v>1853</v>
      </c>
      <c r="M185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53" s="77" t="s">
        <v>2278</v>
      </c>
      <c r="O1853" s="79">
        <v>44529.475219907406</v>
      </c>
      <c r="P1853" s="77" t="s">
        <v>2487</v>
      </c>
      <c r="Q1853" s="77"/>
      <c r="R1853" s="77"/>
      <c r="S1853" s="77"/>
      <c r="T1853" s="79">
        <v>44529.475219907406</v>
      </c>
      <c r="U1853" s="80" t="s">
        <v>5562</v>
      </c>
      <c r="V1853" s="77"/>
      <c r="W1853" s="77"/>
      <c r="X1853" s="81" t="s">
        <v>7561</v>
      </c>
      <c r="Y1853" s="77"/>
    </row>
    <row r="1854" spans="1:25" x14ac:dyDescent="0.25">
      <c r="A1854" s="62" t="s">
        <v>1245</v>
      </c>
      <c r="B1854" s="62" t="s">
        <v>2059</v>
      </c>
      <c r="C1854" s="63"/>
      <c r="D1854" s="64"/>
      <c r="E1854" s="65"/>
      <c r="F1854" s="66"/>
      <c r="G1854" s="63" t="str">
        <f>IF(Edges[[#This Row],[Relationship]]="Tweet","Skip","Show")</f>
        <v>Show</v>
      </c>
      <c r="H1854" s="67"/>
      <c r="I1854" s="68"/>
      <c r="J1854" s="68"/>
      <c r="K1854" s="34"/>
      <c r="L1854" s="75">
        <v>1854</v>
      </c>
      <c r="M185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54" s="77" t="s">
        <v>2278</v>
      </c>
      <c r="O1854" s="79">
        <v>44529.475254629629</v>
      </c>
      <c r="P1854" s="77" t="s">
        <v>3042</v>
      </c>
      <c r="Q1854" s="77"/>
      <c r="R1854" s="77"/>
      <c r="S1854" s="77"/>
      <c r="T1854" s="79">
        <v>44529.475254629629</v>
      </c>
      <c r="U1854" s="80" t="s">
        <v>5563</v>
      </c>
      <c r="V1854" s="77"/>
      <c r="W1854" s="77"/>
      <c r="X1854" s="81" t="s">
        <v>7562</v>
      </c>
      <c r="Y1854" s="77"/>
    </row>
    <row r="1855" spans="1:25" x14ac:dyDescent="0.25">
      <c r="A1855" s="62" t="s">
        <v>1245</v>
      </c>
      <c r="B1855" s="62" t="s">
        <v>1704</v>
      </c>
      <c r="C1855" s="63"/>
      <c r="D1855" s="64"/>
      <c r="E1855" s="65"/>
      <c r="F1855" s="66"/>
      <c r="G1855" s="63" t="str">
        <f>IF(Edges[[#This Row],[Relationship]]="Tweet","Skip","Show")</f>
        <v>Show</v>
      </c>
      <c r="H1855" s="67"/>
      <c r="I1855" s="68"/>
      <c r="J1855" s="68"/>
      <c r="K1855" s="34"/>
      <c r="L1855" s="75">
        <v>1855</v>
      </c>
      <c r="M185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55" s="77" t="s">
        <v>2278</v>
      </c>
      <c r="O1855" s="79">
        <v>44529.475254629629</v>
      </c>
      <c r="P1855" s="77" t="s">
        <v>3042</v>
      </c>
      <c r="Q1855" s="77"/>
      <c r="R1855" s="77"/>
      <c r="S1855" s="77"/>
      <c r="T1855" s="79">
        <v>44529.475254629629</v>
      </c>
      <c r="U1855" s="80" t="s">
        <v>5563</v>
      </c>
      <c r="V1855" s="77"/>
      <c r="W1855" s="77"/>
      <c r="X1855" s="81" t="s">
        <v>7562</v>
      </c>
      <c r="Y1855" s="77"/>
    </row>
    <row r="1856" spans="1:25" x14ac:dyDescent="0.25">
      <c r="A1856" s="62" t="s">
        <v>1245</v>
      </c>
      <c r="B1856" s="62" t="s">
        <v>1668</v>
      </c>
      <c r="C1856" s="63"/>
      <c r="D1856" s="64"/>
      <c r="E1856" s="65"/>
      <c r="F1856" s="66"/>
      <c r="G1856" s="63" t="str">
        <f>IF(Edges[[#This Row],[Relationship]]="Tweet","Skip","Show")</f>
        <v>Show</v>
      </c>
      <c r="H1856" s="67"/>
      <c r="I1856" s="68"/>
      <c r="J1856" s="68"/>
      <c r="K1856" s="34"/>
      <c r="L1856" s="75">
        <v>1856</v>
      </c>
      <c r="M185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56" s="77" t="s">
        <v>2278</v>
      </c>
      <c r="O1856" s="79">
        <v>44529.475254629629</v>
      </c>
      <c r="P1856" s="77" t="s">
        <v>3042</v>
      </c>
      <c r="Q1856" s="77"/>
      <c r="R1856" s="77"/>
      <c r="S1856" s="77"/>
      <c r="T1856" s="79">
        <v>44529.475254629629</v>
      </c>
      <c r="U1856" s="80" t="s">
        <v>5563</v>
      </c>
      <c r="V1856" s="77"/>
      <c r="W1856" s="77"/>
      <c r="X1856" s="81" t="s">
        <v>7562</v>
      </c>
      <c r="Y1856" s="77"/>
    </row>
    <row r="1857" spans="1:25" x14ac:dyDescent="0.25">
      <c r="A1857" s="62" t="s">
        <v>1246</v>
      </c>
      <c r="B1857" s="62" t="s">
        <v>1607</v>
      </c>
      <c r="C1857" s="63"/>
      <c r="D1857" s="64"/>
      <c r="E1857" s="65"/>
      <c r="F1857" s="66"/>
      <c r="G1857" s="63" t="str">
        <f>IF(Edges[[#This Row],[Relationship]]="Tweet","Skip","Show")</f>
        <v>Show</v>
      </c>
      <c r="H1857" s="67"/>
      <c r="I1857" s="68"/>
      <c r="J1857" s="68"/>
      <c r="K1857" s="34"/>
      <c r="L1857" s="75">
        <v>1857</v>
      </c>
      <c r="M185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57" s="77" t="s">
        <v>2278</v>
      </c>
      <c r="O1857" s="79">
        <v>44529.475277777776</v>
      </c>
      <c r="P1857" s="77" t="s">
        <v>3037</v>
      </c>
      <c r="Q1857" s="77"/>
      <c r="R1857" s="77"/>
      <c r="S1857" s="77"/>
      <c r="T1857" s="79">
        <v>44529.475277777776</v>
      </c>
      <c r="U1857" s="80" t="s">
        <v>5564</v>
      </c>
      <c r="V1857" s="77"/>
      <c r="W1857" s="77"/>
      <c r="X1857" s="81" t="s">
        <v>7563</v>
      </c>
      <c r="Y1857" s="77"/>
    </row>
    <row r="1858" spans="1:25" x14ac:dyDescent="0.25">
      <c r="A1858" s="62" t="s">
        <v>1247</v>
      </c>
      <c r="B1858" s="62" t="s">
        <v>1247</v>
      </c>
      <c r="C1858" s="63"/>
      <c r="D1858" s="64"/>
      <c r="E1858" s="65"/>
      <c r="F1858" s="66"/>
      <c r="G1858" s="63" t="str">
        <f>IF(Edges[[#This Row],[Relationship]]="Tweet","Skip","Show")</f>
        <v>Skip</v>
      </c>
      <c r="H1858" s="67"/>
      <c r="I1858" s="68"/>
      <c r="J1858" s="68"/>
      <c r="K1858" s="34"/>
      <c r="L1858" s="75">
        <v>1858</v>
      </c>
      <c r="M185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58" s="77" t="s">
        <v>178</v>
      </c>
      <c r="O1858" s="79">
        <v>44529.475462962961</v>
      </c>
      <c r="P1858" s="77" t="s">
        <v>3043</v>
      </c>
      <c r="Q1858" s="80" t="s">
        <v>3847</v>
      </c>
      <c r="R1858" s="77" t="s">
        <v>4018</v>
      </c>
      <c r="S1858" s="77"/>
      <c r="T1858" s="79">
        <v>44529.475462962961</v>
      </c>
      <c r="U1858" s="80" t="s">
        <v>5565</v>
      </c>
      <c r="V1858" s="77"/>
      <c r="W1858" s="77"/>
      <c r="X1858" s="81" t="s">
        <v>7564</v>
      </c>
      <c r="Y1858" s="77"/>
    </row>
    <row r="1859" spans="1:25" x14ac:dyDescent="0.25">
      <c r="A1859" s="62" t="s">
        <v>1248</v>
      </c>
      <c r="B1859" s="62" t="s">
        <v>1568</v>
      </c>
      <c r="C1859" s="63"/>
      <c r="D1859" s="64"/>
      <c r="E1859" s="65"/>
      <c r="F1859" s="66"/>
      <c r="G1859" s="63" t="str">
        <f>IF(Edges[[#This Row],[Relationship]]="Tweet","Skip","Show")</f>
        <v>Show</v>
      </c>
      <c r="H1859" s="67"/>
      <c r="I1859" s="68"/>
      <c r="J1859" s="68"/>
      <c r="K1859" s="34"/>
      <c r="L1859" s="75">
        <v>1859</v>
      </c>
      <c r="M185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59" s="77" t="s">
        <v>2279</v>
      </c>
      <c r="O1859" s="79">
        <v>44529.475613425922</v>
      </c>
      <c r="P1859" s="77" t="s">
        <v>3044</v>
      </c>
      <c r="Q1859" s="80" t="s">
        <v>3848</v>
      </c>
      <c r="R1859" s="77" t="s">
        <v>4018</v>
      </c>
      <c r="S1859" s="77"/>
      <c r="T1859" s="79">
        <v>44529.475613425922</v>
      </c>
      <c r="U1859" s="80" t="s">
        <v>5566</v>
      </c>
      <c r="V1859" s="77"/>
      <c r="W1859" s="77"/>
      <c r="X1859" s="81" t="s">
        <v>7565</v>
      </c>
      <c r="Y1859" s="77"/>
    </row>
    <row r="1860" spans="1:25" x14ac:dyDescent="0.25">
      <c r="A1860" s="62" t="s">
        <v>1249</v>
      </c>
      <c r="B1860" s="62" t="s">
        <v>1663</v>
      </c>
      <c r="C1860" s="63"/>
      <c r="D1860" s="64"/>
      <c r="E1860" s="65"/>
      <c r="F1860" s="66"/>
      <c r="G1860" s="63" t="str">
        <f>IF(Edges[[#This Row],[Relationship]]="Tweet","Skip","Show")</f>
        <v>Show</v>
      </c>
      <c r="H1860" s="67"/>
      <c r="I1860" s="68"/>
      <c r="J1860" s="68"/>
      <c r="K1860" s="34"/>
      <c r="L1860" s="75">
        <v>1860</v>
      </c>
      <c r="M186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60" s="77" t="s">
        <v>2278</v>
      </c>
      <c r="O1860" s="79">
        <v>44529.475798611114</v>
      </c>
      <c r="P1860" s="77" t="s">
        <v>2418</v>
      </c>
      <c r="Q1860" s="77"/>
      <c r="R1860" s="77"/>
      <c r="S1860" s="77"/>
      <c r="T1860" s="79">
        <v>44529.475798611114</v>
      </c>
      <c r="U1860" s="80" t="s">
        <v>5567</v>
      </c>
      <c r="V1860" s="77"/>
      <c r="W1860" s="77"/>
      <c r="X1860" s="81" t="s">
        <v>7566</v>
      </c>
      <c r="Y1860" s="77"/>
    </row>
    <row r="1861" spans="1:25" x14ac:dyDescent="0.25">
      <c r="A1861" s="62" t="s">
        <v>1249</v>
      </c>
      <c r="B1861" s="62" t="s">
        <v>1664</v>
      </c>
      <c r="C1861" s="63"/>
      <c r="D1861" s="64"/>
      <c r="E1861" s="65"/>
      <c r="F1861" s="66"/>
      <c r="G1861" s="63" t="str">
        <f>IF(Edges[[#This Row],[Relationship]]="Tweet","Skip","Show")</f>
        <v>Show</v>
      </c>
      <c r="H1861" s="67"/>
      <c r="I1861" s="68"/>
      <c r="J1861" s="68"/>
      <c r="K1861" s="34"/>
      <c r="L1861" s="75">
        <v>1861</v>
      </c>
      <c r="M186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61" s="77" t="s">
        <v>2278</v>
      </c>
      <c r="O1861" s="79">
        <v>44529.475798611114</v>
      </c>
      <c r="P1861" s="77" t="s">
        <v>2418</v>
      </c>
      <c r="Q1861" s="77"/>
      <c r="R1861" s="77"/>
      <c r="S1861" s="77"/>
      <c r="T1861" s="79">
        <v>44529.475798611114</v>
      </c>
      <c r="U1861" s="80" t="s">
        <v>5567</v>
      </c>
      <c r="V1861" s="77"/>
      <c r="W1861" s="77"/>
      <c r="X1861" s="81" t="s">
        <v>7566</v>
      </c>
      <c r="Y1861" s="77"/>
    </row>
    <row r="1862" spans="1:25" x14ac:dyDescent="0.25">
      <c r="A1862" s="62" t="s">
        <v>1250</v>
      </c>
      <c r="B1862" s="62" t="s">
        <v>1713</v>
      </c>
      <c r="C1862" s="63"/>
      <c r="D1862" s="64"/>
      <c r="E1862" s="65"/>
      <c r="F1862" s="66"/>
      <c r="G1862" s="63" t="str">
        <f>IF(Edges[[#This Row],[Relationship]]="Tweet","Skip","Show")</f>
        <v>Show</v>
      </c>
      <c r="H1862" s="67"/>
      <c r="I1862" s="68"/>
      <c r="J1862" s="68"/>
      <c r="K1862" s="34"/>
      <c r="L1862" s="75">
        <v>1862</v>
      </c>
      <c r="M186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62" s="77" t="s">
        <v>2278</v>
      </c>
      <c r="O1862" s="79">
        <v>44529.475821759261</v>
      </c>
      <c r="P1862" s="77" t="s">
        <v>2332</v>
      </c>
      <c r="Q1862" s="77"/>
      <c r="R1862" s="77"/>
      <c r="S1862" s="77"/>
      <c r="T1862" s="79">
        <v>44529.475821759261</v>
      </c>
      <c r="U1862" s="80" t="s">
        <v>5568</v>
      </c>
      <c r="V1862" s="77"/>
      <c r="W1862" s="77"/>
      <c r="X1862" s="81" t="s">
        <v>7567</v>
      </c>
      <c r="Y1862" s="77"/>
    </row>
    <row r="1863" spans="1:25" x14ac:dyDescent="0.25">
      <c r="A1863" s="62" t="s">
        <v>1251</v>
      </c>
      <c r="B1863" s="62" t="s">
        <v>1706</v>
      </c>
      <c r="C1863" s="63"/>
      <c r="D1863" s="64"/>
      <c r="E1863" s="65"/>
      <c r="F1863" s="66"/>
      <c r="G1863" s="63" t="str">
        <f>IF(Edges[[#This Row],[Relationship]]="Tweet","Skip","Show")</f>
        <v>Show</v>
      </c>
      <c r="H1863" s="67"/>
      <c r="I1863" s="68"/>
      <c r="J1863" s="68"/>
      <c r="K1863" s="34"/>
      <c r="L1863" s="75">
        <v>1863</v>
      </c>
      <c r="M186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63" s="77" t="s">
        <v>2278</v>
      </c>
      <c r="O1863" s="79">
        <v>44529.475821759261</v>
      </c>
      <c r="P1863" s="77" t="s">
        <v>2320</v>
      </c>
      <c r="Q1863" s="80" t="s">
        <v>3523</v>
      </c>
      <c r="R1863" s="77" t="s">
        <v>4021</v>
      </c>
      <c r="S1863" s="77" t="s">
        <v>4109</v>
      </c>
      <c r="T1863" s="79">
        <v>44529.475821759261</v>
      </c>
      <c r="U1863" s="80" t="s">
        <v>5569</v>
      </c>
      <c r="V1863" s="77"/>
      <c r="W1863" s="77"/>
      <c r="X1863" s="81" t="s">
        <v>7568</v>
      </c>
      <c r="Y1863" s="77"/>
    </row>
    <row r="1864" spans="1:25" x14ac:dyDescent="0.25">
      <c r="A1864" s="62" t="s">
        <v>1252</v>
      </c>
      <c r="B1864" s="62" t="s">
        <v>2060</v>
      </c>
      <c r="C1864" s="63"/>
      <c r="D1864" s="64"/>
      <c r="E1864" s="65"/>
      <c r="F1864" s="66"/>
      <c r="G1864" s="63" t="str">
        <f>IF(Edges[[#This Row],[Relationship]]="Tweet","Skip","Show")</f>
        <v>Show</v>
      </c>
      <c r="H1864" s="67"/>
      <c r="I1864" s="68"/>
      <c r="J1864" s="68"/>
      <c r="K1864" s="34"/>
      <c r="L1864" s="75">
        <v>1864</v>
      </c>
      <c r="M186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64" s="77" t="s">
        <v>2279</v>
      </c>
      <c r="O1864" s="79">
        <v>44529.475868055553</v>
      </c>
      <c r="P1864" s="77" t="s">
        <v>3045</v>
      </c>
      <c r="Q1864" s="77"/>
      <c r="R1864" s="77"/>
      <c r="S1864" s="77"/>
      <c r="T1864" s="79">
        <v>44529.475868055553</v>
      </c>
      <c r="U1864" s="80" t="s">
        <v>5570</v>
      </c>
      <c r="V1864" s="77"/>
      <c r="W1864" s="77"/>
      <c r="X1864" s="81" t="s">
        <v>7569</v>
      </c>
      <c r="Y1864" s="81" t="s">
        <v>8455</v>
      </c>
    </row>
    <row r="1865" spans="1:25" x14ac:dyDescent="0.25">
      <c r="A1865" s="62" t="s">
        <v>1253</v>
      </c>
      <c r="B1865" s="62" t="s">
        <v>1660</v>
      </c>
      <c r="C1865" s="63"/>
      <c r="D1865" s="64"/>
      <c r="E1865" s="65"/>
      <c r="F1865" s="66"/>
      <c r="G1865" s="63" t="str">
        <f>IF(Edges[[#This Row],[Relationship]]="Tweet","Skip","Show")</f>
        <v>Show</v>
      </c>
      <c r="H1865" s="67"/>
      <c r="I1865" s="68"/>
      <c r="J1865" s="68"/>
      <c r="K1865" s="34"/>
      <c r="L1865" s="75">
        <v>1865</v>
      </c>
      <c r="M186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65" s="77" t="s">
        <v>2278</v>
      </c>
      <c r="O1865" s="79">
        <v>44529.475891203707</v>
      </c>
      <c r="P1865" s="77" t="s">
        <v>3017</v>
      </c>
      <c r="Q1865" s="77"/>
      <c r="R1865" s="77"/>
      <c r="S1865" s="77"/>
      <c r="T1865" s="79">
        <v>44529.475891203707</v>
      </c>
      <c r="U1865" s="80" t="s">
        <v>5571</v>
      </c>
      <c r="V1865" s="77"/>
      <c r="W1865" s="77"/>
      <c r="X1865" s="81" t="s">
        <v>7570</v>
      </c>
      <c r="Y1865" s="77"/>
    </row>
    <row r="1866" spans="1:25" x14ac:dyDescent="0.25">
      <c r="A1866" s="62" t="s">
        <v>1254</v>
      </c>
      <c r="B1866" s="62" t="s">
        <v>2061</v>
      </c>
      <c r="C1866" s="63"/>
      <c r="D1866" s="64"/>
      <c r="E1866" s="65"/>
      <c r="F1866" s="66"/>
      <c r="G1866" s="63" t="str">
        <f>IF(Edges[[#This Row],[Relationship]]="Tweet","Skip","Show")</f>
        <v>Show</v>
      </c>
      <c r="H1866" s="67"/>
      <c r="I1866" s="68"/>
      <c r="J1866" s="68"/>
      <c r="K1866" s="34"/>
      <c r="L1866" s="75">
        <v>1866</v>
      </c>
      <c r="M186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66" s="77" t="s">
        <v>2278</v>
      </c>
      <c r="O1866" s="79">
        <v>44529.476481481484</v>
      </c>
      <c r="P1866" s="77" t="s">
        <v>3046</v>
      </c>
      <c r="Q1866" s="77"/>
      <c r="R1866" s="77"/>
      <c r="S1866" s="77"/>
      <c r="T1866" s="79">
        <v>44529.476481481484</v>
      </c>
      <c r="U1866" s="80" t="s">
        <v>5572</v>
      </c>
      <c r="V1866" s="77"/>
      <c r="W1866" s="77"/>
      <c r="X1866" s="81" t="s">
        <v>7571</v>
      </c>
      <c r="Y1866" s="81" t="s">
        <v>8456</v>
      </c>
    </row>
    <row r="1867" spans="1:25" x14ac:dyDescent="0.25">
      <c r="A1867" s="62" t="s">
        <v>1254</v>
      </c>
      <c r="B1867" s="62" t="s">
        <v>2062</v>
      </c>
      <c r="C1867" s="63"/>
      <c r="D1867" s="64"/>
      <c r="E1867" s="65"/>
      <c r="F1867" s="66"/>
      <c r="G1867" s="63" t="str">
        <f>IF(Edges[[#This Row],[Relationship]]="Tweet","Skip","Show")</f>
        <v>Show</v>
      </c>
      <c r="H1867" s="67"/>
      <c r="I1867" s="68"/>
      <c r="J1867" s="68"/>
      <c r="K1867" s="34"/>
      <c r="L1867" s="75">
        <v>1867</v>
      </c>
      <c r="M186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67" s="77" t="s">
        <v>2279</v>
      </c>
      <c r="O1867" s="79">
        <v>44529.476481481484</v>
      </c>
      <c r="P1867" s="77" t="s">
        <v>3046</v>
      </c>
      <c r="Q1867" s="77"/>
      <c r="R1867" s="77"/>
      <c r="S1867" s="77"/>
      <c r="T1867" s="79">
        <v>44529.476481481484</v>
      </c>
      <c r="U1867" s="80" t="s">
        <v>5572</v>
      </c>
      <c r="V1867" s="77"/>
      <c r="W1867" s="77"/>
      <c r="X1867" s="81" t="s">
        <v>7571</v>
      </c>
      <c r="Y1867" s="81" t="s">
        <v>8456</v>
      </c>
    </row>
    <row r="1868" spans="1:25" x14ac:dyDescent="0.25">
      <c r="A1868" s="62" t="s">
        <v>1255</v>
      </c>
      <c r="B1868" s="62" t="s">
        <v>1607</v>
      </c>
      <c r="C1868" s="63"/>
      <c r="D1868" s="64"/>
      <c r="E1868" s="65"/>
      <c r="F1868" s="66"/>
      <c r="G1868" s="63" t="str">
        <f>IF(Edges[[#This Row],[Relationship]]="Tweet","Skip","Show")</f>
        <v>Show</v>
      </c>
      <c r="H1868" s="67"/>
      <c r="I1868" s="68"/>
      <c r="J1868" s="68"/>
      <c r="K1868" s="34"/>
      <c r="L1868" s="75">
        <v>1868</v>
      </c>
      <c r="M186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68" s="77" t="s">
        <v>2278</v>
      </c>
      <c r="O1868" s="79">
        <v>44529.476539351854</v>
      </c>
      <c r="P1868" s="77" t="s">
        <v>3037</v>
      </c>
      <c r="Q1868" s="77"/>
      <c r="R1868" s="77"/>
      <c r="S1868" s="77"/>
      <c r="T1868" s="79">
        <v>44529.476539351854</v>
      </c>
      <c r="U1868" s="80" t="s">
        <v>5573</v>
      </c>
      <c r="V1868" s="77"/>
      <c r="W1868" s="77"/>
      <c r="X1868" s="81" t="s">
        <v>7572</v>
      </c>
      <c r="Y1868" s="77"/>
    </row>
    <row r="1869" spans="1:25" x14ac:dyDescent="0.25">
      <c r="A1869" s="62" t="s">
        <v>1256</v>
      </c>
      <c r="B1869" s="62" t="s">
        <v>1256</v>
      </c>
      <c r="C1869" s="63"/>
      <c r="D1869" s="64"/>
      <c r="E1869" s="65"/>
      <c r="F1869" s="66"/>
      <c r="G1869" s="63" t="str">
        <f>IF(Edges[[#This Row],[Relationship]]="Tweet","Skip","Show")</f>
        <v>Skip</v>
      </c>
      <c r="H1869" s="67"/>
      <c r="I1869" s="68"/>
      <c r="J1869" s="68"/>
      <c r="K1869" s="34"/>
      <c r="L1869" s="75">
        <v>1869</v>
      </c>
      <c r="M186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69" s="77" t="s">
        <v>178</v>
      </c>
      <c r="O1869" s="79">
        <v>44529.461655092593</v>
      </c>
      <c r="P1869" s="77" t="s">
        <v>3047</v>
      </c>
      <c r="Q1869" s="80" t="s">
        <v>3849</v>
      </c>
      <c r="R1869" s="77" t="s">
        <v>4018</v>
      </c>
      <c r="S1869" s="77" t="s">
        <v>4158</v>
      </c>
      <c r="T1869" s="79">
        <v>44529.461655092593</v>
      </c>
      <c r="U1869" s="80" t="s">
        <v>5574</v>
      </c>
      <c r="V1869" s="77"/>
      <c r="W1869" s="77"/>
      <c r="X1869" s="81" t="s">
        <v>7573</v>
      </c>
      <c r="Y1869" s="77"/>
    </row>
    <row r="1870" spans="1:25" x14ac:dyDescent="0.25">
      <c r="A1870" s="62" t="s">
        <v>1257</v>
      </c>
      <c r="B1870" s="62" t="s">
        <v>1256</v>
      </c>
      <c r="C1870" s="63"/>
      <c r="D1870" s="64"/>
      <c r="E1870" s="65"/>
      <c r="F1870" s="66"/>
      <c r="G1870" s="63" t="str">
        <f>IF(Edges[[#This Row],[Relationship]]="Tweet","Skip","Show")</f>
        <v>Show</v>
      </c>
      <c r="H1870" s="67"/>
      <c r="I1870" s="68"/>
      <c r="J1870" s="68"/>
      <c r="K1870" s="34"/>
      <c r="L1870" s="75">
        <v>1870</v>
      </c>
      <c r="M187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70" s="77" t="s">
        <v>2278</v>
      </c>
      <c r="O1870" s="79">
        <v>44529.476574074077</v>
      </c>
      <c r="P1870" s="77" t="s">
        <v>3023</v>
      </c>
      <c r="Q1870" s="77"/>
      <c r="R1870" s="77"/>
      <c r="S1870" s="77" t="s">
        <v>4158</v>
      </c>
      <c r="T1870" s="79">
        <v>44529.476574074077</v>
      </c>
      <c r="U1870" s="80" t="s">
        <v>5575</v>
      </c>
      <c r="V1870" s="77"/>
      <c r="W1870" s="77"/>
      <c r="X1870" s="81" t="s">
        <v>7574</v>
      </c>
      <c r="Y1870" s="77"/>
    </row>
    <row r="1871" spans="1:25" x14ac:dyDescent="0.25">
      <c r="A1871" s="62" t="s">
        <v>1258</v>
      </c>
      <c r="B1871" s="62" t="s">
        <v>1607</v>
      </c>
      <c r="C1871" s="63"/>
      <c r="D1871" s="64"/>
      <c r="E1871" s="65"/>
      <c r="F1871" s="66"/>
      <c r="G1871" s="63" t="str">
        <f>IF(Edges[[#This Row],[Relationship]]="Tweet","Skip","Show")</f>
        <v>Show</v>
      </c>
      <c r="H1871" s="67"/>
      <c r="I1871" s="68"/>
      <c r="J1871" s="68"/>
      <c r="K1871" s="34"/>
      <c r="L1871" s="75">
        <v>1871</v>
      </c>
      <c r="M187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71" s="77" t="s">
        <v>2278</v>
      </c>
      <c r="O1871" s="79">
        <v>44529.476666666669</v>
      </c>
      <c r="P1871" s="77" t="s">
        <v>3037</v>
      </c>
      <c r="Q1871" s="77"/>
      <c r="R1871" s="77"/>
      <c r="S1871" s="77"/>
      <c r="T1871" s="79">
        <v>44529.476666666669</v>
      </c>
      <c r="U1871" s="80" t="s">
        <v>5576</v>
      </c>
      <c r="V1871" s="77"/>
      <c r="W1871" s="77"/>
      <c r="X1871" s="81" t="s">
        <v>7575</v>
      </c>
      <c r="Y1871" s="77"/>
    </row>
    <row r="1872" spans="1:25" x14ac:dyDescent="0.25">
      <c r="A1872" s="62" t="s">
        <v>1259</v>
      </c>
      <c r="B1872" s="62" t="s">
        <v>1630</v>
      </c>
      <c r="C1872" s="63"/>
      <c r="D1872" s="64"/>
      <c r="E1872" s="65"/>
      <c r="F1872" s="66"/>
      <c r="G1872" s="63" t="str">
        <f>IF(Edges[[#This Row],[Relationship]]="Tweet","Skip","Show")</f>
        <v>Show</v>
      </c>
      <c r="H1872" s="67"/>
      <c r="I1872" s="68"/>
      <c r="J1872" s="68"/>
      <c r="K1872" s="34"/>
      <c r="L1872" s="75">
        <v>1872</v>
      </c>
      <c r="M187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72" s="77" t="s">
        <v>2278</v>
      </c>
      <c r="O1872" s="79">
        <v>44529.476701388892</v>
      </c>
      <c r="P1872" s="77" t="s">
        <v>3048</v>
      </c>
      <c r="Q1872" s="77"/>
      <c r="R1872" s="77"/>
      <c r="S1872" s="77"/>
      <c r="T1872" s="79">
        <v>44529.476701388892</v>
      </c>
      <c r="U1872" s="80" t="s">
        <v>5577</v>
      </c>
      <c r="V1872" s="77"/>
      <c r="W1872" s="77"/>
      <c r="X1872" s="81" t="s">
        <v>7576</v>
      </c>
      <c r="Y1872" s="77"/>
    </row>
    <row r="1873" spans="1:25" x14ac:dyDescent="0.25">
      <c r="A1873" s="62" t="s">
        <v>1260</v>
      </c>
      <c r="B1873" s="62" t="s">
        <v>1607</v>
      </c>
      <c r="C1873" s="63"/>
      <c r="D1873" s="64"/>
      <c r="E1873" s="65"/>
      <c r="F1873" s="66"/>
      <c r="G1873" s="63" t="str">
        <f>IF(Edges[[#This Row],[Relationship]]="Tweet","Skip","Show")</f>
        <v>Show</v>
      </c>
      <c r="H1873" s="67"/>
      <c r="I1873" s="68"/>
      <c r="J1873" s="68"/>
      <c r="K1873" s="34"/>
      <c r="L1873" s="75">
        <v>1873</v>
      </c>
      <c r="M187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73" s="77" t="s">
        <v>2278</v>
      </c>
      <c r="O1873" s="79">
        <v>44529.4768287037</v>
      </c>
      <c r="P1873" s="77" t="s">
        <v>3037</v>
      </c>
      <c r="Q1873" s="77"/>
      <c r="R1873" s="77"/>
      <c r="S1873" s="77"/>
      <c r="T1873" s="79">
        <v>44529.4768287037</v>
      </c>
      <c r="U1873" s="80" t="s">
        <v>5578</v>
      </c>
      <c r="V1873" s="77"/>
      <c r="W1873" s="77"/>
      <c r="X1873" s="81" t="s">
        <v>7577</v>
      </c>
      <c r="Y1873" s="77"/>
    </row>
    <row r="1874" spans="1:25" x14ac:dyDescent="0.25">
      <c r="A1874" s="62" t="s">
        <v>1261</v>
      </c>
      <c r="B1874" s="62" t="s">
        <v>1105</v>
      </c>
      <c r="C1874" s="63"/>
      <c r="D1874" s="64"/>
      <c r="E1874" s="65"/>
      <c r="F1874" s="66"/>
      <c r="G1874" s="63" t="str">
        <f>IF(Edges[[#This Row],[Relationship]]="Tweet","Skip","Show")</f>
        <v>Show</v>
      </c>
      <c r="H1874" s="67"/>
      <c r="I1874" s="68"/>
      <c r="J1874" s="68"/>
      <c r="K1874" s="34"/>
      <c r="L1874" s="75">
        <v>1874</v>
      </c>
      <c r="M187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74" s="77" t="s">
        <v>2278</v>
      </c>
      <c r="O1874" s="79">
        <v>44529.360717592594</v>
      </c>
      <c r="P1874" s="77" t="s">
        <v>3049</v>
      </c>
      <c r="Q1874" s="80" t="s">
        <v>3850</v>
      </c>
      <c r="R1874" s="77" t="s">
        <v>4018</v>
      </c>
      <c r="S1874" s="77"/>
      <c r="T1874" s="79">
        <v>44529.360717592594</v>
      </c>
      <c r="U1874" s="80" t="s">
        <v>5579</v>
      </c>
      <c r="V1874" s="77"/>
      <c r="W1874" s="77"/>
      <c r="X1874" s="81" t="s">
        <v>7578</v>
      </c>
      <c r="Y1874" s="77"/>
    </row>
    <row r="1875" spans="1:25" x14ac:dyDescent="0.25">
      <c r="A1875" s="62" t="s">
        <v>1261</v>
      </c>
      <c r="B1875" s="62" t="s">
        <v>1105</v>
      </c>
      <c r="C1875" s="63"/>
      <c r="D1875" s="64"/>
      <c r="E1875" s="65"/>
      <c r="F1875" s="66"/>
      <c r="G1875" s="63" t="str">
        <f>IF(Edges[[#This Row],[Relationship]]="Tweet","Skip","Show")</f>
        <v>Show</v>
      </c>
      <c r="H1875" s="67"/>
      <c r="I1875" s="68"/>
      <c r="J1875" s="68"/>
      <c r="K1875" s="34"/>
      <c r="L1875" s="75">
        <v>1875</v>
      </c>
      <c r="M187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75" s="77" t="s">
        <v>2279</v>
      </c>
      <c r="O1875" s="79">
        <v>44529.36787037037</v>
      </c>
      <c r="P1875" s="77" t="s">
        <v>3050</v>
      </c>
      <c r="Q1875" s="77"/>
      <c r="R1875" s="77"/>
      <c r="S1875" s="77"/>
      <c r="T1875" s="79">
        <v>44529.36787037037</v>
      </c>
      <c r="U1875" s="80" t="s">
        <v>5580</v>
      </c>
      <c r="V1875" s="77"/>
      <c r="W1875" s="77"/>
      <c r="X1875" s="81" t="s">
        <v>7579</v>
      </c>
      <c r="Y1875" s="81" t="s">
        <v>7582</v>
      </c>
    </row>
    <row r="1876" spans="1:25" x14ac:dyDescent="0.25">
      <c r="A1876" s="62" t="s">
        <v>1105</v>
      </c>
      <c r="B1876" s="62" t="s">
        <v>1261</v>
      </c>
      <c r="C1876" s="63"/>
      <c r="D1876" s="64"/>
      <c r="E1876" s="65"/>
      <c r="F1876" s="66"/>
      <c r="G1876" s="63" t="str">
        <f>IF(Edges[[#This Row],[Relationship]]="Tweet","Skip","Show")</f>
        <v>Show</v>
      </c>
      <c r="H1876" s="67"/>
      <c r="I1876" s="68"/>
      <c r="J1876" s="68"/>
      <c r="K1876" s="34"/>
      <c r="L1876" s="75">
        <v>1876</v>
      </c>
      <c r="M187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76" s="77" t="s">
        <v>2279</v>
      </c>
      <c r="O1876" s="79">
        <v>44529.333958333336</v>
      </c>
      <c r="P1876" s="77" t="s">
        <v>3051</v>
      </c>
      <c r="Q1876" s="80" t="s">
        <v>3851</v>
      </c>
      <c r="R1876" s="77" t="s">
        <v>4018</v>
      </c>
      <c r="S1876" s="77"/>
      <c r="T1876" s="79">
        <v>44529.333958333336</v>
      </c>
      <c r="U1876" s="80" t="s">
        <v>5581</v>
      </c>
      <c r="V1876" s="77"/>
      <c r="W1876" s="77"/>
      <c r="X1876" s="81" t="s">
        <v>7580</v>
      </c>
      <c r="Y1876" s="81" t="s">
        <v>7940</v>
      </c>
    </row>
    <row r="1877" spans="1:25" x14ac:dyDescent="0.25">
      <c r="A1877" s="62" t="s">
        <v>1105</v>
      </c>
      <c r="B1877" s="62" t="s">
        <v>1261</v>
      </c>
      <c r="C1877" s="63"/>
      <c r="D1877" s="64"/>
      <c r="E1877" s="65"/>
      <c r="F1877" s="66"/>
      <c r="G1877" s="63" t="str">
        <f>IF(Edges[[#This Row],[Relationship]]="Tweet","Skip","Show")</f>
        <v>Show</v>
      </c>
      <c r="H1877" s="67"/>
      <c r="I1877" s="68"/>
      <c r="J1877" s="68"/>
      <c r="K1877" s="34"/>
      <c r="L1877" s="75">
        <v>1877</v>
      </c>
      <c r="M187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77" s="77" t="s">
        <v>2279</v>
      </c>
      <c r="O1877" s="79">
        <v>44529.334583333337</v>
      </c>
      <c r="P1877" s="77" t="s">
        <v>3052</v>
      </c>
      <c r="Q1877" s="80" t="s">
        <v>3852</v>
      </c>
      <c r="R1877" s="77" t="s">
        <v>4018</v>
      </c>
      <c r="S1877" s="77"/>
      <c r="T1877" s="79">
        <v>44529.334583333337</v>
      </c>
      <c r="U1877" s="80" t="s">
        <v>5582</v>
      </c>
      <c r="V1877" s="77"/>
      <c r="W1877" s="77"/>
      <c r="X1877" s="81" t="s">
        <v>7581</v>
      </c>
      <c r="Y1877" s="81" t="s">
        <v>7580</v>
      </c>
    </row>
    <row r="1878" spans="1:25" x14ac:dyDescent="0.25">
      <c r="A1878" s="62" t="s">
        <v>1105</v>
      </c>
      <c r="B1878" s="62" t="s">
        <v>1261</v>
      </c>
      <c r="C1878" s="63"/>
      <c r="D1878" s="64"/>
      <c r="E1878" s="65"/>
      <c r="F1878" s="66"/>
      <c r="G1878" s="63" t="str">
        <f>IF(Edges[[#This Row],[Relationship]]="Tweet","Skip","Show")</f>
        <v>Show</v>
      </c>
      <c r="H1878" s="67"/>
      <c r="I1878" s="68"/>
      <c r="J1878" s="68"/>
      <c r="K1878" s="34"/>
      <c r="L1878" s="75">
        <v>1878</v>
      </c>
      <c r="M187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78" s="77" t="s">
        <v>2279</v>
      </c>
      <c r="O1878" s="79">
        <v>44529.361574074072</v>
      </c>
      <c r="P1878" s="77" t="s">
        <v>3053</v>
      </c>
      <c r="Q1878" s="77"/>
      <c r="R1878" s="77"/>
      <c r="S1878" s="77"/>
      <c r="T1878" s="79">
        <v>44529.361574074072</v>
      </c>
      <c r="U1878" s="80" t="s">
        <v>5583</v>
      </c>
      <c r="V1878" s="77"/>
      <c r="W1878" s="77"/>
      <c r="X1878" s="81" t="s">
        <v>7582</v>
      </c>
      <c r="Y1878" s="81" t="s">
        <v>7578</v>
      </c>
    </row>
    <row r="1879" spans="1:25" x14ac:dyDescent="0.25">
      <c r="A1879" s="62" t="s">
        <v>1105</v>
      </c>
      <c r="B1879" s="62" t="s">
        <v>1261</v>
      </c>
      <c r="C1879" s="63"/>
      <c r="D1879" s="64"/>
      <c r="E1879" s="65"/>
      <c r="F1879" s="66"/>
      <c r="G1879" s="63" t="str">
        <f>IF(Edges[[#This Row],[Relationship]]="Tweet","Skip","Show")</f>
        <v>Show</v>
      </c>
      <c r="H1879" s="67"/>
      <c r="I1879" s="68"/>
      <c r="J1879" s="68"/>
      <c r="K1879" s="34"/>
      <c r="L1879" s="75">
        <v>1879</v>
      </c>
      <c r="M187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79" s="77" t="s">
        <v>2278</v>
      </c>
      <c r="O1879" s="79">
        <v>44529.4531712963</v>
      </c>
      <c r="P1879" s="77" t="s">
        <v>2973</v>
      </c>
      <c r="Q1879" s="77"/>
      <c r="R1879" s="77"/>
      <c r="S1879" s="77"/>
      <c r="T1879" s="79">
        <v>44529.4531712963</v>
      </c>
      <c r="U1879" s="80" t="s">
        <v>5398</v>
      </c>
      <c r="V1879" s="77"/>
      <c r="W1879" s="77"/>
      <c r="X1879" s="81" t="s">
        <v>7397</v>
      </c>
      <c r="Y1879" s="81" t="s">
        <v>7396</v>
      </c>
    </row>
    <row r="1880" spans="1:25" x14ac:dyDescent="0.25">
      <c r="A1880" s="62" t="s">
        <v>1262</v>
      </c>
      <c r="B1880" s="62" t="s">
        <v>1105</v>
      </c>
      <c r="C1880" s="63"/>
      <c r="D1880" s="64"/>
      <c r="E1880" s="65"/>
      <c r="F1880" s="66"/>
      <c r="G1880" s="63" t="str">
        <f>IF(Edges[[#This Row],[Relationship]]="Tweet","Skip","Show")</f>
        <v>Show</v>
      </c>
      <c r="H1880" s="67"/>
      <c r="I1880" s="68"/>
      <c r="J1880" s="68"/>
      <c r="K1880" s="34"/>
      <c r="L1880" s="75">
        <v>1880</v>
      </c>
      <c r="M188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80" s="77" t="s">
        <v>2279</v>
      </c>
      <c r="O1880" s="79">
        <v>44529.442442129628</v>
      </c>
      <c r="P1880" s="77" t="s">
        <v>3054</v>
      </c>
      <c r="Q1880" s="77"/>
      <c r="R1880" s="77"/>
      <c r="S1880" s="77"/>
      <c r="T1880" s="79">
        <v>44529.442442129628</v>
      </c>
      <c r="U1880" s="80" t="s">
        <v>5584</v>
      </c>
      <c r="V1880" s="77"/>
      <c r="W1880" s="77"/>
      <c r="X1880" s="81" t="s">
        <v>7583</v>
      </c>
      <c r="Y1880" s="81" t="s">
        <v>7581</v>
      </c>
    </row>
    <row r="1881" spans="1:25" x14ac:dyDescent="0.25">
      <c r="A1881" s="62" t="s">
        <v>1263</v>
      </c>
      <c r="B1881" s="62" t="s">
        <v>1261</v>
      </c>
      <c r="C1881" s="63"/>
      <c r="D1881" s="64"/>
      <c r="E1881" s="65"/>
      <c r="F1881" s="66"/>
      <c r="G1881" s="63" t="str">
        <f>IF(Edges[[#This Row],[Relationship]]="Tweet","Skip","Show")</f>
        <v>Show</v>
      </c>
      <c r="H1881" s="67"/>
      <c r="I1881" s="68"/>
      <c r="J1881" s="68"/>
      <c r="K1881" s="34"/>
      <c r="L1881" s="75">
        <v>1881</v>
      </c>
      <c r="M188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81" s="77" t="s">
        <v>2279</v>
      </c>
      <c r="O1881" s="79">
        <v>44529.396840277775</v>
      </c>
      <c r="P1881" s="77" t="s">
        <v>3055</v>
      </c>
      <c r="Q1881" s="80" t="s">
        <v>3853</v>
      </c>
      <c r="R1881" s="77" t="s">
        <v>4018</v>
      </c>
      <c r="S1881" s="77"/>
      <c r="T1881" s="79">
        <v>44529.396840277775</v>
      </c>
      <c r="U1881" s="80" t="s">
        <v>5585</v>
      </c>
      <c r="V1881" s="77"/>
      <c r="W1881" s="77"/>
      <c r="X1881" s="81" t="s">
        <v>7584</v>
      </c>
      <c r="Y1881" s="81" t="s">
        <v>7940</v>
      </c>
    </row>
    <row r="1882" spans="1:25" x14ac:dyDescent="0.25">
      <c r="A1882" s="62" t="s">
        <v>1263</v>
      </c>
      <c r="B1882" s="62" t="s">
        <v>1261</v>
      </c>
      <c r="C1882" s="63"/>
      <c r="D1882" s="64"/>
      <c r="E1882" s="65"/>
      <c r="F1882" s="66"/>
      <c r="G1882" s="63" t="str">
        <f>IF(Edges[[#This Row],[Relationship]]="Tweet","Skip","Show")</f>
        <v>Show</v>
      </c>
      <c r="H1882" s="67"/>
      <c r="I1882" s="68"/>
      <c r="J1882" s="68"/>
      <c r="K1882" s="34"/>
      <c r="L1882" s="75">
        <v>1882</v>
      </c>
      <c r="M188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82" s="77" t="s">
        <v>2278</v>
      </c>
      <c r="O1882" s="79">
        <v>44529.457037037035</v>
      </c>
      <c r="P1882" s="77" t="s">
        <v>3056</v>
      </c>
      <c r="Q1882" s="80" t="s">
        <v>3854</v>
      </c>
      <c r="R1882" s="77" t="s">
        <v>4018</v>
      </c>
      <c r="S1882" s="77"/>
      <c r="T1882" s="79">
        <v>44529.457037037035</v>
      </c>
      <c r="U1882" s="80" t="s">
        <v>5586</v>
      </c>
      <c r="V1882" s="77"/>
      <c r="W1882" s="77"/>
      <c r="X1882" s="81" t="s">
        <v>7585</v>
      </c>
      <c r="Y1882" s="81" t="s">
        <v>7589</v>
      </c>
    </row>
    <row r="1883" spans="1:25" x14ac:dyDescent="0.25">
      <c r="A1883" s="62" t="s">
        <v>1263</v>
      </c>
      <c r="B1883" s="62" t="s">
        <v>1262</v>
      </c>
      <c r="C1883" s="63"/>
      <c r="D1883" s="64"/>
      <c r="E1883" s="65"/>
      <c r="F1883" s="66"/>
      <c r="G1883" s="63" t="str">
        <f>IF(Edges[[#This Row],[Relationship]]="Tweet","Skip","Show")</f>
        <v>Show</v>
      </c>
      <c r="H1883" s="67"/>
      <c r="I1883" s="68"/>
      <c r="J1883" s="68"/>
      <c r="K1883" s="34"/>
      <c r="L1883" s="75">
        <v>1883</v>
      </c>
      <c r="M188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83" s="77" t="s">
        <v>2279</v>
      </c>
      <c r="O1883" s="79">
        <v>44529.457037037035</v>
      </c>
      <c r="P1883" s="77" t="s">
        <v>3056</v>
      </c>
      <c r="Q1883" s="80" t="s">
        <v>3854</v>
      </c>
      <c r="R1883" s="77" t="s">
        <v>4018</v>
      </c>
      <c r="S1883" s="77"/>
      <c r="T1883" s="79">
        <v>44529.457037037035</v>
      </c>
      <c r="U1883" s="80" t="s">
        <v>5586</v>
      </c>
      <c r="V1883" s="77"/>
      <c r="W1883" s="77"/>
      <c r="X1883" s="81" t="s">
        <v>7585</v>
      </c>
      <c r="Y1883" s="81" t="s">
        <v>7589</v>
      </c>
    </row>
    <row r="1884" spans="1:25" x14ac:dyDescent="0.25">
      <c r="A1884" s="62" t="s">
        <v>1263</v>
      </c>
      <c r="B1884" s="62" t="s">
        <v>1261</v>
      </c>
      <c r="C1884" s="63"/>
      <c r="D1884" s="64"/>
      <c r="E1884" s="65"/>
      <c r="F1884" s="66"/>
      <c r="G1884" s="63" t="str">
        <f>IF(Edges[[#This Row],[Relationship]]="Tweet","Skip","Show")</f>
        <v>Show</v>
      </c>
      <c r="H1884" s="67"/>
      <c r="I1884" s="68"/>
      <c r="J1884" s="68"/>
      <c r="K1884" s="34"/>
      <c r="L1884" s="75">
        <v>1884</v>
      </c>
      <c r="M188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84" s="77" t="s">
        <v>2278</v>
      </c>
      <c r="O1884" s="79">
        <v>44529.463807870372</v>
      </c>
      <c r="P1884" s="77" t="s">
        <v>3057</v>
      </c>
      <c r="Q1884" s="77"/>
      <c r="R1884" s="77"/>
      <c r="S1884" s="77"/>
      <c r="T1884" s="79">
        <v>44529.463807870372</v>
      </c>
      <c r="U1884" s="80" t="s">
        <v>5587</v>
      </c>
      <c r="V1884" s="77"/>
      <c r="W1884" s="77"/>
      <c r="X1884" s="81" t="s">
        <v>7586</v>
      </c>
      <c r="Y1884" s="81" t="s">
        <v>7590</v>
      </c>
    </row>
    <row r="1885" spans="1:25" x14ac:dyDescent="0.25">
      <c r="A1885" s="62" t="s">
        <v>1263</v>
      </c>
      <c r="B1885" s="62" t="s">
        <v>1262</v>
      </c>
      <c r="C1885" s="63"/>
      <c r="D1885" s="64"/>
      <c r="E1885" s="65"/>
      <c r="F1885" s="66"/>
      <c r="G1885" s="63" t="str">
        <f>IF(Edges[[#This Row],[Relationship]]="Tweet","Skip","Show")</f>
        <v>Show</v>
      </c>
      <c r="H1885" s="67"/>
      <c r="I1885" s="68"/>
      <c r="J1885" s="68"/>
      <c r="K1885" s="34"/>
      <c r="L1885" s="75">
        <v>1885</v>
      </c>
      <c r="M188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85" s="77" t="s">
        <v>2279</v>
      </c>
      <c r="O1885" s="79">
        <v>44529.463807870372</v>
      </c>
      <c r="P1885" s="77" t="s">
        <v>3057</v>
      </c>
      <c r="Q1885" s="77"/>
      <c r="R1885" s="77"/>
      <c r="S1885" s="77"/>
      <c r="T1885" s="79">
        <v>44529.463807870372</v>
      </c>
      <c r="U1885" s="80" t="s">
        <v>5587</v>
      </c>
      <c r="V1885" s="77"/>
      <c r="W1885" s="77"/>
      <c r="X1885" s="81" t="s">
        <v>7586</v>
      </c>
      <c r="Y1885" s="81" t="s">
        <v>7590</v>
      </c>
    </row>
    <row r="1886" spans="1:25" x14ac:dyDescent="0.25">
      <c r="A1886" s="62" t="s">
        <v>1263</v>
      </c>
      <c r="B1886" s="62" t="s">
        <v>1261</v>
      </c>
      <c r="C1886" s="63"/>
      <c r="D1886" s="64"/>
      <c r="E1886" s="65"/>
      <c r="F1886" s="66"/>
      <c r="G1886" s="63" t="str">
        <f>IF(Edges[[#This Row],[Relationship]]="Tweet","Skip","Show")</f>
        <v>Show</v>
      </c>
      <c r="H1886" s="67"/>
      <c r="I1886" s="68"/>
      <c r="J1886" s="68"/>
      <c r="K1886" s="34"/>
      <c r="L1886" s="75">
        <v>1886</v>
      </c>
      <c r="M188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86" s="77" t="s">
        <v>2278</v>
      </c>
      <c r="O1886" s="79">
        <v>44529.464490740742</v>
      </c>
      <c r="P1886" s="77" t="s">
        <v>3058</v>
      </c>
      <c r="Q1886" s="77"/>
      <c r="R1886" s="77"/>
      <c r="S1886" s="77"/>
      <c r="T1886" s="79">
        <v>44529.464490740742</v>
      </c>
      <c r="U1886" s="80" t="s">
        <v>5588</v>
      </c>
      <c r="V1886" s="77"/>
      <c r="W1886" s="77"/>
      <c r="X1886" s="81" t="s">
        <v>7587</v>
      </c>
      <c r="Y1886" s="81" t="s">
        <v>7590</v>
      </c>
    </row>
    <row r="1887" spans="1:25" x14ac:dyDescent="0.25">
      <c r="A1887" s="62" t="s">
        <v>1263</v>
      </c>
      <c r="B1887" s="62" t="s">
        <v>1262</v>
      </c>
      <c r="C1887" s="63"/>
      <c r="D1887" s="64"/>
      <c r="E1887" s="65"/>
      <c r="F1887" s="66"/>
      <c r="G1887" s="63" t="str">
        <f>IF(Edges[[#This Row],[Relationship]]="Tweet","Skip","Show")</f>
        <v>Show</v>
      </c>
      <c r="H1887" s="67"/>
      <c r="I1887" s="68"/>
      <c r="J1887" s="68"/>
      <c r="K1887" s="34"/>
      <c r="L1887" s="75">
        <v>1887</v>
      </c>
      <c r="M188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87" s="77" t="s">
        <v>2279</v>
      </c>
      <c r="O1887" s="79">
        <v>44529.464490740742</v>
      </c>
      <c r="P1887" s="77" t="s">
        <v>3058</v>
      </c>
      <c r="Q1887" s="77"/>
      <c r="R1887" s="77"/>
      <c r="S1887" s="77"/>
      <c r="T1887" s="79">
        <v>44529.464490740742</v>
      </c>
      <c r="U1887" s="80" t="s">
        <v>5588</v>
      </c>
      <c r="V1887" s="77"/>
      <c r="W1887" s="77"/>
      <c r="X1887" s="81" t="s">
        <v>7587</v>
      </c>
      <c r="Y1887" s="81" t="s">
        <v>7590</v>
      </c>
    </row>
    <row r="1888" spans="1:25" x14ac:dyDescent="0.25">
      <c r="A1888" s="62" t="s">
        <v>1263</v>
      </c>
      <c r="B1888" s="62" t="s">
        <v>1261</v>
      </c>
      <c r="C1888" s="63"/>
      <c r="D1888" s="64"/>
      <c r="E1888" s="65"/>
      <c r="F1888" s="66"/>
      <c r="G1888" s="63" t="str">
        <f>IF(Edges[[#This Row],[Relationship]]="Tweet","Skip","Show")</f>
        <v>Show</v>
      </c>
      <c r="H1888" s="67"/>
      <c r="I1888" s="68"/>
      <c r="J1888" s="68"/>
      <c r="K1888" s="34"/>
      <c r="L1888" s="75">
        <v>1888</v>
      </c>
      <c r="M188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88" s="77" t="s">
        <v>2278</v>
      </c>
      <c r="O1888" s="79">
        <v>44529.464722222219</v>
      </c>
      <c r="P1888" s="77" t="s">
        <v>3059</v>
      </c>
      <c r="Q1888" s="77"/>
      <c r="R1888" s="77"/>
      <c r="S1888" s="77"/>
      <c r="T1888" s="79">
        <v>44529.464722222219</v>
      </c>
      <c r="U1888" s="80" t="s">
        <v>5589</v>
      </c>
      <c r="V1888" s="77"/>
      <c r="W1888" s="77"/>
      <c r="X1888" s="81" t="s">
        <v>7588</v>
      </c>
      <c r="Y1888" s="77"/>
    </row>
    <row r="1889" spans="1:25" x14ac:dyDescent="0.25">
      <c r="A1889" s="62" t="s">
        <v>1263</v>
      </c>
      <c r="B1889" s="62" t="s">
        <v>1262</v>
      </c>
      <c r="C1889" s="63"/>
      <c r="D1889" s="64"/>
      <c r="E1889" s="65"/>
      <c r="F1889" s="66"/>
      <c r="G1889" s="63" t="str">
        <f>IF(Edges[[#This Row],[Relationship]]="Tweet","Skip","Show")</f>
        <v>Show</v>
      </c>
      <c r="H1889" s="67"/>
      <c r="I1889" s="68"/>
      <c r="J1889" s="68"/>
      <c r="K1889" s="34"/>
      <c r="L1889" s="75">
        <v>1889</v>
      </c>
      <c r="M188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89" s="77" t="s">
        <v>2278</v>
      </c>
      <c r="O1889" s="79">
        <v>44529.464722222219</v>
      </c>
      <c r="P1889" s="77" t="s">
        <v>3059</v>
      </c>
      <c r="Q1889" s="77"/>
      <c r="R1889" s="77"/>
      <c r="S1889" s="77"/>
      <c r="T1889" s="79">
        <v>44529.464722222219</v>
      </c>
      <c r="U1889" s="80" t="s">
        <v>5589</v>
      </c>
      <c r="V1889" s="77"/>
      <c r="W1889" s="77"/>
      <c r="X1889" s="81" t="s">
        <v>7588</v>
      </c>
      <c r="Y1889" s="77"/>
    </row>
    <row r="1890" spans="1:25" x14ac:dyDescent="0.25">
      <c r="A1890" s="62" t="s">
        <v>1262</v>
      </c>
      <c r="B1890" s="62" t="s">
        <v>1263</v>
      </c>
      <c r="C1890" s="63"/>
      <c r="D1890" s="64"/>
      <c r="E1890" s="65"/>
      <c r="F1890" s="66"/>
      <c r="G1890" s="63" t="str">
        <f>IF(Edges[[#This Row],[Relationship]]="Tweet","Skip","Show")</f>
        <v>Show</v>
      </c>
      <c r="H1890" s="67"/>
      <c r="I1890" s="68"/>
      <c r="J1890" s="68"/>
      <c r="K1890" s="34"/>
      <c r="L1890" s="75">
        <v>1890</v>
      </c>
      <c r="M189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90" s="77" t="s">
        <v>2279</v>
      </c>
      <c r="O1890" s="79">
        <v>44529.441932870373</v>
      </c>
      <c r="P1890" s="77" t="s">
        <v>3060</v>
      </c>
      <c r="Q1890" s="80" t="s">
        <v>3855</v>
      </c>
      <c r="R1890" s="77" t="s">
        <v>4018</v>
      </c>
      <c r="S1890" s="77"/>
      <c r="T1890" s="79">
        <v>44529.441932870373</v>
      </c>
      <c r="U1890" s="80" t="s">
        <v>5590</v>
      </c>
      <c r="V1890" s="77"/>
      <c r="W1890" s="77"/>
      <c r="X1890" s="81" t="s">
        <v>7589</v>
      </c>
      <c r="Y1890" s="81" t="s">
        <v>7584</v>
      </c>
    </row>
    <row r="1891" spans="1:25" x14ac:dyDescent="0.25">
      <c r="A1891" s="62" t="s">
        <v>1262</v>
      </c>
      <c r="B1891" s="62" t="s">
        <v>1263</v>
      </c>
      <c r="C1891" s="63"/>
      <c r="D1891" s="64"/>
      <c r="E1891" s="65"/>
      <c r="F1891" s="66"/>
      <c r="G1891" s="63" t="str">
        <f>IF(Edges[[#This Row],[Relationship]]="Tweet","Skip","Show")</f>
        <v>Show</v>
      </c>
      <c r="H1891" s="67"/>
      <c r="I1891" s="68"/>
      <c r="J1891" s="68"/>
      <c r="K1891" s="34"/>
      <c r="L1891" s="75">
        <v>1891</v>
      </c>
      <c r="M189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91" s="77" t="s">
        <v>2279</v>
      </c>
      <c r="O1891" s="79">
        <v>44529.461180555554</v>
      </c>
      <c r="P1891" s="77" t="s">
        <v>3061</v>
      </c>
      <c r="Q1891" s="77"/>
      <c r="R1891" s="77"/>
      <c r="S1891" s="77"/>
      <c r="T1891" s="79">
        <v>44529.461180555554</v>
      </c>
      <c r="U1891" s="80" t="s">
        <v>5591</v>
      </c>
      <c r="V1891" s="77"/>
      <c r="W1891" s="77"/>
      <c r="X1891" s="81" t="s">
        <v>7590</v>
      </c>
      <c r="Y1891" s="81" t="s">
        <v>7585</v>
      </c>
    </row>
    <row r="1892" spans="1:25" x14ac:dyDescent="0.25">
      <c r="A1892" s="62" t="s">
        <v>1262</v>
      </c>
      <c r="B1892" s="62" t="s">
        <v>1263</v>
      </c>
      <c r="C1892" s="63"/>
      <c r="D1892" s="64"/>
      <c r="E1892" s="65"/>
      <c r="F1892" s="66"/>
      <c r="G1892" s="63" t="str">
        <f>IF(Edges[[#This Row],[Relationship]]="Tweet","Skip","Show")</f>
        <v>Show</v>
      </c>
      <c r="H1892" s="67"/>
      <c r="I1892" s="68"/>
      <c r="J1892" s="68"/>
      <c r="K1892" s="34"/>
      <c r="L1892" s="75">
        <v>1892</v>
      </c>
      <c r="M189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92" s="77" t="s">
        <v>2279</v>
      </c>
      <c r="O1892" s="79">
        <v>44529.476979166669</v>
      </c>
      <c r="P1892" s="77" t="s">
        <v>3062</v>
      </c>
      <c r="Q1892" s="77"/>
      <c r="R1892" s="77"/>
      <c r="S1892" s="77"/>
      <c r="T1892" s="79">
        <v>44529.476979166669</v>
      </c>
      <c r="U1892" s="80" t="s">
        <v>5592</v>
      </c>
      <c r="V1892" s="77"/>
      <c r="W1892" s="77"/>
      <c r="X1892" s="81" t="s">
        <v>7591</v>
      </c>
      <c r="Y1892" s="81" t="s">
        <v>7587</v>
      </c>
    </row>
    <row r="1893" spans="1:25" x14ac:dyDescent="0.25">
      <c r="A1893" s="62" t="s">
        <v>1262</v>
      </c>
      <c r="B1893" s="62" t="s">
        <v>1261</v>
      </c>
      <c r="C1893" s="63"/>
      <c r="D1893" s="64"/>
      <c r="E1893" s="65"/>
      <c r="F1893" s="66"/>
      <c r="G1893" s="63" t="str">
        <f>IF(Edges[[#This Row],[Relationship]]="Tweet","Skip","Show")</f>
        <v>Show</v>
      </c>
      <c r="H1893" s="67"/>
      <c r="I1893" s="68"/>
      <c r="J1893" s="68"/>
      <c r="K1893" s="34"/>
      <c r="L1893" s="75">
        <v>1893</v>
      </c>
      <c r="M189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93" s="77" t="s">
        <v>2278</v>
      </c>
      <c r="O1893" s="79">
        <v>44529.441932870373</v>
      </c>
      <c r="P1893" s="77" t="s">
        <v>3060</v>
      </c>
      <c r="Q1893" s="80" t="s">
        <v>3855</v>
      </c>
      <c r="R1893" s="77" t="s">
        <v>4018</v>
      </c>
      <c r="S1893" s="77"/>
      <c r="T1893" s="79">
        <v>44529.441932870373</v>
      </c>
      <c r="U1893" s="80" t="s">
        <v>5590</v>
      </c>
      <c r="V1893" s="77"/>
      <c r="W1893" s="77"/>
      <c r="X1893" s="81" t="s">
        <v>7589</v>
      </c>
      <c r="Y1893" s="81" t="s">
        <v>7584</v>
      </c>
    </row>
    <row r="1894" spans="1:25" x14ac:dyDescent="0.25">
      <c r="A1894" s="62" t="s">
        <v>1262</v>
      </c>
      <c r="B1894" s="62" t="s">
        <v>1261</v>
      </c>
      <c r="C1894" s="63"/>
      <c r="D1894" s="64"/>
      <c r="E1894" s="65"/>
      <c r="F1894" s="66"/>
      <c r="G1894" s="63" t="str">
        <f>IF(Edges[[#This Row],[Relationship]]="Tweet","Skip","Show")</f>
        <v>Show</v>
      </c>
      <c r="H1894" s="67"/>
      <c r="I1894" s="68"/>
      <c r="J1894" s="68"/>
      <c r="K1894" s="34"/>
      <c r="L1894" s="75">
        <v>1894</v>
      </c>
      <c r="M189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94" s="77" t="s">
        <v>2278</v>
      </c>
      <c r="O1894" s="79">
        <v>44529.442442129628</v>
      </c>
      <c r="P1894" s="77" t="s">
        <v>3054</v>
      </c>
      <c r="Q1894" s="77"/>
      <c r="R1894" s="77"/>
      <c r="S1894" s="77"/>
      <c r="T1894" s="79">
        <v>44529.442442129628</v>
      </c>
      <c r="U1894" s="80" t="s">
        <v>5584</v>
      </c>
      <c r="V1894" s="77"/>
      <c r="W1894" s="77"/>
      <c r="X1894" s="81" t="s">
        <v>7583</v>
      </c>
      <c r="Y1894" s="81" t="s">
        <v>7581</v>
      </c>
    </row>
    <row r="1895" spans="1:25" x14ac:dyDescent="0.25">
      <c r="A1895" s="62" t="s">
        <v>1262</v>
      </c>
      <c r="B1895" s="62" t="s">
        <v>1261</v>
      </c>
      <c r="C1895" s="63"/>
      <c r="D1895" s="64"/>
      <c r="E1895" s="65"/>
      <c r="F1895" s="66"/>
      <c r="G1895" s="63" t="str">
        <f>IF(Edges[[#This Row],[Relationship]]="Tweet","Skip","Show")</f>
        <v>Show</v>
      </c>
      <c r="H1895" s="67"/>
      <c r="I1895" s="68"/>
      <c r="J1895" s="68"/>
      <c r="K1895" s="34"/>
      <c r="L1895" s="75">
        <v>1895</v>
      </c>
      <c r="M189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95" s="77" t="s">
        <v>2278</v>
      </c>
      <c r="O1895" s="79">
        <v>44529.461180555554</v>
      </c>
      <c r="P1895" s="77" t="s">
        <v>3061</v>
      </c>
      <c r="Q1895" s="77"/>
      <c r="R1895" s="77"/>
      <c r="S1895" s="77"/>
      <c r="T1895" s="79">
        <v>44529.461180555554</v>
      </c>
      <c r="U1895" s="80" t="s">
        <v>5591</v>
      </c>
      <c r="V1895" s="77"/>
      <c r="W1895" s="77"/>
      <c r="X1895" s="81" t="s">
        <v>7590</v>
      </c>
      <c r="Y1895" s="81" t="s">
        <v>7585</v>
      </c>
    </row>
    <row r="1896" spans="1:25" x14ac:dyDescent="0.25">
      <c r="A1896" s="62" t="s">
        <v>1262</v>
      </c>
      <c r="B1896" s="62" t="s">
        <v>1261</v>
      </c>
      <c r="C1896" s="63"/>
      <c r="D1896" s="64"/>
      <c r="E1896" s="65"/>
      <c r="F1896" s="66"/>
      <c r="G1896" s="63" t="str">
        <f>IF(Edges[[#This Row],[Relationship]]="Tweet","Skip","Show")</f>
        <v>Show</v>
      </c>
      <c r="H1896" s="67"/>
      <c r="I1896" s="68"/>
      <c r="J1896" s="68"/>
      <c r="K1896" s="34"/>
      <c r="L1896" s="75">
        <v>1896</v>
      </c>
      <c r="M189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96" s="77" t="s">
        <v>2278</v>
      </c>
      <c r="O1896" s="79">
        <v>44529.476979166669</v>
      </c>
      <c r="P1896" s="77" t="s">
        <v>3062</v>
      </c>
      <c r="Q1896" s="77"/>
      <c r="R1896" s="77"/>
      <c r="S1896" s="77"/>
      <c r="T1896" s="79">
        <v>44529.476979166669</v>
      </c>
      <c r="U1896" s="80" t="s">
        <v>5592</v>
      </c>
      <c r="V1896" s="77"/>
      <c r="W1896" s="77"/>
      <c r="X1896" s="81" t="s">
        <v>7591</v>
      </c>
      <c r="Y1896" s="81" t="s">
        <v>7587</v>
      </c>
    </row>
    <row r="1897" spans="1:25" x14ac:dyDescent="0.25">
      <c r="A1897" s="62" t="s">
        <v>1264</v>
      </c>
      <c r="B1897" s="62" t="s">
        <v>1627</v>
      </c>
      <c r="C1897" s="63"/>
      <c r="D1897" s="64"/>
      <c r="E1897" s="65"/>
      <c r="F1897" s="66"/>
      <c r="G1897" s="63" t="str">
        <f>IF(Edges[[#This Row],[Relationship]]="Tweet","Skip","Show")</f>
        <v>Show</v>
      </c>
      <c r="H1897" s="67"/>
      <c r="I1897" s="68"/>
      <c r="J1897" s="68"/>
      <c r="K1897" s="34"/>
      <c r="L1897" s="75">
        <v>1897</v>
      </c>
      <c r="M189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97" s="77" t="s">
        <v>2278</v>
      </c>
      <c r="O1897" s="79">
        <v>44529.477233796293</v>
      </c>
      <c r="P1897" s="77" t="s">
        <v>2980</v>
      </c>
      <c r="Q1897" s="77"/>
      <c r="R1897" s="77"/>
      <c r="S1897" s="77"/>
      <c r="T1897" s="79">
        <v>44529.477233796293</v>
      </c>
      <c r="U1897" s="80" t="s">
        <v>5593</v>
      </c>
      <c r="V1897" s="77"/>
      <c r="W1897" s="77"/>
      <c r="X1897" s="81" t="s">
        <v>7592</v>
      </c>
      <c r="Y1897" s="77"/>
    </row>
    <row r="1898" spans="1:25" x14ac:dyDescent="0.25">
      <c r="A1898" s="62" t="s">
        <v>1265</v>
      </c>
      <c r="B1898" s="62" t="s">
        <v>1631</v>
      </c>
      <c r="C1898" s="63"/>
      <c r="D1898" s="64"/>
      <c r="E1898" s="65"/>
      <c r="F1898" s="66"/>
      <c r="G1898" s="63" t="str">
        <f>IF(Edges[[#This Row],[Relationship]]="Tweet","Skip","Show")</f>
        <v>Show</v>
      </c>
      <c r="H1898" s="67"/>
      <c r="I1898" s="68"/>
      <c r="J1898" s="68"/>
      <c r="K1898" s="34"/>
      <c r="L1898" s="75">
        <v>1898</v>
      </c>
      <c r="M189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98" s="77" t="s">
        <v>2278</v>
      </c>
      <c r="O1898" s="79">
        <v>44529.477430555555</v>
      </c>
      <c r="P1898" s="77" t="s">
        <v>2784</v>
      </c>
      <c r="Q1898" s="77"/>
      <c r="R1898" s="77"/>
      <c r="S1898" s="77"/>
      <c r="T1898" s="79">
        <v>44529.477430555555</v>
      </c>
      <c r="U1898" s="80" t="s">
        <v>5594</v>
      </c>
      <c r="V1898" s="77"/>
      <c r="W1898" s="77"/>
      <c r="X1898" s="81" t="s">
        <v>7593</v>
      </c>
      <c r="Y1898" s="77"/>
    </row>
    <row r="1899" spans="1:25" x14ac:dyDescent="0.25">
      <c r="A1899" s="62" t="s">
        <v>1266</v>
      </c>
      <c r="B1899" s="62" t="s">
        <v>2063</v>
      </c>
      <c r="C1899" s="63"/>
      <c r="D1899" s="64"/>
      <c r="E1899" s="65"/>
      <c r="F1899" s="66"/>
      <c r="G1899" s="63" t="str">
        <f>IF(Edges[[#This Row],[Relationship]]="Tweet","Skip","Show")</f>
        <v>Show</v>
      </c>
      <c r="H1899" s="67"/>
      <c r="I1899" s="68"/>
      <c r="J1899" s="68"/>
      <c r="K1899" s="34"/>
      <c r="L1899" s="75">
        <v>1899</v>
      </c>
      <c r="M189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899" s="77" t="s">
        <v>2279</v>
      </c>
      <c r="O1899" s="79">
        <v>44529.477870370371</v>
      </c>
      <c r="P1899" s="77" t="s">
        <v>3063</v>
      </c>
      <c r="Q1899" s="77"/>
      <c r="R1899" s="77"/>
      <c r="S1899" s="77" t="s">
        <v>4194</v>
      </c>
      <c r="T1899" s="79">
        <v>44529.477870370371</v>
      </c>
      <c r="U1899" s="80" t="s">
        <v>5595</v>
      </c>
      <c r="V1899" s="77"/>
      <c r="W1899" s="77"/>
      <c r="X1899" s="81" t="s">
        <v>7594</v>
      </c>
      <c r="Y1899" s="81" t="s">
        <v>8457</v>
      </c>
    </row>
    <row r="1900" spans="1:25" x14ac:dyDescent="0.25">
      <c r="A1900" s="62" t="s">
        <v>1266</v>
      </c>
      <c r="B1900" s="62" t="s">
        <v>1668</v>
      </c>
      <c r="C1900" s="63"/>
      <c r="D1900" s="64"/>
      <c r="E1900" s="65"/>
      <c r="F1900" s="66"/>
      <c r="G1900" s="63" t="str">
        <f>IF(Edges[[#This Row],[Relationship]]="Tweet","Skip","Show")</f>
        <v>Show</v>
      </c>
      <c r="H1900" s="67"/>
      <c r="I1900" s="68"/>
      <c r="J1900" s="68"/>
      <c r="K1900" s="34"/>
      <c r="L1900" s="75">
        <v>1900</v>
      </c>
      <c r="M190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00" s="77" t="s">
        <v>2278</v>
      </c>
      <c r="O1900" s="79">
        <v>44529.477870370371</v>
      </c>
      <c r="P1900" s="77" t="s">
        <v>3063</v>
      </c>
      <c r="Q1900" s="77"/>
      <c r="R1900" s="77"/>
      <c r="S1900" s="77" t="s">
        <v>4194</v>
      </c>
      <c r="T1900" s="79">
        <v>44529.477870370371</v>
      </c>
      <c r="U1900" s="80" t="s">
        <v>5595</v>
      </c>
      <c r="V1900" s="77"/>
      <c r="W1900" s="77"/>
      <c r="X1900" s="81" t="s">
        <v>7594</v>
      </c>
      <c r="Y1900" s="81" t="s">
        <v>8457</v>
      </c>
    </row>
    <row r="1901" spans="1:25" x14ac:dyDescent="0.25">
      <c r="A1901" s="62" t="s">
        <v>1267</v>
      </c>
      <c r="B1901" s="62" t="s">
        <v>1631</v>
      </c>
      <c r="C1901" s="63"/>
      <c r="D1901" s="64"/>
      <c r="E1901" s="65"/>
      <c r="F1901" s="66"/>
      <c r="G1901" s="63" t="str">
        <f>IF(Edges[[#This Row],[Relationship]]="Tweet","Skip","Show")</f>
        <v>Show</v>
      </c>
      <c r="H1901" s="67"/>
      <c r="I1901" s="68"/>
      <c r="J1901" s="68"/>
      <c r="K1901" s="34"/>
      <c r="L1901" s="75">
        <v>1901</v>
      </c>
      <c r="M190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01" s="77" t="s">
        <v>2278</v>
      </c>
      <c r="O1901" s="79">
        <v>44529.477893518517</v>
      </c>
      <c r="P1901" s="77" t="s">
        <v>2784</v>
      </c>
      <c r="Q1901" s="77"/>
      <c r="R1901" s="77"/>
      <c r="S1901" s="77"/>
      <c r="T1901" s="79">
        <v>44529.477893518517</v>
      </c>
      <c r="U1901" s="80" t="s">
        <v>5596</v>
      </c>
      <c r="V1901" s="77"/>
      <c r="W1901" s="77"/>
      <c r="X1901" s="81" t="s">
        <v>7595</v>
      </c>
      <c r="Y1901" s="77"/>
    </row>
    <row r="1902" spans="1:25" x14ac:dyDescent="0.25">
      <c r="A1902" s="62" t="s">
        <v>1268</v>
      </c>
      <c r="B1902" s="62" t="s">
        <v>1756</v>
      </c>
      <c r="C1902" s="63"/>
      <c r="D1902" s="64"/>
      <c r="E1902" s="65"/>
      <c r="F1902" s="66"/>
      <c r="G1902" s="63" t="str">
        <f>IF(Edges[[#This Row],[Relationship]]="Tweet","Skip","Show")</f>
        <v>Show</v>
      </c>
      <c r="H1902" s="67"/>
      <c r="I1902" s="68"/>
      <c r="J1902" s="68"/>
      <c r="K1902" s="34"/>
      <c r="L1902" s="75">
        <v>1902</v>
      </c>
      <c r="M190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02" s="77" t="s">
        <v>2278</v>
      </c>
      <c r="O1902" s="79">
        <v>44529.477500000001</v>
      </c>
      <c r="P1902" s="77" t="s">
        <v>2780</v>
      </c>
      <c r="Q1902" s="77"/>
      <c r="R1902" s="77"/>
      <c r="S1902" s="77" t="s">
        <v>4116</v>
      </c>
      <c r="T1902" s="79">
        <v>44529.477500000001</v>
      </c>
      <c r="U1902" s="80" t="s">
        <v>5597</v>
      </c>
      <c r="V1902" s="77"/>
      <c r="W1902" s="77"/>
      <c r="X1902" s="81" t="s">
        <v>7596</v>
      </c>
      <c r="Y1902" s="77"/>
    </row>
    <row r="1903" spans="1:25" x14ac:dyDescent="0.25">
      <c r="A1903" s="62" t="s">
        <v>1268</v>
      </c>
      <c r="B1903" s="62" t="s">
        <v>1668</v>
      </c>
      <c r="C1903" s="63"/>
      <c r="D1903" s="64"/>
      <c r="E1903" s="65"/>
      <c r="F1903" s="66"/>
      <c r="G1903" s="63" t="str">
        <f>IF(Edges[[#This Row],[Relationship]]="Tweet","Skip","Show")</f>
        <v>Show</v>
      </c>
      <c r="H1903" s="67"/>
      <c r="I1903" s="68"/>
      <c r="J1903" s="68"/>
      <c r="K1903" s="34"/>
      <c r="L1903" s="75">
        <v>1903</v>
      </c>
      <c r="M190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03" s="77" t="s">
        <v>2278</v>
      </c>
      <c r="O1903" s="79">
        <v>44529.477500000001</v>
      </c>
      <c r="P1903" s="77" t="s">
        <v>2780</v>
      </c>
      <c r="Q1903" s="77"/>
      <c r="R1903" s="77"/>
      <c r="S1903" s="77" t="s">
        <v>4116</v>
      </c>
      <c r="T1903" s="79">
        <v>44529.477500000001</v>
      </c>
      <c r="U1903" s="80" t="s">
        <v>5597</v>
      </c>
      <c r="V1903" s="77"/>
      <c r="W1903" s="77"/>
      <c r="X1903" s="81" t="s">
        <v>7596</v>
      </c>
      <c r="Y1903" s="77"/>
    </row>
    <row r="1904" spans="1:25" x14ac:dyDescent="0.25">
      <c r="A1904" s="62" t="s">
        <v>1268</v>
      </c>
      <c r="B1904" s="62" t="s">
        <v>1756</v>
      </c>
      <c r="C1904" s="63"/>
      <c r="D1904" s="64"/>
      <c r="E1904" s="65"/>
      <c r="F1904" s="66"/>
      <c r="G1904" s="63" t="str">
        <f>IF(Edges[[#This Row],[Relationship]]="Tweet","Skip","Show")</f>
        <v>Show</v>
      </c>
      <c r="H1904" s="67"/>
      <c r="I1904" s="68"/>
      <c r="J1904" s="68"/>
      <c r="K1904" s="34"/>
      <c r="L1904" s="75">
        <v>1904</v>
      </c>
      <c r="M190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04" s="77" t="s">
        <v>2278</v>
      </c>
      <c r="O1904" s="79">
        <v>44529.477696759262</v>
      </c>
      <c r="P1904" s="77" t="s">
        <v>2778</v>
      </c>
      <c r="Q1904" s="77"/>
      <c r="R1904" s="77"/>
      <c r="S1904" s="77" t="s">
        <v>4116</v>
      </c>
      <c r="T1904" s="79">
        <v>44529.477696759262</v>
      </c>
      <c r="U1904" s="80" t="s">
        <v>5598</v>
      </c>
      <c r="V1904" s="77"/>
      <c r="W1904" s="77"/>
      <c r="X1904" s="81" t="s">
        <v>7597</v>
      </c>
      <c r="Y1904" s="77"/>
    </row>
    <row r="1905" spans="1:25" x14ac:dyDescent="0.25">
      <c r="A1905" s="62" t="s">
        <v>1268</v>
      </c>
      <c r="B1905" s="62" t="s">
        <v>1668</v>
      </c>
      <c r="C1905" s="63"/>
      <c r="D1905" s="64"/>
      <c r="E1905" s="65"/>
      <c r="F1905" s="66"/>
      <c r="G1905" s="63" t="str">
        <f>IF(Edges[[#This Row],[Relationship]]="Tweet","Skip","Show")</f>
        <v>Show</v>
      </c>
      <c r="H1905" s="67"/>
      <c r="I1905" s="68"/>
      <c r="J1905" s="68"/>
      <c r="K1905" s="34"/>
      <c r="L1905" s="75">
        <v>1905</v>
      </c>
      <c r="M190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05" s="77" t="s">
        <v>2278</v>
      </c>
      <c r="O1905" s="79">
        <v>44529.477696759262</v>
      </c>
      <c r="P1905" s="77" t="s">
        <v>2778</v>
      </c>
      <c r="Q1905" s="77"/>
      <c r="R1905" s="77"/>
      <c r="S1905" s="77" t="s">
        <v>4116</v>
      </c>
      <c r="T1905" s="79">
        <v>44529.477696759262</v>
      </c>
      <c r="U1905" s="80" t="s">
        <v>5598</v>
      </c>
      <c r="V1905" s="77"/>
      <c r="W1905" s="77"/>
      <c r="X1905" s="81" t="s">
        <v>7597</v>
      </c>
      <c r="Y1905" s="77"/>
    </row>
    <row r="1906" spans="1:25" x14ac:dyDescent="0.25">
      <c r="A1906" s="62" t="s">
        <v>1268</v>
      </c>
      <c r="B1906" s="62" t="s">
        <v>1829</v>
      </c>
      <c r="C1906" s="63"/>
      <c r="D1906" s="64"/>
      <c r="E1906" s="65"/>
      <c r="F1906" s="66"/>
      <c r="G1906" s="63" t="str">
        <f>IF(Edges[[#This Row],[Relationship]]="Tweet","Skip","Show")</f>
        <v>Show</v>
      </c>
      <c r="H1906" s="67"/>
      <c r="I1906" s="68"/>
      <c r="J1906" s="68"/>
      <c r="K1906" s="34"/>
      <c r="L1906" s="75">
        <v>1906</v>
      </c>
      <c r="M190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06" s="77" t="s">
        <v>2278</v>
      </c>
      <c r="O1906" s="79">
        <v>44529.477997685186</v>
      </c>
      <c r="P1906" s="77" t="s">
        <v>2489</v>
      </c>
      <c r="Q1906" s="77"/>
      <c r="R1906" s="77"/>
      <c r="S1906" s="77"/>
      <c r="T1906" s="79">
        <v>44529.477997685186</v>
      </c>
      <c r="U1906" s="80" t="s">
        <v>5599</v>
      </c>
      <c r="V1906" s="77"/>
      <c r="W1906" s="77"/>
      <c r="X1906" s="81" t="s">
        <v>7598</v>
      </c>
      <c r="Y1906" s="77"/>
    </row>
    <row r="1907" spans="1:25" x14ac:dyDescent="0.25">
      <c r="A1907" s="62" t="s">
        <v>1268</v>
      </c>
      <c r="B1907" s="62" t="s">
        <v>1756</v>
      </c>
      <c r="C1907" s="63"/>
      <c r="D1907" s="64"/>
      <c r="E1907" s="65"/>
      <c r="F1907" s="66"/>
      <c r="G1907" s="63" t="str">
        <f>IF(Edges[[#This Row],[Relationship]]="Tweet","Skip","Show")</f>
        <v>Show</v>
      </c>
      <c r="H1907" s="67"/>
      <c r="I1907" s="68"/>
      <c r="J1907" s="68"/>
      <c r="K1907" s="34"/>
      <c r="L1907" s="75">
        <v>1907</v>
      </c>
      <c r="M190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07" s="77" t="s">
        <v>2278</v>
      </c>
      <c r="O1907" s="79">
        <v>44529.477997685186</v>
      </c>
      <c r="P1907" s="77" t="s">
        <v>2489</v>
      </c>
      <c r="Q1907" s="77"/>
      <c r="R1907" s="77"/>
      <c r="S1907" s="77"/>
      <c r="T1907" s="79">
        <v>44529.477997685186</v>
      </c>
      <c r="U1907" s="80" t="s">
        <v>5599</v>
      </c>
      <c r="V1907" s="77"/>
      <c r="W1907" s="77"/>
      <c r="X1907" s="81" t="s">
        <v>7598</v>
      </c>
      <c r="Y1907" s="77"/>
    </row>
    <row r="1908" spans="1:25" x14ac:dyDescent="0.25">
      <c r="A1908" s="62" t="s">
        <v>1268</v>
      </c>
      <c r="B1908" s="62" t="s">
        <v>1668</v>
      </c>
      <c r="C1908" s="63"/>
      <c r="D1908" s="64"/>
      <c r="E1908" s="65"/>
      <c r="F1908" s="66"/>
      <c r="G1908" s="63" t="str">
        <f>IF(Edges[[#This Row],[Relationship]]="Tweet","Skip","Show")</f>
        <v>Show</v>
      </c>
      <c r="H1908" s="67"/>
      <c r="I1908" s="68"/>
      <c r="J1908" s="68"/>
      <c r="K1908" s="34"/>
      <c r="L1908" s="75">
        <v>1908</v>
      </c>
      <c r="M190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08" s="77" t="s">
        <v>2278</v>
      </c>
      <c r="O1908" s="79">
        <v>44529.477997685186</v>
      </c>
      <c r="P1908" s="77" t="s">
        <v>2489</v>
      </c>
      <c r="Q1908" s="77"/>
      <c r="R1908" s="77"/>
      <c r="S1908" s="77"/>
      <c r="T1908" s="79">
        <v>44529.477997685186</v>
      </c>
      <c r="U1908" s="80" t="s">
        <v>5599</v>
      </c>
      <c r="V1908" s="77"/>
      <c r="W1908" s="77"/>
      <c r="X1908" s="81" t="s">
        <v>7598</v>
      </c>
      <c r="Y1908" s="77"/>
    </row>
    <row r="1909" spans="1:25" x14ac:dyDescent="0.25">
      <c r="A1909" s="62" t="s">
        <v>1269</v>
      </c>
      <c r="B1909" s="62" t="s">
        <v>1631</v>
      </c>
      <c r="C1909" s="63"/>
      <c r="D1909" s="64"/>
      <c r="E1909" s="65"/>
      <c r="F1909" s="66"/>
      <c r="G1909" s="63" t="str">
        <f>IF(Edges[[#This Row],[Relationship]]="Tweet","Skip","Show")</f>
        <v>Show</v>
      </c>
      <c r="H1909" s="67"/>
      <c r="I1909" s="68"/>
      <c r="J1909" s="68"/>
      <c r="K1909" s="34"/>
      <c r="L1909" s="75">
        <v>1909</v>
      </c>
      <c r="M190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09" s="77" t="s">
        <v>2278</v>
      </c>
      <c r="O1909" s="79">
        <v>44529.478333333333</v>
      </c>
      <c r="P1909" s="77" t="s">
        <v>2784</v>
      </c>
      <c r="Q1909" s="77"/>
      <c r="R1909" s="77"/>
      <c r="S1909" s="77"/>
      <c r="T1909" s="79">
        <v>44529.478333333333</v>
      </c>
      <c r="U1909" s="80" t="s">
        <v>5600</v>
      </c>
      <c r="V1909" s="77"/>
      <c r="W1909" s="77"/>
      <c r="X1909" s="81" t="s">
        <v>7599</v>
      </c>
      <c r="Y1909" s="77"/>
    </row>
    <row r="1910" spans="1:25" x14ac:dyDescent="0.25">
      <c r="A1910" s="62" t="s">
        <v>1270</v>
      </c>
      <c r="B1910" s="62" t="s">
        <v>1750</v>
      </c>
      <c r="C1910" s="63"/>
      <c r="D1910" s="64"/>
      <c r="E1910" s="65"/>
      <c r="F1910" s="66"/>
      <c r="G1910" s="63" t="str">
        <f>IF(Edges[[#This Row],[Relationship]]="Tweet","Skip","Show")</f>
        <v>Show</v>
      </c>
      <c r="H1910" s="67"/>
      <c r="I1910" s="68"/>
      <c r="J1910" s="68"/>
      <c r="K1910" s="34"/>
      <c r="L1910" s="75">
        <v>1910</v>
      </c>
      <c r="M191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10" s="77" t="s">
        <v>2278</v>
      </c>
      <c r="O1910" s="79">
        <v>44529.475937499999</v>
      </c>
      <c r="P1910" s="77" t="s">
        <v>3064</v>
      </c>
      <c r="Q1910" s="80" t="s">
        <v>3856</v>
      </c>
      <c r="R1910" s="77" t="s">
        <v>4082</v>
      </c>
      <c r="S1910" s="77"/>
      <c r="T1910" s="79">
        <v>44529.475937499999</v>
      </c>
      <c r="U1910" s="80" t="s">
        <v>5601</v>
      </c>
      <c r="V1910" s="77"/>
      <c r="W1910" s="77"/>
      <c r="X1910" s="81" t="s">
        <v>7600</v>
      </c>
      <c r="Y1910" s="77"/>
    </row>
    <row r="1911" spans="1:25" x14ac:dyDescent="0.25">
      <c r="A1911" s="62" t="s">
        <v>1270</v>
      </c>
      <c r="B1911" s="62" t="s">
        <v>2064</v>
      </c>
      <c r="C1911" s="63"/>
      <c r="D1911" s="64"/>
      <c r="E1911" s="65"/>
      <c r="F1911" s="66"/>
      <c r="G1911" s="63" t="str">
        <f>IF(Edges[[#This Row],[Relationship]]="Tweet","Skip","Show")</f>
        <v>Show</v>
      </c>
      <c r="H1911" s="67"/>
      <c r="I1911" s="68"/>
      <c r="J1911" s="68"/>
      <c r="K1911" s="34"/>
      <c r="L1911" s="75">
        <v>1911</v>
      </c>
      <c r="M191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11" s="77" t="s">
        <v>2278</v>
      </c>
      <c r="O1911" s="79">
        <v>44529.475937499999</v>
      </c>
      <c r="P1911" s="77" t="s">
        <v>3064</v>
      </c>
      <c r="Q1911" s="80" t="s">
        <v>3856</v>
      </c>
      <c r="R1911" s="77" t="s">
        <v>4082</v>
      </c>
      <c r="S1911" s="77"/>
      <c r="T1911" s="79">
        <v>44529.475937499999</v>
      </c>
      <c r="U1911" s="80" t="s">
        <v>5601</v>
      </c>
      <c r="V1911" s="77"/>
      <c r="W1911" s="77"/>
      <c r="X1911" s="81" t="s">
        <v>7600</v>
      </c>
      <c r="Y1911" s="77"/>
    </row>
    <row r="1912" spans="1:25" x14ac:dyDescent="0.25">
      <c r="A1912" s="62" t="s">
        <v>1270</v>
      </c>
      <c r="B1912" s="62" t="s">
        <v>2065</v>
      </c>
      <c r="C1912" s="63"/>
      <c r="D1912" s="64"/>
      <c r="E1912" s="65"/>
      <c r="F1912" s="66"/>
      <c r="G1912" s="63" t="str">
        <f>IF(Edges[[#This Row],[Relationship]]="Tweet","Skip","Show")</f>
        <v>Show</v>
      </c>
      <c r="H1912" s="67"/>
      <c r="I1912" s="68"/>
      <c r="J1912" s="68"/>
      <c r="K1912" s="34"/>
      <c r="L1912" s="75">
        <v>1912</v>
      </c>
      <c r="M191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12" s="77" t="s">
        <v>2278</v>
      </c>
      <c r="O1912" s="79">
        <v>44529.478344907409</v>
      </c>
      <c r="P1912" s="77" t="s">
        <v>3065</v>
      </c>
      <c r="Q1912" s="77"/>
      <c r="R1912" s="77"/>
      <c r="S1912" s="77"/>
      <c r="T1912" s="79">
        <v>44529.478344907409</v>
      </c>
      <c r="U1912" s="80" t="s">
        <v>5602</v>
      </c>
      <c r="V1912" s="77"/>
      <c r="W1912" s="77"/>
      <c r="X1912" s="81" t="s">
        <v>7601</v>
      </c>
      <c r="Y1912" s="77"/>
    </row>
    <row r="1913" spans="1:25" x14ac:dyDescent="0.25">
      <c r="A1913" s="62" t="s">
        <v>1270</v>
      </c>
      <c r="B1913" s="62" t="s">
        <v>1751</v>
      </c>
      <c r="C1913" s="63"/>
      <c r="D1913" s="64"/>
      <c r="E1913" s="65"/>
      <c r="F1913" s="66"/>
      <c r="G1913" s="63" t="str">
        <f>IF(Edges[[#This Row],[Relationship]]="Tweet","Skip","Show")</f>
        <v>Show</v>
      </c>
      <c r="H1913" s="67"/>
      <c r="I1913" s="68"/>
      <c r="J1913" s="68"/>
      <c r="K1913" s="34"/>
      <c r="L1913" s="75">
        <v>1913</v>
      </c>
      <c r="M191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13" s="77" t="s">
        <v>2278</v>
      </c>
      <c r="O1913" s="79">
        <v>44529.475937499999</v>
      </c>
      <c r="P1913" s="77" t="s">
        <v>3064</v>
      </c>
      <c r="Q1913" s="80" t="s">
        <v>3856</v>
      </c>
      <c r="R1913" s="77" t="s">
        <v>4082</v>
      </c>
      <c r="S1913" s="77"/>
      <c r="T1913" s="79">
        <v>44529.475937499999</v>
      </c>
      <c r="U1913" s="80" t="s">
        <v>5601</v>
      </c>
      <c r="V1913" s="77"/>
      <c r="W1913" s="77"/>
      <c r="X1913" s="81" t="s">
        <v>7600</v>
      </c>
      <c r="Y1913" s="77"/>
    </row>
    <row r="1914" spans="1:25" x14ac:dyDescent="0.25">
      <c r="A1914" s="62" t="s">
        <v>1271</v>
      </c>
      <c r="B1914" s="62" t="s">
        <v>1933</v>
      </c>
      <c r="C1914" s="63"/>
      <c r="D1914" s="64"/>
      <c r="E1914" s="65"/>
      <c r="F1914" s="66"/>
      <c r="G1914" s="63" t="str">
        <f>IF(Edges[[#This Row],[Relationship]]="Tweet","Skip","Show")</f>
        <v>Show</v>
      </c>
      <c r="H1914" s="67"/>
      <c r="I1914" s="68"/>
      <c r="J1914" s="68"/>
      <c r="K1914" s="34"/>
      <c r="L1914" s="75">
        <v>1914</v>
      </c>
      <c r="M191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14" s="77" t="s">
        <v>2279</v>
      </c>
      <c r="O1914" s="79">
        <v>44529.478692129633</v>
      </c>
      <c r="P1914" s="77" t="s">
        <v>3066</v>
      </c>
      <c r="Q1914" s="77"/>
      <c r="R1914" s="77"/>
      <c r="S1914" s="77"/>
      <c r="T1914" s="79">
        <v>44529.478692129633</v>
      </c>
      <c r="U1914" s="80" t="s">
        <v>5603</v>
      </c>
      <c r="V1914" s="77"/>
      <c r="W1914" s="77"/>
      <c r="X1914" s="81" t="s">
        <v>7602</v>
      </c>
      <c r="Y1914" s="81" t="s">
        <v>8458</v>
      </c>
    </row>
    <row r="1915" spans="1:25" x14ac:dyDescent="0.25">
      <c r="A1915" s="62" t="s">
        <v>1272</v>
      </c>
      <c r="B1915" s="62" t="s">
        <v>1820</v>
      </c>
      <c r="C1915" s="63"/>
      <c r="D1915" s="64"/>
      <c r="E1915" s="65"/>
      <c r="F1915" s="66"/>
      <c r="G1915" s="63" t="str">
        <f>IF(Edges[[#This Row],[Relationship]]="Tweet","Skip","Show")</f>
        <v>Show</v>
      </c>
      <c r="H1915" s="67"/>
      <c r="I1915" s="68"/>
      <c r="J1915" s="68"/>
      <c r="K1915" s="34"/>
      <c r="L1915" s="75">
        <v>1915</v>
      </c>
      <c r="M191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15" s="77" t="s">
        <v>2278</v>
      </c>
      <c r="O1915" s="79">
        <v>44529.478958333333</v>
      </c>
      <c r="P1915" s="77" t="s">
        <v>3067</v>
      </c>
      <c r="Q1915" s="80" t="s">
        <v>3857</v>
      </c>
      <c r="R1915" s="77" t="s">
        <v>4017</v>
      </c>
      <c r="S1915" s="77" t="s">
        <v>4133</v>
      </c>
      <c r="T1915" s="79">
        <v>44529.478958333333</v>
      </c>
      <c r="U1915" s="80" t="s">
        <v>5604</v>
      </c>
      <c r="V1915" s="77"/>
      <c r="W1915" s="77"/>
      <c r="X1915" s="81" t="s">
        <v>7603</v>
      </c>
      <c r="Y1915" s="77"/>
    </row>
    <row r="1916" spans="1:25" x14ac:dyDescent="0.25">
      <c r="A1916" s="62" t="s">
        <v>1272</v>
      </c>
      <c r="B1916" s="62" t="s">
        <v>1528</v>
      </c>
      <c r="C1916" s="63"/>
      <c r="D1916" s="64"/>
      <c r="E1916" s="65"/>
      <c r="F1916" s="66"/>
      <c r="G1916" s="63" t="str">
        <f>IF(Edges[[#This Row],[Relationship]]="Tweet","Skip","Show")</f>
        <v>Show</v>
      </c>
      <c r="H1916" s="67"/>
      <c r="I1916" s="68"/>
      <c r="J1916" s="68"/>
      <c r="K1916" s="34"/>
      <c r="L1916" s="75">
        <v>1916</v>
      </c>
      <c r="M191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16" s="77" t="s">
        <v>2278</v>
      </c>
      <c r="O1916" s="79">
        <v>44529.478958333333</v>
      </c>
      <c r="P1916" s="77" t="s">
        <v>3067</v>
      </c>
      <c r="Q1916" s="80" t="s">
        <v>3857</v>
      </c>
      <c r="R1916" s="77" t="s">
        <v>4017</v>
      </c>
      <c r="S1916" s="77" t="s">
        <v>4133</v>
      </c>
      <c r="T1916" s="79">
        <v>44529.478958333333</v>
      </c>
      <c r="U1916" s="80" t="s">
        <v>5604</v>
      </c>
      <c r="V1916" s="77"/>
      <c r="W1916" s="77"/>
      <c r="X1916" s="81" t="s">
        <v>7603</v>
      </c>
      <c r="Y1916" s="77"/>
    </row>
    <row r="1917" spans="1:25" x14ac:dyDescent="0.25">
      <c r="A1917" s="62" t="s">
        <v>1273</v>
      </c>
      <c r="B1917" s="62" t="s">
        <v>1273</v>
      </c>
      <c r="C1917" s="63"/>
      <c r="D1917" s="64"/>
      <c r="E1917" s="65"/>
      <c r="F1917" s="66"/>
      <c r="G1917" s="63" t="str">
        <f>IF(Edges[[#This Row],[Relationship]]="Tweet","Skip","Show")</f>
        <v>Skip</v>
      </c>
      <c r="H1917" s="67"/>
      <c r="I1917" s="68"/>
      <c r="J1917" s="68"/>
      <c r="K1917" s="34"/>
      <c r="L1917" s="75">
        <v>1917</v>
      </c>
      <c r="M191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17" s="77" t="s">
        <v>178</v>
      </c>
      <c r="O1917" s="79">
        <v>44529.416712962964</v>
      </c>
      <c r="P1917" s="77" t="s">
        <v>3068</v>
      </c>
      <c r="Q1917" s="77" t="s">
        <v>3858</v>
      </c>
      <c r="R1917" s="77" t="s">
        <v>4083</v>
      </c>
      <c r="S1917" s="77"/>
      <c r="T1917" s="79">
        <v>44529.416712962964</v>
      </c>
      <c r="U1917" s="80" t="s">
        <v>5605</v>
      </c>
      <c r="V1917" s="77"/>
      <c r="W1917" s="77"/>
      <c r="X1917" s="81" t="s">
        <v>7604</v>
      </c>
      <c r="Y1917" s="77"/>
    </row>
    <row r="1918" spans="1:25" x14ac:dyDescent="0.25">
      <c r="A1918" s="62" t="s">
        <v>1273</v>
      </c>
      <c r="B1918" s="62" t="s">
        <v>1273</v>
      </c>
      <c r="C1918" s="63"/>
      <c r="D1918" s="64"/>
      <c r="E1918" s="65"/>
      <c r="F1918" s="66"/>
      <c r="G1918" s="63" t="str">
        <f>IF(Edges[[#This Row],[Relationship]]="Tweet","Skip","Show")</f>
        <v>Skip</v>
      </c>
      <c r="H1918" s="67"/>
      <c r="I1918" s="68"/>
      <c r="J1918" s="68"/>
      <c r="K1918" s="34"/>
      <c r="L1918" s="75">
        <v>1918</v>
      </c>
      <c r="M191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18" s="77" t="s">
        <v>178</v>
      </c>
      <c r="O1918" s="79">
        <v>44529.479212962964</v>
      </c>
      <c r="P1918" s="77" t="s">
        <v>3069</v>
      </c>
      <c r="Q1918" s="77" t="s">
        <v>3859</v>
      </c>
      <c r="R1918" s="77" t="s">
        <v>4083</v>
      </c>
      <c r="S1918" s="77" t="s">
        <v>4195</v>
      </c>
      <c r="T1918" s="79">
        <v>44529.479212962964</v>
      </c>
      <c r="U1918" s="80" t="s">
        <v>5606</v>
      </c>
      <c r="V1918" s="77"/>
      <c r="W1918" s="77"/>
      <c r="X1918" s="81" t="s">
        <v>7605</v>
      </c>
      <c r="Y1918" s="77"/>
    </row>
    <row r="1919" spans="1:25" x14ac:dyDescent="0.25">
      <c r="A1919" s="62" t="s">
        <v>1274</v>
      </c>
      <c r="B1919" s="62" t="s">
        <v>1274</v>
      </c>
      <c r="C1919" s="63"/>
      <c r="D1919" s="64"/>
      <c r="E1919" s="65"/>
      <c r="F1919" s="66"/>
      <c r="G1919" s="63" t="str">
        <f>IF(Edges[[#This Row],[Relationship]]="Tweet","Skip","Show")</f>
        <v>Skip</v>
      </c>
      <c r="H1919" s="67"/>
      <c r="I1919" s="68"/>
      <c r="J1919" s="68"/>
      <c r="K1919" s="34"/>
      <c r="L1919" s="75">
        <v>1919</v>
      </c>
      <c r="M191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19" s="77" t="s">
        <v>178</v>
      </c>
      <c r="O1919" s="79">
        <v>44529.479513888888</v>
      </c>
      <c r="P1919" s="77" t="s">
        <v>3070</v>
      </c>
      <c r="Q1919" s="77"/>
      <c r="R1919" s="77"/>
      <c r="S1919" s="77"/>
      <c r="T1919" s="79">
        <v>44529.479513888888</v>
      </c>
      <c r="U1919" s="80" t="s">
        <v>5607</v>
      </c>
      <c r="V1919" s="77"/>
      <c r="W1919" s="77"/>
      <c r="X1919" s="81" t="s">
        <v>7606</v>
      </c>
      <c r="Y1919" s="77"/>
    </row>
    <row r="1920" spans="1:25" x14ac:dyDescent="0.25">
      <c r="A1920" s="62" t="s">
        <v>1275</v>
      </c>
      <c r="B1920" s="62" t="s">
        <v>1627</v>
      </c>
      <c r="C1920" s="63"/>
      <c r="D1920" s="64"/>
      <c r="E1920" s="65"/>
      <c r="F1920" s="66"/>
      <c r="G1920" s="63" t="str">
        <f>IF(Edges[[#This Row],[Relationship]]="Tweet","Skip","Show")</f>
        <v>Show</v>
      </c>
      <c r="H1920" s="67"/>
      <c r="I1920" s="68"/>
      <c r="J1920" s="68"/>
      <c r="K1920" s="34"/>
      <c r="L1920" s="75">
        <v>1920</v>
      </c>
      <c r="M192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20" s="77" t="s">
        <v>2279</v>
      </c>
      <c r="O1920" s="79">
        <v>44529.451666666668</v>
      </c>
      <c r="P1920" s="77" t="s">
        <v>3071</v>
      </c>
      <c r="Q1920" s="77"/>
      <c r="R1920" s="77"/>
      <c r="S1920" s="77"/>
      <c r="T1920" s="79">
        <v>44529.451666666668</v>
      </c>
      <c r="U1920" s="80" t="s">
        <v>5608</v>
      </c>
      <c r="V1920" s="77"/>
      <c r="W1920" s="77"/>
      <c r="X1920" s="81" t="s">
        <v>7607</v>
      </c>
      <c r="Y1920" s="81" t="s">
        <v>8228</v>
      </c>
    </row>
    <row r="1921" spans="1:25" x14ac:dyDescent="0.25">
      <c r="A1921" s="62" t="s">
        <v>1276</v>
      </c>
      <c r="B1921" s="62" t="s">
        <v>1275</v>
      </c>
      <c r="C1921" s="63"/>
      <c r="D1921" s="64"/>
      <c r="E1921" s="65"/>
      <c r="F1921" s="66"/>
      <c r="G1921" s="63" t="str">
        <f>IF(Edges[[#This Row],[Relationship]]="Tweet","Skip","Show")</f>
        <v>Show</v>
      </c>
      <c r="H1921" s="67"/>
      <c r="I1921" s="68"/>
      <c r="J1921" s="68"/>
      <c r="K1921" s="34"/>
      <c r="L1921" s="75">
        <v>1921</v>
      </c>
      <c r="M192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21" s="77" t="s">
        <v>2278</v>
      </c>
      <c r="O1921" s="79">
        <v>44529.453240740739</v>
      </c>
      <c r="P1921" s="77" t="s">
        <v>3072</v>
      </c>
      <c r="Q1921" s="77"/>
      <c r="R1921" s="77"/>
      <c r="S1921" s="77"/>
      <c r="T1921" s="79">
        <v>44529.453240740739</v>
      </c>
      <c r="U1921" s="80" t="s">
        <v>5609</v>
      </c>
      <c r="V1921" s="77"/>
      <c r="W1921" s="77"/>
      <c r="X1921" s="81" t="s">
        <v>7608</v>
      </c>
      <c r="Y1921" s="77"/>
    </row>
    <row r="1922" spans="1:25" x14ac:dyDescent="0.25">
      <c r="A1922" s="62" t="s">
        <v>1276</v>
      </c>
      <c r="B1922" s="62" t="s">
        <v>1627</v>
      </c>
      <c r="C1922" s="63"/>
      <c r="D1922" s="64"/>
      <c r="E1922" s="65"/>
      <c r="F1922" s="66"/>
      <c r="G1922" s="63" t="str">
        <f>IF(Edges[[#This Row],[Relationship]]="Tweet","Skip","Show")</f>
        <v>Show</v>
      </c>
      <c r="H1922" s="67"/>
      <c r="I1922" s="68"/>
      <c r="J1922" s="68"/>
      <c r="K1922" s="34"/>
      <c r="L1922" s="75">
        <v>1922</v>
      </c>
      <c r="M192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22" s="77" t="s">
        <v>2278</v>
      </c>
      <c r="O1922" s="79">
        <v>44529.4528125</v>
      </c>
      <c r="P1922" s="77" t="s">
        <v>2980</v>
      </c>
      <c r="Q1922" s="77"/>
      <c r="R1922" s="77"/>
      <c r="S1922" s="77"/>
      <c r="T1922" s="79">
        <v>44529.4528125</v>
      </c>
      <c r="U1922" s="80" t="s">
        <v>5610</v>
      </c>
      <c r="V1922" s="77"/>
      <c r="W1922" s="77"/>
      <c r="X1922" s="81" t="s">
        <v>7609</v>
      </c>
      <c r="Y1922" s="77"/>
    </row>
    <row r="1923" spans="1:25" x14ac:dyDescent="0.25">
      <c r="A1923" s="62" t="s">
        <v>1276</v>
      </c>
      <c r="B1923" s="62" t="s">
        <v>1627</v>
      </c>
      <c r="C1923" s="63"/>
      <c r="D1923" s="64"/>
      <c r="E1923" s="65"/>
      <c r="F1923" s="66"/>
      <c r="G1923" s="63" t="str">
        <f>IF(Edges[[#This Row],[Relationship]]="Tweet","Skip","Show")</f>
        <v>Show</v>
      </c>
      <c r="H1923" s="67"/>
      <c r="I1923" s="68"/>
      <c r="J1923" s="68"/>
      <c r="K1923" s="34"/>
      <c r="L1923" s="75">
        <v>1923</v>
      </c>
      <c r="M192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23" s="77" t="s">
        <v>2278</v>
      </c>
      <c r="O1923" s="79">
        <v>44529.453240740739</v>
      </c>
      <c r="P1923" s="77" t="s">
        <v>3072</v>
      </c>
      <c r="Q1923" s="77"/>
      <c r="R1923" s="77"/>
      <c r="S1923" s="77"/>
      <c r="T1923" s="79">
        <v>44529.453240740739</v>
      </c>
      <c r="U1923" s="80" t="s">
        <v>5609</v>
      </c>
      <c r="V1923" s="77"/>
      <c r="W1923" s="77"/>
      <c r="X1923" s="81" t="s">
        <v>7608</v>
      </c>
      <c r="Y1923" s="77"/>
    </row>
    <row r="1924" spans="1:25" x14ac:dyDescent="0.25">
      <c r="A1924" s="62" t="s">
        <v>1276</v>
      </c>
      <c r="B1924" s="62" t="s">
        <v>1627</v>
      </c>
      <c r="C1924" s="63"/>
      <c r="D1924" s="64"/>
      <c r="E1924" s="65"/>
      <c r="F1924" s="66"/>
      <c r="G1924" s="63" t="str">
        <f>IF(Edges[[#This Row],[Relationship]]="Tweet","Skip","Show")</f>
        <v>Show</v>
      </c>
      <c r="H1924" s="67"/>
      <c r="I1924" s="68"/>
      <c r="J1924" s="68"/>
      <c r="K1924" s="34"/>
      <c r="L1924" s="75">
        <v>1924</v>
      </c>
      <c r="M192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24" s="77" t="s">
        <v>2278</v>
      </c>
      <c r="O1924" s="79">
        <v>44529.479560185187</v>
      </c>
      <c r="P1924" s="77" t="s">
        <v>3073</v>
      </c>
      <c r="Q1924" s="77"/>
      <c r="R1924" s="77"/>
      <c r="S1924" s="77"/>
      <c r="T1924" s="79">
        <v>44529.479560185187</v>
      </c>
      <c r="U1924" s="80" t="s">
        <v>5611</v>
      </c>
      <c r="V1924" s="77"/>
      <c r="W1924" s="77"/>
      <c r="X1924" s="81" t="s">
        <v>7610</v>
      </c>
      <c r="Y1924" s="77"/>
    </row>
    <row r="1925" spans="1:25" x14ac:dyDescent="0.25">
      <c r="A1925" s="62" t="s">
        <v>1277</v>
      </c>
      <c r="B1925" s="62" t="s">
        <v>1627</v>
      </c>
      <c r="C1925" s="63"/>
      <c r="D1925" s="64"/>
      <c r="E1925" s="65"/>
      <c r="F1925" s="66"/>
      <c r="G1925" s="63" t="str">
        <f>IF(Edges[[#This Row],[Relationship]]="Tweet","Skip","Show")</f>
        <v>Show</v>
      </c>
      <c r="H1925" s="67"/>
      <c r="I1925" s="68"/>
      <c r="J1925" s="68"/>
      <c r="K1925" s="34"/>
      <c r="L1925" s="75">
        <v>1925</v>
      </c>
      <c r="M192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25" s="77" t="s">
        <v>2278</v>
      </c>
      <c r="O1925" s="79">
        <v>44529.466643518521</v>
      </c>
      <c r="P1925" s="77" t="s">
        <v>2980</v>
      </c>
      <c r="Q1925" s="77"/>
      <c r="R1925" s="77"/>
      <c r="S1925" s="77"/>
      <c r="T1925" s="79">
        <v>44529.466643518521</v>
      </c>
      <c r="U1925" s="80" t="s">
        <v>5612</v>
      </c>
      <c r="V1925" s="77"/>
      <c r="W1925" s="77"/>
      <c r="X1925" s="81" t="s">
        <v>7611</v>
      </c>
      <c r="Y1925" s="77"/>
    </row>
    <row r="1926" spans="1:25" x14ac:dyDescent="0.25">
      <c r="A1926" s="62" t="s">
        <v>1277</v>
      </c>
      <c r="B1926" s="62" t="s">
        <v>1627</v>
      </c>
      <c r="C1926" s="63"/>
      <c r="D1926" s="64"/>
      <c r="E1926" s="65"/>
      <c r="F1926" s="66"/>
      <c r="G1926" s="63" t="str">
        <f>IF(Edges[[#This Row],[Relationship]]="Tweet","Skip","Show")</f>
        <v>Show</v>
      </c>
      <c r="H1926" s="67"/>
      <c r="I1926" s="68"/>
      <c r="J1926" s="68"/>
      <c r="K1926" s="34"/>
      <c r="L1926" s="75">
        <v>1926</v>
      </c>
      <c r="M192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26" s="77" t="s">
        <v>2278</v>
      </c>
      <c r="O1926" s="79">
        <v>44529.479618055557</v>
      </c>
      <c r="P1926" s="77" t="s">
        <v>3073</v>
      </c>
      <c r="Q1926" s="77"/>
      <c r="R1926" s="77"/>
      <c r="S1926" s="77"/>
      <c r="T1926" s="79">
        <v>44529.479618055557</v>
      </c>
      <c r="U1926" s="80" t="s">
        <v>5613</v>
      </c>
      <c r="V1926" s="77"/>
      <c r="W1926" s="77"/>
      <c r="X1926" s="81" t="s">
        <v>7612</v>
      </c>
      <c r="Y1926" s="77"/>
    </row>
    <row r="1927" spans="1:25" x14ac:dyDescent="0.25">
      <c r="A1927" s="62" t="s">
        <v>1278</v>
      </c>
      <c r="B1927" s="62" t="s">
        <v>2001</v>
      </c>
      <c r="C1927" s="63"/>
      <c r="D1927" s="64"/>
      <c r="E1927" s="65"/>
      <c r="F1927" s="66"/>
      <c r="G1927" s="63" t="str">
        <f>IF(Edges[[#This Row],[Relationship]]="Tweet","Skip","Show")</f>
        <v>Show</v>
      </c>
      <c r="H1927" s="67"/>
      <c r="I1927" s="68"/>
      <c r="J1927" s="68"/>
      <c r="K1927" s="34"/>
      <c r="L1927" s="75">
        <v>1927</v>
      </c>
      <c r="M192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27" s="77" t="s">
        <v>2278</v>
      </c>
      <c r="O1927" s="79">
        <v>44529.479907407411</v>
      </c>
      <c r="P1927" s="77" t="s">
        <v>2858</v>
      </c>
      <c r="Q1927" s="77"/>
      <c r="R1927" s="77"/>
      <c r="S1927" s="77"/>
      <c r="T1927" s="79">
        <v>44529.479907407411</v>
      </c>
      <c r="U1927" s="80" t="s">
        <v>5614</v>
      </c>
      <c r="V1927" s="77"/>
      <c r="W1927" s="77"/>
      <c r="X1927" s="81" t="s">
        <v>7613</v>
      </c>
      <c r="Y1927" s="77"/>
    </row>
    <row r="1928" spans="1:25" x14ac:dyDescent="0.25">
      <c r="A1928" s="62" t="s">
        <v>1278</v>
      </c>
      <c r="B1928" s="62" t="s">
        <v>2002</v>
      </c>
      <c r="C1928" s="63"/>
      <c r="D1928" s="64"/>
      <c r="E1928" s="65"/>
      <c r="F1928" s="66"/>
      <c r="G1928" s="63" t="str">
        <f>IF(Edges[[#This Row],[Relationship]]="Tweet","Skip","Show")</f>
        <v>Show</v>
      </c>
      <c r="H1928" s="67"/>
      <c r="I1928" s="68"/>
      <c r="J1928" s="68"/>
      <c r="K1928" s="34"/>
      <c r="L1928" s="75">
        <v>1928</v>
      </c>
      <c r="M192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28" s="77" t="s">
        <v>2278</v>
      </c>
      <c r="O1928" s="79">
        <v>44529.479907407411</v>
      </c>
      <c r="P1928" s="77" t="s">
        <v>2858</v>
      </c>
      <c r="Q1928" s="77"/>
      <c r="R1928" s="77"/>
      <c r="S1928" s="77"/>
      <c r="T1928" s="79">
        <v>44529.479907407411</v>
      </c>
      <c r="U1928" s="80" t="s">
        <v>5614</v>
      </c>
      <c r="V1928" s="77"/>
      <c r="W1928" s="77"/>
      <c r="X1928" s="81" t="s">
        <v>7613</v>
      </c>
      <c r="Y1928" s="77"/>
    </row>
    <row r="1929" spans="1:25" x14ac:dyDescent="0.25">
      <c r="A1929" s="62" t="s">
        <v>1278</v>
      </c>
      <c r="B1929" s="62" t="s">
        <v>2003</v>
      </c>
      <c r="C1929" s="63"/>
      <c r="D1929" s="64"/>
      <c r="E1929" s="65"/>
      <c r="F1929" s="66"/>
      <c r="G1929" s="63" t="str">
        <f>IF(Edges[[#This Row],[Relationship]]="Tweet","Skip","Show")</f>
        <v>Show</v>
      </c>
      <c r="H1929" s="67"/>
      <c r="I1929" s="68"/>
      <c r="J1929" s="68"/>
      <c r="K1929" s="34"/>
      <c r="L1929" s="75">
        <v>1929</v>
      </c>
      <c r="M192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29" s="77" t="s">
        <v>2278</v>
      </c>
      <c r="O1929" s="79">
        <v>44529.479907407411</v>
      </c>
      <c r="P1929" s="77" t="s">
        <v>2858</v>
      </c>
      <c r="Q1929" s="77"/>
      <c r="R1929" s="77"/>
      <c r="S1929" s="77"/>
      <c r="T1929" s="79">
        <v>44529.479907407411</v>
      </c>
      <c r="U1929" s="80" t="s">
        <v>5614</v>
      </c>
      <c r="V1929" s="77"/>
      <c r="W1929" s="77"/>
      <c r="X1929" s="81" t="s">
        <v>7613</v>
      </c>
      <c r="Y1929" s="77"/>
    </row>
    <row r="1930" spans="1:25" x14ac:dyDescent="0.25">
      <c r="A1930" s="62" t="s">
        <v>1278</v>
      </c>
      <c r="B1930" s="62" t="s">
        <v>2004</v>
      </c>
      <c r="C1930" s="63"/>
      <c r="D1930" s="64"/>
      <c r="E1930" s="65"/>
      <c r="F1930" s="66"/>
      <c r="G1930" s="63" t="str">
        <f>IF(Edges[[#This Row],[Relationship]]="Tweet","Skip","Show")</f>
        <v>Show</v>
      </c>
      <c r="H1930" s="67"/>
      <c r="I1930" s="68"/>
      <c r="J1930" s="68"/>
      <c r="K1930" s="34"/>
      <c r="L1930" s="75">
        <v>1930</v>
      </c>
      <c r="M193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30" s="77" t="s">
        <v>2278</v>
      </c>
      <c r="O1930" s="79">
        <v>44529.479907407411</v>
      </c>
      <c r="P1930" s="77" t="s">
        <v>2858</v>
      </c>
      <c r="Q1930" s="77"/>
      <c r="R1930" s="77"/>
      <c r="S1930" s="77"/>
      <c r="T1930" s="79">
        <v>44529.479907407411</v>
      </c>
      <c r="U1930" s="80" t="s">
        <v>5614</v>
      </c>
      <c r="V1930" s="77"/>
      <c r="W1930" s="77"/>
      <c r="X1930" s="81" t="s">
        <v>7613</v>
      </c>
      <c r="Y1930" s="77"/>
    </row>
    <row r="1931" spans="1:25" x14ac:dyDescent="0.25">
      <c r="A1931" s="62" t="s">
        <v>1278</v>
      </c>
      <c r="B1931" s="62" t="s">
        <v>2005</v>
      </c>
      <c r="C1931" s="63"/>
      <c r="D1931" s="64"/>
      <c r="E1931" s="65"/>
      <c r="F1931" s="66"/>
      <c r="G1931" s="63" t="str">
        <f>IF(Edges[[#This Row],[Relationship]]="Tweet","Skip","Show")</f>
        <v>Show</v>
      </c>
      <c r="H1931" s="67"/>
      <c r="I1931" s="68"/>
      <c r="J1931" s="68"/>
      <c r="K1931" s="34"/>
      <c r="L1931" s="75">
        <v>1931</v>
      </c>
      <c r="M193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31" s="77" t="s">
        <v>2278</v>
      </c>
      <c r="O1931" s="79">
        <v>44529.479907407411</v>
      </c>
      <c r="P1931" s="77" t="s">
        <v>2858</v>
      </c>
      <c r="Q1931" s="77"/>
      <c r="R1931" s="77"/>
      <c r="S1931" s="77"/>
      <c r="T1931" s="79">
        <v>44529.479907407411</v>
      </c>
      <c r="U1931" s="80" t="s">
        <v>5614</v>
      </c>
      <c r="V1931" s="77"/>
      <c r="W1931" s="77"/>
      <c r="X1931" s="81" t="s">
        <v>7613</v>
      </c>
      <c r="Y1931" s="77"/>
    </row>
    <row r="1932" spans="1:25" x14ac:dyDescent="0.25">
      <c r="A1932" s="62" t="s">
        <v>1278</v>
      </c>
      <c r="B1932" s="62" t="s">
        <v>1657</v>
      </c>
      <c r="C1932" s="63"/>
      <c r="D1932" s="64"/>
      <c r="E1932" s="65"/>
      <c r="F1932" s="66"/>
      <c r="G1932" s="63" t="str">
        <f>IF(Edges[[#This Row],[Relationship]]="Tweet","Skip","Show")</f>
        <v>Show</v>
      </c>
      <c r="H1932" s="67"/>
      <c r="I1932" s="68"/>
      <c r="J1932" s="68"/>
      <c r="K1932" s="34"/>
      <c r="L1932" s="75">
        <v>1932</v>
      </c>
      <c r="M193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32" s="77" t="s">
        <v>2278</v>
      </c>
      <c r="O1932" s="79">
        <v>44529.479907407411</v>
      </c>
      <c r="P1932" s="77" t="s">
        <v>2858</v>
      </c>
      <c r="Q1932" s="77"/>
      <c r="R1932" s="77"/>
      <c r="S1932" s="77"/>
      <c r="T1932" s="79">
        <v>44529.479907407411</v>
      </c>
      <c r="U1932" s="80" t="s">
        <v>5614</v>
      </c>
      <c r="V1932" s="77"/>
      <c r="W1932" s="77"/>
      <c r="X1932" s="81" t="s">
        <v>7613</v>
      </c>
      <c r="Y1932" s="77"/>
    </row>
    <row r="1933" spans="1:25" x14ac:dyDescent="0.25">
      <c r="A1933" s="62" t="s">
        <v>1279</v>
      </c>
      <c r="B1933" s="62" t="s">
        <v>1863</v>
      </c>
      <c r="C1933" s="63"/>
      <c r="D1933" s="64"/>
      <c r="E1933" s="65"/>
      <c r="F1933" s="66"/>
      <c r="G1933" s="63" t="str">
        <f>IF(Edges[[#This Row],[Relationship]]="Tweet","Skip","Show")</f>
        <v>Show</v>
      </c>
      <c r="H1933" s="67"/>
      <c r="I1933" s="68"/>
      <c r="J1933" s="68"/>
      <c r="K1933" s="34"/>
      <c r="L1933" s="75">
        <v>1933</v>
      </c>
      <c r="M193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33" s="77" t="s">
        <v>2278</v>
      </c>
      <c r="O1933" s="79">
        <v>44529.480150462965</v>
      </c>
      <c r="P1933" s="77" t="s">
        <v>2534</v>
      </c>
      <c r="Q1933" s="77"/>
      <c r="R1933" s="77"/>
      <c r="S1933" s="77"/>
      <c r="T1933" s="79">
        <v>44529.480150462965</v>
      </c>
      <c r="U1933" s="80" t="s">
        <v>5615</v>
      </c>
      <c r="V1933" s="77"/>
      <c r="W1933" s="77"/>
      <c r="X1933" s="81" t="s">
        <v>7614</v>
      </c>
      <c r="Y1933" s="77"/>
    </row>
    <row r="1934" spans="1:25" x14ac:dyDescent="0.25">
      <c r="A1934" s="62" t="s">
        <v>1280</v>
      </c>
      <c r="B1934" s="62" t="s">
        <v>2066</v>
      </c>
      <c r="C1934" s="63"/>
      <c r="D1934" s="64"/>
      <c r="E1934" s="65"/>
      <c r="F1934" s="66"/>
      <c r="G1934" s="63" t="str">
        <f>IF(Edges[[#This Row],[Relationship]]="Tweet","Skip","Show")</f>
        <v>Show</v>
      </c>
      <c r="H1934" s="67"/>
      <c r="I1934" s="68"/>
      <c r="J1934" s="68"/>
      <c r="K1934" s="34"/>
      <c r="L1934" s="75">
        <v>1934</v>
      </c>
      <c r="M193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34" s="77" t="s">
        <v>2279</v>
      </c>
      <c r="O1934" s="79">
        <v>44529.480185185188</v>
      </c>
      <c r="P1934" s="77" t="s">
        <v>3074</v>
      </c>
      <c r="Q1934" s="77"/>
      <c r="R1934" s="77"/>
      <c r="S1934" s="77"/>
      <c r="T1934" s="79">
        <v>44529.480185185188</v>
      </c>
      <c r="U1934" s="80" t="s">
        <v>5616</v>
      </c>
      <c r="V1934" s="77"/>
      <c r="W1934" s="77"/>
      <c r="X1934" s="81" t="s">
        <v>7615</v>
      </c>
      <c r="Y1934" s="81" t="s">
        <v>8459</v>
      </c>
    </row>
    <row r="1935" spans="1:25" x14ac:dyDescent="0.25">
      <c r="A1935" s="62" t="s">
        <v>1281</v>
      </c>
      <c r="B1935" s="62" t="s">
        <v>1631</v>
      </c>
      <c r="C1935" s="63"/>
      <c r="D1935" s="64"/>
      <c r="E1935" s="65"/>
      <c r="F1935" s="66"/>
      <c r="G1935" s="63" t="str">
        <f>IF(Edges[[#This Row],[Relationship]]="Tweet","Skip","Show")</f>
        <v>Show</v>
      </c>
      <c r="H1935" s="67"/>
      <c r="I1935" s="68"/>
      <c r="J1935" s="68"/>
      <c r="K1935" s="34"/>
      <c r="L1935" s="75">
        <v>1935</v>
      </c>
      <c r="M193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35" s="77" t="s">
        <v>2278</v>
      </c>
      <c r="O1935" s="79">
        <v>44529.480914351851</v>
      </c>
      <c r="P1935" s="77" t="s">
        <v>2784</v>
      </c>
      <c r="Q1935" s="77"/>
      <c r="R1935" s="77"/>
      <c r="S1935" s="77"/>
      <c r="T1935" s="79">
        <v>44529.480914351851</v>
      </c>
      <c r="U1935" s="80" t="s">
        <v>5617</v>
      </c>
      <c r="V1935" s="77"/>
      <c r="W1935" s="77"/>
      <c r="X1935" s="81" t="s">
        <v>7616</v>
      </c>
      <c r="Y1935" s="77"/>
    </row>
    <row r="1936" spans="1:25" x14ac:dyDescent="0.25">
      <c r="A1936" s="62" t="s">
        <v>1282</v>
      </c>
      <c r="B1936" s="62" t="s">
        <v>1282</v>
      </c>
      <c r="C1936" s="63"/>
      <c r="D1936" s="64"/>
      <c r="E1936" s="65"/>
      <c r="F1936" s="66"/>
      <c r="G1936" s="63" t="str">
        <f>IF(Edges[[#This Row],[Relationship]]="Tweet","Skip","Show")</f>
        <v>Skip</v>
      </c>
      <c r="H1936" s="67"/>
      <c r="I1936" s="68"/>
      <c r="J1936" s="68"/>
      <c r="K1936" s="34"/>
      <c r="L1936" s="75">
        <v>1936</v>
      </c>
      <c r="M193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36" s="77" t="s">
        <v>178</v>
      </c>
      <c r="O1936" s="79">
        <v>44529.481099537035</v>
      </c>
      <c r="P1936" s="77" t="s">
        <v>3075</v>
      </c>
      <c r="Q1936" s="80" t="s">
        <v>3860</v>
      </c>
      <c r="R1936" s="77" t="s">
        <v>4084</v>
      </c>
      <c r="S1936" s="77" t="s">
        <v>4196</v>
      </c>
      <c r="T1936" s="79">
        <v>44529.481099537035</v>
      </c>
      <c r="U1936" s="80" t="s">
        <v>5618</v>
      </c>
      <c r="V1936" s="77"/>
      <c r="W1936" s="77"/>
      <c r="X1936" s="81" t="s">
        <v>7617</v>
      </c>
      <c r="Y1936" s="77"/>
    </row>
    <row r="1937" spans="1:25" x14ac:dyDescent="0.25">
      <c r="A1937" s="62" t="s">
        <v>1283</v>
      </c>
      <c r="B1937" s="62" t="s">
        <v>1660</v>
      </c>
      <c r="C1937" s="63"/>
      <c r="D1937" s="64"/>
      <c r="E1937" s="65"/>
      <c r="F1937" s="66"/>
      <c r="G1937" s="63" t="str">
        <f>IF(Edges[[#This Row],[Relationship]]="Tweet","Skip","Show")</f>
        <v>Show</v>
      </c>
      <c r="H1937" s="67"/>
      <c r="I1937" s="68"/>
      <c r="J1937" s="68"/>
      <c r="K1937" s="34"/>
      <c r="L1937" s="75">
        <v>1937</v>
      </c>
      <c r="M193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37" s="77" t="s">
        <v>2278</v>
      </c>
      <c r="O1937" s="79">
        <v>44529.481180555558</v>
      </c>
      <c r="P1937" s="77" t="s">
        <v>3017</v>
      </c>
      <c r="Q1937" s="77"/>
      <c r="R1937" s="77"/>
      <c r="S1937" s="77"/>
      <c r="T1937" s="79">
        <v>44529.481180555558</v>
      </c>
      <c r="U1937" s="80" t="s">
        <v>5619</v>
      </c>
      <c r="V1937" s="77"/>
      <c r="W1937" s="77"/>
      <c r="X1937" s="81" t="s">
        <v>7618</v>
      </c>
      <c r="Y1937" s="77"/>
    </row>
    <row r="1938" spans="1:25" x14ac:dyDescent="0.25">
      <c r="A1938" s="62" t="s">
        <v>1284</v>
      </c>
      <c r="B1938" s="62" t="s">
        <v>1607</v>
      </c>
      <c r="C1938" s="63"/>
      <c r="D1938" s="64"/>
      <c r="E1938" s="65"/>
      <c r="F1938" s="66"/>
      <c r="G1938" s="63" t="str">
        <f>IF(Edges[[#This Row],[Relationship]]="Tweet","Skip","Show")</f>
        <v>Show</v>
      </c>
      <c r="H1938" s="67"/>
      <c r="I1938" s="68"/>
      <c r="J1938" s="68"/>
      <c r="K1938" s="34"/>
      <c r="L1938" s="75">
        <v>1938</v>
      </c>
      <c r="M193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38" s="77" t="s">
        <v>2278</v>
      </c>
      <c r="O1938" s="79">
        <v>44529.481192129628</v>
      </c>
      <c r="P1938" s="77" t="s">
        <v>3037</v>
      </c>
      <c r="Q1938" s="77"/>
      <c r="R1938" s="77"/>
      <c r="S1938" s="77"/>
      <c r="T1938" s="79">
        <v>44529.481192129628</v>
      </c>
      <c r="U1938" s="80" t="s">
        <v>5620</v>
      </c>
      <c r="V1938" s="77"/>
      <c r="W1938" s="77"/>
      <c r="X1938" s="81" t="s">
        <v>7619</v>
      </c>
      <c r="Y1938" s="77"/>
    </row>
    <row r="1939" spans="1:25" x14ac:dyDescent="0.25">
      <c r="A1939" s="62" t="s">
        <v>1285</v>
      </c>
      <c r="B1939" s="62" t="s">
        <v>1607</v>
      </c>
      <c r="C1939" s="63"/>
      <c r="D1939" s="64"/>
      <c r="E1939" s="65"/>
      <c r="F1939" s="66"/>
      <c r="G1939" s="63" t="str">
        <f>IF(Edges[[#This Row],[Relationship]]="Tweet","Skip","Show")</f>
        <v>Show</v>
      </c>
      <c r="H1939" s="67"/>
      <c r="I1939" s="68"/>
      <c r="J1939" s="68"/>
      <c r="K1939" s="34"/>
      <c r="L1939" s="75">
        <v>1939</v>
      </c>
      <c r="M193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39" s="77" t="s">
        <v>2278</v>
      </c>
      <c r="O1939" s="79">
        <v>44529.481481481482</v>
      </c>
      <c r="P1939" s="77" t="s">
        <v>3037</v>
      </c>
      <c r="Q1939" s="77"/>
      <c r="R1939" s="77"/>
      <c r="S1939" s="77"/>
      <c r="T1939" s="79">
        <v>44529.481481481482</v>
      </c>
      <c r="U1939" s="80" t="s">
        <v>5621</v>
      </c>
      <c r="V1939" s="77"/>
      <c r="W1939" s="77"/>
      <c r="X1939" s="81" t="s">
        <v>7620</v>
      </c>
      <c r="Y1939" s="77"/>
    </row>
    <row r="1940" spans="1:25" x14ac:dyDescent="0.25">
      <c r="A1940" s="62" t="s">
        <v>1286</v>
      </c>
      <c r="B1940" s="62" t="s">
        <v>1478</v>
      </c>
      <c r="C1940" s="63"/>
      <c r="D1940" s="64"/>
      <c r="E1940" s="65"/>
      <c r="F1940" s="66"/>
      <c r="G1940" s="63" t="str">
        <f>IF(Edges[[#This Row],[Relationship]]="Tweet","Skip","Show")</f>
        <v>Show</v>
      </c>
      <c r="H1940" s="67"/>
      <c r="I1940" s="68"/>
      <c r="J1940" s="68"/>
      <c r="K1940" s="34"/>
      <c r="L1940" s="75">
        <v>1940</v>
      </c>
      <c r="M194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40" s="77" t="s">
        <v>2278</v>
      </c>
      <c r="O1940" s="79">
        <v>44529.481562499997</v>
      </c>
      <c r="P1940" s="77" t="s">
        <v>2294</v>
      </c>
      <c r="Q1940" s="77"/>
      <c r="R1940" s="77"/>
      <c r="S1940" s="77" t="s">
        <v>4104</v>
      </c>
      <c r="T1940" s="79">
        <v>44529.481562499997</v>
      </c>
      <c r="U1940" s="80" t="s">
        <v>5622</v>
      </c>
      <c r="V1940" s="77"/>
      <c r="W1940" s="77"/>
      <c r="X1940" s="81" t="s">
        <v>7621</v>
      </c>
      <c r="Y1940" s="77"/>
    </row>
    <row r="1941" spans="1:25" x14ac:dyDescent="0.25">
      <c r="A1941" s="62" t="s">
        <v>1287</v>
      </c>
      <c r="B1941" s="62" t="s">
        <v>1660</v>
      </c>
      <c r="C1941" s="63"/>
      <c r="D1941" s="64"/>
      <c r="E1941" s="65"/>
      <c r="F1941" s="66"/>
      <c r="G1941" s="63" t="str">
        <f>IF(Edges[[#This Row],[Relationship]]="Tweet","Skip","Show")</f>
        <v>Show</v>
      </c>
      <c r="H1941" s="67"/>
      <c r="I1941" s="68"/>
      <c r="J1941" s="68"/>
      <c r="K1941" s="34"/>
      <c r="L1941" s="75">
        <v>1941</v>
      </c>
      <c r="M194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41" s="77" t="s">
        <v>2278</v>
      </c>
      <c r="O1941" s="79">
        <v>44529.481863425928</v>
      </c>
      <c r="P1941" s="77" t="s">
        <v>3017</v>
      </c>
      <c r="Q1941" s="77"/>
      <c r="R1941" s="77"/>
      <c r="S1941" s="77"/>
      <c r="T1941" s="79">
        <v>44529.481863425928</v>
      </c>
      <c r="U1941" s="80" t="s">
        <v>5623</v>
      </c>
      <c r="V1941" s="77"/>
      <c r="W1941" s="77"/>
      <c r="X1941" s="81" t="s">
        <v>7622</v>
      </c>
      <c r="Y1941" s="77"/>
    </row>
    <row r="1942" spans="1:25" x14ac:dyDescent="0.25">
      <c r="A1942" s="62" t="s">
        <v>1288</v>
      </c>
      <c r="B1942" s="62" t="s">
        <v>1288</v>
      </c>
      <c r="C1942" s="63"/>
      <c r="D1942" s="64"/>
      <c r="E1942" s="65"/>
      <c r="F1942" s="66"/>
      <c r="G1942" s="63" t="str">
        <f>IF(Edges[[#This Row],[Relationship]]="Tweet","Skip","Show")</f>
        <v>Skip</v>
      </c>
      <c r="H1942" s="67"/>
      <c r="I1942" s="68"/>
      <c r="J1942" s="68"/>
      <c r="K1942" s="34"/>
      <c r="L1942" s="75">
        <v>1942</v>
      </c>
      <c r="M194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42" s="77" t="s">
        <v>178</v>
      </c>
      <c r="O1942" s="79">
        <v>44529.481863425928</v>
      </c>
      <c r="P1942" s="77" t="s">
        <v>3076</v>
      </c>
      <c r="Q1942" s="80" t="s">
        <v>3861</v>
      </c>
      <c r="R1942" s="77" t="s">
        <v>4018</v>
      </c>
      <c r="S1942" s="77"/>
      <c r="T1942" s="79">
        <v>44529.481863425928</v>
      </c>
      <c r="U1942" s="80" t="s">
        <v>5624</v>
      </c>
      <c r="V1942" s="77"/>
      <c r="W1942" s="77"/>
      <c r="X1942" s="81" t="s">
        <v>7623</v>
      </c>
      <c r="Y1942" s="77"/>
    </row>
    <row r="1943" spans="1:25" x14ac:dyDescent="0.25">
      <c r="A1943" s="62" t="s">
        <v>1289</v>
      </c>
      <c r="B1943" s="62" t="s">
        <v>1713</v>
      </c>
      <c r="C1943" s="63"/>
      <c r="D1943" s="64"/>
      <c r="E1943" s="65"/>
      <c r="F1943" s="66"/>
      <c r="G1943" s="63" t="str">
        <f>IF(Edges[[#This Row],[Relationship]]="Tweet","Skip","Show")</f>
        <v>Show</v>
      </c>
      <c r="H1943" s="67"/>
      <c r="I1943" s="68"/>
      <c r="J1943" s="68"/>
      <c r="K1943" s="34"/>
      <c r="L1943" s="75">
        <v>1943</v>
      </c>
      <c r="M194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43" s="77" t="s">
        <v>2278</v>
      </c>
      <c r="O1943" s="79">
        <v>44529.481898148151</v>
      </c>
      <c r="P1943" s="77" t="s">
        <v>2332</v>
      </c>
      <c r="Q1943" s="77"/>
      <c r="R1943" s="77"/>
      <c r="S1943" s="77"/>
      <c r="T1943" s="79">
        <v>44529.481898148151</v>
      </c>
      <c r="U1943" s="80" t="s">
        <v>5625</v>
      </c>
      <c r="V1943" s="77"/>
      <c r="W1943" s="77"/>
      <c r="X1943" s="81" t="s">
        <v>7624</v>
      </c>
      <c r="Y1943" s="77"/>
    </row>
    <row r="1944" spans="1:25" x14ac:dyDescent="0.25">
      <c r="A1944" s="62" t="s">
        <v>1290</v>
      </c>
      <c r="B1944" s="62" t="s">
        <v>1631</v>
      </c>
      <c r="C1944" s="63"/>
      <c r="D1944" s="64"/>
      <c r="E1944" s="65"/>
      <c r="F1944" s="66"/>
      <c r="G1944" s="63" t="str">
        <f>IF(Edges[[#This Row],[Relationship]]="Tweet","Skip","Show")</f>
        <v>Show</v>
      </c>
      <c r="H1944" s="67"/>
      <c r="I1944" s="68"/>
      <c r="J1944" s="68"/>
      <c r="K1944" s="34"/>
      <c r="L1944" s="75">
        <v>1944</v>
      </c>
      <c r="M194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44" s="77" t="s">
        <v>2278</v>
      </c>
      <c r="O1944" s="79">
        <v>44529.481909722221</v>
      </c>
      <c r="P1944" s="77" t="s">
        <v>2784</v>
      </c>
      <c r="Q1944" s="77"/>
      <c r="R1944" s="77"/>
      <c r="S1944" s="77"/>
      <c r="T1944" s="79">
        <v>44529.481909722221</v>
      </c>
      <c r="U1944" s="80" t="s">
        <v>5626</v>
      </c>
      <c r="V1944" s="77"/>
      <c r="W1944" s="77"/>
      <c r="X1944" s="81" t="s">
        <v>7625</v>
      </c>
      <c r="Y1944" s="77"/>
    </row>
    <row r="1945" spans="1:25" x14ac:dyDescent="0.25">
      <c r="A1945" s="62" t="s">
        <v>1291</v>
      </c>
      <c r="B1945" s="62" t="s">
        <v>1631</v>
      </c>
      <c r="C1945" s="63"/>
      <c r="D1945" s="64"/>
      <c r="E1945" s="65"/>
      <c r="F1945" s="66"/>
      <c r="G1945" s="63" t="str">
        <f>IF(Edges[[#This Row],[Relationship]]="Tweet","Skip","Show")</f>
        <v>Show</v>
      </c>
      <c r="H1945" s="67"/>
      <c r="I1945" s="68"/>
      <c r="J1945" s="68"/>
      <c r="K1945" s="34"/>
      <c r="L1945" s="75">
        <v>1945</v>
      </c>
      <c r="M194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45" s="77" t="s">
        <v>2278</v>
      </c>
      <c r="O1945" s="79">
        <v>44529.481932870367</v>
      </c>
      <c r="P1945" s="77" t="s">
        <v>2784</v>
      </c>
      <c r="Q1945" s="77"/>
      <c r="R1945" s="77"/>
      <c r="S1945" s="77"/>
      <c r="T1945" s="79">
        <v>44529.481932870367</v>
      </c>
      <c r="U1945" s="80" t="s">
        <v>5627</v>
      </c>
      <c r="V1945" s="77"/>
      <c r="W1945" s="77"/>
      <c r="X1945" s="81" t="s">
        <v>7626</v>
      </c>
      <c r="Y1945" s="77"/>
    </row>
    <row r="1946" spans="1:25" x14ac:dyDescent="0.25">
      <c r="A1946" s="62" t="s">
        <v>1292</v>
      </c>
      <c r="B1946" s="62" t="s">
        <v>1631</v>
      </c>
      <c r="C1946" s="63"/>
      <c r="D1946" s="64"/>
      <c r="E1946" s="65"/>
      <c r="F1946" s="66"/>
      <c r="G1946" s="63" t="str">
        <f>IF(Edges[[#This Row],[Relationship]]="Tweet","Skip","Show")</f>
        <v>Show</v>
      </c>
      <c r="H1946" s="67"/>
      <c r="I1946" s="68"/>
      <c r="J1946" s="68"/>
      <c r="K1946" s="34"/>
      <c r="L1946" s="75">
        <v>1946</v>
      </c>
      <c r="M194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46" s="77" t="s">
        <v>2278</v>
      </c>
      <c r="O1946" s="79">
        <v>44529.482060185182</v>
      </c>
      <c r="P1946" s="77" t="s">
        <v>2784</v>
      </c>
      <c r="Q1946" s="77"/>
      <c r="R1946" s="77"/>
      <c r="S1946" s="77"/>
      <c r="T1946" s="79">
        <v>44529.482060185182</v>
      </c>
      <c r="U1946" s="80" t="s">
        <v>5628</v>
      </c>
      <c r="V1946" s="77"/>
      <c r="W1946" s="77"/>
      <c r="X1946" s="81" t="s">
        <v>7627</v>
      </c>
      <c r="Y1946" s="77"/>
    </row>
    <row r="1947" spans="1:25" x14ac:dyDescent="0.25">
      <c r="A1947" s="62" t="s">
        <v>1293</v>
      </c>
      <c r="B1947" s="62" t="s">
        <v>1709</v>
      </c>
      <c r="C1947" s="63"/>
      <c r="D1947" s="64"/>
      <c r="E1947" s="65"/>
      <c r="F1947" s="66"/>
      <c r="G1947" s="63" t="str">
        <f>IF(Edges[[#This Row],[Relationship]]="Tweet","Skip","Show")</f>
        <v>Show</v>
      </c>
      <c r="H1947" s="67"/>
      <c r="I1947" s="68"/>
      <c r="J1947" s="68"/>
      <c r="K1947" s="34"/>
      <c r="L1947" s="75">
        <v>1947</v>
      </c>
      <c r="M194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47" s="77" t="s">
        <v>2278</v>
      </c>
      <c r="O1947" s="79">
        <v>44529.48232638889</v>
      </c>
      <c r="P1947" s="77" t="s">
        <v>2325</v>
      </c>
      <c r="Q1947" s="77"/>
      <c r="R1947" s="77"/>
      <c r="S1947" s="77"/>
      <c r="T1947" s="79">
        <v>44529.48232638889</v>
      </c>
      <c r="U1947" s="80" t="s">
        <v>5629</v>
      </c>
      <c r="V1947" s="77"/>
      <c r="W1947" s="77"/>
      <c r="X1947" s="81" t="s">
        <v>7628</v>
      </c>
      <c r="Y1947" s="77"/>
    </row>
    <row r="1948" spans="1:25" x14ac:dyDescent="0.25">
      <c r="A1948" s="62" t="s">
        <v>1293</v>
      </c>
      <c r="B1948" s="62" t="s">
        <v>1710</v>
      </c>
      <c r="C1948" s="63"/>
      <c r="D1948" s="64"/>
      <c r="E1948" s="65"/>
      <c r="F1948" s="66"/>
      <c r="G1948" s="63" t="str">
        <f>IF(Edges[[#This Row],[Relationship]]="Tweet","Skip","Show")</f>
        <v>Show</v>
      </c>
      <c r="H1948" s="67"/>
      <c r="I1948" s="68"/>
      <c r="J1948" s="68"/>
      <c r="K1948" s="34"/>
      <c r="L1948" s="75">
        <v>1948</v>
      </c>
      <c r="M194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48" s="77" t="s">
        <v>2278</v>
      </c>
      <c r="O1948" s="79">
        <v>44529.48232638889</v>
      </c>
      <c r="P1948" s="77" t="s">
        <v>2325</v>
      </c>
      <c r="Q1948" s="77"/>
      <c r="R1948" s="77"/>
      <c r="S1948" s="77"/>
      <c r="T1948" s="79">
        <v>44529.48232638889</v>
      </c>
      <c r="U1948" s="80" t="s">
        <v>5629</v>
      </c>
      <c r="V1948" s="77"/>
      <c r="W1948" s="77"/>
      <c r="X1948" s="81" t="s">
        <v>7628</v>
      </c>
      <c r="Y1948" s="77"/>
    </row>
    <row r="1949" spans="1:25" x14ac:dyDescent="0.25">
      <c r="A1949" s="62" t="s">
        <v>1294</v>
      </c>
      <c r="B1949" s="62" t="s">
        <v>1820</v>
      </c>
      <c r="C1949" s="63"/>
      <c r="D1949" s="64"/>
      <c r="E1949" s="65"/>
      <c r="F1949" s="66"/>
      <c r="G1949" s="63" t="str">
        <f>IF(Edges[[#This Row],[Relationship]]="Tweet","Skip","Show")</f>
        <v>Show</v>
      </c>
      <c r="H1949" s="67"/>
      <c r="I1949" s="68"/>
      <c r="J1949" s="68"/>
      <c r="K1949" s="34"/>
      <c r="L1949" s="75">
        <v>1949</v>
      </c>
      <c r="M194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49" s="77" t="s">
        <v>2278</v>
      </c>
      <c r="O1949" s="79">
        <v>44529.48238425926</v>
      </c>
      <c r="P1949" s="77" t="s">
        <v>3077</v>
      </c>
      <c r="Q1949" s="77"/>
      <c r="R1949" s="77"/>
      <c r="S1949" s="77"/>
      <c r="T1949" s="79">
        <v>44529.48238425926</v>
      </c>
      <c r="U1949" s="80" t="s">
        <v>5630</v>
      </c>
      <c r="V1949" s="77"/>
      <c r="W1949" s="77"/>
      <c r="X1949" s="81" t="s">
        <v>7629</v>
      </c>
      <c r="Y1949" s="81" t="s">
        <v>8460</v>
      </c>
    </row>
    <row r="1950" spans="1:25" x14ac:dyDescent="0.25">
      <c r="A1950" s="62" t="s">
        <v>1294</v>
      </c>
      <c r="B1950" s="62" t="s">
        <v>1528</v>
      </c>
      <c r="C1950" s="63"/>
      <c r="D1950" s="64"/>
      <c r="E1950" s="65"/>
      <c r="F1950" s="66"/>
      <c r="G1950" s="63" t="str">
        <f>IF(Edges[[#This Row],[Relationship]]="Tweet","Skip","Show")</f>
        <v>Show</v>
      </c>
      <c r="H1950" s="67"/>
      <c r="I1950" s="68"/>
      <c r="J1950" s="68"/>
      <c r="K1950" s="34"/>
      <c r="L1950" s="75">
        <v>1950</v>
      </c>
      <c r="M195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50" s="77" t="s">
        <v>2279</v>
      </c>
      <c r="O1950" s="79">
        <v>44529.48238425926</v>
      </c>
      <c r="P1950" s="77" t="s">
        <v>3077</v>
      </c>
      <c r="Q1950" s="77"/>
      <c r="R1950" s="77"/>
      <c r="S1950" s="77"/>
      <c r="T1950" s="79">
        <v>44529.48238425926</v>
      </c>
      <c r="U1950" s="80" t="s">
        <v>5630</v>
      </c>
      <c r="V1950" s="77"/>
      <c r="W1950" s="77"/>
      <c r="X1950" s="81" t="s">
        <v>7629</v>
      </c>
      <c r="Y1950" s="81" t="s">
        <v>8460</v>
      </c>
    </row>
    <row r="1951" spans="1:25" x14ac:dyDescent="0.25">
      <c r="A1951" s="62" t="s">
        <v>1295</v>
      </c>
      <c r="B1951" s="62" t="s">
        <v>1627</v>
      </c>
      <c r="C1951" s="63"/>
      <c r="D1951" s="64"/>
      <c r="E1951" s="65"/>
      <c r="F1951" s="66"/>
      <c r="G1951" s="63" t="str">
        <f>IF(Edges[[#This Row],[Relationship]]="Tweet","Skip","Show")</f>
        <v>Show</v>
      </c>
      <c r="H1951" s="67"/>
      <c r="I1951" s="68"/>
      <c r="J1951" s="68"/>
      <c r="K1951" s="34"/>
      <c r="L1951" s="75">
        <v>1951</v>
      </c>
      <c r="M195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51" s="77" t="s">
        <v>2278</v>
      </c>
      <c r="O1951" s="79">
        <v>44529.482523148145</v>
      </c>
      <c r="P1951" s="77" t="s">
        <v>2980</v>
      </c>
      <c r="Q1951" s="77"/>
      <c r="R1951" s="77"/>
      <c r="S1951" s="77"/>
      <c r="T1951" s="79">
        <v>44529.482523148145</v>
      </c>
      <c r="U1951" s="80" t="s">
        <v>5631</v>
      </c>
      <c r="V1951" s="77"/>
      <c r="W1951" s="77"/>
      <c r="X1951" s="81" t="s">
        <v>7630</v>
      </c>
      <c r="Y1951" s="77"/>
    </row>
    <row r="1952" spans="1:25" x14ac:dyDescent="0.25">
      <c r="A1952" s="62" t="s">
        <v>1296</v>
      </c>
      <c r="B1952" s="62" t="s">
        <v>1296</v>
      </c>
      <c r="C1952" s="63"/>
      <c r="D1952" s="64"/>
      <c r="E1952" s="65"/>
      <c r="F1952" s="66"/>
      <c r="G1952" s="63" t="str">
        <f>IF(Edges[[#This Row],[Relationship]]="Tweet","Skip","Show")</f>
        <v>Skip</v>
      </c>
      <c r="H1952" s="67"/>
      <c r="I1952" s="68"/>
      <c r="J1952" s="68"/>
      <c r="K1952" s="34"/>
      <c r="L1952" s="75">
        <v>1952</v>
      </c>
      <c r="M195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52" s="77" t="s">
        <v>178</v>
      </c>
      <c r="O1952" s="79">
        <v>44529.483391203707</v>
      </c>
      <c r="P1952" s="77" t="s">
        <v>3078</v>
      </c>
      <c r="Q1952" s="77"/>
      <c r="R1952" s="77"/>
      <c r="S1952" s="77"/>
      <c r="T1952" s="79">
        <v>44529.483391203707</v>
      </c>
      <c r="U1952" s="80" t="s">
        <v>5632</v>
      </c>
      <c r="V1952" s="77"/>
      <c r="W1952" s="77"/>
      <c r="X1952" s="81" t="s">
        <v>7631</v>
      </c>
      <c r="Y1952" s="77"/>
    </row>
    <row r="1953" spans="1:25" x14ac:dyDescent="0.25">
      <c r="A1953" s="62" t="s">
        <v>1297</v>
      </c>
      <c r="B1953" s="62" t="s">
        <v>1631</v>
      </c>
      <c r="C1953" s="63"/>
      <c r="D1953" s="64"/>
      <c r="E1953" s="65"/>
      <c r="F1953" s="66"/>
      <c r="G1953" s="63" t="str">
        <f>IF(Edges[[#This Row],[Relationship]]="Tweet","Skip","Show")</f>
        <v>Show</v>
      </c>
      <c r="H1953" s="67"/>
      <c r="I1953" s="68"/>
      <c r="J1953" s="68"/>
      <c r="K1953" s="34"/>
      <c r="L1953" s="75">
        <v>1953</v>
      </c>
      <c r="M195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53" s="77" t="s">
        <v>2278</v>
      </c>
      <c r="O1953" s="79">
        <v>44529.483425925922</v>
      </c>
      <c r="P1953" s="77" t="s">
        <v>2784</v>
      </c>
      <c r="Q1953" s="77"/>
      <c r="R1953" s="77"/>
      <c r="S1953" s="77"/>
      <c r="T1953" s="79">
        <v>44529.483425925922</v>
      </c>
      <c r="U1953" s="80" t="s">
        <v>5633</v>
      </c>
      <c r="V1953" s="77"/>
      <c r="W1953" s="77"/>
      <c r="X1953" s="81" t="s">
        <v>7632</v>
      </c>
      <c r="Y1953" s="77"/>
    </row>
    <row r="1954" spans="1:25" x14ac:dyDescent="0.25">
      <c r="A1954" s="62" t="s">
        <v>1298</v>
      </c>
      <c r="B1954" s="62" t="s">
        <v>2067</v>
      </c>
      <c r="C1954" s="63"/>
      <c r="D1954" s="64"/>
      <c r="E1954" s="65"/>
      <c r="F1954" s="66"/>
      <c r="G1954" s="63" t="str">
        <f>IF(Edges[[#This Row],[Relationship]]="Tweet","Skip","Show")</f>
        <v>Show</v>
      </c>
      <c r="H1954" s="67"/>
      <c r="I1954" s="68"/>
      <c r="J1954" s="68"/>
      <c r="K1954" s="34"/>
      <c r="L1954" s="75">
        <v>1954</v>
      </c>
      <c r="M195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54" s="77" t="s">
        <v>2278</v>
      </c>
      <c r="O1954" s="79">
        <v>44529.483831018515</v>
      </c>
      <c r="P1954" s="77" t="s">
        <v>3079</v>
      </c>
      <c r="Q1954" s="80" t="s">
        <v>3862</v>
      </c>
      <c r="R1954" s="77" t="s">
        <v>4018</v>
      </c>
      <c r="S1954" s="77"/>
      <c r="T1954" s="79">
        <v>44529.483831018515</v>
      </c>
      <c r="U1954" s="80" t="s">
        <v>5634</v>
      </c>
      <c r="V1954" s="77"/>
      <c r="W1954" s="77"/>
      <c r="X1954" s="81" t="s">
        <v>7633</v>
      </c>
      <c r="Y1954" s="81" t="s">
        <v>8461</v>
      </c>
    </row>
    <row r="1955" spans="1:25" x14ac:dyDescent="0.25">
      <c r="A1955" s="62" t="s">
        <v>1298</v>
      </c>
      <c r="B1955" s="62" t="s">
        <v>2068</v>
      </c>
      <c r="C1955" s="63"/>
      <c r="D1955" s="64"/>
      <c r="E1955" s="65"/>
      <c r="F1955" s="66"/>
      <c r="G1955" s="63" t="str">
        <f>IF(Edges[[#This Row],[Relationship]]="Tweet","Skip","Show")</f>
        <v>Show</v>
      </c>
      <c r="H1955" s="67"/>
      <c r="I1955" s="68"/>
      <c r="J1955" s="68"/>
      <c r="K1955" s="34"/>
      <c r="L1955" s="75">
        <v>1955</v>
      </c>
      <c r="M195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55" s="77" t="s">
        <v>2278</v>
      </c>
      <c r="O1955" s="79">
        <v>44529.483831018515</v>
      </c>
      <c r="P1955" s="77" t="s">
        <v>3079</v>
      </c>
      <c r="Q1955" s="80" t="s">
        <v>3862</v>
      </c>
      <c r="R1955" s="77" t="s">
        <v>4018</v>
      </c>
      <c r="S1955" s="77"/>
      <c r="T1955" s="79">
        <v>44529.483831018515</v>
      </c>
      <c r="U1955" s="80" t="s">
        <v>5634</v>
      </c>
      <c r="V1955" s="77"/>
      <c r="W1955" s="77"/>
      <c r="X1955" s="81" t="s">
        <v>7633</v>
      </c>
      <c r="Y1955" s="81" t="s">
        <v>8461</v>
      </c>
    </row>
    <row r="1956" spans="1:25" x14ac:dyDescent="0.25">
      <c r="A1956" s="62" t="s">
        <v>1298</v>
      </c>
      <c r="B1956" s="62" t="s">
        <v>2069</v>
      </c>
      <c r="C1956" s="63"/>
      <c r="D1956" s="64"/>
      <c r="E1956" s="65"/>
      <c r="F1956" s="66"/>
      <c r="G1956" s="63" t="str">
        <f>IF(Edges[[#This Row],[Relationship]]="Tweet","Skip","Show")</f>
        <v>Show</v>
      </c>
      <c r="H1956" s="67"/>
      <c r="I1956" s="68"/>
      <c r="J1956" s="68"/>
      <c r="K1956" s="34"/>
      <c r="L1956" s="75">
        <v>1956</v>
      </c>
      <c r="M195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56" s="77" t="s">
        <v>2278</v>
      </c>
      <c r="O1956" s="79">
        <v>44529.483831018515</v>
      </c>
      <c r="P1956" s="77" t="s">
        <v>3079</v>
      </c>
      <c r="Q1956" s="80" t="s">
        <v>3862</v>
      </c>
      <c r="R1956" s="77" t="s">
        <v>4018</v>
      </c>
      <c r="S1956" s="77"/>
      <c r="T1956" s="79">
        <v>44529.483831018515</v>
      </c>
      <c r="U1956" s="80" t="s">
        <v>5634</v>
      </c>
      <c r="V1956" s="77"/>
      <c r="W1956" s="77"/>
      <c r="X1956" s="81" t="s">
        <v>7633</v>
      </c>
      <c r="Y1956" s="81" t="s">
        <v>8461</v>
      </c>
    </row>
    <row r="1957" spans="1:25" x14ac:dyDescent="0.25">
      <c r="A1957" s="62" t="s">
        <v>1298</v>
      </c>
      <c r="B1957" s="62" t="s">
        <v>2070</v>
      </c>
      <c r="C1957" s="63"/>
      <c r="D1957" s="64"/>
      <c r="E1957" s="65"/>
      <c r="F1957" s="66"/>
      <c r="G1957" s="63" t="str">
        <f>IF(Edges[[#This Row],[Relationship]]="Tweet","Skip","Show")</f>
        <v>Show</v>
      </c>
      <c r="H1957" s="67"/>
      <c r="I1957" s="68"/>
      <c r="J1957" s="68"/>
      <c r="K1957" s="34"/>
      <c r="L1957" s="75">
        <v>1957</v>
      </c>
      <c r="M195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57" s="77" t="s">
        <v>2278</v>
      </c>
      <c r="O1957" s="79">
        <v>44529.483831018515</v>
      </c>
      <c r="P1957" s="77" t="s">
        <v>3079</v>
      </c>
      <c r="Q1957" s="80" t="s">
        <v>3862</v>
      </c>
      <c r="R1957" s="77" t="s">
        <v>4018</v>
      </c>
      <c r="S1957" s="77"/>
      <c r="T1957" s="79">
        <v>44529.483831018515</v>
      </c>
      <c r="U1957" s="80" t="s">
        <v>5634</v>
      </c>
      <c r="V1957" s="77"/>
      <c r="W1957" s="77"/>
      <c r="X1957" s="81" t="s">
        <v>7633</v>
      </c>
      <c r="Y1957" s="81" t="s">
        <v>8461</v>
      </c>
    </row>
    <row r="1958" spans="1:25" x14ac:dyDescent="0.25">
      <c r="A1958" s="62" t="s">
        <v>1298</v>
      </c>
      <c r="B1958" s="62" t="s">
        <v>2071</v>
      </c>
      <c r="C1958" s="63"/>
      <c r="D1958" s="64"/>
      <c r="E1958" s="65"/>
      <c r="F1958" s="66"/>
      <c r="G1958" s="63" t="str">
        <f>IF(Edges[[#This Row],[Relationship]]="Tweet","Skip","Show")</f>
        <v>Show</v>
      </c>
      <c r="H1958" s="67"/>
      <c r="I1958" s="68"/>
      <c r="J1958" s="68"/>
      <c r="K1958" s="34"/>
      <c r="L1958" s="75">
        <v>1958</v>
      </c>
      <c r="M195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58" s="77" t="s">
        <v>2279</v>
      </c>
      <c r="O1958" s="79">
        <v>44529.483831018515</v>
      </c>
      <c r="P1958" s="77" t="s">
        <v>3079</v>
      </c>
      <c r="Q1958" s="80" t="s">
        <v>3862</v>
      </c>
      <c r="R1958" s="77" t="s">
        <v>4018</v>
      </c>
      <c r="S1958" s="77"/>
      <c r="T1958" s="79">
        <v>44529.483831018515</v>
      </c>
      <c r="U1958" s="80" t="s">
        <v>5634</v>
      </c>
      <c r="V1958" s="77"/>
      <c r="W1958" s="77"/>
      <c r="X1958" s="81" t="s">
        <v>7633</v>
      </c>
      <c r="Y1958" s="81" t="s">
        <v>8461</v>
      </c>
    </row>
    <row r="1959" spans="1:25" x14ac:dyDescent="0.25">
      <c r="A1959" s="62" t="s">
        <v>1298</v>
      </c>
      <c r="B1959" s="62" t="s">
        <v>1668</v>
      </c>
      <c r="C1959" s="63"/>
      <c r="D1959" s="64"/>
      <c r="E1959" s="65"/>
      <c r="F1959" s="66"/>
      <c r="G1959" s="63" t="str">
        <f>IF(Edges[[#This Row],[Relationship]]="Tweet","Skip","Show")</f>
        <v>Show</v>
      </c>
      <c r="H1959" s="67"/>
      <c r="I1959" s="68"/>
      <c r="J1959" s="68"/>
      <c r="K1959" s="34"/>
      <c r="L1959" s="75">
        <v>1959</v>
      </c>
      <c r="M195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59" s="77" t="s">
        <v>2278</v>
      </c>
      <c r="O1959" s="79">
        <v>44529.483831018515</v>
      </c>
      <c r="P1959" s="77" t="s">
        <v>3079</v>
      </c>
      <c r="Q1959" s="80" t="s">
        <v>3862</v>
      </c>
      <c r="R1959" s="77" t="s">
        <v>4018</v>
      </c>
      <c r="S1959" s="77"/>
      <c r="T1959" s="79">
        <v>44529.483831018515</v>
      </c>
      <c r="U1959" s="80" t="s">
        <v>5634</v>
      </c>
      <c r="V1959" s="77"/>
      <c r="W1959" s="77"/>
      <c r="X1959" s="81" t="s">
        <v>7633</v>
      </c>
      <c r="Y1959" s="81" t="s">
        <v>8461</v>
      </c>
    </row>
    <row r="1960" spans="1:25" x14ac:dyDescent="0.25">
      <c r="A1960" s="62" t="s">
        <v>1298</v>
      </c>
      <c r="B1960" s="62" t="s">
        <v>1802</v>
      </c>
      <c r="C1960" s="63"/>
      <c r="D1960" s="64"/>
      <c r="E1960" s="65"/>
      <c r="F1960" s="66"/>
      <c r="G1960" s="63" t="str">
        <f>IF(Edges[[#This Row],[Relationship]]="Tweet","Skip","Show")</f>
        <v>Show</v>
      </c>
      <c r="H1960" s="67"/>
      <c r="I1960" s="68"/>
      <c r="J1960" s="68"/>
      <c r="K1960" s="34"/>
      <c r="L1960" s="75">
        <v>1960</v>
      </c>
      <c r="M196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60" s="77" t="s">
        <v>2278</v>
      </c>
      <c r="O1960" s="79">
        <v>44529.483831018515</v>
      </c>
      <c r="P1960" s="77" t="s">
        <v>3079</v>
      </c>
      <c r="Q1960" s="80" t="s">
        <v>3862</v>
      </c>
      <c r="R1960" s="77" t="s">
        <v>4018</v>
      </c>
      <c r="S1960" s="77"/>
      <c r="T1960" s="79">
        <v>44529.483831018515</v>
      </c>
      <c r="U1960" s="80" t="s">
        <v>5634</v>
      </c>
      <c r="V1960" s="77"/>
      <c r="W1960" s="77"/>
      <c r="X1960" s="81" t="s">
        <v>7633</v>
      </c>
      <c r="Y1960" s="81" t="s">
        <v>8461</v>
      </c>
    </row>
    <row r="1961" spans="1:25" x14ac:dyDescent="0.25">
      <c r="A1961" s="62" t="s">
        <v>1299</v>
      </c>
      <c r="B1961" s="62" t="s">
        <v>1299</v>
      </c>
      <c r="C1961" s="63"/>
      <c r="D1961" s="64"/>
      <c r="E1961" s="65"/>
      <c r="F1961" s="66"/>
      <c r="G1961" s="63" t="str">
        <f>IF(Edges[[#This Row],[Relationship]]="Tweet","Skip","Show")</f>
        <v>Skip</v>
      </c>
      <c r="H1961" s="67"/>
      <c r="I1961" s="68"/>
      <c r="J1961" s="68"/>
      <c r="K1961" s="34"/>
      <c r="L1961" s="75">
        <v>1961</v>
      </c>
      <c r="M196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61" s="77" t="s">
        <v>178</v>
      </c>
      <c r="O1961" s="79">
        <v>44529.48400462963</v>
      </c>
      <c r="P1961" s="77" t="s">
        <v>3080</v>
      </c>
      <c r="Q1961" s="77"/>
      <c r="R1961" s="77"/>
      <c r="S1961" s="77"/>
      <c r="T1961" s="79">
        <v>44529.48400462963</v>
      </c>
      <c r="U1961" s="80" t="s">
        <v>5635</v>
      </c>
      <c r="V1961" s="77"/>
      <c r="W1961" s="77"/>
      <c r="X1961" s="81" t="s">
        <v>7634</v>
      </c>
      <c r="Y1961" s="81" t="s">
        <v>8462</v>
      </c>
    </row>
    <row r="1962" spans="1:25" x14ac:dyDescent="0.25">
      <c r="A1962" s="62" t="s">
        <v>1300</v>
      </c>
      <c r="B1962" s="62" t="s">
        <v>2072</v>
      </c>
      <c r="C1962" s="63"/>
      <c r="D1962" s="64"/>
      <c r="E1962" s="65"/>
      <c r="F1962" s="66"/>
      <c r="G1962" s="63" t="str">
        <f>IF(Edges[[#This Row],[Relationship]]="Tweet","Skip","Show")</f>
        <v>Show</v>
      </c>
      <c r="H1962" s="67"/>
      <c r="I1962" s="68"/>
      <c r="J1962" s="68"/>
      <c r="K1962" s="34"/>
      <c r="L1962" s="75">
        <v>1962</v>
      </c>
      <c r="M196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62" s="77" t="s">
        <v>2279</v>
      </c>
      <c r="O1962" s="79">
        <v>44529.484050925923</v>
      </c>
      <c r="P1962" s="77" t="s">
        <v>3081</v>
      </c>
      <c r="Q1962" s="77"/>
      <c r="R1962" s="77"/>
      <c r="S1962" s="77"/>
      <c r="T1962" s="79">
        <v>44529.484050925923</v>
      </c>
      <c r="U1962" s="80" t="s">
        <v>5636</v>
      </c>
      <c r="V1962" s="77"/>
      <c r="W1962" s="77"/>
      <c r="X1962" s="81" t="s">
        <v>7635</v>
      </c>
      <c r="Y1962" s="81" t="s">
        <v>8463</v>
      </c>
    </row>
    <row r="1963" spans="1:25" x14ac:dyDescent="0.25">
      <c r="A1963" s="62" t="s">
        <v>1301</v>
      </c>
      <c r="B1963" s="62" t="s">
        <v>1669</v>
      </c>
      <c r="C1963" s="63"/>
      <c r="D1963" s="64"/>
      <c r="E1963" s="65"/>
      <c r="F1963" s="66"/>
      <c r="G1963" s="63" t="str">
        <f>IF(Edges[[#This Row],[Relationship]]="Tweet","Skip","Show")</f>
        <v>Show</v>
      </c>
      <c r="H1963" s="67"/>
      <c r="I1963" s="68"/>
      <c r="J1963" s="68"/>
      <c r="K1963" s="34"/>
      <c r="L1963" s="75">
        <v>1963</v>
      </c>
      <c r="M196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63" s="77" t="s">
        <v>2278</v>
      </c>
      <c r="O1963" s="79">
        <v>44529.484097222223</v>
      </c>
      <c r="P1963" s="77" t="s">
        <v>2526</v>
      </c>
      <c r="Q1963" s="80" t="s">
        <v>3603</v>
      </c>
      <c r="R1963" s="77" t="s">
        <v>4035</v>
      </c>
      <c r="S1963" s="77"/>
      <c r="T1963" s="79">
        <v>44529.484097222223</v>
      </c>
      <c r="U1963" s="80" t="s">
        <v>5637</v>
      </c>
      <c r="V1963" s="77"/>
      <c r="W1963" s="77"/>
      <c r="X1963" s="81" t="s">
        <v>7636</v>
      </c>
      <c r="Y1963" s="77"/>
    </row>
    <row r="1964" spans="1:25" x14ac:dyDescent="0.25">
      <c r="A1964" s="62" t="s">
        <v>1301</v>
      </c>
      <c r="B1964" s="62" t="s">
        <v>1670</v>
      </c>
      <c r="C1964" s="63"/>
      <c r="D1964" s="64"/>
      <c r="E1964" s="65"/>
      <c r="F1964" s="66"/>
      <c r="G1964" s="63" t="str">
        <f>IF(Edges[[#This Row],[Relationship]]="Tweet","Skip","Show")</f>
        <v>Show</v>
      </c>
      <c r="H1964" s="67"/>
      <c r="I1964" s="68"/>
      <c r="J1964" s="68"/>
      <c r="K1964" s="34"/>
      <c r="L1964" s="75">
        <v>1964</v>
      </c>
      <c r="M196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64" s="77" t="s">
        <v>2278</v>
      </c>
      <c r="O1964" s="79">
        <v>44529.484097222223</v>
      </c>
      <c r="P1964" s="77" t="s">
        <v>2526</v>
      </c>
      <c r="Q1964" s="80" t="s">
        <v>3603</v>
      </c>
      <c r="R1964" s="77" t="s">
        <v>4035</v>
      </c>
      <c r="S1964" s="77"/>
      <c r="T1964" s="79">
        <v>44529.484097222223</v>
      </c>
      <c r="U1964" s="80" t="s">
        <v>5637</v>
      </c>
      <c r="V1964" s="77"/>
      <c r="W1964" s="77"/>
      <c r="X1964" s="81" t="s">
        <v>7636</v>
      </c>
      <c r="Y1964" s="77"/>
    </row>
    <row r="1965" spans="1:25" x14ac:dyDescent="0.25">
      <c r="A1965" s="62" t="s">
        <v>1301</v>
      </c>
      <c r="B1965" s="62" t="s">
        <v>1664</v>
      </c>
      <c r="C1965" s="63"/>
      <c r="D1965" s="64"/>
      <c r="E1965" s="65"/>
      <c r="F1965" s="66"/>
      <c r="G1965" s="63" t="str">
        <f>IF(Edges[[#This Row],[Relationship]]="Tweet","Skip","Show")</f>
        <v>Show</v>
      </c>
      <c r="H1965" s="67"/>
      <c r="I1965" s="68"/>
      <c r="J1965" s="68"/>
      <c r="K1965" s="34"/>
      <c r="L1965" s="75">
        <v>1965</v>
      </c>
      <c r="M196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65" s="77" t="s">
        <v>2278</v>
      </c>
      <c r="O1965" s="79">
        <v>44529.484097222223</v>
      </c>
      <c r="P1965" s="77" t="s">
        <v>2526</v>
      </c>
      <c r="Q1965" s="80" t="s">
        <v>3603</v>
      </c>
      <c r="R1965" s="77" t="s">
        <v>4035</v>
      </c>
      <c r="S1965" s="77"/>
      <c r="T1965" s="79">
        <v>44529.484097222223</v>
      </c>
      <c r="U1965" s="80" t="s">
        <v>5637</v>
      </c>
      <c r="V1965" s="77"/>
      <c r="W1965" s="77"/>
      <c r="X1965" s="81" t="s">
        <v>7636</v>
      </c>
      <c r="Y1965" s="77"/>
    </row>
    <row r="1966" spans="1:25" x14ac:dyDescent="0.25">
      <c r="A1966" s="62" t="s">
        <v>1302</v>
      </c>
      <c r="B1966" s="62" t="s">
        <v>1660</v>
      </c>
      <c r="C1966" s="63"/>
      <c r="D1966" s="64"/>
      <c r="E1966" s="65"/>
      <c r="F1966" s="66"/>
      <c r="G1966" s="63" t="str">
        <f>IF(Edges[[#This Row],[Relationship]]="Tweet","Skip","Show")</f>
        <v>Show</v>
      </c>
      <c r="H1966" s="67"/>
      <c r="I1966" s="68"/>
      <c r="J1966" s="68"/>
      <c r="K1966" s="34"/>
      <c r="L1966" s="75">
        <v>1966</v>
      </c>
      <c r="M196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66" s="77" t="s">
        <v>2278</v>
      </c>
      <c r="O1966" s="79">
        <v>44529.484143518515</v>
      </c>
      <c r="P1966" s="77" t="s">
        <v>3017</v>
      </c>
      <c r="Q1966" s="77"/>
      <c r="R1966" s="77"/>
      <c r="S1966" s="77"/>
      <c r="T1966" s="79">
        <v>44529.484143518515</v>
      </c>
      <c r="U1966" s="80" t="s">
        <v>5638</v>
      </c>
      <c r="V1966" s="77"/>
      <c r="W1966" s="77"/>
      <c r="X1966" s="81" t="s">
        <v>7637</v>
      </c>
      <c r="Y1966" s="77"/>
    </row>
    <row r="1967" spans="1:25" x14ac:dyDescent="0.25">
      <c r="A1967" s="62" t="s">
        <v>1303</v>
      </c>
      <c r="B1967" s="62" t="s">
        <v>1631</v>
      </c>
      <c r="C1967" s="63"/>
      <c r="D1967" s="64"/>
      <c r="E1967" s="65"/>
      <c r="F1967" s="66"/>
      <c r="G1967" s="63" t="str">
        <f>IF(Edges[[#This Row],[Relationship]]="Tweet","Skip","Show")</f>
        <v>Show</v>
      </c>
      <c r="H1967" s="67"/>
      <c r="I1967" s="68"/>
      <c r="J1967" s="68"/>
      <c r="K1967" s="34"/>
      <c r="L1967" s="75">
        <v>1967</v>
      </c>
      <c r="M196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67" s="77" t="s">
        <v>2278</v>
      </c>
      <c r="O1967" s="79">
        <v>44529.484166666669</v>
      </c>
      <c r="P1967" s="77" t="s">
        <v>2784</v>
      </c>
      <c r="Q1967" s="77"/>
      <c r="R1967" s="77"/>
      <c r="S1967" s="77"/>
      <c r="T1967" s="79">
        <v>44529.484166666669</v>
      </c>
      <c r="U1967" s="80" t="s">
        <v>5639</v>
      </c>
      <c r="V1967" s="77"/>
      <c r="W1967" s="77"/>
      <c r="X1967" s="81" t="s">
        <v>7638</v>
      </c>
      <c r="Y1967" s="77"/>
    </row>
    <row r="1968" spans="1:25" x14ac:dyDescent="0.25">
      <c r="A1968" s="62" t="s">
        <v>1304</v>
      </c>
      <c r="B1968" s="62" t="s">
        <v>1694</v>
      </c>
      <c r="C1968" s="63"/>
      <c r="D1968" s="64"/>
      <c r="E1968" s="65"/>
      <c r="F1968" s="66"/>
      <c r="G1968" s="63" t="str">
        <f>IF(Edges[[#This Row],[Relationship]]="Tweet","Skip","Show")</f>
        <v>Show</v>
      </c>
      <c r="H1968" s="67"/>
      <c r="I1968" s="68"/>
      <c r="J1968" s="68"/>
      <c r="K1968" s="34"/>
      <c r="L1968" s="75">
        <v>1968</v>
      </c>
      <c r="M196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68" s="77" t="s">
        <v>2278</v>
      </c>
      <c r="O1968" s="79">
        <v>44529.484502314815</v>
      </c>
      <c r="P1968" s="77" t="s">
        <v>2496</v>
      </c>
      <c r="Q1968" s="77"/>
      <c r="R1968" s="77"/>
      <c r="S1968" s="77"/>
      <c r="T1968" s="79">
        <v>44529.484502314815</v>
      </c>
      <c r="U1968" s="80" t="s">
        <v>5640</v>
      </c>
      <c r="V1968" s="77"/>
      <c r="W1968" s="77"/>
      <c r="X1968" s="81" t="s">
        <v>7639</v>
      </c>
      <c r="Y1968" s="77"/>
    </row>
    <row r="1969" spans="1:25" x14ac:dyDescent="0.25">
      <c r="A1969" s="62" t="s">
        <v>1305</v>
      </c>
      <c r="B1969" s="62" t="s">
        <v>1627</v>
      </c>
      <c r="C1969" s="63"/>
      <c r="D1969" s="64"/>
      <c r="E1969" s="65"/>
      <c r="F1969" s="66"/>
      <c r="G1969" s="63" t="str">
        <f>IF(Edges[[#This Row],[Relationship]]="Tweet","Skip","Show")</f>
        <v>Show</v>
      </c>
      <c r="H1969" s="67"/>
      <c r="I1969" s="68"/>
      <c r="J1969" s="68"/>
      <c r="K1969" s="34"/>
      <c r="L1969" s="75">
        <v>1969</v>
      </c>
      <c r="M196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69" s="77" t="s">
        <v>2278</v>
      </c>
      <c r="O1969" s="79">
        <v>44529.48474537037</v>
      </c>
      <c r="P1969" s="77" t="s">
        <v>3073</v>
      </c>
      <c r="Q1969" s="77"/>
      <c r="R1969" s="77"/>
      <c r="S1969" s="77"/>
      <c r="T1969" s="79">
        <v>44529.48474537037</v>
      </c>
      <c r="U1969" s="80" t="s">
        <v>5641</v>
      </c>
      <c r="V1969" s="77"/>
      <c r="W1969" s="77"/>
      <c r="X1969" s="81" t="s">
        <v>7640</v>
      </c>
      <c r="Y1969" s="77"/>
    </row>
    <row r="1970" spans="1:25" x14ac:dyDescent="0.25">
      <c r="A1970" s="62" t="s">
        <v>1306</v>
      </c>
      <c r="B1970" s="62" t="s">
        <v>1627</v>
      </c>
      <c r="C1970" s="63"/>
      <c r="D1970" s="64"/>
      <c r="E1970" s="65"/>
      <c r="F1970" s="66"/>
      <c r="G1970" s="63" t="str">
        <f>IF(Edges[[#This Row],[Relationship]]="Tweet","Skip","Show")</f>
        <v>Show</v>
      </c>
      <c r="H1970" s="67"/>
      <c r="I1970" s="68"/>
      <c r="J1970" s="68"/>
      <c r="K1970" s="34"/>
      <c r="L1970" s="75">
        <v>1970</v>
      </c>
      <c r="M197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70" s="77" t="s">
        <v>2278</v>
      </c>
      <c r="O1970" s="79">
        <v>44529.484837962962</v>
      </c>
      <c r="P1970" s="77" t="s">
        <v>3073</v>
      </c>
      <c r="Q1970" s="77"/>
      <c r="R1970" s="77"/>
      <c r="S1970" s="77"/>
      <c r="T1970" s="79">
        <v>44529.484837962962</v>
      </c>
      <c r="U1970" s="80" t="s">
        <v>5642</v>
      </c>
      <c r="V1970" s="77"/>
      <c r="W1970" s="77"/>
      <c r="X1970" s="81" t="s">
        <v>7641</v>
      </c>
      <c r="Y1970" s="77"/>
    </row>
    <row r="1971" spans="1:25" x14ac:dyDescent="0.25">
      <c r="A1971" s="62" t="s">
        <v>1307</v>
      </c>
      <c r="B1971" s="62" t="s">
        <v>1627</v>
      </c>
      <c r="C1971" s="63"/>
      <c r="D1971" s="64"/>
      <c r="E1971" s="65"/>
      <c r="F1971" s="66"/>
      <c r="G1971" s="63" t="str">
        <f>IF(Edges[[#This Row],[Relationship]]="Tweet","Skip","Show")</f>
        <v>Show</v>
      </c>
      <c r="H1971" s="67"/>
      <c r="I1971" s="68"/>
      <c r="J1971" s="68"/>
      <c r="K1971" s="34"/>
      <c r="L1971" s="75">
        <v>1971</v>
      </c>
      <c r="M197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71" s="77" t="s">
        <v>2278</v>
      </c>
      <c r="O1971" s="79">
        <v>44529.484872685185</v>
      </c>
      <c r="P1971" s="77" t="s">
        <v>3073</v>
      </c>
      <c r="Q1971" s="77"/>
      <c r="R1971" s="77"/>
      <c r="S1971" s="77"/>
      <c r="T1971" s="79">
        <v>44529.484872685185</v>
      </c>
      <c r="U1971" s="80" t="s">
        <v>5643</v>
      </c>
      <c r="V1971" s="77"/>
      <c r="W1971" s="77"/>
      <c r="X1971" s="81" t="s">
        <v>7642</v>
      </c>
      <c r="Y1971" s="77"/>
    </row>
    <row r="1972" spans="1:25" x14ac:dyDescent="0.25">
      <c r="A1972" s="62" t="s">
        <v>1308</v>
      </c>
      <c r="B1972" s="62" t="s">
        <v>1308</v>
      </c>
      <c r="C1972" s="63"/>
      <c r="D1972" s="64"/>
      <c r="E1972" s="65"/>
      <c r="F1972" s="66"/>
      <c r="G1972" s="63" t="str">
        <f>IF(Edges[[#This Row],[Relationship]]="Tweet","Skip","Show")</f>
        <v>Skip</v>
      </c>
      <c r="H1972" s="67"/>
      <c r="I1972" s="68"/>
      <c r="J1972" s="68"/>
      <c r="K1972" s="34"/>
      <c r="L1972" s="75">
        <v>1972</v>
      </c>
      <c r="M197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72" s="77" t="s">
        <v>178</v>
      </c>
      <c r="O1972" s="79">
        <v>44529.46539351852</v>
      </c>
      <c r="P1972" s="77" t="s">
        <v>3082</v>
      </c>
      <c r="Q1972" s="77"/>
      <c r="R1972" s="77"/>
      <c r="S1972" s="77"/>
      <c r="T1972" s="79">
        <v>44529.46539351852</v>
      </c>
      <c r="U1972" s="80" t="s">
        <v>5644</v>
      </c>
      <c r="V1972" s="77"/>
      <c r="W1972" s="77"/>
      <c r="X1972" s="81" t="s">
        <v>7643</v>
      </c>
      <c r="Y1972" s="77"/>
    </row>
    <row r="1973" spans="1:25" x14ac:dyDescent="0.25">
      <c r="A1973" s="62" t="s">
        <v>1308</v>
      </c>
      <c r="B1973" s="62" t="s">
        <v>1308</v>
      </c>
      <c r="C1973" s="63"/>
      <c r="D1973" s="64"/>
      <c r="E1973" s="65"/>
      <c r="F1973" s="66"/>
      <c r="G1973" s="63" t="str">
        <f>IF(Edges[[#This Row],[Relationship]]="Tweet","Skip","Show")</f>
        <v>Skip</v>
      </c>
      <c r="H1973" s="67"/>
      <c r="I1973" s="68"/>
      <c r="J1973" s="68"/>
      <c r="K1973" s="34"/>
      <c r="L1973" s="75">
        <v>1973</v>
      </c>
      <c r="M197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73" s="77" t="s">
        <v>178</v>
      </c>
      <c r="O1973" s="79">
        <v>44529.485046296293</v>
      </c>
      <c r="P1973" s="77" t="s">
        <v>3083</v>
      </c>
      <c r="Q1973" s="77"/>
      <c r="R1973" s="77"/>
      <c r="S1973" s="77"/>
      <c r="T1973" s="79">
        <v>44529.485046296293</v>
      </c>
      <c r="U1973" s="80" t="s">
        <v>5645</v>
      </c>
      <c r="V1973" s="77"/>
      <c r="W1973" s="77"/>
      <c r="X1973" s="81" t="s">
        <v>7644</v>
      </c>
      <c r="Y1973" s="77"/>
    </row>
    <row r="1974" spans="1:25" x14ac:dyDescent="0.25">
      <c r="A1974" s="62" t="s">
        <v>1309</v>
      </c>
      <c r="B1974" s="62" t="s">
        <v>1309</v>
      </c>
      <c r="C1974" s="63"/>
      <c r="D1974" s="64"/>
      <c r="E1974" s="65"/>
      <c r="F1974" s="66"/>
      <c r="G1974" s="63" t="str">
        <f>IF(Edges[[#This Row],[Relationship]]="Tweet","Skip","Show")</f>
        <v>Skip</v>
      </c>
      <c r="H1974" s="67"/>
      <c r="I1974" s="68"/>
      <c r="J1974" s="68"/>
      <c r="K1974" s="34"/>
      <c r="L1974" s="75">
        <v>1974</v>
      </c>
      <c r="M197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74" s="77" t="s">
        <v>178</v>
      </c>
      <c r="O1974" s="79">
        <v>44529.485208333332</v>
      </c>
      <c r="P1974" s="77" t="s">
        <v>3084</v>
      </c>
      <c r="Q1974" s="77"/>
      <c r="R1974" s="77"/>
      <c r="S1974" s="77"/>
      <c r="T1974" s="79">
        <v>44529.485208333332</v>
      </c>
      <c r="U1974" s="80" t="s">
        <v>5646</v>
      </c>
      <c r="V1974" s="77"/>
      <c r="W1974" s="77"/>
      <c r="X1974" s="81" t="s">
        <v>7645</v>
      </c>
      <c r="Y1974" s="77"/>
    </row>
    <row r="1975" spans="1:25" x14ac:dyDescent="0.25">
      <c r="A1975" s="62" t="s">
        <v>1310</v>
      </c>
      <c r="B1975" s="62" t="s">
        <v>1627</v>
      </c>
      <c r="C1975" s="63"/>
      <c r="D1975" s="64"/>
      <c r="E1975" s="65"/>
      <c r="F1975" s="66"/>
      <c r="G1975" s="63" t="str">
        <f>IF(Edges[[#This Row],[Relationship]]="Tweet","Skip","Show")</f>
        <v>Show</v>
      </c>
      <c r="H1975" s="67"/>
      <c r="I1975" s="68"/>
      <c r="J1975" s="68"/>
      <c r="K1975" s="34"/>
      <c r="L1975" s="75">
        <v>1975</v>
      </c>
      <c r="M197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75" s="77" t="s">
        <v>2278</v>
      </c>
      <c r="O1975" s="79">
        <v>44529.485266203701</v>
      </c>
      <c r="P1975" s="77" t="s">
        <v>3073</v>
      </c>
      <c r="Q1975" s="77"/>
      <c r="R1975" s="77"/>
      <c r="S1975" s="77"/>
      <c r="T1975" s="79">
        <v>44529.485266203701</v>
      </c>
      <c r="U1975" s="80" t="s">
        <v>5647</v>
      </c>
      <c r="V1975" s="77"/>
      <c r="W1975" s="77"/>
      <c r="X1975" s="81" t="s">
        <v>7646</v>
      </c>
      <c r="Y1975" s="77"/>
    </row>
    <row r="1976" spans="1:25" x14ac:dyDescent="0.25">
      <c r="A1976" s="62" t="s">
        <v>1311</v>
      </c>
      <c r="B1976" s="62" t="s">
        <v>1878</v>
      </c>
      <c r="C1976" s="63"/>
      <c r="D1976" s="64"/>
      <c r="E1976" s="65"/>
      <c r="F1976" s="66"/>
      <c r="G1976" s="63" t="str">
        <f>IF(Edges[[#This Row],[Relationship]]="Tweet","Skip","Show")</f>
        <v>Show</v>
      </c>
      <c r="H1976" s="67"/>
      <c r="I1976" s="68"/>
      <c r="J1976" s="68"/>
      <c r="K1976" s="34"/>
      <c r="L1976" s="75">
        <v>1976</v>
      </c>
      <c r="M197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76" s="77" t="s">
        <v>2278</v>
      </c>
      <c r="O1976" s="79">
        <v>44529.485462962963</v>
      </c>
      <c r="P1976" s="77" t="s">
        <v>2564</v>
      </c>
      <c r="Q1976" s="77"/>
      <c r="R1976" s="77"/>
      <c r="S1976" s="77"/>
      <c r="T1976" s="79">
        <v>44529.485462962963</v>
      </c>
      <c r="U1976" s="80" t="s">
        <v>5648</v>
      </c>
      <c r="V1976" s="77"/>
      <c r="W1976" s="77"/>
      <c r="X1976" s="81" t="s">
        <v>7647</v>
      </c>
      <c r="Y1976" s="77"/>
    </row>
    <row r="1977" spans="1:25" x14ac:dyDescent="0.25">
      <c r="A1977" s="62" t="s">
        <v>1312</v>
      </c>
      <c r="B1977" s="62" t="s">
        <v>1627</v>
      </c>
      <c r="C1977" s="63"/>
      <c r="D1977" s="64"/>
      <c r="E1977" s="65"/>
      <c r="F1977" s="66"/>
      <c r="G1977" s="63" t="str">
        <f>IF(Edges[[#This Row],[Relationship]]="Tweet","Skip","Show")</f>
        <v>Show</v>
      </c>
      <c r="H1977" s="67"/>
      <c r="I1977" s="68"/>
      <c r="J1977" s="68"/>
      <c r="K1977" s="34"/>
      <c r="L1977" s="75">
        <v>1977</v>
      </c>
      <c r="M197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77" s="77" t="s">
        <v>2278</v>
      </c>
      <c r="O1977" s="79">
        <v>44529.485682870371</v>
      </c>
      <c r="P1977" s="77" t="s">
        <v>3073</v>
      </c>
      <c r="Q1977" s="77"/>
      <c r="R1977" s="77"/>
      <c r="S1977" s="77"/>
      <c r="T1977" s="79">
        <v>44529.485682870371</v>
      </c>
      <c r="U1977" s="80" t="s">
        <v>5649</v>
      </c>
      <c r="V1977" s="77"/>
      <c r="W1977" s="77"/>
      <c r="X1977" s="81" t="s">
        <v>7648</v>
      </c>
      <c r="Y1977" s="77"/>
    </row>
    <row r="1978" spans="1:25" x14ac:dyDescent="0.25">
      <c r="A1978" s="62" t="s">
        <v>1313</v>
      </c>
      <c r="B1978" s="62" t="s">
        <v>1668</v>
      </c>
      <c r="C1978" s="63"/>
      <c r="D1978" s="64"/>
      <c r="E1978" s="65"/>
      <c r="F1978" s="66"/>
      <c r="G1978" s="63" t="str">
        <f>IF(Edges[[#This Row],[Relationship]]="Tweet","Skip","Show")</f>
        <v>Show</v>
      </c>
      <c r="H1978" s="67"/>
      <c r="I1978" s="68"/>
      <c r="J1978" s="68"/>
      <c r="K1978" s="34"/>
      <c r="L1978" s="75">
        <v>1978</v>
      </c>
      <c r="M197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78" s="77" t="s">
        <v>2278</v>
      </c>
      <c r="O1978" s="79">
        <v>44529.485879629632</v>
      </c>
      <c r="P1978" s="77" t="s">
        <v>3085</v>
      </c>
      <c r="Q1978" s="77"/>
      <c r="R1978" s="77"/>
      <c r="S1978" s="77"/>
      <c r="T1978" s="79">
        <v>44529.485879629632</v>
      </c>
      <c r="U1978" s="80" t="s">
        <v>5650</v>
      </c>
      <c r="V1978" s="77"/>
      <c r="W1978" s="77"/>
      <c r="X1978" s="81" t="s">
        <v>7649</v>
      </c>
      <c r="Y1978" s="77"/>
    </row>
    <row r="1979" spans="1:25" x14ac:dyDescent="0.25">
      <c r="A1979" s="62" t="s">
        <v>1314</v>
      </c>
      <c r="B1979" s="62" t="s">
        <v>1691</v>
      </c>
      <c r="C1979" s="63"/>
      <c r="D1979" s="64"/>
      <c r="E1979" s="65"/>
      <c r="F1979" s="66"/>
      <c r="G1979" s="63" t="str">
        <f>IF(Edges[[#This Row],[Relationship]]="Tweet","Skip","Show")</f>
        <v>Show</v>
      </c>
      <c r="H1979" s="67"/>
      <c r="I1979" s="68"/>
      <c r="J1979" s="68"/>
      <c r="K1979" s="34"/>
      <c r="L1979" s="75">
        <v>1979</v>
      </c>
      <c r="M197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79" s="77" t="s">
        <v>2278</v>
      </c>
      <c r="O1979" s="79">
        <v>44529.485972222225</v>
      </c>
      <c r="P1979" s="77" t="s">
        <v>2303</v>
      </c>
      <c r="Q1979" s="77"/>
      <c r="R1979" s="77"/>
      <c r="S1979" s="77"/>
      <c r="T1979" s="79">
        <v>44529.485972222225</v>
      </c>
      <c r="U1979" s="80" t="s">
        <v>5651</v>
      </c>
      <c r="V1979" s="77"/>
      <c r="W1979" s="77"/>
      <c r="X1979" s="81" t="s">
        <v>7650</v>
      </c>
      <c r="Y1979" s="77"/>
    </row>
    <row r="1980" spans="1:25" x14ac:dyDescent="0.25">
      <c r="A1980" s="62" t="s">
        <v>1315</v>
      </c>
      <c r="B1980" s="62" t="s">
        <v>2073</v>
      </c>
      <c r="C1980" s="63"/>
      <c r="D1980" s="64"/>
      <c r="E1980" s="65"/>
      <c r="F1980" s="66"/>
      <c r="G1980" s="63" t="str">
        <f>IF(Edges[[#This Row],[Relationship]]="Tweet","Skip","Show")</f>
        <v>Show</v>
      </c>
      <c r="H1980" s="67"/>
      <c r="I1980" s="68"/>
      <c r="J1980" s="68"/>
      <c r="K1980" s="34"/>
      <c r="L1980" s="75">
        <v>1980</v>
      </c>
      <c r="M198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80" s="77" t="s">
        <v>2278</v>
      </c>
      <c r="O1980" s="79">
        <v>44529.486076388886</v>
      </c>
      <c r="P1980" s="77" t="s">
        <v>3086</v>
      </c>
      <c r="Q1980" s="77"/>
      <c r="R1980" s="77"/>
      <c r="S1980" s="77"/>
      <c r="T1980" s="79">
        <v>44529.486076388886</v>
      </c>
      <c r="U1980" s="80" t="s">
        <v>5652</v>
      </c>
      <c r="V1980" s="77"/>
      <c r="W1980" s="77"/>
      <c r="X1980" s="81" t="s">
        <v>7651</v>
      </c>
      <c r="Y1980" s="77"/>
    </row>
    <row r="1981" spans="1:25" x14ac:dyDescent="0.25">
      <c r="A1981" s="62" t="s">
        <v>1316</v>
      </c>
      <c r="B1981" s="62" t="s">
        <v>2074</v>
      </c>
      <c r="C1981" s="63"/>
      <c r="D1981" s="64"/>
      <c r="E1981" s="65"/>
      <c r="F1981" s="66"/>
      <c r="G1981" s="63" t="str">
        <f>IF(Edges[[#This Row],[Relationship]]="Tweet","Skip","Show")</f>
        <v>Show</v>
      </c>
      <c r="H1981" s="67"/>
      <c r="I1981" s="68"/>
      <c r="J1981" s="68"/>
      <c r="K1981" s="34"/>
      <c r="L1981" s="75">
        <v>1981</v>
      </c>
      <c r="M198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81" s="77" t="s">
        <v>2278</v>
      </c>
      <c r="O1981" s="79">
        <v>44529.486261574071</v>
      </c>
      <c r="P1981" s="77" t="s">
        <v>3087</v>
      </c>
      <c r="Q1981" s="80" t="s">
        <v>3863</v>
      </c>
      <c r="R1981" s="77" t="s">
        <v>4085</v>
      </c>
      <c r="S1981" s="77"/>
      <c r="T1981" s="79">
        <v>44529.486261574071</v>
      </c>
      <c r="U1981" s="80" t="s">
        <v>5653</v>
      </c>
      <c r="V1981" s="77"/>
      <c r="W1981" s="77"/>
      <c r="X1981" s="81" t="s">
        <v>7652</v>
      </c>
      <c r="Y1981" s="77"/>
    </row>
    <row r="1982" spans="1:25" x14ac:dyDescent="0.25">
      <c r="A1982" s="62" t="s">
        <v>1317</v>
      </c>
      <c r="B1982" s="62" t="s">
        <v>1692</v>
      </c>
      <c r="C1982" s="63"/>
      <c r="D1982" s="64"/>
      <c r="E1982" s="65"/>
      <c r="F1982" s="66"/>
      <c r="G1982" s="63" t="str">
        <f>IF(Edges[[#This Row],[Relationship]]="Tweet","Skip","Show")</f>
        <v>Show</v>
      </c>
      <c r="H1982" s="67"/>
      <c r="I1982" s="68"/>
      <c r="J1982" s="68"/>
      <c r="K1982" s="34"/>
      <c r="L1982" s="75">
        <v>1982</v>
      </c>
      <c r="M198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82" s="77" t="s">
        <v>2278</v>
      </c>
      <c r="O1982" s="79">
        <v>44529.486296296294</v>
      </c>
      <c r="P1982" s="77" t="s">
        <v>2304</v>
      </c>
      <c r="Q1982" s="77"/>
      <c r="R1982" s="77"/>
      <c r="S1982" s="77"/>
      <c r="T1982" s="79">
        <v>44529.486296296294</v>
      </c>
      <c r="U1982" s="80" t="s">
        <v>5654</v>
      </c>
      <c r="V1982" s="77"/>
      <c r="W1982" s="77"/>
      <c r="X1982" s="81" t="s">
        <v>7653</v>
      </c>
      <c r="Y1982" s="77"/>
    </row>
    <row r="1983" spans="1:25" x14ac:dyDescent="0.25">
      <c r="A1983" s="62" t="s">
        <v>1318</v>
      </c>
      <c r="B1983" s="62" t="s">
        <v>1318</v>
      </c>
      <c r="C1983" s="63"/>
      <c r="D1983" s="64"/>
      <c r="E1983" s="65"/>
      <c r="F1983" s="66"/>
      <c r="G1983" s="63" t="str">
        <f>IF(Edges[[#This Row],[Relationship]]="Tweet","Skip","Show")</f>
        <v>Skip</v>
      </c>
      <c r="H1983" s="67"/>
      <c r="I1983" s="68"/>
      <c r="J1983" s="68"/>
      <c r="K1983" s="34"/>
      <c r="L1983" s="75">
        <v>1983</v>
      </c>
      <c r="M198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83" s="77" t="s">
        <v>178</v>
      </c>
      <c r="O1983" s="79">
        <v>44529.486319444448</v>
      </c>
      <c r="P1983" s="77" t="s">
        <v>3088</v>
      </c>
      <c r="Q1983" s="80" t="s">
        <v>3864</v>
      </c>
      <c r="R1983" s="77" t="s">
        <v>4022</v>
      </c>
      <c r="S1983" s="77" t="s">
        <v>4197</v>
      </c>
      <c r="T1983" s="79">
        <v>44529.486319444448</v>
      </c>
      <c r="U1983" s="80" t="s">
        <v>5655</v>
      </c>
      <c r="V1983" s="77"/>
      <c r="W1983" s="77"/>
      <c r="X1983" s="81" t="s">
        <v>7654</v>
      </c>
      <c r="Y1983" s="77"/>
    </row>
    <row r="1984" spans="1:25" x14ac:dyDescent="0.25">
      <c r="A1984" s="62" t="s">
        <v>1319</v>
      </c>
      <c r="B1984" s="62" t="s">
        <v>1719</v>
      </c>
      <c r="C1984" s="63"/>
      <c r="D1984" s="64"/>
      <c r="E1984" s="65"/>
      <c r="F1984" s="66"/>
      <c r="G1984" s="63" t="str">
        <f>IF(Edges[[#This Row],[Relationship]]="Tweet","Skip","Show")</f>
        <v>Show</v>
      </c>
      <c r="H1984" s="67"/>
      <c r="I1984" s="68"/>
      <c r="J1984" s="68"/>
      <c r="K1984" s="34"/>
      <c r="L1984" s="75">
        <v>1984</v>
      </c>
      <c r="M198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84" s="77" t="s">
        <v>2278</v>
      </c>
      <c r="O1984" s="79">
        <v>44529.48646990741</v>
      </c>
      <c r="P1984" s="77" t="s">
        <v>2338</v>
      </c>
      <c r="Q1984" s="77"/>
      <c r="R1984" s="77"/>
      <c r="S1984" s="77"/>
      <c r="T1984" s="79">
        <v>44529.48646990741</v>
      </c>
      <c r="U1984" s="80" t="s">
        <v>5656</v>
      </c>
      <c r="V1984" s="77"/>
      <c r="W1984" s="77"/>
      <c r="X1984" s="81" t="s">
        <v>7655</v>
      </c>
      <c r="Y1984" s="77"/>
    </row>
    <row r="1985" spans="1:25" x14ac:dyDescent="0.25">
      <c r="A1985" s="62" t="s">
        <v>1320</v>
      </c>
      <c r="B1985" s="62" t="s">
        <v>1320</v>
      </c>
      <c r="C1985" s="63"/>
      <c r="D1985" s="64"/>
      <c r="E1985" s="65"/>
      <c r="F1985" s="66"/>
      <c r="G1985" s="63" t="str">
        <f>IF(Edges[[#This Row],[Relationship]]="Tweet","Skip","Show")</f>
        <v>Skip</v>
      </c>
      <c r="H1985" s="67"/>
      <c r="I1985" s="68"/>
      <c r="J1985" s="68"/>
      <c r="K1985" s="34"/>
      <c r="L1985" s="75">
        <v>1985</v>
      </c>
      <c r="M198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85" s="77" t="s">
        <v>178</v>
      </c>
      <c r="O1985" s="79">
        <v>44529.486319444448</v>
      </c>
      <c r="P1985" s="77" t="s">
        <v>3089</v>
      </c>
      <c r="Q1985" s="77"/>
      <c r="R1985" s="77"/>
      <c r="S1985" s="77"/>
      <c r="T1985" s="79">
        <v>44529.486319444448</v>
      </c>
      <c r="U1985" s="80" t="s">
        <v>5657</v>
      </c>
      <c r="V1985" s="77"/>
      <c r="W1985" s="77"/>
      <c r="X1985" s="81" t="s">
        <v>7656</v>
      </c>
      <c r="Y1985" s="77"/>
    </row>
    <row r="1986" spans="1:25" x14ac:dyDescent="0.25">
      <c r="A1986" s="62" t="s">
        <v>1321</v>
      </c>
      <c r="B1986" s="62" t="s">
        <v>1320</v>
      </c>
      <c r="C1986" s="63"/>
      <c r="D1986" s="64"/>
      <c r="E1986" s="65"/>
      <c r="F1986" s="66"/>
      <c r="G1986" s="63" t="str">
        <f>IF(Edges[[#This Row],[Relationship]]="Tweet","Skip","Show")</f>
        <v>Show</v>
      </c>
      <c r="H1986" s="67"/>
      <c r="I1986" s="68"/>
      <c r="J1986" s="68"/>
      <c r="K1986" s="34"/>
      <c r="L1986" s="75">
        <v>1986</v>
      </c>
      <c r="M198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86" s="77" t="s">
        <v>2278</v>
      </c>
      <c r="O1986" s="79">
        <v>44529.486539351848</v>
      </c>
      <c r="P1986" s="77" t="s">
        <v>3090</v>
      </c>
      <c r="Q1986" s="77"/>
      <c r="R1986" s="77"/>
      <c r="S1986" s="77"/>
      <c r="T1986" s="79">
        <v>44529.486539351848</v>
      </c>
      <c r="U1986" s="80" t="s">
        <v>5658</v>
      </c>
      <c r="V1986" s="77"/>
      <c r="W1986" s="77"/>
      <c r="X1986" s="81" t="s">
        <v>7657</v>
      </c>
      <c r="Y1986" s="77"/>
    </row>
    <row r="1987" spans="1:25" x14ac:dyDescent="0.25">
      <c r="A1987" s="62" t="s">
        <v>1322</v>
      </c>
      <c r="B1987" s="62" t="s">
        <v>1631</v>
      </c>
      <c r="C1987" s="63"/>
      <c r="D1987" s="64"/>
      <c r="E1987" s="65"/>
      <c r="F1987" s="66"/>
      <c r="G1987" s="63" t="str">
        <f>IF(Edges[[#This Row],[Relationship]]="Tweet","Skip","Show")</f>
        <v>Show</v>
      </c>
      <c r="H1987" s="67"/>
      <c r="I1987" s="68"/>
      <c r="J1987" s="68"/>
      <c r="K1987" s="34"/>
      <c r="L1987" s="75">
        <v>1987</v>
      </c>
      <c r="M198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87" s="77" t="s">
        <v>2278</v>
      </c>
      <c r="O1987" s="79">
        <v>44529.486574074072</v>
      </c>
      <c r="P1987" s="77" t="s">
        <v>2784</v>
      </c>
      <c r="Q1987" s="77"/>
      <c r="R1987" s="77"/>
      <c r="S1987" s="77"/>
      <c r="T1987" s="79">
        <v>44529.486574074072</v>
      </c>
      <c r="U1987" s="80" t="s">
        <v>5659</v>
      </c>
      <c r="V1987" s="77"/>
      <c r="W1987" s="77"/>
      <c r="X1987" s="81" t="s">
        <v>7658</v>
      </c>
      <c r="Y1987" s="77"/>
    </row>
    <row r="1988" spans="1:25" x14ac:dyDescent="0.25">
      <c r="A1988" s="62" t="s">
        <v>1323</v>
      </c>
      <c r="B1988" s="62" t="s">
        <v>1627</v>
      </c>
      <c r="C1988" s="63"/>
      <c r="D1988" s="64"/>
      <c r="E1988" s="65"/>
      <c r="F1988" s="66"/>
      <c r="G1988" s="63" t="str">
        <f>IF(Edges[[#This Row],[Relationship]]="Tweet","Skip","Show")</f>
        <v>Show</v>
      </c>
      <c r="H1988" s="67"/>
      <c r="I1988" s="68"/>
      <c r="J1988" s="68"/>
      <c r="K1988" s="34"/>
      <c r="L1988" s="75">
        <v>1988</v>
      </c>
      <c r="M198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88" s="77" t="s">
        <v>2278</v>
      </c>
      <c r="O1988" s="79">
        <v>44529.486597222225</v>
      </c>
      <c r="P1988" s="77" t="s">
        <v>3073</v>
      </c>
      <c r="Q1988" s="77"/>
      <c r="R1988" s="77"/>
      <c r="S1988" s="77"/>
      <c r="T1988" s="79">
        <v>44529.486597222225</v>
      </c>
      <c r="U1988" s="80" t="s">
        <v>5660</v>
      </c>
      <c r="V1988" s="77"/>
      <c r="W1988" s="77"/>
      <c r="X1988" s="81" t="s">
        <v>7659</v>
      </c>
      <c r="Y1988" s="77"/>
    </row>
    <row r="1989" spans="1:25" x14ac:dyDescent="0.25">
      <c r="A1989" s="62" t="s">
        <v>1324</v>
      </c>
      <c r="B1989" s="62" t="s">
        <v>1261</v>
      </c>
      <c r="C1989" s="63"/>
      <c r="D1989" s="64"/>
      <c r="E1989" s="65"/>
      <c r="F1989" s="66"/>
      <c r="G1989" s="63" t="str">
        <f>IF(Edges[[#This Row],[Relationship]]="Tweet","Skip","Show")</f>
        <v>Show</v>
      </c>
      <c r="H1989" s="67"/>
      <c r="I1989" s="68"/>
      <c r="J1989" s="68"/>
      <c r="K1989" s="34"/>
      <c r="L1989" s="75">
        <v>1989</v>
      </c>
      <c r="M198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89" s="77" t="s">
        <v>2279</v>
      </c>
      <c r="O1989" s="79">
        <v>44529.331875000003</v>
      </c>
      <c r="P1989" s="77" t="s">
        <v>3091</v>
      </c>
      <c r="Q1989" s="77"/>
      <c r="R1989" s="77"/>
      <c r="S1989" s="77"/>
      <c r="T1989" s="79">
        <v>44529.331875000003</v>
      </c>
      <c r="U1989" s="80" t="s">
        <v>5661</v>
      </c>
      <c r="V1989" s="77"/>
      <c r="W1989" s="77"/>
      <c r="X1989" s="81" t="s">
        <v>7660</v>
      </c>
      <c r="Y1989" s="81" t="s">
        <v>8464</v>
      </c>
    </row>
    <row r="1990" spans="1:25" x14ac:dyDescent="0.25">
      <c r="A1990" s="62" t="s">
        <v>1324</v>
      </c>
      <c r="B1990" s="62" t="s">
        <v>1623</v>
      </c>
      <c r="C1990" s="63"/>
      <c r="D1990" s="64"/>
      <c r="E1990" s="65"/>
      <c r="F1990" s="66"/>
      <c r="G1990" s="63" t="str">
        <f>IF(Edges[[#This Row],[Relationship]]="Tweet","Skip","Show")</f>
        <v>Show</v>
      </c>
      <c r="H1990" s="67"/>
      <c r="I1990" s="68"/>
      <c r="J1990" s="68"/>
      <c r="K1990" s="34"/>
      <c r="L1990" s="75">
        <v>1990</v>
      </c>
      <c r="M199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90" s="77" t="s">
        <v>2278</v>
      </c>
      <c r="O1990" s="79">
        <v>44529.430439814816</v>
      </c>
      <c r="P1990" s="77" t="s">
        <v>2463</v>
      </c>
      <c r="Q1990" s="77"/>
      <c r="R1990" s="77"/>
      <c r="S1990" s="77"/>
      <c r="T1990" s="79">
        <v>44529.430439814816</v>
      </c>
      <c r="U1990" s="80" t="s">
        <v>5662</v>
      </c>
      <c r="V1990" s="77"/>
      <c r="W1990" s="77"/>
      <c r="X1990" s="81" t="s">
        <v>7661</v>
      </c>
      <c r="Y1990" s="77"/>
    </row>
    <row r="1991" spans="1:25" x14ac:dyDescent="0.25">
      <c r="A1991" s="62" t="s">
        <v>1324</v>
      </c>
      <c r="B1991" s="62" t="s">
        <v>1627</v>
      </c>
      <c r="C1991" s="63"/>
      <c r="D1991" s="64"/>
      <c r="E1991" s="65"/>
      <c r="F1991" s="66"/>
      <c r="G1991" s="63" t="str">
        <f>IF(Edges[[#This Row],[Relationship]]="Tweet","Skip","Show")</f>
        <v>Show</v>
      </c>
      <c r="H1991" s="67"/>
      <c r="I1991" s="68"/>
      <c r="J1991" s="68"/>
      <c r="K1991" s="34"/>
      <c r="L1991" s="75">
        <v>1991</v>
      </c>
      <c r="M199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91" s="77" t="s">
        <v>2278</v>
      </c>
      <c r="O1991" s="79">
        <v>44529.486747685187</v>
      </c>
      <c r="P1991" s="77" t="s">
        <v>3073</v>
      </c>
      <c r="Q1991" s="77"/>
      <c r="R1991" s="77"/>
      <c r="S1991" s="77"/>
      <c r="T1991" s="79">
        <v>44529.486747685187</v>
      </c>
      <c r="U1991" s="80" t="s">
        <v>5663</v>
      </c>
      <c r="V1991" s="77"/>
      <c r="W1991" s="77"/>
      <c r="X1991" s="81" t="s">
        <v>7662</v>
      </c>
      <c r="Y1991" s="77"/>
    </row>
    <row r="1992" spans="1:25" x14ac:dyDescent="0.25">
      <c r="A1992" s="62" t="s">
        <v>1325</v>
      </c>
      <c r="B1992" s="62" t="s">
        <v>1820</v>
      </c>
      <c r="C1992" s="63"/>
      <c r="D1992" s="64"/>
      <c r="E1992" s="65"/>
      <c r="F1992" s="66"/>
      <c r="G1992" s="63" t="str">
        <f>IF(Edges[[#This Row],[Relationship]]="Tweet","Skip","Show")</f>
        <v>Show</v>
      </c>
      <c r="H1992" s="67"/>
      <c r="I1992" s="68"/>
      <c r="J1992" s="68"/>
      <c r="K1992" s="34"/>
      <c r="L1992" s="75">
        <v>1992</v>
      </c>
      <c r="M199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92" s="77" t="s">
        <v>2278</v>
      </c>
      <c r="O1992" s="79">
        <v>44529.486828703702</v>
      </c>
      <c r="P1992" s="77" t="s">
        <v>3092</v>
      </c>
      <c r="Q1992" s="80" t="s">
        <v>3865</v>
      </c>
      <c r="R1992" s="77" t="s">
        <v>4018</v>
      </c>
      <c r="S1992" s="77"/>
      <c r="T1992" s="79">
        <v>44529.486828703702</v>
      </c>
      <c r="U1992" s="80" t="s">
        <v>5664</v>
      </c>
      <c r="V1992" s="77"/>
      <c r="W1992" s="77"/>
      <c r="X1992" s="81" t="s">
        <v>7663</v>
      </c>
      <c r="Y1992" s="81" t="s">
        <v>7911</v>
      </c>
    </row>
    <row r="1993" spans="1:25" x14ac:dyDescent="0.25">
      <c r="A1993" s="62" t="s">
        <v>1325</v>
      </c>
      <c r="B1993" s="62" t="s">
        <v>1528</v>
      </c>
      <c r="C1993" s="63"/>
      <c r="D1993" s="64"/>
      <c r="E1993" s="65"/>
      <c r="F1993" s="66"/>
      <c r="G1993" s="63" t="str">
        <f>IF(Edges[[#This Row],[Relationship]]="Tweet","Skip","Show")</f>
        <v>Show</v>
      </c>
      <c r="H1993" s="67"/>
      <c r="I1993" s="68"/>
      <c r="J1993" s="68"/>
      <c r="K1993" s="34"/>
      <c r="L1993" s="75">
        <v>1993</v>
      </c>
      <c r="M199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93" s="77" t="s">
        <v>2279</v>
      </c>
      <c r="O1993" s="79">
        <v>44529.486828703702</v>
      </c>
      <c r="P1993" s="77" t="s">
        <v>3092</v>
      </c>
      <c r="Q1993" s="80" t="s">
        <v>3865</v>
      </c>
      <c r="R1993" s="77" t="s">
        <v>4018</v>
      </c>
      <c r="S1993" s="77"/>
      <c r="T1993" s="79">
        <v>44529.486828703702</v>
      </c>
      <c r="U1993" s="80" t="s">
        <v>5664</v>
      </c>
      <c r="V1993" s="77"/>
      <c r="W1993" s="77"/>
      <c r="X1993" s="81" t="s">
        <v>7663</v>
      </c>
      <c r="Y1993" s="81" t="s">
        <v>7911</v>
      </c>
    </row>
    <row r="1994" spans="1:25" x14ac:dyDescent="0.25">
      <c r="A1994" s="62" t="s">
        <v>1326</v>
      </c>
      <c r="B1994" s="62" t="s">
        <v>1326</v>
      </c>
      <c r="C1994" s="63"/>
      <c r="D1994" s="64"/>
      <c r="E1994" s="65"/>
      <c r="F1994" s="66"/>
      <c r="G1994" s="63" t="str">
        <f>IF(Edges[[#This Row],[Relationship]]="Tweet","Skip","Show")</f>
        <v>Skip</v>
      </c>
      <c r="H1994" s="67"/>
      <c r="I1994" s="68"/>
      <c r="J1994" s="68"/>
      <c r="K1994" s="34"/>
      <c r="L1994" s="75">
        <v>1994</v>
      </c>
      <c r="M199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94" s="77" t="s">
        <v>178</v>
      </c>
      <c r="O1994" s="79">
        <v>44529.486921296295</v>
      </c>
      <c r="P1994" s="77" t="s">
        <v>3093</v>
      </c>
      <c r="Q1994" s="80" t="s">
        <v>3866</v>
      </c>
      <c r="R1994" s="77" t="s">
        <v>4018</v>
      </c>
      <c r="S1994" s="77"/>
      <c r="T1994" s="79">
        <v>44529.486921296295</v>
      </c>
      <c r="U1994" s="80" t="s">
        <v>5665</v>
      </c>
      <c r="V1994" s="77"/>
      <c r="W1994" s="77"/>
      <c r="X1994" s="81" t="s">
        <v>7664</v>
      </c>
      <c r="Y1994" s="77"/>
    </row>
    <row r="1995" spans="1:25" x14ac:dyDescent="0.25">
      <c r="A1995" s="62" t="s">
        <v>1327</v>
      </c>
      <c r="B1995" s="62" t="s">
        <v>2075</v>
      </c>
      <c r="C1995" s="63"/>
      <c r="D1995" s="64"/>
      <c r="E1995" s="65"/>
      <c r="F1995" s="66"/>
      <c r="G1995" s="63" t="str">
        <f>IF(Edges[[#This Row],[Relationship]]="Tweet","Skip","Show")</f>
        <v>Show</v>
      </c>
      <c r="H1995" s="67"/>
      <c r="I1995" s="68"/>
      <c r="J1995" s="68"/>
      <c r="K1995" s="34"/>
      <c r="L1995" s="75">
        <v>1995</v>
      </c>
      <c r="M199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95" s="77" t="s">
        <v>2278</v>
      </c>
      <c r="O1995" s="79">
        <v>44529.292534722219</v>
      </c>
      <c r="P1995" s="77" t="s">
        <v>3094</v>
      </c>
      <c r="Q1995" s="77"/>
      <c r="R1995" s="77"/>
      <c r="S1995" s="77"/>
      <c r="T1995" s="79">
        <v>44529.292534722219</v>
      </c>
      <c r="U1995" s="80" t="s">
        <v>5666</v>
      </c>
      <c r="V1995" s="77"/>
      <c r="W1995" s="77"/>
      <c r="X1995" s="81" t="s">
        <v>7665</v>
      </c>
      <c r="Y1995" s="77"/>
    </row>
    <row r="1996" spans="1:25" x14ac:dyDescent="0.25">
      <c r="A1996" s="62" t="s">
        <v>1327</v>
      </c>
      <c r="B1996" s="62" t="s">
        <v>2076</v>
      </c>
      <c r="C1996" s="63"/>
      <c r="D1996" s="64"/>
      <c r="E1996" s="65"/>
      <c r="F1996" s="66"/>
      <c r="G1996" s="63" t="str">
        <f>IF(Edges[[#This Row],[Relationship]]="Tweet","Skip","Show")</f>
        <v>Show</v>
      </c>
      <c r="H1996" s="67"/>
      <c r="I1996" s="68"/>
      <c r="J1996" s="68"/>
      <c r="K1996" s="34"/>
      <c r="L1996" s="75">
        <v>1996</v>
      </c>
      <c r="M199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96" s="77" t="s">
        <v>2278</v>
      </c>
      <c r="O1996" s="79">
        <v>44529.458090277774</v>
      </c>
      <c r="P1996" s="77" t="s">
        <v>3095</v>
      </c>
      <c r="Q1996" s="77"/>
      <c r="R1996" s="77"/>
      <c r="S1996" s="77" t="s">
        <v>4198</v>
      </c>
      <c r="T1996" s="79">
        <v>44529.458090277774</v>
      </c>
      <c r="U1996" s="80" t="s">
        <v>5667</v>
      </c>
      <c r="V1996" s="77"/>
      <c r="W1996" s="77"/>
      <c r="X1996" s="81" t="s">
        <v>7666</v>
      </c>
      <c r="Y1996" s="77"/>
    </row>
    <row r="1997" spans="1:25" x14ac:dyDescent="0.25">
      <c r="A1997" s="62" t="s">
        <v>1327</v>
      </c>
      <c r="B1997" s="62" t="s">
        <v>2077</v>
      </c>
      <c r="C1997" s="63"/>
      <c r="D1997" s="64"/>
      <c r="E1997" s="65"/>
      <c r="F1997" s="66"/>
      <c r="G1997" s="63" t="str">
        <f>IF(Edges[[#This Row],[Relationship]]="Tweet","Skip","Show")</f>
        <v>Show</v>
      </c>
      <c r="H1997" s="67"/>
      <c r="I1997" s="68"/>
      <c r="J1997" s="68"/>
      <c r="K1997" s="34"/>
      <c r="L1997" s="75">
        <v>1997</v>
      </c>
      <c r="M199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97" s="77" t="s">
        <v>2278</v>
      </c>
      <c r="O1997" s="79">
        <v>44529.487199074072</v>
      </c>
      <c r="P1997" s="77" t="s">
        <v>3096</v>
      </c>
      <c r="Q1997" s="77"/>
      <c r="R1997" s="77"/>
      <c r="S1997" s="77"/>
      <c r="T1997" s="79">
        <v>44529.487199074072</v>
      </c>
      <c r="U1997" s="80" t="s">
        <v>5668</v>
      </c>
      <c r="V1997" s="77"/>
      <c r="W1997" s="77"/>
      <c r="X1997" s="81" t="s">
        <v>7667</v>
      </c>
      <c r="Y1997" s="77"/>
    </row>
    <row r="1998" spans="1:25" x14ac:dyDescent="0.25">
      <c r="A1998" s="62" t="s">
        <v>1328</v>
      </c>
      <c r="B1998" s="62" t="s">
        <v>1692</v>
      </c>
      <c r="C1998" s="63"/>
      <c r="D1998" s="64"/>
      <c r="E1998" s="65"/>
      <c r="F1998" s="66"/>
      <c r="G1998" s="63" t="str">
        <f>IF(Edges[[#This Row],[Relationship]]="Tweet","Skip","Show")</f>
        <v>Show</v>
      </c>
      <c r="H1998" s="67"/>
      <c r="I1998" s="68"/>
      <c r="J1998" s="68"/>
      <c r="K1998" s="34"/>
      <c r="L1998" s="75">
        <v>1998</v>
      </c>
      <c r="M199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98" s="77" t="s">
        <v>2278</v>
      </c>
      <c r="O1998" s="79">
        <v>44529.431041666663</v>
      </c>
      <c r="P1998" s="77" t="s">
        <v>2304</v>
      </c>
      <c r="Q1998" s="77"/>
      <c r="R1998" s="77"/>
      <c r="S1998" s="77"/>
      <c r="T1998" s="79">
        <v>44529.431041666663</v>
      </c>
      <c r="U1998" s="80" t="s">
        <v>5669</v>
      </c>
      <c r="V1998" s="77"/>
      <c r="W1998" s="77"/>
      <c r="X1998" s="81" t="s">
        <v>7668</v>
      </c>
      <c r="Y1998" s="77"/>
    </row>
    <row r="1999" spans="1:25" x14ac:dyDescent="0.25">
      <c r="A1999" s="62" t="s">
        <v>1328</v>
      </c>
      <c r="B1999" s="62" t="s">
        <v>1784</v>
      </c>
      <c r="C1999" s="63"/>
      <c r="D1999" s="64"/>
      <c r="E1999" s="65"/>
      <c r="F1999" s="66"/>
      <c r="G1999" s="63" t="str">
        <f>IF(Edges[[#This Row],[Relationship]]="Tweet","Skip","Show")</f>
        <v>Show</v>
      </c>
      <c r="H1999" s="67"/>
      <c r="I1999" s="68"/>
      <c r="J1999" s="68"/>
      <c r="K1999" s="34"/>
      <c r="L1999" s="75">
        <v>1999</v>
      </c>
      <c r="M199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1999" s="77" t="s">
        <v>2278</v>
      </c>
      <c r="O1999" s="79">
        <v>44529.487569444442</v>
      </c>
      <c r="P1999" s="77" t="s">
        <v>3097</v>
      </c>
      <c r="Q1999" s="80" t="s">
        <v>3867</v>
      </c>
      <c r="R1999" s="77" t="s">
        <v>4018</v>
      </c>
      <c r="S1999" s="77"/>
      <c r="T1999" s="79">
        <v>44529.487569444442</v>
      </c>
      <c r="U1999" s="80" t="s">
        <v>5670</v>
      </c>
      <c r="V1999" s="77"/>
      <c r="W1999" s="77"/>
      <c r="X1999" s="81" t="s">
        <v>7669</v>
      </c>
      <c r="Y1999" s="77"/>
    </row>
    <row r="2000" spans="1:25" x14ac:dyDescent="0.25">
      <c r="A2000" s="62" t="s">
        <v>1329</v>
      </c>
      <c r="B2000" s="62" t="s">
        <v>1627</v>
      </c>
      <c r="C2000" s="63"/>
      <c r="D2000" s="64"/>
      <c r="E2000" s="65"/>
      <c r="F2000" s="66"/>
      <c r="G2000" s="63" t="str">
        <f>IF(Edges[[#This Row],[Relationship]]="Tweet","Skip","Show")</f>
        <v>Show</v>
      </c>
      <c r="H2000" s="67"/>
      <c r="I2000" s="68"/>
      <c r="J2000" s="68"/>
      <c r="K2000" s="34"/>
      <c r="L2000" s="75">
        <v>2000</v>
      </c>
      <c r="M200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00" s="77" t="s">
        <v>2278</v>
      </c>
      <c r="O2000" s="79">
        <v>44529.48773148148</v>
      </c>
      <c r="P2000" s="77" t="s">
        <v>3073</v>
      </c>
      <c r="Q2000" s="77"/>
      <c r="R2000" s="77"/>
      <c r="S2000" s="77"/>
      <c r="T2000" s="79">
        <v>44529.48773148148</v>
      </c>
      <c r="U2000" s="80" t="s">
        <v>5671</v>
      </c>
      <c r="V2000" s="77"/>
      <c r="W2000" s="77"/>
      <c r="X2000" s="81" t="s">
        <v>7670</v>
      </c>
      <c r="Y2000" s="77"/>
    </row>
    <row r="2001" spans="1:25" x14ac:dyDescent="0.25">
      <c r="A2001" s="62" t="s">
        <v>1330</v>
      </c>
      <c r="B2001" s="62" t="s">
        <v>1330</v>
      </c>
      <c r="C2001" s="63"/>
      <c r="D2001" s="64"/>
      <c r="E2001" s="65"/>
      <c r="F2001" s="66"/>
      <c r="G2001" s="63" t="str">
        <f>IF(Edges[[#This Row],[Relationship]]="Tweet","Skip","Show")</f>
        <v>Skip</v>
      </c>
      <c r="H2001" s="67"/>
      <c r="I2001" s="68"/>
      <c r="J2001" s="68"/>
      <c r="K2001" s="34"/>
      <c r="L2001" s="75">
        <v>2001</v>
      </c>
      <c r="M200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01" s="77" t="s">
        <v>178</v>
      </c>
      <c r="O2001" s="79">
        <v>44529.283055555556</v>
      </c>
      <c r="P2001" s="77" t="s">
        <v>3098</v>
      </c>
      <c r="Q2001" s="77"/>
      <c r="R2001" s="77"/>
      <c r="S2001" s="77"/>
      <c r="T2001" s="79">
        <v>44529.283055555556</v>
      </c>
      <c r="U2001" s="80" t="s">
        <v>5672</v>
      </c>
      <c r="V2001" s="77"/>
      <c r="W2001" s="77"/>
      <c r="X2001" s="81" t="s">
        <v>7671</v>
      </c>
      <c r="Y2001" s="77"/>
    </row>
    <row r="2002" spans="1:25" x14ac:dyDescent="0.25">
      <c r="A2002" s="62" t="s">
        <v>1331</v>
      </c>
      <c r="B2002" s="62" t="s">
        <v>1330</v>
      </c>
      <c r="C2002" s="63"/>
      <c r="D2002" s="64"/>
      <c r="E2002" s="65"/>
      <c r="F2002" s="66"/>
      <c r="G2002" s="63" t="str">
        <f>IF(Edges[[#This Row],[Relationship]]="Tweet","Skip","Show")</f>
        <v>Show</v>
      </c>
      <c r="H2002" s="67"/>
      <c r="I2002" s="68"/>
      <c r="J2002" s="68"/>
      <c r="K2002" s="34"/>
      <c r="L2002" s="75">
        <v>2002</v>
      </c>
      <c r="M200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02" s="77" t="s">
        <v>2278</v>
      </c>
      <c r="O2002" s="79">
        <v>44529.48777777778</v>
      </c>
      <c r="P2002" s="77" t="s">
        <v>2588</v>
      </c>
      <c r="Q2002" s="77"/>
      <c r="R2002" s="77"/>
      <c r="S2002" s="77"/>
      <c r="T2002" s="79">
        <v>44529.48777777778</v>
      </c>
      <c r="U2002" s="80" t="s">
        <v>5673</v>
      </c>
      <c r="V2002" s="77"/>
      <c r="W2002" s="77"/>
      <c r="X2002" s="81" t="s">
        <v>7672</v>
      </c>
      <c r="Y2002" s="77"/>
    </row>
    <row r="2003" spans="1:25" x14ac:dyDescent="0.25">
      <c r="A2003" s="62" t="s">
        <v>1332</v>
      </c>
      <c r="B2003" s="62" t="s">
        <v>1660</v>
      </c>
      <c r="C2003" s="63"/>
      <c r="D2003" s="64"/>
      <c r="E2003" s="65"/>
      <c r="F2003" s="66"/>
      <c r="G2003" s="63" t="str">
        <f>IF(Edges[[#This Row],[Relationship]]="Tweet","Skip","Show")</f>
        <v>Show</v>
      </c>
      <c r="H2003" s="67"/>
      <c r="I2003" s="68"/>
      <c r="J2003" s="68"/>
      <c r="K2003" s="34"/>
      <c r="L2003" s="75">
        <v>2003</v>
      </c>
      <c r="M200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03" s="77" t="s">
        <v>2278</v>
      </c>
      <c r="O2003" s="79">
        <v>44529.48841435185</v>
      </c>
      <c r="P2003" s="77" t="s">
        <v>3017</v>
      </c>
      <c r="Q2003" s="77"/>
      <c r="R2003" s="77"/>
      <c r="S2003" s="77"/>
      <c r="T2003" s="79">
        <v>44529.48841435185</v>
      </c>
      <c r="U2003" s="80" t="s">
        <v>5674</v>
      </c>
      <c r="V2003" s="77"/>
      <c r="W2003" s="77"/>
      <c r="X2003" s="81" t="s">
        <v>7673</v>
      </c>
      <c r="Y2003" s="77"/>
    </row>
    <row r="2004" spans="1:25" x14ac:dyDescent="0.25">
      <c r="A2004" s="62" t="s">
        <v>1333</v>
      </c>
      <c r="B2004" s="62" t="s">
        <v>1660</v>
      </c>
      <c r="C2004" s="63"/>
      <c r="D2004" s="64"/>
      <c r="E2004" s="65"/>
      <c r="F2004" s="66"/>
      <c r="G2004" s="63" t="str">
        <f>IF(Edges[[#This Row],[Relationship]]="Tweet","Skip","Show")</f>
        <v>Show</v>
      </c>
      <c r="H2004" s="67"/>
      <c r="I2004" s="68"/>
      <c r="J2004" s="68"/>
      <c r="K2004" s="34"/>
      <c r="L2004" s="75">
        <v>2004</v>
      </c>
      <c r="M200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04" s="77" t="s">
        <v>2278</v>
      </c>
      <c r="O2004" s="79">
        <v>44529.488425925927</v>
      </c>
      <c r="P2004" s="77" t="s">
        <v>3017</v>
      </c>
      <c r="Q2004" s="77"/>
      <c r="R2004" s="77"/>
      <c r="S2004" s="77"/>
      <c r="T2004" s="79">
        <v>44529.488425925927</v>
      </c>
      <c r="U2004" s="80" t="s">
        <v>5675</v>
      </c>
      <c r="V2004" s="77"/>
      <c r="W2004" s="77"/>
      <c r="X2004" s="81" t="s">
        <v>7674</v>
      </c>
      <c r="Y2004" s="77"/>
    </row>
    <row r="2005" spans="1:25" x14ac:dyDescent="0.25">
      <c r="A2005" s="62" t="s">
        <v>1334</v>
      </c>
      <c r="B2005" s="62" t="s">
        <v>1660</v>
      </c>
      <c r="C2005" s="63"/>
      <c r="D2005" s="64"/>
      <c r="E2005" s="65"/>
      <c r="F2005" s="66"/>
      <c r="G2005" s="63" t="str">
        <f>IF(Edges[[#This Row],[Relationship]]="Tweet","Skip","Show")</f>
        <v>Show</v>
      </c>
      <c r="H2005" s="67"/>
      <c r="I2005" s="68"/>
      <c r="J2005" s="68"/>
      <c r="K2005" s="34"/>
      <c r="L2005" s="75">
        <v>2005</v>
      </c>
      <c r="M200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05" s="77" t="s">
        <v>2278</v>
      </c>
      <c r="O2005" s="79">
        <v>44529.488425925927</v>
      </c>
      <c r="P2005" s="77" t="s">
        <v>3017</v>
      </c>
      <c r="Q2005" s="77"/>
      <c r="R2005" s="77"/>
      <c r="S2005" s="77"/>
      <c r="T2005" s="79">
        <v>44529.488425925927</v>
      </c>
      <c r="U2005" s="80" t="s">
        <v>5676</v>
      </c>
      <c r="V2005" s="77"/>
      <c r="W2005" s="77"/>
      <c r="X2005" s="81" t="s">
        <v>7675</v>
      </c>
      <c r="Y2005" s="77"/>
    </row>
    <row r="2006" spans="1:25" x14ac:dyDescent="0.25">
      <c r="A2006" s="62" t="s">
        <v>1335</v>
      </c>
      <c r="B2006" s="62" t="s">
        <v>1660</v>
      </c>
      <c r="C2006" s="63"/>
      <c r="D2006" s="64"/>
      <c r="E2006" s="65"/>
      <c r="F2006" s="66"/>
      <c r="G2006" s="63" t="str">
        <f>IF(Edges[[#This Row],[Relationship]]="Tweet","Skip","Show")</f>
        <v>Show</v>
      </c>
      <c r="H2006" s="67"/>
      <c r="I2006" s="68"/>
      <c r="J2006" s="68"/>
      <c r="K2006" s="34"/>
      <c r="L2006" s="75">
        <v>2006</v>
      </c>
      <c r="M200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06" s="77" t="s">
        <v>2278</v>
      </c>
      <c r="O2006" s="79">
        <v>44529.488437499997</v>
      </c>
      <c r="P2006" s="77" t="s">
        <v>3017</v>
      </c>
      <c r="Q2006" s="77"/>
      <c r="R2006" s="77"/>
      <c r="S2006" s="77"/>
      <c r="T2006" s="79">
        <v>44529.488437499997</v>
      </c>
      <c r="U2006" s="80" t="s">
        <v>5677</v>
      </c>
      <c r="V2006" s="77"/>
      <c r="W2006" s="77"/>
      <c r="X2006" s="81" t="s">
        <v>7676</v>
      </c>
      <c r="Y2006" s="77"/>
    </row>
    <row r="2007" spans="1:25" x14ac:dyDescent="0.25">
      <c r="A2007" s="62" t="s">
        <v>1336</v>
      </c>
      <c r="B2007" s="62" t="s">
        <v>1660</v>
      </c>
      <c r="C2007" s="63"/>
      <c r="D2007" s="64"/>
      <c r="E2007" s="65"/>
      <c r="F2007" s="66"/>
      <c r="G2007" s="63" t="str">
        <f>IF(Edges[[#This Row],[Relationship]]="Tweet","Skip","Show")</f>
        <v>Show</v>
      </c>
      <c r="H2007" s="67"/>
      <c r="I2007" s="68"/>
      <c r="J2007" s="68"/>
      <c r="K2007" s="34"/>
      <c r="L2007" s="75">
        <v>2007</v>
      </c>
      <c r="M200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07" s="77" t="s">
        <v>2278</v>
      </c>
      <c r="O2007" s="79">
        <v>44529.488449074073</v>
      </c>
      <c r="P2007" s="77" t="s">
        <v>3017</v>
      </c>
      <c r="Q2007" s="77"/>
      <c r="R2007" s="77"/>
      <c r="S2007" s="77"/>
      <c r="T2007" s="79">
        <v>44529.488449074073</v>
      </c>
      <c r="U2007" s="80" t="s">
        <v>5678</v>
      </c>
      <c r="V2007" s="77"/>
      <c r="W2007" s="77"/>
      <c r="X2007" s="81" t="s">
        <v>7677</v>
      </c>
      <c r="Y2007" s="77"/>
    </row>
    <row r="2008" spans="1:25" x14ac:dyDescent="0.25">
      <c r="A2008" s="62" t="s">
        <v>1337</v>
      </c>
      <c r="B2008" s="62" t="s">
        <v>1660</v>
      </c>
      <c r="C2008" s="63"/>
      <c r="D2008" s="64"/>
      <c r="E2008" s="65"/>
      <c r="F2008" s="66"/>
      <c r="G2008" s="63" t="str">
        <f>IF(Edges[[#This Row],[Relationship]]="Tweet","Skip","Show")</f>
        <v>Show</v>
      </c>
      <c r="H2008" s="67"/>
      <c r="I2008" s="68"/>
      <c r="J2008" s="68"/>
      <c r="K2008" s="34"/>
      <c r="L2008" s="75">
        <v>2008</v>
      </c>
      <c r="M200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08" s="77" t="s">
        <v>2278</v>
      </c>
      <c r="O2008" s="79">
        <v>44529.488506944443</v>
      </c>
      <c r="P2008" s="77" t="s">
        <v>3017</v>
      </c>
      <c r="Q2008" s="77"/>
      <c r="R2008" s="77"/>
      <c r="S2008" s="77"/>
      <c r="T2008" s="79">
        <v>44529.488506944443</v>
      </c>
      <c r="U2008" s="80" t="s">
        <v>5679</v>
      </c>
      <c r="V2008" s="77"/>
      <c r="W2008" s="77"/>
      <c r="X2008" s="81" t="s">
        <v>7678</v>
      </c>
      <c r="Y2008" s="77"/>
    </row>
    <row r="2009" spans="1:25" x14ac:dyDescent="0.25">
      <c r="A2009" s="62" t="s">
        <v>1338</v>
      </c>
      <c r="B2009" s="62" t="s">
        <v>1660</v>
      </c>
      <c r="C2009" s="63"/>
      <c r="D2009" s="64"/>
      <c r="E2009" s="65"/>
      <c r="F2009" s="66"/>
      <c r="G2009" s="63" t="str">
        <f>IF(Edges[[#This Row],[Relationship]]="Tweet","Skip","Show")</f>
        <v>Show</v>
      </c>
      <c r="H2009" s="67"/>
      <c r="I2009" s="68"/>
      <c r="J2009" s="68"/>
      <c r="K2009" s="34"/>
      <c r="L2009" s="75">
        <v>2009</v>
      </c>
      <c r="M200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09" s="77" t="s">
        <v>2278</v>
      </c>
      <c r="O2009" s="79">
        <v>44529.488622685189</v>
      </c>
      <c r="P2009" s="77" t="s">
        <v>3017</v>
      </c>
      <c r="Q2009" s="77"/>
      <c r="R2009" s="77"/>
      <c r="S2009" s="77"/>
      <c r="T2009" s="79">
        <v>44529.488622685189</v>
      </c>
      <c r="U2009" s="80" t="s">
        <v>5680</v>
      </c>
      <c r="V2009" s="77"/>
      <c r="W2009" s="77"/>
      <c r="X2009" s="81" t="s">
        <v>7679</v>
      </c>
      <c r="Y2009" s="77"/>
    </row>
    <row r="2010" spans="1:25" x14ac:dyDescent="0.25">
      <c r="A2010" s="62" t="s">
        <v>1339</v>
      </c>
      <c r="B2010" s="62" t="s">
        <v>1660</v>
      </c>
      <c r="C2010" s="63"/>
      <c r="D2010" s="64"/>
      <c r="E2010" s="65"/>
      <c r="F2010" s="66"/>
      <c r="G2010" s="63" t="str">
        <f>IF(Edges[[#This Row],[Relationship]]="Tweet","Skip","Show")</f>
        <v>Show</v>
      </c>
      <c r="H2010" s="67"/>
      <c r="I2010" s="68"/>
      <c r="J2010" s="68"/>
      <c r="K2010" s="34"/>
      <c r="L2010" s="75">
        <v>2010</v>
      </c>
      <c r="M201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10" s="77" t="s">
        <v>2278</v>
      </c>
      <c r="O2010" s="79">
        <v>44529.488622685189</v>
      </c>
      <c r="P2010" s="77" t="s">
        <v>3017</v>
      </c>
      <c r="Q2010" s="77"/>
      <c r="R2010" s="77"/>
      <c r="S2010" s="77"/>
      <c r="T2010" s="79">
        <v>44529.488622685189</v>
      </c>
      <c r="U2010" s="80" t="s">
        <v>5681</v>
      </c>
      <c r="V2010" s="77"/>
      <c r="W2010" s="77"/>
      <c r="X2010" s="81" t="s">
        <v>7680</v>
      </c>
      <c r="Y2010" s="77"/>
    </row>
    <row r="2011" spans="1:25" x14ac:dyDescent="0.25">
      <c r="A2011" s="62" t="s">
        <v>1340</v>
      </c>
      <c r="B2011" s="62" t="s">
        <v>1548</v>
      </c>
      <c r="C2011" s="63"/>
      <c r="D2011" s="64"/>
      <c r="E2011" s="65"/>
      <c r="F2011" s="66"/>
      <c r="G2011" s="63" t="str">
        <f>IF(Edges[[#This Row],[Relationship]]="Tweet","Skip","Show")</f>
        <v>Show</v>
      </c>
      <c r="H2011" s="67"/>
      <c r="I2011" s="68"/>
      <c r="J2011" s="68"/>
      <c r="K2011" s="34"/>
      <c r="L2011" s="75">
        <v>2011</v>
      </c>
      <c r="M201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11" s="77" t="s">
        <v>2278</v>
      </c>
      <c r="O2011" s="79">
        <v>44529.488877314812</v>
      </c>
      <c r="P2011" s="77" t="s">
        <v>2905</v>
      </c>
      <c r="Q2011" s="77"/>
      <c r="R2011" s="77"/>
      <c r="S2011" s="77"/>
      <c r="T2011" s="79">
        <v>44529.488877314812</v>
      </c>
      <c r="U2011" s="80" t="s">
        <v>5682</v>
      </c>
      <c r="V2011" s="77"/>
      <c r="W2011" s="77"/>
      <c r="X2011" s="81" t="s">
        <v>7681</v>
      </c>
      <c r="Y2011" s="77"/>
    </row>
    <row r="2012" spans="1:25" x14ac:dyDescent="0.25">
      <c r="A2012" s="62" t="s">
        <v>1341</v>
      </c>
      <c r="B2012" s="62" t="s">
        <v>1660</v>
      </c>
      <c r="C2012" s="63"/>
      <c r="D2012" s="64"/>
      <c r="E2012" s="65"/>
      <c r="F2012" s="66"/>
      <c r="G2012" s="63" t="str">
        <f>IF(Edges[[#This Row],[Relationship]]="Tweet","Skip","Show")</f>
        <v>Show</v>
      </c>
      <c r="H2012" s="67"/>
      <c r="I2012" s="68"/>
      <c r="J2012" s="68"/>
      <c r="K2012" s="34"/>
      <c r="L2012" s="75">
        <v>2012</v>
      </c>
      <c r="M201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12" s="77" t="s">
        <v>2278</v>
      </c>
      <c r="O2012" s="79">
        <v>44529.488900462966</v>
      </c>
      <c r="P2012" s="77" t="s">
        <v>3017</v>
      </c>
      <c r="Q2012" s="77"/>
      <c r="R2012" s="77"/>
      <c r="S2012" s="77"/>
      <c r="T2012" s="79">
        <v>44529.488900462966</v>
      </c>
      <c r="U2012" s="80" t="s">
        <v>5683</v>
      </c>
      <c r="V2012" s="77"/>
      <c r="W2012" s="77"/>
      <c r="X2012" s="81" t="s">
        <v>7682</v>
      </c>
      <c r="Y2012" s="77"/>
    </row>
    <row r="2013" spans="1:25" x14ac:dyDescent="0.25">
      <c r="A2013" s="62" t="s">
        <v>1342</v>
      </c>
      <c r="B2013" s="62" t="s">
        <v>1342</v>
      </c>
      <c r="C2013" s="63"/>
      <c r="D2013" s="64"/>
      <c r="E2013" s="65"/>
      <c r="F2013" s="66"/>
      <c r="G2013" s="63" t="str">
        <f>IF(Edges[[#This Row],[Relationship]]="Tweet","Skip","Show")</f>
        <v>Skip</v>
      </c>
      <c r="H2013" s="67"/>
      <c r="I2013" s="68"/>
      <c r="J2013" s="68"/>
      <c r="K2013" s="34"/>
      <c r="L2013" s="75">
        <v>2013</v>
      </c>
      <c r="M201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13" s="77" t="s">
        <v>178</v>
      </c>
      <c r="O2013" s="79">
        <v>44529.352835648147</v>
      </c>
      <c r="P2013" s="77" t="s">
        <v>3099</v>
      </c>
      <c r="Q2013" s="80" t="s">
        <v>3868</v>
      </c>
      <c r="R2013" s="77" t="s">
        <v>4086</v>
      </c>
      <c r="S2013" s="77" t="s">
        <v>4102</v>
      </c>
      <c r="T2013" s="79">
        <v>44529.352835648147</v>
      </c>
      <c r="U2013" s="80" t="s">
        <v>5684</v>
      </c>
      <c r="V2013" s="77"/>
      <c r="W2013" s="77"/>
      <c r="X2013" s="81" t="s">
        <v>7683</v>
      </c>
      <c r="Y2013" s="77"/>
    </row>
    <row r="2014" spans="1:25" x14ac:dyDescent="0.25">
      <c r="A2014" s="62" t="s">
        <v>1342</v>
      </c>
      <c r="B2014" s="62" t="s">
        <v>1342</v>
      </c>
      <c r="C2014" s="63"/>
      <c r="D2014" s="64"/>
      <c r="E2014" s="65"/>
      <c r="F2014" s="66"/>
      <c r="G2014" s="63" t="str">
        <f>IF(Edges[[#This Row],[Relationship]]="Tweet","Skip","Show")</f>
        <v>Skip</v>
      </c>
      <c r="H2014" s="67"/>
      <c r="I2014" s="68"/>
      <c r="J2014" s="68"/>
      <c r="K2014" s="34"/>
      <c r="L2014" s="75">
        <v>2014</v>
      </c>
      <c r="M201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14" s="77" t="s">
        <v>178</v>
      </c>
      <c r="O2014" s="79">
        <v>44529.488912037035</v>
      </c>
      <c r="P2014" s="77" t="s">
        <v>3100</v>
      </c>
      <c r="Q2014" s="80" t="s">
        <v>3868</v>
      </c>
      <c r="R2014" s="77" t="s">
        <v>4086</v>
      </c>
      <c r="S2014" s="77" t="s">
        <v>4102</v>
      </c>
      <c r="T2014" s="79">
        <v>44529.488912037035</v>
      </c>
      <c r="U2014" s="80" t="s">
        <v>5685</v>
      </c>
      <c r="V2014" s="77"/>
      <c r="W2014" s="77"/>
      <c r="X2014" s="81" t="s">
        <v>7684</v>
      </c>
      <c r="Y2014" s="77"/>
    </row>
    <row r="2015" spans="1:25" x14ac:dyDescent="0.25">
      <c r="A2015" s="62" t="s">
        <v>1343</v>
      </c>
      <c r="B2015" s="62" t="s">
        <v>1660</v>
      </c>
      <c r="C2015" s="63"/>
      <c r="D2015" s="64"/>
      <c r="E2015" s="65"/>
      <c r="F2015" s="66"/>
      <c r="G2015" s="63" t="str">
        <f>IF(Edges[[#This Row],[Relationship]]="Tweet","Skip","Show")</f>
        <v>Show</v>
      </c>
      <c r="H2015" s="67"/>
      <c r="I2015" s="68"/>
      <c r="J2015" s="68"/>
      <c r="K2015" s="34"/>
      <c r="L2015" s="75">
        <v>2015</v>
      </c>
      <c r="M201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15" s="77" t="s">
        <v>2278</v>
      </c>
      <c r="O2015" s="79">
        <v>44529.488981481481</v>
      </c>
      <c r="P2015" s="77" t="s">
        <v>3017</v>
      </c>
      <c r="Q2015" s="77"/>
      <c r="R2015" s="77"/>
      <c r="S2015" s="77"/>
      <c r="T2015" s="79">
        <v>44529.488981481481</v>
      </c>
      <c r="U2015" s="80" t="s">
        <v>5686</v>
      </c>
      <c r="V2015" s="77"/>
      <c r="W2015" s="77"/>
      <c r="X2015" s="81" t="s">
        <v>7685</v>
      </c>
      <c r="Y2015" s="77"/>
    </row>
    <row r="2016" spans="1:25" x14ac:dyDescent="0.25">
      <c r="A2016" s="62" t="s">
        <v>1344</v>
      </c>
      <c r="B2016" s="62" t="s">
        <v>1683</v>
      </c>
      <c r="C2016" s="63"/>
      <c r="D2016" s="64"/>
      <c r="E2016" s="65"/>
      <c r="F2016" s="66"/>
      <c r="G2016" s="63" t="str">
        <f>IF(Edges[[#This Row],[Relationship]]="Tweet","Skip","Show")</f>
        <v>Show</v>
      </c>
      <c r="H2016" s="67"/>
      <c r="I2016" s="68"/>
      <c r="J2016" s="68"/>
      <c r="K2016" s="34"/>
      <c r="L2016" s="75">
        <v>2016</v>
      </c>
      <c r="M201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16" s="77" t="s">
        <v>2278</v>
      </c>
      <c r="O2016" s="79">
        <v>44529.489074074074</v>
      </c>
      <c r="P2016" s="77" t="s">
        <v>3101</v>
      </c>
      <c r="Q2016" s="77"/>
      <c r="R2016" s="77"/>
      <c r="S2016" s="77"/>
      <c r="T2016" s="79">
        <v>44529.489074074074</v>
      </c>
      <c r="U2016" s="80" t="s">
        <v>5687</v>
      </c>
      <c r="V2016" s="77"/>
      <c r="W2016" s="77"/>
      <c r="X2016" s="81" t="s">
        <v>7686</v>
      </c>
      <c r="Y2016" s="77"/>
    </row>
    <row r="2017" spans="1:25" x14ac:dyDescent="0.25">
      <c r="A2017" s="62" t="s">
        <v>1344</v>
      </c>
      <c r="B2017" s="62" t="s">
        <v>2078</v>
      </c>
      <c r="C2017" s="63"/>
      <c r="D2017" s="64"/>
      <c r="E2017" s="65"/>
      <c r="F2017" s="66"/>
      <c r="G2017" s="63" t="str">
        <f>IF(Edges[[#This Row],[Relationship]]="Tweet","Skip","Show")</f>
        <v>Show</v>
      </c>
      <c r="H2017" s="67"/>
      <c r="I2017" s="68"/>
      <c r="J2017" s="68"/>
      <c r="K2017" s="34"/>
      <c r="L2017" s="75">
        <v>2017</v>
      </c>
      <c r="M201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17" s="77" t="s">
        <v>2278</v>
      </c>
      <c r="O2017" s="79">
        <v>44529.489074074074</v>
      </c>
      <c r="P2017" s="77" t="s">
        <v>3101</v>
      </c>
      <c r="Q2017" s="77"/>
      <c r="R2017" s="77"/>
      <c r="S2017" s="77"/>
      <c r="T2017" s="79">
        <v>44529.489074074074</v>
      </c>
      <c r="U2017" s="80" t="s">
        <v>5687</v>
      </c>
      <c r="V2017" s="77"/>
      <c r="W2017" s="77"/>
      <c r="X2017" s="81" t="s">
        <v>7686</v>
      </c>
      <c r="Y2017" s="77"/>
    </row>
    <row r="2018" spans="1:25" x14ac:dyDescent="0.25">
      <c r="A2018" s="62" t="s">
        <v>1345</v>
      </c>
      <c r="B2018" s="62" t="s">
        <v>1660</v>
      </c>
      <c r="C2018" s="63"/>
      <c r="D2018" s="64"/>
      <c r="E2018" s="65"/>
      <c r="F2018" s="66"/>
      <c r="G2018" s="63" t="str">
        <f>IF(Edges[[#This Row],[Relationship]]="Tweet","Skip","Show")</f>
        <v>Show</v>
      </c>
      <c r="H2018" s="67"/>
      <c r="I2018" s="68"/>
      <c r="J2018" s="68"/>
      <c r="K2018" s="34"/>
      <c r="L2018" s="75">
        <v>2018</v>
      </c>
      <c r="M201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18" s="77" t="s">
        <v>2278</v>
      </c>
      <c r="O2018" s="79">
        <v>44529.489178240743</v>
      </c>
      <c r="P2018" s="77" t="s">
        <v>3017</v>
      </c>
      <c r="Q2018" s="77"/>
      <c r="R2018" s="77"/>
      <c r="S2018" s="77"/>
      <c r="T2018" s="79">
        <v>44529.489178240743</v>
      </c>
      <c r="U2018" s="80" t="s">
        <v>5688</v>
      </c>
      <c r="V2018" s="77"/>
      <c r="W2018" s="77"/>
      <c r="X2018" s="81" t="s">
        <v>7687</v>
      </c>
      <c r="Y2018" s="77"/>
    </row>
    <row r="2019" spans="1:25" x14ac:dyDescent="0.25">
      <c r="A2019" s="62" t="s">
        <v>1346</v>
      </c>
      <c r="B2019" s="62" t="s">
        <v>1346</v>
      </c>
      <c r="C2019" s="63"/>
      <c r="D2019" s="64"/>
      <c r="E2019" s="65"/>
      <c r="F2019" s="66"/>
      <c r="G2019" s="63" t="str">
        <f>IF(Edges[[#This Row],[Relationship]]="Tweet","Skip","Show")</f>
        <v>Skip</v>
      </c>
      <c r="H2019" s="67"/>
      <c r="I2019" s="68"/>
      <c r="J2019" s="68"/>
      <c r="K2019" s="34"/>
      <c r="L2019" s="75">
        <v>2019</v>
      </c>
      <c r="M201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19" s="77" t="s">
        <v>178</v>
      </c>
      <c r="O2019" s="79">
        <v>44529.489224537036</v>
      </c>
      <c r="P2019" s="77" t="s">
        <v>3102</v>
      </c>
      <c r="Q2019" s="80" t="s">
        <v>3869</v>
      </c>
      <c r="R2019" s="77" t="s">
        <v>4018</v>
      </c>
      <c r="S2019" s="77"/>
      <c r="T2019" s="79">
        <v>44529.489224537036</v>
      </c>
      <c r="U2019" s="80" t="s">
        <v>5689</v>
      </c>
      <c r="V2019" s="77"/>
      <c r="W2019" s="77"/>
      <c r="X2019" s="81" t="s">
        <v>7688</v>
      </c>
      <c r="Y2019" s="77"/>
    </row>
    <row r="2020" spans="1:25" x14ac:dyDescent="0.25">
      <c r="A2020" s="62" t="s">
        <v>1347</v>
      </c>
      <c r="B2020" s="62" t="s">
        <v>2079</v>
      </c>
      <c r="C2020" s="63"/>
      <c r="D2020" s="64"/>
      <c r="E2020" s="65"/>
      <c r="F2020" s="66"/>
      <c r="G2020" s="63" t="str">
        <f>IF(Edges[[#This Row],[Relationship]]="Tweet","Skip","Show")</f>
        <v>Show</v>
      </c>
      <c r="H2020" s="67"/>
      <c r="I2020" s="68"/>
      <c r="J2020" s="68"/>
      <c r="K2020" s="34"/>
      <c r="L2020" s="75">
        <v>2020</v>
      </c>
      <c r="M202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20" s="77" t="s">
        <v>2278</v>
      </c>
      <c r="O2020" s="79">
        <v>44529.489293981482</v>
      </c>
      <c r="P2020" s="77" t="s">
        <v>3103</v>
      </c>
      <c r="Q2020" s="80" t="s">
        <v>3870</v>
      </c>
      <c r="R2020" s="77" t="s">
        <v>4018</v>
      </c>
      <c r="S2020" s="77"/>
      <c r="T2020" s="79">
        <v>44529.489293981482</v>
      </c>
      <c r="U2020" s="80" t="s">
        <v>5690</v>
      </c>
      <c r="V2020" s="77"/>
      <c r="W2020" s="77"/>
      <c r="X2020" s="81" t="s">
        <v>7689</v>
      </c>
      <c r="Y2020" s="81" t="s">
        <v>8465</v>
      </c>
    </row>
    <row r="2021" spans="1:25" x14ac:dyDescent="0.25">
      <c r="A2021" s="62" t="s">
        <v>1347</v>
      </c>
      <c r="B2021" s="62" t="s">
        <v>2080</v>
      </c>
      <c r="C2021" s="63"/>
      <c r="D2021" s="64"/>
      <c r="E2021" s="65"/>
      <c r="F2021" s="66"/>
      <c r="G2021" s="63" t="str">
        <f>IF(Edges[[#This Row],[Relationship]]="Tweet","Skip","Show")</f>
        <v>Show</v>
      </c>
      <c r="H2021" s="67"/>
      <c r="I2021" s="68"/>
      <c r="J2021" s="68"/>
      <c r="K2021" s="34"/>
      <c r="L2021" s="75">
        <v>2021</v>
      </c>
      <c r="M202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21" s="77" t="s">
        <v>2278</v>
      </c>
      <c r="O2021" s="79">
        <v>44529.489293981482</v>
      </c>
      <c r="P2021" s="77" t="s">
        <v>3103</v>
      </c>
      <c r="Q2021" s="80" t="s">
        <v>3870</v>
      </c>
      <c r="R2021" s="77" t="s">
        <v>4018</v>
      </c>
      <c r="S2021" s="77"/>
      <c r="T2021" s="79">
        <v>44529.489293981482</v>
      </c>
      <c r="U2021" s="80" t="s">
        <v>5690</v>
      </c>
      <c r="V2021" s="77"/>
      <c r="W2021" s="77"/>
      <c r="X2021" s="81" t="s">
        <v>7689</v>
      </c>
      <c r="Y2021" s="81" t="s">
        <v>8465</v>
      </c>
    </row>
    <row r="2022" spans="1:25" x14ac:dyDescent="0.25">
      <c r="A2022" s="62" t="s">
        <v>1347</v>
      </c>
      <c r="B2022" s="62" t="s">
        <v>2081</v>
      </c>
      <c r="C2022" s="63"/>
      <c r="D2022" s="64"/>
      <c r="E2022" s="65"/>
      <c r="F2022" s="66"/>
      <c r="G2022" s="63" t="str">
        <f>IF(Edges[[#This Row],[Relationship]]="Tweet","Skip","Show")</f>
        <v>Show</v>
      </c>
      <c r="H2022" s="67"/>
      <c r="I2022" s="68"/>
      <c r="J2022" s="68"/>
      <c r="K2022" s="34"/>
      <c r="L2022" s="75">
        <v>2022</v>
      </c>
      <c r="M202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22" s="77" t="s">
        <v>2278</v>
      </c>
      <c r="O2022" s="79">
        <v>44529.489293981482</v>
      </c>
      <c r="P2022" s="77" t="s">
        <v>3103</v>
      </c>
      <c r="Q2022" s="80" t="s">
        <v>3870</v>
      </c>
      <c r="R2022" s="77" t="s">
        <v>4018</v>
      </c>
      <c r="S2022" s="77"/>
      <c r="T2022" s="79">
        <v>44529.489293981482</v>
      </c>
      <c r="U2022" s="80" t="s">
        <v>5690</v>
      </c>
      <c r="V2022" s="77"/>
      <c r="W2022" s="77"/>
      <c r="X2022" s="81" t="s">
        <v>7689</v>
      </c>
      <c r="Y2022" s="81" t="s">
        <v>8465</v>
      </c>
    </row>
    <row r="2023" spans="1:25" x14ac:dyDescent="0.25">
      <c r="A2023" s="62" t="s">
        <v>1347</v>
      </c>
      <c r="B2023" s="62" t="s">
        <v>2082</v>
      </c>
      <c r="C2023" s="63"/>
      <c r="D2023" s="64"/>
      <c r="E2023" s="65"/>
      <c r="F2023" s="66"/>
      <c r="G2023" s="63" t="str">
        <f>IF(Edges[[#This Row],[Relationship]]="Tweet","Skip","Show")</f>
        <v>Show</v>
      </c>
      <c r="H2023" s="67"/>
      <c r="I2023" s="68"/>
      <c r="J2023" s="68"/>
      <c r="K2023" s="34"/>
      <c r="L2023" s="75">
        <v>2023</v>
      </c>
      <c r="M202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23" s="77" t="s">
        <v>2279</v>
      </c>
      <c r="O2023" s="79">
        <v>44529.489293981482</v>
      </c>
      <c r="P2023" s="77" t="s">
        <v>3103</v>
      </c>
      <c r="Q2023" s="80" t="s">
        <v>3870</v>
      </c>
      <c r="R2023" s="77" t="s">
        <v>4018</v>
      </c>
      <c r="S2023" s="77"/>
      <c r="T2023" s="79">
        <v>44529.489293981482</v>
      </c>
      <c r="U2023" s="80" t="s">
        <v>5690</v>
      </c>
      <c r="V2023" s="77"/>
      <c r="W2023" s="77"/>
      <c r="X2023" s="81" t="s">
        <v>7689</v>
      </c>
      <c r="Y2023" s="81" t="s">
        <v>8465</v>
      </c>
    </row>
    <row r="2024" spans="1:25" x14ac:dyDescent="0.25">
      <c r="A2024" s="62" t="s">
        <v>1348</v>
      </c>
      <c r="B2024" s="62" t="s">
        <v>1660</v>
      </c>
      <c r="C2024" s="63"/>
      <c r="D2024" s="64"/>
      <c r="E2024" s="65"/>
      <c r="F2024" s="66"/>
      <c r="G2024" s="63" t="str">
        <f>IF(Edges[[#This Row],[Relationship]]="Tweet","Skip","Show")</f>
        <v>Show</v>
      </c>
      <c r="H2024" s="67"/>
      <c r="I2024" s="68"/>
      <c r="J2024" s="68"/>
      <c r="K2024" s="34"/>
      <c r="L2024" s="75">
        <v>2024</v>
      </c>
      <c r="M202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24" s="77" t="s">
        <v>2278</v>
      </c>
      <c r="O2024" s="79">
        <v>44529.489328703705</v>
      </c>
      <c r="P2024" s="77" t="s">
        <v>3017</v>
      </c>
      <c r="Q2024" s="77"/>
      <c r="R2024" s="77"/>
      <c r="S2024" s="77"/>
      <c r="T2024" s="79">
        <v>44529.489328703705</v>
      </c>
      <c r="U2024" s="80" t="s">
        <v>5691</v>
      </c>
      <c r="V2024" s="77"/>
      <c r="W2024" s="77"/>
      <c r="X2024" s="81" t="s">
        <v>7690</v>
      </c>
      <c r="Y2024" s="77"/>
    </row>
    <row r="2025" spans="1:25" x14ac:dyDescent="0.25">
      <c r="A2025" s="62" t="s">
        <v>1349</v>
      </c>
      <c r="B2025" s="62" t="s">
        <v>1820</v>
      </c>
      <c r="C2025" s="63"/>
      <c r="D2025" s="64"/>
      <c r="E2025" s="65"/>
      <c r="F2025" s="66"/>
      <c r="G2025" s="63" t="str">
        <f>IF(Edges[[#This Row],[Relationship]]="Tweet","Skip","Show")</f>
        <v>Show</v>
      </c>
      <c r="H2025" s="67"/>
      <c r="I2025" s="68"/>
      <c r="J2025" s="68"/>
      <c r="K2025" s="34"/>
      <c r="L2025" s="75">
        <v>2025</v>
      </c>
      <c r="M202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25" s="77" t="s">
        <v>2278</v>
      </c>
      <c r="O2025" s="79">
        <v>44529.489432870374</v>
      </c>
      <c r="P2025" s="77" t="s">
        <v>3104</v>
      </c>
      <c r="Q2025" s="80" t="s">
        <v>3871</v>
      </c>
      <c r="R2025" s="77" t="s">
        <v>4018</v>
      </c>
      <c r="S2025" s="77"/>
      <c r="T2025" s="79">
        <v>44529.489432870374</v>
      </c>
      <c r="U2025" s="80" t="s">
        <v>5692</v>
      </c>
      <c r="V2025" s="77"/>
      <c r="W2025" s="77"/>
      <c r="X2025" s="81" t="s">
        <v>7691</v>
      </c>
      <c r="Y2025" s="81" t="s">
        <v>7911</v>
      </c>
    </row>
    <row r="2026" spans="1:25" x14ac:dyDescent="0.25">
      <c r="A2026" s="62" t="s">
        <v>1349</v>
      </c>
      <c r="B2026" s="62" t="s">
        <v>1528</v>
      </c>
      <c r="C2026" s="63"/>
      <c r="D2026" s="64"/>
      <c r="E2026" s="65"/>
      <c r="F2026" s="66"/>
      <c r="G2026" s="63" t="str">
        <f>IF(Edges[[#This Row],[Relationship]]="Tweet","Skip","Show")</f>
        <v>Show</v>
      </c>
      <c r="H2026" s="67"/>
      <c r="I2026" s="68"/>
      <c r="J2026" s="68"/>
      <c r="K2026" s="34"/>
      <c r="L2026" s="75">
        <v>2026</v>
      </c>
      <c r="M202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26" s="77" t="s">
        <v>2279</v>
      </c>
      <c r="O2026" s="79">
        <v>44529.489432870374</v>
      </c>
      <c r="P2026" s="77" t="s">
        <v>3104</v>
      </c>
      <c r="Q2026" s="80" t="s">
        <v>3871</v>
      </c>
      <c r="R2026" s="77" t="s">
        <v>4018</v>
      </c>
      <c r="S2026" s="77"/>
      <c r="T2026" s="79">
        <v>44529.489432870374</v>
      </c>
      <c r="U2026" s="80" t="s">
        <v>5692</v>
      </c>
      <c r="V2026" s="77"/>
      <c r="W2026" s="77"/>
      <c r="X2026" s="81" t="s">
        <v>7691</v>
      </c>
      <c r="Y2026" s="81" t="s">
        <v>7911</v>
      </c>
    </row>
    <row r="2027" spans="1:25" x14ac:dyDescent="0.25">
      <c r="A2027" s="62" t="s">
        <v>1350</v>
      </c>
      <c r="B2027" s="62" t="s">
        <v>1660</v>
      </c>
      <c r="C2027" s="63"/>
      <c r="D2027" s="64"/>
      <c r="E2027" s="65"/>
      <c r="F2027" s="66"/>
      <c r="G2027" s="63" t="str">
        <f>IF(Edges[[#This Row],[Relationship]]="Tweet","Skip","Show")</f>
        <v>Show</v>
      </c>
      <c r="H2027" s="67"/>
      <c r="I2027" s="68"/>
      <c r="J2027" s="68"/>
      <c r="K2027" s="34"/>
      <c r="L2027" s="75">
        <v>2027</v>
      </c>
      <c r="M202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27" s="77" t="s">
        <v>2278</v>
      </c>
      <c r="O2027" s="79">
        <v>44529.489444444444</v>
      </c>
      <c r="P2027" s="77" t="s">
        <v>3017</v>
      </c>
      <c r="Q2027" s="77"/>
      <c r="R2027" s="77"/>
      <c r="S2027" s="77"/>
      <c r="T2027" s="79">
        <v>44529.489444444444</v>
      </c>
      <c r="U2027" s="80" t="s">
        <v>5693</v>
      </c>
      <c r="V2027" s="77"/>
      <c r="W2027" s="77"/>
      <c r="X2027" s="81" t="s">
        <v>7692</v>
      </c>
      <c r="Y2027" s="77"/>
    </row>
    <row r="2028" spans="1:25" x14ac:dyDescent="0.25">
      <c r="A2028" s="62" t="s">
        <v>1351</v>
      </c>
      <c r="B2028" s="62" t="s">
        <v>1660</v>
      </c>
      <c r="C2028" s="63"/>
      <c r="D2028" s="64"/>
      <c r="E2028" s="65"/>
      <c r="F2028" s="66"/>
      <c r="G2028" s="63" t="str">
        <f>IF(Edges[[#This Row],[Relationship]]="Tweet","Skip","Show")</f>
        <v>Show</v>
      </c>
      <c r="H2028" s="67"/>
      <c r="I2028" s="68"/>
      <c r="J2028" s="68"/>
      <c r="K2028" s="34"/>
      <c r="L2028" s="75">
        <v>2028</v>
      </c>
      <c r="M202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28" s="77" t="s">
        <v>2278</v>
      </c>
      <c r="O2028" s="79">
        <v>44529.489490740743</v>
      </c>
      <c r="P2028" s="77" t="s">
        <v>3017</v>
      </c>
      <c r="Q2028" s="77"/>
      <c r="R2028" s="77"/>
      <c r="S2028" s="77"/>
      <c r="T2028" s="79">
        <v>44529.489490740743</v>
      </c>
      <c r="U2028" s="80" t="s">
        <v>5694</v>
      </c>
      <c r="V2028" s="77"/>
      <c r="W2028" s="77"/>
      <c r="X2028" s="81" t="s">
        <v>7693</v>
      </c>
      <c r="Y2028" s="77"/>
    </row>
    <row r="2029" spans="1:25" x14ac:dyDescent="0.25">
      <c r="A2029" s="62" t="s">
        <v>1352</v>
      </c>
      <c r="B2029" s="62" t="s">
        <v>1627</v>
      </c>
      <c r="C2029" s="63"/>
      <c r="D2029" s="64"/>
      <c r="E2029" s="65"/>
      <c r="F2029" s="66"/>
      <c r="G2029" s="63" t="str">
        <f>IF(Edges[[#This Row],[Relationship]]="Tweet","Skip","Show")</f>
        <v>Show</v>
      </c>
      <c r="H2029" s="67"/>
      <c r="I2029" s="68"/>
      <c r="J2029" s="68"/>
      <c r="K2029" s="34"/>
      <c r="L2029" s="75">
        <v>2029</v>
      </c>
      <c r="M202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29" s="77" t="s">
        <v>2278</v>
      </c>
      <c r="O2029" s="79">
        <v>44529.489502314813</v>
      </c>
      <c r="P2029" s="77" t="s">
        <v>2980</v>
      </c>
      <c r="Q2029" s="77"/>
      <c r="R2029" s="77"/>
      <c r="S2029" s="77"/>
      <c r="T2029" s="79">
        <v>44529.489502314813</v>
      </c>
      <c r="U2029" s="80" t="s">
        <v>5695</v>
      </c>
      <c r="V2029" s="77"/>
      <c r="W2029" s="77"/>
      <c r="X2029" s="81" t="s">
        <v>7694</v>
      </c>
      <c r="Y2029" s="77"/>
    </row>
    <row r="2030" spans="1:25" x14ac:dyDescent="0.25">
      <c r="A2030" s="62" t="s">
        <v>1353</v>
      </c>
      <c r="B2030" s="62" t="s">
        <v>2083</v>
      </c>
      <c r="C2030" s="63"/>
      <c r="D2030" s="64"/>
      <c r="E2030" s="65"/>
      <c r="F2030" s="66"/>
      <c r="G2030" s="63" t="str">
        <f>IF(Edges[[#This Row],[Relationship]]="Tweet","Skip","Show")</f>
        <v>Show</v>
      </c>
      <c r="H2030" s="67"/>
      <c r="I2030" s="68"/>
      <c r="J2030" s="68"/>
      <c r="K2030" s="34"/>
      <c r="L2030" s="75">
        <v>2030</v>
      </c>
      <c r="M203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30" s="77" t="s">
        <v>2278</v>
      </c>
      <c r="O2030" s="79">
        <v>44529.489583333336</v>
      </c>
      <c r="P2030" s="77" t="s">
        <v>3105</v>
      </c>
      <c r="Q2030" s="80" t="s">
        <v>3872</v>
      </c>
      <c r="R2030" s="77" t="s">
        <v>4018</v>
      </c>
      <c r="S2030" s="77"/>
      <c r="T2030" s="79">
        <v>44529.489583333336</v>
      </c>
      <c r="U2030" s="80" t="s">
        <v>5696</v>
      </c>
      <c r="V2030" s="77"/>
      <c r="W2030" s="77"/>
      <c r="X2030" s="81" t="s">
        <v>7695</v>
      </c>
      <c r="Y2030" s="81" t="s">
        <v>8466</v>
      </c>
    </row>
    <row r="2031" spans="1:25" x14ac:dyDescent="0.25">
      <c r="A2031" s="62" t="s">
        <v>1353</v>
      </c>
      <c r="B2031" s="62" t="s">
        <v>2084</v>
      </c>
      <c r="C2031" s="63"/>
      <c r="D2031" s="64"/>
      <c r="E2031" s="65"/>
      <c r="F2031" s="66"/>
      <c r="G2031" s="63" t="str">
        <f>IF(Edges[[#This Row],[Relationship]]="Tweet","Skip","Show")</f>
        <v>Show</v>
      </c>
      <c r="H2031" s="67"/>
      <c r="I2031" s="68"/>
      <c r="J2031" s="68"/>
      <c r="K2031" s="34"/>
      <c r="L2031" s="75">
        <v>2031</v>
      </c>
      <c r="M203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31" s="77" t="s">
        <v>2279</v>
      </c>
      <c r="O2031" s="79">
        <v>44529.489583333336</v>
      </c>
      <c r="P2031" s="77" t="s">
        <v>3105</v>
      </c>
      <c r="Q2031" s="80" t="s">
        <v>3872</v>
      </c>
      <c r="R2031" s="77" t="s">
        <v>4018</v>
      </c>
      <c r="S2031" s="77"/>
      <c r="T2031" s="79">
        <v>44529.489583333336</v>
      </c>
      <c r="U2031" s="80" t="s">
        <v>5696</v>
      </c>
      <c r="V2031" s="77"/>
      <c r="W2031" s="77"/>
      <c r="X2031" s="81" t="s">
        <v>7695</v>
      </c>
      <c r="Y2031" s="81" t="s">
        <v>8466</v>
      </c>
    </row>
    <row r="2032" spans="1:25" x14ac:dyDescent="0.25">
      <c r="A2032" s="62" t="s">
        <v>1354</v>
      </c>
      <c r="B2032" s="62" t="s">
        <v>1660</v>
      </c>
      <c r="C2032" s="63"/>
      <c r="D2032" s="64"/>
      <c r="E2032" s="65"/>
      <c r="F2032" s="66"/>
      <c r="G2032" s="63" t="str">
        <f>IF(Edges[[#This Row],[Relationship]]="Tweet","Skip","Show")</f>
        <v>Show</v>
      </c>
      <c r="H2032" s="67"/>
      <c r="I2032" s="68"/>
      <c r="J2032" s="68"/>
      <c r="K2032" s="34"/>
      <c r="L2032" s="75">
        <v>2032</v>
      </c>
      <c r="M203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32" s="77" t="s">
        <v>2278</v>
      </c>
      <c r="O2032" s="79">
        <v>44529.489629629628</v>
      </c>
      <c r="P2032" s="77" t="s">
        <v>3017</v>
      </c>
      <c r="Q2032" s="77"/>
      <c r="R2032" s="77"/>
      <c r="S2032" s="77"/>
      <c r="T2032" s="79">
        <v>44529.489629629628</v>
      </c>
      <c r="U2032" s="80" t="s">
        <v>5697</v>
      </c>
      <c r="V2032" s="77"/>
      <c r="W2032" s="77"/>
      <c r="X2032" s="81" t="s">
        <v>7696</v>
      </c>
      <c r="Y2032" s="77"/>
    </row>
    <row r="2033" spans="1:25" x14ac:dyDescent="0.25">
      <c r="A2033" s="62" t="s">
        <v>1355</v>
      </c>
      <c r="B2033" s="62" t="s">
        <v>1660</v>
      </c>
      <c r="C2033" s="63"/>
      <c r="D2033" s="64"/>
      <c r="E2033" s="65"/>
      <c r="F2033" s="66"/>
      <c r="G2033" s="63" t="str">
        <f>IF(Edges[[#This Row],[Relationship]]="Tweet","Skip","Show")</f>
        <v>Show</v>
      </c>
      <c r="H2033" s="67"/>
      <c r="I2033" s="68"/>
      <c r="J2033" s="68"/>
      <c r="K2033" s="34"/>
      <c r="L2033" s="75">
        <v>2033</v>
      </c>
      <c r="M203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33" s="77" t="s">
        <v>2278</v>
      </c>
      <c r="O2033" s="79">
        <v>44529.489745370367</v>
      </c>
      <c r="P2033" s="77" t="s">
        <v>3017</v>
      </c>
      <c r="Q2033" s="77"/>
      <c r="R2033" s="77"/>
      <c r="S2033" s="77"/>
      <c r="T2033" s="79">
        <v>44529.489745370367</v>
      </c>
      <c r="U2033" s="80" t="s">
        <v>5698</v>
      </c>
      <c r="V2033" s="77"/>
      <c r="W2033" s="77"/>
      <c r="X2033" s="81" t="s">
        <v>7697</v>
      </c>
      <c r="Y2033" s="77"/>
    </row>
    <row r="2034" spans="1:25" x14ac:dyDescent="0.25">
      <c r="A2034" s="62" t="s">
        <v>1356</v>
      </c>
      <c r="B2034" s="62" t="s">
        <v>1709</v>
      </c>
      <c r="C2034" s="63"/>
      <c r="D2034" s="64"/>
      <c r="E2034" s="65"/>
      <c r="F2034" s="66"/>
      <c r="G2034" s="63" t="str">
        <f>IF(Edges[[#This Row],[Relationship]]="Tweet","Skip","Show")</f>
        <v>Show</v>
      </c>
      <c r="H2034" s="67"/>
      <c r="I2034" s="68"/>
      <c r="J2034" s="68"/>
      <c r="K2034" s="34"/>
      <c r="L2034" s="75">
        <v>2034</v>
      </c>
      <c r="M203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34" s="77" t="s">
        <v>2278</v>
      </c>
      <c r="O2034" s="79">
        <v>44529.48978009259</v>
      </c>
      <c r="P2034" s="77" t="s">
        <v>2325</v>
      </c>
      <c r="Q2034" s="77"/>
      <c r="R2034" s="77"/>
      <c r="S2034" s="77"/>
      <c r="T2034" s="79">
        <v>44529.48978009259</v>
      </c>
      <c r="U2034" s="80" t="s">
        <v>5699</v>
      </c>
      <c r="V2034" s="77"/>
      <c r="W2034" s="77"/>
      <c r="X2034" s="81" t="s">
        <v>7698</v>
      </c>
      <c r="Y2034" s="77"/>
    </row>
    <row r="2035" spans="1:25" x14ac:dyDescent="0.25">
      <c r="A2035" s="62" t="s">
        <v>1356</v>
      </c>
      <c r="B2035" s="62" t="s">
        <v>1710</v>
      </c>
      <c r="C2035" s="63"/>
      <c r="D2035" s="64"/>
      <c r="E2035" s="65"/>
      <c r="F2035" s="66"/>
      <c r="G2035" s="63" t="str">
        <f>IF(Edges[[#This Row],[Relationship]]="Tweet","Skip","Show")</f>
        <v>Show</v>
      </c>
      <c r="H2035" s="67"/>
      <c r="I2035" s="68"/>
      <c r="J2035" s="68"/>
      <c r="K2035" s="34"/>
      <c r="L2035" s="75">
        <v>2035</v>
      </c>
      <c r="M203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35" s="77" t="s">
        <v>2278</v>
      </c>
      <c r="O2035" s="79">
        <v>44529.48978009259</v>
      </c>
      <c r="P2035" s="77" t="s">
        <v>2325</v>
      </c>
      <c r="Q2035" s="77"/>
      <c r="R2035" s="77"/>
      <c r="S2035" s="77"/>
      <c r="T2035" s="79">
        <v>44529.48978009259</v>
      </c>
      <c r="U2035" s="80" t="s">
        <v>5699</v>
      </c>
      <c r="V2035" s="77"/>
      <c r="W2035" s="77"/>
      <c r="X2035" s="81" t="s">
        <v>7698</v>
      </c>
      <c r="Y2035" s="77"/>
    </row>
    <row r="2036" spans="1:25" x14ac:dyDescent="0.25">
      <c r="A2036" s="62" t="s">
        <v>1357</v>
      </c>
      <c r="B2036" s="62" t="s">
        <v>1660</v>
      </c>
      <c r="C2036" s="63"/>
      <c r="D2036" s="64"/>
      <c r="E2036" s="65"/>
      <c r="F2036" s="66"/>
      <c r="G2036" s="63" t="str">
        <f>IF(Edges[[#This Row],[Relationship]]="Tweet","Skip","Show")</f>
        <v>Show</v>
      </c>
      <c r="H2036" s="67"/>
      <c r="I2036" s="68"/>
      <c r="J2036" s="68"/>
      <c r="K2036" s="34"/>
      <c r="L2036" s="75">
        <v>2036</v>
      </c>
      <c r="M203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36" s="77" t="s">
        <v>2278</v>
      </c>
      <c r="O2036" s="79">
        <v>44529.489918981482</v>
      </c>
      <c r="P2036" s="77" t="s">
        <v>3017</v>
      </c>
      <c r="Q2036" s="77"/>
      <c r="R2036" s="77"/>
      <c r="S2036" s="77"/>
      <c r="T2036" s="79">
        <v>44529.489918981482</v>
      </c>
      <c r="U2036" s="80" t="s">
        <v>5700</v>
      </c>
      <c r="V2036" s="77"/>
      <c r="W2036" s="77"/>
      <c r="X2036" s="81" t="s">
        <v>7699</v>
      </c>
      <c r="Y2036" s="77"/>
    </row>
    <row r="2037" spans="1:25" x14ac:dyDescent="0.25">
      <c r="A2037" s="62" t="s">
        <v>1358</v>
      </c>
      <c r="B2037" s="62" t="s">
        <v>1671</v>
      </c>
      <c r="C2037" s="63"/>
      <c r="D2037" s="64"/>
      <c r="E2037" s="65"/>
      <c r="F2037" s="66"/>
      <c r="G2037" s="63" t="str">
        <f>IF(Edges[[#This Row],[Relationship]]="Tweet","Skip","Show")</f>
        <v>Show</v>
      </c>
      <c r="H2037" s="67"/>
      <c r="I2037" s="68"/>
      <c r="J2037" s="68"/>
      <c r="K2037" s="34"/>
      <c r="L2037" s="75">
        <v>2037</v>
      </c>
      <c r="M203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37" s="77" t="s">
        <v>2278</v>
      </c>
      <c r="O2037" s="79">
        <v>44529.490081018521</v>
      </c>
      <c r="P2037" s="77" t="s">
        <v>2287</v>
      </c>
      <c r="Q2037" s="77"/>
      <c r="R2037" s="77"/>
      <c r="S2037" s="77"/>
      <c r="T2037" s="79">
        <v>44529.490081018521</v>
      </c>
      <c r="U2037" s="80" t="s">
        <v>5701</v>
      </c>
      <c r="V2037" s="77"/>
      <c r="W2037" s="77"/>
      <c r="X2037" s="81" t="s">
        <v>7700</v>
      </c>
      <c r="Y2037" s="77"/>
    </row>
    <row r="2038" spans="1:25" x14ac:dyDescent="0.25">
      <c r="A2038" s="62" t="s">
        <v>1359</v>
      </c>
      <c r="B2038" s="62" t="s">
        <v>1631</v>
      </c>
      <c r="C2038" s="63"/>
      <c r="D2038" s="64"/>
      <c r="E2038" s="65"/>
      <c r="F2038" s="66"/>
      <c r="G2038" s="63" t="str">
        <f>IF(Edges[[#This Row],[Relationship]]="Tweet","Skip","Show")</f>
        <v>Show</v>
      </c>
      <c r="H2038" s="67"/>
      <c r="I2038" s="68"/>
      <c r="J2038" s="68"/>
      <c r="K2038" s="34"/>
      <c r="L2038" s="75">
        <v>2038</v>
      </c>
      <c r="M203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38" s="77" t="s">
        <v>2278</v>
      </c>
      <c r="O2038" s="79">
        <v>44529.490266203706</v>
      </c>
      <c r="P2038" s="77" t="s">
        <v>2784</v>
      </c>
      <c r="Q2038" s="77"/>
      <c r="R2038" s="77"/>
      <c r="S2038" s="77"/>
      <c r="T2038" s="79">
        <v>44529.490266203706</v>
      </c>
      <c r="U2038" s="80" t="s">
        <v>5702</v>
      </c>
      <c r="V2038" s="77"/>
      <c r="W2038" s="77"/>
      <c r="X2038" s="81" t="s">
        <v>7701</v>
      </c>
      <c r="Y2038" s="77"/>
    </row>
    <row r="2039" spans="1:25" x14ac:dyDescent="0.25">
      <c r="A2039" s="62" t="s">
        <v>1360</v>
      </c>
      <c r="B2039" s="62" t="s">
        <v>1660</v>
      </c>
      <c r="C2039" s="63"/>
      <c r="D2039" s="64"/>
      <c r="E2039" s="65"/>
      <c r="F2039" s="66"/>
      <c r="G2039" s="63" t="str">
        <f>IF(Edges[[#This Row],[Relationship]]="Tweet","Skip","Show")</f>
        <v>Show</v>
      </c>
      <c r="H2039" s="67"/>
      <c r="I2039" s="68"/>
      <c r="J2039" s="68"/>
      <c r="K2039" s="34"/>
      <c r="L2039" s="75">
        <v>2039</v>
      </c>
      <c r="M203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39" s="77" t="s">
        <v>2278</v>
      </c>
      <c r="O2039" s="79">
        <v>44529.490277777775</v>
      </c>
      <c r="P2039" s="77" t="s">
        <v>3017</v>
      </c>
      <c r="Q2039" s="77"/>
      <c r="R2039" s="77"/>
      <c r="S2039" s="77"/>
      <c r="T2039" s="79">
        <v>44529.490277777775</v>
      </c>
      <c r="U2039" s="80" t="s">
        <v>5703</v>
      </c>
      <c r="V2039" s="77"/>
      <c r="W2039" s="77"/>
      <c r="X2039" s="81" t="s">
        <v>7702</v>
      </c>
      <c r="Y2039" s="77"/>
    </row>
    <row r="2040" spans="1:25" x14ac:dyDescent="0.25">
      <c r="A2040" s="62" t="s">
        <v>1361</v>
      </c>
      <c r="B2040" s="62" t="s">
        <v>2085</v>
      </c>
      <c r="C2040" s="63"/>
      <c r="D2040" s="64"/>
      <c r="E2040" s="65"/>
      <c r="F2040" s="66"/>
      <c r="G2040" s="63" t="str">
        <f>IF(Edges[[#This Row],[Relationship]]="Tweet","Skip","Show")</f>
        <v>Show</v>
      </c>
      <c r="H2040" s="67"/>
      <c r="I2040" s="68"/>
      <c r="J2040" s="68"/>
      <c r="K2040" s="34"/>
      <c r="L2040" s="75">
        <v>2040</v>
      </c>
      <c r="M204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40" s="77" t="s">
        <v>2279</v>
      </c>
      <c r="O2040" s="79">
        <v>44529.490405092591</v>
      </c>
      <c r="P2040" s="77" t="s">
        <v>3106</v>
      </c>
      <c r="Q2040" s="77"/>
      <c r="R2040" s="77"/>
      <c r="S2040" s="77"/>
      <c r="T2040" s="79">
        <v>44529.490405092591</v>
      </c>
      <c r="U2040" s="80" t="s">
        <v>5704</v>
      </c>
      <c r="V2040" s="77"/>
      <c r="W2040" s="77"/>
      <c r="X2040" s="81" t="s">
        <v>7703</v>
      </c>
      <c r="Y2040" s="81" t="s">
        <v>8467</v>
      </c>
    </row>
    <row r="2041" spans="1:25" x14ac:dyDescent="0.25">
      <c r="A2041" s="62" t="s">
        <v>1362</v>
      </c>
      <c r="B2041" s="62" t="s">
        <v>1714</v>
      </c>
      <c r="C2041" s="63"/>
      <c r="D2041" s="64"/>
      <c r="E2041" s="65"/>
      <c r="F2041" s="66"/>
      <c r="G2041" s="63" t="str">
        <f>IF(Edges[[#This Row],[Relationship]]="Tweet","Skip","Show")</f>
        <v>Show</v>
      </c>
      <c r="H2041" s="67"/>
      <c r="I2041" s="68"/>
      <c r="J2041" s="68"/>
      <c r="K2041" s="34"/>
      <c r="L2041" s="75">
        <v>2041</v>
      </c>
      <c r="M204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41" s="77" t="s">
        <v>2278</v>
      </c>
      <c r="O2041" s="79">
        <v>44529.490393518521</v>
      </c>
      <c r="P2041" s="77" t="s">
        <v>2333</v>
      </c>
      <c r="Q2041" s="80" t="s">
        <v>3527</v>
      </c>
      <c r="R2041" s="77" t="s">
        <v>4022</v>
      </c>
      <c r="S2041" s="77" t="s">
        <v>4112</v>
      </c>
      <c r="T2041" s="79">
        <v>44529.490393518521</v>
      </c>
      <c r="U2041" s="80" t="s">
        <v>5705</v>
      </c>
      <c r="V2041" s="77"/>
      <c r="W2041" s="77"/>
      <c r="X2041" s="81" t="s">
        <v>7704</v>
      </c>
      <c r="Y2041" s="77"/>
    </row>
    <row r="2042" spans="1:25" x14ac:dyDescent="0.25">
      <c r="A2042" s="62" t="s">
        <v>1362</v>
      </c>
      <c r="B2042" s="62" t="s">
        <v>1792</v>
      </c>
      <c r="C2042" s="63"/>
      <c r="D2042" s="64"/>
      <c r="E2042" s="65"/>
      <c r="F2042" s="66"/>
      <c r="G2042" s="63" t="str">
        <f>IF(Edges[[#This Row],[Relationship]]="Tweet","Skip","Show")</f>
        <v>Show</v>
      </c>
      <c r="H2042" s="67"/>
      <c r="I2042" s="68"/>
      <c r="J2042" s="68"/>
      <c r="K2042" s="34"/>
      <c r="L2042" s="75">
        <v>2042</v>
      </c>
      <c r="M204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42" s="77" t="s">
        <v>2278</v>
      </c>
      <c r="O2042" s="79">
        <v>44529.490543981483</v>
      </c>
      <c r="P2042" s="77" t="s">
        <v>2436</v>
      </c>
      <c r="Q2042" s="80" t="s">
        <v>3527</v>
      </c>
      <c r="R2042" s="77" t="s">
        <v>4022</v>
      </c>
      <c r="S2042" s="77"/>
      <c r="T2042" s="79">
        <v>44529.490543981483</v>
      </c>
      <c r="U2042" s="80" t="s">
        <v>5706</v>
      </c>
      <c r="V2042" s="77"/>
      <c r="W2042" s="77"/>
      <c r="X2042" s="81" t="s">
        <v>7705</v>
      </c>
      <c r="Y2042" s="77"/>
    </row>
    <row r="2043" spans="1:25" x14ac:dyDescent="0.25">
      <c r="A2043" s="62" t="s">
        <v>1363</v>
      </c>
      <c r="B2043" s="62" t="s">
        <v>1692</v>
      </c>
      <c r="C2043" s="63"/>
      <c r="D2043" s="64"/>
      <c r="E2043" s="65"/>
      <c r="F2043" s="66"/>
      <c r="G2043" s="63" t="str">
        <f>IF(Edges[[#This Row],[Relationship]]="Tweet","Skip","Show")</f>
        <v>Show</v>
      </c>
      <c r="H2043" s="67"/>
      <c r="I2043" s="68"/>
      <c r="J2043" s="68"/>
      <c r="K2043" s="34"/>
      <c r="L2043" s="75">
        <v>2043</v>
      </c>
      <c r="M204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43" s="77" t="s">
        <v>2278</v>
      </c>
      <c r="O2043" s="79">
        <v>44529.490914351853</v>
      </c>
      <c r="P2043" s="77" t="s">
        <v>2304</v>
      </c>
      <c r="Q2043" s="77"/>
      <c r="R2043" s="77"/>
      <c r="S2043" s="77"/>
      <c r="T2043" s="79">
        <v>44529.490914351853</v>
      </c>
      <c r="U2043" s="80" t="s">
        <v>5707</v>
      </c>
      <c r="V2043" s="77"/>
      <c r="W2043" s="77"/>
      <c r="X2043" s="81" t="s">
        <v>7706</v>
      </c>
      <c r="Y2043" s="77"/>
    </row>
    <row r="2044" spans="1:25" x14ac:dyDescent="0.25">
      <c r="A2044" s="62" t="s">
        <v>1364</v>
      </c>
      <c r="B2044" s="62" t="s">
        <v>1660</v>
      </c>
      <c r="C2044" s="63"/>
      <c r="D2044" s="64"/>
      <c r="E2044" s="65"/>
      <c r="F2044" s="66"/>
      <c r="G2044" s="63" t="str">
        <f>IF(Edges[[#This Row],[Relationship]]="Tweet","Skip","Show")</f>
        <v>Show</v>
      </c>
      <c r="H2044" s="67"/>
      <c r="I2044" s="68"/>
      <c r="J2044" s="68"/>
      <c r="K2044" s="34"/>
      <c r="L2044" s="75">
        <v>2044</v>
      </c>
      <c r="M204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44" s="77" t="s">
        <v>2278</v>
      </c>
      <c r="O2044" s="79">
        <v>44529.491064814814</v>
      </c>
      <c r="P2044" s="77" t="s">
        <v>3017</v>
      </c>
      <c r="Q2044" s="77"/>
      <c r="R2044" s="77"/>
      <c r="S2044" s="77"/>
      <c r="T2044" s="79">
        <v>44529.491064814814</v>
      </c>
      <c r="U2044" s="80" t="s">
        <v>5708</v>
      </c>
      <c r="V2044" s="77"/>
      <c r="W2044" s="77"/>
      <c r="X2044" s="81" t="s">
        <v>7707</v>
      </c>
      <c r="Y2044" s="77"/>
    </row>
    <row r="2045" spans="1:25" x14ac:dyDescent="0.25">
      <c r="A2045" s="62" t="s">
        <v>1365</v>
      </c>
      <c r="B2045" s="62" t="s">
        <v>1528</v>
      </c>
      <c r="C2045" s="63"/>
      <c r="D2045" s="64"/>
      <c r="E2045" s="65"/>
      <c r="F2045" s="66"/>
      <c r="G2045" s="63" t="str">
        <f>IF(Edges[[#This Row],[Relationship]]="Tweet","Skip","Show")</f>
        <v>Show</v>
      </c>
      <c r="H2045" s="67"/>
      <c r="I2045" s="68"/>
      <c r="J2045" s="68"/>
      <c r="K2045" s="34"/>
      <c r="L2045" s="75">
        <v>2045</v>
      </c>
      <c r="M204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45" s="77" t="s">
        <v>2278</v>
      </c>
      <c r="O2045" s="79">
        <v>44529.491435185184</v>
      </c>
      <c r="P2045" s="77" t="s">
        <v>2454</v>
      </c>
      <c r="Q2045" s="80" t="s">
        <v>3580</v>
      </c>
      <c r="R2045" s="77" t="s">
        <v>4017</v>
      </c>
      <c r="S2045" s="77"/>
      <c r="T2045" s="79">
        <v>44529.491435185184</v>
      </c>
      <c r="U2045" s="80" t="s">
        <v>5709</v>
      </c>
      <c r="V2045" s="77"/>
      <c r="W2045" s="77"/>
      <c r="X2045" s="81" t="s">
        <v>7708</v>
      </c>
      <c r="Y2045" s="77"/>
    </row>
    <row r="2046" spans="1:25" x14ac:dyDescent="0.25">
      <c r="A2046" s="62" t="s">
        <v>1366</v>
      </c>
      <c r="B2046" s="62" t="s">
        <v>1627</v>
      </c>
      <c r="C2046" s="63"/>
      <c r="D2046" s="64"/>
      <c r="E2046" s="65"/>
      <c r="F2046" s="66"/>
      <c r="G2046" s="63" t="str">
        <f>IF(Edges[[#This Row],[Relationship]]="Tweet","Skip","Show")</f>
        <v>Show</v>
      </c>
      <c r="H2046" s="67"/>
      <c r="I2046" s="68"/>
      <c r="J2046" s="68"/>
      <c r="K2046" s="34"/>
      <c r="L2046" s="75">
        <v>2046</v>
      </c>
      <c r="M204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46" s="77" t="s">
        <v>2278</v>
      </c>
      <c r="O2046" s="79">
        <v>44529.491631944446</v>
      </c>
      <c r="P2046" s="77" t="s">
        <v>3073</v>
      </c>
      <c r="Q2046" s="77"/>
      <c r="R2046" s="77"/>
      <c r="S2046" s="77"/>
      <c r="T2046" s="79">
        <v>44529.491631944446</v>
      </c>
      <c r="U2046" s="80" t="s">
        <v>5710</v>
      </c>
      <c r="V2046" s="77"/>
      <c r="W2046" s="77"/>
      <c r="X2046" s="81" t="s">
        <v>7709</v>
      </c>
      <c r="Y2046" s="77"/>
    </row>
    <row r="2047" spans="1:25" x14ac:dyDescent="0.25">
      <c r="A2047" s="62" t="s">
        <v>1367</v>
      </c>
      <c r="B2047" s="62" t="s">
        <v>1660</v>
      </c>
      <c r="C2047" s="63"/>
      <c r="D2047" s="64"/>
      <c r="E2047" s="65"/>
      <c r="F2047" s="66"/>
      <c r="G2047" s="63" t="str">
        <f>IF(Edges[[#This Row],[Relationship]]="Tweet","Skip","Show")</f>
        <v>Show</v>
      </c>
      <c r="H2047" s="67"/>
      <c r="I2047" s="68"/>
      <c r="J2047" s="68"/>
      <c r="K2047" s="34"/>
      <c r="L2047" s="75">
        <v>2047</v>
      </c>
      <c r="M204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47" s="77" t="s">
        <v>2278</v>
      </c>
      <c r="O2047" s="79">
        <v>44529.491701388892</v>
      </c>
      <c r="P2047" s="77" t="s">
        <v>3017</v>
      </c>
      <c r="Q2047" s="77"/>
      <c r="R2047" s="77"/>
      <c r="S2047" s="77"/>
      <c r="T2047" s="79">
        <v>44529.491701388892</v>
      </c>
      <c r="U2047" s="80" t="s">
        <v>5711</v>
      </c>
      <c r="V2047" s="77"/>
      <c r="W2047" s="77"/>
      <c r="X2047" s="81" t="s">
        <v>7710</v>
      </c>
      <c r="Y2047" s="77"/>
    </row>
    <row r="2048" spans="1:25" x14ac:dyDescent="0.25">
      <c r="A2048" s="62" t="s">
        <v>1368</v>
      </c>
      <c r="B2048" s="62" t="s">
        <v>1368</v>
      </c>
      <c r="C2048" s="63"/>
      <c r="D2048" s="64"/>
      <c r="E2048" s="65"/>
      <c r="F2048" s="66"/>
      <c r="G2048" s="63" t="str">
        <f>IF(Edges[[#This Row],[Relationship]]="Tweet","Skip","Show")</f>
        <v>Skip</v>
      </c>
      <c r="H2048" s="67"/>
      <c r="I2048" s="68"/>
      <c r="J2048" s="68"/>
      <c r="K2048" s="34"/>
      <c r="L2048" s="75">
        <v>2048</v>
      </c>
      <c r="M204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48" s="77" t="s">
        <v>178</v>
      </c>
      <c r="O2048" s="79">
        <v>44529.491782407407</v>
      </c>
      <c r="P2048" s="77" t="s">
        <v>3107</v>
      </c>
      <c r="Q2048" s="77"/>
      <c r="R2048" s="77"/>
      <c r="S2048" s="77"/>
      <c r="T2048" s="79">
        <v>44529.491782407407</v>
      </c>
      <c r="U2048" s="80" t="s">
        <v>5712</v>
      </c>
      <c r="V2048" s="77"/>
      <c r="W2048" s="77"/>
      <c r="X2048" s="81" t="s">
        <v>7711</v>
      </c>
      <c r="Y2048" s="77"/>
    </row>
    <row r="2049" spans="1:25" x14ac:dyDescent="0.25">
      <c r="A2049" s="62" t="s">
        <v>1369</v>
      </c>
      <c r="B2049" s="62" t="s">
        <v>1369</v>
      </c>
      <c r="C2049" s="63"/>
      <c r="D2049" s="64"/>
      <c r="E2049" s="65"/>
      <c r="F2049" s="66"/>
      <c r="G2049" s="63" t="str">
        <f>IF(Edges[[#This Row],[Relationship]]="Tweet","Skip","Show")</f>
        <v>Skip</v>
      </c>
      <c r="H2049" s="67"/>
      <c r="I2049" s="68"/>
      <c r="J2049" s="68"/>
      <c r="K2049" s="34"/>
      <c r="L2049" s="75">
        <v>2049</v>
      </c>
      <c r="M204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49" s="77" t="s">
        <v>178</v>
      </c>
      <c r="O2049" s="79">
        <v>44529.491215277776</v>
      </c>
      <c r="P2049" s="77" t="s">
        <v>3108</v>
      </c>
      <c r="Q2049" s="80" t="s">
        <v>3873</v>
      </c>
      <c r="R2049" s="77" t="s">
        <v>4018</v>
      </c>
      <c r="S2049" s="77"/>
      <c r="T2049" s="79">
        <v>44529.491215277776</v>
      </c>
      <c r="U2049" s="80" t="s">
        <v>5713</v>
      </c>
      <c r="V2049" s="77"/>
      <c r="W2049" s="77"/>
      <c r="X2049" s="81" t="s">
        <v>7712</v>
      </c>
      <c r="Y2049" s="77"/>
    </row>
    <row r="2050" spans="1:25" x14ac:dyDescent="0.25">
      <c r="A2050" s="62" t="s">
        <v>1370</v>
      </c>
      <c r="B2050" s="62" t="s">
        <v>1369</v>
      </c>
      <c r="C2050" s="63"/>
      <c r="D2050" s="64"/>
      <c r="E2050" s="65"/>
      <c r="F2050" s="66"/>
      <c r="G2050" s="63" t="str">
        <f>IF(Edges[[#This Row],[Relationship]]="Tweet","Skip","Show")</f>
        <v>Show</v>
      </c>
      <c r="H2050" s="67"/>
      <c r="I2050" s="68"/>
      <c r="J2050" s="68"/>
      <c r="K2050" s="34"/>
      <c r="L2050" s="75">
        <v>2050</v>
      </c>
      <c r="M205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50" s="77" t="s">
        <v>2278</v>
      </c>
      <c r="O2050" s="79">
        <v>44529.491886574076</v>
      </c>
      <c r="P2050" s="77" t="s">
        <v>3109</v>
      </c>
      <c r="Q2050" s="77"/>
      <c r="R2050" s="77"/>
      <c r="S2050" s="77"/>
      <c r="T2050" s="79">
        <v>44529.491886574076</v>
      </c>
      <c r="U2050" s="80" t="s">
        <v>5714</v>
      </c>
      <c r="V2050" s="77"/>
      <c r="W2050" s="77"/>
      <c r="X2050" s="81" t="s">
        <v>7713</v>
      </c>
      <c r="Y2050" s="77"/>
    </row>
    <row r="2051" spans="1:25" x14ac:dyDescent="0.25">
      <c r="A2051" s="62" t="s">
        <v>1371</v>
      </c>
      <c r="B2051" s="62" t="s">
        <v>1631</v>
      </c>
      <c r="C2051" s="63"/>
      <c r="D2051" s="64"/>
      <c r="E2051" s="65"/>
      <c r="F2051" s="66"/>
      <c r="G2051" s="63" t="str">
        <f>IF(Edges[[#This Row],[Relationship]]="Tweet","Skip","Show")</f>
        <v>Show</v>
      </c>
      <c r="H2051" s="67"/>
      <c r="I2051" s="68"/>
      <c r="J2051" s="68"/>
      <c r="K2051" s="34"/>
      <c r="L2051" s="75">
        <v>2051</v>
      </c>
      <c r="M205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51" s="77" t="s">
        <v>2278</v>
      </c>
      <c r="O2051" s="79">
        <v>44529.491967592592</v>
      </c>
      <c r="P2051" s="77" t="s">
        <v>2784</v>
      </c>
      <c r="Q2051" s="77"/>
      <c r="R2051" s="77"/>
      <c r="S2051" s="77"/>
      <c r="T2051" s="79">
        <v>44529.491967592592</v>
      </c>
      <c r="U2051" s="80" t="s">
        <v>5715</v>
      </c>
      <c r="V2051" s="77"/>
      <c r="W2051" s="77"/>
      <c r="X2051" s="81" t="s">
        <v>7714</v>
      </c>
      <c r="Y2051" s="77"/>
    </row>
    <row r="2052" spans="1:25" x14ac:dyDescent="0.25">
      <c r="A2052" s="62" t="s">
        <v>1372</v>
      </c>
      <c r="B2052" s="62" t="s">
        <v>1372</v>
      </c>
      <c r="C2052" s="63"/>
      <c r="D2052" s="64"/>
      <c r="E2052" s="65"/>
      <c r="F2052" s="66"/>
      <c r="G2052" s="63" t="str">
        <f>IF(Edges[[#This Row],[Relationship]]="Tweet","Skip","Show")</f>
        <v>Skip</v>
      </c>
      <c r="H2052" s="67"/>
      <c r="I2052" s="68"/>
      <c r="J2052" s="68"/>
      <c r="K2052" s="34"/>
      <c r="L2052" s="75">
        <v>2052</v>
      </c>
      <c r="M205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52" s="77" t="s">
        <v>178</v>
      </c>
      <c r="O2052" s="79">
        <v>44529.491990740738</v>
      </c>
      <c r="P2052" s="77" t="s">
        <v>3110</v>
      </c>
      <c r="Q2052" s="80" t="s">
        <v>3874</v>
      </c>
      <c r="R2052" s="77" t="s">
        <v>4018</v>
      </c>
      <c r="S2052" s="77"/>
      <c r="T2052" s="79">
        <v>44529.491990740738</v>
      </c>
      <c r="U2052" s="80" t="s">
        <v>5716</v>
      </c>
      <c r="V2052" s="77"/>
      <c r="W2052" s="77"/>
      <c r="X2052" s="81" t="s">
        <v>7715</v>
      </c>
      <c r="Y2052" s="77"/>
    </row>
    <row r="2053" spans="1:25" x14ac:dyDescent="0.25">
      <c r="A2053" s="62" t="s">
        <v>1373</v>
      </c>
      <c r="B2053" s="62" t="s">
        <v>1492</v>
      </c>
      <c r="C2053" s="63"/>
      <c r="D2053" s="64"/>
      <c r="E2053" s="65"/>
      <c r="F2053" s="66"/>
      <c r="G2053" s="63" t="str">
        <f>IF(Edges[[#This Row],[Relationship]]="Tweet","Skip","Show")</f>
        <v>Show</v>
      </c>
      <c r="H2053" s="67"/>
      <c r="I2053" s="68"/>
      <c r="J2053" s="68"/>
      <c r="K2053" s="34"/>
      <c r="L2053" s="75">
        <v>2053</v>
      </c>
      <c r="M205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53" s="77" t="s">
        <v>2278</v>
      </c>
      <c r="O2053" s="79">
        <v>44529.492199074077</v>
      </c>
      <c r="P2053" s="77" t="s">
        <v>3111</v>
      </c>
      <c r="Q2053" s="80" t="s">
        <v>3792</v>
      </c>
      <c r="R2053" s="77" t="s">
        <v>4046</v>
      </c>
      <c r="S2053" s="77"/>
      <c r="T2053" s="79">
        <v>44529.492199074077</v>
      </c>
      <c r="U2053" s="80" t="s">
        <v>5717</v>
      </c>
      <c r="V2053" s="77"/>
      <c r="W2053" s="77"/>
      <c r="X2053" s="81" t="s">
        <v>7716</v>
      </c>
      <c r="Y2053" s="77"/>
    </row>
    <row r="2054" spans="1:25" x14ac:dyDescent="0.25">
      <c r="A2054" s="62" t="s">
        <v>1374</v>
      </c>
      <c r="B2054" s="62" t="s">
        <v>1859</v>
      </c>
      <c r="C2054" s="63"/>
      <c r="D2054" s="64"/>
      <c r="E2054" s="65"/>
      <c r="F2054" s="66"/>
      <c r="G2054" s="63" t="str">
        <f>IF(Edges[[#This Row],[Relationship]]="Tweet","Skip","Show")</f>
        <v>Show</v>
      </c>
      <c r="H2054" s="67"/>
      <c r="I2054" s="68"/>
      <c r="J2054" s="68"/>
      <c r="K2054" s="34"/>
      <c r="L2054" s="75">
        <v>2054</v>
      </c>
      <c r="M205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54" s="77" t="s">
        <v>2279</v>
      </c>
      <c r="O2054" s="79">
        <v>44529.492210648146</v>
      </c>
      <c r="P2054" s="77" t="s">
        <v>3112</v>
      </c>
      <c r="Q2054" s="77"/>
      <c r="R2054" s="77"/>
      <c r="S2054" s="77"/>
      <c r="T2054" s="79">
        <v>44529.492210648146</v>
      </c>
      <c r="U2054" s="80" t="s">
        <v>5718</v>
      </c>
      <c r="V2054" s="77"/>
      <c r="W2054" s="77"/>
      <c r="X2054" s="81" t="s">
        <v>7717</v>
      </c>
      <c r="Y2054" s="81" t="s">
        <v>8389</v>
      </c>
    </row>
    <row r="2055" spans="1:25" x14ac:dyDescent="0.25">
      <c r="A2055" s="62" t="s">
        <v>1375</v>
      </c>
      <c r="B2055" s="62" t="s">
        <v>1627</v>
      </c>
      <c r="C2055" s="63"/>
      <c r="D2055" s="64"/>
      <c r="E2055" s="65"/>
      <c r="F2055" s="66"/>
      <c r="G2055" s="63" t="str">
        <f>IF(Edges[[#This Row],[Relationship]]="Tweet","Skip","Show")</f>
        <v>Show</v>
      </c>
      <c r="H2055" s="67"/>
      <c r="I2055" s="68"/>
      <c r="J2055" s="68"/>
      <c r="K2055" s="34"/>
      <c r="L2055" s="75">
        <v>2055</v>
      </c>
      <c r="M205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55" s="77" t="s">
        <v>2278</v>
      </c>
      <c r="O2055" s="79">
        <v>44529.492268518516</v>
      </c>
      <c r="P2055" s="77" t="s">
        <v>3073</v>
      </c>
      <c r="Q2055" s="77"/>
      <c r="R2055" s="77"/>
      <c r="S2055" s="77"/>
      <c r="T2055" s="79">
        <v>44529.492268518516</v>
      </c>
      <c r="U2055" s="80" t="s">
        <v>5719</v>
      </c>
      <c r="V2055" s="77"/>
      <c r="W2055" s="77"/>
      <c r="X2055" s="81" t="s">
        <v>7718</v>
      </c>
      <c r="Y2055" s="77"/>
    </row>
    <row r="2056" spans="1:25" x14ac:dyDescent="0.25">
      <c r="A2056" s="62" t="s">
        <v>1376</v>
      </c>
      <c r="B2056" s="62" t="s">
        <v>1706</v>
      </c>
      <c r="C2056" s="63"/>
      <c r="D2056" s="64"/>
      <c r="E2056" s="65"/>
      <c r="F2056" s="66"/>
      <c r="G2056" s="63" t="str">
        <f>IF(Edges[[#This Row],[Relationship]]="Tweet","Skip","Show")</f>
        <v>Show</v>
      </c>
      <c r="H2056" s="67"/>
      <c r="I2056" s="68"/>
      <c r="J2056" s="68"/>
      <c r="K2056" s="34"/>
      <c r="L2056" s="75">
        <v>2056</v>
      </c>
      <c r="M205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56" s="77" t="s">
        <v>2278</v>
      </c>
      <c r="O2056" s="79">
        <v>44529.492384259262</v>
      </c>
      <c r="P2056" s="77" t="s">
        <v>2320</v>
      </c>
      <c r="Q2056" s="80" t="s">
        <v>3523</v>
      </c>
      <c r="R2056" s="77" t="s">
        <v>4021</v>
      </c>
      <c r="S2056" s="77" t="s">
        <v>4109</v>
      </c>
      <c r="T2056" s="79">
        <v>44529.492384259262</v>
      </c>
      <c r="U2056" s="80" t="s">
        <v>5720</v>
      </c>
      <c r="V2056" s="77"/>
      <c r="W2056" s="77"/>
      <c r="X2056" s="81" t="s">
        <v>7719</v>
      </c>
      <c r="Y2056" s="77"/>
    </row>
    <row r="2057" spans="1:25" x14ac:dyDescent="0.25">
      <c r="A2057" s="62" t="s">
        <v>1377</v>
      </c>
      <c r="B2057" s="62" t="s">
        <v>1660</v>
      </c>
      <c r="C2057" s="63"/>
      <c r="D2057" s="64"/>
      <c r="E2057" s="65"/>
      <c r="F2057" s="66"/>
      <c r="G2057" s="63" t="str">
        <f>IF(Edges[[#This Row],[Relationship]]="Tweet","Skip","Show")</f>
        <v>Show</v>
      </c>
      <c r="H2057" s="67"/>
      <c r="I2057" s="68"/>
      <c r="J2057" s="68"/>
      <c r="K2057" s="34"/>
      <c r="L2057" s="75">
        <v>2057</v>
      </c>
      <c r="M205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57" s="77" t="s">
        <v>2278</v>
      </c>
      <c r="O2057" s="79">
        <v>44529.492476851854</v>
      </c>
      <c r="P2057" s="77" t="s">
        <v>3017</v>
      </c>
      <c r="Q2057" s="77"/>
      <c r="R2057" s="77"/>
      <c r="S2057" s="77"/>
      <c r="T2057" s="79">
        <v>44529.492476851854</v>
      </c>
      <c r="U2057" s="80" t="s">
        <v>5721</v>
      </c>
      <c r="V2057" s="77"/>
      <c r="W2057" s="77"/>
      <c r="X2057" s="81" t="s">
        <v>7720</v>
      </c>
      <c r="Y2057" s="77"/>
    </row>
    <row r="2058" spans="1:25" x14ac:dyDescent="0.25">
      <c r="A2058" s="62" t="s">
        <v>1378</v>
      </c>
      <c r="B2058" s="62" t="s">
        <v>1378</v>
      </c>
      <c r="C2058" s="63"/>
      <c r="D2058" s="64"/>
      <c r="E2058" s="65"/>
      <c r="F2058" s="66"/>
      <c r="G2058" s="63" t="str">
        <f>IF(Edges[[#This Row],[Relationship]]="Tweet","Skip","Show")</f>
        <v>Skip</v>
      </c>
      <c r="H2058" s="67"/>
      <c r="I2058" s="68"/>
      <c r="J2058" s="68"/>
      <c r="K2058" s="34"/>
      <c r="L2058" s="75">
        <v>2058</v>
      </c>
      <c r="M205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58" s="77" t="s">
        <v>178</v>
      </c>
      <c r="O2058" s="79">
        <v>44529.492534722223</v>
      </c>
      <c r="P2058" s="77" t="s">
        <v>3113</v>
      </c>
      <c r="Q2058" s="77"/>
      <c r="R2058" s="77"/>
      <c r="S2058" s="77"/>
      <c r="T2058" s="79">
        <v>44529.492534722223</v>
      </c>
      <c r="U2058" s="80" t="s">
        <v>5722</v>
      </c>
      <c r="V2058" s="77"/>
      <c r="W2058" s="77"/>
      <c r="X2058" s="81" t="s">
        <v>7721</v>
      </c>
      <c r="Y2058" s="77"/>
    </row>
    <row r="2059" spans="1:25" x14ac:dyDescent="0.25">
      <c r="A2059" s="62" t="s">
        <v>1379</v>
      </c>
      <c r="B2059" s="62" t="s">
        <v>1607</v>
      </c>
      <c r="C2059" s="63"/>
      <c r="D2059" s="64"/>
      <c r="E2059" s="65"/>
      <c r="F2059" s="66"/>
      <c r="G2059" s="63" t="str">
        <f>IF(Edges[[#This Row],[Relationship]]="Tweet","Skip","Show")</f>
        <v>Show</v>
      </c>
      <c r="H2059" s="67"/>
      <c r="I2059" s="68"/>
      <c r="J2059" s="68"/>
      <c r="K2059" s="34"/>
      <c r="L2059" s="75">
        <v>2059</v>
      </c>
      <c r="M205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59" s="77" t="s">
        <v>2278</v>
      </c>
      <c r="O2059" s="79">
        <v>44529.492615740739</v>
      </c>
      <c r="P2059" s="77" t="s">
        <v>3037</v>
      </c>
      <c r="Q2059" s="77"/>
      <c r="R2059" s="77"/>
      <c r="S2059" s="77"/>
      <c r="T2059" s="79">
        <v>44529.492615740739</v>
      </c>
      <c r="U2059" s="80" t="s">
        <v>5723</v>
      </c>
      <c r="V2059" s="77"/>
      <c r="W2059" s="77"/>
      <c r="X2059" s="81" t="s">
        <v>7722</v>
      </c>
      <c r="Y2059" s="77"/>
    </row>
    <row r="2060" spans="1:25" x14ac:dyDescent="0.25">
      <c r="A2060" s="62" t="s">
        <v>1380</v>
      </c>
      <c r="B2060" s="62" t="s">
        <v>1660</v>
      </c>
      <c r="C2060" s="63"/>
      <c r="D2060" s="64"/>
      <c r="E2060" s="65"/>
      <c r="F2060" s="66"/>
      <c r="G2060" s="63" t="str">
        <f>IF(Edges[[#This Row],[Relationship]]="Tweet","Skip","Show")</f>
        <v>Show</v>
      </c>
      <c r="H2060" s="67"/>
      <c r="I2060" s="68"/>
      <c r="J2060" s="68"/>
      <c r="K2060" s="34"/>
      <c r="L2060" s="75">
        <v>2060</v>
      </c>
      <c r="M206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60" s="77" t="s">
        <v>2278</v>
      </c>
      <c r="O2060" s="79">
        <v>44529.492986111109</v>
      </c>
      <c r="P2060" s="77" t="s">
        <v>3017</v>
      </c>
      <c r="Q2060" s="77"/>
      <c r="R2060" s="77"/>
      <c r="S2060" s="77"/>
      <c r="T2060" s="79">
        <v>44529.492986111109</v>
      </c>
      <c r="U2060" s="80" t="s">
        <v>5724</v>
      </c>
      <c r="V2060" s="77"/>
      <c r="W2060" s="77"/>
      <c r="X2060" s="81" t="s">
        <v>7723</v>
      </c>
      <c r="Y2060" s="77"/>
    </row>
    <row r="2061" spans="1:25" x14ac:dyDescent="0.25">
      <c r="A2061" s="62" t="s">
        <v>1381</v>
      </c>
      <c r="B2061" s="62" t="s">
        <v>1381</v>
      </c>
      <c r="C2061" s="63"/>
      <c r="D2061" s="64"/>
      <c r="E2061" s="65"/>
      <c r="F2061" s="66"/>
      <c r="G2061" s="63" t="str">
        <f>IF(Edges[[#This Row],[Relationship]]="Tweet","Skip","Show")</f>
        <v>Skip</v>
      </c>
      <c r="H2061" s="67"/>
      <c r="I2061" s="68"/>
      <c r="J2061" s="68"/>
      <c r="K2061" s="34"/>
      <c r="L2061" s="75">
        <v>2061</v>
      </c>
      <c r="M206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61" s="77" t="s">
        <v>178</v>
      </c>
      <c r="O2061" s="79">
        <v>44529.493055555555</v>
      </c>
      <c r="P2061" s="77" t="s">
        <v>3114</v>
      </c>
      <c r="Q2061" s="80" t="s">
        <v>3875</v>
      </c>
      <c r="R2061" s="77" t="s">
        <v>4087</v>
      </c>
      <c r="S2061" s="77"/>
      <c r="T2061" s="79">
        <v>44529.493055555555</v>
      </c>
      <c r="U2061" s="80" t="s">
        <v>5725</v>
      </c>
      <c r="V2061" s="77"/>
      <c r="W2061" s="77"/>
      <c r="X2061" s="81" t="s">
        <v>7724</v>
      </c>
      <c r="Y2061" s="77"/>
    </row>
    <row r="2062" spans="1:25" x14ac:dyDescent="0.25">
      <c r="A2062" s="62" t="s">
        <v>1382</v>
      </c>
      <c r="B2062" s="62" t="s">
        <v>1623</v>
      </c>
      <c r="C2062" s="63"/>
      <c r="D2062" s="64"/>
      <c r="E2062" s="65"/>
      <c r="F2062" s="66"/>
      <c r="G2062" s="63" t="str">
        <f>IF(Edges[[#This Row],[Relationship]]="Tweet","Skip","Show")</f>
        <v>Show</v>
      </c>
      <c r="H2062" s="67"/>
      <c r="I2062" s="68"/>
      <c r="J2062" s="68"/>
      <c r="K2062" s="34"/>
      <c r="L2062" s="75">
        <v>2062</v>
      </c>
      <c r="M206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62" s="77" t="s">
        <v>2278</v>
      </c>
      <c r="O2062" s="79">
        <v>44529.493055555555</v>
      </c>
      <c r="P2062" s="77" t="s">
        <v>2463</v>
      </c>
      <c r="Q2062" s="77"/>
      <c r="R2062" s="77"/>
      <c r="S2062" s="77"/>
      <c r="T2062" s="79">
        <v>44529.493055555555</v>
      </c>
      <c r="U2062" s="80" t="s">
        <v>5726</v>
      </c>
      <c r="V2062" s="77"/>
      <c r="W2062" s="77"/>
      <c r="X2062" s="81" t="s">
        <v>7725</v>
      </c>
      <c r="Y2062" s="77"/>
    </row>
    <row r="2063" spans="1:25" x14ac:dyDescent="0.25">
      <c r="A2063" s="62" t="s">
        <v>1383</v>
      </c>
      <c r="B2063" s="62" t="s">
        <v>2086</v>
      </c>
      <c r="C2063" s="63"/>
      <c r="D2063" s="64"/>
      <c r="E2063" s="65"/>
      <c r="F2063" s="66"/>
      <c r="G2063" s="63" t="str">
        <f>IF(Edges[[#This Row],[Relationship]]="Tweet","Skip","Show")</f>
        <v>Show</v>
      </c>
      <c r="H2063" s="67"/>
      <c r="I2063" s="68"/>
      <c r="J2063" s="68"/>
      <c r="K2063" s="34"/>
      <c r="L2063" s="75">
        <v>2063</v>
      </c>
      <c r="M206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63" s="77" t="s">
        <v>2278</v>
      </c>
      <c r="O2063" s="79">
        <v>44529.493171296293</v>
      </c>
      <c r="P2063" s="77" t="s">
        <v>3115</v>
      </c>
      <c r="Q2063" s="80" t="s">
        <v>3876</v>
      </c>
      <c r="R2063" s="77" t="s">
        <v>4018</v>
      </c>
      <c r="S2063" s="77"/>
      <c r="T2063" s="79">
        <v>44529.493171296293</v>
      </c>
      <c r="U2063" s="80" t="s">
        <v>5727</v>
      </c>
      <c r="V2063" s="77"/>
      <c r="W2063" s="77"/>
      <c r="X2063" s="81" t="s">
        <v>7726</v>
      </c>
      <c r="Y2063" s="81" t="s">
        <v>8468</v>
      </c>
    </row>
    <row r="2064" spans="1:25" x14ac:dyDescent="0.25">
      <c r="A2064" s="62" t="s">
        <v>1383</v>
      </c>
      <c r="B2064" s="62" t="s">
        <v>2087</v>
      </c>
      <c r="C2064" s="63"/>
      <c r="D2064" s="64"/>
      <c r="E2064" s="65"/>
      <c r="F2064" s="66"/>
      <c r="G2064" s="63" t="str">
        <f>IF(Edges[[#This Row],[Relationship]]="Tweet","Skip","Show")</f>
        <v>Show</v>
      </c>
      <c r="H2064" s="67"/>
      <c r="I2064" s="68"/>
      <c r="J2064" s="68"/>
      <c r="K2064" s="34"/>
      <c r="L2064" s="75">
        <v>2064</v>
      </c>
      <c r="M206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64" s="77" t="s">
        <v>2278</v>
      </c>
      <c r="O2064" s="79">
        <v>44529.493171296293</v>
      </c>
      <c r="P2064" s="77" t="s">
        <v>3115</v>
      </c>
      <c r="Q2064" s="80" t="s">
        <v>3876</v>
      </c>
      <c r="R2064" s="77" t="s">
        <v>4018</v>
      </c>
      <c r="S2064" s="77"/>
      <c r="T2064" s="79">
        <v>44529.493171296293</v>
      </c>
      <c r="U2064" s="80" t="s">
        <v>5727</v>
      </c>
      <c r="V2064" s="77"/>
      <c r="W2064" s="77"/>
      <c r="X2064" s="81" t="s">
        <v>7726</v>
      </c>
      <c r="Y2064" s="81" t="s">
        <v>8468</v>
      </c>
    </row>
    <row r="2065" spans="1:25" x14ac:dyDescent="0.25">
      <c r="A2065" s="62" t="s">
        <v>1383</v>
      </c>
      <c r="B2065" s="62" t="s">
        <v>2088</v>
      </c>
      <c r="C2065" s="63"/>
      <c r="D2065" s="64"/>
      <c r="E2065" s="65"/>
      <c r="F2065" s="66"/>
      <c r="G2065" s="63" t="str">
        <f>IF(Edges[[#This Row],[Relationship]]="Tweet","Skip","Show")</f>
        <v>Show</v>
      </c>
      <c r="H2065" s="67"/>
      <c r="I2065" s="68"/>
      <c r="J2065" s="68"/>
      <c r="K2065" s="34"/>
      <c r="L2065" s="75">
        <v>2065</v>
      </c>
      <c r="M206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65" s="77" t="s">
        <v>2279</v>
      </c>
      <c r="O2065" s="79">
        <v>44529.493171296293</v>
      </c>
      <c r="P2065" s="77" t="s">
        <v>3115</v>
      </c>
      <c r="Q2065" s="80" t="s">
        <v>3876</v>
      </c>
      <c r="R2065" s="77" t="s">
        <v>4018</v>
      </c>
      <c r="S2065" s="77"/>
      <c r="T2065" s="79">
        <v>44529.493171296293</v>
      </c>
      <c r="U2065" s="80" t="s">
        <v>5727</v>
      </c>
      <c r="V2065" s="77"/>
      <c r="W2065" s="77"/>
      <c r="X2065" s="81" t="s">
        <v>7726</v>
      </c>
      <c r="Y2065" s="81" t="s">
        <v>8468</v>
      </c>
    </row>
    <row r="2066" spans="1:25" x14ac:dyDescent="0.25">
      <c r="A2066" s="62" t="s">
        <v>1383</v>
      </c>
      <c r="B2066" s="62" t="s">
        <v>1694</v>
      </c>
      <c r="C2066" s="63"/>
      <c r="D2066" s="64"/>
      <c r="E2066" s="65"/>
      <c r="F2066" s="66"/>
      <c r="G2066" s="63" t="str">
        <f>IF(Edges[[#This Row],[Relationship]]="Tweet","Skip","Show")</f>
        <v>Show</v>
      </c>
      <c r="H2066" s="67"/>
      <c r="I2066" s="68"/>
      <c r="J2066" s="68"/>
      <c r="K2066" s="34"/>
      <c r="L2066" s="75">
        <v>2066</v>
      </c>
      <c r="M206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66" s="77" t="s">
        <v>2278</v>
      </c>
      <c r="O2066" s="79">
        <v>44529.493171296293</v>
      </c>
      <c r="P2066" s="77" t="s">
        <v>3115</v>
      </c>
      <c r="Q2066" s="80" t="s">
        <v>3876</v>
      </c>
      <c r="R2066" s="77" t="s">
        <v>4018</v>
      </c>
      <c r="S2066" s="77"/>
      <c r="T2066" s="79">
        <v>44529.493171296293</v>
      </c>
      <c r="U2066" s="80" t="s">
        <v>5727</v>
      </c>
      <c r="V2066" s="77"/>
      <c r="W2066" s="77"/>
      <c r="X2066" s="81" t="s">
        <v>7726</v>
      </c>
      <c r="Y2066" s="81" t="s">
        <v>8468</v>
      </c>
    </row>
    <row r="2067" spans="1:25" x14ac:dyDescent="0.25">
      <c r="A2067" s="62" t="s">
        <v>1384</v>
      </c>
      <c r="B2067" s="62" t="s">
        <v>1714</v>
      </c>
      <c r="C2067" s="63"/>
      <c r="D2067" s="64"/>
      <c r="E2067" s="65"/>
      <c r="F2067" s="66"/>
      <c r="G2067" s="63" t="str">
        <f>IF(Edges[[#This Row],[Relationship]]="Tweet","Skip","Show")</f>
        <v>Show</v>
      </c>
      <c r="H2067" s="67"/>
      <c r="I2067" s="68"/>
      <c r="J2067" s="68"/>
      <c r="K2067" s="34"/>
      <c r="L2067" s="75">
        <v>2067</v>
      </c>
      <c r="M206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67" s="77" t="s">
        <v>2278</v>
      </c>
      <c r="O2067" s="79">
        <v>44529.49318287037</v>
      </c>
      <c r="P2067" s="77" t="s">
        <v>2333</v>
      </c>
      <c r="Q2067" s="80" t="s">
        <v>3527</v>
      </c>
      <c r="R2067" s="77" t="s">
        <v>4022</v>
      </c>
      <c r="S2067" s="77" t="s">
        <v>4112</v>
      </c>
      <c r="T2067" s="79">
        <v>44529.49318287037</v>
      </c>
      <c r="U2067" s="80" t="s">
        <v>5728</v>
      </c>
      <c r="V2067" s="77"/>
      <c r="W2067" s="77"/>
      <c r="X2067" s="81" t="s">
        <v>7727</v>
      </c>
      <c r="Y2067" s="77"/>
    </row>
    <row r="2068" spans="1:25" x14ac:dyDescent="0.25">
      <c r="A2068" s="62" t="s">
        <v>1385</v>
      </c>
      <c r="B2068" s="62" t="s">
        <v>1698</v>
      </c>
      <c r="C2068" s="63"/>
      <c r="D2068" s="64"/>
      <c r="E2068" s="65"/>
      <c r="F2068" s="66"/>
      <c r="G2068" s="63" t="str">
        <f>IF(Edges[[#This Row],[Relationship]]="Tweet","Skip","Show")</f>
        <v>Show</v>
      </c>
      <c r="H2068" s="67"/>
      <c r="I2068" s="68"/>
      <c r="J2068" s="68"/>
      <c r="K2068" s="34"/>
      <c r="L2068" s="75">
        <v>2068</v>
      </c>
      <c r="M206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68" s="77" t="s">
        <v>2278</v>
      </c>
      <c r="O2068" s="79">
        <v>44529.493206018517</v>
      </c>
      <c r="P2068" s="77" t="s">
        <v>3116</v>
      </c>
      <c r="Q2068" s="80" t="s">
        <v>3877</v>
      </c>
      <c r="R2068" s="77" t="s">
        <v>4018</v>
      </c>
      <c r="S2068" s="77"/>
      <c r="T2068" s="79">
        <v>44529.493206018517</v>
      </c>
      <c r="U2068" s="80" t="s">
        <v>5729</v>
      </c>
      <c r="V2068" s="77"/>
      <c r="W2068" s="77"/>
      <c r="X2068" s="81" t="s">
        <v>7728</v>
      </c>
      <c r="Y2068" s="81" t="s">
        <v>8469</v>
      </c>
    </row>
    <row r="2069" spans="1:25" x14ac:dyDescent="0.25">
      <c r="A2069" s="62" t="s">
        <v>1385</v>
      </c>
      <c r="B2069" s="62" t="s">
        <v>1829</v>
      </c>
      <c r="C2069" s="63"/>
      <c r="D2069" s="64"/>
      <c r="E2069" s="65"/>
      <c r="F2069" s="66"/>
      <c r="G2069" s="63" t="str">
        <f>IF(Edges[[#This Row],[Relationship]]="Tweet","Skip","Show")</f>
        <v>Show</v>
      </c>
      <c r="H2069" s="67"/>
      <c r="I2069" s="68"/>
      <c r="J2069" s="68"/>
      <c r="K2069" s="34"/>
      <c r="L2069" s="75">
        <v>2069</v>
      </c>
      <c r="M206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69" s="77" t="s">
        <v>2278</v>
      </c>
      <c r="O2069" s="79">
        <v>44529.493206018517</v>
      </c>
      <c r="P2069" s="77" t="s">
        <v>3116</v>
      </c>
      <c r="Q2069" s="80" t="s">
        <v>3877</v>
      </c>
      <c r="R2069" s="77" t="s">
        <v>4018</v>
      </c>
      <c r="S2069" s="77"/>
      <c r="T2069" s="79">
        <v>44529.493206018517</v>
      </c>
      <c r="U2069" s="80" t="s">
        <v>5729</v>
      </c>
      <c r="V2069" s="77"/>
      <c r="W2069" s="77"/>
      <c r="X2069" s="81" t="s">
        <v>7728</v>
      </c>
      <c r="Y2069" s="81" t="s">
        <v>8469</v>
      </c>
    </row>
    <row r="2070" spans="1:25" x14ac:dyDescent="0.25">
      <c r="A2070" s="62" t="s">
        <v>1385</v>
      </c>
      <c r="B2070" s="62" t="s">
        <v>1528</v>
      </c>
      <c r="C2070" s="63"/>
      <c r="D2070" s="64"/>
      <c r="E2070" s="65"/>
      <c r="F2070" s="66"/>
      <c r="G2070" s="63" t="str">
        <f>IF(Edges[[#This Row],[Relationship]]="Tweet","Skip","Show")</f>
        <v>Show</v>
      </c>
      <c r="H2070" s="67"/>
      <c r="I2070" s="68"/>
      <c r="J2070" s="68"/>
      <c r="K2070" s="34"/>
      <c r="L2070" s="75">
        <v>2070</v>
      </c>
      <c r="M207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70" s="77" t="s">
        <v>2279</v>
      </c>
      <c r="O2070" s="79">
        <v>44529.493206018517</v>
      </c>
      <c r="P2070" s="77" t="s">
        <v>3116</v>
      </c>
      <c r="Q2070" s="80" t="s">
        <v>3877</v>
      </c>
      <c r="R2070" s="77" t="s">
        <v>4018</v>
      </c>
      <c r="S2070" s="77"/>
      <c r="T2070" s="79">
        <v>44529.493206018517</v>
      </c>
      <c r="U2070" s="80" t="s">
        <v>5729</v>
      </c>
      <c r="V2070" s="77"/>
      <c r="W2070" s="77"/>
      <c r="X2070" s="81" t="s">
        <v>7728</v>
      </c>
      <c r="Y2070" s="81" t="s">
        <v>8469</v>
      </c>
    </row>
    <row r="2071" spans="1:25" x14ac:dyDescent="0.25">
      <c r="A2071" s="62" t="s">
        <v>1386</v>
      </c>
      <c r="B2071" s="62" t="s">
        <v>2074</v>
      </c>
      <c r="C2071" s="63"/>
      <c r="D2071" s="64"/>
      <c r="E2071" s="65"/>
      <c r="F2071" s="66"/>
      <c r="G2071" s="63" t="str">
        <f>IF(Edges[[#This Row],[Relationship]]="Tweet","Skip","Show")</f>
        <v>Show</v>
      </c>
      <c r="H2071" s="67"/>
      <c r="I2071" s="68"/>
      <c r="J2071" s="68"/>
      <c r="K2071" s="34"/>
      <c r="L2071" s="75">
        <v>2071</v>
      </c>
      <c r="M207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71" s="77" t="s">
        <v>2278</v>
      </c>
      <c r="O2071" s="79">
        <v>44529.493530092594</v>
      </c>
      <c r="P2071" s="77" t="s">
        <v>3087</v>
      </c>
      <c r="Q2071" s="80" t="s">
        <v>3863</v>
      </c>
      <c r="R2071" s="77" t="s">
        <v>4085</v>
      </c>
      <c r="S2071" s="77"/>
      <c r="T2071" s="79">
        <v>44529.493530092594</v>
      </c>
      <c r="U2071" s="80" t="s">
        <v>5730</v>
      </c>
      <c r="V2071" s="77"/>
      <c r="W2071" s="77"/>
      <c r="X2071" s="81" t="s">
        <v>7729</v>
      </c>
      <c r="Y2071" s="77"/>
    </row>
    <row r="2072" spans="1:25" x14ac:dyDescent="0.25">
      <c r="A2072" s="62" t="s">
        <v>1387</v>
      </c>
      <c r="B2072" s="62" t="s">
        <v>1631</v>
      </c>
      <c r="C2072" s="63"/>
      <c r="D2072" s="64"/>
      <c r="E2072" s="65"/>
      <c r="F2072" s="66"/>
      <c r="G2072" s="63" t="str">
        <f>IF(Edges[[#This Row],[Relationship]]="Tweet","Skip","Show")</f>
        <v>Show</v>
      </c>
      <c r="H2072" s="67"/>
      <c r="I2072" s="68"/>
      <c r="J2072" s="68"/>
      <c r="K2072" s="34"/>
      <c r="L2072" s="75">
        <v>2072</v>
      </c>
      <c r="M207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72" s="77" t="s">
        <v>2278</v>
      </c>
      <c r="O2072" s="79">
        <v>44529.252384259256</v>
      </c>
      <c r="P2072" s="77" t="s">
        <v>2321</v>
      </c>
      <c r="Q2072" s="77"/>
      <c r="R2072" s="77"/>
      <c r="S2072" s="77" t="s">
        <v>4110</v>
      </c>
      <c r="T2072" s="79">
        <v>44529.252384259256</v>
      </c>
      <c r="U2072" s="80" t="s">
        <v>5731</v>
      </c>
      <c r="V2072" s="77"/>
      <c r="W2072" s="77"/>
      <c r="X2072" s="81" t="s">
        <v>7730</v>
      </c>
      <c r="Y2072" s="77"/>
    </row>
    <row r="2073" spans="1:25" x14ac:dyDescent="0.25">
      <c r="A2073" s="62" t="s">
        <v>1387</v>
      </c>
      <c r="B2073" s="62" t="s">
        <v>1631</v>
      </c>
      <c r="C2073" s="63"/>
      <c r="D2073" s="64"/>
      <c r="E2073" s="65"/>
      <c r="F2073" s="66"/>
      <c r="G2073" s="63" t="str">
        <f>IF(Edges[[#This Row],[Relationship]]="Tweet","Skip","Show")</f>
        <v>Show</v>
      </c>
      <c r="H2073" s="67"/>
      <c r="I2073" s="68"/>
      <c r="J2073" s="68"/>
      <c r="K2073" s="34"/>
      <c r="L2073" s="75">
        <v>2073</v>
      </c>
      <c r="M207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73" s="77" t="s">
        <v>2278</v>
      </c>
      <c r="O2073" s="79">
        <v>44529.457511574074</v>
      </c>
      <c r="P2073" s="77" t="s">
        <v>2784</v>
      </c>
      <c r="Q2073" s="77"/>
      <c r="R2073" s="77"/>
      <c r="S2073" s="77"/>
      <c r="T2073" s="79">
        <v>44529.457511574074</v>
      </c>
      <c r="U2073" s="80" t="s">
        <v>5732</v>
      </c>
      <c r="V2073" s="77"/>
      <c r="W2073" s="77"/>
      <c r="X2073" s="81" t="s">
        <v>7731</v>
      </c>
      <c r="Y2073" s="77"/>
    </row>
    <row r="2074" spans="1:25" x14ac:dyDescent="0.25">
      <c r="A2074" s="62" t="s">
        <v>1387</v>
      </c>
      <c r="B2074" s="62" t="s">
        <v>1660</v>
      </c>
      <c r="C2074" s="63"/>
      <c r="D2074" s="64"/>
      <c r="E2074" s="65"/>
      <c r="F2074" s="66"/>
      <c r="G2074" s="63" t="str">
        <f>IF(Edges[[#This Row],[Relationship]]="Tweet","Skip","Show")</f>
        <v>Show</v>
      </c>
      <c r="H2074" s="67"/>
      <c r="I2074" s="68"/>
      <c r="J2074" s="68"/>
      <c r="K2074" s="34"/>
      <c r="L2074" s="75">
        <v>2074</v>
      </c>
      <c r="M207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74" s="77" t="s">
        <v>2278</v>
      </c>
      <c r="O2074" s="79">
        <v>44529.493703703702</v>
      </c>
      <c r="P2074" s="77" t="s">
        <v>3017</v>
      </c>
      <c r="Q2074" s="77"/>
      <c r="R2074" s="77"/>
      <c r="S2074" s="77"/>
      <c r="T2074" s="79">
        <v>44529.493703703702</v>
      </c>
      <c r="U2074" s="80" t="s">
        <v>5733</v>
      </c>
      <c r="V2074" s="77"/>
      <c r="W2074" s="77"/>
      <c r="X2074" s="81" t="s">
        <v>7732</v>
      </c>
      <c r="Y2074" s="77"/>
    </row>
    <row r="2075" spans="1:25" x14ac:dyDescent="0.25">
      <c r="A2075" s="62" t="s">
        <v>1388</v>
      </c>
      <c r="B2075" s="62" t="s">
        <v>1627</v>
      </c>
      <c r="C2075" s="63"/>
      <c r="D2075" s="64"/>
      <c r="E2075" s="65"/>
      <c r="F2075" s="66"/>
      <c r="G2075" s="63" t="str">
        <f>IF(Edges[[#This Row],[Relationship]]="Tweet","Skip","Show")</f>
        <v>Show</v>
      </c>
      <c r="H2075" s="67"/>
      <c r="I2075" s="68"/>
      <c r="J2075" s="68"/>
      <c r="K2075" s="34"/>
      <c r="L2075" s="75">
        <v>2075</v>
      </c>
      <c r="M207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75" s="77" t="s">
        <v>2278</v>
      </c>
      <c r="O2075" s="79">
        <v>44529.493796296294</v>
      </c>
      <c r="P2075" s="77" t="s">
        <v>3073</v>
      </c>
      <c r="Q2075" s="77"/>
      <c r="R2075" s="77"/>
      <c r="S2075" s="77"/>
      <c r="T2075" s="79">
        <v>44529.493796296294</v>
      </c>
      <c r="U2075" s="80" t="s">
        <v>5734</v>
      </c>
      <c r="V2075" s="77"/>
      <c r="W2075" s="77"/>
      <c r="X2075" s="81" t="s">
        <v>7733</v>
      </c>
      <c r="Y2075" s="77"/>
    </row>
    <row r="2076" spans="1:25" x14ac:dyDescent="0.25">
      <c r="A2076" s="62" t="s">
        <v>1389</v>
      </c>
      <c r="B2076" s="62" t="s">
        <v>1791</v>
      </c>
      <c r="C2076" s="63"/>
      <c r="D2076" s="64"/>
      <c r="E2076" s="65"/>
      <c r="F2076" s="66"/>
      <c r="G2076" s="63" t="str">
        <f>IF(Edges[[#This Row],[Relationship]]="Tweet","Skip","Show")</f>
        <v>Show</v>
      </c>
      <c r="H2076" s="67"/>
      <c r="I2076" s="68"/>
      <c r="J2076" s="68"/>
      <c r="K2076" s="34"/>
      <c r="L2076" s="75">
        <v>2076</v>
      </c>
      <c r="M207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76" s="77" t="s">
        <v>2278</v>
      </c>
      <c r="O2076" s="79">
        <v>44529.454826388886</v>
      </c>
      <c r="P2076" s="77" t="s">
        <v>3117</v>
      </c>
      <c r="Q2076" s="77"/>
      <c r="R2076" s="77"/>
      <c r="S2076" s="77"/>
      <c r="T2076" s="79">
        <v>44529.454826388886</v>
      </c>
      <c r="U2076" s="80" t="s">
        <v>5735</v>
      </c>
      <c r="V2076" s="77"/>
      <c r="W2076" s="77"/>
      <c r="X2076" s="81" t="s">
        <v>7734</v>
      </c>
      <c r="Y2076" s="77"/>
    </row>
    <row r="2077" spans="1:25" x14ac:dyDescent="0.25">
      <c r="A2077" s="62" t="s">
        <v>1389</v>
      </c>
      <c r="B2077" s="62" t="s">
        <v>2089</v>
      </c>
      <c r="C2077" s="63"/>
      <c r="D2077" s="64"/>
      <c r="E2077" s="65"/>
      <c r="F2077" s="66"/>
      <c r="G2077" s="63" t="str">
        <f>IF(Edges[[#This Row],[Relationship]]="Tweet","Skip","Show")</f>
        <v>Show</v>
      </c>
      <c r="H2077" s="67"/>
      <c r="I2077" s="68"/>
      <c r="J2077" s="68"/>
      <c r="K2077" s="34"/>
      <c r="L2077" s="75">
        <v>2077</v>
      </c>
      <c r="M207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77" s="77" t="s">
        <v>2278</v>
      </c>
      <c r="O2077" s="79">
        <v>44529.478645833333</v>
      </c>
      <c r="P2077" s="77" t="s">
        <v>3118</v>
      </c>
      <c r="Q2077" s="77"/>
      <c r="R2077" s="77"/>
      <c r="S2077" s="77"/>
      <c r="T2077" s="79">
        <v>44529.478645833333</v>
      </c>
      <c r="U2077" s="80" t="s">
        <v>5736</v>
      </c>
      <c r="V2077" s="77"/>
      <c r="W2077" s="77"/>
      <c r="X2077" s="81" t="s">
        <v>7735</v>
      </c>
      <c r="Y2077" s="77"/>
    </row>
    <row r="2078" spans="1:25" x14ac:dyDescent="0.25">
      <c r="A2078" s="62" t="s">
        <v>1389</v>
      </c>
      <c r="B2078" s="62" t="s">
        <v>2090</v>
      </c>
      <c r="C2078" s="63"/>
      <c r="D2078" s="64"/>
      <c r="E2078" s="65"/>
      <c r="F2078" s="66"/>
      <c r="G2078" s="63" t="str">
        <f>IF(Edges[[#This Row],[Relationship]]="Tweet","Skip","Show")</f>
        <v>Show</v>
      </c>
      <c r="H2078" s="67"/>
      <c r="I2078" s="68"/>
      <c r="J2078" s="68"/>
      <c r="K2078" s="34"/>
      <c r="L2078" s="75">
        <v>2078</v>
      </c>
      <c r="M207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78" s="77" t="s">
        <v>2278</v>
      </c>
      <c r="O2078" s="79">
        <v>44529.459016203706</v>
      </c>
      <c r="P2078" s="77" t="s">
        <v>3119</v>
      </c>
      <c r="Q2078" s="77"/>
      <c r="R2078" s="77"/>
      <c r="S2078" s="77" t="s">
        <v>4118</v>
      </c>
      <c r="T2078" s="79">
        <v>44529.459016203706</v>
      </c>
      <c r="U2078" s="80" t="s">
        <v>5737</v>
      </c>
      <c r="V2078" s="77"/>
      <c r="W2078" s="77"/>
      <c r="X2078" s="81" t="s">
        <v>7736</v>
      </c>
      <c r="Y2078" s="77"/>
    </row>
    <row r="2079" spans="1:25" x14ac:dyDescent="0.25">
      <c r="A2079" s="62" t="s">
        <v>1389</v>
      </c>
      <c r="B2079" s="62" t="s">
        <v>2090</v>
      </c>
      <c r="C2079" s="63"/>
      <c r="D2079" s="64"/>
      <c r="E2079" s="65"/>
      <c r="F2079" s="66"/>
      <c r="G2079" s="63" t="str">
        <f>IF(Edges[[#This Row],[Relationship]]="Tweet","Skip","Show")</f>
        <v>Show</v>
      </c>
      <c r="H2079" s="67"/>
      <c r="I2079" s="68"/>
      <c r="J2079" s="68"/>
      <c r="K2079" s="34"/>
      <c r="L2079" s="75">
        <v>2079</v>
      </c>
      <c r="M207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79" s="77" t="s">
        <v>2278</v>
      </c>
      <c r="O2079" s="79">
        <v>44529.493877314817</v>
      </c>
      <c r="P2079" s="77" t="s">
        <v>3120</v>
      </c>
      <c r="Q2079" s="77"/>
      <c r="R2079" s="77"/>
      <c r="S2079" s="77" t="s">
        <v>4118</v>
      </c>
      <c r="T2079" s="79">
        <v>44529.493877314817</v>
      </c>
      <c r="U2079" s="80" t="s">
        <v>5738</v>
      </c>
      <c r="V2079" s="77"/>
      <c r="W2079" s="77"/>
      <c r="X2079" s="81" t="s">
        <v>7737</v>
      </c>
      <c r="Y2079" s="77"/>
    </row>
    <row r="2080" spans="1:25" x14ac:dyDescent="0.25">
      <c r="A2080" s="62" t="s">
        <v>1389</v>
      </c>
      <c r="B2080" s="62" t="s">
        <v>1762</v>
      </c>
      <c r="C2080" s="63"/>
      <c r="D2080" s="64"/>
      <c r="E2080" s="65"/>
      <c r="F2080" s="66"/>
      <c r="G2080" s="63" t="str">
        <f>IF(Edges[[#This Row],[Relationship]]="Tweet","Skip","Show")</f>
        <v>Show</v>
      </c>
      <c r="H2080" s="67"/>
      <c r="I2080" s="68"/>
      <c r="J2080" s="68"/>
      <c r="K2080" s="34"/>
      <c r="L2080" s="75">
        <v>2080</v>
      </c>
      <c r="M208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80" s="77" t="s">
        <v>2278</v>
      </c>
      <c r="O2080" s="79">
        <v>44529.49359953704</v>
      </c>
      <c r="P2080" s="77" t="s">
        <v>3121</v>
      </c>
      <c r="Q2080" s="80" t="s">
        <v>3878</v>
      </c>
      <c r="R2080" s="77" t="s">
        <v>4088</v>
      </c>
      <c r="S2080" s="77"/>
      <c r="T2080" s="79">
        <v>44529.49359953704</v>
      </c>
      <c r="U2080" s="80" t="s">
        <v>5739</v>
      </c>
      <c r="V2080" s="77"/>
      <c r="W2080" s="77"/>
      <c r="X2080" s="81" t="s">
        <v>7738</v>
      </c>
      <c r="Y2080" s="77"/>
    </row>
    <row r="2081" spans="1:25" x14ac:dyDescent="0.25">
      <c r="A2081" s="62" t="s">
        <v>1390</v>
      </c>
      <c r="B2081" s="62" t="s">
        <v>1663</v>
      </c>
      <c r="C2081" s="63"/>
      <c r="D2081" s="64"/>
      <c r="E2081" s="65"/>
      <c r="F2081" s="66"/>
      <c r="G2081" s="63" t="str">
        <f>IF(Edges[[#This Row],[Relationship]]="Tweet","Skip","Show")</f>
        <v>Show</v>
      </c>
      <c r="H2081" s="67"/>
      <c r="I2081" s="68"/>
      <c r="J2081" s="68"/>
      <c r="K2081" s="34"/>
      <c r="L2081" s="75">
        <v>2081</v>
      </c>
      <c r="M208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81" s="77" t="s">
        <v>2278</v>
      </c>
      <c r="O2081" s="79">
        <v>44529.494097222225</v>
      </c>
      <c r="P2081" s="77" t="s">
        <v>2418</v>
      </c>
      <c r="Q2081" s="77"/>
      <c r="R2081" s="77"/>
      <c r="S2081" s="77"/>
      <c r="T2081" s="79">
        <v>44529.494097222225</v>
      </c>
      <c r="U2081" s="80" t="s">
        <v>5740</v>
      </c>
      <c r="V2081" s="77"/>
      <c r="W2081" s="77"/>
      <c r="X2081" s="81" t="s">
        <v>7739</v>
      </c>
      <c r="Y2081" s="77"/>
    </row>
    <row r="2082" spans="1:25" x14ac:dyDescent="0.25">
      <c r="A2082" s="62" t="s">
        <v>1390</v>
      </c>
      <c r="B2082" s="62" t="s">
        <v>1664</v>
      </c>
      <c r="C2082" s="63"/>
      <c r="D2082" s="64"/>
      <c r="E2082" s="65"/>
      <c r="F2082" s="66"/>
      <c r="G2082" s="63" t="str">
        <f>IF(Edges[[#This Row],[Relationship]]="Tweet","Skip","Show")</f>
        <v>Show</v>
      </c>
      <c r="H2082" s="67"/>
      <c r="I2082" s="68"/>
      <c r="J2082" s="68"/>
      <c r="K2082" s="34"/>
      <c r="L2082" s="75">
        <v>2082</v>
      </c>
      <c r="M208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82" s="77" t="s">
        <v>2278</v>
      </c>
      <c r="O2082" s="79">
        <v>44529.494097222225</v>
      </c>
      <c r="P2082" s="77" t="s">
        <v>2418</v>
      </c>
      <c r="Q2082" s="77"/>
      <c r="R2082" s="77"/>
      <c r="S2082" s="77"/>
      <c r="T2082" s="79">
        <v>44529.494097222225</v>
      </c>
      <c r="U2082" s="80" t="s">
        <v>5740</v>
      </c>
      <c r="V2082" s="77"/>
      <c r="W2082" s="77"/>
      <c r="X2082" s="81" t="s">
        <v>7739</v>
      </c>
      <c r="Y2082" s="77"/>
    </row>
    <row r="2083" spans="1:25" x14ac:dyDescent="0.25">
      <c r="A2083" s="62" t="s">
        <v>1391</v>
      </c>
      <c r="B2083" s="62" t="s">
        <v>1660</v>
      </c>
      <c r="C2083" s="63"/>
      <c r="D2083" s="64"/>
      <c r="E2083" s="65"/>
      <c r="F2083" s="66"/>
      <c r="G2083" s="63" t="str">
        <f>IF(Edges[[#This Row],[Relationship]]="Tweet","Skip","Show")</f>
        <v>Show</v>
      </c>
      <c r="H2083" s="67"/>
      <c r="I2083" s="68"/>
      <c r="J2083" s="68"/>
      <c r="K2083" s="34"/>
      <c r="L2083" s="75">
        <v>2083</v>
      </c>
      <c r="M208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83" s="77" t="s">
        <v>2278</v>
      </c>
      <c r="O2083" s="79">
        <v>44529.494189814817</v>
      </c>
      <c r="P2083" s="77" t="s">
        <v>3017</v>
      </c>
      <c r="Q2083" s="77"/>
      <c r="R2083" s="77"/>
      <c r="S2083" s="77"/>
      <c r="T2083" s="79">
        <v>44529.494189814817</v>
      </c>
      <c r="U2083" s="80" t="s">
        <v>5741</v>
      </c>
      <c r="V2083" s="77"/>
      <c r="W2083" s="77"/>
      <c r="X2083" s="81" t="s">
        <v>7740</v>
      </c>
      <c r="Y2083" s="77"/>
    </row>
    <row r="2084" spans="1:25" x14ac:dyDescent="0.25">
      <c r="A2084" s="62" t="s">
        <v>1392</v>
      </c>
      <c r="B2084" s="62" t="s">
        <v>1627</v>
      </c>
      <c r="C2084" s="63"/>
      <c r="D2084" s="64"/>
      <c r="E2084" s="65"/>
      <c r="F2084" s="66"/>
      <c r="G2084" s="63" t="str">
        <f>IF(Edges[[#This Row],[Relationship]]="Tweet","Skip","Show")</f>
        <v>Show</v>
      </c>
      <c r="H2084" s="67"/>
      <c r="I2084" s="68"/>
      <c r="J2084" s="68"/>
      <c r="K2084" s="34"/>
      <c r="L2084" s="75">
        <v>2084</v>
      </c>
      <c r="M208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84" s="77" t="s">
        <v>2278</v>
      </c>
      <c r="O2084" s="79">
        <v>44529.494942129626</v>
      </c>
      <c r="P2084" s="77" t="s">
        <v>3073</v>
      </c>
      <c r="Q2084" s="77"/>
      <c r="R2084" s="77"/>
      <c r="S2084" s="77"/>
      <c r="T2084" s="79">
        <v>44529.494942129626</v>
      </c>
      <c r="U2084" s="80" t="s">
        <v>5742</v>
      </c>
      <c r="V2084" s="77"/>
      <c r="W2084" s="77"/>
      <c r="X2084" s="81" t="s">
        <v>7741</v>
      </c>
      <c r="Y2084" s="77"/>
    </row>
    <row r="2085" spans="1:25" x14ac:dyDescent="0.25">
      <c r="A2085" s="62" t="s">
        <v>1393</v>
      </c>
      <c r="B2085" s="62" t="s">
        <v>1393</v>
      </c>
      <c r="C2085" s="63"/>
      <c r="D2085" s="64"/>
      <c r="E2085" s="65"/>
      <c r="F2085" s="66"/>
      <c r="G2085" s="63" t="str">
        <f>IF(Edges[[#This Row],[Relationship]]="Tweet","Skip","Show")</f>
        <v>Skip</v>
      </c>
      <c r="H2085" s="67"/>
      <c r="I2085" s="68"/>
      <c r="J2085" s="68"/>
      <c r="K2085" s="34"/>
      <c r="L2085" s="75">
        <v>2085</v>
      </c>
      <c r="M208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85" s="77" t="s">
        <v>178</v>
      </c>
      <c r="O2085" s="79">
        <v>44529.495069444441</v>
      </c>
      <c r="P2085" s="77" t="s">
        <v>3122</v>
      </c>
      <c r="Q2085" s="80" t="s">
        <v>3879</v>
      </c>
      <c r="R2085" s="77" t="s">
        <v>4089</v>
      </c>
      <c r="S2085" s="77"/>
      <c r="T2085" s="79">
        <v>44529.495069444441</v>
      </c>
      <c r="U2085" s="80" t="s">
        <v>5743</v>
      </c>
      <c r="V2085" s="77"/>
      <c r="W2085" s="77"/>
      <c r="X2085" s="81" t="s">
        <v>7742</v>
      </c>
      <c r="Y2085" s="77"/>
    </row>
    <row r="2086" spans="1:25" x14ac:dyDescent="0.25">
      <c r="A2086" s="62" t="s">
        <v>1394</v>
      </c>
      <c r="B2086" s="62" t="s">
        <v>2091</v>
      </c>
      <c r="C2086" s="63"/>
      <c r="D2086" s="64"/>
      <c r="E2086" s="65"/>
      <c r="F2086" s="66"/>
      <c r="G2086" s="63" t="str">
        <f>IF(Edges[[#This Row],[Relationship]]="Tweet","Skip","Show")</f>
        <v>Show</v>
      </c>
      <c r="H2086" s="67"/>
      <c r="I2086" s="68"/>
      <c r="J2086" s="68"/>
      <c r="K2086" s="34"/>
      <c r="L2086" s="75">
        <v>2086</v>
      </c>
      <c r="M208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86" s="77" t="s">
        <v>2278</v>
      </c>
      <c r="O2086" s="79">
        <v>44529.316261574073</v>
      </c>
      <c r="P2086" s="77" t="s">
        <v>3123</v>
      </c>
      <c r="Q2086" s="77"/>
      <c r="R2086" s="77"/>
      <c r="S2086" s="77"/>
      <c r="T2086" s="79">
        <v>44529.316261574073</v>
      </c>
      <c r="U2086" s="80" t="s">
        <v>5744</v>
      </c>
      <c r="V2086" s="77"/>
      <c r="W2086" s="77"/>
      <c r="X2086" s="81" t="s">
        <v>7743</v>
      </c>
      <c r="Y2086" s="77"/>
    </row>
    <row r="2087" spans="1:25" x14ac:dyDescent="0.25">
      <c r="A2087" s="62" t="s">
        <v>1394</v>
      </c>
      <c r="B2087" s="62" t="s">
        <v>2092</v>
      </c>
      <c r="C2087" s="63"/>
      <c r="D2087" s="64"/>
      <c r="E2087" s="65"/>
      <c r="F2087" s="66"/>
      <c r="G2087" s="63" t="str">
        <f>IF(Edges[[#This Row],[Relationship]]="Tweet","Skip","Show")</f>
        <v>Show</v>
      </c>
      <c r="H2087" s="67"/>
      <c r="I2087" s="68"/>
      <c r="J2087" s="68"/>
      <c r="K2087" s="34"/>
      <c r="L2087" s="75">
        <v>2087</v>
      </c>
      <c r="M208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87" s="77" t="s">
        <v>2278</v>
      </c>
      <c r="O2087" s="79">
        <v>44529.316331018519</v>
      </c>
      <c r="P2087" s="77" t="s">
        <v>3124</v>
      </c>
      <c r="Q2087" s="77"/>
      <c r="R2087" s="77"/>
      <c r="S2087" s="77"/>
      <c r="T2087" s="79">
        <v>44529.316331018519</v>
      </c>
      <c r="U2087" s="80" t="s">
        <v>5745</v>
      </c>
      <c r="V2087" s="77"/>
      <c r="W2087" s="77"/>
      <c r="X2087" s="81" t="s">
        <v>7744</v>
      </c>
      <c r="Y2087" s="77"/>
    </row>
    <row r="2088" spans="1:25" x14ac:dyDescent="0.25">
      <c r="A2088" s="62" t="s">
        <v>1394</v>
      </c>
      <c r="B2088" s="62" t="s">
        <v>1394</v>
      </c>
      <c r="C2088" s="63"/>
      <c r="D2088" s="64"/>
      <c r="E2088" s="65"/>
      <c r="F2088" s="66"/>
      <c r="G2088" s="63" t="str">
        <f>IF(Edges[[#This Row],[Relationship]]="Tweet","Skip","Show")</f>
        <v>Skip</v>
      </c>
      <c r="H2088" s="67"/>
      <c r="I2088" s="68"/>
      <c r="J2088" s="68"/>
      <c r="K2088" s="34"/>
      <c r="L2088" s="75">
        <v>2088</v>
      </c>
      <c r="M208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88" s="77" t="s">
        <v>178</v>
      </c>
      <c r="O2088" s="79">
        <v>44529.316643518519</v>
      </c>
      <c r="P2088" s="77" t="s">
        <v>3125</v>
      </c>
      <c r="Q2088" s="80" t="s">
        <v>3880</v>
      </c>
      <c r="R2088" s="77" t="s">
        <v>4018</v>
      </c>
      <c r="S2088" s="77"/>
      <c r="T2088" s="79">
        <v>44529.316643518519</v>
      </c>
      <c r="U2088" s="80" t="s">
        <v>5746</v>
      </c>
      <c r="V2088" s="77"/>
      <c r="W2088" s="77"/>
      <c r="X2088" s="81" t="s">
        <v>7745</v>
      </c>
      <c r="Y2088" s="77"/>
    </row>
    <row r="2089" spans="1:25" x14ac:dyDescent="0.25">
      <c r="A2089" s="62" t="s">
        <v>1394</v>
      </c>
      <c r="B2089" s="62" t="s">
        <v>2093</v>
      </c>
      <c r="C2089" s="63"/>
      <c r="D2089" s="64"/>
      <c r="E2089" s="65"/>
      <c r="F2089" s="66"/>
      <c r="G2089" s="63" t="str">
        <f>IF(Edges[[#This Row],[Relationship]]="Tweet","Skip","Show")</f>
        <v>Show</v>
      </c>
      <c r="H2089" s="67"/>
      <c r="I2089" s="68"/>
      <c r="J2089" s="68"/>
      <c r="K2089" s="34"/>
      <c r="L2089" s="75">
        <v>2089</v>
      </c>
      <c r="M208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89" s="77" t="s">
        <v>2278</v>
      </c>
      <c r="O2089" s="79">
        <v>44529.495162037034</v>
      </c>
      <c r="P2089" s="77" t="s">
        <v>3126</v>
      </c>
      <c r="Q2089" s="77"/>
      <c r="R2089" s="77"/>
      <c r="S2089" s="77"/>
      <c r="T2089" s="79">
        <v>44529.495162037034</v>
      </c>
      <c r="U2089" s="80" t="s">
        <v>5747</v>
      </c>
      <c r="V2089" s="77"/>
      <c r="W2089" s="77"/>
      <c r="X2089" s="81" t="s">
        <v>7746</v>
      </c>
      <c r="Y2089" s="77"/>
    </row>
    <row r="2090" spans="1:25" x14ac:dyDescent="0.25">
      <c r="A2090" s="62" t="s">
        <v>1395</v>
      </c>
      <c r="B2090" s="62" t="s">
        <v>2074</v>
      </c>
      <c r="C2090" s="63"/>
      <c r="D2090" s="64"/>
      <c r="E2090" s="65"/>
      <c r="F2090" s="66"/>
      <c r="G2090" s="63" t="str">
        <f>IF(Edges[[#This Row],[Relationship]]="Tweet","Skip","Show")</f>
        <v>Show</v>
      </c>
      <c r="H2090" s="67"/>
      <c r="I2090" s="68"/>
      <c r="J2090" s="68"/>
      <c r="K2090" s="34"/>
      <c r="L2090" s="75">
        <v>2090</v>
      </c>
      <c r="M209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90" s="77" t="s">
        <v>2278</v>
      </c>
      <c r="O2090" s="79">
        <v>44529.49523148148</v>
      </c>
      <c r="P2090" s="77" t="s">
        <v>3087</v>
      </c>
      <c r="Q2090" s="80" t="s">
        <v>3863</v>
      </c>
      <c r="R2090" s="77" t="s">
        <v>4085</v>
      </c>
      <c r="S2090" s="77"/>
      <c r="T2090" s="79">
        <v>44529.49523148148</v>
      </c>
      <c r="U2090" s="80" t="s">
        <v>5748</v>
      </c>
      <c r="V2090" s="77"/>
      <c r="W2090" s="77"/>
      <c r="X2090" s="81" t="s">
        <v>7747</v>
      </c>
      <c r="Y2090" s="77"/>
    </row>
    <row r="2091" spans="1:25" x14ac:dyDescent="0.25">
      <c r="A2091" s="62" t="s">
        <v>1396</v>
      </c>
      <c r="B2091" s="62" t="s">
        <v>1718</v>
      </c>
      <c r="C2091" s="63"/>
      <c r="D2091" s="64"/>
      <c r="E2091" s="65"/>
      <c r="F2091" s="66"/>
      <c r="G2091" s="63" t="str">
        <f>IF(Edges[[#This Row],[Relationship]]="Tweet","Skip","Show")</f>
        <v>Show</v>
      </c>
      <c r="H2091" s="67"/>
      <c r="I2091" s="68"/>
      <c r="J2091" s="68"/>
      <c r="K2091" s="34"/>
      <c r="L2091" s="75">
        <v>2091</v>
      </c>
      <c r="M209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91" s="77" t="s">
        <v>2278</v>
      </c>
      <c r="O2091" s="79">
        <v>44529.49523148148</v>
      </c>
      <c r="P2091" s="77" t="s">
        <v>2337</v>
      </c>
      <c r="Q2091" s="77"/>
      <c r="R2091" s="77"/>
      <c r="S2091" s="77"/>
      <c r="T2091" s="79">
        <v>44529.49523148148</v>
      </c>
      <c r="U2091" s="80" t="s">
        <v>5749</v>
      </c>
      <c r="V2091" s="77"/>
      <c r="W2091" s="77"/>
      <c r="X2091" s="81" t="s">
        <v>7748</v>
      </c>
      <c r="Y2091" s="77"/>
    </row>
    <row r="2092" spans="1:25" x14ac:dyDescent="0.25">
      <c r="A2092" s="62" t="s">
        <v>1397</v>
      </c>
      <c r="B2092" s="62" t="s">
        <v>1631</v>
      </c>
      <c r="C2092" s="63"/>
      <c r="D2092" s="64"/>
      <c r="E2092" s="65"/>
      <c r="F2092" s="66"/>
      <c r="G2092" s="63" t="str">
        <f>IF(Edges[[#This Row],[Relationship]]="Tweet","Skip","Show")</f>
        <v>Show</v>
      </c>
      <c r="H2092" s="67"/>
      <c r="I2092" s="68"/>
      <c r="J2092" s="68"/>
      <c r="K2092" s="34"/>
      <c r="L2092" s="75">
        <v>2092</v>
      </c>
      <c r="M209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92" s="77" t="s">
        <v>2278</v>
      </c>
      <c r="O2092" s="79">
        <v>44529.495428240742</v>
      </c>
      <c r="P2092" s="77" t="s">
        <v>2784</v>
      </c>
      <c r="Q2092" s="77"/>
      <c r="R2092" s="77"/>
      <c r="S2092" s="77"/>
      <c r="T2092" s="79">
        <v>44529.495428240742</v>
      </c>
      <c r="U2092" s="80" t="s">
        <v>5750</v>
      </c>
      <c r="V2092" s="77"/>
      <c r="W2092" s="77"/>
      <c r="X2092" s="81" t="s">
        <v>7749</v>
      </c>
      <c r="Y2092" s="77"/>
    </row>
    <row r="2093" spans="1:25" x14ac:dyDescent="0.25">
      <c r="A2093" s="62" t="s">
        <v>1398</v>
      </c>
      <c r="B2093" s="62" t="s">
        <v>1631</v>
      </c>
      <c r="C2093" s="63"/>
      <c r="D2093" s="64"/>
      <c r="E2093" s="65"/>
      <c r="F2093" s="66"/>
      <c r="G2093" s="63" t="str">
        <f>IF(Edges[[#This Row],[Relationship]]="Tweet","Skip","Show")</f>
        <v>Show</v>
      </c>
      <c r="H2093" s="67"/>
      <c r="I2093" s="68"/>
      <c r="J2093" s="68"/>
      <c r="K2093" s="34"/>
      <c r="L2093" s="75">
        <v>2093</v>
      </c>
      <c r="M209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93" s="77" t="s">
        <v>2278</v>
      </c>
      <c r="O2093" s="79">
        <v>44529.495486111111</v>
      </c>
      <c r="P2093" s="77" t="s">
        <v>2784</v>
      </c>
      <c r="Q2093" s="77"/>
      <c r="R2093" s="77"/>
      <c r="S2093" s="77"/>
      <c r="T2093" s="79">
        <v>44529.495486111111</v>
      </c>
      <c r="U2093" s="80" t="s">
        <v>5751</v>
      </c>
      <c r="V2093" s="77"/>
      <c r="W2093" s="77"/>
      <c r="X2093" s="81" t="s">
        <v>7750</v>
      </c>
      <c r="Y2093" s="77"/>
    </row>
    <row r="2094" spans="1:25" x14ac:dyDescent="0.25">
      <c r="A2094" s="62" t="s">
        <v>1399</v>
      </c>
      <c r="B2094" s="62" t="s">
        <v>2001</v>
      </c>
      <c r="C2094" s="63"/>
      <c r="D2094" s="64"/>
      <c r="E2094" s="65"/>
      <c r="F2094" s="66"/>
      <c r="G2094" s="63" t="str">
        <f>IF(Edges[[#This Row],[Relationship]]="Tweet","Skip","Show")</f>
        <v>Show</v>
      </c>
      <c r="H2094" s="67"/>
      <c r="I2094" s="68"/>
      <c r="J2094" s="68"/>
      <c r="K2094" s="34"/>
      <c r="L2094" s="75">
        <v>2094</v>
      </c>
      <c r="M209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94" s="77" t="s">
        <v>2278</v>
      </c>
      <c r="O2094" s="79">
        <v>44529.495648148149</v>
      </c>
      <c r="P2094" s="77" t="s">
        <v>2858</v>
      </c>
      <c r="Q2094" s="77"/>
      <c r="R2094" s="77"/>
      <c r="S2094" s="77"/>
      <c r="T2094" s="79">
        <v>44529.495648148149</v>
      </c>
      <c r="U2094" s="80" t="s">
        <v>5752</v>
      </c>
      <c r="V2094" s="77"/>
      <c r="W2094" s="77"/>
      <c r="X2094" s="81" t="s">
        <v>7751</v>
      </c>
      <c r="Y2094" s="77"/>
    </row>
    <row r="2095" spans="1:25" x14ac:dyDescent="0.25">
      <c r="A2095" s="62" t="s">
        <v>1399</v>
      </c>
      <c r="B2095" s="62" t="s">
        <v>2002</v>
      </c>
      <c r="C2095" s="63"/>
      <c r="D2095" s="64"/>
      <c r="E2095" s="65"/>
      <c r="F2095" s="66"/>
      <c r="G2095" s="63" t="str">
        <f>IF(Edges[[#This Row],[Relationship]]="Tweet","Skip","Show")</f>
        <v>Show</v>
      </c>
      <c r="H2095" s="67"/>
      <c r="I2095" s="68"/>
      <c r="J2095" s="68"/>
      <c r="K2095" s="34"/>
      <c r="L2095" s="75">
        <v>2095</v>
      </c>
      <c r="M209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95" s="77" t="s">
        <v>2278</v>
      </c>
      <c r="O2095" s="79">
        <v>44529.495648148149</v>
      </c>
      <c r="P2095" s="77" t="s">
        <v>2858</v>
      </c>
      <c r="Q2095" s="77"/>
      <c r="R2095" s="77"/>
      <c r="S2095" s="77"/>
      <c r="T2095" s="79">
        <v>44529.495648148149</v>
      </c>
      <c r="U2095" s="80" t="s">
        <v>5752</v>
      </c>
      <c r="V2095" s="77"/>
      <c r="W2095" s="77"/>
      <c r="X2095" s="81" t="s">
        <v>7751</v>
      </c>
      <c r="Y2095" s="77"/>
    </row>
    <row r="2096" spans="1:25" x14ac:dyDescent="0.25">
      <c r="A2096" s="62" t="s">
        <v>1399</v>
      </c>
      <c r="B2096" s="62" t="s">
        <v>2003</v>
      </c>
      <c r="C2096" s="63"/>
      <c r="D2096" s="64"/>
      <c r="E2096" s="65"/>
      <c r="F2096" s="66"/>
      <c r="G2096" s="63" t="str">
        <f>IF(Edges[[#This Row],[Relationship]]="Tweet","Skip","Show")</f>
        <v>Show</v>
      </c>
      <c r="H2096" s="67"/>
      <c r="I2096" s="68"/>
      <c r="J2096" s="68"/>
      <c r="K2096" s="34"/>
      <c r="L2096" s="75">
        <v>2096</v>
      </c>
      <c r="M209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96" s="77" t="s">
        <v>2278</v>
      </c>
      <c r="O2096" s="79">
        <v>44529.495648148149</v>
      </c>
      <c r="P2096" s="77" t="s">
        <v>2858</v>
      </c>
      <c r="Q2096" s="77"/>
      <c r="R2096" s="77"/>
      <c r="S2096" s="77"/>
      <c r="T2096" s="79">
        <v>44529.495648148149</v>
      </c>
      <c r="U2096" s="80" t="s">
        <v>5752</v>
      </c>
      <c r="V2096" s="77"/>
      <c r="W2096" s="77"/>
      <c r="X2096" s="81" t="s">
        <v>7751</v>
      </c>
      <c r="Y2096" s="77"/>
    </row>
    <row r="2097" spans="1:25" x14ac:dyDescent="0.25">
      <c r="A2097" s="62" t="s">
        <v>1399</v>
      </c>
      <c r="B2097" s="62" t="s">
        <v>2004</v>
      </c>
      <c r="C2097" s="63"/>
      <c r="D2097" s="64"/>
      <c r="E2097" s="65"/>
      <c r="F2097" s="66"/>
      <c r="G2097" s="63" t="str">
        <f>IF(Edges[[#This Row],[Relationship]]="Tweet","Skip","Show")</f>
        <v>Show</v>
      </c>
      <c r="H2097" s="67"/>
      <c r="I2097" s="68"/>
      <c r="J2097" s="68"/>
      <c r="K2097" s="34"/>
      <c r="L2097" s="75">
        <v>2097</v>
      </c>
      <c r="M209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97" s="77" t="s">
        <v>2278</v>
      </c>
      <c r="O2097" s="79">
        <v>44529.495648148149</v>
      </c>
      <c r="P2097" s="77" t="s">
        <v>2858</v>
      </c>
      <c r="Q2097" s="77"/>
      <c r="R2097" s="77"/>
      <c r="S2097" s="77"/>
      <c r="T2097" s="79">
        <v>44529.495648148149</v>
      </c>
      <c r="U2097" s="80" t="s">
        <v>5752</v>
      </c>
      <c r="V2097" s="77"/>
      <c r="W2097" s="77"/>
      <c r="X2097" s="81" t="s">
        <v>7751</v>
      </c>
      <c r="Y2097" s="77"/>
    </row>
    <row r="2098" spans="1:25" x14ac:dyDescent="0.25">
      <c r="A2098" s="62" t="s">
        <v>1399</v>
      </c>
      <c r="B2098" s="62" t="s">
        <v>2005</v>
      </c>
      <c r="C2098" s="63"/>
      <c r="D2098" s="64"/>
      <c r="E2098" s="65"/>
      <c r="F2098" s="66"/>
      <c r="G2098" s="63" t="str">
        <f>IF(Edges[[#This Row],[Relationship]]="Tweet","Skip","Show")</f>
        <v>Show</v>
      </c>
      <c r="H2098" s="67"/>
      <c r="I2098" s="68"/>
      <c r="J2098" s="68"/>
      <c r="K2098" s="34"/>
      <c r="L2098" s="75">
        <v>2098</v>
      </c>
      <c r="M209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98" s="77" t="s">
        <v>2278</v>
      </c>
      <c r="O2098" s="79">
        <v>44529.495648148149</v>
      </c>
      <c r="P2098" s="77" t="s">
        <v>2858</v>
      </c>
      <c r="Q2098" s="77"/>
      <c r="R2098" s="77"/>
      <c r="S2098" s="77"/>
      <c r="T2098" s="79">
        <v>44529.495648148149</v>
      </c>
      <c r="U2098" s="80" t="s">
        <v>5752</v>
      </c>
      <c r="V2098" s="77"/>
      <c r="W2098" s="77"/>
      <c r="X2098" s="81" t="s">
        <v>7751</v>
      </c>
      <c r="Y2098" s="77"/>
    </row>
    <row r="2099" spans="1:25" x14ac:dyDescent="0.25">
      <c r="A2099" s="62" t="s">
        <v>1399</v>
      </c>
      <c r="B2099" s="62" t="s">
        <v>1657</v>
      </c>
      <c r="C2099" s="63"/>
      <c r="D2099" s="64"/>
      <c r="E2099" s="65"/>
      <c r="F2099" s="66"/>
      <c r="G2099" s="63" t="str">
        <f>IF(Edges[[#This Row],[Relationship]]="Tweet","Skip","Show")</f>
        <v>Show</v>
      </c>
      <c r="H2099" s="67"/>
      <c r="I2099" s="68"/>
      <c r="J2099" s="68"/>
      <c r="K2099" s="34"/>
      <c r="L2099" s="75">
        <v>2099</v>
      </c>
      <c r="M209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099" s="77" t="s">
        <v>2278</v>
      </c>
      <c r="O2099" s="79">
        <v>44529.495648148149</v>
      </c>
      <c r="P2099" s="77" t="s">
        <v>2858</v>
      </c>
      <c r="Q2099" s="77"/>
      <c r="R2099" s="77"/>
      <c r="S2099" s="77"/>
      <c r="T2099" s="79">
        <v>44529.495648148149</v>
      </c>
      <c r="U2099" s="80" t="s">
        <v>5752</v>
      </c>
      <c r="V2099" s="77"/>
      <c r="W2099" s="77"/>
      <c r="X2099" s="81" t="s">
        <v>7751</v>
      </c>
      <c r="Y2099" s="77"/>
    </row>
    <row r="2100" spans="1:25" x14ac:dyDescent="0.25">
      <c r="A2100" s="62" t="s">
        <v>1400</v>
      </c>
      <c r="B2100" s="62" t="s">
        <v>1671</v>
      </c>
      <c r="C2100" s="63"/>
      <c r="D2100" s="64"/>
      <c r="E2100" s="65"/>
      <c r="F2100" s="66"/>
      <c r="G2100" s="63" t="str">
        <f>IF(Edges[[#This Row],[Relationship]]="Tweet","Skip","Show")</f>
        <v>Show</v>
      </c>
      <c r="H2100" s="67"/>
      <c r="I2100" s="68"/>
      <c r="J2100" s="68"/>
      <c r="K2100" s="34"/>
      <c r="L2100" s="75">
        <v>2100</v>
      </c>
      <c r="M210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00" s="77" t="s">
        <v>2278</v>
      </c>
      <c r="O2100" s="79">
        <v>44529.495775462965</v>
      </c>
      <c r="P2100" s="77" t="s">
        <v>2287</v>
      </c>
      <c r="Q2100" s="77"/>
      <c r="R2100" s="77"/>
      <c r="S2100" s="77"/>
      <c r="T2100" s="79">
        <v>44529.495775462965</v>
      </c>
      <c r="U2100" s="80" t="s">
        <v>5753</v>
      </c>
      <c r="V2100" s="77"/>
      <c r="W2100" s="77"/>
      <c r="X2100" s="81" t="s">
        <v>7752</v>
      </c>
      <c r="Y2100" s="77"/>
    </row>
    <row r="2101" spans="1:25" x14ac:dyDescent="0.25">
      <c r="A2101" s="62" t="s">
        <v>1401</v>
      </c>
      <c r="B2101" s="62" t="s">
        <v>1627</v>
      </c>
      <c r="C2101" s="63"/>
      <c r="D2101" s="64"/>
      <c r="E2101" s="65"/>
      <c r="F2101" s="66"/>
      <c r="G2101" s="63" t="str">
        <f>IF(Edges[[#This Row],[Relationship]]="Tweet","Skip","Show")</f>
        <v>Show</v>
      </c>
      <c r="H2101" s="67"/>
      <c r="I2101" s="68"/>
      <c r="J2101" s="68"/>
      <c r="K2101" s="34"/>
      <c r="L2101" s="75">
        <v>2101</v>
      </c>
      <c r="M210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01" s="77" t="s">
        <v>2278</v>
      </c>
      <c r="O2101" s="79">
        <v>44529.495844907404</v>
      </c>
      <c r="P2101" s="77" t="s">
        <v>3073</v>
      </c>
      <c r="Q2101" s="77"/>
      <c r="R2101" s="77"/>
      <c r="S2101" s="77"/>
      <c r="T2101" s="79">
        <v>44529.495844907404</v>
      </c>
      <c r="U2101" s="80" t="s">
        <v>5754</v>
      </c>
      <c r="V2101" s="77"/>
      <c r="W2101" s="77"/>
      <c r="X2101" s="81" t="s">
        <v>7753</v>
      </c>
      <c r="Y2101" s="77"/>
    </row>
    <row r="2102" spans="1:25" x14ac:dyDescent="0.25">
      <c r="A2102" s="62" t="s">
        <v>1402</v>
      </c>
      <c r="B2102" s="62" t="s">
        <v>1631</v>
      </c>
      <c r="C2102" s="63"/>
      <c r="D2102" s="64"/>
      <c r="E2102" s="65"/>
      <c r="F2102" s="66"/>
      <c r="G2102" s="63" t="str">
        <f>IF(Edges[[#This Row],[Relationship]]="Tweet","Skip","Show")</f>
        <v>Show</v>
      </c>
      <c r="H2102" s="67"/>
      <c r="I2102" s="68"/>
      <c r="J2102" s="68"/>
      <c r="K2102" s="34"/>
      <c r="L2102" s="75">
        <v>2102</v>
      </c>
      <c r="M210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02" s="77" t="s">
        <v>2278</v>
      </c>
      <c r="O2102" s="79">
        <v>44529.49590277778</v>
      </c>
      <c r="P2102" s="77" t="s">
        <v>2784</v>
      </c>
      <c r="Q2102" s="77"/>
      <c r="R2102" s="77"/>
      <c r="S2102" s="77"/>
      <c r="T2102" s="79">
        <v>44529.49590277778</v>
      </c>
      <c r="U2102" s="80" t="s">
        <v>5755</v>
      </c>
      <c r="V2102" s="77"/>
      <c r="W2102" s="77"/>
      <c r="X2102" s="81" t="s">
        <v>7754</v>
      </c>
      <c r="Y2102" s="77"/>
    </row>
    <row r="2103" spans="1:25" x14ac:dyDescent="0.25">
      <c r="A2103" s="62" t="s">
        <v>1403</v>
      </c>
      <c r="B2103" s="62" t="s">
        <v>2094</v>
      </c>
      <c r="C2103" s="63"/>
      <c r="D2103" s="64"/>
      <c r="E2103" s="65"/>
      <c r="F2103" s="66"/>
      <c r="G2103" s="63" t="str">
        <f>IF(Edges[[#This Row],[Relationship]]="Tweet","Skip","Show")</f>
        <v>Show</v>
      </c>
      <c r="H2103" s="67"/>
      <c r="I2103" s="68"/>
      <c r="J2103" s="68"/>
      <c r="K2103" s="34"/>
      <c r="L2103" s="75">
        <v>2103</v>
      </c>
      <c r="M210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03" s="77" t="s">
        <v>2279</v>
      </c>
      <c r="O2103" s="79">
        <v>44529.496018518519</v>
      </c>
      <c r="P2103" s="77" t="s">
        <v>3127</v>
      </c>
      <c r="Q2103" s="77"/>
      <c r="R2103" s="77"/>
      <c r="S2103" s="77"/>
      <c r="T2103" s="79">
        <v>44529.496018518519</v>
      </c>
      <c r="U2103" s="80" t="s">
        <v>5756</v>
      </c>
      <c r="V2103" s="77"/>
      <c r="W2103" s="77"/>
      <c r="X2103" s="81" t="s">
        <v>7755</v>
      </c>
      <c r="Y2103" s="81" t="s">
        <v>8470</v>
      </c>
    </row>
    <row r="2104" spans="1:25" x14ac:dyDescent="0.25">
      <c r="A2104" s="62" t="s">
        <v>1404</v>
      </c>
      <c r="B2104" s="62" t="s">
        <v>1660</v>
      </c>
      <c r="C2104" s="63"/>
      <c r="D2104" s="64"/>
      <c r="E2104" s="65"/>
      <c r="F2104" s="66"/>
      <c r="G2104" s="63" t="str">
        <f>IF(Edges[[#This Row],[Relationship]]="Tweet","Skip","Show")</f>
        <v>Show</v>
      </c>
      <c r="H2104" s="67"/>
      <c r="I2104" s="68"/>
      <c r="J2104" s="68"/>
      <c r="K2104" s="34"/>
      <c r="L2104" s="75">
        <v>2104</v>
      </c>
      <c r="M210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04" s="77" t="s">
        <v>2278</v>
      </c>
      <c r="O2104" s="79">
        <v>44529.496215277781</v>
      </c>
      <c r="P2104" s="77" t="s">
        <v>3017</v>
      </c>
      <c r="Q2104" s="77"/>
      <c r="R2104" s="77"/>
      <c r="S2104" s="77"/>
      <c r="T2104" s="79">
        <v>44529.496215277781</v>
      </c>
      <c r="U2104" s="80" t="s">
        <v>5757</v>
      </c>
      <c r="V2104" s="77"/>
      <c r="W2104" s="77"/>
      <c r="X2104" s="81" t="s">
        <v>7756</v>
      </c>
      <c r="Y2104" s="77"/>
    </row>
    <row r="2105" spans="1:25" x14ac:dyDescent="0.25">
      <c r="A2105" s="62" t="s">
        <v>1405</v>
      </c>
      <c r="B2105" s="62" t="s">
        <v>1405</v>
      </c>
      <c r="C2105" s="63"/>
      <c r="D2105" s="64"/>
      <c r="E2105" s="65"/>
      <c r="F2105" s="66"/>
      <c r="G2105" s="63" t="str">
        <f>IF(Edges[[#This Row],[Relationship]]="Tweet","Skip","Show")</f>
        <v>Skip</v>
      </c>
      <c r="H2105" s="67"/>
      <c r="I2105" s="68"/>
      <c r="J2105" s="68"/>
      <c r="K2105" s="34"/>
      <c r="L2105" s="75">
        <v>2105</v>
      </c>
      <c r="M210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05" s="77" t="s">
        <v>178</v>
      </c>
      <c r="O2105" s="79">
        <v>44529.347893518519</v>
      </c>
      <c r="P2105" s="77" t="s">
        <v>3128</v>
      </c>
      <c r="Q2105" s="80" t="s">
        <v>3881</v>
      </c>
      <c r="R2105" s="77" t="s">
        <v>4018</v>
      </c>
      <c r="S2105" s="77" t="s">
        <v>4199</v>
      </c>
      <c r="T2105" s="79">
        <v>44529.347893518519</v>
      </c>
      <c r="U2105" s="80" t="s">
        <v>5758</v>
      </c>
      <c r="V2105" s="77"/>
      <c r="W2105" s="77"/>
      <c r="X2105" s="81" t="s">
        <v>7757</v>
      </c>
      <c r="Y2105" s="77"/>
    </row>
    <row r="2106" spans="1:25" x14ac:dyDescent="0.25">
      <c r="A2106" s="62" t="s">
        <v>1405</v>
      </c>
      <c r="B2106" s="62" t="s">
        <v>1405</v>
      </c>
      <c r="C2106" s="63"/>
      <c r="D2106" s="64"/>
      <c r="E2106" s="65"/>
      <c r="F2106" s="66"/>
      <c r="G2106" s="63" t="str">
        <f>IF(Edges[[#This Row],[Relationship]]="Tweet","Skip","Show")</f>
        <v>Skip</v>
      </c>
      <c r="H2106" s="67"/>
      <c r="I2106" s="68"/>
      <c r="J2106" s="68"/>
      <c r="K2106" s="34"/>
      <c r="L2106" s="75">
        <v>2106</v>
      </c>
      <c r="M210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06" s="77" t="s">
        <v>178</v>
      </c>
      <c r="O2106" s="79">
        <v>44529.496400462966</v>
      </c>
      <c r="P2106" s="77" t="s">
        <v>3129</v>
      </c>
      <c r="Q2106" s="80" t="s">
        <v>3882</v>
      </c>
      <c r="R2106" s="77" t="s">
        <v>4018</v>
      </c>
      <c r="S2106" s="77"/>
      <c r="T2106" s="79">
        <v>44529.496400462966</v>
      </c>
      <c r="U2106" s="80" t="s">
        <v>5759</v>
      </c>
      <c r="V2106" s="77"/>
      <c r="W2106" s="77"/>
      <c r="X2106" s="81" t="s">
        <v>7758</v>
      </c>
      <c r="Y2106" s="77"/>
    </row>
    <row r="2107" spans="1:25" x14ac:dyDescent="0.25">
      <c r="A2107" s="62" t="s">
        <v>1406</v>
      </c>
      <c r="B2107" s="62" t="s">
        <v>2095</v>
      </c>
      <c r="C2107" s="63"/>
      <c r="D2107" s="64"/>
      <c r="E2107" s="65"/>
      <c r="F2107" s="66"/>
      <c r="G2107" s="63" t="str">
        <f>IF(Edges[[#This Row],[Relationship]]="Tweet","Skip","Show")</f>
        <v>Show</v>
      </c>
      <c r="H2107" s="67"/>
      <c r="I2107" s="68"/>
      <c r="J2107" s="68"/>
      <c r="K2107" s="34"/>
      <c r="L2107" s="75">
        <v>2107</v>
      </c>
      <c r="M210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07" s="77" t="s">
        <v>2279</v>
      </c>
      <c r="O2107" s="79">
        <v>44529.425370370373</v>
      </c>
      <c r="P2107" s="77" t="s">
        <v>3130</v>
      </c>
      <c r="Q2107" s="80" t="s">
        <v>3883</v>
      </c>
      <c r="R2107" s="77" t="s">
        <v>4019</v>
      </c>
      <c r="S2107" s="77"/>
      <c r="T2107" s="79">
        <v>44529.425370370373</v>
      </c>
      <c r="U2107" s="80" t="s">
        <v>5760</v>
      </c>
      <c r="V2107" s="77"/>
      <c r="W2107" s="77"/>
      <c r="X2107" s="81" t="s">
        <v>7759</v>
      </c>
      <c r="Y2107" s="81" t="s">
        <v>8471</v>
      </c>
    </row>
    <row r="2108" spans="1:25" x14ac:dyDescent="0.25">
      <c r="A2108" s="62" t="s">
        <v>1406</v>
      </c>
      <c r="B2108" s="62" t="s">
        <v>1776</v>
      </c>
      <c r="C2108" s="63"/>
      <c r="D2108" s="64"/>
      <c r="E2108" s="65"/>
      <c r="F2108" s="66"/>
      <c r="G2108" s="63" t="str">
        <f>IF(Edges[[#This Row],[Relationship]]="Tweet","Skip","Show")</f>
        <v>Show</v>
      </c>
      <c r="H2108" s="67"/>
      <c r="I2108" s="68"/>
      <c r="J2108" s="68"/>
      <c r="K2108" s="34"/>
      <c r="L2108" s="75">
        <v>2108</v>
      </c>
      <c r="M210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08" s="77" t="s">
        <v>2279</v>
      </c>
      <c r="O2108" s="79">
        <v>44529.433506944442</v>
      </c>
      <c r="P2108" s="77" t="s">
        <v>3131</v>
      </c>
      <c r="Q2108" s="80" t="s">
        <v>3884</v>
      </c>
      <c r="R2108" s="77" t="s">
        <v>4019</v>
      </c>
      <c r="S2108" s="77"/>
      <c r="T2108" s="79">
        <v>44529.433506944442</v>
      </c>
      <c r="U2108" s="80" t="s">
        <v>5761</v>
      </c>
      <c r="V2108" s="77"/>
      <c r="W2108" s="77"/>
      <c r="X2108" s="81" t="s">
        <v>7760</v>
      </c>
      <c r="Y2108" s="81" t="s">
        <v>8472</v>
      </c>
    </row>
    <row r="2109" spans="1:25" x14ac:dyDescent="0.25">
      <c r="A2109" s="62" t="s">
        <v>1406</v>
      </c>
      <c r="B2109" s="62" t="s">
        <v>2017</v>
      </c>
      <c r="C2109" s="63"/>
      <c r="D2109" s="64"/>
      <c r="E2109" s="65"/>
      <c r="F2109" s="66"/>
      <c r="G2109" s="63" t="str">
        <f>IF(Edges[[#This Row],[Relationship]]="Tweet","Skip","Show")</f>
        <v>Show</v>
      </c>
      <c r="H2109" s="67"/>
      <c r="I2109" s="68"/>
      <c r="J2109" s="68"/>
      <c r="K2109" s="34"/>
      <c r="L2109" s="75">
        <v>2109</v>
      </c>
      <c r="M210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09" s="77" t="s">
        <v>2279</v>
      </c>
      <c r="O2109" s="79">
        <v>44529.433564814812</v>
      </c>
      <c r="P2109" s="77" t="s">
        <v>3132</v>
      </c>
      <c r="Q2109" s="80" t="s">
        <v>3884</v>
      </c>
      <c r="R2109" s="77" t="s">
        <v>4019</v>
      </c>
      <c r="S2109" s="77"/>
      <c r="T2109" s="79">
        <v>44529.433564814812</v>
      </c>
      <c r="U2109" s="80" t="s">
        <v>5762</v>
      </c>
      <c r="V2109" s="77"/>
      <c r="W2109" s="77"/>
      <c r="X2109" s="81" t="s">
        <v>7761</v>
      </c>
      <c r="Y2109" s="81" t="s">
        <v>8473</v>
      </c>
    </row>
    <row r="2110" spans="1:25" x14ac:dyDescent="0.25">
      <c r="A2110" s="62" t="s">
        <v>1406</v>
      </c>
      <c r="B2110" s="62" t="s">
        <v>2096</v>
      </c>
      <c r="C2110" s="63"/>
      <c r="D2110" s="64"/>
      <c r="E2110" s="65"/>
      <c r="F2110" s="66"/>
      <c r="G2110" s="63" t="str">
        <f>IF(Edges[[#This Row],[Relationship]]="Tweet","Skip","Show")</f>
        <v>Show</v>
      </c>
      <c r="H2110" s="67"/>
      <c r="I2110" s="68"/>
      <c r="J2110" s="68"/>
      <c r="K2110" s="34"/>
      <c r="L2110" s="75">
        <v>2110</v>
      </c>
      <c r="M211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10" s="77" t="s">
        <v>2279</v>
      </c>
      <c r="O2110" s="79">
        <v>44529.496388888889</v>
      </c>
      <c r="P2110" s="77" t="s">
        <v>3133</v>
      </c>
      <c r="Q2110" s="80" t="s">
        <v>3885</v>
      </c>
      <c r="R2110" s="77" t="s">
        <v>4019</v>
      </c>
      <c r="S2110" s="77"/>
      <c r="T2110" s="79">
        <v>44529.496388888889</v>
      </c>
      <c r="U2110" s="80" t="s">
        <v>5763</v>
      </c>
      <c r="V2110" s="77"/>
      <c r="W2110" s="77"/>
      <c r="X2110" s="81" t="s">
        <v>7762</v>
      </c>
      <c r="Y2110" s="81" t="s">
        <v>8474</v>
      </c>
    </row>
    <row r="2111" spans="1:25" x14ac:dyDescent="0.25">
      <c r="A2111" s="62" t="s">
        <v>1406</v>
      </c>
      <c r="B2111" s="62" t="s">
        <v>2097</v>
      </c>
      <c r="C2111" s="63"/>
      <c r="D2111" s="64"/>
      <c r="E2111" s="65"/>
      <c r="F2111" s="66"/>
      <c r="G2111" s="63" t="str">
        <f>IF(Edges[[#This Row],[Relationship]]="Tweet","Skip","Show")</f>
        <v>Show</v>
      </c>
      <c r="H2111" s="67"/>
      <c r="I2111" s="68"/>
      <c r="J2111" s="68"/>
      <c r="K2111" s="34"/>
      <c r="L2111" s="75">
        <v>2111</v>
      </c>
      <c r="M211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11" s="77" t="s">
        <v>2279</v>
      </c>
      <c r="O2111" s="79">
        <v>44529.496412037035</v>
      </c>
      <c r="P2111" s="77" t="s">
        <v>3134</v>
      </c>
      <c r="Q2111" s="80" t="s">
        <v>3885</v>
      </c>
      <c r="R2111" s="77" t="s">
        <v>4019</v>
      </c>
      <c r="S2111" s="77"/>
      <c r="T2111" s="79">
        <v>44529.496412037035</v>
      </c>
      <c r="U2111" s="80" t="s">
        <v>5764</v>
      </c>
      <c r="V2111" s="77"/>
      <c r="W2111" s="77"/>
      <c r="X2111" s="81" t="s">
        <v>7763</v>
      </c>
      <c r="Y2111" s="81" t="s">
        <v>8475</v>
      </c>
    </row>
    <row r="2112" spans="1:25" x14ac:dyDescent="0.25">
      <c r="A2112" s="62" t="s">
        <v>1406</v>
      </c>
      <c r="B2112" s="62" t="s">
        <v>1528</v>
      </c>
      <c r="C2112" s="63"/>
      <c r="D2112" s="64"/>
      <c r="E2112" s="65"/>
      <c r="F2112" s="66"/>
      <c r="G2112" s="63" t="str">
        <f>IF(Edges[[#This Row],[Relationship]]="Tweet","Skip","Show")</f>
        <v>Show</v>
      </c>
      <c r="H2112" s="67"/>
      <c r="I2112" s="68"/>
      <c r="J2112" s="68"/>
      <c r="K2112" s="34"/>
      <c r="L2112" s="75">
        <v>2112</v>
      </c>
      <c r="M211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12" s="77" t="s">
        <v>2279</v>
      </c>
      <c r="O2112" s="79">
        <v>44529.433541666665</v>
      </c>
      <c r="P2112" s="77" t="s">
        <v>3135</v>
      </c>
      <c r="Q2112" s="80" t="s">
        <v>3884</v>
      </c>
      <c r="R2112" s="77" t="s">
        <v>4019</v>
      </c>
      <c r="S2112" s="77"/>
      <c r="T2112" s="79">
        <v>44529.433541666665</v>
      </c>
      <c r="U2112" s="80" t="s">
        <v>5765</v>
      </c>
      <c r="V2112" s="77"/>
      <c r="W2112" s="77"/>
      <c r="X2112" s="81" t="s">
        <v>7764</v>
      </c>
      <c r="Y2112" s="81" t="s">
        <v>8476</v>
      </c>
    </row>
    <row r="2113" spans="1:25" x14ac:dyDescent="0.25">
      <c r="A2113" s="62" t="s">
        <v>1407</v>
      </c>
      <c r="B2113" s="62" t="s">
        <v>1694</v>
      </c>
      <c r="C2113" s="63"/>
      <c r="D2113" s="64"/>
      <c r="E2113" s="65"/>
      <c r="F2113" s="66"/>
      <c r="G2113" s="63" t="str">
        <f>IF(Edges[[#This Row],[Relationship]]="Tweet","Skip","Show")</f>
        <v>Show</v>
      </c>
      <c r="H2113" s="67"/>
      <c r="I2113" s="68"/>
      <c r="J2113" s="68"/>
      <c r="K2113" s="34"/>
      <c r="L2113" s="75">
        <v>2113</v>
      </c>
      <c r="M211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13" s="77" t="s">
        <v>2279</v>
      </c>
      <c r="O2113" s="79">
        <v>44529.497164351851</v>
      </c>
      <c r="P2113" s="77" t="s">
        <v>3136</v>
      </c>
      <c r="Q2113" s="80" t="s">
        <v>3886</v>
      </c>
      <c r="R2113" s="77" t="s">
        <v>4018</v>
      </c>
      <c r="S2113" s="77"/>
      <c r="T2113" s="79">
        <v>44529.497164351851</v>
      </c>
      <c r="U2113" s="80" t="s">
        <v>5766</v>
      </c>
      <c r="V2113" s="77"/>
      <c r="W2113" s="77"/>
      <c r="X2113" s="81" t="s">
        <v>7765</v>
      </c>
      <c r="Y2113" s="81" t="s">
        <v>8300</v>
      </c>
    </row>
    <row r="2114" spans="1:25" x14ac:dyDescent="0.25">
      <c r="A2114" s="62" t="s">
        <v>1408</v>
      </c>
      <c r="B2114" s="62" t="s">
        <v>1408</v>
      </c>
      <c r="C2114" s="63"/>
      <c r="D2114" s="64"/>
      <c r="E2114" s="65"/>
      <c r="F2114" s="66"/>
      <c r="G2114" s="63" t="str">
        <f>IF(Edges[[#This Row],[Relationship]]="Tweet","Skip","Show")</f>
        <v>Skip</v>
      </c>
      <c r="H2114" s="67"/>
      <c r="I2114" s="68"/>
      <c r="J2114" s="68"/>
      <c r="K2114" s="34"/>
      <c r="L2114" s="75">
        <v>2114</v>
      </c>
      <c r="M211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14" s="77" t="s">
        <v>178</v>
      </c>
      <c r="O2114" s="79">
        <v>44529.497187499997</v>
      </c>
      <c r="P2114" s="77" t="s">
        <v>3137</v>
      </c>
      <c r="Q2114" s="77"/>
      <c r="R2114" s="77"/>
      <c r="S2114" s="77" t="s">
        <v>1668</v>
      </c>
      <c r="T2114" s="79">
        <v>44529.497187499997</v>
      </c>
      <c r="U2114" s="80" t="s">
        <v>5767</v>
      </c>
      <c r="V2114" s="77"/>
      <c r="W2114" s="77"/>
      <c r="X2114" s="81" t="s">
        <v>7766</v>
      </c>
      <c r="Y2114" s="77"/>
    </row>
    <row r="2115" spans="1:25" x14ac:dyDescent="0.25">
      <c r="A2115" s="62" t="s">
        <v>1409</v>
      </c>
      <c r="B2115" s="62" t="s">
        <v>2098</v>
      </c>
      <c r="C2115" s="63"/>
      <c r="D2115" s="64"/>
      <c r="E2115" s="65"/>
      <c r="F2115" s="66"/>
      <c r="G2115" s="63" t="str">
        <f>IF(Edges[[#This Row],[Relationship]]="Tweet","Skip","Show")</f>
        <v>Show</v>
      </c>
      <c r="H2115" s="67"/>
      <c r="I2115" s="68"/>
      <c r="J2115" s="68"/>
      <c r="K2115" s="34"/>
      <c r="L2115" s="75">
        <v>2115</v>
      </c>
      <c r="M211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15" s="77" t="s">
        <v>2278</v>
      </c>
      <c r="O2115" s="79">
        <v>44529.48642361111</v>
      </c>
      <c r="P2115" s="77" t="s">
        <v>3138</v>
      </c>
      <c r="Q2115" s="77"/>
      <c r="R2115" s="77"/>
      <c r="S2115" s="77" t="s">
        <v>4200</v>
      </c>
      <c r="T2115" s="79">
        <v>44529.48642361111</v>
      </c>
      <c r="U2115" s="80" t="s">
        <v>5768</v>
      </c>
      <c r="V2115" s="77"/>
      <c r="W2115" s="77"/>
      <c r="X2115" s="81" t="s">
        <v>7767</v>
      </c>
      <c r="Y2115" s="77"/>
    </row>
    <row r="2116" spans="1:25" x14ac:dyDescent="0.25">
      <c r="A2116" s="62" t="s">
        <v>1409</v>
      </c>
      <c r="B2116" s="62" t="s">
        <v>2099</v>
      </c>
      <c r="C2116" s="63"/>
      <c r="D2116" s="64"/>
      <c r="E2116" s="65"/>
      <c r="F2116" s="66"/>
      <c r="G2116" s="63" t="str">
        <f>IF(Edges[[#This Row],[Relationship]]="Tweet","Skip","Show")</f>
        <v>Show</v>
      </c>
      <c r="H2116" s="67"/>
      <c r="I2116" s="68"/>
      <c r="J2116" s="68"/>
      <c r="K2116" s="34"/>
      <c r="L2116" s="75">
        <v>2116</v>
      </c>
      <c r="M211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16" s="77" t="s">
        <v>2278</v>
      </c>
      <c r="O2116" s="79">
        <v>44529.48642361111</v>
      </c>
      <c r="P2116" s="77" t="s">
        <v>3138</v>
      </c>
      <c r="Q2116" s="77"/>
      <c r="R2116" s="77"/>
      <c r="S2116" s="77" t="s">
        <v>4200</v>
      </c>
      <c r="T2116" s="79">
        <v>44529.48642361111</v>
      </c>
      <c r="U2116" s="80" t="s">
        <v>5768</v>
      </c>
      <c r="V2116" s="77"/>
      <c r="W2116" s="77"/>
      <c r="X2116" s="81" t="s">
        <v>7767</v>
      </c>
      <c r="Y2116" s="77"/>
    </row>
    <row r="2117" spans="1:25" x14ac:dyDescent="0.25">
      <c r="A2117" s="62" t="s">
        <v>1409</v>
      </c>
      <c r="B2117" s="62" t="s">
        <v>2099</v>
      </c>
      <c r="C2117" s="63"/>
      <c r="D2117" s="64"/>
      <c r="E2117" s="65"/>
      <c r="F2117" s="66"/>
      <c r="G2117" s="63" t="str">
        <f>IF(Edges[[#This Row],[Relationship]]="Tweet","Skip","Show")</f>
        <v>Show</v>
      </c>
      <c r="H2117" s="67"/>
      <c r="I2117" s="68"/>
      <c r="J2117" s="68"/>
      <c r="K2117" s="34"/>
      <c r="L2117" s="75">
        <v>2117</v>
      </c>
      <c r="M211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17" s="77" t="s">
        <v>2278</v>
      </c>
      <c r="O2117" s="79">
        <v>44529.497511574074</v>
      </c>
      <c r="P2117" s="77" t="s">
        <v>3139</v>
      </c>
      <c r="Q2117" s="77"/>
      <c r="R2117" s="77"/>
      <c r="S2117" s="77"/>
      <c r="T2117" s="79">
        <v>44529.497511574074</v>
      </c>
      <c r="U2117" s="80" t="s">
        <v>5769</v>
      </c>
      <c r="V2117" s="77"/>
      <c r="W2117" s="77"/>
      <c r="X2117" s="81" t="s">
        <v>7768</v>
      </c>
      <c r="Y2117" s="77"/>
    </row>
    <row r="2118" spans="1:25" x14ac:dyDescent="0.25">
      <c r="A2118" s="62" t="s">
        <v>1409</v>
      </c>
      <c r="B2118" s="62" t="s">
        <v>2100</v>
      </c>
      <c r="C2118" s="63"/>
      <c r="D2118" s="64"/>
      <c r="E2118" s="65"/>
      <c r="F2118" s="66"/>
      <c r="G2118" s="63" t="str">
        <f>IF(Edges[[#This Row],[Relationship]]="Tweet","Skip","Show")</f>
        <v>Show</v>
      </c>
      <c r="H2118" s="67"/>
      <c r="I2118" s="68"/>
      <c r="J2118" s="68"/>
      <c r="K2118" s="34"/>
      <c r="L2118" s="75">
        <v>2118</v>
      </c>
      <c r="M211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18" s="77" t="s">
        <v>2278</v>
      </c>
      <c r="O2118" s="79">
        <v>44529.497511574074</v>
      </c>
      <c r="P2118" s="77" t="s">
        <v>3139</v>
      </c>
      <c r="Q2118" s="77"/>
      <c r="R2118" s="77"/>
      <c r="S2118" s="77"/>
      <c r="T2118" s="79">
        <v>44529.497511574074</v>
      </c>
      <c r="U2118" s="80" t="s">
        <v>5769</v>
      </c>
      <c r="V2118" s="77"/>
      <c r="W2118" s="77"/>
      <c r="X2118" s="81" t="s">
        <v>7768</v>
      </c>
      <c r="Y2118" s="77"/>
    </row>
    <row r="2119" spans="1:25" x14ac:dyDescent="0.25">
      <c r="A2119" s="62" t="s">
        <v>1409</v>
      </c>
      <c r="B2119" s="62" t="s">
        <v>2101</v>
      </c>
      <c r="C2119" s="63"/>
      <c r="D2119" s="64"/>
      <c r="E2119" s="65"/>
      <c r="F2119" s="66"/>
      <c r="G2119" s="63" t="str">
        <f>IF(Edges[[#This Row],[Relationship]]="Tweet","Skip","Show")</f>
        <v>Show</v>
      </c>
      <c r="H2119" s="67"/>
      <c r="I2119" s="68"/>
      <c r="J2119" s="68"/>
      <c r="K2119" s="34"/>
      <c r="L2119" s="75">
        <v>2119</v>
      </c>
      <c r="M211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19" s="77" t="s">
        <v>2278</v>
      </c>
      <c r="O2119" s="79">
        <v>44529.497511574074</v>
      </c>
      <c r="P2119" s="77" t="s">
        <v>3139</v>
      </c>
      <c r="Q2119" s="77"/>
      <c r="R2119" s="77"/>
      <c r="S2119" s="77"/>
      <c r="T2119" s="79">
        <v>44529.497511574074</v>
      </c>
      <c r="U2119" s="80" t="s">
        <v>5769</v>
      </c>
      <c r="V2119" s="77"/>
      <c r="W2119" s="77"/>
      <c r="X2119" s="81" t="s">
        <v>7768</v>
      </c>
      <c r="Y2119" s="77"/>
    </row>
    <row r="2120" spans="1:25" x14ac:dyDescent="0.25">
      <c r="A2120" s="62" t="s">
        <v>1410</v>
      </c>
      <c r="B2120" s="62" t="s">
        <v>1631</v>
      </c>
      <c r="C2120" s="63"/>
      <c r="D2120" s="64"/>
      <c r="E2120" s="65"/>
      <c r="F2120" s="66"/>
      <c r="G2120" s="63" t="str">
        <f>IF(Edges[[#This Row],[Relationship]]="Tweet","Skip","Show")</f>
        <v>Show</v>
      </c>
      <c r="H2120" s="67"/>
      <c r="I2120" s="68"/>
      <c r="J2120" s="68"/>
      <c r="K2120" s="34"/>
      <c r="L2120" s="75">
        <v>2120</v>
      </c>
      <c r="M212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20" s="77" t="s">
        <v>2278</v>
      </c>
      <c r="O2120" s="79">
        <v>44529.497731481482</v>
      </c>
      <c r="P2120" s="77" t="s">
        <v>2784</v>
      </c>
      <c r="Q2120" s="77"/>
      <c r="R2120" s="77"/>
      <c r="S2120" s="77"/>
      <c r="T2120" s="79">
        <v>44529.497731481482</v>
      </c>
      <c r="U2120" s="80" t="s">
        <v>5770</v>
      </c>
      <c r="V2120" s="77"/>
      <c r="W2120" s="77"/>
      <c r="X2120" s="81" t="s">
        <v>7769</v>
      </c>
      <c r="Y2120" s="77"/>
    </row>
    <row r="2121" spans="1:25" x14ac:dyDescent="0.25">
      <c r="A2121" s="62" t="s">
        <v>1411</v>
      </c>
      <c r="B2121" s="62" t="s">
        <v>1627</v>
      </c>
      <c r="C2121" s="63"/>
      <c r="D2121" s="64"/>
      <c r="E2121" s="65"/>
      <c r="F2121" s="66"/>
      <c r="G2121" s="63" t="str">
        <f>IF(Edges[[#This Row],[Relationship]]="Tweet","Skip","Show")</f>
        <v>Show</v>
      </c>
      <c r="H2121" s="67"/>
      <c r="I2121" s="68"/>
      <c r="J2121" s="68"/>
      <c r="K2121" s="34"/>
      <c r="L2121" s="75">
        <v>2121</v>
      </c>
      <c r="M212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21" s="77" t="s">
        <v>2278</v>
      </c>
      <c r="O2121" s="79">
        <v>44529.497743055559</v>
      </c>
      <c r="P2121" s="77" t="s">
        <v>2980</v>
      </c>
      <c r="Q2121" s="77"/>
      <c r="R2121" s="77"/>
      <c r="S2121" s="77"/>
      <c r="T2121" s="79">
        <v>44529.497743055559</v>
      </c>
      <c r="U2121" s="80" t="s">
        <v>5771</v>
      </c>
      <c r="V2121" s="77"/>
      <c r="W2121" s="77"/>
      <c r="X2121" s="81" t="s">
        <v>7770</v>
      </c>
      <c r="Y2121" s="77"/>
    </row>
    <row r="2122" spans="1:25" x14ac:dyDescent="0.25">
      <c r="A2122" s="62" t="s">
        <v>1412</v>
      </c>
      <c r="B2122" s="62" t="s">
        <v>1631</v>
      </c>
      <c r="C2122" s="63"/>
      <c r="D2122" s="64"/>
      <c r="E2122" s="65"/>
      <c r="F2122" s="66"/>
      <c r="G2122" s="63" t="str">
        <f>IF(Edges[[#This Row],[Relationship]]="Tweet","Skip","Show")</f>
        <v>Show</v>
      </c>
      <c r="H2122" s="67"/>
      <c r="I2122" s="68"/>
      <c r="J2122" s="68"/>
      <c r="K2122" s="34"/>
      <c r="L2122" s="75">
        <v>2122</v>
      </c>
      <c r="M212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22" s="77" t="s">
        <v>2278</v>
      </c>
      <c r="O2122" s="79">
        <v>44529.497812499998</v>
      </c>
      <c r="P2122" s="77" t="s">
        <v>2784</v>
      </c>
      <c r="Q2122" s="77"/>
      <c r="R2122" s="77"/>
      <c r="S2122" s="77"/>
      <c r="T2122" s="79">
        <v>44529.497812499998</v>
      </c>
      <c r="U2122" s="80" t="s">
        <v>5772</v>
      </c>
      <c r="V2122" s="77"/>
      <c r="W2122" s="77"/>
      <c r="X2122" s="81" t="s">
        <v>7771</v>
      </c>
      <c r="Y2122" s="77"/>
    </row>
    <row r="2123" spans="1:25" x14ac:dyDescent="0.25">
      <c r="A2123" s="62" t="s">
        <v>1413</v>
      </c>
      <c r="B2123" s="62" t="s">
        <v>1863</v>
      </c>
      <c r="C2123" s="63"/>
      <c r="D2123" s="64"/>
      <c r="E2123" s="65"/>
      <c r="F2123" s="66"/>
      <c r="G2123" s="63" t="str">
        <f>IF(Edges[[#This Row],[Relationship]]="Tweet","Skip","Show")</f>
        <v>Show</v>
      </c>
      <c r="H2123" s="67"/>
      <c r="I2123" s="68"/>
      <c r="J2123" s="68"/>
      <c r="K2123" s="34"/>
      <c r="L2123" s="75">
        <v>2123</v>
      </c>
      <c r="M212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23" s="77" t="s">
        <v>2278</v>
      </c>
      <c r="O2123" s="79">
        <v>44529.497939814813</v>
      </c>
      <c r="P2123" s="77" t="s">
        <v>2534</v>
      </c>
      <c r="Q2123" s="77"/>
      <c r="R2123" s="77"/>
      <c r="S2123" s="77"/>
      <c r="T2123" s="79">
        <v>44529.497939814813</v>
      </c>
      <c r="U2123" s="80" t="s">
        <v>5773</v>
      </c>
      <c r="V2123" s="77"/>
      <c r="W2123" s="77"/>
      <c r="X2123" s="81" t="s">
        <v>7772</v>
      </c>
      <c r="Y2123" s="77"/>
    </row>
    <row r="2124" spans="1:25" x14ac:dyDescent="0.25">
      <c r="A2124" s="62" t="s">
        <v>1414</v>
      </c>
      <c r="B2124" s="62" t="s">
        <v>1631</v>
      </c>
      <c r="C2124" s="63"/>
      <c r="D2124" s="64"/>
      <c r="E2124" s="65"/>
      <c r="F2124" s="66"/>
      <c r="G2124" s="63" t="str">
        <f>IF(Edges[[#This Row],[Relationship]]="Tweet","Skip","Show")</f>
        <v>Show</v>
      </c>
      <c r="H2124" s="67"/>
      <c r="I2124" s="68"/>
      <c r="J2124" s="68"/>
      <c r="K2124" s="34"/>
      <c r="L2124" s="75">
        <v>2124</v>
      </c>
      <c r="M212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24" s="77" t="s">
        <v>2278</v>
      </c>
      <c r="O2124" s="79">
        <v>44529.498113425929</v>
      </c>
      <c r="P2124" s="77" t="s">
        <v>2784</v>
      </c>
      <c r="Q2124" s="77"/>
      <c r="R2124" s="77"/>
      <c r="S2124" s="77"/>
      <c r="T2124" s="79">
        <v>44529.498113425929</v>
      </c>
      <c r="U2124" s="80" t="s">
        <v>5774</v>
      </c>
      <c r="V2124" s="77"/>
      <c r="W2124" s="77"/>
      <c r="X2124" s="81" t="s">
        <v>7773</v>
      </c>
      <c r="Y2124" s="77"/>
    </row>
    <row r="2125" spans="1:25" x14ac:dyDescent="0.25">
      <c r="A2125" s="62" t="s">
        <v>1415</v>
      </c>
      <c r="B2125" s="62" t="s">
        <v>1694</v>
      </c>
      <c r="C2125" s="63"/>
      <c r="D2125" s="64"/>
      <c r="E2125" s="65"/>
      <c r="F2125" s="66"/>
      <c r="G2125" s="63" t="str">
        <f>IF(Edges[[#This Row],[Relationship]]="Tweet","Skip","Show")</f>
        <v>Show</v>
      </c>
      <c r="H2125" s="67"/>
      <c r="I2125" s="68"/>
      <c r="J2125" s="68"/>
      <c r="K2125" s="34"/>
      <c r="L2125" s="75">
        <v>2125</v>
      </c>
      <c r="M212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25" s="77" t="s">
        <v>2278</v>
      </c>
      <c r="O2125" s="79">
        <v>44529.498182870368</v>
      </c>
      <c r="P2125" s="77" t="s">
        <v>2496</v>
      </c>
      <c r="Q2125" s="77"/>
      <c r="R2125" s="77"/>
      <c r="S2125" s="77"/>
      <c r="T2125" s="79">
        <v>44529.498182870368</v>
      </c>
      <c r="U2125" s="80" t="s">
        <v>5775</v>
      </c>
      <c r="V2125" s="77"/>
      <c r="W2125" s="77"/>
      <c r="X2125" s="81" t="s">
        <v>7774</v>
      </c>
      <c r="Y2125" s="77"/>
    </row>
    <row r="2126" spans="1:25" x14ac:dyDescent="0.25">
      <c r="A2126" s="62" t="s">
        <v>1416</v>
      </c>
      <c r="B2126" s="62" t="s">
        <v>1416</v>
      </c>
      <c r="C2126" s="63"/>
      <c r="D2126" s="64"/>
      <c r="E2126" s="65"/>
      <c r="F2126" s="66"/>
      <c r="G2126" s="63" t="str">
        <f>IF(Edges[[#This Row],[Relationship]]="Tweet","Skip","Show")</f>
        <v>Skip</v>
      </c>
      <c r="H2126" s="67"/>
      <c r="I2126" s="68"/>
      <c r="J2126" s="68"/>
      <c r="K2126" s="34"/>
      <c r="L2126" s="75">
        <v>2126</v>
      </c>
      <c r="M212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26" s="77" t="s">
        <v>178</v>
      </c>
      <c r="O2126" s="79">
        <v>44529.49832175926</v>
      </c>
      <c r="P2126" s="77" t="s">
        <v>3140</v>
      </c>
      <c r="Q2126" s="80" t="s">
        <v>3887</v>
      </c>
      <c r="R2126" s="77" t="s">
        <v>4018</v>
      </c>
      <c r="S2126" s="77"/>
      <c r="T2126" s="79">
        <v>44529.49832175926</v>
      </c>
      <c r="U2126" s="80" t="s">
        <v>5776</v>
      </c>
      <c r="V2126" s="77"/>
      <c r="W2126" s="77"/>
      <c r="X2126" s="81" t="s">
        <v>7775</v>
      </c>
      <c r="Y2126" s="77"/>
    </row>
    <row r="2127" spans="1:25" x14ac:dyDescent="0.25">
      <c r="A2127" s="62" t="s">
        <v>1417</v>
      </c>
      <c r="B2127" s="62" t="s">
        <v>1631</v>
      </c>
      <c r="C2127" s="63"/>
      <c r="D2127" s="64"/>
      <c r="E2127" s="65"/>
      <c r="F2127" s="66"/>
      <c r="G2127" s="63" t="str">
        <f>IF(Edges[[#This Row],[Relationship]]="Tweet","Skip","Show")</f>
        <v>Show</v>
      </c>
      <c r="H2127" s="67"/>
      <c r="I2127" s="68"/>
      <c r="J2127" s="68"/>
      <c r="K2127" s="34"/>
      <c r="L2127" s="75">
        <v>2127</v>
      </c>
      <c r="M212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27" s="77" t="s">
        <v>2278</v>
      </c>
      <c r="O2127" s="79">
        <v>44529.498356481483</v>
      </c>
      <c r="P2127" s="77" t="s">
        <v>2784</v>
      </c>
      <c r="Q2127" s="77"/>
      <c r="R2127" s="77"/>
      <c r="S2127" s="77"/>
      <c r="T2127" s="79">
        <v>44529.498356481483</v>
      </c>
      <c r="U2127" s="80" t="s">
        <v>5777</v>
      </c>
      <c r="V2127" s="77"/>
      <c r="W2127" s="77"/>
      <c r="X2127" s="81" t="s">
        <v>7776</v>
      </c>
      <c r="Y2127" s="77"/>
    </row>
    <row r="2128" spans="1:25" x14ac:dyDescent="0.25">
      <c r="A2128" s="62" t="s">
        <v>1418</v>
      </c>
      <c r="B2128" s="62" t="s">
        <v>1792</v>
      </c>
      <c r="C2128" s="63"/>
      <c r="D2128" s="64"/>
      <c r="E2128" s="65"/>
      <c r="F2128" s="66"/>
      <c r="G2128" s="63" t="str">
        <f>IF(Edges[[#This Row],[Relationship]]="Tweet","Skip","Show")</f>
        <v>Show</v>
      </c>
      <c r="H2128" s="67"/>
      <c r="I2128" s="68"/>
      <c r="J2128" s="68"/>
      <c r="K2128" s="34"/>
      <c r="L2128" s="75">
        <v>2128</v>
      </c>
      <c r="M212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28" s="77" t="s">
        <v>2278</v>
      </c>
      <c r="O2128" s="79">
        <v>44529.498414351852</v>
      </c>
      <c r="P2128" s="77" t="s">
        <v>2436</v>
      </c>
      <c r="Q2128" s="80" t="s">
        <v>3527</v>
      </c>
      <c r="R2128" s="77" t="s">
        <v>4022</v>
      </c>
      <c r="S2128" s="77"/>
      <c r="T2128" s="79">
        <v>44529.498414351852</v>
      </c>
      <c r="U2128" s="80" t="s">
        <v>5778</v>
      </c>
      <c r="V2128" s="77"/>
      <c r="W2128" s="77"/>
      <c r="X2128" s="81" t="s">
        <v>7777</v>
      </c>
      <c r="Y2128" s="77"/>
    </row>
    <row r="2129" spans="1:25" x14ac:dyDescent="0.25">
      <c r="A2129" s="62" t="s">
        <v>1419</v>
      </c>
      <c r="B2129" s="62" t="s">
        <v>1492</v>
      </c>
      <c r="C2129" s="63"/>
      <c r="D2129" s="64"/>
      <c r="E2129" s="65"/>
      <c r="F2129" s="66"/>
      <c r="G2129" s="63" t="str">
        <f>IF(Edges[[#This Row],[Relationship]]="Tweet","Skip","Show")</f>
        <v>Show</v>
      </c>
      <c r="H2129" s="67"/>
      <c r="I2129" s="68"/>
      <c r="J2129" s="68"/>
      <c r="K2129" s="34"/>
      <c r="L2129" s="75">
        <v>2129</v>
      </c>
      <c r="M212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29" s="77" t="s">
        <v>2278</v>
      </c>
      <c r="O2129" s="79">
        <v>44529.498518518521</v>
      </c>
      <c r="P2129" s="77" t="s">
        <v>3111</v>
      </c>
      <c r="Q2129" s="80" t="s">
        <v>3792</v>
      </c>
      <c r="R2129" s="77" t="s">
        <v>4046</v>
      </c>
      <c r="S2129" s="77"/>
      <c r="T2129" s="79">
        <v>44529.498518518521</v>
      </c>
      <c r="U2129" s="80" t="s">
        <v>5779</v>
      </c>
      <c r="V2129" s="77"/>
      <c r="W2129" s="77"/>
      <c r="X2129" s="81" t="s">
        <v>7778</v>
      </c>
      <c r="Y2129" s="77"/>
    </row>
    <row r="2130" spans="1:25" x14ac:dyDescent="0.25">
      <c r="A2130" s="62" t="s">
        <v>1420</v>
      </c>
      <c r="B2130" s="62" t="s">
        <v>2102</v>
      </c>
      <c r="C2130" s="63"/>
      <c r="D2130" s="64"/>
      <c r="E2130" s="65"/>
      <c r="F2130" s="66"/>
      <c r="G2130" s="63" t="str">
        <f>IF(Edges[[#This Row],[Relationship]]="Tweet","Skip","Show")</f>
        <v>Show</v>
      </c>
      <c r="H2130" s="67"/>
      <c r="I2130" s="68"/>
      <c r="J2130" s="68"/>
      <c r="K2130" s="34"/>
      <c r="L2130" s="75">
        <v>2130</v>
      </c>
      <c r="M213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30" s="77" t="s">
        <v>2278</v>
      </c>
      <c r="O2130" s="79">
        <v>44529.498541666668</v>
      </c>
      <c r="P2130" s="77" t="s">
        <v>3141</v>
      </c>
      <c r="Q2130" s="77"/>
      <c r="R2130" s="77"/>
      <c r="S2130" s="77"/>
      <c r="T2130" s="79">
        <v>44529.498541666668</v>
      </c>
      <c r="U2130" s="80" t="s">
        <v>5780</v>
      </c>
      <c r="V2130" s="77"/>
      <c r="W2130" s="77"/>
      <c r="X2130" s="81" t="s">
        <v>7779</v>
      </c>
      <c r="Y2130" s="77"/>
    </row>
    <row r="2131" spans="1:25" x14ac:dyDescent="0.25">
      <c r="A2131" s="62" t="s">
        <v>1421</v>
      </c>
      <c r="B2131" s="62" t="s">
        <v>2103</v>
      </c>
      <c r="C2131" s="63"/>
      <c r="D2131" s="64"/>
      <c r="E2131" s="65"/>
      <c r="F2131" s="66"/>
      <c r="G2131" s="63" t="str">
        <f>IF(Edges[[#This Row],[Relationship]]="Tweet","Skip","Show")</f>
        <v>Show</v>
      </c>
      <c r="H2131" s="67"/>
      <c r="I2131" s="68"/>
      <c r="J2131" s="68"/>
      <c r="K2131" s="34"/>
      <c r="L2131" s="75">
        <v>2131</v>
      </c>
      <c r="M213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31" s="77" t="s">
        <v>2279</v>
      </c>
      <c r="O2131" s="79">
        <v>44529.498692129629</v>
      </c>
      <c r="P2131" s="77" t="s">
        <v>3142</v>
      </c>
      <c r="Q2131" s="77"/>
      <c r="R2131" s="77"/>
      <c r="S2131" s="77"/>
      <c r="T2131" s="79">
        <v>44529.498692129629</v>
      </c>
      <c r="U2131" s="80" t="s">
        <v>5781</v>
      </c>
      <c r="V2131" s="77"/>
      <c r="W2131" s="77"/>
      <c r="X2131" s="81" t="s">
        <v>7780</v>
      </c>
      <c r="Y2131" s="81" t="s">
        <v>8477</v>
      </c>
    </row>
    <row r="2132" spans="1:25" x14ac:dyDescent="0.25">
      <c r="A2132" s="62" t="s">
        <v>1422</v>
      </c>
      <c r="B2132" s="62" t="s">
        <v>1478</v>
      </c>
      <c r="C2132" s="63"/>
      <c r="D2132" s="64"/>
      <c r="E2132" s="65"/>
      <c r="F2132" s="66"/>
      <c r="G2132" s="63" t="str">
        <f>IF(Edges[[#This Row],[Relationship]]="Tweet","Skip","Show")</f>
        <v>Show</v>
      </c>
      <c r="H2132" s="67"/>
      <c r="I2132" s="68"/>
      <c r="J2132" s="68"/>
      <c r="K2132" s="34"/>
      <c r="L2132" s="75">
        <v>2132</v>
      </c>
      <c r="M213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32" s="77" t="s">
        <v>2278</v>
      </c>
      <c r="O2132" s="79">
        <v>44529.499062499999</v>
      </c>
      <c r="P2132" s="77" t="s">
        <v>2294</v>
      </c>
      <c r="Q2132" s="77"/>
      <c r="R2132" s="77"/>
      <c r="S2132" s="77" t="s">
        <v>4104</v>
      </c>
      <c r="T2132" s="79">
        <v>44529.499062499999</v>
      </c>
      <c r="U2132" s="80" t="s">
        <v>5782</v>
      </c>
      <c r="V2132" s="77"/>
      <c r="W2132" s="77"/>
      <c r="X2132" s="81" t="s">
        <v>7781</v>
      </c>
      <c r="Y2132" s="77"/>
    </row>
    <row r="2133" spans="1:25" x14ac:dyDescent="0.25">
      <c r="A2133" s="62" t="s">
        <v>1423</v>
      </c>
      <c r="B2133" s="62" t="s">
        <v>1423</v>
      </c>
      <c r="C2133" s="63"/>
      <c r="D2133" s="64"/>
      <c r="E2133" s="65"/>
      <c r="F2133" s="66"/>
      <c r="G2133" s="63" t="str">
        <f>IF(Edges[[#This Row],[Relationship]]="Tweet","Skip","Show")</f>
        <v>Skip</v>
      </c>
      <c r="H2133" s="67"/>
      <c r="I2133" s="68"/>
      <c r="J2133" s="68"/>
      <c r="K2133" s="34"/>
      <c r="L2133" s="75">
        <v>2133</v>
      </c>
      <c r="M213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33" s="77" t="s">
        <v>178</v>
      </c>
      <c r="O2133" s="79">
        <v>44529.332418981481</v>
      </c>
      <c r="P2133" s="77" t="s">
        <v>3143</v>
      </c>
      <c r="Q2133" s="77"/>
      <c r="R2133" s="77"/>
      <c r="S2133" s="77"/>
      <c r="T2133" s="79">
        <v>44529.332418981481</v>
      </c>
      <c r="U2133" s="80" t="s">
        <v>5783</v>
      </c>
      <c r="V2133" s="77"/>
      <c r="W2133" s="77"/>
      <c r="X2133" s="81" t="s">
        <v>7782</v>
      </c>
      <c r="Y2133" s="77"/>
    </row>
    <row r="2134" spans="1:25" x14ac:dyDescent="0.25">
      <c r="A2134" s="62" t="s">
        <v>1423</v>
      </c>
      <c r="B2134" s="62" t="s">
        <v>1423</v>
      </c>
      <c r="C2134" s="63"/>
      <c r="D2134" s="64"/>
      <c r="E2134" s="65"/>
      <c r="F2134" s="66"/>
      <c r="G2134" s="63" t="str">
        <f>IF(Edges[[#This Row],[Relationship]]="Tweet","Skip","Show")</f>
        <v>Skip</v>
      </c>
      <c r="H2134" s="67"/>
      <c r="I2134" s="68"/>
      <c r="J2134" s="68"/>
      <c r="K2134" s="34"/>
      <c r="L2134" s="75">
        <v>2134</v>
      </c>
      <c r="M213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34" s="77" t="s">
        <v>178</v>
      </c>
      <c r="O2134" s="79">
        <v>44529.499074074076</v>
      </c>
      <c r="P2134" s="77" t="s">
        <v>3144</v>
      </c>
      <c r="Q2134" s="77"/>
      <c r="R2134" s="77"/>
      <c r="S2134" s="77"/>
      <c r="T2134" s="79">
        <v>44529.499074074076</v>
      </c>
      <c r="U2134" s="80" t="s">
        <v>5784</v>
      </c>
      <c r="V2134" s="77"/>
      <c r="W2134" s="77"/>
      <c r="X2134" s="81" t="s">
        <v>7783</v>
      </c>
      <c r="Y2134" s="77"/>
    </row>
    <row r="2135" spans="1:25" x14ac:dyDescent="0.25">
      <c r="A2135" s="62" t="s">
        <v>1424</v>
      </c>
      <c r="B2135" s="62" t="s">
        <v>1668</v>
      </c>
      <c r="C2135" s="63"/>
      <c r="D2135" s="64"/>
      <c r="E2135" s="65"/>
      <c r="F2135" s="66"/>
      <c r="G2135" s="63" t="str">
        <f>IF(Edges[[#This Row],[Relationship]]="Tweet","Skip","Show")</f>
        <v>Show</v>
      </c>
      <c r="H2135" s="67"/>
      <c r="I2135" s="68"/>
      <c r="J2135" s="68"/>
      <c r="K2135" s="34"/>
      <c r="L2135" s="75">
        <v>2135</v>
      </c>
      <c r="M213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35" s="77" t="s">
        <v>2278</v>
      </c>
      <c r="O2135" s="79">
        <v>44529.499247685184</v>
      </c>
      <c r="P2135" s="77" t="s">
        <v>3145</v>
      </c>
      <c r="Q2135" s="80" t="s">
        <v>3888</v>
      </c>
      <c r="R2135" s="77" t="s">
        <v>4018</v>
      </c>
      <c r="S2135" s="77"/>
      <c r="T2135" s="79">
        <v>44529.499247685184</v>
      </c>
      <c r="U2135" s="80" t="s">
        <v>5785</v>
      </c>
      <c r="V2135" s="77"/>
      <c r="W2135" s="77"/>
      <c r="X2135" s="81" t="s">
        <v>7784</v>
      </c>
      <c r="Y2135" s="77"/>
    </row>
    <row r="2136" spans="1:25" x14ac:dyDescent="0.25">
      <c r="A2136" s="62" t="s">
        <v>1425</v>
      </c>
      <c r="B2136" s="62" t="s">
        <v>1863</v>
      </c>
      <c r="C2136" s="63"/>
      <c r="D2136" s="64"/>
      <c r="E2136" s="65"/>
      <c r="F2136" s="66"/>
      <c r="G2136" s="63" t="str">
        <f>IF(Edges[[#This Row],[Relationship]]="Tweet","Skip","Show")</f>
        <v>Show</v>
      </c>
      <c r="H2136" s="67"/>
      <c r="I2136" s="68"/>
      <c r="J2136" s="68"/>
      <c r="K2136" s="34"/>
      <c r="L2136" s="75">
        <v>2136</v>
      </c>
      <c r="M213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36" s="77" t="s">
        <v>2278</v>
      </c>
      <c r="O2136" s="79">
        <v>44529.499444444446</v>
      </c>
      <c r="P2136" s="77" t="s">
        <v>2534</v>
      </c>
      <c r="Q2136" s="77"/>
      <c r="R2136" s="77"/>
      <c r="S2136" s="77"/>
      <c r="T2136" s="79">
        <v>44529.499444444446</v>
      </c>
      <c r="U2136" s="80" t="s">
        <v>5786</v>
      </c>
      <c r="V2136" s="77"/>
      <c r="W2136" s="77"/>
      <c r="X2136" s="81" t="s">
        <v>7785</v>
      </c>
      <c r="Y2136" s="77"/>
    </row>
    <row r="2137" spans="1:25" x14ac:dyDescent="0.25">
      <c r="A2137" s="62" t="s">
        <v>1426</v>
      </c>
      <c r="B2137" s="62" t="s">
        <v>1660</v>
      </c>
      <c r="C2137" s="63"/>
      <c r="D2137" s="64"/>
      <c r="E2137" s="65"/>
      <c r="F2137" s="66"/>
      <c r="G2137" s="63" t="str">
        <f>IF(Edges[[#This Row],[Relationship]]="Tweet","Skip","Show")</f>
        <v>Show</v>
      </c>
      <c r="H2137" s="67"/>
      <c r="I2137" s="68"/>
      <c r="J2137" s="68"/>
      <c r="K2137" s="34"/>
      <c r="L2137" s="75">
        <v>2137</v>
      </c>
      <c r="M213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37" s="77" t="s">
        <v>2278</v>
      </c>
      <c r="O2137" s="79">
        <v>44529.499548611115</v>
      </c>
      <c r="P2137" s="77" t="s">
        <v>3017</v>
      </c>
      <c r="Q2137" s="77"/>
      <c r="R2137" s="77"/>
      <c r="S2137" s="77"/>
      <c r="T2137" s="79">
        <v>44529.499548611115</v>
      </c>
      <c r="U2137" s="80" t="s">
        <v>5787</v>
      </c>
      <c r="V2137" s="77"/>
      <c r="W2137" s="77"/>
      <c r="X2137" s="81" t="s">
        <v>7786</v>
      </c>
      <c r="Y2137" s="77"/>
    </row>
    <row r="2138" spans="1:25" x14ac:dyDescent="0.25">
      <c r="A2138" s="62" t="s">
        <v>1427</v>
      </c>
      <c r="B2138" s="62" t="s">
        <v>1660</v>
      </c>
      <c r="C2138" s="63"/>
      <c r="D2138" s="64"/>
      <c r="E2138" s="65"/>
      <c r="F2138" s="66"/>
      <c r="G2138" s="63" t="str">
        <f>IF(Edges[[#This Row],[Relationship]]="Tweet","Skip","Show")</f>
        <v>Show</v>
      </c>
      <c r="H2138" s="67"/>
      <c r="I2138" s="68"/>
      <c r="J2138" s="68"/>
      <c r="K2138" s="34"/>
      <c r="L2138" s="75">
        <v>2138</v>
      </c>
      <c r="M213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38" s="77" t="s">
        <v>2278</v>
      </c>
      <c r="O2138" s="79">
        <v>44529.499768518515</v>
      </c>
      <c r="P2138" s="77" t="s">
        <v>3017</v>
      </c>
      <c r="Q2138" s="77"/>
      <c r="R2138" s="77"/>
      <c r="S2138" s="77"/>
      <c r="T2138" s="79">
        <v>44529.499768518515</v>
      </c>
      <c r="U2138" s="80" t="s">
        <v>5788</v>
      </c>
      <c r="V2138" s="77"/>
      <c r="W2138" s="77"/>
      <c r="X2138" s="81" t="s">
        <v>7787</v>
      </c>
      <c r="Y2138" s="77"/>
    </row>
    <row r="2139" spans="1:25" x14ac:dyDescent="0.25">
      <c r="A2139" s="62" t="s">
        <v>1428</v>
      </c>
      <c r="B2139" s="62" t="s">
        <v>1428</v>
      </c>
      <c r="C2139" s="63"/>
      <c r="D2139" s="64"/>
      <c r="E2139" s="65"/>
      <c r="F2139" s="66"/>
      <c r="G2139" s="63" t="str">
        <f>IF(Edges[[#This Row],[Relationship]]="Tweet","Skip","Show")</f>
        <v>Skip</v>
      </c>
      <c r="H2139" s="67"/>
      <c r="I2139" s="68"/>
      <c r="J2139" s="68"/>
      <c r="K2139" s="34"/>
      <c r="L2139" s="75">
        <v>2139</v>
      </c>
      <c r="M213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39" s="77" t="s">
        <v>178</v>
      </c>
      <c r="O2139" s="79">
        <v>44529.482685185183</v>
      </c>
      <c r="P2139" s="77" t="s">
        <v>3146</v>
      </c>
      <c r="Q2139" s="80" t="s">
        <v>3889</v>
      </c>
      <c r="R2139" s="77" t="s">
        <v>4018</v>
      </c>
      <c r="S2139" s="77"/>
      <c r="T2139" s="79">
        <v>44529.482685185183</v>
      </c>
      <c r="U2139" s="80" t="s">
        <v>5789</v>
      </c>
      <c r="V2139" s="77"/>
      <c r="W2139" s="77"/>
      <c r="X2139" s="81" t="s">
        <v>7788</v>
      </c>
      <c r="Y2139" s="77"/>
    </row>
    <row r="2140" spans="1:25" x14ac:dyDescent="0.25">
      <c r="A2140" s="62" t="s">
        <v>1429</v>
      </c>
      <c r="B2140" s="62" t="s">
        <v>1428</v>
      </c>
      <c r="C2140" s="63"/>
      <c r="D2140" s="64"/>
      <c r="E2140" s="65"/>
      <c r="F2140" s="66"/>
      <c r="G2140" s="63" t="str">
        <f>IF(Edges[[#This Row],[Relationship]]="Tweet","Skip","Show")</f>
        <v>Show</v>
      </c>
      <c r="H2140" s="67"/>
      <c r="I2140" s="68"/>
      <c r="J2140" s="68"/>
      <c r="K2140" s="34"/>
      <c r="L2140" s="75">
        <v>2140</v>
      </c>
      <c r="M214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40" s="77" t="s">
        <v>2278</v>
      </c>
      <c r="O2140" s="79">
        <v>44529.499803240738</v>
      </c>
      <c r="P2140" s="77" t="s">
        <v>3147</v>
      </c>
      <c r="Q2140" s="77"/>
      <c r="R2140" s="77"/>
      <c r="S2140" s="77"/>
      <c r="T2140" s="79">
        <v>44529.499803240738</v>
      </c>
      <c r="U2140" s="80" t="s">
        <v>5790</v>
      </c>
      <c r="V2140" s="77"/>
      <c r="W2140" s="77"/>
      <c r="X2140" s="81" t="s">
        <v>7789</v>
      </c>
      <c r="Y2140" s="77"/>
    </row>
    <row r="2141" spans="1:25" x14ac:dyDescent="0.25">
      <c r="A2141" s="62" t="s">
        <v>1430</v>
      </c>
      <c r="B2141" s="62" t="s">
        <v>1627</v>
      </c>
      <c r="C2141" s="63"/>
      <c r="D2141" s="64"/>
      <c r="E2141" s="65"/>
      <c r="F2141" s="66"/>
      <c r="G2141" s="63" t="str">
        <f>IF(Edges[[#This Row],[Relationship]]="Tweet","Skip","Show")</f>
        <v>Show</v>
      </c>
      <c r="H2141" s="67"/>
      <c r="I2141" s="68"/>
      <c r="J2141" s="68"/>
      <c r="K2141" s="34"/>
      <c r="L2141" s="75">
        <v>2141</v>
      </c>
      <c r="M214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41" s="77" t="s">
        <v>2278</v>
      </c>
      <c r="O2141" s="79">
        <v>44529.4999537037</v>
      </c>
      <c r="P2141" s="77" t="s">
        <v>3073</v>
      </c>
      <c r="Q2141" s="77"/>
      <c r="R2141" s="77"/>
      <c r="S2141" s="77"/>
      <c r="T2141" s="79">
        <v>44529.4999537037</v>
      </c>
      <c r="U2141" s="80" t="s">
        <v>5791</v>
      </c>
      <c r="V2141" s="77"/>
      <c r="W2141" s="77"/>
      <c r="X2141" s="81" t="s">
        <v>7790</v>
      </c>
      <c r="Y2141" s="77"/>
    </row>
    <row r="2142" spans="1:25" x14ac:dyDescent="0.25">
      <c r="A2142" s="62" t="s">
        <v>1431</v>
      </c>
      <c r="B2142" s="62" t="s">
        <v>1631</v>
      </c>
      <c r="C2142" s="63"/>
      <c r="D2142" s="64"/>
      <c r="E2142" s="65"/>
      <c r="F2142" s="66"/>
      <c r="G2142" s="63" t="str">
        <f>IF(Edges[[#This Row],[Relationship]]="Tweet","Skip","Show")</f>
        <v>Show</v>
      </c>
      <c r="H2142" s="67"/>
      <c r="I2142" s="68"/>
      <c r="J2142" s="68"/>
      <c r="K2142" s="34"/>
      <c r="L2142" s="75">
        <v>2142</v>
      </c>
      <c r="M214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42" s="77" t="s">
        <v>2278</v>
      </c>
      <c r="O2142" s="79">
        <v>44529.5</v>
      </c>
      <c r="P2142" s="77" t="s">
        <v>2784</v>
      </c>
      <c r="Q2142" s="77"/>
      <c r="R2142" s="77"/>
      <c r="S2142" s="77"/>
      <c r="T2142" s="79">
        <v>44529.5</v>
      </c>
      <c r="U2142" s="80" t="s">
        <v>5792</v>
      </c>
      <c r="V2142" s="77"/>
      <c r="W2142" s="77"/>
      <c r="X2142" s="81" t="s">
        <v>7791</v>
      </c>
      <c r="Y2142" s="77"/>
    </row>
    <row r="2143" spans="1:25" x14ac:dyDescent="0.25">
      <c r="A2143" s="62" t="s">
        <v>1432</v>
      </c>
      <c r="B2143" s="62" t="s">
        <v>1432</v>
      </c>
      <c r="C2143" s="63"/>
      <c r="D2143" s="64"/>
      <c r="E2143" s="65"/>
      <c r="F2143" s="66"/>
      <c r="G2143" s="63" t="str">
        <f>IF(Edges[[#This Row],[Relationship]]="Tweet","Skip","Show")</f>
        <v>Skip</v>
      </c>
      <c r="H2143" s="67"/>
      <c r="I2143" s="68"/>
      <c r="J2143" s="68"/>
      <c r="K2143" s="34"/>
      <c r="L2143" s="75">
        <v>2143</v>
      </c>
      <c r="M214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43" s="77" t="s">
        <v>178</v>
      </c>
      <c r="O2143" s="79">
        <v>44529.500127314815</v>
      </c>
      <c r="P2143" s="77" t="s">
        <v>3148</v>
      </c>
      <c r="Q2143" s="80" t="s">
        <v>3890</v>
      </c>
      <c r="R2143" s="77" t="s">
        <v>4090</v>
      </c>
      <c r="S2143" s="77" t="s">
        <v>4201</v>
      </c>
      <c r="T2143" s="79">
        <v>44529.500127314815</v>
      </c>
      <c r="U2143" s="80" t="s">
        <v>5793</v>
      </c>
      <c r="V2143" s="77"/>
      <c r="W2143" s="77"/>
      <c r="X2143" s="81" t="s">
        <v>7792</v>
      </c>
      <c r="Y2143" s="77"/>
    </row>
    <row r="2144" spans="1:25" x14ac:dyDescent="0.25">
      <c r="A2144" s="62" t="s">
        <v>1433</v>
      </c>
      <c r="B2144" s="62" t="s">
        <v>1660</v>
      </c>
      <c r="C2144" s="63"/>
      <c r="D2144" s="64"/>
      <c r="E2144" s="65"/>
      <c r="F2144" s="66"/>
      <c r="G2144" s="63" t="str">
        <f>IF(Edges[[#This Row],[Relationship]]="Tweet","Skip","Show")</f>
        <v>Show</v>
      </c>
      <c r="H2144" s="67"/>
      <c r="I2144" s="68"/>
      <c r="J2144" s="68"/>
      <c r="K2144" s="34"/>
      <c r="L2144" s="75">
        <v>2144</v>
      </c>
      <c r="M214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44" s="77" t="s">
        <v>2278</v>
      </c>
      <c r="O2144" s="79">
        <v>44529.500185185185</v>
      </c>
      <c r="P2144" s="77" t="s">
        <v>3017</v>
      </c>
      <c r="Q2144" s="77"/>
      <c r="R2144" s="77"/>
      <c r="S2144" s="77"/>
      <c r="T2144" s="79">
        <v>44529.500185185185</v>
      </c>
      <c r="U2144" s="80" t="s">
        <v>5794</v>
      </c>
      <c r="V2144" s="77"/>
      <c r="W2144" s="77"/>
      <c r="X2144" s="81" t="s">
        <v>7793</v>
      </c>
      <c r="Y2144" s="77"/>
    </row>
    <row r="2145" spans="1:25" x14ac:dyDescent="0.25">
      <c r="A2145" s="62" t="s">
        <v>1434</v>
      </c>
      <c r="B2145" s="62" t="s">
        <v>1667</v>
      </c>
      <c r="C2145" s="63"/>
      <c r="D2145" s="64"/>
      <c r="E2145" s="65"/>
      <c r="F2145" s="66"/>
      <c r="G2145" s="63" t="str">
        <f>IF(Edges[[#This Row],[Relationship]]="Tweet","Skip","Show")</f>
        <v>Show</v>
      </c>
      <c r="H2145" s="67"/>
      <c r="I2145" s="68"/>
      <c r="J2145" s="68"/>
      <c r="K2145" s="34"/>
      <c r="L2145" s="75">
        <v>2145</v>
      </c>
      <c r="M214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45" s="77" t="s">
        <v>2278</v>
      </c>
      <c r="O2145" s="79">
        <v>44529.500300925924</v>
      </c>
      <c r="P2145" s="77" t="s">
        <v>2284</v>
      </c>
      <c r="Q2145" s="77"/>
      <c r="R2145" s="77"/>
      <c r="S2145" s="77"/>
      <c r="T2145" s="79">
        <v>44529.500300925924</v>
      </c>
      <c r="U2145" s="80" t="s">
        <v>5795</v>
      </c>
      <c r="V2145" s="77"/>
      <c r="W2145" s="77"/>
      <c r="X2145" s="81" t="s">
        <v>7794</v>
      </c>
      <c r="Y2145" s="77"/>
    </row>
    <row r="2146" spans="1:25" x14ac:dyDescent="0.25">
      <c r="A2146" s="62" t="s">
        <v>1434</v>
      </c>
      <c r="B2146" s="62" t="s">
        <v>1668</v>
      </c>
      <c r="C2146" s="63"/>
      <c r="D2146" s="64"/>
      <c r="E2146" s="65"/>
      <c r="F2146" s="66"/>
      <c r="G2146" s="63" t="str">
        <f>IF(Edges[[#This Row],[Relationship]]="Tweet","Skip","Show")</f>
        <v>Show</v>
      </c>
      <c r="H2146" s="67"/>
      <c r="I2146" s="68"/>
      <c r="J2146" s="68"/>
      <c r="K2146" s="34"/>
      <c r="L2146" s="75">
        <v>2146</v>
      </c>
      <c r="M214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46" s="77" t="s">
        <v>2278</v>
      </c>
      <c r="O2146" s="79">
        <v>44529.500300925924</v>
      </c>
      <c r="P2146" s="77" t="s">
        <v>2284</v>
      </c>
      <c r="Q2146" s="77"/>
      <c r="R2146" s="77"/>
      <c r="S2146" s="77"/>
      <c r="T2146" s="79">
        <v>44529.500300925924</v>
      </c>
      <c r="U2146" s="80" t="s">
        <v>5795</v>
      </c>
      <c r="V2146" s="77"/>
      <c r="W2146" s="77"/>
      <c r="X2146" s="81" t="s">
        <v>7794</v>
      </c>
      <c r="Y2146" s="77"/>
    </row>
    <row r="2147" spans="1:25" x14ac:dyDescent="0.25">
      <c r="A2147" s="62" t="s">
        <v>1435</v>
      </c>
      <c r="B2147" s="62" t="s">
        <v>1478</v>
      </c>
      <c r="C2147" s="63"/>
      <c r="D2147" s="64"/>
      <c r="E2147" s="65"/>
      <c r="F2147" s="66"/>
      <c r="G2147" s="63" t="str">
        <f>IF(Edges[[#This Row],[Relationship]]="Tweet","Skip","Show")</f>
        <v>Show</v>
      </c>
      <c r="H2147" s="67"/>
      <c r="I2147" s="68"/>
      <c r="J2147" s="68"/>
      <c r="K2147" s="34"/>
      <c r="L2147" s="75">
        <v>2147</v>
      </c>
      <c r="M214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47" s="77" t="s">
        <v>2278</v>
      </c>
      <c r="O2147" s="79">
        <v>44529.500300925924</v>
      </c>
      <c r="P2147" s="77" t="s">
        <v>2294</v>
      </c>
      <c r="Q2147" s="77"/>
      <c r="R2147" s="77"/>
      <c r="S2147" s="77" t="s">
        <v>4104</v>
      </c>
      <c r="T2147" s="79">
        <v>44529.500300925924</v>
      </c>
      <c r="U2147" s="80" t="s">
        <v>5796</v>
      </c>
      <c r="V2147" s="77"/>
      <c r="W2147" s="77"/>
      <c r="X2147" s="81" t="s">
        <v>7795</v>
      </c>
      <c r="Y2147" s="77"/>
    </row>
    <row r="2148" spans="1:25" x14ac:dyDescent="0.25">
      <c r="A2148" s="62" t="s">
        <v>1436</v>
      </c>
      <c r="B2148" s="62" t="s">
        <v>2104</v>
      </c>
      <c r="C2148" s="63"/>
      <c r="D2148" s="64"/>
      <c r="E2148" s="65"/>
      <c r="F2148" s="66"/>
      <c r="G2148" s="63" t="str">
        <f>IF(Edges[[#This Row],[Relationship]]="Tweet","Skip","Show")</f>
        <v>Show</v>
      </c>
      <c r="H2148" s="67"/>
      <c r="I2148" s="68"/>
      <c r="J2148" s="68"/>
      <c r="K2148" s="34"/>
      <c r="L2148" s="75">
        <v>2148</v>
      </c>
      <c r="M214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48" s="77" t="s">
        <v>2278</v>
      </c>
      <c r="O2148" s="79">
        <v>44529.500462962962</v>
      </c>
      <c r="P2148" s="77" t="s">
        <v>3149</v>
      </c>
      <c r="Q2148" s="80" t="s">
        <v>3891</v>
      </c>
      <c r="R2148" s="77" t="s">
        <v>4018</v>
      </c>
      <c r="S2148" s="77" t="s">
        <v>4202</v>
      </c>
      <c r="T2148" s="79">
        <v>44529.500462962962</v>
      </c>
      <c r="U2148" s="80" t="s">
        <v>5797</v>
      </c>
      <c r="V2148" s="77"/>
      <c r="W2148" s="77"/>
      <c r="X2148" s="81" t="s">
        <v>7796</v>
      </c>
      <c r="Y2148" s="77"/>
    </row>
    <row r="2149" spans="1:25" x14ac:dyDescent="0.25">
      <c r="A2149" s="62" t="s">
        <v>1437</v>
      </c>
      <c r="B2149" s="62" t="s">
        <v>1708</v>
      </c>
      <c r="C2149" s="63"/>
      <c r="D2149" s="64"/>
      <c r="E2149" s="65"/>
      <c r="F2149" s="66"/>
      <c r="G2149" s="63" t="str">
        <f>IF(Edges[[#This Row],[Relationship]]="Tweet","Skip","Show")</f>
        <v>Show</v>
      </c>
      <c r="H2149" s="67"/>
      <c r="I2149" s="68"/>
      <c r="J2149" s="68"/>
      <c r="K2149" s="34"/>
      <c r="L2149" s="75">
        <v>2149</v>
      </c>
      <c r="M214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49" s="77" t="s">
        <v>2278</v>
      </c>
      <c r="O2149" s="79">
        <v>44529.448148148149</v>
      </c>
      <c r="P2149" s="77" t="s">
        <v>3150</v>
      </c>
      <c r="Q2149" s="77"/>
      <c r="R2149" s="77"/>
      <c r="S2149" s="77" t="s">
        <v>1668</v>
      </c>
      <c r="T2149" s="79">
        <v>44529.448148148149</v>
      </c>
      <c r="U2149" s="80" t="s">
        <v>5798</v>
      </c>
      <c r="V2149" s="77"/>
      <c r="W2149" s="77"/>
      <c r="X2149" s="81" t="s">
        <v>7797</v>
      </c>
      <c r="Y2149" s="77"/>
    </row>
    <row r="2150" spans="1:25" x14ac:dyDescent="0.25">
      <c r="A2150" s="62" t="s">
        <v>1437</v>
      </c>
      <c r="B2150" s="62" t="s">
        <v>1437</v>
      </c>
      <c r="C2150" s="63"/>
      <c r="D2150" s="64"/>
      <c r="E2150" s="65"/>
      <c r="F2150" s="66"/>
      <c r="G2150" s="63" t="str">
        <f>IF(Edges[[#This Row],[Relationship]]="Tweet","Skip","Show")</f>
        <v>Skip</v>
      </c>
      <c r="H2150" s="67"/>
      <c r="I2150" s="68"/>
      <c r="J2150" s="68"/>
      <c r="K2150" s="34"/>
      <c r="L2150" s="75">
        <v>2150</v>
      </c>
      <c r="M215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50" s="77" t="s">
        <v>178</v>
      </c>
      <c r="O2150" s="79">
        <v>44529.474907407406</v>
      </c>
      <c r="P2150" s="77" t="s">
        <v>3151</v>
      </c>
      <c r="Q2150" s="80" t="s">
        <v>3892</v>
      </c>
      <c r="R2150" s="77" t="s">
        <v>4018</v>
      </c>
      <c r="S2150" s="77"/>
      <c r="T2150" s="79">
        <v>44529.474907407406</v>
      </c>
      <c r="U2150" s="80" t="s">
        <v>5799</v>
      </c>
      <c r="V2150" s="77"/>
      <c r="W2150" s="77"/>
      <c r="X2150" s="81" t="s">
        <v>7798</v>
      </c>
      <c r="Y2150" s="77"/>
    </row>
    <row r="2151" spans="1:25" x14ac:dyDescent="0.25">
      <c r="A2151" s="62" t="s">
        <v>1437</v>
      </c>
      <c r="B2151" s="62" t="s">
        <v>1437</v>
      </c>
      <c r="C2151" s="63"/>
      <c r="D2151" s="64"/>
      <c r="E2151" s="65"/>
      <c r="F2151" s="66"/>
      <c r="G2151" s="63" t="str">
        <f>IF(Edges[[#This Row],[Relationship]]="Tweet","Skip","Show")</f>
        <v>Skip</v>
      </c>
      <c r="H2151" s="67"/>
      <c r="I2151" s="68"/>
      <c r="J2151" s="68"/>
      <c r="K2151" s="34"/>
      <c r="L2151" s="75">
        <v>2151</v>
      </c>
      <c r="M215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51" s="77" t="s">
        <v>178</v>
      </c>
      <c r="O2151" s="79">
        <v>44529.478171296294</v>
      </c>
      <c r="P2151" s="77" t="s">
        <v>3152</v>
      </c>
      <c r="Q2151" s="80" t="s">
        <v>3893</v>
      </c>
      <c r="R2151" s="77" t="s">
        <v>4018</v>
      </c>
      <c r="S2151" s="77"/>
      <c r="T2151" s="79">
        <v>44529.478171296294</v>
      </c>
      <c r="U2151" s="80" t="s">
        <v>5800</v>
      </c>
      <c r="V2151" s="77"/>
      <c r="W2151" s="77"/>
      <c r="X2151" s="81" t="s">
        <v>7799</v>
      </c>
      <c r="Y2151" s="81" t="s">
        <v>8478</v>
      </c>
    </row>
    <row r="2152" spans="1:25" x14ac:dyDescent="0.25">
      <c r="A2152" s="62" t="s">
        <v>1438</v>
      </c>
      <c r="B2152" s="62" t="s">
        <v>1437</v>
      </c>
      <c r="C2152" s="63"/>
      <c r="D2152" s="64"/>
      <c r="E2152" s="65"/>
      <c r="F2152" s="66"/>
      <c r="G2152" s="63" t="str">
        <f>IF(Edges[[#This Row],[Relationship]]="Tweet","Skip","Show")</f>
        <v>Show</v>
      </c>
      <c r="H2152" s="67"/>
      <c r="I2152" s="68"/>
      <c r="J2152" s="68"/>
      <c r="K2152" s="34"/>
      <c r="L2152" s="75">
        <v>2152</v>
      </c>
      <c r="M215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52" s="77" t="s">
        <v>2278</v>
      </c>
      <c r="O2152" s="79">
        <v>44529.500590277778</v>
      </c>
      <c r="P2152" s="77" t="s">
        <v>3153</v>
      </c>
      <c r="Q2152" s="77"/>
      <c r="R2152" s="77"/>
      <c r="S2152" s="77"/>
      <c r="T2152" s="79">
        <v>44529.500590277778</v>
      </c>
      <c r="U2152" s="80" t="s">
        <v>5801</v>
      </c>
      <c r="V2152" s="77"/>
      <c r="W2152" s="77"/>
      <c r="X2152" s="81" t="s">
        <v>7800</v>
      </c>
      <c r="Y2152" s="77"/>
    </row>
    <row r="2153" spans="1:25" x14ac:dyDescent="0.25">
      <c r="A2153" s="62" t="s">
        <v>1439</v>
      </c>
      <c r="B2153" s="62" t="s">
        <v>1627</v>
      </c>
      <c r="C2153" s="63"/>
      <c r="D2153" s="64"/>
      <c r="E2153" s="65"/>
      <c r="F2153" s="66"/>
      <c r="G2153" s="63" t="str">
        <f>IF(Edges[[#This Row],[Relationship]]="Tweet","Skip","Show")</f>
        <v>Show</v>
      </c>
      <c r="H2153" s="67"/>
      <c r="I2153" s="68"/>
      <c r="J2153" s="68"/>
      <c r="K2153" s="34"/>
      <c r="L2153" s="75">
        <v>2153</v>
      </c>
      <c r="M215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53" s="77" t="s">
        <v>2278</v>
      </c>
      <c r="O2153" s="79">
        <v>44529.500671296293</v>
      </c>
      <c r="P2153" s="77" t="s">
        <v>3073</v>
      </c>
      <c r="Q2153" s="77"/>
      <c r="R2153" s="77"/>
      <c r="S2153" s="77"/>
      <c r="T2153" s="79">
        <v>44529.500671296293</v>
      </c>
      <c r="U2153" s="80" t="s">
        <v>5802</v>
      </c>
      <c r="V2153" s="77"/>
      <c r="W2153" s="77"/>
      <c r="X2153" s="81" t="s">
        <v>7801</v>
      </c>
      <c r="Y2153" s="77"/>
    </row>
    <row r="2154" spans="1:25" x14ac:dyDescent="0.25">
      <c r="A2154" s="62" t="s">
        <v>1440</v>
      </c>
      <c r="B2154" s="62" t="s">
        <v>1528</v>
      </c>
      <c r="C2154" s="63"/>
      <c r="D2154" s="64"/>
      <c r="E2154" s="65"/>
      <c r="F2154" s="66"/>
      <c r="G2154" s="63" t="str">
        <f>IF(Edges[[#This Row],[Relationship]]="Tweet","Skip","Show")</f>
        <v>Show</v>
      </c>
      <c r="H2154" s="67"/>
      <c r="I2154" s="68"/>
      <c r="J2154" s="68"/>
      <c r="K2154" s="34"/>
      <c r="L2154" s="75">
        <v>2154</v>
      </c>
      <c r="M215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54" s="77" t="s">
        <v>2278</v>
      </c>
      <c r="O2154" s="79">
        <v>44529.500914351855</v>
      </c>
      <c r="P2154" s="77" t="s">
        <v>2572</v>
      </c>
      <c r="Q2154" s="80" t="s">
        <v>3615</v>
      </c>
      <c r="R2154" s="77" t="s">
        <v>4017</v>
      </c>
      <c r="S2154" s="77" t="s">
        <v>4116</v>
      </c>
      <c r="T2154" s="79">
        <v>44529.500914351855</v>
      </c>
      <c r="U2154" s="80" t="s">
        <v>5803</v>
      </c>
      <c r="V2154" s="77"/>
      <c r="W2154" s="77"/>
      <c r="X2154" s="81" t="s">
        <v>7802</v>
      </c>
      <c r="Y2154" s="77"/>
    </row>
    <row r="2155" spans="1:25" x14ac:dyDescent="0.25">
      <c r="A2155" s="62" t="s">
        <v>1441</v>
      </c>
      <c r="B2155" s="62" t="s">
        <v>1627</v>
      </c>
      <c r="C2155" s="63"/>
      <c r="D2155" s="64"/>
      <c r="E2155" s="65"/>
      <c r="F2155" s="66"/>
      <c r="G2155" s="63" t="str">
        <f>IF(Edges[[#This Row],[Relationship]]="Tweet","Skip","Show")</f>
        <v>Show</v>
      </c>
      <c r="H2155" s="67"/>
      <c r="I2155" s="68"/>
      <c r="J2155" s="68"/>
      <c r="K2155" s="34"/>
      <c r="L2155" s="75">
        <v>2155</v>
      </c>
      <c r="M215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55" s="77" t="s">
        <v>2278</v>
      </c>
      <c r="O2155" s="79">
        <v>44529.500925925924</v>
      </c>
      <c r="P2155" s="77" t="s">
        <v>3073</v>
      </c>
      <c r="Q2155" s="77"/>
      <c r="R2155" s="77"/>
      <c r="S2155" s="77"/>
      <c r="T2155" s="79">
        <v>44529.500925925924</v>
      </c>
      <c r="U2155" s="80" t="s">
        <v>5804</v>
      </c>
      <c r="V2155" s="77"/>
      <c r="W2155" s="77"/>
      <c r="X2155" s="81" t="s">
        <v>7803</v>
      </c>
      <c r="Y2155" s="77"/>
    </row>
    <row r="2156" spans="1:25" x14ac:dyDescent="0.25">
      <c r="A2156" s="62" t="s">
        <v>1442</v>
      </c>
      <c r="B2156" s="62" t="s">
        <v>1863</v>
      </c>
      <c r="C2156" s="63"/>
      <c r="D2156" s="64"/>
      <c r="E2156" s="65"/>
      <c r="F2156" s="66"/>
      <c r="G2156" s="63" t="str">
        <f>IF(Edges[[#This Row],[Relationship]]="Tweet","Skip","Show")</f>
        <v>Show</v>
      </c>
      <c r="H2156" s="67"/>
      <c r="I2156" s="68"/>
      <c r="J2156" s="68"/>
      <c r="K2156" s="34"/>
      <c r="L2156" s="75">
        <v>2156</v>
      </c>
      <c r="M215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56" s="77" t="s">
        <v>2278</v>
      </c>
      <c r="O2156" s="79">
        <v>44529.500949074078</v>
      </c>
      <c r="P2156" s="77" t="s">
        <v>2534</v>
      </c>
      <c r="Q2156" s="77"/>
      <c r="R2156" s="77"/>
      <c r="S2156" s="77"/>
      <c r="T2156" s="79">
        <v>44529.500949074078</v>
      </c>
      <c r="U2156" s="80" t="s">
        <v>5805</v>
      </c>
      <c r="V2156" s="77"/>
      <c r="W2156" s="77"/>
      <c r="X2156" s="81" t="s">
        <v>7804</v>
      </c>
      <c r="Y2156" s="77"/>
    </row>
    <row r="2157" spans="1:25" x14ac:dyDescent="0.25">
      <c r="A2157" s="62" t="s">
        <v>1443</v>
      </c>
      <c r="B2157" s="62" t="s">
        <v>1627</v>
      </c>
      <c r="C2157" s="63"/>
      <c r="D2157" s="64"/>
      <c r="E2157" s="65"/>
      <c r="F2157" s="66"/>
      <c r="G2157" s="63" t="str">
        <f>IF(Edges[[#This Row],[Relationship]]="Tweet","Skip","Show")</f>
        <v>Show</v>
      </c>
      <c r="H2157" s="67"/>
      <c r="I2157" s="68"/>
      <c r="J2157" s="68"/>
      <c r="K2157" s="34"/>
      <c r="L2157" s="75">
        <v>2157</v>
      </c>
      <c r="M215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57" s="77" t="s">
        <v>2278</v>
      </c>
      <c r="O2157" s="79">
        <v>44529.501018518517</v>
      </c>
      <c r="P2157" s="77" t="s">
        <v>3073</v>
      </c>
      <c r="Q2157" s="77"/>
      <c r="R2157" s="77"/>
      <c r="S2157" s="77"/>
      <c r="T2157" s="79">
        <v>44529.501018518517</v>
      </c>
      <c r="U2157" s="80" t="s">
        <v>5806</v>
      </c>
      <c r="V2157" s="77"/>
      <c r="W2157" s="77"/>
      <c r="X2157" s="81" t="s">
        <v>7805</v>
      </c>
      <c r="Y2157" s="77"/>
    </row>
    <row r="2158" spans="1:25" x14ac:dyDescent="0.25">
      <c r="A2158" s="62" t="s">
        <v>1444</v>
      </c>
      <c r="B2158" s="62" t="s">
        <v>1660</v>
      </c>
      <c r="C2158" s="63"/>
      <c r="D2158" s="64"/>
      <c r="E2158" s="65"/>
      <c r="F2158" s="66"/>
      <c r="G2158" s="63" t="str">
        <f>IF(Edges[[#This Row],[Relationship]]="Tweet","Skip","Show")</f>
        <v>Show</v>
      </c>
      <c r="H2158" s="67"/>
      <c r="I2158" s="68"/>
      <c r="J2158" s="68"/>
      <c r="K2158" s="34"/>
      <c r="L2158" s="75">
        <v>2158</v>
      </c>
      <c r="M215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58" s="77" t="s">
        <v>2278</v>
      </c>
      <c r="O2158" s="79">
        <v>44529.501192129632</v>
      </c>
      <c r="P2158" s="77" t="s">
        <v>3017</v>
      </c>
      <c r="Q2158" s="77"/>
      <c r="R2158" s="77"/>
      <c r="S2158" s="77"/>
      <c r="T2158" s="79">
        <v>44529.501192129632</v>
      </c>
      <c r="U2158" s="80" t="s">
        <v>5807</v>
      </c>
      <c r="V2158" s="77"/>
      <c r="W2158" s="77"/>
      <c r="X2158" s="81" t="s">
        <v>7806</v>
      </c>
      <c r="Y2158" s="77"/>
    </row>
    <row r="2159" spans="1:25" x14ac:dyDescent="0.25">
      <c r="A2159" s="62" t="s">
        <v>1445</v>
      </c>
      <c r="B2159" s="62" t="s">
        <v>1445</v>
      </c>
      <c r="C2159" s="63"/>
      <c r="D2159" s="64"/>
      <c r="E2159" s="65"/>
      <c r="F2159" s="66"/>
      <c r="G2159" s="63" t="str">
        <f>IF(Edges[[#This Row],[Relationship]]="Tweet","Skip","Show")</f>
        <v>Skip</v>
      </c>
      <c r="H2159" s="67"/>
      <c r="I2159" s="68"/>
      <c r="J2159" s="68"/>
      <c r="K2159" s="34"/>
      <c r="L2159" s="75">
        <v>2159</v>
      </c>
      <c r="M215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59" s="77" t="s">
        <v>178</v>
      </c>
      <c r="O2159" s="79">
        <v>44529.50141203704</v>
      </c>
      <c r="P2159" s="77" t="s">
        <v>3154</v>
      </c>
      <c r="Q2159" s="80" t="s">
        <v>3894</v>
      </c>
      <c r="R2159" s="77" t="s">
        <v>4018</v>
      </c>
      <c r="S2159" s="77"/>
      <c r="T2159" s="79">
        <v>44529.50141203704</v>
      </c>
      <c r="U2159" s="80" t="s">
        <v>5808</v>
      </c>
      <c r="V2159" s="77"/>
      <c r="W2159" s="77"/>
      <c r="X2159" s="81" t="s">
        <v>7807</v>
      </c>
      <c r="Y2159" s="77"/>
    </row>
    <row r="2160" spans="1:25" x14ac:dyDescent="0.25">
      <c r="A2160" s="62" t="s">
        <v>1446</v>
      </c>
      <c r="B2160" s="62" t="s">
        <v>1660</v>
      </c>
      <c r="C2160" s="63"/>
      <c r="D2160" s="64"/>
      <c r="E2160" s="65"/>
      <c r="F2160" s="66"/>
      <c r="G2160" s="63" t="str">
        <f>IF(Edges[[#This Row],[Relationship]]="Tweet","Skip","Show")</f>
        <v>Show</v>
      </c>
      <c r="H2160" s="67"/>
      <c r="I2160" s="68"/>
      <c r="J2160" s="68"/>
      <c r="K2160" s="34"/>
      <c r="L2160" s="75">
        <v>2160</v>
      </c>
      <c r="M216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60" s="77" t="s">
        <v>2278</v>
      </c>
      <c r="O2160" s="79">
        <v>44529.501585648148</v>
      </c>
      <c r="P2160" s="77" t="s">
        <v>3017</v>
      </c>
      <c r="Q2160" s="77"/>
      <c r="R2160" s="77"/>
      <c r="S2160" s="77"/>
      <c r="T2160" s="79">
        <v>44529.501585648148</v>
      </c>
      <c r="U2160" s="80" t="s">
        <v>5809</v>
      </c>
      <c r="V2160" s="77"/>
      <c r="W2160" s="77"/>
      <c r="X2160" s="81" t="s">
        <v>7808</v>
      </c>
      <c r="Y2160" s="77"/>
    </row>
    <row r="2161" spans="1:25" x14ac:dyDescent="0.25">
      <c r="A2161" s="62" t="s">
        <v>1447</v>
      </c>
      <c r="B2161" s="62" t="s">
        <v>1631</v>
      </c>
      <c r="C2161" s="63"/>
      <c r="D2161" s="64"/>
      <c r="E2161" s="65"/>
      <c r="F2161" s="66"/>
      <c r="G2161" s="63" t="str">
        <f>IF(Edges[[#This Row],[Relationship]]="Tweet","Skip","Show")</f>
        <v>Show</v>
      </c>
      <c r="H2161" s="67"/>
      <c r="I2161" s="68"/>
      <c r="J2161" s="68"/>
      <c r="K2161" s="34"/>
      <c r="L2161" s="75">
        <v>2161</v>
      </c>
      <c r="M216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61" s="77" t="s">
        <v>2278</v>
      </c>
      <c r="O2161" s="79">
        <v>44529.501643518517</v>
      </c>
      <c r="P2161" s="77" t="s">
        <v>2784</v>
      </c>
      <c r="Q2161" s="77"/>
      <c r="R2161" s="77"/>
      <c r="S2161" s="77"/>
      <c r="T2161" s="79">
        <v>44529.501643518517</v>
      </c>
      <c r="U2161" s="80" t="s">
        <v>5810</v>
      </c>
      <c r="V2161" s="77"/>
      <c r="W2161" s="77"/>
      <c r="X2161" s="81" t="s">
        <v>7809</v>
      </c>
      <c r="Y2161" s="77"/>
    </row>
    <row r="2162" spans="1:25" x14ac:dyDescent="0.25">
      <c r="A2162" s="62" t="s">
        <v>1448</v>
      </c>
      <c r="B2162" s="62" t="s">
        <v>1718</v>
      </c>
      <c r="C2162" s="63"/>
      <c r="D2162" s="64"/>
      <c r="E2162" s="65"/>
      <c r="F2162" s="66"/>
      <c r="G2162" s="63" t="str">
        <f>IF(Edges[[#This Row],[Relationship]]="Tweet","Skip","Show")</f>
        <v>Show</v>
      </c>
      <c r="H2162" s="67"/>
      <c r="I2162" s="68"/>
      <c r="J2162" s="68"/>
      <c r="K2162" s="34"/>
      <c r="L2162" s="75">
        <v>2162</v>
      </c>
      <c r="M216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62" s="77" t="s">
        <v>2278</v>
      </c>
      <c r="O2162" s="79">
        <v>44529.50172453704</v>
      </c>
      <c r="P2162" s="77" t="s">
        <v>2337</v>
      </c>
      <c r="Q2162" s="77"/>
      <c r="R2162" s="77"/>
      <c r="S2162" s="77"/>
      <c r="T2162" s="79">
        <v>44529.50172453704</v>
      </c>
      <c r="U2162" s="80" t="s">
        <v>5811</v>
      </c>
      <c r="V2162" s="77"/>
      <c r="W2162" s="77"/>
      <c r="X2162" s="81" t="s">
        <v>7810</v>
      </c>
      <c r="Y2162" s="77"/>
    </row>
    <row r="2163" spans="1:25" x14ac:dyDescent="0.25">
      <c r="A2163" s="62" t="s">
        <v>1449</v>
      </c>
      <c r="B2163" s="62" t="s">
        <v>2105</v>
      </c>
      <c r="C2163" s="63"/>
      <c r="D2163" s="64"/>
      <c r="E2163" s="65"/>
      <c r="F2163" s="66"/>
      <c r="G2163" s="63" t="str">
        <f>IF(Edges[[#This Row],[Relationship]]="Tweet","Skip","Show")</f>
        <v>Show</v>
      </c>
      <c r="H2163" s="67"/>
      <c r="I2163" s="68"/>
      <c r="J2163" s="68"/>
      <c r="K2163" s="34"/>
      <c r="L2163" s="75">
        <v>2163</v>
      </c>
      <c r="M216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63" s="77" t="s">
        <v>2279</v>
      </c>
      <c r="O2163" s="79">
        <v>44529.50172453704</v>
      </c>
      <c r="P2163" s="77" t="s">
        <v>3155</v>
      </c>
      <c r="Q2163" s="77"/>
      <c r="R2163" s="77"/>
      <c r="S2163" s="77"/>
      <c r="T2163" s="79">
        <v>44529.50172453704</v>
      </c>
      <c r="U2163" s="80" t="s">
        <v>5812</v>
      </c>
      <c r="V2163" s="77"/>
      <c r="W2163" s="77"/>
      <c r="X2163" s="81" t="s">
        <v>7811</v>
      </c>
      <c r="Y2163" s="81" t="s">
        <v>8479</v>
      </c>
    </row>
    <row r="2164" spans="1:25" x14ac:dyDescent="0.25">
      <c r="A2164" s="62" t="s">
        <v>1450</v>
      </c>
      <c r="B2164" s="62" t="s">
        <v>1660</v>
      </c>
      <c r="C2164" s="63"/>
      <c r="D2164" s="64"/>
      <c r="E2164" s="65"/>
      <c r="F2164" s="66"/>
      <c r="G2164" s="63" t="str">
        <f>IF(Edges[[#This Row],[Relationship]]="Tweet","Skip","Show")</f>
        <v>Show</v>
      </c>
      <c r="H2164" s="67"/>
      <c r="I2164" s="68"/>
      <c r="J2164" s="68"/>
      <c r="K2164" s="34"/>
      <c r="L2164" s="75">
        <v>2164</v>
      </c>
      <c r="M216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64" s="77" t="s">
        <v>2278</v>
      </c>
      <c r="O2164" s="79">
        <v>44529.501817129632</v>
      </c>
      <c r="P2164" s="77" t="s">
        <v>3017</v>
      </c>
      <c r="Q2164" s="77"/>
      <c r="R2164" s="77"/>
      <c r="S2164" s="77"/>
      <c r="T2164" s="79">
        <v>44529.501817129632</v>
      </c>
      <c r="U2164" s="80" t="s">
        <v>5813</v>
      </c>
      <c r="V2164" s="77"/>
      <c r="W2164" s="77"/>
      <c r="X2164" s="81" t="s">
        <v>7812</v>
      </c>
      <c r="Y2164" s="77"/>
    </row>
    <row r="2165" spans="1:25" x14ac:dyDescent="0.25">
      <c r="A2165" s="62" t="s">
        <v>1451</v>
      </c>
      <c r="B2165" s="62" t="s">
        <v>1660</v>
      </c>
      <c r="C2165" s="63"/>
      <c r="D2165" s="64"/>
      <c r="E2165" s="65"/>
      <c r="F2165" s="66"/>
      <c r="G2165" s="63" t="str">
        <f>IF(Edges[[#This Row],[Relationship]]="Tweet","Skip","Show")</f>
        <v>Show</v>
      </c>
      <c r="H2165" s="67"/>
      <c r="I2165" s="68"/>
      <c r="J2165" s="68"/>
      <c r="K2165" s="34"/>
      <c r="L2165" s="75">
        <v>2165</v>
      </c>
      <c r="M216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65" s="77" t="s">
        <v>2278</v>
      </c>
      <c r="O2165" s="79">
        <v>44529.50199074074</v>
      </c>
      <c r="P2165" s="77" t="s">
        <v>3017</v>
      </c>
      <c r="Q2165" s="77"/>
      <c r="R2165" s="77"/>
      <c r="S2165" s="77"/>
      <c r="T2165" s="79">
        <v>44529.50199074074</v>
      </c>
      <c r="U2165" s="80" t="s">
        <v>5814</v>
      </c>
      <c r="V2165" s="77"/>
      <c r="W2165" s="77"/>
      <c r="X2165" s="81" t="s">
        <v>7813</v>
      </c>
      <c r="Y2165" s="77"/>
    </row>
    <row r="2166" spans="1:25" x14ac:dyDescent="0.25">
      <c r="A2166" s="62" t="s">
        <v>1452</v>
      </c>
      <c r="B2166" s="62" t="s">
        <v>1452</v>
      </c>
      <c r="C2166" s="63"/>
      <c r="D2166" s="64"/>
      <c r="E2166" s="65"/>
      <c r="F2166" s="66"/>
      <c r="G2166" s="63" t="str">
        <f>IF(Edges[[#This Row],[Relationship]]="Tweet","Skip","Show")</f>
        <v>Skip</v>
      </c>
      <c r="H2166" s="67"/>
      <c r="I2166" s="68"/>
      <c r="J2166" s="68"/>
      <c r="K2166" s="34"/>
      <c r="L2166" s="75">
        <v>2166</v>
      </c>
      <c r="M216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66" s="77" t="s">
        <v>178</v>
      </c>
      <c r="O2166" s="79">
        <v>44529.501388888886</v>
      </c>
      <c r="P2166" s="77" t="s">
        <v>3156</v>
      </c>
      <c r="Q2166" s="80" t="s">
        <v>3895</v>
      </c>
      <c r="R2166" s="77" t="s">
        <v>4091</v>
      </c>
      <c r="S2166" s="77"/>
      <c r="T2166" s="79">
        <v>44529.501388888886</v>
      </c>
      <c r="U2166" s="80" t="s">
        <v>5815</v>
      </c>
      <c r="V2166" s="77"/>
      <c r="W2166" s="77"/>
      <c r="X2166" s="81" t="s">
        <v>7814</v>
      </c>
      <c r="Y2166" s="77"/>
    </row>
    <row r="2167" spans="1:25" x14ac:dyDescent="0.25">
      <c r="A2167" s="62" t="s">
        <v>1452</v>
      </c>
      <c r="B2167" s="62" t="s">
        <v>1452</v>
      </c>
      <c r="C2167" s="63"/>
      <c r="D2167" s="64"/>
      <c r="E2167" s="65"/>
      <c r="F2167" s="66"/>
      <c r="G2167" s="63" t="str">
        <f>IF(Edges[[#This Row],[Relationship]]="Tweet","Skip","Show")</f>
        <v>Skip</v>
      </c>
      <c r="H2167" s="67"/>
      <c r="I2167" s="68"/>
      <c r="J2167" s="68"/>
      <c r="K2167" s="34"/>
      <c r="L2167" s="75">
        <v>2167</v>
      </c>
      <c r="M216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67" s="77" t="s">
        <v>178</v>
      </c>
      <c r="O2167" s="79">
        <v>44529.502083333333</v>
      </c>
      <c r="P2167" s="77" t="s">
        <v>3157</v>
      </c>
      <c r="Q2167" s="80" t="s">
        <v>3896</v>
      </c>
      <c r="R2167" s="77" t="s">
        <v>4091</v>
      </c>
      <c r="S2167" s="77"/>
      <c r="T2167" s="79">
        <v>44529.502083333333</v>
      </c>
      <c r="U2167" s="80" t="s">
        <v>5816</v>
      </c>
      <c r="V2167" s="77"/>
      <c r="W2167" s="77"/>
      <c r="X2167" s="81" t="s">
        <v>7815</v>
      </c>
      <c r="Y2167" s="77"/>
    </row>
    <row r="2168" spans="1:25" x14ac:dyDescent="0.25">
      <c r="A2168" s="62" t="s">
        <v>1453</v>
      </c>
      <c r="B2168" s="62" t="s">
        <v>1691</v>
      </c>
      <c r="C2168" s="63"/>
      <c r="D2168" s="64"/>
      <c r="E2168" s="65"/>
      <c r="F2168" s="66"/>
      <c r="G2168" s="63" t="str">
        <f>IF(Edges[[#This Row],[Relationship]]="Tweet","Skip","Show")</f>
        <v>Show</v>
      </c>
      <c r="H2168" s="67"/>
      <c r="I2168" s="68"/>
      <c r="J2168" s="68"/>
      <c r="K2168" s="34"/>
      <c r="L2168" s="75">
        <v>2168</v>
      </c>
      <c r="M216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68" s="77" t="s">
        <v>2278</v>
      </c>
      <c r="O2168" s="79">
        <v>44529.502152777779</v>
      </c>
      <c r="P2168" s="77" t="s">
        <v>2303</v>
      </c>
      <c r="Q2168" s="77"/>
      <c r="R2168" s="77"/>
      <c r="S2168" s="77"/>
      <c r="T2168" s="79">
        <v>44529.502152777779</v>
      </c>
      <c r="U2168" s="80" t="s">
        <v>5817</v>
      </c>
      <c r="V2168" s="77"/>
      <c r="W2168" s="77"/>
      <c r="X2168" s="81" t="s">
        <v>7816</v>
      </c>
      <c r="Y2168" s="77"/>
    </row>
    <row r="2169" spans="1:25" x14ac:dyDescent="0.25">
      <c r="A2169" s="62" t="s">
        <v>1454</v>
      </c>
      <c r="B2169" s="62" t="s">
        <v>1607</v>
      </c>
      <c r="C2169" s="63"/>
      <c r="D2169" s="64"/>
      <c r="E2169" s="65"/>
      <c r="F2169" s="66"/>
      <c r="G2169" s="63" t="str">
        <f>IF(Edges[[#This Row],[Relationship]]="Tweet","Skip","Show")</f>
        <v>Show</v>
      </c>
      <c r="H2169" s="67"/>
      <c r="I2169" s="68"/>
      <c r="J2169" s="68"/>
      <c r="K2169" s="34"/>
      <c r="L2169" s="75">
        <v>2169</v>
      </c>
      <c r="M216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69" s="77" t="s">
        <v>2278</v>
      </c>
      <c r="O2169" s="79">
        <v>44529.502164351848</v>
      </c>
      <c r="P2169" s="77" t="s">
        <v>3037</v>
      </c>
      <c r="Q2169" s="77"/>
      <c r="R2169" s="77"/>
      <c r="S2169" s="77"/>
      <c r="T2169" s="79">
        <v>44529.502164351848</v>
      </c>
      <c r="U2169" s="80" t="s">
        <v>5818</v>
      </c>
      <c r="V2169" s="77"/>
      <c r="W2169" s="77"/>
      <c r="X2169" s="81" t="s">
        <v>7817</v>
      </c>
      <c r="Y2169" s="77"/>
    </row>
    <row r="2170" spans="1:25" x14ac:dyDescent="0.25">
      <c r="A2170" s="62" t="s">
        <v>1455</v>
      </c>
      <c r="B2170" s="62" t="s">
        <v>1455</v>
      </c>
      <c r="C2170" s="63"/>
      <c r="D2170" s="64"/>
      <c r="E2170" s="65"/>
      <c r="F2170" s="66"/>
      <c r="G2170" s="63" t="str">
        <f>IF(Edges[[#This Row],[Relationship]]="Tweet","Skip","Show")</f>
        <v>Skip</v>
      </c>
      <c r="H2170" s="67"/>
      <c r="I2170" s="68"/>
      <c r="J2170" s="68"/>
      <c r="K2170" s="34"/>
      <c r="L2170" s="75">
        <v>2170</v>
      </c>
      <c r="M217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70" s="77" t="s">
        <v>178</v>
      </c>
      <c r="O2170" s="79">
        <v>44529.502418981479</v>
      </c>
      <c r="P2170" s="77" t="s">
        <v>3158</v>
      </c>
      <c r="Q2170" s="80" t="s">
        <v>3897</v>
      </c>
      <c r="R2170" s="77" t="s">
        <v>4018</v>
      </c>
      <c r="S2170" s="77" t="s">
        <v>4203</v>
      </c>
      <c r="T2170" s="79">
        <v>44529.502418981479</v>
      </c>
      <c r="U2170" s="80" t="s">
        <v>5819</v>
      </c>
      <c r="V2170" s="77"/>
      <c r="W2170" s="77"/>
      <c r="X2170" s="81" t="s">
        <v>7818</v>
      </c>
      <c r="Y2170" s="77"/>
    </row>
    <row r="2171" spans="1:25" x14ac:dyDescent="0.25">
      <c r="A2171" s="62" t="s">
        <v>1456</v>
      </c>
      <c r="B2171" s="62" t="s">
        <v>1630</v>
      </c>
      <c r="C2171" s="63"/>
      <c r="D2171" s="64"/>
      <c r="E2171" s="65"/>
      <c r="F2171" s="66"/>
      <c r="G2171" s="63" t="str">
        <f>IF(Edges[[#This Row],[Relationship]]="Tweet","Skip","Show")</f>
        <v>Show</v>
      </c>
      <c r="H2171" s="67"/>
      <c r="I2171" s="68"/>
      <c r="J2171" s="68"/>
      <c r="K2171" s="34"/>
      <c r="L2171" s="75">
        <v>2171</v>
      </c>
      <c r="M217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71" s="77" t="s">
        <v>2278</v>
      </c>
      <c r="O2171" s="79">
        <v>44529.502685185187</v>
      </c>
      <c r="P2171" s="77" t="s">
        <v>3048</v>
      </c>
      <c r="Q2171" s="77"/>
      <c r="R2171" s="77"/>
      <c r="S2171" s="77"/>
      <c r="T2171" s="79">
        <v>44529.502685185187</v>
      </c>
      <c r="U2171" s="80" t="s">
        <v>5820</v>
      </c>
      <c r="V2171" s="77"/>
      <c r="W2171" s="77"/>
      <c r="X2171" s="81" t="s">
        <v>7819</v>
      </c>
      <c r="Y2171" s="77"/>
    </row>
    <row r="2172" spans="1:25" x14ac:dyDescent="0.25">
      <c r="A2172" s="62" t="s">
        <v>1224</v>
      </c>
      <c r="B2172" s="62" t="s">
        <v>2106</v>
      </c>
      <c r="C2172" s="63"/>
      <c r="D2172" s="64"/>
      <c r="E2172" s="65"/>
      <c r="F2172" s="66"/>
      <c r="G2172" s="63" t="str">
        <f>IF(Edges[[#This Row],[Relationship]]="Tweet","Skip","Show")</f>
        <v>Show</v>
      </c>
      <c r="H2172" s="67"/>
      <c r="I2172" s="68"/>
      <c r="J2172" s="68"/>
      <c r="K2172" s="34"/>
      <c r="L2172" s="75">
        <v>2172</v>
      </c>
      <c r="M217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72" s="77" t="s">
        <v>2278</v>
      </c>
      <c r="O2172" s="79">
        <v>44529.455023148148</v>
      </c>
      <c r="P2172" s="77" t="s">
        <v>3159</v>
      </c>
      <c r="Q2172" s="77"/>
      <c r="R2172" s="77"/>
      <c r="S2172" s="77"/>
      <c r="T2172" s="79">
        <v>44529.455023148148</v>
      </c>
      <c r="U2172" s="80" t="s">
        <v>5821</v>
      </c>
      <c r="V2172" s="77"/>
      <c r="W2172" s="77"/>
      <c r="X2172" s="81" t="s">
        <v>7820</v>
      </c>
      <c r="Y2172" s="81" t="s">
        <v>7822</v>
      </c>
    </row>
    <row r="2173" spans="1:25" x14ac:dyDescent="0.25">
      <c r="A2173" s="62" t="s">
        <v>1224</v>
      </c>
      <c r="B2173" s="62" t="s">
        <v>2106</v>
      </c>
      <c r="C2173" s="63"/>
      <c r="D2173" s="64"/>
      <c r="E2173" s="65"/>
      <c r="F2173" s="66"/>
      <c r="G2173" s="63" t="str">
        <f>IF(Edges[[#This Row],[Relationship]]="Tweet","Skip","Show")</f>
        <v>Show</v>
      </c>
      <c r="H2173" s="67"/>
      <c r="I2173" s="68"/>
      <c r="J2173" s="68"/>
      <c r="K2173" s="34"/>
      <c r="L2173" s="75">
        <v>2173</v>
      </c>
      <c r="M217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73" s="77" t="s">
        <v>2278</v>
      </c>
      <c r="O2173" s="79">
        <v>44529.46738425926</v>
      </c>
      <c r="P2173" s="77" t="s">
        <v>3160</v>
      </c>
      <c r="Q2173" s="77"/>
      <c r="R2173" s="77"/>
      <c r="S2173" s="77"/>
      <c r="T2173" s="79">
        <v>44529.46738425926</v>
      </c>
      <c r="U2173" s="80" t="s">
        <v>5822</v>
      </c>
      <c r="V2173" s="77"/>
      <c r="W2173" s="77"/>
      <c r="X2173" s="81" t="s">
        <v>7821</v>
      </c>
      <c r="Y2173" s="81" t="s">
        <v>7822</v>
      </c>
    </row>
    <row r="2174" spans="1:25" x14ac:dyDescent="0.25">
      <c r="A2174" s="62" t="s">
        <v>1457</v>
      </c>
      <c r="B2174" s="62" t="s">
        <v>2106</v>
      </c>
      <c r="C2174" s="63"/>
      <c r="D2174" s="64"/>
      <c r="E2174" s="65"/>
      <c r="F2174" s="66"/>
      <c r="G2174" s="63" t="str">
        <f>IF(Edges[[#This Row],[Relationship]]="Tweet","Skip","Show")</f>
        <v>Show</v>
      </c>
      <c r="H2174" s="67"/>
      <c r="I2174" s="68"/>
      <c r="J2174" s="68"/>
      <c r="K2174" s="34"/>
      <c r="L2174" s="75">
        <v>2174</v>
      </c>
      <c r="M217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74" s="77" t="s">
        <v>2278</v>
      </c>
      <c r="O2174" s="79">
        <v>44529.414421296293</v>
      </c>
      <c r="P2174" s="77" t="s">
        <v>3161</v>
      </c>
      <c r="Q2174" s="80" t="s">
        <v>3898</v>
      </c>
      <c r="R2174" s="77" t="s">
        <v>4092</v>
      </c>
      <c r="S2174" s="77"/>
      <c r="T2174" s="79">
        <v>44529.414421296293</v>
      </c>
      <c r="U2174" s="80" t="s">
        <v>5823</v>
      </c>
      <c r="V2174" s="77"/>
      <c r="W2174" s="77"/>
      <c r="X2174" s="81" t="s">
        <v>7822</v>
      </c>
      <c r="Y2174" s="81" t="s">
        <v>8480</v>
      </c>
    </row>
    <row r="2175" spans="1:25" x14ac:dyDescent="0.25">
      <c r="A2175" s="62" t="s">
        <v>1457</v>
      </c>
      <c r="B2175" s="62" t="s">
        <v>2106</v>
      </c>
      <c r="C2175" s="63"/>
      <c r="D2175" s="64"/>
      <c r="E2175" s="65"/>
      <c r="F2175" s="66"/>
      <c r="G2175" s="63" t="str">
        <f>IF(Edges[[#This Row],[Relationship]]="Tweet","Skip","Show")</f>
        <v>Show</v>
      </c>
      <c r="H2175" s="67"/>
      <c r="I2175" s="68"/>
      <c r="J2175" s="68"/>
      <c r="K2175" s="34"/>
      <c r="L2175" s="75">
        <v>2175</v>
      </c>
      <c r="M217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75" s="77" t="s">
        <v>2278</v>
      </c>
      <c r="O2175" s="79">
        <v>44529.502870370372</v>
      </c>
      <c r="P2175" s="77" t="s">
        <v>3162</v>
      </c>
      <c r="Q2175" s="77"/>
      <c r="R2175" s="77"/>
      <c r="S2175" s="77"/>
      <c r="T2175" s="79">
        <v>44529.502870370372</v>
      </c>
      <c r="U2175" s="80" t="s">
        <v>5824</v>
      </c>
      <c r="V2175" s="77"/>
      <c r="W2175" s="77"/>
      <c r="X2175" s="81" t="s">
        <v>7823</v>
      </c>
      <c r="Y2175" s="81" t="s">
        <v>7820</v>
      </c>
    </row>
    <row r="2176" spans="1:25" x14ac:dyDescent="0.25">
      <c r="A2176" s="62" t="s">
        <v>1224</v>
      </c>
      <c r="B2176" s="62" t="s">
        <v>2107</v>
      </c>
      <c r="C2176" s="63"/>
      <c r="D2176" s="64"/>
      <c r="E2176" s="65"/>
      <c r="F2176" s="66"/>
      <c r="G2176" s="63" t="str">
        <f>IF(Edges[[#This Row],[Relationship]]="Tweet","Skip","Show")</f>
        <v>Show</v>
      </c>
      <c r="H2176" s="67"/>
      <c r="I2176" s="68"/>
      <c r="J2176" s="68"/>
      <c r="K2176" s="34"/>
      <c r="L2176" s="75">
        <v>2176</v>
      </c>
      <c r="M217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76" s="77" t="s">
        <v>2278</v>
      </c>
      <c r="O2176" s="79">
        <v>44529.455023148148</v>
      </c>
      <c r="P2176" s="77" t="s">
        <v>3159</v>
      </c>
      <c r="Q2176" s="77"/>
      <c r="R2176" s="77"/>
      <c r="S2176" s="77"/>
      <c r="T2176" s="79">
        <v>44529.455023148148</v>
      </c>
      <c r="U2176" s="80" t="s">
        <v>5821</v>
      </c>
      <c r="V2176" s="77"/>
      <c r="W2176" s="77"/>
      <c r="X2176" s="81" t="s">
        <v>7820</v>
      </c>
      <c r="Y2176" s="81" t="s">
        <v>7822</v>
      </c>
    </row>
    <row r="2177" spans="1:25" x14ac:dyDescent="0.25">
      <c r="A2177" s="62" t="s">
        <v>1224</v>
      </c>
      <c r="B2177" s="62" t="s">
        <v>2107</v>
      </c>
      <c r="C2177" s="63"/>
      <c r="D2177" s="64"/>
      <c r="E2177" s="65"/>
      <c r="F2177" s="66"/>
      <c r="G2177" s="63" t="str">
        <f>IF(Edges[[#This Row],[Relationship]]="Tweet","Skip","Show")</f>
        <v>Show</v>
      </c>
      <c r="H2177" s="67"/>
      <c r="I2177" s="68"/>
      <c r="J2177" s="68"/>
      <c r="K2177" s="34"/>
      <c r="L2177" s="75">
        <v>2177</v>
      </c>
      <c r="M217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77" s="77" t="s">
        <v>2278</v>
      </c>
      <c r="O2177" s="79">
        <v>44529.46738425926</v>
      </c>
      <c r="P2177" s="77" t="s">
        <v>3160</v>
      </c>
      <c r="Q2177" s="77"/>
      <c r="R2177" s="77"/>
      <c r="S2177" s="77"/>
      <c r="T2177" s="79">
        <v>44529.46738425926</v>
      </c>
      <c r="U2177" s="80" t="s">
        <v>5822</v>
      </c>
      <c r="V2177" s="77"/>
      <c r="W2177" s="77"/>
      <c r="X2177" s="81" t="s">
        <v>7821</v>
      </c>
      <c r="Y2177" s="81" t="s">
        <v>7822</v>
      </c>
    </row>
    <row r="2178" spans="1:25" x14ac:dyDescent="0.25">
      <c r="A2178" s="62" t="s">
        <v>1457</v>
      </c>
      <c r="B2178" s="62" t="s">
        <v>2107</v>
      </c>
      <c r="C2178" s="63"/>
      <c r="D2178" s="64"/>
      <c r="E2178" s="65"/>
      <c r="F2178" s="66"/>
      <c r="G2178" s="63" t="str">
        <f>IF(Edges[[#This Row],[Relationship]]="Tweet","Skip","Show")</f>
        <v>Show</v>
      </c>
      <c r="H2178" s="67"/>
      <c r="I2178" s="68"/>
      <c r="J2178" s="68"/>
      <c r="K2178" s="34"/>
      <c r="L2178" s="75">
        <v>2178</v>
      </c>
      <c r="M217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78" s="77" t="s">
        <v>2278</v>
      </c>
      <c r="O2178" s="79">
        <v>44529.414421296293</v>
      </c>
      <c r="P2178" s="77" t="s">
        <v>3161</v>
      </c>
      <c r="Q2178" s="80" t="s">
        <v>3898</v>
      </c>
      <c r="R2178" s="77" t="s">
        <v>4092</v>
      </c>
      <c r="S2178" s="77"/>
      <c r="T2178" s="79">
        <v>44529.414421296293</v>
      </c>
      <c r="U2178" s="80" t="s">
        <v>5823</v>
      </c>
      <c r="V2178" s="77"/>
      <c r="W2178" s="77"/>
      <c r="X2178" s="81" t="s">
        <v>7822</v>
      </c>
      <c r="Y2178" s="81" t="s">
        <v>8480</v>
      </c>
    </row>
    <row r="2179" spans="1:25" x14ac:dyDescent="0.25">
      <c r="A2179" s="62" t="s">
        <v>1457</v>
      </c>
      <c r="B2179" s="62" t="s">
        <v>2107</v>
      </c>
      <c r="C2179" s="63"/>
      <c r="D2179" s="64"/>
      <c r="E2179" s="65"/>
      <c r="F2179" s="66"/>
      <c r="G2179" s="63" t="str">
        <f>IF(Edges[[#This Row],[Relationship]]="Tweet","Skip","Show")</f>
        <v>Show</v>
      </c>
      <c r="H2179" s="67"/>
      <c r="I2179" s="68"/>
      <c r="J2179" s="68"/>
      <c r="K2179" s="34"/>
      <c r="L2179" s="75">
        <v>2179</v>
      </c>
      <c r="M217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79" s="77" t="s">
        <v>2278</v>
      </c>
      <c r="O2179" s="79">
        <v>44529.502870370372</v>
      </c>
      <c r="P2179" s="77" t="s">
        <v>3162</v>
      </c>
      <c r="Q2179" s="77"/>
      <c r="R2179" s="77"/>
      <c r="S2179" s="77"/>
      <c r="T2179" s="79">
        <v>44529.502870370372</v>
      </c>
      <c r="U2179" s="80" t="s">
        <v>5824</v>
      </c>
      <c r="V2179" s="77"/>
      <c r="W2179" s="77"/>
      <c r="X2179" s="81" t="s">
        <v>7823</v>
      </c>
      <c r="Y2179" s="81" t="s">
        <v>7820</v>
      </c>
    </row>
    <row r="2180" spans="1:25" x14ac:dyDescent="0.25">
      <c r="A2180" s="62" t="s">
        <v>1224</v>
      </c>
      <c r="B2180" s="62" t="s">
        <v>1457</v>
      </c>
      <c r="C2180" s="63"/>
      <c r="D2180" s="64"/>
      <c r="E2180" s="65"/>
      <c r="F2180" s="66"/>
      <c r="G2180" s="63" t="str">
        <f>IF(Edges[[#This Row],[Relationship]]="Tweet","Skip","Show")</f>
        <v>Show</v>
      </c>
      <c r="H2180" s="67"/>
      <c r="I2180" s="68"/>
      <c r="J2180" s="68"/>
      <c r="K2180" s="34"/>
      <c r="L2180" s="75">
        <v>2180</v>
      </c>
      <c r="M218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80" s="77" t="s">
        <v>2279</v>
      </c>
      <c r="O2180" s="79">
        <v>44529.455023148148</v>
      </c>
      <c r="P2180" s="77" t="s">
        <v>3159</v>
      </c>
      <c r="Q2180" s="77"/>
      <c r="R2180" s="77"/>
      <c r="S2180" s="77"/>
      <c r="T2180" s="79">
        <v>44529.455023148148</v>
      </c>
      <c r="U2180" s="80" t="s">
        <v>5821</v>
      </c>
      <c r="V2180" s="77"/>
      <c r="W2180" s="77"/>
      <c r="X2180" s="81" t="s">
        <v>7820</v>
      </c>
      <c r="Y2180" s="81" t="s">
        <v>7822</v>
      </c>
    </row>
    <row r="2181" spans="1:25" x14ac:dyDescent="0.25">
      <c r="A2181" s="62" t="s">
        <v>1224</v>
      </c>
      <c r="B2181" s="62" t="s">
        <v>1457</v>
      </c>
      <c r="C2181" s="63"/>
      <c r="D2181" s="64"/>
      <c r="E2181" s="65"/>
      <c r="F2181" s="66"/>
      <c r="G2181" s="63" t="str">
        <f>IF(Edges[[#This Row],[Relationship]]="Tweet","Skip","Show")</f>
        <v>Show</v>
      </c>
      <c r="H2181" s="67"/>
      <c r="I2181" s="68"/>
      <c r="J2181" s="68"/>
      <c r="K2181" s="34"/>
      <c r="L2181" s="75">
        <v>2181</v>
      </c>
      <c r="M218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81" s="77" t="s">
        <v>2279</v>
      </c>
      <c r="O2181" s="79">
        <v>44529.46738425926</v>
      </c>
      <c r="P2181" s="77" t="s">
        <v>3160</v>
      </c>
      <c r="Q2181" s="77"/>
      <c r="R2181" s="77"/>
      <c r="S2181" s="77"/>
      <c r="T2181" s="79">
        <v>44529.46738425926</v>
      </c>
      <c r="U2181" s="80" t="s">
        <v>5822</v>
      </c>
      <c r="V2181" s="77"/>
      <c r="W2181" s="77"/>
      <c r="X2181" s="81" t="s">
        <v>7821</v>
      </c>
      <c r="Y2181" s="81" t="s">
        <v>7822</v>
      </c>
    </row>
    <row r="2182" spans="1:25" x14ac:dyDescent="0.25">
      <c r="A2182" s="62" t="s">
        <v>1457</v>
      </c>
      <c r="B2182" s="62" t="s">
        <v>1224</v>
      </c>
      <c r="C2182" s="63"/>
      <c r="D2182" s="64"/>
      <c r="E2182" s="65"/>
      <c r="F2182" s="66"/>
      <c r="G2182" s="63" t="str">
        <f>IF(Edges[[#This Row],[Relationship]]="Tweet","Skip","Show")</f>
        <v>Show</v>
      </c>
      <c r="H2182" s="67"/>
      <c r="I2182" s="68"/>
      <c r="J2182" s="68"/>
      <c r="K2182" s="34"/>
      <c r="L2182" s="75">
        <v>2182</v>
      </c>
      <c r="M218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82" s="77" t="s">
        <v>2279</v>
      </c>
      <c r="O2182" s="79">
        <v>44529.414421296293</v>
      </c>
      <c r="P2182" s="77" t="s">
        <v>3161</v>
      </c>
      <c r="Q2182" s="80" t="s">
        <v>3898</v>
      </c>
      <c r="R2182" s="77" t="s">
        <v>4092</v>
      </c>
      <c r="S2182" s="77"/>
      <c r="T2182" s="79">
        <v>44529.414421296293</v>
      </c>
      <c r="U2182" s="80" t="s">
        <v>5823</v>
      </c>
      <c r="V2182" s="77"/>
      <c r="W2182" s="77"/>
      <c r="X2182" s="81" t="s">
        <v>7822</v>
      </c>
      <c r="Y2182" s="81" t="s">
        <v>8480</v>
      </c>
    </row>
    <row r="2183" spans="1:25" x14ac:dyDescent="0.25">
      <c r="A2183" s="62" t="s">
        <v>1457</v>
      </c>
      <c r="B2183" s="62" t="s">
        <v>1224</v>
      </c>
      <c r="C2183" s="63"/>
      <c r="D2183" s="64"/>
      <c r="E2183" s="65"/>
      <c r="F2183" s="66"/>
      <c r="G2183" s="63" t="str">
        <f>IF(Edges[[#This Row],[Relationship]]="Tweet","Skip","Show")</f>
        <v>Show</v>
      </c>
      <c r="H2183" s="67"/>
      <c r="I2183" s="68"/>
      <c r="J2183" s="68"/>
      <c r="K2183" s="34"/>
      <c r="L2183" s="75">
        <v>2183</v>
      </c>
      <c r="M218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83" s="77" t="s">
        <v>2279</v>
      </c>
      <c r="O2183" s="79">
        <v>44529.502870370372</v>
      </c>
      <c r="P2183" s="77" t="s">
        <v>3162</v>
      </c>
      <c r="Q2183" s="77"/>
      <c r="R2183" s="77"/>
      <c r="S2183" s="77"/>
      <c r="T2183" s="79">
        <v>44529.502870370372</v>
      </c>
      <c r="U2183" s="80" t="s">
        <v>5824</v>
      </c>
      <c r="V2183" s="77"/>
      <c r="W2183" s="77"/>
      <c r="X2183" s="81" t="s">
        <v>7823</v>
      </c>
      <c r="Y2183" s="81" t="s">
        <v>7820</v>
      </c>
    </row>
    <row r="2184" spans="1:25" x14ac:dyDescent="0.25">
      <c r="A2184" s="62" t="s">
        <v>1458</v>
      </c>
      <c r="B2184" s="62" t="s">
        <v>1261</v>
      </c>
      <c r="C2184" s="63"/>
      <c r="D2184" s="64"/>
      <c r="E2184" s="65"/>
      <c r="F2184" s="66"/>
      <c r="G2184" s="63" t="str">
        <f>IF(Edges[[#This Row],[Relationship]]="Tweet","Skip","Show")</f>
        <v>Show</v>
      </c>
      <c r="H2184" s="67"/>
      <c r="I2184" s="68"/>
      <c r="J2184" s="68"/>
      <c r="K2184" s="34"/>
      <c r="L2184" s="75">
        <v>2184</v>
      </c>
      <c r="M218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84" s="77" t="s">
        <v>2279</v>
      </c>
      <c r="O2184" s="79">
        <v>44529.503194444442</v>
      </c>
      <c r="P2184" s="77" t="s">
        <v>3163</v>
      </c>
      <c r="Q2184" s="77"/>
      <c r="R2184" s="77"/>
      <c r="S2184" s="77"/>
      <c r="T2184" s="79">
        <v>44529.503194444442</v>
      </c>
      <c r="U2184" s="80" t="s">
        <v>5825</v>
      </c>
      <c r="V2184" s="77"/>
      <c r="W2184" s="77"/>
      <c r="X2184" s="81" t="s">
        <v>7824</v>
      </c>
      <c r="Y2184" s="81" t="s">
        <v>8481</v>
      </c>
    </row>
    <row r="2185" spans="1:25" x14ac:dyDescent="0.25">
      <c r="A2185" s="62" t="s">
        <v>1459</v>
      </c>
      <c r="B2185" s="62" t="s">
        <v>1718</v>
      </c>
      <c r="C2185" s="63"/>
      <c r="D2185" s="64"/>
      <c r="E2185" s="65"/>
      <c r="F2185" s="66"/>
      <c r="G2185" s="63" t="str">
        <f>IF(Edges[[#This Row],[Relationship]]="Tweet","Skip","Show")</f>
        <v>Show</v>
      </c>
      <c r="H2185" s="67"/>
      <c r="I2185" s="68"/>
      <c r="J2185" s="68"/>
      <c r="K2185" s="34"/>
      <c r="L2185" s="75">
        <v>2185</v>
      </c>
      <c r="M218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85" s="77" t="s">
        <v>2278</v>
      </c>
      <c r="O2185" s="79">
        <v>44529.503252314818</v>
      </c>
      <c r="P2185" s="77" t="s">
        <v>2337</v>
      </c>
      <c r="Q2185" s="77"/>
      <c r="R2185" s="77"/>
      <c r="S2185" s="77"/>
      <c r="T2185" s="79">
        <v>44529.503252314818</v>
      </c>
      <c r="U2185" s="80" t="s">
        <v>5826</v>
      </c>
      <c r="V2185" s="77"/>
      <c r="W2185" s="77"/>
      <c r="X2185" s="81" t="s">
        <v>7825</v>
      </c>
      <c r="Y2185" s="77"/>
    </row>
    <row r="2186" spans="1:25" x14ac:dyDescent="0.25">
      <c r="A2186" s="62" t="s">
        <v>1460</v>
      </c>
      <c r="B2186" s="62" t="s">
        <v>1631</v>
      </c>
      <c r="C2186" s="63"/>
      <c r="D2186" s="64"/>
      <c r="E2186" s="65"/>
      <c r="F2186" s="66"/>
      <c r="G2186" s="63" t="str">
        <f>IF(Edges[[#This Row],[Relationship]]="Tweet","Skip","Show")</f>
        <v>Show</v>
      </c>
      <c r="H2186" s="67"/>
      <c r="I2186" s="68"/>
      <c r="J2186" s="68"/>
      <c r="K2186" s="34"/>
      <c r="L2186" s="75">
        <v>2186</v>
      </c>
      <c r="M218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86" s="77" t="s">
        <v>2278</v>
      </c>
      <c r="O2186" s="79">
        <v>44529.503495370373</v>
      </c>
      <c r="P2186" s="77" t="s">
        <v>2784</v>
      </c>
      <c r="Q2186" s="77"/>
      <c r="R2186" s="77"/>
      <c r="S2186" s="77"/>
      <c r="T2186" s="79">
        <v>44529.503495370373</v>
      </c>
      <c r="U2186" s="80" t="s">
        <v>5827</v>
      </c>
      <c r="V2186" s="77"/>
      <c r="W2186" s="77"/>
      <c r="X2186" s="81" t="s">
        <v>7826</v>
      </c>
      <c r="Y2186" s="77"/>
    </row>
    <row r="2187" spans="1:25" x14ac:dyDescent="0.25">
      <c r="A2187" s="62" t="s">
        <v>1461</v>
      </c>
      <c r="B2187" s="62" t="s">
        <v>1694</v>
      </c>
      <c r="C2187" s="63"/>
      <c r="D2187" s="64"/>
      <c r="E2187" s="65"/>
      <c r="F2187" s="66"/>
      <c r="G2187" s="63" t="str">
        <f>IF(Edges[[#This Row],[Relationship]]="Tweet","Skip","Show")</f>
        <v>Show</v>
      </c>
      <c r="H2187" s="67"/>
      <c r="I2187" s="68"/>
      <c r="J2187" s="68"/>
      <c r="K2187" s="34"/>
      <c r="L2187" s="75">
        <v>2187</v>
      </c>
      <c r="M218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87" s="77" t="s">
        <v>2279</v>
      </c>
      <c r="O2187" s="79">
        <v>44529.503750000003</v>
      </c>
      <c r="P2187" s="77" t="s">
        <v>3164</v>
      </c>
      <c r="Q2187" s="77"/>
      <c r="R2187" s="77"/>
      <c r="S2187" s="77"/>
      <c r="T2187" s="79">
        <v>44529.503750000003</v>
      </c>
      <c r="U2187" s="80" t="s">
        <v>5828</v>
      </c>
      <c r="V2187" s="77"/>
      <c r="W2187" s="77"/>
      <c r="X2187" s="81" t="s">
        <v>7827</v>
      </c>
      <c r="Y2187" s="81" t="s">
        <v>8300</v>
      </c>
    </row>
    <row r="2188" spans="1:25" x14ac:dyDescent="0.25">
      <c r="A2188" s="62" t="s">
        <v>1462</v>
      </c>
      <c r="B2188" s="62" t="s">
        <v>1627</v>
      </c>
      <c r="C2188" s="63"/>
      <c r="D2188" s="64"/>
      <c r="E2188" s="65"/>
      <c r="F2188" s="66"/>
      <c r="G2188" s="63" t="str">
        <f>IF(Edges[[#This Row],[Relationship]]="Tweet","Skip","Show")</f>
        <v>Show</v>
      </c>
      <c r="H2188" s="67"/>
      <c r="I2188" s="68"/>
      <c r="J2188" s="68"/>
      <c r="K2188" s="34"/>
      <c r="L2188" s="75">
        <v>2188</v>
      </c>
      <c r="M218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88" s="77" t="s">
        <v>2278</v>
      </c>
      <c r="O2188" s="79">
        <v>44529.503900462965</v>
      </c>
      <c r="P2188" s="77" t="s">
        <v>3073</v>
      </c>
      <c r="Q2188" s="77"/>
      <c r="R2188" s="77"/>
      <c r="S2188" s="77"/>
      <c r="T2188" s="79">
        <v>44529.503900462965</v>
      </c>
      <c r="U2188" s="80" t="s">
        <v>5829</v>
      </c>
      <c r="V2188" s="77"/>
      <c r="W2188" s="77"/>
      <c r="X2188" s="81" t="s">
        <v>7828</v>
      </c>
      <c r="Y2188" s="77"/>
    </row>
    <row r="2189" spans="1:25" x14ac:dyDescent="0.25">
      <c r="A2189" s="62" t="s">
        <v>1463</v>
      </c>
      <c r="B2189" s="62" t="s">
        <v>1463</v>
      </c>
      <c r="C2189" s="63"/>
      <c r="D2189" s="64"/>
      <c r="E2189" s="65"/>
      <c r="F2189" s="66"/>
      <c r="G2189" s="63" t="str">
        <f>IF(Edges[[#This Row],[Relationship]]="Tweet","Skip","Show")</f>
        <v>Skip</v>
      </c>
      <c r="H2189" s="67"/>
      <c r="I2189" s="68"/>
      <c r="J2189" s="68"/>
      <c r="K2189" s="34"/>
      <c r="L2189" s="75">
        <v>2189</v>
      </c>
      <c r="M218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89" s="77" t="s">
        <v>178</v>
      </c>
      <c r="O2189" s="79">
        <v>44529.504432870373</v>
      </c>
      <c r="P2189" s="77" t="s">
        <v>3165</v>
      </c>
      <c r="Q2189" s="77"/>
      <c r="R2189" s="77"/>
      <c r="S2189" s="77"/>
      <c r="T2189" s="79">
        <v>44529.504432870373</v>
      </c>
      <c r="U2189" s="80" t="s">
        <v>5830</v>
      </c>
      <c r="V2189" s="77"/>
      <c r="W2189" s="77"/>
      <c r="X2189" s="81" t="s">
        <v>7829</v>
      </c>
      <c r="Y2189" s="77"/>
    </row>
    <row r="2190" spans="1:25" x14ac:dyDescent="0.25">
      <c r="A2190" s="62" t="s">
        <v>1464</v>
      </c>
      <c r="B2190" s="62" t="s">
        <v>1464</v>
      </c>
      <c r="C2190" s="63"/>
      <c r="D2190" s="64"/>
      <c r="E2190" s="65"/>
      <c r="F2190" s="66"/>
      <c r="G2190" s="63" t="str">
        <f>IF(Edges[[#This Row],[Relationship]]="Tweet","Skip","Show")</f>
        <v>Skip</v>
      </c>
      <c r="H2190" s="67"/>
      <c r="I2190" s="68"/>
      <c r="J2190" s="68"/>
      <c r="K2190" s="34"/>
      <c r="L2190" s="75">
        <v>2190</v>
      </c>
      <c r="M219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90" s="77" t="s">
        <v>178</v>
      </c>
      <c r="O2190" s="79">
        <v>44529.504861111112</v>
      </c>
      <c r="P2190" s="77" t="s">
        <v>3166</v>
      </c>
      <c r="Q2190" s="80" t="s">
        <v>3899</v>
      </c>
      <c r="R2190" s="77" t="s">
        <v>4018</v>
      </c>
      <c r="S2190" s="77"/>
      <c r="T2190" s="79">
        <v>44529.504861111112</v>
      </c>
      <c r="U2190" s="80" t="s">
        <v>5831</v>
      </c>
      <c r="V2190" s="77"/>
      <c r="W2190" s="77"/>
      <c r="X2190" s="81" t="s">
        <v>7830</v>
      </c>
      <c r="Y2190" s="77"/>
    </row>
    <row r="2191" spans="1:25" x14ac:dyDescent="0.25">
      <c r="A2191" s="62" t="s">
        <v>1465</v>
      </c>
      <c r="B2191" s="62" t="s">
        <v>2001</v>
      </c>
      <c r="C2191" s="63"/>
      <c r="D2191" s="64"/>
      <c r="E2191" s="65"/>
      <c r="F2191" s="66"/>
      <c r="G2191" s="63" t="str">
        <f>IF(Edges[[#This Row],[Relationship]]="Tweet","Skip","Show")</f>
        <v>Show</v>
      </c>
      <c r="H2191" s="67"/>
      <c r="I2191" s="68"/>
      <c r="J2191" s="68"/>
      <c r="K2191" s="34"/>
      <c r="L2191" s="75">
        <v>2191</v>
      </c>
      <c r="M219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91" s="77" t="s">
        <v>2278</v>
      </c>
      <c r="O2191" s="79">
        <v>44529.505416666667</v>
      </c>
      <c r="P2191" s="77" t="s">
        <v>2858</v>
      </c>
      <c r="Q2191" s="77"/>
      <c r="R2191" s="77"/>
      <c r="S2191" s="77"/>
      <c r="T2191" s="79">
        <v>44529.505416666667</v>
      </c>
      <c r="U2191" s="80" t="s">
        <v>5832</v>
      </c>
      <c r="V2191" s="77"/>
      <c r="W2191" s="77"/>
      <c r="X2191" s="81" t="s">
        <v>7831</v>
      </c>
      <c r="Y2191" s="77"/>
    </row>
    <row r="2192" spans="1:25" x14ac:dyDescent="0.25">
      <c r="A2192" s="62" t="s">
        <v>1465</v>
      </c>
      <c r="B2192" s="62" t="s">
        <v>2002</v>
      </c>
      <c r="C2192" s="63"/>
      <c r="D2192" s="64"/>
      <c r="E2192" s="65"/>
      <c r="F2192" s="66"/>
      <c r="G2192" s="63" t="str">
        <f>IF(Edges[[#This Row],[Relationship]]="Tweet","Skip","Show")</f>
        <v>Show</v>
      </c>
      <c r="H2192" s="67"/>
      <c r="I2192" s="68"/>
      <c r="J2192" s="68"/>
      <c r="K2192" s="34"/>
      <c r="L2192" s="75">
        <v>2192</v>
      </c>
      <c r="M219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92" s="77" t="s">
        <v>2278</v>
      </c>
      <c r="O2192" s="79">
        <v>44529.505416666667</v>
      </c>
      <c r="P2192" s="77" t="s">
        <v>2858</v>
      </c>
      <c r="Q2192" s="77"/>
      <c r="R2192" s="77"/>
      <c r="S2192" s="77"/>
      <c r="T2192" s="79">
        <v>44529.505416666667</v>
      </c>
      <c r="U2192" s="80" t="s">
        <v>5832</v>
      </c>
      <c r="V2192" s="77"/>
      <c r="W2192" s="77"/>
      <c r="X2192" s="81" t="s">
        <v>7831</v>
      </c>
      <c r="Y2192" s="77"/>
    </row>
    <row r="2193" spans="1:25" x14ac:dyDescent="0.25">
      <c r="A2193" s="62" t="s">
        <v>1465</v>
      </c>
      <c r="B2193" s="62" t="s">
        <v>2003</v>
      </c>
      <c r="C2193" s="63"/>
      <c r="D2193" s="64"/>
      <c r="E2193" s="65"/>
      <c r="F2193" s="66"/>
      <c r="G2193" s="63" t="str">
        <f>IF(Edges[[#This Row],[Relationship]]="Tweet","Skip","Show")</f>
        <v>Show</v>
      </c>
      <c r="H2193" s="67"/>
      <c r="I2193" s="68"/>
      <c r="J2193" s="68"/>
      <c r="K2193" s="34"/>
      <c r="L2193" s="75">
        <v>2193</v>
      </c>
      <c r="M219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93" s="77" t="s">
        <v>2278</v>
      </c>
      <c r="O2193" s="79">
        <v>44529.505416666667</v>
      </c>
      <c r="P2193" s="77" t="s">
        <v>2858</v>
      </c>
      <c r="Q2193" s="77"/>
      <c r="R2193" s="77"/>
      <c r="S2193" s="77"/>
      <c r="T2193" s="79">
        <v>44529.505416666667</v>
      </c>
      <c r="U2193" s="80" t="s">
        <v>5832</v>
      </c>
      <c r="V2193" s="77"/>
      <c r="W2193" s="77"/>
      <c r="X2193" s="81" t="s">
        <v>7831</v>
      </c>
      <c r="Y2193" s="77"/>
    </row>
    <row r="2194" spans="1:25" x14ac:dyDescent="0.25">
      <c r="A2194" s="62" t="s">
        <v>1465</v>
      </c>
      <c r="B2194" s="62" t="s">
        <v>2004</v>
      </c>
      <c r="C2194" s="63"/>
      <c r="D2194" s="64"/>
      <c r="E2194" s="65"/>
      <c r="F2194" s="66"/>
      <c r="G2194" s="63" t="str">
        <f>IF(Edges[[#This Row],[Relationship]]="Tweet","Skip","Show")</f>
        <v>Show</v>
      </c>
      <c r="H2194" s="67"/>
      <c r="I2194" s="68"/>
      <c r="J2194" s="68"/>
      <c r="K2194" s="34"/>
      <c r="L2194" s="75">
        <v>2194</v>
      </c>
      <c r="M219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94" s="77" t="s">
        <v>2278</v>
      </c>
      <c r="O2194" s="79">
        <v>44529.505416666667</v>
      </c>
      <c r="P2194" s="77" t="s">
        <v>2858</v>
      </c>
      <c r="Q2194" s="77"/>
      <c r="R2194" s="77"/>
      <c r="S2194" s="77"/>
      <c r="T2194" s="79">
        <v>44529.505416666667</v>
      </c>
      <c r="U2194" s="80" t="s">
        <v>5832</v>
      </c>
      <c r="V2194" s="77"/>
      <c r="W2194" s="77"/>
      <c r="X2194" s="81" t="s">
        <v>7831</v>
      </c>
      <c r="Y2194" s="77"/>
    </row>
    <row r="2195" spans="1:25" x14ac:dyDescent="0.25">
      <c r="A2195" s="62" t="s">
        <v>1465</v>
      </c>
      <c r="B2195" s="62" t="s">
        <v>2005</v>
      </c>
      <c r="C2195" s="63"/>
      <c r="D2195" s="64"/>
      <c r="E2195" s="65"/>
      <c r="F2195" s="66"/>
      <c r="G2195" s="63" t="str">
        <f>IF(Edges[[#This Row],[Relationship]]="Tweet","Skip","Show")</f>
        <v>Show</v>
      </c>
      <c r="H2195" s="67"/>
      <c r="I2195" s="68"/>
      <c r="J2195" s="68"/>
      <c r="K2195" s="34"/>
      <c r="L2195" s="75">
        <v>2195</v>
      </c>
      <c r="M219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95" s="77" t="s">
        <v>2278</v>
      </c>
      <c r="O2195" s="79">
        <v>44529.505416666667</v>
      </c>
      <c r="P2195" s="77" t="s">
        <v>2858</v>
      </c>
      <c r="Q2195" s="77"/>
      <c r="R2195" s="77"/>
      <c r="S2195" s="77"/>
      <c r="T2195" s="79">
        <v>44529.505416666667</v>
      </c>
      <c r="U2195" s="80" t="s">
        <v>5832</v>
      </c>
      <c r="V2195" s="77"/>
      <c r="W2195" s="77"/>
      <c r="X2195" s="81" t="s">
        <v>7831</v>
      </c>
      <c r="Y2195" s="77"/>
    </row>
    <row r="2196" spans="1:25" x14ac:dyDescent="0.25">
      <c r="A2196" s="62" t="s">
        <v>1465</v>
      </c>
      <c r="B2196" s="62" t="s">
        <v>1657</v>
      </c>
      <c r="C2196" s="63"/>
      <c r="D2196" s="64"/>
      <c r="E2196" s="65"/>
      <c r="F2196" s="66"/>
      <c r="G2196" s="63" t="str">
        <f>IF(Edges[[#This Row],[Relationship]]="Tweet","Skip","Show")</f>
        <v>Show</v>
      </c>
      <c r="H2196" s="67"/>
      <c r="I2196" s="68"/>
      <c r="J2196" s="68"/>
      <c r="K2196" s="34"/>
      <c r="L2196" s="75">
        <v>2196</v>
      </c>
      <c r="M219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96" s="77" t="s">
        <v>2278</v>
      </c>
      <c r="O2196" s="79">
        <v>44529.505416666667</v>
      </c>
      <c r="P2196" s="77" t="s">
        <v>2858</v>
      </c>
      <c r="Q2196" s="77"/>
      <c r="R2196" s="77"/>
      <c r="S2196" s="77"/>
      <c r="T2196" s="79">
        <v>44529.505416666667</v>
      </c>
      <c r="U2196" s="80" t="s">
        <v>5832</v>
      </c>
      <c r="V2196" s="77"/>
      <c r="W2196" s="77"/>
      <c r="X2196" s="81" t="s">
        <v>7831</v>
      </c>
      <c r="Y2196" s="77"/>
    </row>
    <row r="2197" spans="1:25" x14ac:dyDescent="0.25">
      <c r="A2197" s="62" t="s">
        <v>1466</v>
      </c>
      <c r="B2197" s="62" t="s">
        <v>1660</v>
      </c>
      <c r="C2197" s="63"/>
      <c r="D2197" s="64"/>
      <c r="E2197" s="65"/>
      <c r="F2197" s="66"/>
      <c r="G2197" s="63" t="str">
        <f>IF(Edges[[#This Row],[Relationship]]="Tweet","Skip","Show")</f>
        <v>Show</v>
      </c>
      <c r="H2197" s="67"/>
      <c r="I2197" s="68"/>
      <c r="J2197" s="68"/>
      <c r="K2197" s="34"/>
      <c r="L2197" s="75">
        <v>2197</v>
      </c>
      <c r="M219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97" s="77" t="s">
        <v>2278</v>
      </c>
      <c r="O2197" s="79">
        <v>44529.505752314813</v>
      </c>
      <c r="P2197" s="77" t="s">
        <v>3017</v>
      </c>
      <c r="Q2197" s="77"/>
      <c r="R2197" s="77"/>
      <c r="S2197" s="77"/>
      <c r="T2197" s="79">
        <v>44529.505752314813</v>
      </c>
      <c r="U2197" s="80" t="s">
        <v>5833</v>
      </c>
      <c r="V2197" s="77"/>
      <c r="W2197" s="77"/>
      <c r="X2197" s="81" t="s">
        <v>7832</v>
      </c>
      <c r="Y2197" s="77"/>
    </row>
    <row r="2198" spans="1:25" x14ac:dyDescent="0.25">
      <c r="A2198" s="62" t="s">
        <v>1467</v>
      </c>
      <c r="B2198" s="62" t="s">
        <v>2108</v>
      </c>
      <c r="C2198" s="63"/>
      <c r="D2198" s="64"/>
      <c r="E2198" s="65"/>
      <c r="F2198" s="66"/>
      <c r="G2198" s="63" t="str">
        <f>IF(Edges[[#This Row],[Relationship]]="Tweet","Skip","Show")</f>
        <v>Show</v>
      </c>
      <c r="H2198" s="67"/>
      <c r="I2198" s="68"/>
      <c r="J2198" s="68"/>
      <c r="K2198" s="34"/>
      <c r="L2198" s="75">
        <v>2198</v>
      </c>
      <c r="M219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98" s="77" t="s">
        <v>2278</v>
      </c>
      <c r="O2198" s="79">
        <v>44529.506076388891</v>
      </c>
      <c r="P2198" s="77" t="s">
        <v>3167</v>
      </c>
      <c r="Q2198" s="77"/>
      <c r="R2198" s="77"/>
      <c r="S2198" s="77" t="s">
        <v>4204</v>
      </c>
      <c r="T2198" s="79">
        <v>44529.506076388891</v>
      </c>
      <c r="U2198" s="80" t="s">
        <v>5834</v>
      </c>
      <c r="V2198" s="77"/>
      <c r="W2198" s="77"/>
      <c r="X2198" s="81" t="s">
        <v>7833</v>
      </c>
      <c r="Y2198" s="77"/>
    </row>
    <row r="2199" spans="1:25" x14ac:dyDescent="0.25">
      <c r="A2199" s="62" t="s">
        <v>1467</v>
      </c>
      <c r="B2199" s="62" t="s">
        <v>1668</v>
      </c>
      <c r="C2199" s="63"/>
      <c r="D2199" s="64"/>
      <c r="E2199" s="65"/>
      <c r="F2199" s="66"/>
      <c r="G2199" s="63" t="str">
        <f>IF(Edges[[#This Row],[Relationship]]="Tweet","Skip","Show")</f>
        <v>Show</v>
      </c>
      <c r="H2199" s="67"/>
      <c r="I2199" s="68"/>
      <c r="J2199" s="68"/>
      <c r="K2199" s="34"/>
      <c r="L2199" s="75">
        <v>2199</v>
      </c>
      <c r="M219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199" s="77" t="s">
        <v>2278</v>
      </c>
      <c r="O2199" s="79">
        <v>44529.506076388891</v>
      </c>
      <c r="P2199" s="77" t="s">
        <v>3167</v>
      </c>
      <c r="Q2199" s="77"/>
      <c r="R2199" s="77"/>
      <c r="S2199" s="77" t="s">
        <v>4204</v>
      </c>
      <c r="T2199" s="79">
        <v>44529.506076388891</v>
      </c>
      <c r="U2199" s="80" t="s">
        <v>5834</v>
      </c>
      <c r="V2199" s="77"/>
      <c r="W2199" s="77"/>
      <c r="X2199" s="81" t="s">
        <v>7833</v>
      </c>
      <c r="Y2199" s="77"/>
    </row>
    <row r="2200" spans="1:25" x14ac:dyDescent="0.25">
      <c r="A2200" s="62" t="s">
        <v>1468</v>
      </c>
      <c r="B2200" s="62" t="s">
        <v>1468</v>
      </c>
      <c r="C2200" s="63"/>
      <c r="D2200" s="64"/>
      <c r="E2200" s="65"/>
      <c r="F2200" s="66"/>
      <c r="G2200" s="63" t="str">
        <f>IF(Edges[[#This Row],[Relationship]]="Tweet","Skip","Show")</f>
        <v>Skip</v>
      </c>
      <c r="H2200" s="67"/>
      <c r="I2200" s="68"/>
      <c r="J2200" s="68"/>
      <c r="K2200" s="34"/>
      <c r="L2200" s="75">
        <v>2200</v>
      </c>
      <c r="M220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00" s="77" t="s">
        <v>178</v>
      </c>
      <c r="O2200" s="79">
        <v>44529.506180555552</v>
      </c>
      <c r="P2200" s="77" t="s">
        <v>3168</v>
      </c>
      <c r="Q2200" s="77"/>
      <c r="R2200" s="77"/>
      <c r="S2200" s="77"/>
      <c r="T2200" s="79">
        <v>44529.506180555552</v>
      </c>
      <c r="U2200" s="80" t="s">
        <v>5835</v>
      </c>
      <c r="V2200" s="77"/>
      <c r="W2200" s="77"/>
      <c r="X2200" s="81" t="s">
        <v>7834</v>
      </c>
      <c r="Y2200" s="77"/>
    </row>
    <row r="2201" spans="1:25" x14ac:dyDescent="0.25">
      <c r="A2201" s="62" t="s">
        <v>1469</v>
      </c>
      <c r="B2201" s="62" t="s">
        <v>1668</v>
      </c>
      <c r="C2201" s="63"/>
      <c r="D2201" s="64"/>
      <c r="E2201" s="65"/>
      <c r="F2201" s="66"/>
      <c r="G2201" s="63" t="str">
        <f>IF(Edges[[#This Row],[Relationship]]="Tweet","Skip","Show")</f>
        <v>Show</v>
      </c>
      <c r="H2201" s="67"/>
      <c r="I2201" s="68"/>
      <c r="J2201" s="68"/>
      <c r="K2201" s="34"/>
      <c r="L2201" s="75">
        <v>2201</v>
      </c>
      <c r="M220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01" s="77" t="s">
        <v>2278</v>
      </c>
      <c r="O2201" s="79">
        <v>44529.30909722222</v>
      </c>
      <c r="P2201" s="77" t="s">
        <v>3169</v>
      </c>
      <c r="Q2201" s="80" t="s">
        <v>3900</v>
      </c>
      <c r="R2201" s="77" t="s">
        <v>4018</v>
      </c>
      <c r="S2201" s="77"/>
      <c r="T2201" s="79">
        <v>44529.30909722222</v>
      </c>
      <c r="U2201" s="80" t="s">
        <v>5836</v>
      </c>
      <c r="V2201" s="77"/>
      <c r="W2201" s="77"/>
      <c r="X2201" s="81" t="s">
        <v>7835</v>
      </c>
      <c r="Y2201" s="81" t="s">
        <v>8482</v>
      </c>
    </row>
    <row r="2202" spans="1:25" x14ac:dyDescent="0.25">
      <c r="A2202" s="62" t="s">
        <v>1469</v>
      </c>
      <c r="B2202" s="62" t="s">
        <v>1703</v>
      </c>
      <c r="C2202" s="63"/>
      <c r="D2202" s="64"/>
      <c r="E2202" s="65"/>
      <c r="F2202" s="66"/>
      <c r="G2202" s="63" t="str">
        <f>IF(Edges[[#This Row],[Relationship]]="Tweet","Skip","Show")</f>
        <v>Show</v>
      </c>
      <c r="H2202" s="67"/>
      <c r="I2202" s="68"/>
      <c r="J2202" s="68"/>
      <c r="K2202" s="34"/>
      <c r="L2202" s="75">
        <v>2202</v>
      </c>
      <c r="M220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02" s="77" t="s">
        <v>2278</v>
      </c>
      <c r="O2202" s="79">
        <v>44529.30909722222</v>
      </c>
      <c r="P2202" s="77" t="s">
        <v>3169</v>
      </c>
      <c r="Q2202" s="80" t="s">
        <v>3900</v>
      </c>
      <c r="R2202" s="77" t="s">
        <v>4018</v>
      </c>
      <c r="S2202" s="77"/>
      <c r="T2202" s="79">
        <v>44529.30909722222</v>
      </c>
      <c r="U2202" s="80" t="s">
        <v>5836</v>
      </c>
      <c r="V2202" s="77"/>
      <c r="W2202" s="77"/>
      <c r="X2202" s="81" t="s">
        <v>7835</v>
      </c>
      <c r="Y2202" s="81" t="s">
        <v>8482</v>
      </c>
    </row>
    <row r="2203" spans="1:25" x14ac:dyDescent="0.25">
      <c r="A2203" s="62" t="s">
        <v>1469</v>
      </c>
      <c r="B2203" s="62" t="s">
        <v>1470</v>
      </c>
      <c r="C2203" s="63"/>
      <c r="D2203" s="64"/>
      <c r="E2203" s="65"/>
      <c r="F2203" s="66"/>
      <c r="G2203" s="63" t="str">
        <f>IF(Edges[[#This Row],[Relationship]]="Tweet","Skip","Show")</f>
        <v>Show</v>
      </c>
      <c r="H2203" s="67"/>
      <c r="I2203" s="68"/>
      <c r="J2203" s="68"/>
      <c r="K2203" s="34"/>
      <c r="L2203" s="75">
        <v>2203</v>
      </c>
      <c r="M220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03" s="77" t="s">
        <v>2279</v>
      </c>
      <c r="O2203" s="79">
        <v>44529.30909722222</v>
      </c>
      <c r="P2203" s="77" t="s">
        <v>3169</v>
      </c>
      <c r="Q2203" s="80" t="s">
        <v>3900</v>
      </c>
      <c r="R2203" s="77" t="s">
        <v>4018</v>
      </c>
      <c r="S2203" s="77"/>
      <c r="T2203" s="79">
        <v>44529.30909722222</v>
      </c>
      <c r="U2203" s="80" t="s">
        <v>5836</v>
      </c>
      <c r="V2203" s="77"/>
      <c r="W2203" s="77"/>
      <c r="X2203" s="81" t="s">
        <v>7835</v>
      </c>
      <c r="Y2203" s="81" t="s">
        <v>8482</v>
      </c>
    </row>
    <row r="2204" spans="1:25" x14ac:dyDescent="0.25">
      <c r="A2204" s="62" t="s">
        <v>1470</v>
      </c>
      <c r="B2204" s="62" t="s">
        <v>1469</v>
      </c>
      <c r="C2204" s="63"/>
      <c r="D2204" s="64"/>
      <c r="E2204" s="65"/>
      <c r="F2204" s="66"/>
      <c r="G2204" s="63" t="str">
        <f>IF(Edges[[#This Row],[Relationship]]="Tweet","Skip","Show")</f>
        <v>Show</v>
      </c>
      <c r="H2204" s="67"/>
      <c r="I2204" s="68"/>
      <c r="J2204" s="68"/>
      <c r="K2204" s="34"/>
      <c r="L2204" s="75">
        <v>2204</v>
      </c>
      <c r="M220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04" s="77" t="s">
        <v>2279</v>
      </c>
      <c r="O2204" s="79">
        <v>44529.505648148152</v>
      </c>
      <c r="P2204" s="77" t="s">
        <v>3170</v>
      </c>
      <c r="Q2204" s="77"/>
      <c r="R2204" s="77"/>
      <c r="S2204" s="77"/>
      <c r="T2204" s="79">
        <v>44529.505648148152</v>
      </c>
      <c r="U2204" s="80" t="s">
        <v>5837</v>
      </c>
      <c r="V2204" s="77"/>
      <c r="W2204" s="77"/>
      <c r="X2204" s="81" t="s">
        <v>7836</v>
      </c>
      <c r="Y2204" s="81" t="s">
        <v>7835</v>
      </c>
    </row>
    <row r="2205" spans="1:25" x14ac:dyDescent="0.25">
      <c r="A2205" s="62" t="s">
        <v>1470</v>
      </c>
      <c r="B2205" s="62" t="s">
        <v>1469</v>
      </c>
      <c r="C2205" s="63"/>
      <c r="D2205" s="64"/>
      <c r="E2205" s="65"/>
      <c r="F2205" s="66"/>
      <c r="G2205" s="63" t="str">
        <f>IF(Edges[[#This Row],[Relationship]]="Tweet","Skip","Show")</f>
        <v>Show</v>
      </c>
      <c r="H2205" s="67"/>
      <c r="I2205" s="68"/>
      <c r="J2205" s="68"/>
      <c r="K2205" s="34"/>
      <c r="L2205" s="75">
        <v>2205</v>
      </c>
      <c r="M220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05" s="77" t="s">
        <v>2279</v>
      </c>
      <c r="O2205" s="79">
        <v>44529.506354166668</v>
      </c>
      <c r="P2205" s="77" t="s">
        <v>3171</v>
      </c>
      <c r="Q2205" s="80" t="s">
        <v>3901</v>
      </c>
      <c r="R2205" s="77" t="s">
        <v>4018</v>
      </c>
      <c r="S2205" s="77"/>
      <c r="T2205" s="79">
        <v>44529.506354166668</v>
      </c>
      <c r="U2205" s="80" t="s">
        <v>5838</v>
      </c>
      <c r="V2205" s="77"/>
      <c r="W2205" s="77"/>
      <c r="X2205" s="81" t="s">
        <v>7837</v>
      </c>
      <c r="Y2205" s="81" t="s">
        <v>7835</v>
      </c>
    </row>
    <row r="2206" spans="1:25" x14ac:dyDescent="0.25">
      <c r="A2206" s="62" t="s">
        <v>1470</v>
      </c>
      <c r="B2206" s="62" t="s">
        <v>1668</v>
      </c>
      <c r="C2206" s="63"/>
      <c r="D2206" s="64"/>
      <c r="E2206" s="65"/>
      <c r="F2206" s="66"/>
      <c r="G2206" s="63" t="str">
        <f>IF(Edges[[#This Row],[Relationship]]="Tweet","Skip","Show")</f>
        <v>Show</v>
      </c>
      <c r="H2206" s="67"/>
      <c r="I2206" s="68"/>
      <c r="J2206" s="68"/>
      <c r="K2206" s="34"/>
      <c r="L2206" s="75">
        <v>2206</v>
      </c>
      <c r="M220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06" s="77" t="s">
        <v>2278</v>
      </c>
      <c r="O2206" s="79">
        <v>44529.505648148152</v>
      </c>
      <c r="P2206" s="77" t="s">
        <v>3170</v>
      </c>
      <c r="Q2206" s="77"/>
      <c r="R2206" s="77"/>
      <c r="S2206" s="77"/>
      <c r="T2206" s="79">
        <v>44529.505648148152</v>
      </c>
      <c r="U2206" s="80" t="s">
        <v>5837</v>
      </c>
      <c r="V2206" s="77"/>
      <c r="W2206" s="77"/>
      <c r="X2206" s="81" t="s">
        <v>7836</v>
      </c>
      <c r="Y2206" s="81" t="s">
        <v>7835</v>
      </c>
    </row>
    <row r="2207" spans="1:25" x14ac:dyDescent="0.25">
      <c r="A2207" s="62" t="s">
        <v>1470</v>
      </c>
      <c r="B2207" s="62" t="s">
        <v>1703</v>
      </c>
      <c r="C2207" s="63"/>
      <c r="D2207" s="64"/>
      <c r="E2207" s="65"/>
      <c r="F2207" s="66"/>
      <c r="G2207" s="63" t="str">
        <f>IF(Edges[[#This Row],[Relationship]]="Tweet","Skip","Show")</f>
        <v>Show</v>
      </c>
      <c r="H2207" s="67"/>
      <c r="I2207" s="68"/>
      <c r="J2207" s="68"/>
      <c r="K2207" s="34"/>
      <c r="L2207" s="75">
        <v>2207</v>
      </c>
      <c r="M220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07" s="77" t="s">
        <v>2278</v>
      </c>
      <c r="O2207" s="79">
        <v>44529.505648148152</v>
      </c>
      <c r="P2207" s="77" t="s">
        <v>3170</v>
      </c>
      <c r="Q2207" s="77"/>
      <c r="R2207" s="77"/>
      <c r="S2207" s="77"/>
      <c r="T2207" s="79">
        <v>44529.505648148152</v>
      </c>
      <c r="U2207" s="80" t="s">
        <v>5837</v>
      </c>
      <c r="V2207" s="77"/>
      <c r="W2207" s="77"/>
      <c r="X2207" s="81" t="s">
        <v>7836</v>
      </c>
      <c r="Y2207" s="81" t="s">
        <v>7835</v>
      </c>
    </row>
    <row r="2208" spans="1:25" x14ac:dyDescent="0.25">
      <c r="A2208" s="62" t="s">
        <v>1470</v>
      </c>
      <c r="B2208" s="62" t="s">
        <v>1668</v>
      </c>
      <c r="C2208" s="63"/>
      <c r="D2208" s="64"/>
      <c r="E2208" s="65"/>
      <c r="F2208" s="66"/>
      <c r="G2208" s="63" t="str">
        <f>IF(Edges[[#This Row],[Relationship]]="Tweet","Skip","Show")</f>
        <v>Show</v>
      </c>
      <c r="H2208" s="67"/>
      <c r="I2208" s="68"/>
      <c r="J2208" s="68"/>
      <c r="K2208" s="34"/>
      <c r="L2208" s="75">
        <v>2208</v>
      </c>
      <c r="M220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08" s="77" t="s">
        <v>2278</v>
      </c>
      <c r="O2208" s="79">
        <v>44529.506354166668</v>
      </c>
      <c r="P2208" s="77" t="s">
        <v>3171</v>
      </c>
      <c r="Q2208" s="80" t="s">
        <v>3901</v>
      </c>
      <c r="R2208" s="77" t="s">
        <v>4018</v>
      </c>
      <c r="S2208" s="77"/>
      <c r="T2208" s="79">
        <v>44529.506354166668</v>
      </c>
      <c r="U2208" s="80" t="s">
        <v>5838</v>
      </c>
      <c r="V2208" s="77"/>
      <c r="W2208" s="77"/>
      <c r="X2208" s="81" t="s">
        <v>7837</v>
      </c>
      <c r="Y2208" s="81" t="s">
        <v>7835</v>
      </c>
    </row>
    <row r="2209" spans="1:25" x14ac:dyDescent="0.25">
      <c r="A2209" s="62" t="s">
        <v>1470</v>
      </c>
      <c r="B2209" s="62" t="s">
        <v>1703</v>
      </c>
      <c r="C2209" s="63"/>
      <c r="D2209" s="64"/>
      <c r="E2209" s="65"/>
      <c r="F2209" s="66"/>
      <c r="G2209" s="63" t="str">
        <f>IF(Edges[[#This Row],[Relationship]]="Tweet","Skip","Show")</f>
        <v>Show</v>
      </c>
      <c r="H2209" s="67"/>
      <c r="I2209" s="68"/>
      <c r="J2209" s="68"/>
      <c r="K2209" s="34"/>
      <c r="L2209" s="75">
        <v>2209</v>
      </c>
      <c r="M220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09" s="77" t="s">
        <v>2278</v>
      </c>
      <c r="O2209" s="79">
        <v>44529.506354166668</v>
      </c>
      <c r="P2209" s="77" t="s">
        <v>3171</v>
      </c>
      <c r="Q2209" s="80" t="s">
        <v>3901</v>
      </c>
      <c r="R2209" s="77" t="s">
        <v>4018</v>
      </c>
      <c r="S2209" s="77"/>
      <c r="T2209" s="79">
        <v>44529.506354166668</v>
      </c>
      <c r="U2209" s="80" t="s">
        <v>5838</v>
      </c>
      <c r="V2209" s="77"/>
      <c r="W2209" s="77"/>
      <c r="X2209" s="81" t="s">
        <v>7837</v>
      </c>
      <c r="Y2209" s="81" t="s">
        <v>7835</v>
      </c>
    </row>
    <row r="2210" spans="1:25" x14ac:dyDescent="0.25">
      <c r="A2210" s="62" t="s">
        <v>1471</v>
      </c>
      <c r="B2210" s="62" t="s">
        <v>1471</v>
      </c>
      <c r="C2210" s="63"/>
      <c r="D2210" s="64"/>
      <c r="E2210" s="65"/>
      <c r="F2210" s="66"/>
      <c r="G2210" s="63" t="str">
        <f>IF(Edges[[#This Row],[Relationship]]="Tweet","Skip","Show")</f>
        <v>Skip</v>
      </c>
      <c r="H2210" s="67"/>
      <c r="I2210" s="68"/>
      <c r="J2210" s="68"/>
      <c r="K2210" s="34"/>
      <c r="L2210" s="75">
        <v>2210</v>
      </c>
      <c r="M221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10" s="77" t="s">
        <v>178</v>
      </c>
      <c r="O2210" s="79">
        <v>44529.50640046296</v>
      </c>
      <c r="P2210" s="77" t="s">
        <v>3172</v>
      </c>
      <c r="Q2210" s="77"/>
      <c r="R2210" s="77"/>
      <c r="S2210" s="77" t="s">
        <v>4205</v>
      </c>
      <c r="T2210" s="79">
        <v>44529.50640046296</v>
      </c>
      <c r="U2210" s="80" t="s">
        <v>5839</v>
      </c>
      <c r="V2210" s="77"/>
      <c r="W2210" s="77"/>
      <c r="X2210" s="81" t="s">
        <v>7838</v>
      </c>
      <c r="Y2210" s="77"/>
    </row>
    <row r="2211" spans="1:25" x14ac:dyDescent="0.25">
      <c r="A2211" s="62" t="s">
        <v>1472</v>
      </c>
      <c r="B2211" s="62" t="s">
        <v>1631</v>
      </c>
      <c r="C2211" s="63"/>
      <c r="D2211" s="64"/>
      <c r="E2211" s="65"/>
      <c r="F2211" s="66"/>
      <c r="G2211" s="63" t="str">
        <f>IF(Edges[[#This Row],[Relationship]]="Tweet","Skip","Show")</f>
        <v>Show</v>
      </c>
      <c r="H2211" s="67"/>
      <c r="I2211" s="68"/>
      <c r="J2211" s="68"/>
      <c r="K2211" s="34"/>
      <c r="L2211" s="75">
        <v>2211</v>
      </c>
      <c r="M221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11" s="77" t="s">
        <v>2278</v>
      </c>
      <c r="O2211" s="79">
        <v>44529.506562499999</v>
      </c>
      <c r="P2211" s="77" t="s">
        <v>2784</v>
      </c>
      <c r="Q2211" s="77"/>
      <c r="R2211" s="77"/>
      <c r="S2211" s="77"/>
      <c r="T2211" s="79">
        <v>44529.506562499999</v>
      </c>
      <c r="U2211" s="80" t="s">
        <v>5840</v>
      </c>
      <c r="V2211" s="77"/>
      <c r="W2211" s="77"/>
      <c r="X2211" s="81" t="s">
        <v>7839</v>
      </c>
      <c r="Y2211" s="77"/>
    </row>
    <row r="2212" spans="1:25" x14ac:dyDescent="0.25">
      <c r="A2212" s="62" t="s">
        <v>1473</v>
      </c>
      <c r="B2212" s="62" t="s">
        <v>1473</v>
      </c>
      <c r="C2212" s="63"/>
      <c r="D2212" s="64"/>
      <c r="E2212" s="65"/>
      <c r="F2212" s="66"/>
      <c r="G2212" s="63" t="str">
        <f>IF(Edges[[#This Row],[Relationship]]="Tweet","Skip","Show")</f>
        <v>Skip</v>
      </c>
      <c r="H2212" s="67"/>
      <c r="I2212" s="68"/>
      <c r="J2212" s="68"/>
      <c r="K2212" s="34"/>
      <c r="L2212" s="75">
        <v>2212</v>
      </c>
      <c r="M221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12" s="77" t="s">
        <v>178</v>
      </c>
      <c r="O2212" s="79">
        <v>44529.506643518522</v>
      </c>
      <c r="P2212" s="77" t="s">
        <v>3173</v>
      </c>
      <c r="Q2212" s="77"/>
      <c r="R2212" s="77"/>
      <c r="S2212" s="77"/>
      <c r="T2212" s="79">
        <v>44529.506643518522</v>
      </c>
      <c r="U2212" s="80" t="s">
        <v>5841</v>
      </c>
      <c r="V2212" s="77"/>
      <c r="W2212" s="77"/>
      <c r="X2212" s="81" t="s">
        <v>7840</v>
      </c>
      <c r="Y2212" s="77"/>
    </row>
    <row r="2213" spans="1:25" x14ac:dyDescent="0.25">
      <c r="A2213" s="62" t="s">
        <v>1474</v>
      </c>
      <c r="B2213" s="62" t="s">
        <v>1677</v>
      </c>
      <c r="C2213" s="63"/>
      <c r="D2213" s="64"/>
      <c r="E2213" s="65"/>
      <c r="F2213" s="66"/>
      <c r="G2213" s="63" t="str">
        <f>IF(Edges[[#This Row],[Relationship]]="Tweet","Skip","Show")</f>
        <v>Show</v>
      </c>
      <c r="H2213" s="67"/>
      <c r="I2213" s="68"/>
      <c r="J2213" s="68"/>
      <c r="K2213" s="34"/>
      <c r="L2213" s="75">
        <v>2213</v>
      </c>
      <c r="M221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13" s="77" t="s">
        <v>2278</v>
      </c>
      <c r="O2213" s="79">
        <v>44529.506921296299</v>
      </c>
      <c r="P2213" s="77" t="s">
        <v>2295</v>
      </c>
      <c r="Q2213" s="77"/>
      <c r="R2213" s="77"/>
      <c r="S2213" s="77"/>
      <c r="T2213" s="79">
        <v>44529.506921296299</v>
      </c>
      <c r="U2213" s="80" t="s">
        <v>5842</v>
      </c>
      <c r="V2213" s="77"/>
      <c r="W2213" s="77"/>
      <c r="X2213" s="81" t="s">
        <v>7841</v>
      </c>
      <c r="Y2213" s="77"/>
    </row>
    <row r="2214" spans="1:25" x14ac:dyDescent="0.25">
      <c r="A2214" s="62" t="s">
        <v>1475</v>
      </c>
      <c r="B2214" s="62" t="s">
        <v>2074</v>
      </c>
      <c r="C2214" s="63"/>
      <c r="D2214" s="64"/>
      <c r="E2214" s="65"/>
      <c r="F2214" s="66"/>
      <c r="G2214" s="63" t="str">
        <f>IF(Edges[[#This Row],[Relationship]]="Tweet","Skip","Show")</f>
        <v>Show</v>
      </c>
      <c r="H2214" s="67"/>
      <c r="I2214" s="68"/>
      <c r="J2214" s="68"/>
      <c r="K2214" s="34"/>
      <c r="L2214" s="75">
        <v>2214</v>
      </c>
      <c r="M221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14" s="77" t="s">
        <v>2278</v>
      </c>
      <c r="O2214" s="79">
        <v>44529.48028935185</v>
      </c>
      <c r="P2214" s="77" t="s">
        <v>3087</v>
      </c>
      <c r="Q2214" s="80" t="s">
        <v>3863</v>
      </c>
      <c r="R2214" s="77" t="s">
        <v>4085</v>
      </c>
      <c r="S2214" s="77"/>
      <c r="T2214" s="79">
        <v>44529.48028935185</v>
      </c>
      <c r="U2214" s="80" t="s">
        <v>5843</v>
      </c>
      <c r="V2214" s="77"/>
      <c r="W2214" s="77"/>
      <c r="X2214" s="81" t="s">
        <v>7842</v>
      </c>
      <c r="Y2214" s="77"/>
    </row>
    <row r="2215" spans="1:25" x14ac:dyDescent="0.25">
      <c r="A2215" s="62" t="s">
        <v>1475</v>
      </c>
      <c r="B2215" s="62" t="s">
        <v>1475</v>
      </c>
      <c r="C2215" s="63"/>
      <c r="D2215" s="64"/>
      <c r="E2215" s="65"/>
      <c r="F2215" s="66"/>
      <c r="G2215" s="63" t="str">
        <f>IF(Edges[[#This Row],[Relationship]]="Tweet","Skip","Show")</f>
        <v>Skip</v>
      </c>
      <c r="H2215" s="67"/>
      <c r="I2215" s="68"/>
      <c r="J2215" s="68"/>
      <c r="K2215" s="34"/>
      <c r="L2215" s="75">
        <v>2215</v>
      </c>
      <c r="M221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15" s="77" t="s">
        <v>178</v>
      </c>
      <c r="O2215" s="79">
        <v>44529.507199074076</v>
      </c>
      <c r="P2215" s="77" t="s">
        <v>3174</v>
      </c>
      <c r="Q2215" s="80" t="s">
        <v>3902</v>
      </c>
      <c r="R2215" s="77" t="s">
        <v>4018</v>
      </c>
      <c r="S2215" s="77"/>
      <c r="T2215" s="79">
        <v>44529.507199074076</v>
      </c>
      <c r="U2215" s="80" t="s">
        <v>5844</v>
      </c>
      <c r="V2215" s="77"/>
      <c r="W2215" s="77"/>
      <c r="X2215" s="81" t="s">
        <v>7843</v>
      </c>
      <c r="Y2215" s="77"/>
    </row>
    <row r="2216" spans="1:25" x14ac:dyDescent="0.25">
      <c r="A2216" s="62" t="s">
        <v>1476</v>
      </c>
      <c r="B2216" s="62" t="s">
        <v>2109</v>
      </c>
      <c r="C2216" s="63"/>
      <c r="D2216" s="64"/>
      <c r="E2216" s="65"/>
      <c r="F2216" s="66"/>
      <c r="G2216" s="63" t="str">
        <f>IF(Edges[[#This Row],[Relationship]]="Tweet","Skip","Show")</f>
        <v>Show</v>
      </c>
      <c r="H2216" s="67"/>
      <c r="I2216" s="68"/>
      <c r="J2216" s="68"/>
      <c r="K2216" s="34"/>
      <c r="L2216" s="75">
        <v>2216</v>
      </c>
      <c r="M221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16" s="77" t="s">
        <v>2278</v>
      </c>
      <c r="O2216" s="79">
        <v>44529.507303240738</v>
      </c>
      <c r="P2216" s="77" t="s">
        <v>3175</v>
      </c>
      <c r="Q2216" s="77"/>
      <c r="R2216" s="77"/>
      <c r="S2216" s="77" t="s">
        <v>4206</v>
      </c>
      <c r="T2216" s="79">
        <v>44529.507303240738</v>
      </c>
      <c r="U2216" s="80" t="s">
        <v>5845</v>
      </c>
      <c r="V2216" s="77"/>
      <c r="W2216" s="77"/>
      <c r="X2216" s="81" t="s">
        <v>7844</v>
      </c>
      <c r="Y2216" s="77"/>
    </row>
    <row r="2217" spans="1:25" x14ac:dyDescent="0.25">
      <c r="A2217" s="62" t="s">
        <v>1477</v>
      </c>
      <c r="B2217" s="62" t="s">
        <v>1762</v>
      </c>
      <c r="C2217" s="63"/>
      <c r="D2217" s="64"/>
      <c r="E2217" s="65"/>
      <c r="F2217" s="66"/>
      <c r="G2217" s="63" t="str">
        <f>IF(Edges[[#This Row],[Relationship]]="Tweet","Skip","Show")</f>
        <v>Show</v>
      </c>
      <c r="H2217" s="67"/>
      <c r="I2217" s="68"/>
      <c r="J2217" s="68"/>
      <c r="K2217" s="34"/>
      <c r="L2217" s="75">
        <v>2217</v>
      </c>
      <c r="M221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17" s="77" t="s">
        <v>2278</v>
      </c>
      <c r="O2217" s="79">
        <v>44529.506932870368</v>
      </c>
      <c r="P2217" s="77" t="s">
        <v>2388</v>
      </c>
      <c r="Q2217" s="77"/>
      <c r="R2217" s="77"/>
      <c r="S2217" s="77"/>
      <c r="T2217" s="79">
        <v>44529.506932870368</v>
      </c>
      <c r="U2217" s="80" t="s">
        <v>5846</v>
      </c>
      <c r="V2217" s="77"/>
      <c r="W2217" s="77"/>
      <c r="X2217" s="81" t="s">
        <v>7845</v>
      </c>
      <c r="Y2217" s="77"/>
    </row>
    <row r="2218" spans="1:25" x14ac:dyDescent="0.25">
      <c r="A2218" s="62" t="s">
        <v>1478</v>
      </c>
      <c r="B2218" s="62" t="s">
        <v>1479</v>
      </c>
      <c r="C2218" s="63"/>
      <c r="D2218" s="64"/>
      <c r="E2218" s="65"/>
      <c r="F2218" s="66"/>
      <c r="G2218" s="63" t="str">
        <f>IF(Edges[[#This Row],[Relationship]]="Tweet","Skip","Show")</f>
        <v>Show</v>
      </c>
      <c r="H2218" s="67"/>
      <c r="I2218" s="68"/>
      <c r="J2218" s="68"/>
      <c r="K2218" s="34"/>
      <c r="L2218" s="75">
        <v>2218</v>
      </c>
      <c r="M221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18" s="77" t="s">
        <v>2278</v>
      </c>
      <c r="O2218" s="79">
        <v>44529.247754629629</v>
      </c>
      <c r="P2218" s="77" t="s">
        <v>2502</v>
      </c>
      <c r="Q2218" s="77"/>
      <c r="R2218" s="77"/>
      <c r="S2218" s="77" t="s">
        <v>1668</v>
      </c>
      <c r="T2218" s="79">
        <v>44529.247754629629</v>
      </c>
      <c r="U2218" s="80" t="s">
        <v>5847</v>
      </c>
      <c r="V2218" s="77"/>
      <c r="W2218" s="77"/>
      <c r="X2218" s="81" t="s">
        <v>7846</v>
      </c>
      <c r="Y2218" s="77"/>
    </row>
    <row r="2219" spans="1:25" x14ac:dyDescent="0.25">
      <c r="A2219" s="62" t="s">
        <v>1479</v>
      </c>
      <c r="B2219" s="62" t="s">
        <v>1479</v>
      </c>
      <c r="C2219" s="63"/>
      <c r="D2219" s="64"/>
      <c r="E2219" s="65"/>
      <c r="F2219" s="66"/>
      <c r="G2219" s="63" t="str">
        <f>IF(Edges[[#This Row],[Relationship]]="Tweet","Skip","Show")</f>
        <v>Skip</v>
      </c>
      <c r="H2219" s="67"/>
      <c r="I2219" s="68"/>
      <c r="J2219" s="68"/>
      <c r="K2219" s="34"/>
      <c r="L2219" s="75">
        <v>2219</v>
      </c>
      <c r="M221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19" s="77" t="s">
        <v>178</v>
      </c>
      <c r="O2219" s="79">
        <v>44529.390833333331</v>
      </c>
      <c r="P2219" s="77" t="s">
        <v>3176</v>
      </c>
      <c r="Q2219" s="80" t="s">
        <v>3903</v>
      </c>
      <c r="R2219" s="77" t="s">
        <v>4018</v>
      </c>
      <c r="S2219" s="77" t="s">
        <v>4207</v>
      </c>
      <c r="T2219" s="79">
        <v>44529.390833333331</v>
      </c>
      <c r="U2219" s="80" t="s">
        <v>5848</v>
      </c>
      <c r="V2219" s="77"/>
      <c r="W2219" s="77"/>
      <c r="X2219" s="81" t="s">
        <v>7847</v>
      </c>
      <c r="Y2219" s="77"/>
    </row>
    <row r="2220" spans="1:25" x14ac:dyDescent="0.25">
      <c r="A2220" s="62" t="s">
        <v>1477</v>
      </c>
      <c r="B2220" s="62" t="s">
        <v>1479</v>
      </c>
      <c r="C2220" s="63"/>
      <c r="D2220" s="64"/>
      <c r="E2220" s="65"/>
      <c r="F2220" s="66"/>
      <c r="G2220" s="63" t="str">
        <f>IF(Edges[[#This Row],[Relationship]]="Tweet","Skip","Show")</f>
        <v>Show</v>
      </c>
      <c r="H2220" s="67"/>
      <c r="I2220" s="68"/>
      <c r="J2220" s="68"/>
      <c r="K2220" s="34"/>
      <c r="L2220" s="75">
        <v>2220</v>
      </c>
      <c r="M222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20" s="77" t="s">
        <v>2278</v>
      </c>
      <c r="O2220" s="79">
        <v>44529.507349537038</v>
      </c>
      <c r="P2220" s="77" t="s">
        <v>2502</v>
      </c>
      <c r="Q2220" s="77"/>
      <c r="R2220" s="77"/>
      <c r="S2220" s="77" t="s">
        <v>1668</v>
      </c>
      <c r="T2220" s="79">
        <v>44529.507349537038</v>
      </c>
      <c r="U2220" s="80" t="s">
        <v>5849</v>
      </c>
      <c r="V2220" s="77"/>
      <c r="W2220" s="77"/>
      <c r="X2220" s="81" t="s">
        <v>7848</v>
      </c>
      <c r="Y2220" s="77"/>
    </row>
    <row r="2221" spans="1:25" x14ac:dyDescent="0.25">
      <c r="A2221" s="62" t="s">
        <v>1477</v>
      </c>
      <c r="B2221" s="62" t="s">
        <v>1478</v>
      </c>
      <c r="C2221" s="63"/>
      <c r="D2221" s="64"/>
      <c r="E2221" s="65"/>
      <c r="F2221" s="66"/>
      <c r="G2221" s="63" t="str">
        <f>IF(Edges[[#This Row],[Relationship]]="Tweet","Skip","Show")</f>
        <v>Show</v>
      </c>
      <c r="H2221" s="67"/>
      <c r="I2221" s="68"/>
      <c r="J2221" s="68"/>
      <c r="K2221" s="34"/>
      <c r="L2221" s="75">
        <v>2221</v>
      </c>
      <c r="M222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21" s="77" t="s">
        <v>2278</v>
      </c>
      <c r="O2221" s="79">
        <v>44529.504178240742</v>
      </c>
      <c r="P2221" s="77" t="s">
        <v>2294</v>
      </c>
      <c r="Q2221" s="77"/>
      <c r="R2221" s="77"/>
      <c r="S2221" s="77" t="s">
        <v>4104</v>
      </c>
      <c r="T2221" s="79">
        <v>44529.504178240742</v>
      </c>
      <c r="U2221" s="80" t="s">
        <v>5850</v>
      </c>
      <c r="V2221" s="77"/>
      <c r="W2221" s="77"/>
      <c r="X2221" s="81" t="s">
        <v>7849</v>
      </c>
      <c r="Y2221" s="77"/>
    </row>
    <row r="2222" spans="1:25" x14ac:dyDescent="0.25">
      <c r="A2222" s="62" t="s">
        <v>1480</v>
      </c>
      <c r="B2222" s="62" t="s">
        <v>1660</v>
      </c>
      <c r="C2222" s="63"/>
      <c r="D2222" s="64"/>
      <c r="E2222" s="65"/>
      <c r="F2222" s="66"/>
      <c r="G2222" s="63" t="str">
        <f>IF(Edges[[#This Row],[Relationship]]="Tweet","Skip","Show")</f>
        <v>Show</v>
      </c>
      <c r="H2222" s="67"/>
      <c r="I2222" s="68"/>
      <c r="J2222" s="68"/>
      <c r="K2222" s="34"/>
      <c r="L2222" s="75">
        <v>2222</v>
      </c>
      <c r="M222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22" s="77" t="s">
        <v>2278</v>
      </c>
      <c r="O2222" s="79">
        <v>44529.507372685184</v>
      </c>
      <c r="P2222" s="77" t="s">
        <v>3017</v>
      </c>
      <c r="Q2222" s="77"/>
      <c r="R2222" s="77"/>
      <c r="S2222" s="77"/>
      <c r="T2222" s="79">
        <v>44529.507372685184</v>
      </c>
      <c r="U2222" s="80" t="s">
        <v>5851</v>
      </c>
      <c r="V2222" s="77"/>
      <c r="W2222" s="77"/>
      <c r="X2222" s="81" t="s">
        <v>7850</v>
      </c>
      <c r="Y2222" s="77"/>
    </row>
    <row r="2223" spans="1:25" x14ac:dyDescent="0.25">
      <c r="A2223" s="62" t="s">
        <v>1481</v>
      </c>
      <c r="B2223" s="62" t="s">
        <v>2110</v>
      </c>
      <c r="C2223" s="63"/>
      <c r="D2223" s="64"/>
      <c r="E2223" s="65"/>
      <c r="F2223" s="66"/>
      <c r="G2223" s="63" t="str">
        <f>IF(Edges[[#This Row],[Relationship]]="Tweet","Skip","Show")</f>
        <v>Show</v>
      </c>
      <c r="H2223" s="67"/>
      <c r="I2223" s="68"/>
      <c r="J2223" s="68"/>
      <c r="K2223" s="34"/>
      <c r="L2223" s="75">
        <v>2223</v>
      </c>
      <c r="M222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23" s="77" t="s">
        <v>2279</v>
      </c>
      <c r="O2223" s="79">
        <v>44529.507592592592</v>
      </c>
      <c r="P2223" s="77" t="s">
        <v>3177</v>
      </c>
      <c r="Q2223" s="77"/>
      <c r="R2223" s="77"/>
      <c r="S2223" s="77"/>
      <c r="T2223" s="79">
        <v>44529.507592592592</v>
      </c>
      <c r="U2223" s="80" t="s">
        <v>5852</v>
      </c>
      <c r="V2223" s="77"/>
      <c r="W2223" s="77"/>
      <c r="X2223" s="81" t="s">
        <v>7851</v>
      </c>
      <c r="Y2223" s="81" t="s">
        <v>8483</v>
      </c>
    </row>
    <row r="2224" spans="1:25" x14ac:dyDescent="0.25">
      <c r="A2224" s="62" t="s">
        <v>1482</v>
      </c>
      <c r="B2224" s="62" t="s">
        <v>1553</v>
      </c>
      <c r="C2224" s="63"/>
      <c r="D2224" s="64"/>
      <c r="E2224" s="65"/>
      <c r="F2224" s="66"/>
      <c r="G2224" s="63" t="str">
        <f>IF(Edges[[#This Row],[Relationship]]="Tweet","Skip","Show")</f>
        <v>Show</v>
      </c>
      <c r="H2224" s="67"/>
      <c r="I2224" s="68"/>
      <c r="J2224" s="68"/>
      <c r="K2224" s="34"/>
      <c r="L2224" s="75">
        <v>2224</v>
      </c>
      <c r="M222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24" s="77" t="s">
        <v>2278</v>
      </c>
      <c r="O2224" s="79">
        <v>44529.359710648147</v>
      </c>
      <c r="P2224" s="77" t="s">
        <v>3178</v>
      </c>
      <c r="Q2224" s="80" t="s">
        <v>3904</v>
      </c>
      <c r="R2224" s="77" t="s">
        <v>4018</v>
      </c>
      <c r="S2224" s="77"/>
      <c r="T2224" s="79">
        <v>44529.359710648147</v>
      </c>
      <c r="U2224" s="80" t="s">
        <v>5853</v>
      </c>
      <c r="V2224" s="77"/>
      <c r="W2224" s="77"/>
      <c r="X2224" s="81" t="s">
        <v>7852</v>
      </c>
      <c r="Y2224" s="81" t="s">
        <v>7854</v>
      </c>
    </row>
    <row r="2225" spans="1:25" x14ac:dyDescent="0.25">
      <c r="A2225" s="62" t="s">
        <v>1482</v>
      </c>
      <c r="B2225" s="62" t="s">
        <v>1483</v>
      </c>
      <c r="C2225" s="63"/>
      <c r="D2225" s="64"/>
      <c r="E2225" s="65"/>
      <c r="F2225" s="66"/>
      <c r="G2225" s="63" t="str">
        <f>IF(Edges[[#This Row],[Relationship]]="Tweet","Skip","Show")</f>
        <v>Show</v>
      </c>
      <c r="H2225" s="67"/>
      <c r="I2225" s="68"/>
      <c r="J2225" s="68"/>
      <c r="K2225" s="34"/>
      <c r="L2225" s="75">
        <v>2225</v>
      </c>
      <c r="M222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25" s="77" t="s">
        <v>2279</v>
      </c>
      <c r="O2225" s="79">
        <v>44529.359710648147</v>
      </c>
      <c r="P2225" s="77" t="s">
        <v>3178</v>
      </c>
      <c r="Q2225" s="80" t="s">
        <v>3904</v>
      </c>
      <c r="R2225" s="77" t="s">
        <v>4018</v>
      </c>
      <c r="S2225" s="77"/>
      <c r="T2225" s="79">
        <v>44529.359710648147</v>
      </c>
      <c r="U2225" s="80" t="s">
        <v>5853</v>
      </c>
      <c r="V2225" s="77"/>
      <c r="W2225" s="77"/>
      <c r="X2225" s="81" t="s">
        <v>7852</v>
      </c>
      <c r="Y2225" s="81" t="s">
        <v>7854</v>
      </c>
    </row>
    <row r="2226" spans="1:25" x14ac:dyDescent="0.25">
      <c r="A2226" s="62" t="s">
        <v>1483</v>
      </c>
      <c r="B2226" s="62" t="s">
        <v>1482</v>
      </c>
      <c r="C2226" s="63"/>
      <c r="D2226" s="64"/>
      <c r="E2226" s="65"/>
      <c r="F2226" s="66"/>
      <c r="G2226" s="63" t="str">
        <f>IF(Edges[[#This Row],[Relationship]]="Tweet","Skip","Show")</f>
        <v>Show</v>
      </c>
      <c r="H2226" s="67"/>
      <c r="I2226" s="68"/>
      <c r="J2226" s="68"/>
      <c r="K2226" s="34"/>
      <c r="L2226" s="75">
        <v>2226</v>
      </c>
      <c r="M222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26" s="77" t="s">
        <v>2278</v>
      </c>
      <c r="O2226" s="79">
        <v>44529.5077662037</v>
      </c>
      <c r="P2226" s="77" t="s">
        <v>3179</v>
      </c>
      <c r="Q2226" s="77"/>
      <c r="R2226" s="77"/>
      <c r="S2226" s="77"/>
      <c r="T2226" s="79">
        <v>44529.5077662037</v>
      </c>
      <c r="U2226" s="80" t="s">
        <v>5854</v>
      </c>
      <c r="V2226" s="77"/>
      <c r="W2226" s="77"/>
      <c r="X2226" s="81" t="s">
        <v>7853</v>
      </c>
      <c r="Y2226" s="77"/>
    </row>
    <row r="2227" spans="1:25" x14ac:dyDescent="0.25">
      <c r="A2227" s="62" t="s">
        <v>1483</v>
      </c>
      <c r="B2227" s="62" t="s">
        <v>1553</v>
      </c>
      <c r="C2227" s="63"/>
      <c r="D2227" s="64"/>
      <c r="E2227" s="65"/>
      <c r="F2227" s="66"/>
      <c r="G2227" s="63" t="str">
        <f>IF(Edges[[#This Row],[Relationship]]="Tweet","Skip","Show")</f>
        <v>Show</v>
      </c>
      <c r="H2227" s="67"/>
      <c r="I2227" s="68"/>
      <c r="J2227" s="68"/>
      <c r="K2227" s="34"/>
      <c r="L2227" s="75">
        <v>2227</v>
      </c>
      <c r="M222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27" s="77" t="s">
        <v>2279</v>
      </c>
      <c r="O2227" s="79">
        <v>44529.245011574072</v>
      </c>
      <c r="P2227" s="77" t="s">
        <v>3180</v>
      </c>
      <c r="Q2227" s="77"/>
      <c r="R2227" s="77"/>
      <c r="S2227" s="77"/>
      <c r="T2227" s="79">
        <v>44529.245011574072</v>
      </c>
      <c r="U2227" s="80" t="s">
        <v>5855</v>
      </c>
      <c r="V2227" s="77"/>
      <c r="W2227" s="77"/>
      <c r="X2227" s="81" t="s">
        <v>7854</v>
      </c>
      <c r="Y2227" s="81" t="s">
        <v>8484</v>
      </c>
    </row>
    <row r="2228" spans="1:25" x14ac:dyDescent="0.25">
      <c r="A2228" s="62" t="s">
        <v>1483</v>
      </c>
      <c r="B2228" s="62" t="s">
        <v>1859</v>
      </c>
      <c r="C2228" s="63"/>
      <c r="D2228" s="64"/>
      <c r="E2228" s="65"/>
      <c r="F2228" s="66"/>
      <c r="G2228" s="63" t="str">
        <f>IF(Edges[[#This Row],[Relationship]]="Tweet","Skip","Show")</f>
        <v>Show</v>
      </c>
      <c r="H2228" s="67"/>
      <c r="I2228" s="68"/>
      <c r="J2228" s="68"/>
      <c r="K2228" s="34"/>
      <c r="L2228" s="75">
        <v>2228</v>
      </c>
      <c r="M222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28" s="77" t="s">
        <v>2278</v>
      </c>
      <c r="O2228" s="79">
        <v>44529.320983796293</v>
      </c>
      <c r="P2228" s="77" t="s">
        <v>2530</v>
      </c>
      <c r="Q2228" s="77"/>
      <c r="R2228" s="77"/>
      <c r="S2228" s="77"/>
      <c r="T2228" s="79">
        <v>44529.320983796293</v>
      </c>
      <c r="U2228" s="80" t="s">
        <v>5856</v>
      </c>
      <c r="V2228" s="77"/>
      <c r="W2228" s="77"/>
      <c r="X2228" s="81" t="s">
        <v>7855</v>
      </c>
      <c r="Y2228" s="77"/>
    </row>
    <row r="2229" spans="1:25" x14ac:dyDescent="0.25">
      <c r="A2229" s="62" t="s">
        <v>1483</v>
      </c>
      <c r="B2229" s="62" t="s">
        <v>1553</v>
      </c>
      <c r="C2229" s="63"/>
      <c r="D2229" s="64"/>
      <c r="E2229" s="65"/>
      <c r="F2229" s="66"/>
      <c r="G2229" s="63" t="str">
        <f>IF(Edges[[#This Row],[Relationship]]="Tweet","Skip","Show")</f>
        <v>Show</v>
      </c>
      <c r="H2229" s="67"/>
      <c r="I2229" s="68"/>
      <c r="J2229" s="68"/>
      <c r="K2229" s="34"/>
      <c r="L2229" s="75">
        <v>2229</v>
      </c>
      <c r="M222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29" s="77" t="s">
        <v>2278</v>
      </c>
      <c r="O2229" s="79">
        <v>44529.5077662037</v>
      </c>
      <c r="P2229" s="77" t="s">
        <v>3179</v>
      </c>
      <c r="Q2229" s="77"/>
      <c r="R2229" s="77"/>
      <c r="S2229" s="77"/>
      <c r="T2229" s="79">
        <v>44529.5077662037</v>
      </c>
      <c r="U2229" s="80" t="s">
        <v>5854</v>
      </c>
      <c r="V2229" s="77"/>
      <c r="W2229" s="77"/>
      <c r="X2229" s="81" t="s">
        <v>7853</v>
      </c>
      <c r="Y2229" s="77"/>
    </row>
    <row r="2230" spans="1:25" x14ac:dyDescent="0.25">
      <c r="A2230" s="62" t="s">
        <v>1484</v>
      </c>
      <c r="B2230" s="62" t="s">
        <v>2111</v>
      </c>
      <c r="C2230" s="63"/>
      <c r="D2230" s="64"/>
      <c r="E2230" s="65"/>
      <c r="F2230" s="66"/>
      <c r="G2230" s="63" t="str">
        <f>IF(Edges[[#This Row],[Relationship]]="Tweet","Skip","Show")</f>
        <v>Show</v>
      </c>
      <c r="H2230" s="67"/>
      <c r="I2230" s="68"/>
      <c r="J2230" s="68"/>
      <c r="K2230" s="34"/>
      <c r="L2230" s="75">
        <v>2230</v>
      </c>
      <c r="M223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30" s="77" t="s">
        <v>2278</v>
      </c>
      <c r="O2230" s="79">
        <v>44529.508217592593</v>
      </c>
      <c r="P2230" s="77" t="s">
        <v>3181</v>
      </c>
      <c r="Q2230" s="77"/>
      <c r="R2230" s="77"/>
      <c r="S2230" s="77"/>
      <c r="T2230" s="79">
        <v>44529.508217592593</v>
      </c>
      <c r="U2230" s="80" t="s">
        <v>5857</v>
      </c>
      <c r="V2230" s="77"/>
      <c r="W2230" s="77"/>
      <c r="X2230" s="81" t="s">
        <v>7856</v>
      </c>
      <c r="Y2230" s="81" t="s">
        <v>8485</v>
      </c>
    </row>
    <row r="2231" spans="1:25" x14ac:dyDescent="0.25">
      <c r="A2231" s="62" t="s">
        <v>1484</v>
      </c>
      <c r="B2231" s="62" t="s">
        <v>2112</v>
      </c>
      <c r="C2231" s="63"/>
      <c r="D2231" s="64"/>
      <c r="E2231" s="65"/>
      <c r="F2231" s="66"/>
      <c r="G2231" s="63" t="str">
        <f>IF(Edges[[#This Row],[Relationship]]="Tweet","Skip","Show")</f>
        <v>Show</v>
      </c>
      <c r="H2231" s="67"/>
      <c r="I2231" s="68"/>
      <c r="J2231" s="68"/>
      <c r="K2231" s="34"/>
      <c r="L2231" s="75">
        <v>2231</v>
      </c>
      <c r="M223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31" s="77" t="s">
        <v>2278</v>
      </c>
      <c r="O2231" s="79">
        <v>44529.508217592593</v>
      </c>
      <c r="P2231" s="77" t="s">
        <v>3181</v>
      </c>
      <c r="Q2231" s="77"/>
      <c r="R2231" s="77"/>
      <c r="S2231" s="77"/>
      <c r="T2231" s="79">
        <v>44529.508217592593</v>
      </c>
      <c r="U2231" s="80" t="s">
        <v>5857</v>
      </c>
      <c r="V2231" s="77"/>
      <c r="W2231" s="77"/>
      <c r="X2231" s="81" t="s">
        <v>7856</v>
      </c>
      <c r="Y2231" s="81" t="s">
        <v>8485</v>
      </c>
    </row>
    <row r="2232" spans="1:25" x14ac:dyDescent="0.25">
      <c r="A2232" s="62" t="s">
        <v>1484</v>
      </c>
      <c r="B2232" s="62" t="s">
        <v>2113</v>
      </c>
      <c r="C2232" s="63"/>
      <c r="D2232" s="64"/>
      <c r="E2232" s="65"/>
      <c r="F2232" s="66"/>
      <c r="G2232" s="63" t="str">
        <f>IF(Edges[[#This Row],[Relationship]]="Tweet","Skip","Show")</f>
        <v>Show</v>
      </c>
      <c r="H2232" s="67"/>
      <c r="I2232" s="68"/>
      <c r="J2232" s="68"/>
      <c r="K2232" s="34"/>
      <c r="L2232" s="75">
        <v>2232</v>
      </c>
      <c r="M223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32" s="77" t="s">
        <v>2278</v>
      </c>
      <c r="O2232" s="79">
        <v>44529.508217592593</v>
      </c>
      <c r="P2232" s="77" t="s">
        <v>3181</v>
      </c>
      <c r="Q2232" s="77"/>
      <c r="R2232" s="77"/>
      <c r="S2232" s="77"/>
      <c r="T2232" s="79">
        <v>44529.508217592593</v>
      </c>
      <c r="U2232" s="80" t="s">
        <v>5857</v>
      </c>
      <c r="V2232" s="77"/>
      <c r="W2232" s="77"/>
      <c r="X2232" s="81" t="s">
        <v>7856</v>
      </c>
      <c r="Y2232" s="81" t="s">
        <v>8485</v>
      </c>
    </row>
    <row r="2233" spans="1:25" x14ac:dyDescent="0.25">
      <c r="A2233" s="62" t="s">
        <v>1484</v>
      </c>
      <c r="B2233" s="62" t="s">
        <v>2114</v>
      </c>
      <c r="C2233" s="63"/>
      <c r="D2233" s="64"/>
      <c r="E2233" s="65"/>
      <c r="F2233" s="66"/>
      <c r="G2233" s="63" t="str">
        <f>IF(Edges[[#This Row],[Relationship]]="Tweet","Skip","Show")</f>
        <v>Show</v>
      </c>
      <c r="H2233" s="67"/>
      <c r="I2233" s="68"/>
      <c r="J2233" s="68"/>
      <c r="K2233" s="34"/>
      <c r="L2233" s="75">
        <v>2233</v>
      </c>
      <c r="M223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33" s="77" t="s">
        <v>2279</v>
      </c>
      <c r="O2233" s="79">
        <v>44529.508217592593</v>
      </c>
      <c r="P2233" s="77" t="s">
        <v>3181</v>
      </c>
      <c r="Q2233" s="77"/>
      <c r="R2233" s="77"/>
      <c r="S2233" s="77"/>
      <c r="T2233" s="79">
        <v>44529.508217592593</v>
      </c>
      <c r="U2233" s="80" t="s">
        <v>5857</v>
      </c>
      <c r="V2233" s="77"/>
      <c r="W2233" s="77"/>
      <c r="X2233" s="81" t="s">
        <v>7856</v>
      </c>
      <c r="Y2233" s="81" t="s">
        <v>8485</v>
      </c>
    </row>
    <row r="2234" spans="1:25" x14ac:dyDescent="0.25">
      <c r="A2234" s="62" t="s">
        <v>1485</v>
      </c>
      <c r="B2234" s="62" t="s">
        <v>1631</v>
      </c>
      <c r="C2234" s="63"/>
      <c r="D2234" s="64"/>
      <c r="E2234" s="65"/>
      <c r="F2234" s="66"/>
      <c r="G2234" s="63" t="str">
        <f>IF(Edges[[#This Row],[Relationship]]="Tweet","Skip","Show")</f>
        <v>Show</v>
      </c>
      <c r="H2234" s="67"/>
      <c r="I2234" s="68"/>
      <c r="J2234" s="68"/>
      <c r="K2234" s="34"/>
      <c r="L2234" s="75">
        <v>2234</v>
      </c>
      <c r="M223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34" s="77" t="s">
        <v>2278</v>
      </c>
      <c r="O2234" s="79">
        <v>44529.508425925924</v>
      </c>
      <c r="P2234" s="77" t="s">
        <v>2784</v>
      </c>
      <c r="Q2234" s="77"/>
      <c r="R2234" s="77"/>
      <c r="S2234" s="77"/>
      <c r="T2234" s="79">
        <v>44529.508425925924</v>
      </c>
      <c r="U2234" s="80" t="s">
        <v>5858</v>
      </c>
      <c r="V2234" s="77"/>
      <c r="W2234" s="77"/>
      <c r="X2234" s="81" t="s">
        <v>7857</v>
      </c>
      <c r="Y2234" s="77"/>
    </row>
    <row r="2235" spans="1:25" x14ac:dyDescent="0.25">
      <c r="A2235" s="62" t="s">
        <v>1486</v>
      </c>
      <c r="B2235" s="62" t="s">
        <v>2115</v>
      </c>
      <c r="C2235" s="63"/>
      <c r="D2235" s="64"/>
      <c r="E2235" s="65"/>
      <c r="F2235" s="66"/>
      <c r="G2235" s="63" t="str">
        <f>IF(Edges[[#This Row],[Relationship]]="Tweet","Skip","Show")</f>
        <v>Show</v>
      </c>
      <c r="H2235" s="67"/>
      <c r="I2235" s="68"/>
      <c r="J2235" s="68"/>
      <c r="K2235" s="34"/>
      <c r="L2235" s="75">
        <v>2235</v>
      </c>
      <c r="M223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35" s="77" t="s">
        <v>2279</v>
      </c>
      <c r="O2235" s="79">
        <v>44529.508564814816</v>
      </c>
      <c r="P2235" s="77" t="s">
        <v>3182</v>
      </c>
      <c r="Q2235" s="77"/>
      <c r="R2235" s="77"/>
      <c r="S2235" s="77"/>
      <c r="T2235" s="79">
        <v>44529.508564814816</v>
      </c>
      <c r="U2235" s="80" t="s">
        <v>5859</v>
      </c>
      <c r="V2235" s="77"/>
      <c r="W2235" s="77"/>
      <c r="X2235" s="81" t="s">
        <v>7858</v>
      </c>
      <c r="Y2235" s="81" t="s">
        <v>8486</v>
      </c>
    </row>
    <row r="2236" spans="1:25" x14ac:dyDescent="0.25">
      <c r="A2236" s="62" t="s">
        <v>1487</v>
      </c>
      <c r="B2236" s="62" t="s">
        <v>1478</v>
      </c>
      <c r="C2236" s="63"/>
      <c r="D2236" s="64"/>
      <c r="E2236" s="65"/>
      <c r="F2236" s="66"/>
      <c r="G2236" s="63" t="str">
        <f>IF(Edges[[#This Row],[Relationship]]="Tweet","Skip","Show")</f>
        <v>Show</v>
      </c>
      <c r="H2236" s="67"/>
      <c r="I2236" s="68"/>
      <c r="J2236" s="68"/>
      <c r="K2236" s="34"/>
      <c r="L2236" s="75">
        <v>2236</v>
      </c>
      <c r="M223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36" s="77" t="s">
        <v>2278</v>
      </c>
      <c r="O2236" s="79">
        <v>44529.508668981478</v>
      </c>
      <c r="P2236" s="77" t="s">
        <v>2294</v>
      </c>
      <c r="Q2236" s="77"/>
      <c r="R2236" s="77"/>
      <c r="S2236" s="77" t="s">
        <v>4104</v>
      </c>
      <c r="T2236" s="79">
        <v>44529.508668981478</v>
      </c>
      <c r="U2236" s="80" t="s">
        <v>5860</v>
      </c>
      <c r="V2236" s="77"/>
      <c r="W2236" s="77"/>
      <c r="X2236" s="81" t="s">
        <v>7859</v>
      </c>
      <c r="Y2236" s="77"/>
    </row>
    <row r="2237" spans="1:25" x14ac:dyDescent="0.25">
      <c r="A2237" s="62" t="s">
        <v>1488</v>
      </c>
      <c r="B2237" s="62" t="s">
        <v>1820</v>
      </c>
      <c r="C2237" s="63"/>
      <c r="D2237" s="64"/>
      <c r="E2237" s="65"/>
      <c r="F2237" s="66"/>
      <c r="G2237" s="63" t="str">
        <f>IF(Edges[[#This Row],[Relationship]]="Tweet","Skip","Show")</f>
        <v>Show</v>
      </c>
      <c r="H2237" s="67"/>
      <c r="I2237" s="68"/>
      <c r="J2237" s="68"/>
      <c r="K2237" s="34"/>
      <c r="L2237" s="75">
        <v>2237</v>
      </c>
      <c r="M223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37" s="77" t="s">
        <v>2278</v>
      </c>
      <c r="O2237" s="79">
        <v>44529.508773148147</v>
      </c>
      <c r="P2237" s="77" t="s">
        <v>3183</v>
      </c>
      <c r="Q2237" s="80" t="s">
        <v>3905</v>
      </c>
      <c r="R2237" s="77" t="s">
        <v>4018</v>
      </c>
      <c r="S2237" s="77"/>
      <c r="T2237" s="79">
        <v>44529.508773148147</v>
      </c>
      <c r="U2237" s="80" t="s">
        <v>5861</v>
      </c>
      <c r="V2237" s="77"/>
      <c r="W2237" s="77"/>
      <c r="X2237" s="81" t="s">
        <v>7860</v>
      </c>
      <c r="Y2237" s="81" t="s">
        <v>7911</v>
      </c>
    </row>
    <row r="2238" spans="1:25" x14ac:dyDescent="0.25">
      <c r="A2238" s="62" t="s">
        <v>1488</v>
      </c>
      <c r="B2238" s="62" t="s">
        <v>1528</v>
      </c>
      <c r="C2238" s="63"/>
      <c r="D2238" s="64"/>
      <c r="E2238" s="65"/>
      <c r="F2238" s="66"/>
      <c r="G2238" s="63" t="str">
        <f>IF(Edges[[#This Row],[Relationship]]="Tweet","Skip","Show")</f>
        <v>Show</v>
      </c>
      <c r="H2238" s="67"/>
      <c r="I2238" s="68"/>
      <c r="J2238" s="68"/>
      <c r="K2238" s="34"/>
      <c r="L2238" s="75">
        <v>2238</v>
      </c>
      <c r="M223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38" s="77" t="s">
        <v>2279</v>
      </c>
      <c r="O2238" s="79">
        <v>44529.508773148147</v>
      </c>
      <c r="P2238" s="77" t="s">
        <v>3183</v>
      </c>
      <c r="Q2238" s="80" t="s">
        <v>3905</v>
      </c>
      <c r="R2238" s="77" t="s">
        <v>4018</v>
      </c>
      <c r="S2238" s="77"/>
      <c r="T2238" s="79">
        <v>44529.508773148147</v>
      </c>
      <c r="U2238" s="80" t="s">
        <v>5861</v>
      </c>
      <c r="V2238" s="77"/>
      <c r="W2238" s="77"/>
      <c r="X2238" s="81" t="s">
        <v>7860</v>
      </c>
      <c r="Y2238" s="81" t="s">
        <v>7911</v>
      </c>
    </row>
    <row r="2239" spans="1:25" x14ac:dyDescent="0.25">
      <c r="A2239" s="62" t="s">
        <v>1489</v>
      </c>
      <c r="B2239" s="62" t="s">
        <v>1714</v>
      </c>
      <c r="C2239" s="63"/>
      <c r="D2239" s="64"/>
      <c r="E2239" s="65"/>
      <c r="F2239" s="66"/>
      <c r="G2239" s="63" t="str">
        <f>IF(Edges[[#This Row],[Relationship]]="Tweet","Skip","Show")</f>
        <v>Show</v>
      </c>
      <c r="H2239" s="67"/>
      <c r="I2239" s="68"/>
      <c r="J2239" s="68"/>
      <c r="K2239" s="34"/>
      <c r="L2239" s="75">
        <v>2239</v>
      </c>
      <c r="M223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39" s="77" t="s">
        <v>2278</v>
      </c>
      <c r="O2239" s="79">
        <v>44529.508796296293</v>
      </c>
      <c r="P2239" s="77" t="s">
        <v>2333</v>
      </c>
      <c r="Q2239" s="80" t="s">
        <v>3527</v>
      </c>
      <c r="R2239" s="77" t="s">
        <v>4022</v>
      </c>
      <c r="S2239" s="77" t="s">
        <v>4112</v>
      </c>
      <c r="T2239" s="79">
        <v>44529.508796296293</v>
      </c>
      <c r="U2239" s="80" t="s">
        <v>5862</v>
      </c>
      <c r="V2239" s="77"/>
      <c r="W2239" s="77"/>
      <c r="X2239" s="81" t="s">
        <v>7861</v>
      </c>
      <c r="Y2239" s="77"/>
    </row>
    <row r="2240" spans="1:25" x14ac:dyDescent="0.25">
      <c r="A2240" s="62" t="s">
        <v>1490</v>
      </c>
      <c r="B2240" s="62" t="s">
        <v>1478</v>
      </c>
      <c r="C2240" s="63"/>
      <c r="D2240" s="64"/>
      <c r="E2240" s="65"/>
      <c r="F2240" s="66"/>
      <c r="G2240" s="63" t="str">
        <f>IF(Edges[[#This Row],[Relationship]]="Tweet","Skip","Show")</f>
        <v>Show</v>
      </c>
      <c r="H2240" s="67"/>
      <c r="I2240" s="68"/>
      <c r="J2240" s="68"/>
      <c r="K2240" s="34"/>
      <c r="L2240" s="75">
        <v>2240</v>
      </c>
      <c r="M224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40" s="77" t="s">
        <v>2278</v>
      </c>
      <c r="O2240" s="79">
        <v>44529.508993055555</v>
      </c>
      <c r="P2240" s="77" t="s">
        <v>2294</v>
      </c>
      <c r="Q2240" s="77"/>
      <c r="R2240" s="77"/>
      <c r="S2240" s="77" t="s">
        <v>4104</v>
      </c>
      <c r="T2240" s="79">
        <v>44529.508993055555</v>
      </c>
      <c r="U2240" s="80" t="s">
        <v>5863</v>
      </c>
      <c r="V2240" s="77"/>
      <c r="W2240" s="77"/>
      <c r="X2240" s="81" t="s">
        <v>7862</v>
      </c>
      <c r="Y2240" s="77"/>
    </row>
    <row r="2241" spans="1:25" x14ac:dyDescent="0.25">
      <c r="A2241" s="62" t="s">
        <v>1491</v>
      </c>
      <c r="B2241" s="62" t="s">
        <v>2116</v>
      </c>
      <c r="C2241" s="63"/>
      <c r="D2241" s="64"/>
      <c r="E2241" s="65"/>
      <c r="F2241" s="66"/>
      <c r="G2241" s="63" t="str">
        <f>IF(Edges[[#This Row],[Relationship]]="Tweet","Skip","Show")</f>
        <v>Show</v>
      </c>
      <c r="H2241" s="67"/>
      <c r="I2241" s="68"/>
      <c r="J2241" s="68"/>
      <c r="K2241" s="34"/>
      <c r="L2241" s="75">
        <v>2241</v>
      </c>
      <c r="M224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41" s="77" t="s">
        <v>2278</v>
      </c>
      <c r="O2241" s="79">
        <v>44529.509050925924</v>
      </c>
      <c r="P2241" s="77" t="s">
        <v>3184</v>
      </c>
      <c r="Q2241" s="77"/>
      <c r="R2241" s="77"/>
      <c r="S2241" s="77"/>
      <c r="T2241" s="79">
        <v>44529.509050925924</v>
      </c>
      <c r="U2241" s="80" t="s">
        <v>5864</v>
      </c>
      <c r="V2241" s="77"/>
      <c r="W2241" s="77"/>
      <c r="X2241" s="81" t="s">
        <v>7863</v>
      </c>
      <c r="Y2241" s="77"/>
    </row>
    <row r="2242" spans="1:25" x14ac:dyDescent="0.25">
      <c r="A2242" s="62" t="s">
        <v>1492</v>
      </c>
      <c r="B2242" s="62" t="s">
        <v>1492</v>
      </c>
      <c r="C2242" s="63"/>
      <c r="D2242" s="64"/>
      <c r="E2242" s="65"/>
      <c r="F2242" s="66"/>
      <c r="G2242" s="63" t="str">
        <f>IF(Edges[[#This Row],[Relationship]]="Tweet","Skip","Show")</f>
        <v>Skip</v>
      </c>
      <c r="H2242" s="67"/>
      <c r="I2242" s="68"/>
      <c r="J2242" s="68"/>
      <c r="K2242" s="34"/>
      <c r="L2242" s="75">
        <v>2242</v>
      </c>
      <c r="M224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42" s="77" t="s">
        <v>178</v>
      </c>
      <c r="O2242" s="79">
        <v>44529.348680555559</v>
      </c>
      <c r="P2242" s="77" t="s">
        <v>3185</v>
      </c>
      <c r="Q2242" s="80" t="s">
        <v>3787</v>
      </c>
      <c r="R2242" s="77" t="s">
        <v>4046</v>
      </c>
      <c r="S2242" s="77"/>
      <c r="T2242" s="79">
        <v>44529.348680555559</v>
      </c>
      <c r="U2242" s="80" t="s">
        <v>5865</v>
      </c>
      <c r="V2242" s="77"/>
      <c r="W2242" s="77"/>
      <c r="X2242" s="81" t="s">
        <v>7864</v>
      </c>
      <c r="Y2242" s="77"/>
    </row>
    <row r="2243" spans="1:25" x14ac:dyDescent="0.25">
      <c r="A2243" s="62" t="s">
        <v>1493</v>
      </c>
      <c r="B2243" s="62" t="s">
        <v>1492</v>
      </c>
      <c r="C2243" s="63"/>
      <c r="D2243" s="64"/>
      <c r="E2243" s="65"/>
      <c r="F2243" s="66"/>
      <c r="G2243" s="63" t="str">
        <f>IF(Edges[[#This Row],[Relationship]]="Tweet","Skip","Show")</f>
        <v>Show</v>
      </c>
      <c r="H2243" s="67"/>
      <c r="I2243" s="68"/>
      <c r="J2243" s="68"/>
      <c r="K2243" s="34"/>
      <c r="L2243" s="75">
        <v>2243</v>
      </c>
      <c r="M224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43" s="77" t="s">
        <v>2278</v>
      </c>
      <c r="O2243" s="79">
        <v>44529.447789351849</v>
      </c>
      <c r="P2243" s="77" t="s">
        <v>3111</v>
      </c>
      <c r="Q2243" s="80" t="s">
        <v>3792</v>
      </c>
      <c r="R2243" s="77" t="s">
        <v>4046</v>
      </c>
      <c r="S2243" s="77"/>
      <c r="T2243" s="79">
        <v>44529.447789351849</v>
      </c>
      <c r="U2243" s="80" t="s">
        <v>5866</v>
      </c>
      <c r="V2243" s="77"/>
      <c r="W2243" s="77"/>
      <c r="X2243" s="81" t="s">
        <v>7865</v>
      </c>
      <c r="Y2243" s="77"/>
    </row>
    <row r="2244" spans="1:25" x14ac:dyDescent="0.25">
      <c r="A2244" s="62" t="s">
        <v>1493</v>
      </c>
      <c r="B2244" s="62" t="s">
        <v>1691</v>
      </c>
      <c r="C2244" s="63"/>
      <c r="D2244" s="64"/>
      <c r="E2244" s="65"/>
      <c r="F2244" s="66"/>
      <c r="G2244" s="63" t="str">
        <f>IF(Edges[[#This Row],[Relationship]]="Tweet","Skip","Show")</f>
        <v>Show</v>
      </c>
      <c r="H2244" s="67"/>
      <c r="I2244" s="68"/>
      <c r="J2244" s="68"/>
      <c r="K2244" s="34"/>
      <c r="L2244" s="75">
        <v>2244</v>
      </c>
      <c r="M224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44" s="77" t="s">
        <v>2278</v>
      </c>
      <c r="O2244" s="79">
        <v>44529.509097222224</v>
      </c>
      <c r="P2244" s="77" t="s">
        <v>2303</v>
      </c>
      <c r="Q2244" s="77"/>
      <c r="R2244" s="77"/>
      <c r="S2244" s="77"/>
      <c r="T2244" s="79">
        <v>44529.509097222224</v>
      </c>
      <c r="U2244" s="80" t="s">
        <v>5867</v>
      </c>
      <c r="V2244" s="77"/>
      <c r="W2244" s="77"/>
      <c r="X2244" s="81" t="s">
        <v>7866</v>
      </c>
      <c r="Y2244" s="77"/>
    </row>
    <row r="2245" spans="1:25" x14ac:dyDescent="0.25">
      <c r="A2245" s="62" t="s">
        <v>1494</v>
      </c>
      <c r="B2245" s="62" t="s">
        <v>2117</v>
      </c>
      <c r="C2245" s="63"/>
      <c r="D2245" s="64"/>
      <c r="E2245" s="65"/>
      <c r="F2245" s="66"/>
      <c r="G2245" s="63" t="str">
        <f>IF(Edges[[#This Row],[Relationship]]="Tweet","Skip","Show")</f>
        <v>Show</v>
      </c>
      <c r="H2245" s="67"/>
      <c r="I2245" s="68"/>
      <c r="J2245" s="68"/>
      <c r="K2245" s="34"/>
      <c r="L2245" s="75">
        <v>2245</v>
      </c>
      <c r="M224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45" s="77" t="s">
        <v>2278</v>
      </c>
      <c r="O2245" s="79">
        <v>44529.504976851851</v>
      </c>
      <c r="P2245" s="77" t="s">
        <v>3186</v>
      </c>
      <c r="Q2245" s="80" t="s">
        <v>3906</v>
      </c>
      <c r="R2245" s="77" t="s">
        <v>4018</v>
      </c>
      <c r="S2245" s="77"/>
      <c r="T2245" s="79">
        <v>44529.504976851851</v>
      </c>
      <c r="U2245" s="80" t="s">
        <v>5868</v>
      </c>
      <c r="V2245" s="77"/>
      <c r="W2245" s="77"/>
      <c r="X2245" s="81" t="s">
        <v>7867</v>
      </c>
      <c r="Y2245" s="81" t="s">
        <v>8487</v>
      </c>
    </row>
    <row r="2246" spans="1:25" x14ac:dyDescent="0.25">
      <c r="A2246" s="62" t="s">
        <v>1494</v>
      </c>
      <c r="B2246" s="62" t="s">
        <v>2117</v>
      </c>
      <c r="C2246" s="63"/>
      <c r="D2246" s="64"/>
      <c r="E2246" s="65"/>
      <c r="F2246" s="66"/>
      <c r="G2246" s="63" t="str">
        <f>IF(Edges[[#This Row],[Relationship]]="Tweet","Skip","Show")</f>
        <v>Show</v>
      </c>
      <c r="H2246" s="67"/>
      <c r="I2246" s="68"/>
      <c r="J2246" s="68"/>
      <c r="K2246" s="34"/>
      <c r="L2246" s="75">
        <v>2246</v>
      </c>
      <c r="M224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46" s="77" t="s">
        <v>2278</v>
      </c>
      <c r="O2246" s="79">
        <v>44529.506377314814</v>
      </c>
      <c r="P2246" s="77" t="s">
        <v>3187</v>
      </c>
      <c r="Q2246" s="80" t="s">
        <v>3907</v>
      </c>
      <c r="R2246" s="77" t="s">
        <v>4018</v>
      </c>
      <c r="S2246" s="77"/>
      <c r="T2246" s="79">
        <v>44529.506377314814</v>
      </c>
      <c r="U2246" s="80" t="s">
        <v>5869</v>
      </c>
      <c r="V2246" s="77"/>
      <c r="W2246" s="77"/>
      <c r="X2246" s="81" t="s">
        <v>7868</v>
      </c>
      <c r="Y2246" s="81" t="s">
        <v>8487</v>
      </c>
    </row>
    <row r="2247" spans="1:25" x14ac:dyDescent="0.25">
      <c r="A2247" s="62" t="s">
        <v>1494</v>
      </c>
      <c r="B2247" s="62" t="s">
        <v>1802</v>
      </c>
      <c r="C2247" s="63"/>
      <c r="D2247" s="64"/>
      <c r="E2247" s="65"/>
      <c r="F2247" s="66"/>
      <c r="G2247" s="63" t="str">
        <f>IF(Edges[[#This Row],[Relationship]]="Tweet","Skip","Show")</f>
        <v>Show</v>
      </c>
      <c r="H2247" s="67"/>
      <c r="I2247" s="68"/>
      <c r="J2247" s="68"/>
      <c r="K2247" s="34"/>
      <c r="L2247" s="75">
        <v>2247</v>
      </c>
      <c r="M224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47" s="77" t="s">
        <v>2278</v>
      </c>
      <c r="O2247" s="79">
        <v>44529.504976851851</v>
      </c>
      <c r="P2247" s="77" t="s">
        <v>3186</v>
      </c>
      <c r="Q2247" s="80" t="s">
        <v>3906</v>
      </c>
      <c r="R2247" s="77" t="s">
        <v>4018</v>
      </c>
      <c r="S2247" s="77"/>
      <c r="T2247" s="79">
        <v>44529.504976851851</v>
      </c>
      <c r="U2247" s="80" t="s">
        <v>5868</v>
      </c>
      <c r="V2247" s="77"/>
      <c r="W2247" s="77"/>
      <c r="X2247" s="81" t="s">
        <v>7867</v>
      </c>
      <c r="Y2247" s="81" t="s">
        <v>8487</v>
      </c>
    </row>
    <row r="2248" spans="1:25" x14ac:dyDescent="0.25">
      <c r="A2248" s="62" t="s">
        <v>1494</v>
      </c>
      <c r="B2248" s="62" t="s">
        <v>1802</v>
      </c>
      <c r="C2248" s="63"/>
      <c r="D2248" s="64"/>
      <c r="E2248" s="65"/>
      <c r="F2248" s="66"/>
      <c r="G2248" s="63" t="str">
        <f>IF(Edges[[#This Row],[Relationship]]="Tweet","Skip","Show")</f>
        <v>Show</v>
      </c>
      <c r="H2248" s="67"/>
      <c r="I2248" s="68"/>
      <c r="J2248" s="68"/>
      <c r="K2248" s="34"/>
      <c r="L2248" s="75">
        <v>2248</v>
      </c>
      <c r="M224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48" s="77" t="s">
        <v>2278</v>
      </c>
      <c r="O2248" s="79">
        <v>44529.506377314814</v>
      </c>
      <c r="P2248" s="77" t="s">
        <v>3187</v>
      </c>
      <c r="Q2248" s="80" t="s">
        <v>3907</v>
      </c>
      <c r="R2248" s="77" t="s">
        <v>4018</v>
      </c>
      <c r="S2248" s="77"/>
      <c r="T2248" s="79">
        <v>44529.506377314814</v>
      </c>
      <c r="U2248" s="80" t="s">
        <v>5869</v>
      </c>
      <c r="V2248" s="77"/>
      <c r="W2248" s="77"/>
      <c r="X2248" s="81" t="s">
        <v>7868</v>
      </c>
      <c r="Y2248" s="81" t="s">
        <v>8487</v>
      </c>
    </row>
    <row r="2249" spans="1:25" x14ac:dyDescent="0.25">
      <c r="A2249" s="62" t="s">
        <v>1494</v>
      </c>
      <c r="B2249" s="62" t="s">
        <v>2118</v>
      </c>
      <c r="C2249" s="63"/>
      <c r="D2249" s="64"/>
      <c r="E2249" s="65"/>
      <c r="F2249" s="66"/>
      <c r="G2249" s="63" t="str">
        <f>IF(Edges[[#This Row],[Relationship]]="Tweet","Skip","Show")</f>
        <v>Show</v>
      </c>
      <c r="H2249" s="67"/>
      <c r="I2249" s="68"/>
      <c r="J2249" s="68"/>
      <c r="K2249" s="34"/>
      <c r="L2249" s="75">
        <v>2249</v>
      </c>
      <c r="M224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49" s="77" t="s">
        <v>2278</v>
      </c>
      <c r="O2249" s="79">
        <v>44529.504976851851</v>
      </c>
      <c r="P2249" s="77" t="s">
        <v>3186</v>
      </c>
      <c r="Q2249" s="80" t="s">
        <v>3906</v>
      </c>
      <c r="R2249" s="77" t="s">
        <v>4018</v>
      </c>
      <c r="S2249" s="77"/>
      <c r="T2249" s="79">
        <v>44529.504976851851</v>
      </c>
      <c r="U2249" s="80" t="s">
        <v>5868</v>
      </c>
      <c r="V2249" s="77"/>
      <c r="W2249" s="77"/>
      <c r="X2249" s="81" t="s">
        <v>7867</v>
      </c>
      <c r="Y2249" s="81" t="s">
        <v>8487</v>
      </c>
    </row>
    <row r="2250" spans="1:25" x14ac:dyDescent="0.25">
      <c r="A2250" s="62" t="s">
        <v>1494</v>
      </c>
      <c r="B2250" s="62" t="s">
        <v>2118</v>
      </c>
      <c r="C2250" s="63"/>
      <c r="D2250" s="64"/>
      <c r="E2250" s="65"/>
      <c r="F2250" s="66"/>
      <c r="G2250" s="63" t="str">
        <f>IF(Edges[[#This Row],[Relationship]]="Tweet","Skip","Show")</f>
        <v>Show</v>
      </c>
      <c r="H2250" s="67"/>
      <c r="I2250" s="68"/>
      <c r="J2250" s="68"/>
      <c r="K2250" s="34"/>
      <c r="L2250" s="75">
        <v>2250</v>
      </c>
      <c r="M225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50" s="77" t="s">
        <v>2278</v>
      </c>
      <c r="O2250" s="79">
        <v>44529.506377314814</v>
      </c>
      <c r="P2250" s="77" t="s">
        <v>3187</v>
      </c>
      <c r="Q2250" s="80" t="s">
        <v>3907</v>
      </c>
      <c r="R2250" s="77" t="s">
        <v>4018</v>
      </c>
      <c r="S2250" s="77"/>
      <c r="T2250" s="79">
        <v>44529.506377314814</v>
      </c>
      <c r="U2250" s="80" t="s">
        <v>5869</v>
      </c>
      <c r="V2250" s="77"/>
      <c r="W2250" s="77"/>
      <c r="X2250" s="81" t="s">
        <v>7868</v>
      </c>
      <c r="Y2250" s="81" t="s">
        <v>8487</v>
      </c>
    </row>
    <row r="2251" spans="1:25" x14ac:dyDescent="0.25">
      <c r="A2251" s="62" t="s">
        <v>1494</v>
      </c>
      <c r="B2251" s="62" t="s">
        <v>2119</v>
      </c>
      <c r="C2251" s="63"/>
      <c r="D2251" s="64"/>
      <c r="E2251" s="65"/>
      <c r="F2251" s="66"/>
      <c r="G2251" s="63" t="str">
        <f>IF(Edges[[#This Row],[Relationship]]="Tweet","Skip","Show")</f>
        <v>Show</v>
      </c>
      <c r="H2251" s="67"/>
      <c r="I2251" s="68"/>
      <c r="J2251" s="68"/>
      <c r="K2251" s="34"/>
      <c r="L2251" s="75">
        <v>2251</v>
      </c>
      <c r="M225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51" s="77" t="s">
        <v>2279</v>
      </c>
      <c r="O2251" s="79">
        <v>44529.504976851851</v>
      </c>
      <c r="P2251" s="77" t="s">
        <v>3186</v>
      </c>
      <c r="Q2251" s="80" t="s">
        <v>3906</v>
      </c>
      <c r="R2251" s="77" t="s">
        <v>4018</v>
      </c>
      <c r="S2251" s="77"/>
      <c r="T2251" s="79">
        <v>44529.504976851851</v>
      </c>
      <c r="U2251" s="80" t="s">
        <v>5868</v>
      </c>
      <c r="V2251" s="77"/>
      <c r="W2251" s="77"/>
      <c r="X2251" s="81" t="s">
        <v>7867</v>
      </c>
      <c r="Y2251" s="81" t="s">
        <v>8487</v>
      </c>
    </row>
    <row r="2252" spans="1:25" x14ac:dyDescent="0.25">
      <c r="A2252" s="62" t="s">
        <v>1494</v>
      </c>
      <c r="B2252" s="62" t="s">
        <v>2119</v>
      </c>
      <c r="C2252" s="63"/>
      <c r="D2252" s="64"/>
      <c r="E2252" s="65"/>
      <c r="F2252" s="66"/>
      <c r="G2252" s="63" t="str">
        <f>IF(Edges[[#This Row],[Relationship]]="Tweet","Skip","Show")</f>
        <v>Show</v>
      </c>
      <c r="H2252" s="67"/>
      <c r="I2252" s="68"/>
      <c r="J2252" s="68"/>
      <c r="K2252" s="34"/>
      <c r="L2252" s="75">
        <v>2252</v>
      </c>
      <c r="M225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52" s="77" t="s">
        <v>2279</v>
      </c>
      <c r="O2252" s="79">
        <v>44529.506377314814</v>
      </c>
      <c r="P2252" s="77" t="s">
        <v>3187</v>
      </c>
      <c r="Q2252" s="80" t="s">
        <v>3907</v>
      </c>
      <c r="R2252" s="77" t="s">
        <v>4018</v>
      </c>
      <c r="S2252" s="77"/>
      <c r="T2252" s="79">
        <v>44529.506377314814</v>
      </c>
      <c r="U2252" s="80" t="s">
        <v>5869</v>
      </c>
      <c r="V2252" s="77"/>
      <c r="W2252" s="77"/>
      <c r="X2252" s="81" t="s">
        <v>7868</v>
      </c>
      <c r="Y2252" s="81" t="s">
        <v>8487</v>
      </c>
    </row>
    <row r="2253" spans="1:25" x14ac:dyDescent="0.25">
      <c r="A2253" s="62" t="s">
        <v>1494</v>
      </c>
      <c r="B2253" s="62" t="s">
        <v>1703</v>
      </c>
      <c r="C2253" s="63"/>
      <c r="D2253" s="64"/>
      <c r="E2253" s="65"/>
      <c r="F2253" s="66"/>
      <c r="G2253" s="63" t="str">
        <f>IF(Edges[[#This Row],[Relationship]]="Tweet","Skip","Show")</f>
        <v>Show</v>
      </c>
      <c r="H2253" s="67"/>
      <c r="I2253" s="68"/>
      <c r="J2253" s="68"/>
      <c r="K2253" s="34"/>
      <c r="L2253" s="75">
        <v>2253</v>
      </c>
      <c r="M225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53" s="77" t="s">
        <v>2279</v>
      </c>
      <c r="O2253" s="79">
        <v>44529.509247685186</v>
      </c>
      <c r="P2253" s="77" t="s">
        <v>3188</v>
      </c>
      <c r="Q2253" s="77"/>
      <c r="R2253" s="77"/>
      <c r="S2253" s="77"/>
      <c r="T2253" s="79">
        <v>44529.509247685186</v>
      </c>
      <c r="U2253" s="80" t="s">
        <v>5870</v>
      </c>
      <c r="V2253" s="77"/>
      <c r="W2253" s="77"/>
      <c r="X2253" s="81" t="s">
        <v>7869</v>
      </c>
      <c r="Y2253" s="81" t="s">
        <v>8294</v>
      </c>
    </row>
    <row r="2254" spans="1:25" x14ac:dyDescent="0.25">
      <c r="A2254" s="62" t="s">
        <v>1495</v>
      </c>
      <c r="B2254" s="62" t="s">
        <v>1495</v>
      </c>
      <c r="C2254" s="63"/>
      <c r="D2254" s="64"/>
      <c r="E2254" s="65"/>
      <c r="F2254" s="66"/>
      <c r="G2254" s="63" t="str">
        <f>IF(Edges[[#This Row],[Relationship]]="Tweet","Skip","Show")</f>
        <v>Skip</v>
      </c>
      <c r="H2254" s="67"/>
      <c r="I2254" s="68"/>
      <c r="J2254" s="68"/>
      <c r="K2254" s="34"/>
      <c r="L2254" s="75">
        <v>2254</v>
      </c>
      <c r="M225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54" s="77" t="s">
        <v>178</v>
      </c>
      <c r="O2254" s="79">
        <v>44529.509282407409</v>
      </c>
      <c r="P2254" s="77" t="s">
        <v>3189</v>
      </c>
      <c r="Q2254" s="77"/>
      <c r="R2254" s="77"/>
      <c r="S2254" s="77"/>
      <c r="T2254" s="79">
        <v>44529.509282407409</v>
      </c>
      <c r="U2254" s="80" t="s">
        <v>5871</v>
      </c>
      <c r="V2254" s="77"/>
      <c r="W2254" s="77"/>
      <c r="X2254" s="81" t="s">
        <v>7870</v>
      </c>
      <c r="Y2254" s="77"/>
    </row>
    <row r="2255" spans="1:25" x14ac:dyDescent="0.25">
      <c r="A2255" s="62" t="s">
        <v>1496</v>
      </c>
      <c r="B2255" s="62" t="s">
        <v>1496</v>
      </c>
      <c r="C2255" s="63"/>
      <c r="D2255" s="64"/>
      <c r="E2255" s="65"/>
      <c r="F2255" s="66"/>
      <c r="G2255" s="63" t="str">
        <f>IF(Edges[[#This Row],[Relationship]]="Tweet","Skip","Show")</f>
        <v>Skip</v>
      </c>
      <c r="H2255" s="67"/>
      <c r="I2255" s="68"/>
      <c r="J2255" s="68"/>
      <c r="K2255" s="34"/>
      <c r="L2255" s="75">
        <v>2255</v>
      </c>
      <c r="M225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55" s="77" t="s">
        <v>178</v>
      </c>
      <c r="O2255" s="79">
        <v>44529.509386574071</v>
      </c>
      <c r="P2255" s="77" t="s">
        <v>3190</v>
      </c>
      <c r="Q2255" s="80" t="s">
        <v>3908</v>
      </c>
      <c r="R2255" s="77" t="s">
        <v>4018</v>
      </c>
      <c r="S2255" s="77"/>
      <c r="T2255" s="79">
        <v>44529.509386574071</v>
      </c>
      <c r="U2255" s="80" t="s">
        <v>5872</v>
      </c>
      <c r="V2255" s="77"/>
      <c r="W2255" s="77"/>
      <c r="X2255" s="81" t="s">
        <v>7871</v>
      </c>
      <c r="Y2255" s="77"/>
    </row>
    <row r="2256" spans="1:25" x14ac:dyDescent="0.25">
      <c r="A2256" s="62" t="s">
        <v>1497</v>
      </c>
      <c r="B2256" s="62" t="s">
        <v>1774</v>
      </c>
      <c r="C2256" s="63"/>
      <c r="D2256" s="64"/>
      <c r="E2256" s="65"/>
      <c r="F2256" s="66"/>
      <c r="G2256" s="63" t="str">
        <f>IF(Edges[[#This Row],[Relationship]]="Tweet","Skip","Show")</f>
        <v>Show</v>
      </c>
      <c r="H2256" s="67"/>
      <c r="I2256" s="68"/>
      <c r="J2256" s="68"/>
      <c r="K2256" s="34"/>
      <c r="L2256" s="75">
        <v>2256</v>
      </c>
      <c r="M225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56" s="77" t="s">
        <v>2278</v>
      </c>
      <c r="O2256" s="79">
        <v>44529.509548611109</v>
      </c>
      <c r="P2256" s="77" t="s">
        <v>2560</v>
      </c>
      <c r="Q2256" s="77"/>
      <c r="R2256" s="77"/>
      <c r="S2256" s="77"/>
      <c r="T2256" s="79">
        <v>44529.509548611109</v>
      </c>
      <c r="U2256" s="80" t="s">
        <v>5873</v>
      </c>
      <c r="V2256" s="77"/>
      <c r="W2256" s="77"/>
      <c r="X2256" s="81" t="s">
        <v>7872</v>
      </c>
      <c r="Y2256" s="77"/>
    </row>
    <row r="2257" spans="1:25" x14ac:dyDescent="0.25">
      <c r="A2257" s="62" t="s">
        <v>1498</v>
      </c>
      <c r="B2257" s="62" t="s">
        <v>1660</v>
      </c>
      <c r="C2257" s="63"/>
      <c r="D2257" s="64"/>
      <c r="E2257" s="65"/>
      <c r="F2257" s="66"/>
      <c r="G2257" s="63" t="str">
        <f>IF(Edges[[#This Row],[Relationship]]="Tweet","Skip","Show")</f>
        <v>Show</v>
      </c>
      <c r="H2257" s="67"/>
      <c r="I2257" s="68"/>
      <c r="J2257" s="68"/>
      <c r="K2257" s="34"/>
      <c r="L2257" s="75">
        <v>2257</v>
      </c>
      <c r="M225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57" s="77" t="s">
        <v>2278</v>
      </c>
      <c r="O2257" s="79">
        <v>44529.509606481479</v>
      </c>
      <c r="P2257" s="77" t="s">
        <v>3017</v>
      </c>
      <c r="Q2257" s="77"/>
      <c r="R2257" s="77"/>
      <c r="S2257" s="77"/>
      <c r="T2257" s="79">
        <v>44529.509606481479</v>
      </c>
      <c r="U2257" s="80" t="s">
        <v>5874</v>
      </c>
      <c r="V2257" s="77"/>
      <c r="W2257" s="77"/>
      <c r="X2257" s="81" t="s">
        <v>7873</v>
      </c>
      <c r="Y2257" s="77"/>
    </row>
    <row r="2258" spans="1:25" x14ac:dyDescent="0.25">
      <c r="A2258" s="62" t="s">
        <v>1499</v>
      </c>
      <c r="B2258" s="62" t="s">
        <v>1820</v>
      </c>
      <c r="C2258" s="63"/>
      <c r="D2258" s="64"/>
      <c r="E2258" s="65"/>
      <c r="F2258" s="66"/>
      <c r="G2258" s="63" t="str">
        <f>IF(Edges[[#This Row],[Relationship]]="Tweet","Skip","Show")</f>
        <v>Show</v>
      </c>
      <c r="H2258" s="67"/>
      <c r="I2258" s="68"/>
      <c r="J2258" s="68"/>
      <c r="K2258" s="34"/>
      <c r="L2258" s="75">
        <v>2258</v>
      </c>
      <c r="M225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58" s="77" t="s">
        <v>2278</v>
      </c>
      <c r="O2258" s="79">
        <v>44529.509618055556</v>
      </c>
      <c r="P2258" s="77" t="s">
        <v>3191</v>
      </c>
      <c r="Q2258" s="80" t="s">
        <v>3909</v>
      </c>
      <c r="R2258" s="77" t="s">
        <v>4018</v>
      </c>
      <c r="S2258" s="77"/>
      <c r="T2258" s="79">
        <v>44529.509618055556</v>
      </c>
      <c r="U2258" s="80" t="s">
        <v>5875</v>
      </c>
      <c r="V2258" s="77"/>
      <c r="W2258" s="77"/>
      <c r="X2258" s="81" t="s">
        <v>7874</v>
      </c>
      <c r="Y2258" s="81" t="s">
        <v>7911</v>
      </c>
    </row>
    <row r="2259" spans="1:25" x14ac:dyDescent="0.25">
      <c r="A2259" s="62" t="s">
        <v>1499</v>
      </c>
      <c r="B2259" s="62" t="s">
        <v>1528</v>
      </c>
      <c r="C2259" s="63"/>
      <c r="D2259" s="64"/>
      <c r="E2259" s="65"/>
      <c r="F2259" s="66"/>
      <c r="G2259" s="63" t="str">
        <f>IF(Edges[[#This Row],[Relationship]]="Tweet","Skip","Show")</f>
        <v>Show</v>
      </c>
      <c r="H2259" s="67"/>
      <c r="I2259" s="68"/>
      <c r="J2259" s="68"/>
      <c r="K2259" s="34"/>
      <c r="L2259" s="75">
        <v>2259</v>
      </c>
      <c r="M225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59" s="77" t="s">
        <v>2279</v>
      </c>
      <c r="O2259" s="79">
        <v>44529.509618055556</v>
      </c>
      <c r="P2259" s="77" t="s">
        <v>3191</v>
      </c>
      <c r="Q2259" s="80" t="s">
        <v>3909</v>
      </c>
      <c r="R2259" s="77" t="s">
        <v>4018</v>
      </c>
      <c r="S2259" s="77"/>
      <c r="T2259" s="79">
        <v>44529.509618055556</v>
      </c>
      <c r="U2259" s="80" t="s">
        <v>5875</v>
      </c>
      <c r="V2259" s="77"/>
      <c r="W2259" s="77"/>
      <c r="X2259" s="81" t="s">
        <v>7874</v>
      </c>
      <c r="Y2259" s="81" t="s">
        <v>7911</v>
      </c>
    </row>
    <row r="2260" spans="1:25" x14ac:dyDescent="0.25">
      <c r="A2260" s="62" t="s">
        <v>1500</v>
      </c>
      <c r="B2260" s="62" t="s">
        <v>2120</v>
      </c>
      <c r="C2260" s="63"/>
      <c r="D2260" s="64"/>
      <c r="E2260" s="65"/>
      <c r="F2260" s="66"/>
      <c r="G2260" s="63" t="str">
        <f>IF(Edges[[#This Row],[Relationship]]="Tweet","Skip","Show")</f>
        <v>Show</v>
      </c>
      <c r="H2260" s="67"/>
      <c r="I2260" s="68"/>
      <c r="J2260" s="68"/>
      <c r="K2260" s="34"/>
      <c r="L2260" s="75">
        <v>2260</v>
      </c>
      <c r="M226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60" s="77" t="s">
        <v>2279</v>
      </c>
      <c r="O2260" s="79">
        <v>44529.509687500002</v>
      </c>
      <c r="P2260" s="77" t="s">
        <v>3192</v>
      </c>
      <c r="Q2260" s="77"/>
      <c r="R2260" s="77"/>
      <c r="S2260" s="77"/>
      <c r="T2260" s="79">
        <v>44529.509687500002</v>
      </c>
      <c r="U2260" s="80" t="s">
        <v>5876</v>
      </c>
      <c r="V2260" s="77"/>
      <c r="W2260" s="77"/>
      <c r="X2260" s="81" t="s">
        <v>7875</v>
      </c>
      <c r="Y2260" s="81" t="s">
        <v>8488</v>
      </c>
    </row>
    <row r="2261" spans="1:25" x14ac:dyDescent="0.25">
      <c r="A2261" s="62" t="s">
        <v>1501</v>
      </c>
      <c r="B2261" s="62" t="s">
        <v>1631</v>
      </c>
      <c r="C2261" s="63"/>
      <c r="D2261" s="64"/>
      <c r="E2261" s="65"/>
      <c r="F2261" s="66"/>
      <c r="G2261" s="63" t="str">
        <f>IF(Edges[[#This Row],[Relationship]]="Tweet","Skip","Show")</f>
        <v>Show</v>
      </c>
      <c r="H2261" s="67"/>
      <c r="I2261" s="68"/>
      <c r="J2261" s="68"/>
      <c r="K2261" s="34"/>
      <c r="L2261" s="75">
        <v>2261</v>
      </c>
      <c r="M226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61" s="77" t="s">
        <v>2278</v>
      </c>
      <c r="O2261" s="79">
        <v>44529.509733796294</v>
      </c>
      <c r="P2261" s="77" t="s">
        <v>2784</v>
      </c>
      <c r="Q2261" s="77"/>
      <c r="R2261" s="77"/>
      <c r="S2261" s="77"/>
      <c r="T2261" s="79">
        <v>44529.509733796294</v>
      </c>
      <c r="U2261" s="80" t="s">
        <v>5877</v>
      </c>
      <c r="V2261" s="77"/>
      <c r="W2261" s="77"/>
      <c r="X2261" s="81" t="s">
        <v>7876</v>
      </c>
      <c r="Y2261" s="77"/>
    </row>
    <row r="2262" spans="1:25" x14ac:dyDescent="0.25">
      <c r="A2262" s="62" t="s">
        <v>1502</v>
      </c>
      <c r="B2262" s="62" t="s">
        <v>1660</v>
      </c>
      <c r="C2262" s="63"/>
      <c r="D2262" s="64"/>
      <c r="E2262" s="65"/>
      <c r="F2262" s="66"/>
      <c r="G2262" s="63" t="str">
        <f>IF(Edges[[#This Row],[Relationship]]="Tweet","Skip","Show")</f>
        <v>Show</v>
      </c>
      <c r="H2262" s="67"/>
      <c r="I2262" s="68"/>
      <c r="J2262" s="68"/>
      <c r="K2262" s="34"/>
      <c r="L2262" s="75">
        <v>2262</v>
      </c>
      <c r="M226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62" s="77" t="s">
        <v>2278</v>
      </c>
      <c r="O2262" s="79">
        <v>44529.509745370371</v>
      </c>
      <c r="P2262" s="77" t="s">
        <v>3017</v>
      </c>
      <c r="Q2262" s="77"/>
      <c r="R2262" s="77"/>
      <c r="S2262" s="77"/>
      <c r="T2262" s="79">
        <v>44529.509745370371</v>
      </c>
      <c r="U2262" s="80" t="s">
        <v>5878</v>
      </c>
      <c r="V2262" s="77"/>
      <c r="W2262" s="77"/>
      <c r="X2262" s="81" t="s">
        <v>7877</v>
      </c>
      <c r="Y2262" s="77"/>
    </row>
    <row r="2263" spans="1:25" x14ac:dyDescent="0.25">
      <c r="A2263" s="62" t="s">
        <v>1503</v>
      </c>
      <c r="B2263" s="62" t="s">
        <v>1863</v>
      </c>
      <c r="C2263" s="63"/>
      <c r="D2263" s="64"/>
      <c r="E2263" s="65"/>
      <c r="F2263" s="66"/>
      <c r="G2263" s="63" t="str">
        <f>IF(Edges[[#This Row],[Relationship]]="Tweet","Skip","Show")</f>
        <v>Show</v>
      </c>
      <c r="H2263" s="67"/>
      <c r="I2263" s="68"/>
      <c r="J2263" s="68"/>
      <c r="K2263" s="34"/>
      <c r="L2263" s="75">
        <v>2263</v>
      </c>
      <c r="M226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63" s="77" t="s">
        <v>2278</v>
      </c>
      <c r="O2263" s="79">
        <v>44529.509895833333</v>
      </c>
      <c r="P2263" s="77" t="s">
        <v>2534</v>
      </c>
      <c r="Q2263" s="77"/>
      <c r="R2263" s="77"/>
      <c r="S2263" s="77"/>
      <c r="T2263" s="79">
        <v>44529.509895833333</v>
      </c>
      <c r="U2263" s="80" t="s">
        <v>5879</v>
      </c>
      <c r="V2263" s="77"/>
      <c r="W2263" s="77"/>
      <c r="X2263" s="81" t="s">
        <v>7878</v>
      </c>
      <c r="Y2263" s="77"/>
    </row>
    <row r="2264" spans="1:25" x14ac:dyDescent="0.25">
      <c r="A2264" s="62" t="s">
        <v>1504</v>
      </c>
      <c r="B2264" s="62" t="s">
        <v>2121</v>
      </c>
      <c r="C2264" s="63"/>
      <c r="D2264" s="64"/>
      <c r="E2264" s="65"/>
      <c r="F2264" s="66"/>
      <c r="G2264" s="63" t="str">
        <f>IF(Edges[[#This Row],[Relationship]]="Tweet","Skip","Show")</f>
        <v>Show</v>
      </c>
      <c r="H2264" s="67"/>
      <c r="I2264" s="68"/>
      <c r="J2264" s="68"/>
      <c r="K2264" s="34"/>
      <c r="L2264" s="75">
        <v>2264</v>
      </c>
      <c r="M226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64" s="77" t="s">
        <v>2278</v>
      </c>
      <c r="O2264" s="79">
        <v>44529.510162037041</v>
      </c>
      <c r="P2264" s="77" t="s">
        <v>3193</v>
      </c>
      <c r="Q2264" s="77"/>
      <c r="R2264" s="77"/>
      <c r="S2264" s="77" t="s">
        <v>4208</v>
      </c>
      <c r="T2264" s="79">
        <v>44529.510162037041</v>
      </c>
      <c r="U2264" s="80" t="s">
        <v>5880</v>
      </c>
      <c r="V2264" s="77"/>
      <c r="W2264" s="77"/>
      <c r="X2264" s="81" t="s">
        <v>7879</v>
      </c>
      <c r="Y2264" s="77"/>
    </row>
    <row r="2265" spans="1:25" x14ac:dyDescent="0.25">
      <c r="A2265" s="62" t="s">
        <v>1505</v>
      </c>
      <c r="B2265" s="62" t="s">
        <v>2121</v>
      </c>
      <c r="C2265" s="63"/>
      <c r="D2265" s="64"/>
      <c r="E2265" s="65"/>
      <c r="F2265" s="66"/>
      <c r="G2265" s="63" t="str">
        <f>IF(Edges[[#This Row],[Relationship]]="Tweet","Skip","Show")</f>
        <v>Show</v>
      </c>
      <c r="H2265" s="67"/>
      <c r="I2265" s="68"/>
      <c r="J2265" s="68"/>
      <c r="K2265" s="34"/>
      <c r="L2265" s="75">
        <v>2265</v>
      </c>
      <c r="M226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65" s="77" t="s">
        <v>2278</v>
      </c>
      <c r="O2265" s="79">
        <v>44529.510474537034</v>
      </c>
      <c r="P2265" s="77" t="s">
        <v>3193</v>
      </c>
      <c r="Q2265" s="77"/>
      <c r="R2265" s="77"/>
      <c r="S2265" s="77" t="s">
        <v>4208</v>
      </c>
      <c r="T2265" s="79">
        <v>44529.510474537034</v>
      </c>
      <c r="U2265" s="80" t="s">
        <v>5881</v>
      </c>
      <c r="V2265" s="77"/>
      <c r="W2265" s="77"/>
      <c r="X2265" s="81" t="s">
        <v>7880</v>
      </c>
      <c r="Y2265" s="77"/>
    </row>
    <row r="2266" spans="1:25" x14ac:dyDescent="0.25">
      <c r="A2266" s="62" t="s">
        <v>1506</v>
      </c>
      <c r="B2266" s="62" t="s">
        <v>1631</v>
      </c>
      <c r="C2266" s="63"/>
      <c r="D2266" s="64"/>
      <c r="E2266" s="65"/>
      <c r="F2266" s="66"/>
      <c r="G2266" s="63" t="str">
        <f>IF(Edges[[#This Row],[Relationship]]="Tweet","Skip","Show")</f>
        <v>Show</v>
      </c>
      <c r="H2266" s="67"/>
      <c r="I2266" s="68"/>
      <c r="J2266" s="68"/>
      <c r="K2266" s="34"/>
      <c r="L2266" s="75">
        <v>2266</v>
      </c>
      <c r="M226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66" s="77" t="s">
        <v>2278</v>
      </c>
      <c r="O2266" s="79">
        <v>44529.453379629631</v>
      </c>
      <c r="P2266" s="77" t="s">
        <v>2784</v>
      </c>
      <c r="Q2266" s="77"/>
      <c r="R2266" s="77"/>
      <c r="S2266" s="77"/>
      <c r="T2266" s="79">
        <v>44529.453379629631</v>
      </c>
      <c r="U2266" s="80" t="s">
        <v>5882</v>
      </c>
      <c r="V2266" s="77"/>
      <c r="W2266" s="77"/>
      <c r="X2266" s="81" t="s">
        <v>7881</v>
      </c>
      <c r="Y2266" s="77"/>
    </row>
    <row r="2267" spans="1:25" x14ac:dyDescent="0.25">
      <c r="A2267" s="62" t="s">
        <v>1506</v>
      </c>
      <c r="B2267" s="62" t="s">
        <v>1660</v>
      </c>
      <c r="C2267" s="63"/>
      <c r="D2267" s="64"/>
      <c r="E2267" s="65"/>
      <c r="F2267" s="66"/>
      <c r="G2267" s="63" t="str">
        <f>IF(Edges[[#This Row],[Relationship]]="Tweet","Skip","Show")</f>
        <v>Show</v>
      </c>
      <c r="H2267" s="67"/>
      <c r="I2267" s="68"/>
      <c r="J2267" s="68"/>
      <c r="K2267" s="34"/>
      <c r="L2267" s="75">
        <v>2267</v>
      </c>
      <c r="M226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67" s="77" t="s">
        <v>2278</v>
      </c>
      <c r="O2267" s="79">
        <v>44529.510474537034</v>
      </c>
      <c r="P2267" s="77" t="s">
        <v>3017</v>
      </c>
      <c r="Q2267" s="77"/>
      <c r="R2267" s="77"/>
      <c r="S2267" s="77"/>
      <c r="T2267" s="79">
        <v>44529.510474537034</v>
      </c>
      <c r="U2267" s="80" t="s">
        <v>5883</v>
      </c>
      <c r="V2267" s="77"/>
      <c r="W2267" s="77"/>
      <c r="X2267" s="81" t="s">
        <v>7882</v>
      </c>
      <c r="Y2267" s="77"/>
    </row>
    <row r="2268" spans="1:25" x14ac:dyDescent="0.25">
      <c r="A2268" s="62" t="s">
        <v>1507</v>
      </c>
      <c r="B2268" s="62" t="s">
        <v>2122</v>
      </c>
      <c r="C2268" s="63"/>
      <c r="D2268" s="64"/>
      <c r="E2268" s="65"/>
      <c r="F2268" s="66"/>
      <c r="G2268" s="63" t="str">
        <f>IF(Edges[[#This Row],[Relationship]]="Tweet","Skip","Show")</f>
        <v>Show</v>
      </c>
      <c r="H2268" s="67"/>
      <c r="I2268" s="68"/>
      <c r="J2268" s="68"/>
      <c r="K2268" s="34"/>
      <c r="L2268" s="75">
        <v>2268</v>
      </c>
      <c r="M226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68" s="77" t="s">
        <v>2278</v>
      </c>
      <c r="O2268" s="79">
        <v>44529.51053240741</v>
      </c>
      <c r="P2268" s="77" t="s">
        <v>3194</v>
      </c>
      <c r="Q2268" s="77"/>
      <c r="R2268" s="77"/>
      <c r="S2268" s="77"/>
      <c r="T2268" s="79">
        <v>44529.51053240741</v>
      </c>
      <c r="U2268" s="80" t="s">
        <v>5884</v>
      </c>
      <c r="V2268" s="77"/>
      <c r="W2268" s="77"/>
      <c r="X2268" s="81" t="s">
        <v>7883</v>
      </c>
      <c r="Y2268" s="81" t="s">
        <v>7940</v>
      </c>
    </row>
    <row r="2269" spans="1:25" x14ac:dyDescent="0.25">
      <c r="A2269" s="62" t="s">
        <v>1507</v>
      </c>
      <c r="B2269" s="62" t="s">
        <v>1261</v>
      </c>
      <c r="C2269" s="63"/>
      <c r="D2269" s="64"/>
      <c r="E2269" s="65"/>
      <c r="F2269" s="66"/>
      <c r="G2269" s="63" t="str">
        <f>IF(Edges[[#This Row],[Relationship]]="Tweet","Skip","Show")</f>
        <v>Show</v>
      </c>
      <c r="H2269" s="67"/>
      <c r="I2269" s="68"/>
      <c r="J2269" s="68"/>
      <c r="K2269" s="34"/>
      <c r="L2269" s="75">
        <v>2269</v>
      </c>
      <c r="M226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69" s="77" t="s">
        <v>2279</v>
      </c>
      <c r="O2269" s="79">
        <v>44529.51053240741</v>
      </c>
      <c r="P2269" s="77" t="s">
        <v>3194</v>
      </c>
      <c r="Q2269" s="77"/>
      <c r="R2269" s="77"/>
      <c r="S2269" s="77"/>
      <c r="T2269" s="79">
        <v>44529.51053240741</v>
      </c>
      <c r="U2269" s="80" t="s">
        <v>5884</v>
      </c>
      <c r="V2269" s="77"/>
      <c r="W2269" s="77"/>
      <c r="X2269" s="81" t="s">
        <v>7883</v>
      </c>
      <c r="Y2269" s="81" t="s">
        <v>7940</v>
      </c>
    </row>
    <row r="2270" spans="1:25" x14ac:dyDescent="0.25">
      <c r="A2270" s="62" t="s">
        <v>1508</v>
      </c>
      <c r="B2270" s="62" t="s">
        <v>1631</v>
      </c>
      <c r="C2270" s="63"/>
      <c r="D2270" s="64"/>
      <c r="E2270" s="65"/>
      <c r="F2270" s="66"/>
      <c r="G2270" s="63" t="str">
        <f>IF(Edges[[#This Row],[Relationship]]="Tweet","Skip","Show")</f>
        <v>Show</v>
      </c>
      <c r="H2270" s="67"/>
      <c r="I2270" s="68"/>
      <c r="J2270" s="68"/>
      <c r="K2270" s="34"/>
      <c r="L2270" s="75">
        <v>2270</v>
      </c>
      <c r="M227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70" s="77" t="s">
        <v>2278</v>
      </c>
      <c r="O2270" s="79">
        <v>44529.510833333334</v>
      </c>
      <c r="P2270" s="77" t="s">
        <v>2784</v>
      </c>
      <c r="Q2270" s="77"/>
      <c r="R2270" s="77"/>
      <c r="S2270" s="77"/>
      <c r="T2270" s="79">
        <v>44529.510833333334</v>
      </c>
      <c r="U2270" s="80" t="s">
        <v>5885</v>
      </c>
      <c r="V2270" s="77"/>
      <c r="W2270" s="77"/>
      <c r="X2270" s="81" t="s">
        <v>7884</v>
      </c>
      <c r="Y2270" s="77"/>
    </row>
    <row r="2271" spans="1:25" x14ac:dyDescent="0.25">
      <c r="A2271" s="62" t="s">
        <v>1509</v>
      </c>
      <c r="B2271" s="62" t="s">
        <v>1631</v>
      </c>
      <c r="C2271" s="63"/>
      <c r="D2271" s="64"/>
      <c r="E2271" s="65"/>
      <c r="F2271" s="66"/>
      <c r="G2271" s="63" t="str">
        <f>IF(Edges[[#This Row],[Relationship]]="Tweet","Skip","Show")</f>
        <v>Show</v>
      </c>
      <c r="H2271" s="67"/>
      <c r="I2271" s="68"/>
      <c r="J2271" s="68"/>
      <c r="K2271" s="34"/>
      <c r="L2271" s="75">
        <v>2271</v>
      </c>
      <c r="M227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71" s="77" t="s">
        <v>2278</v>
      </c>
      <c r="O2271" s="79">
        <v>44529.511446759258</v>
      </c>
      <c r="P2271" s="77" t="s">
        <v>2784</v>
      </c>
      <c r="Q2271" s="77"/>
      <c r="R2271" s="77"/>
      <c r="S2271" s="77"/>
      <c r="T2271" s="79">
        <v>44529.511446759258</v>
      </c>
      <c r="U2271" s="80" t="s">
        <v>5886</v>
      </c>
      <c r="V2271" s="77"/>
      <c r="W2271" s="77"/>
      <c r="X2271" s="81" t="s">
        <v>7885</v>
      </c>
      <c r="Y2271" s="77"/>
    </row>
    <row r="2272" spans="1:25" x14ac:dyDescent="0.25">
      <c r="A2272" s="62" t="s">
        <v>1510</v>
      </c>
      <c r="B2272" s="62" t="s">
        <v>1919</v>
      </c>
      <c r="C2272" s="63"/>
      <c r="D2272" s="64"/>
      <c r="E2272" s="65"/>
      <c r="F2272" s="66"/>
      <c r="G2272" s="63" t="str">
        <f>IF(Edges[[#This Row],[Relationship]]="Tweet","Skip","Show")</f>
        <v>Show</v>
      </c>
      <c r="H2272" s="67"/>
      <c r="I2272" s="68"/>
      <c r="J2272" s="68"/>
      <c r="K2272" s="34"/>
      <c r="L2272" s="75">
        <v>2272</v>
      </c>
      <c r="M227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72" s="77" t="s">
        <v>2278</v>
      </c>
      <c r="O2272" s="79">
        <v>44529.511516203704</v>
      </c>
      <c r="P2272" s="77" t="s">
        <v>2680</v>
      </c>
      <c r="Q2272" s="77"/>
      <c r="R2272" s="77"/>
      <c r="S2272" s="77"/>
      <c r="T2272" s="79">
        <v>44529.511516203704</v>
      </c>
      <c r="U2272" s="80" t="s">
        <v>5887</v>
      </c>
      <c r="V2272" s="77"/>
      <c r="W2272" s="77"/>
      <c r="X2272" s="81" t="s">
        <v>7886</v>
      </c>
      <c r="Y2272" s="77"/>
    </row>
    <row r="2273" spans="1:25" x14ac:dyDescent="0.25">
      <c r="A2273" s="62" t="s">
        <v>1511</v>
      </c>
      <c r="B2273" s="62" t="s">
        <v>1691</v>
      </c>
      <c r="C2273" s="63"/>
      <c r="D2273" s="64"/>
      <c r="E2273" s="65"/>
      <c r="F2273" s="66"/>
      <c r="G2273" s="63" t="str">
        <f>IF(Edges[[#This Row],[Relationship]]="Tweet","Skip","Show")</f>
        <v>Show</v>
      </c>
      <c r="H2273" s="67"/>
      <c r="I2273" s="68"/>
      <c r="J2273" s="68"/>
      <c r="K2273" s="34"/>
      <c r="L2273" s="75">
        <v>2273</v>
      </c>
      <c r="M227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73" s="77" t="s">
        <v>2278</v>
      </c>
      <c r="O2273" s="79">
        <v>44529.51153935185</v>
      </c>
      <c r="P2273" s="77" t="s">
        <v>2303</v>
      </c>
      <c r="Q2273" s="77"/>
      <c r="R2273" s="77"/>
      <c r="S2273" s="77"/>
      <c r="T2273" s="79">
        <v>44529.51153935185</v>
      </c>
      <c r="U2273" s="80" t="s">
        <v>5888</v>
      </c>
      <c r="V2273" s="77"/>
      <c r="W2273" s="77"/>
      <c r="X2273" s="81" t="s">
        <v>7887</v>
      </c>
      <c r="Y2273" s="77"/>
    </row>
    <row r="2274" spans="1:25" x14ac:dyDescent="0.25">
      <c r="A2274" s="62" t="s">
        <v>1512</v>
      </c>
      <c r="B2274" s="62" t="s">
        <v>1528</v>
      </c>
      <c r="C2274" s="63"/>
      <c r="D2274" s="64"/>
      <c r="E2274" s="65"/>
      <c r="F2274" s="66"/>
      <c r="G2274" s="63" t="str">
        <f>IF(Edges[[#This Row],[Relationship]]="Tweet","Skip","Show")</f>
        <v>Show</v>
      </c>
      <c r="H2274" s="67"/>
      <c r="I2274" s="68"/>
      <c r="J2274" s="68"/>
      <c r="K2274" s="34"/>
      <c r="L2274" s="75">
        <v>2274</v>
      </c>
      <c r="M227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74" s="77" t="s">
        <v>2278</v>
      </c>
      <c r="O2274" s="79">
        <v>44529.366261574076</v>
      </c>
      <c r="P2274" s="77" t="s">
        <v>2572</v>
      </c>
      <c r="Q2274" s="80" t="s">
        <v>3615</v>
      </c>
      <c r="R2274" s="77" t="s">
        <v>4017</v>
      </c>
      <c r="S2274" s="77" t="s">
        <v>4116</v>
      </c>
      <c r="T2274" s="79">
        <v>44529.366261574076</v>
      </c>
      <c r="U2274" s="80" t="s">
        <v>5889</v>
      </c>
      <c r="V2274" s="77"/>
      <c r="W2274" s="77"/>
      <c r="X2274" s="81" t="s">
        <v>7888</v>
      </c>
      <c r="Y2274" s="77"/>
    </row>
    <row r="2275" spans="1:25" x14ac:dyDescent="0.25">
      <c r="A2275" s="62" t="s">
        <v>1512</v>
      </c>
      <c r="B2275" s="62" t="s">
        <v>1623</v>
      </c>
      <c r="C2275" s="63"/>
      <c r="D2275" s="64"/>
      <c r="E2275" s="65"/>
      <c r="F2275" s="66"/>
      <c r="G2275" s="63" t="str">
        <f>IF(Edges[[#This Row],[Relationship]]="Tweet","Skip","Show")</f>
        <v>Show</v>
      </c>
      <c r="H2275" s="67"/>
      <c r="I2275" s="68"/>
      <c r="J2275" s="68"/>
      <c r="K2275" s="34"/>
      <c r="L2275" s="75">
        <v>2275</v>
      </c>
      <c r="M227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75" s="77" t="s">
        <v>2278</v>
      </c>
      <c r="O2275" s="79">
        <v>44529.496539351851</v>
      </c>
      <c r="P2275" s="77" t="s">
        <v>2463</v>
      </c>
      <c r="Q2275" s="77"/>
      <c r="R2275" s="77"/>
      <c r="S2275" s="77"/>
      <c r="T2275" s="79">
        <v>44529.496539351851</v>
      </c>
      <c r="U2275" s="80" t="s">
        <v>5890</v>
      </c>
      <c r="V2275" s="77"/>
      <c r="W2275" s="77"/>
      <c r="X2275" s="81" t="s">
        <v>7889</v>
      </c>
      <c r="Y2275" s="77"/>
    </row>
    <row r="2276" spans="1:25" x14ac:dyDescent="0.25">
      <c r="A2276" s="62" t="s">
        <v>1512</v>
      </c>
      <c r="B2276" s="62" t="s">
        <v>1663</v>
      </c>
      <c r="C2276" s="63"/>
      <c r="D2276" s="64"/>
      <c r="E2276" s="65"/>
      <c r="F2276" s="66"/>
      <c r="G2276" s="63" t="str">
        <f>IF(Edges[[#This Row],[Relationship]]="Tweet","Skip","Show")</f>
        <v>Show</v>
      </c>
      <c r="H2276" s="67"/>
      <c r="I2276" s="68"/>
      <c r="J2276" s="68"/>
      <c r="K2276" s="34"/>
      <c r="L2276" s="75">
        <v>2276</v>
      </c>
      <c r="M227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76" s="77" t="s">
        <v>2278</v>
      </c>
      <c r="O2276" s="79">
        <v>44529.511250000003</v>
      </c>
      <c r="P2276" s="77" t="s">
        <v>2418</v>
      </c>
      <c r="Q2276" s="77"/>
      <c r="R2276" s="77"/>
      <c r="S2276" s="77"/>
      <c r="T2276" s="79">
        <v>44529.511250000003</v>
      </c>
      <c r="U2276" s="80" t="s">
        <v>5891</v>
      </c>
      <c r="V2276" s="77"/>
      <c r="W2276" s="77"/>
      <c r="X2276" s="81" t="s">
        <v>7890</v>
      </c>
      <c r="Y2276" s="77"/>
    </row>
    <row r="2277" spans="1:25" x14ac:dyDescent="0.25">
      <c r="A2277" s="62" t="s">
        <v>1512</v>
      </c>
      <c r="B2277" s="62" t="s">
        <v>1664</v>
      </c>
      <c r="C2277" s="63"/>
      <c r="D2277" s="64"/>
      <c r="E2277" s="65"/>
      <c r="F2277" s="66"/>
      <c r="G2277" s="63" t="str">
        <f>IF(Edges[[#This Row],[Relationship]]="Tweet","Skip","Show")</f>
        <v>Show</v>
      </c>
      <c r="H2277" s="67"/>
      <c r="I2277" s="68"/>
      <c r="J2277" s="68"/>
      <c r="K2277" s="34"/>
      <c r="L2277" s="75">
        <v>2277</v>
      </c>
      <c r="M227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77" s="77" t="s">
        <v>2278</v>
      </c>
      <c r="O2277" s="79">
        <v>44529.511250000003</v>
      </c>
      <c r="P2277" s="77" t="s">
        <v>2418</v>
      </c>
      <c r="Q2277" s="77"/>
      <c r="R2277" s="77"/>
      <c r="S2277" s="77"/>
      <c r="T2277" s="79">
        <v>44529.511250000003</v>
      </c>
      <c r="U2277" s="80" t="s">
        <v>5891</v>
      </c>
      <c r="V2277" s="77"/>
      <c r="W2277" s="77"/>
      <c r="X2277" s="81" t="s">
        <v>7890</v>
      </c>
      <c r="Y2277" s="77"/>
    </row>
    <row r="2278" spans="1:25" x14ac:dyDescent="0.25">
      <c r="A2278" s="62" t="s">
        <v>1512</v>
      </c>
      <c r="B2278" s="62" t="s">
        <v>1783</v>
      </c>
      <c r="C2278" s="63"/>
      <c r="D2278" s="64"/>
      <c r="E2278" s="65"/>
      <c r="F2278" s="66"/>
      <c r="G2278" s="63" t="str">
        <f>IF(Edges[[#This Row],[Relationship]]="Tweet","Skip","Show")</f>
        <v>Show</v>
      </c>
      <c r="H2278" s="67"/>
      <c r="I2278" s="68"/>
      <c r="J2278" s="68"/>
      <c r="K2278" s="34"/>
      <c r="L2278" s="75">
        <v>2278</v>
      </c>
      <c r="M227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78" s="77" t="s">
        <v>2278</v>
      </c>
      <c r="O2278" s="79">
        <v>44529.511689814812</v>
      </c>
      <c r="P2278" s="77" t="s">
        <v>3195</v>
      </c>
      <c r="Q2278" s="77"/>
      <c r="R2278" s="77"/>
      <c r="S2278" s="77"/>
      <c r="T2278" s="79">
        <v>44529.511689814812</v>
      </c>
      <c r="U2278" s="80" t="s">
        <v>5892</v>
      </c>
      <c r="V2278" s="77"/>
      <c r="W2278" s="77"/>
      <c r="X2278" s="81" t="s">
        <v>7891</v>
      </c>
      <c r="Y2278" s="77"/>
    </row>
    <row r="2279" spans="1:25" x14ac:dyDescent="0.25">
      <c r="A2279" s="62" t="s">
        <v>1513</v>
      </c>
      <c r="B2279" s="62" t="s">
        <v>1490</v>
      </c>
      <c r="C2279" s="63"/>
      <c r="D2279" s="64"/>
      <c r="E2279" s="65"/>
      <c r="F2279" s="66"/>
      <c r="G2279" s="63" t="str">
        <f>IF(Edges[[#This Row],[Relationship]]="Tweet","Skip","Show")</f>
        <v>Show</v>
      </c>
      <c r="H2279" s="67"/>
      <c r="I2279" s="68"/>
      <c r="J2279" s="68"/>
      <c r="K2279" s="34"/>
      <c r="L2279" s="75">
        <v>2279</v>
      </c>
      <c r="M227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79" s="77" t="s">
        <v>2279</v>
      </c>
      <c r="O2279" s="79">
        <v>44529.419074074074</v>
      </c>
      <c r="P2279" s="77" t="s">
        <v>3196</v>
      </c>
      <c r="Q2279" s="77"/>
      <c r="R2279" s="77"/>
      <c r="S2279" s="77"/>
      <c r="T2279" s="79">
        <v>44529.419074074074</v>
      </c>
      <c r="U2279" s="80" t="s">
        <v>5893</v>
      </c>
      <c r="V2279" s="77"/>
      <c r="W2279" s="77"/>
      <c r="X2279" s="81" t="s">
        <v>7892</v>
      </c>
      <c r="Y2279" s="81" t="s">
        <v>8489</v>
      </c>
    </row>
    <row r="2280" spans="1:25" x14ac:dyDescent="0.25">
      <c r="A2280" s="62" t="s">
        <v>1513</v>
      </c>
      <c r="B2280" s="62" t="s">
        <v>1513</v>
      </c>
      <c r="C2280" s="63"/>
      <c r="D2280" s="64"/>
      <c r="E2280" s="65"/>
      <c r="F2280" s="66"/>
      <c r="G2280" s="63" t="str">
        <f>IF(Edges[[#This Row],[Relationship]]="Tweet","Skip","Show")</f>
        <v>Skip</v>
      </c>
      <c r="H2280" s="67"/>
      <c r="I2280" s="68"/>
      <c r="J2280" s="68"/>
      <c r="K2280" s="34"/>
      <c r="L2280" s="75">
        <v>2280</v>
      </c>
      <c r="M228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80" s="77" t="s">
        <v>178</v>
      </c>
      <c r="O2280" s="79">
        <v>44529.416886574072</v>
      </c>
      <c r="P2280" s="77" t="s">
        <v>3197</v>
      </c>
      <c r="Q2280" s="77"/>
      <c r="R2280" s="77"/>
      <c r="S2280" s="77" t="s">
        <v>4209</v>
      </c>
      <c r="T2280" s="79">
        <v>44529.416886574072</v>
      </c>
      <c r="U2280" s="80" t="s">
        <v>5894</v>
      </c>
      <c r="V2280" s="77"/>
      <c r="W2280" s="77"/>
      <c r="X2280" s="81" t="s">
        <v>7893</v>
      </c>
      <c r="Y2280" s="77"/>
    </row>
    <row r="2281" spans="1:25" x14ac:dyDescent="0.25">
      <c r="A2281" s="62" t="s">
        <v>1513</v>
      </c>
      <c r="B2281" s="62" t="s">
        <v>1548</v>
      </c>
      <c r="C2281" s="63"/>
      <c r="D2281" s="64"/>
      <c r="E2281" s="65"/>
      <c r="F2281" s="66"/>
      <c r="G2281" s="63" t="str">
        <f>IF(Edges[[#This Row],[Relationship]]="Tweet","Skip","Show")</f>
        <v>Show</v>
      </c>
      <c r="H2281" s="67"/>
      <c r="I2281" s="68"/>
      <c r="J2281" s="68"/>
      <c r="K2281" s="34"/>
      <c r="L2281" s="75">
        <v>2281</v>
      </c>
      <c r="M228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81" s="77" t="s">
        <v>2278</v>
      </c>
      <c r="O2281" s="79">
        <v>44529.511828703704</v>
      </c>
      <c r="P2281" s="77" t="s">
        <v>2905</v>
      </c>
      <c r="Q2281" s="77"/>
      <c r="R2281" s="77"/>
      <c r="S2281" s="77"/>
      <c r="T2281" s="79">
        <v>44529.511828703704</v>
      </c>
      <c r="U2281" s="80" t="s">
        <v>5895</v>
      </c>
      <c r="V2281" s="77"/>
      <c r="W2281" s="77"/>
      <c r="X2281" s="81" t="s">
        <v>7894</v>
      </c>
      <c r="Y2281" s="77"/>
    </row>
    <row r="2282" spans="1:25" x14ac:dyDescent="0.25">
      <c r="A2282" s="62" t="s">
        <v>1514</v>
      </c>
      <c r="B2282" s="62" t="s">
        <v>1630</v>
      </c>
      <c r="C2282" s="63"/>
      <c r="D2282" s="64"/>
      <c r="E2282" s="65"/>
      <c r="F2282" s="66"/>
      <c r="G2282" s="63" t="str">
        <f>IF(Edges[[#This Row],[Relationship]]="Tweet","Skip","Show")</f>
        <v>Show</v>
      </c>
      <c r="H2282" s="67"/>
      <c r="I2282" s="68"/>
      <c r="J2282" s="68"/>
      <c r="K2282" s="34"/>
      <c r="L2282" s="75">
        <v>2282</v>
      </c>
      <c r="M228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82" s="77" t="s">
        <v>2278</v>
      </c>
      <c r="O2282" s="79">
        <v>44529.511828703704</v>
      </c>
      <c r="P2282" s="77" t="s">
        <v>3048</v>
      </c>
      <c r="Q2282" s="77"/>
      <c r="R2282" s="77"/>
      <c r="S2282" s="77"/>
      <c r="T2282" s="79">
        <v>44529.511828703704</v>
      </c>
      <c r="U2282" s="80" t="s">
        <v>5896</v>
      </c>
      <c r="V2282" s="77"/>
      <c r="W2282" s="77"/>
      <c r="X2282" s="81" t="s">
        <v>7895</v>
      </c>
      <c r="Y2282" s="77"/>
    </row>
    <row r="2283" spans="1:25" x14ac:dyDescent="0.25">
      <c r="A2283" s="62" t="s">
        <v>1515</v>
      </c>
      <c r="B2283" s="62" t="s">
        <v>2123</v>
      </c>
      <c r="C2283" s="63"/>
      <c r="D2283" s="64"/>
      <c r="E2283" s="65"/>
      <c r="F2283" s="66"/>
      <c r="G2283" s="63" t="str">
        <f>IF(Edges[[#This Row],[Relationship]]="Tweet","Skip","Show")</f>
        <v>Show</v>
      </c>
      <c r="H2283" s="67"/>
      <c r="I2283" s="68"/>
      <c r="J2283" s="68"/>
      <c r="K2283" s="34"/>
      <c r="L2283" s="75">
        <v>2283</v>
      </c>
      <c r="M228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83" s="77" t="s">
        <v>2279</v>
      </c>
      <c r="O2283" s="79">
        <v>44529.511840277781</v>
      </c>
      <c r="P2283" s="77" t="s">
        <v>3198</v>
      </c>
      <c r="Q2283" s="77"/>
      <c r="R2283" s="77"/>
      <c r="S2283" s="77"/>
      <c r="T2283" s="79">
        <v>44529.511840277781</v>
      </c>
      <c r="U2283" s="80" t="s">
        <v>5897</v>
      </c>
      <c r="V2283" s="77"/>
      <c r="W2283" s="77"/>
      <c r="X2283" s="81" t="s">
        <v>7896</v>
      </c>
      <c r="Y2283" s="81" t="s">
        <v>8490</v>
      </c>
    </row>
    <row r="2284" spans="1:25" x14ac:dyDescent="0.25">
      <c r="A2284" s="62" t="s">
        <v>1516</v>
      </c>
      <c r="B2284" s="62" t="s">
        <v>1516</v>
      </c>
      <c r="C2284" s="63"/>
      <c r="D2284" s="64"/>
      <c r="E2284" s="65"/>
      <c r="F2284" s="66"/>
      <c r="G2284" s="63" t="str">
        <f>IF(Edges[[#This Row],[Relationship]]="Tweet","Skip","Show")</f>
        <v>Skip</v>
      </c>
      <c r="H2284" s="67"/>
      <c r="I2284" s="68"/>
      <c r="J2284" s="68"/>
      <c r="K2284" s="34"/>
      <c r="L2284" s="75">
        <v>2284</v>
      </c>
      <c r="M228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84" s="77" t="s">
        <v>178</v>
      </c>
      <c r="O2284" s="79">
        <v>44529.511886574073</v>
      </c>
      <c r="P2284" s="77" t="s">
        <v>3199</v>
      </c>
      <c r="Q2284" s="80" t="s">
        <v>3910</v>
      </c>
      <c r="R2284" s="77" t="s">
        <v>4093</v>
      </c>
      <c r="S2284" s="77"/>
      <c r="T2284" s="79">
        <v>44529.511886574073</v>
      </c>
      <c r="U2284" s="80" t="s">
        <v>5898</v>
      </c>
      <c r="V2284" s="77"/>
      <c r="W2284" s="77"/>
      <c r="X2284" s="81" t="s">
        <v>7897</v>
      </c>
      <c r="Y2284" s="77"/>
    </row>
    <row r="2285" spans="1:25" x14ac:dyDescent="0.25">
      <c r="A2285" s="62" t="s">
        <v>1517</v>
      </c>
      <c r="B2285" s="62" t="s">
        <v>1631</v>
      </c>
      <c r="C2285" s="63"/>
      <c r="D2285" s="64"/>
      <c r="E2285" s="65"/>
      <c r="F2285" s="66"/>
      <c r="G2285" s="63" t="str">
        <f>IF(Edges[[#This Row],[Relationship]]="Tweet","Skip","Show")</f>
        <v>Show</v>
      </c>
      <c r="H2285" s="67"/>
      <c r="I2285" s="68"/>
      <c r="J2285" s="68"/>
      <c r="K2285" s="34"/>
      <c r="L2285" s="75">
        <v>2285</v>
      </c>
      <c r="M228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85" s="77" t="s">
        <v>2278</v>
      </c>
      <c r="O2285" s="79">
        <v>44529.511990740742</v>
      </c>
      <c r="P2285" s="77" t="s">
        <v>2784</v>
      </c>
      <c r="Q2285" s="77"/>
      <c r="R2285" s="77"/>
      <c r="S2285" s="77"/>
      <c r="T2285" s="79">
        <v>44529.511990740742</v>
      </c>
      <c r="U2285" s="80" t="s">
        <v>5899</v>
      </c>
      <c r="V2285" s="77"/>
      <c r="W2285" s="77"/>
      <c r="X2285" s="81" t="s">
        <v>7898</v>
      </c>
      <c r="Y2285" s="77"/>
    </row>
    <row r="2286" spans="1:25" x14ac:dyDescent="0.25">
      <c r="A2286" s="62" t="s">
        <v>1518</v>
      </c>
      <c r="B2286" s="62" t="s">
        <v>1842</v>
      </c>
      <c r="C2286" s="63"/>
      <c r="D2286" s="64"/>
      <c r="E2286" s="65"/>
      <c r="F2286" s="66"/>
      <c r="G2286" s="63" t="str">
        <f>IF(Edges[[#This Row],[Relationship]]="Tweet","Skip","Show")</f>
        <v>Show</v>
      </c>
      <c r="H2286" s="67"/>
      <c r="I2286" s="68"/>
      <c r="J2286" s="68"/>
      <c r="K2286" s="34"/>
      <c r="L2286" s="75">
        <v>2286</v>
      </c>
      <c r="M228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86" s="77" t="s">
        <v>2278</v>
      </c>
      <c r="O2286" s="79">
        <v>44529.511990740742</v>
      </c>
      <c r="P2286" s="77" t="s">
        <v>3200</v>
      </c>
      <c r="Q2286" s="77"/>
      <c r="R2286" s="77"/>
      <c r="S2286" s="77" t="s">
        <v>4210</v>
      </c>
      <c r="T2286" s="79">
        <v>44529.511990740742</v>
      </c>
      <c r="U2286" s="80" t="s">
        <v>5900</v>
      </c>
      <c r="V2286" s="77"/>
      <c r="W2286" s="77"/>
      <c r="X2286" s="81" t="s">
        <v>7899</v>
      </c>
      <c r="Y2286" s="77"/>
    </row>
    <row r="2287" spans="1:25" x14ac:dyDescent="0.25">
      <c r="A2287" s="62" t="s">
        <v>1518</v>
      </c>
      <c r="B2287" s="62" t="s">
        <v>1668</v>
      </c>
      <c r="C2287" s="63"/>
      <c r="D2287" s="64"/>
      <c r="E2287" s="65"/>
      <c r="F2287" s="66"/>
      <c r="G2287" s="63" t="str">
        <f>IF(Edges[[#This Row],[Relationship]]="Tweet","Skip","Show")</f>
        <v>Show</v>
      </c>
      <c r="H2287" s="67"/>
      <c r="I2287" s="68"/>
      <c r="J2287" s="68"/>
      <c r="K2287" s="34"/>
      <c r="L2287" s="75">
        <v>2287</v>
      </c>
      <c r="M228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87" s="77" t="s">
        <v>2278</v>
      </c>
      <c r="O2287" s="79">
        <v>44529.511990740742</v>
      </c>
      <c r="P2287" s="77" t="s">
        <v>3200</v>
      </c>
      <c r="Q2287" s="77"/>
      <c r="R2287" s="77"/>
      <c r="S2287" s="77" t="s">
        <v>4210</v>
      </c>
      <c r="T2287" s="79">
        <v>44529.511990740742</v>
      </c>
      <c r="U2287" s="80" t="s">
        <v>5900</v>
      </c>
      <c r="V2287" s="77"/>
      <c r="W2287" s="77"/>
      <c r="X2287" s="81" t="s">
        <v>7899</v>
      </c>
      <c r="Y2287" s="77"/>
    </row>
    <row r="2288" spans="1:25" x14ac:dyDescent="0.25">
      <c r="A2288" s="62" t="s">
        <v>1519</v>
      </c>
      <c r="B2288" s="62" t="s">
        <v>1519</v>
      </c>
      <c r="C2288" s="63"/>
      <c r="D2288" s="64"/>
      <c r="E2288" s="65"/>
      <c r="F2288" s="66"/>
      <c r="G2288" s="63" t="str">
        <f>IF(Edges[[#This Row],[Relationship]]="Tweet","Skip","Show")</f>
        <v>Skip</v>
      </c>
      <c r="H2288" s="67"/>
      <c r="I2288" s="68"/>
      <c r="J2288" s="68"/>
      <c r="K2288" s="34"/>
      <c r="L2288" s="75">
        <v>2288</v>
      </c>
      <c r="M228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88" s="77" t="s">
        <v>178</v>
      </c>
      <c r="O2288" s="79">
        <v>44529.497708333336</v>
      </c>
      <c r="P2288" s="77" t="s">
        <v>3201</v>
      </c>
      <c r="Q2288" s="80" t="s">
        <v>3522</v>
      </c>
      <c r="R2288" s="77" t="s">
        <v>4018</v>
      </c>
      <c r="S2288" s="77"/>
      <c r="T2288" s="79">
        <v>44529.497708333336</v>
      </c>
      <c r="U2288" s="80" t="s">
        <v>5901</v>
      </c>
      <c r="V2288" s="77"/>
      <c r="W2288" s="77"/>
      <c r="X2288" s="81" t="s">
        <v>7900</v>
      </c>
      <c r="Y2288" s="77"/>
    </row>
    <row r="2289" spans="1:25" x14ac:dyDescent="0.25">
      <c r="A2289" s="62" t="s">
        <v>1519</v>
      </c>
      <c r="B2289" s="62" t="s">
        <v>1519</v>
      </c>
      <c r="C2289" s="63"/>
      <c r="D2289" s="64"/>
      <c r="E2289" s="65"/>
      <c r="F2289" s="66"/>
      <c r="G2289" s="63" t="str">
        <f>IF(Edges[[#This Row],[Relationship]]="Tweet","Skip","Show")</f>
        <v>Skip</v>
      </c>
      <c r="H2289" s="67"/>
      <c r="I2289" s="68"/>
      <c r="J2289" s="68"/>
      <c r="K2289" s="34"/>
      <c r="L2289" s="75">
        <v>2289</v>
      </c>
      <c r="M228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89" s="77" t="s">
        <v>178</v>
      </c>
      <c r="O2289" s="79">
        <v>44529.511122685188</v>
      </c>
      <c r="P2289" s="77" t="s">
        <v>3202</v>
      </c>
      <c r="Q2289" s="77"/>
      <c r="R2289" s="77"/>
      <c r="S2289" s="77"/>
      <c r="T2289" s="79">
        <v>44529.511122685188</v>
      </c>
      <c r="U2289" s="80" t="s">
        <v>5902</v>
      </c>
      <c r="V2289" s="77"/>
      <c r="W2289" s="77"/>
      <c r="X2289" s="81" t="s">
        <v>7901</v>
      </c>
      <c r="Y2289" s="77"/>
    </row>
    <row r="2290" spans="1:25" x14ac:dyDescent="0.25">
      <c r="A2290" s="62" t="s">
        <v>1520</v>
      </c>
      <c r="B2290" s="62" t="s">
        <v>1519</v>
      </c>
      <c r="C2290" s="63"/>
      <c r="D2290" s="64"/>
      <c r="E2290" s="65"/>
      <c r="F2290" s="66"/>
      <c r="G2290" s="63" t="str">
        <f>IF(Edges[[#This Row],[Relationship]]="Tweet","Skip","Show")</f>
        <v>Show</v>
      </c>
      <c r="H2290" s="67"/>
      <c r="I2290" s="68"/>
      <c r="J2290" s="68"/>
      <c r="K2290" s="34"/>
      <c r="L2290" s="75">
        <v>2290</v>
      </c>
      <c r="M229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90" s="77" t="s">
        <v>2278</v>
      </c>
      <c r="O2290" s="79">
        <v>44529.512118055558</v>
      </c>
      <c r="P2290" s="77" t="s">
        <v>3203</v>
      </c>
      <c r="Q2290" s="77"/>
      <c r="R2290" s="77"/>
      <c r="S2290" s="77"/>
      <c r="T2290" s="79">
        <v>44529.512118055558</v>
      </c>
      <c r="U2290" s="80" t="s">
        <v>5903</v>
      </c>
      <c r="V2290" s="77"/>
      <c r="W2290" s="77"/>
      <c r="X2290" s="81" t="s">
        <v>7902</v>
      </c>
      <c r="Y2290" s="77"/>
    </row>
    <row r="2291" spans="1:25" x14ac:dyDescent="0.25">
      <c r="A2291" s="62" t="s">
        <v>1521</v>
      </c>
      <c r="B2291" s="62" t="s">
        <v>1694</v>
      </c>
      <c r="C2291" s="63"/>
      <c r="D2291" s="64"/>
      <c r="E2291" s="65"/>
      <c r="F2291" s="66"/>
      <c r="G2291" s="63" t="str">
        <f>IF(Edges[[#This Row],[Relationship]]="Tweet","Skip","Show")</f>
        <v>Show</v>
      </c>
      <c r="H2291" s="67"/>
      <c r="I2291" s="68"/>
      <c r="J2291" s="68"/>
      <c r="K2291" s="34"/>
      <c r="L2291" s="75">
        <v>2291</v>
      </c>
      <c r="M229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91" s="77" t="s">
        <v>2278</v>
      </c>
      <c r="O2291" s="79">
        <v>44529.512280092589</v>
      </c>
      <c r="P2291" s="77" t="s">
        <v>2496</v>
      </c>
      <c r="Q2291" s="77"/>
      <c r="R2291" s="77"/>
      <c r="S2291" s="77"/>
      <c r="T2291" s="79">
        <v>44529.512280092589</v>
      </c>
      <c r="U2291" s="80" t="s">
        <v>5904</v>
      </c>
      <c r="V2291" s="77"/>
      <c r="W2291" s="77"/>
      <c r="X2291" s="81" t="s">
        <v>7903</v>
      </c>
      <c r="Y2291" s="77"/>
    </row>
    <row r="2292" spans="1:25" x14ac:dyDescent="0.25">
      <c r="A2292" s="62" t="s">
        <v>1522</v>
      </c>
      <c r="B2292" s="62" t="s">
        <v>2047</v>
      </c>
      <c r="C2292" s="63"/>
      <c r="D2292" s="64"/>
      <c r="E2292" s="65"/>
      <c r="F2292" s="66"/>
      <c r="G2292" s="63" t="str">
        <f>IF(Edges[[#This Row],[Relationship]]="Tweet","Skip","Show")</f>
        <v>Show</v>
      </c>
      <c r="H2292" s="67"/>
      <c r="I2292" s="68"/>
      <c r="J2292" s="68"/>
      <c r="K2292" s="34"/>
      <c r="L2292" s="75">
        <v>2292</v>
      </c>
      <c r="M229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92" s="77" t="s">
        <v>2278</v>
      </c>
      <c r="O2292" s="79">
        <v>44529.512337962966</v>
      </c>
      <c r="P2292" s="77" t="s">
        <v>3022</v>
      </c>
      <c r="Q2292" s="77"/>
      <c r="R2292" s="77"/>
      <c r="S2292" s="77" t="s">
        <v>4193</v>
      </c>
      <c r="T2292" s="79">
        <v>44529.512337962966</v>
      </c>
      <c r="U2292" s="80" t="s">
        <v>5905</v>
      </c>
      <c r="V2292" s="77"/>
      <c r="W2292" s="77"/>
      <c r="X2292" s="81" t="s">
        <v>7904</v>
      </c>
      <c r="Y2292" s="77"/>
    </row>
    <row r="2293" spans="1:25" x14ac:dyDescent="0.25">
      <c r="A2293" s="62" t="s">
        <v>1522</v>
      </c>
      <c r="B2293" s="62" t="s">
        <v>2048</v>
      </c>
      <c r="C2293" s="63"/>
      <c r="D2293" s="64"/>
      <c r="E2293" s="65"/>
      <c r="F2293" s="66"/>
      <c r="G2293" s="63" t="str">
        <f>IF(Edges[[#This Row],[Relationship]]="Tweet","Skip","Show")</f>
        <v>Show</v>
      </c>
      <c r="H2293" s="67"/>
      <c r="I2293" s="68"/>
      <c r="J2293" s="68"/>
      <c r="K2293" s="34"/>
      <c r="L2293" s="75">
        <v>2293</v>
      </c>
      <c r="M229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93" s="77" t="s">
        <v>2278</v>
      </c>
      <c r="O2293" s="79">
        <v>44529.512337962966</v>
      </c>
      <c r="P2293" s="77" t="s">
        <v>3022</v>
      </c>
      <c r="Q2293" s="77"/>
      <c r="R2293" s="77"/>
      <c r="S2293" s="77" t="s">
        <v>4193</v>
      </c>
      <c r="T2293" s="79">
        <v>44529.512337962966</v>
      </c>
      <c r="U2293" s="80" t="s">
        <v>5905</v>
      </c>
      <c r="V2293" s="77"/>
      <c r="W2293" s="77"/>
      <c r="X2293" s="81" t="s">
        <v>7904</v>
      </c>
      <c r="Y2293" s="77"/>
    </row>
    <row r="2294" spans="1:25" x14ac:dyDescent="0.25">
      <c r="A2294" s="62" t="s">
        <v>1522</v>
      </c>
      <c r="B2294" s="62" t="s">
        <v>1692</v>
      </c>
      <c r="C2294" s="63"/>
      <c r="D2294" s="64"/>
      <c r="E2294" s="65"/>
      <c r="F2294" s="66"/>
      <c r="G2294" s="63" t="str">
        <f>IF(Edges[[#This Row],[Relationship]]="Tweet","Skip","Show")</f>
        <v>Show</v>
      </c>
      <c r="H2294" s="67"/>
      <c r="I2294" s="68"/>
      <c r="J2294" s="68"/>
      <c r="K2294" s="34"/>
      <c r="L2294" s="75">
        <v>2294</v>
      </c>
      <c r="M229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94" s="77" t="s">
        <v>2278</v>
      </c>
      <c r="O2294" s="79">
        <v>44529.509687500002</v>
      </c>
      <c r="P2294" s="77" t="s">
        <v>2304</v>
      </c>
      <c r="Q2294" s="77"/>
      <c r="R2294" s="77"/>
      <c r="S2294" s="77"/>
      <c r="T2294" s="79">
        <v>44529.509687500002</v>
      </c>
      <c r="U2294" s="80" t="s">
        <v>5906</v>
      </c>
      <c r="V2294" s="77"/>
      <c r="W2294" s="77"/>
      <c r="X2294" s="81" t="s">
        <v>7905</v>
      </c>
      <c r="Y2294" s="77"/>
    </row>
    <row r="2295" spans="1:25" x14ac:dyDescent="0.25">
      <c r="A2295" s="62" t="s">
        <v>1523</v>
      </c>
      <c r="B2295" s="62" t="s">
        <v>1631</v>
      </c>
      <c r="C2295" s="63"/>
      <c r="D2295" s="64"/>
      <c r="E2295" s="65"/>
      <c r="F2295" s="66"/>
      <c r="G2295" s="63" t="str">
        <f>IF(Edges[[#This Row],[Relationship]]="Tweet","Skip","Show")</f>
        <v>Show</v>
      </c>
      <c r="H2295" s="67"/>
      <c r="I2295" s="68"/>
      <c r="J2295" s="68"/>
      <c r="K2295" s="34"/>
      <c r="L2295" s="75">
        <v>2295</v>
      </c>
      <c r="M229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95" s="77" t="s">
        <v>2278</v>
      </c>
      <c r="O2295" s="79">
        <v>44529.512384259258</v>
      </c>
      <c r="P2295" s="77" t="s">
        <v>2784</v>
      </c>
      <c r="Q2295" s="77"/>
      <c r="R2295" s="77"/>
      <c r="S2295" s="77"/>
      <c r="T2295" s="79">
        <v>44529.512384259258</v>
      </c>
      <c r="U2295" s="80" t="s">
        <v>5907</v>
      </c>
      <c r="V2295" s="77"/>
      <c r="W2295" s="77"/>
      <c r="X2295" s="81" t="s">
        <v>7906</v>
      </c>
      <c r="Y2295" s="77"/>
    </row>
    <row r="2296" spans="1:25" x14ac:dyDescent="0.25">
      <c r="A2296" s="62" t="s">
        <v>1524</v>
      </c>
      <c r="B2296" s="62" t="s">
        <v>2124</v>
      </c>
      <c r="C2296" s="63"/>
      <c r="D2296" s="64"/>
      <c r="E2296" s="65"/>
      <c r="F2296" s="66"/>
      <c r="G2296" s="63" t="str">
        <f>IF(Edges[[#This Row],[Relationship]]="Tweet","Skip","Show")</f>
        <v>Show</v>
      </c>
      <c r="H2296" s="67"/>
      <c r="I2296" s="68"/>
      <c r="J2296" s="68"/>
      <c r="K2296" s="34"/>
      <c r="L2296" s="75">
        <v>2296</v>
      </c>
      <c r="M229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96" s="77" t="s">
        <v>2278</v>
      </c>
      <c r="O2296" s="79">
        <v>44529.512430555558</v>
      </c>
      <c r="P2296" s="77" t="s">
        <v>3204</v>
      </c>
      <c r="Q2296" s="77"/>
      <c r="R2296" s="77"/>
      <c r="S2296" s="77"/>
      <c r="T2296" s="79">
        <v>44529.512430555558</v>
      </c>
      <c r="U2296" s="80" t="s">
        <v>5908</v>
      </c>
      <c r="V2296" s="77"/>
      <c r="W2296" s="77"/>
      <c r="X2296" s="81" t="s">
        <v>7907</v>
      </c>
      <c r="Y2296" s="81" t="s">
        <v>8491</v>
      </c>
    </row>
    <row r="2297" spans="1:25" x14ac:dyDescent="0.25">
      <c r="A2297" s="62" t="s">
        <v>1524</v>
      </c>
      <c r="B2297" s="62" t="s">
        <v>2125</v>
      </c>
      <c r="C2297" s="63"/>
      <c r="D2297" s="64"/>
      <c r="E2297" s="65"/>
      <c r="F2297" s="66"/>
      <c r="G2297" s="63" t="str">
        <f>IF(Edges[[#This Row],[Relationship]]="Tweet","Skip","Show")</f>
        <v>Show</v>
      </c>
      <c r="H2297" s="67"/>
      <c r="I2297" s="68"/>
      <c r="J2297" s="68"/>
      <c r="K2297" s="34"/>
      <c r="L2297" s="75">
        <v>2297</v>
      </c>
      <c r="M229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97" s="77" t="s">
        <v>2279</v>
      </c>
      <c r="O2297" s="79">
        <v>44529.512430555558</v>
      </c>
      <c r="P2297" s="77" t="s">
        <v>3204</v>
      </c>
      <c r="Q2297" s="77"/>
      <c r="R2297" s="77"/>
      <c r="S2297" s="77"/>
      <c r="T2297" s="79">
        <v>44529.512430555558</v>
      </c>
      <c r="U2297" s="80" t="s">
        <v>5908</v>
      </c>
      <c r="V2297" s="77"/>
      <c r="W2297" s="77"/>
      <c r="X2297" s="81" t="s">
        <v>7907</v>
      </c>
      <c r="Y2297" s="81" t="s">
        <v>8491</v>
      </c>
    </row>
    <row r="2298" spans="1:25" x14ac:dyDescent="0.25">
      <c r="A2298" s="62" t="s">
        <v>1525</v>
      </c>
      <c r="B2298" s="62" t="s">
        <v>1756</v>
      </c>
      <c r="C2298" s="63"/>
      <c r="D2298" s="64"/>
      <c r="E2298" s="65"/>
      <c r="F2298" s="66"/>
      <c r="G2298" s="63" t="str">
        <f>IF(Edges[[#This Row],[Relationship]]="Tweet","Skip","Show")</f>
        <v>Show</v>
      </c>
      <c r="H2298" s="67"/>
      <c r="I2298" s="68"/>
      <c r="J2298" s="68"/>
      <c r="K2298" s="34"/>
      <c r="L2298" s="75">
        <v>2298</v>
      </c>
      <c r="M229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98" s="77" t="s">
        <v>2278</v>
      </c>
      <c r="O2298" s="79">
        <v>44529.512523148151</v>
      </c>
      <c r="P2298" s="77" t="s">
        <v>3205</v>
      </c>
      <c r="Q2298" s="77"/>
      <c r="R2298" s="77"/>
      <c r="S2298" s="77"/>
      <c r="T2298" s="79">
        <v>44529.512523148151</v>
      </c>
      <c r="U2298" s="80" t="s">
        <v>5909</v>
      </c>
      <c r="V2298" s="77"/>
      <c r="W2298" s="77"/>
      <c r="X2298" s="81" t="s">
        <v>7908</v>
      </c>
      <c r="Y2298" s="77"/>
    </row>
    <row r="2299" spans="1:25" x14ac:dyDescent="0.25">
      <c r="A2299" s="62" t="s">
        <v>1525</v>
      </c>
      <c r="B2299" s="62" t="s">
        <v>2126</v>
      </c>
      <c r="C2299" s="63"/>
      <c r="D2299" s="64"/>
      <c r="E2299" s="65"/>
      <c r="F2299" s="66"/>
      <c r="G2299" s="63" t="str">
        <f>IF(Edges[[#This Row],[Relationship]]="Tweet","Skip","Show")</f>
        <v>Show</v>
      </c>
      <c r="H2299" s="67"/>
      <c r="I2299" s="68"/>
      <c r="J2299" s="68"/>
      <c r="K2299" s="34"/>
      <c r="L2299" s="75">
        <v>2299</v>
      </c>
      <c r="M229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299" s="77" t="s">
        <v>2278</v>
      </c>
      <c r="O2299" s="79">
        <v>44529.512523148151</v>
      </c>
      <c r="P2299" s="77" t="s">
        <v>3205</v>
      </c>
      <c r="Q2299" s="77"/>
      <c r="R2299" s="77"/>
      <c r="S2299" s="77"/>
      <c r="T2299" s="79">
        <v>44529.512523148151</v>
      </c>
      <c r="U2299" s="80" t="s">
        <v>5909</v>
      </c>
      <c r="V2299" s="77"/>
      <c r="W2299" s="77"/>
      <c r="X2299" s="81" t="s">
        <v>7908</v>
      </c>
      <c r="Y2299" s="77"/>
    </row>
    <row r="2300" spans="1:25" x14ac:dyDescent="0.25">
      <c r="A2300" s="62" t="s">
        <v>1526</v>
      </c>
      <c r="B2300" s="62" t="s">
        <v>1631</v>
      </c>
      <c r="C2300" s="63"/>
      <c r="D2300" s="64"/>
      <c r="E2300" s="65"/>
      <c r="F2300" s="66"/>
      <c r="G2300" s="63" t="str">
        <f>IF(Edges[[#This Row],[Relationship]]="Tweet","Skip","Show")</f>
        <v>Show</v>
      </c>
      <c r="H2300" s="67"/>
      <c r="I2300" s="68"/>
      <c r="J2300" s="68"/>
      <c r="K2300" s="34"/>
      <c r="L2300" s="75">
        <v>2300</v>
      </c>
      <c r="M230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00" s="77" t="s">
        <v>2278</v>
      </c>
      <c r="O2300" s="79">
        <v>44529.512546296297</v>
      </c>
      <c r="P2300" s="77" t="s">
        <v>2784</v>
      </c>
      <c r="Q2300" s="77"/>
      <c r="R2300" s="77"/>
      <c r="S2300" s="77"/>
      <c r="T2300" s="79">
        <v>44529.512546296297</v>
      </c>
      <c r="U2300" s="80" t="s">
        <v>5910</v>
      </c>
      <c r="V2300" s="77"/>
      <c r="W2300" s="77"/>
      <c r="X2300" s="81" t="s">
        <v>7909</v>
      </c>
      <c r="Y2300" s="77"/>
    </row>
    <row r="2301" spans="1:25" x14ac:dyDescent="0.25">
      <c r="A2301" s="62" t="s">
        <v>1527</v>
      </c>
      <c r="B2301" s="62" t="s">
        <v>1631</v>
      </c>
      <c r="C2301" s="63"/>
      <c r="D2301" s="64"/>
      <c r="E2301" s="65"/>
      <c r="F2301" s="66"/>
      <c r="G2301" s="63" t="str">
        <f>IF(Edges[[#This Row],[Relationship]]="Tweet","Skip","Show")</f>
        <v>Show</v>
      </c>
      <c r="H2301" s="67"/>
      <c r="I2301" s="68"/>
      <c r="J2301" s="68"/>
      <c r="K2301" s="34"/>
      <c r="L2301" s="75">
        <v>2301</v>
      </c>
      <c r="M230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01" s="77" t="s">
        <v>2278</v>
      </c>
      <c r="O2301" s="79">
        <v>44529.512928240743</v>
      </c>
      <c r="P2301" s="77" t="s">
        <v>2784</v>
      </c>
      <c r="Q2301" s="77"/>
      <c r="R2301" s="77"/>
      <c r="S2301" s="77"/>
      <c r="T2301" s="79">
        <v>44529.512928240743</v>
      </c>
      <c r="U2301" s="80" t="s">
        <v>5911</v>
      </c>
      <c r="V2301" s="77"/>
      <c r="W2301" s="77"/>
      <c r="X2301" s="81" t="s">
        <v>7910</v>
      </c>
      <c r="Y2301" s="77"/>
    </row>
    <row r="2302" spans="1:25" x14ac:dyDescent="0.25">
      <c r="A2302" s="62" t="s">
        <v>1528</v>
      </c>
      <c r="B2302" s="62" t="s">
        <v>1820</v>
      </c>
      <c r="C2302" s="63"/>
      <c r="D2302" s="64"/>
      <c r="E2302" s="65"/>
      <c r="F2302" s="66"/>
      <c r="G2302" s="63" t="str">
        <f>IF(Edges[[#This Row],[Relationship]]="Tweet","Skip","Show")</f>
        <v>Show</v>
      </c>
      <c r="H2302" s="67"/>
      <c r="I2302" s="68"/>
      <c r="J2302" s="68"/>
      <c r="K2302" s="34"/>
      <c r="L2302" s="75">
        <v>2302</v>
      </c>
      <c r="M230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02" s="77" t="s">
        <v>2278</v>
      </c>
      <c r="O2302" s="79">
        <v>44529.468842592592</v>
      </c>
      <c r="P2302" s="77" t="s">
        <v>3206</v>
      </c>
      <c r="Q2302" s="80" t="s">
        <v>3911</v>
      </c>
      <c r="R2302" s="77" t="s">
        <v>4018</v>
      </c>
      <c r="S2302" s="77" t="s">
        <v>4133</v>
      </c>
      <c r="T2302" s="79">
        <v>44529.468842592592</v>
      </c>
      <c r="U2302" s="80" t="s">
        <v>5912</v>
      </c>
      <c r="V2302" s="77"/>
      <c r="W2302" s="77"/>
      <c r="X2302" s="81" t="s">
        <v>7911</v>
      </c>
      <c r="Y2302" s="77"/>
    </row>
    <row r="2303" spans="1:25" x14ac:dyDescent="0.25">
      <c r="A2303" s="62" t="s">
        <v>1529</v>
      </c>
      <c r="B2303" s="62" t="s">
        <v>1820</v>
      </c>
      <c r="C2303" s="63"/>
      <c r="D2303" s="64"/>
      <c r="E2303" s="65"/>
      <c r="F2303" s="66"/>
      <c r="G2303" s="63" t="str">
        <f>IF(Edges[[#This Row],[Relationship]]="Tweet","Skip","Show")</f>
        <v>Show</v>
      </c>
      <c r="H2303" s="67"/>
      <c r="I2303" s="68"/>
      <c r="J2303" s="68"/>
      <c r="K2303" s="34"/>
      <c r="L2303" s="75">
        <v>2303</v>
      </c>
      <c r="M230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03" s="77" t="s">
        <v>2278</v>
      </c>
      <c r="O2303" s="79">
        <v>44529.513043981482</v>
      </c>
      <c r="P2303" s="77" t="s">
        <v>3067</v>
      </c>
      <c r="Q2303" s="80" t="s">
        <v>3857</v>
      </c>
      <c r="R2303" s="77" t="s">
        <v>4017</v>
      </c>
      <c r="S2303" s="77" t="s">
        <v>4133</v>
      </c>
      <c r="T2303" s="79">
        <v>44529.513043981482</v>
      </c>
      <c r="U2303" s="80" t="s">
        <v>5913</v>
      </c>
      <c r="V2303" s="77"/>
      <c r="W2303" s="77"/>
      <c r="X2303" s="81" t="s">
        <v>7912</v>
      </c>
      <c r="Y2303" s="77"/>
    </row>
    <row r="2304" spans="1:25" x14ac:dyDescent="0.25">
      <c r="A2304" s="62" t="s">
        <v>1529</v>
      </c>
      <c r="B2304" s="62" t="s">
        <v>1528</v>
      </c>
      <c r="C2304" s="63"/>
      <c r="D2304" s="64"/>
      <c r="E2304" s="65"/>
      <c r="F2304" s="66"/>
      <c r="G2304" s="63" t="str">
        <f>IF(Edges[[#This Row],[Relationship]]="Tweet","Skip","Show")</f>
        <v>Show</v>
      </c>
      <c r="H2304" s="67"/>
      <c r="I2304" s="68"/>
      <c r="J2304" s="68"/>
      <c r="K2304" s="34"/>
      <c r="L2304" s="75">
        <v>2304</v>
      </c>
      <c r="M230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04" s="77" t="s">
        <v>2278</v>
      </c>
      <c r="O2304" s="79">
        <v>44529.465312499997</v>
      </c>
      <c r="P2304" s="77" t="s">
        <v>2572</v>
      </c>
      <c r="Q2304" s="80" t="s">
        <v>3615</v>
      </c>
      <c r="R2304" s="77" t="s">
        <v>4017</v>
      </c>
      <c r="S2304" s="77" t="s">
        <v>4116</v>
      </c>
      <c r="T2304" s="79">
        <v>44529.465312499997</v>
      </c>
      <c r="U2304" s="80" t="s">
        <v>5914</v>
      </c>
      <c r="V2304" s="77"/>
      <c r="W2304" s="77"/>
      <c r="X2304" s="81" t="s">
        <v>7913</v>
      </c>
      <c r="Y2304" s="77"/>
    </row>
    <row r="2305" spans="1:25" x14ac:dyDescent="0.25">
      <c r="A2305" s="62" t="s">
        <v>1529</v>
      </c>
      <c r="B2305" s="62" t="s">
        <v>1528</v>
      </c>
      <c r="C2305" s="63"/>
      <c r="D2305" s="64"/>
      <c r="E2305" s="65"/>
      <c r="F2305" s="66"/>
      <c r="G2305" s="63" t="str">
        <f>IF(Edges[[#This Row],[Relationship]]="Tweet","Skip","Show")</f>
        <v>Show</v>
      </c>
      <c r="H2305" s="67"/>
      <c r="I2305" s="68"/>
      <c r="J2305" s="68"/>
      <c r="K2305" s="34"/>
      <c r="L2305" s="75">
        <v>2305</v>
      </c>
      <c r="M230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05" s="77" t="s">
        <v>2278</v>
      </c>
      <c r="O2305" s="79">
        <v>44529.513043981482</v>
      </c>
      <c r="P2305" s="77" t="s">
        <v>3067</v>
      </c>
      <c r="Q2305" s="80" t="s">
        <v>3857</v>
      </c>
      <c r="R2305" s="77" t="s">
        <v>4017</v>
      </c>
      <c r="S2305" s="77" t="s">
        <v>4133</v>
      </c>
      <c r="T2305" s="79">
        <v>44529.513043981482</v>
      </c>
      <c r="U2305" s="80" t="s">
        <v>5913</v>
      </c>
      <c r="V2305" s="77"/>
      <c r="W2305" s="77"/>
      <c r="X2305" s="81" t="s">
        <v>7912</v>
      </c>
      <c r="Y2305" s="77"/>
    </row>
    <row r="2306" spans="1:25" x14ac:dyDescent="0.25">
      <c r="A2306" s="62" t="s">
        <v>1530</v>
      </c>
      <c r="B2306" s="62" t="s">
        <v>1530</v>
      </c>
      <c r="C2306" s="63"/>
      <c r="D2306" s="64"/>
      <c r="E2306" s="65"/>
      <c r="F2306" s="66"/>
      <c r="G2306" s="63" t="str">
        <f>IF(Edges[[#This Row],[Relationship]]="Tweet","Skip","Show")</f>
        <v>Skip</v>
      </c>
      <c r="H2306" s="67"/>
      <c r="I2306" s="68"/>
      <c r="J2306" s="68"/>
      <c r="K2306" s="34"/>
      <c r="L2306" s="75">
        <v>2306</v>
      </c>
      <c r="M230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06" s="77" t="s">
        <v>178</v>
      </c>
      <c r="O2306" s="79">
        <v>44529.513194444444</v>
      </c>
      <c r="P2306" s="77" t="s">
        <v>3207</v>
      </c>
      <c r="Q2306" s="77"/>
      <c r="R2306" s="77"/>
      <c r="S2306" s="77" t="s">
        <v>4211</v>
      </c>
      <c r="T2306" s="79">
        <v>44529.513194444444</v>
      </c>
      <c r="U2306" s="80" t="s">
        <v>5915</v>
      </c>
      <c r="V2306" s="77"/>
      <c r="W2306" s="77"/>
      <c r="X2306" s="81" t="s">
        <v>7914</v>
      </c>
      <c r="Y2306" s="77"/>
    </row>
    <row r="2307" spans="1:25" x14ac:dyDescent="0.25">
      <c r="A2307" s="62" t="s">
        <v>1531</v>
      </c>
      <c r="B2307" s="62" t="s">
        <v>1836</v>
      </c>
      <c r="C2307" s="63"/>
      <c r="D2307" s="64"/>
      <c r="E2307" s="65"/>
      <c r="F2307" s="66"/>
      <c r="G2307" s="63" t="str">
        <f>IF(Edges[[#This Row],[Relationship]]="Tweet","Skip","Show")</f>
        <v>Show</v>
      </c>
      <c r="H2307" s="67"/>
      <c r="I2307" s="68"/>
      <c r="J2307" s="68"/>
      <c r="K2307" s="34"/>
      <c r="L2307" s="75">
        <v>2307</v>
      </c>
      <c r="M230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07" s="77" t="s">
        <v>2278</v>
      </c>
      <c r="O2307" s="79">
        <v>44529.513240740744</v>
      </c>
      <c r="P2307" s="77" t="s">
        <v>3208</v>
      </c>
      <c r="Q2307" s="77"/>
      <c r="R2307" s="77"/>
      <c r="S2307" s="77" t="s">
        <v>4212</v>
      </c>
      <c r="T2307" s="79">
        <v>44529.513240740744</v>
      </c>
      <c r="U2307" s="80" t="s">
        <v>5916</v>
      </c>
      <c r="V2307" s="77"/>
      <c r="W2307" s="77"/>
      <c r="X2307" s="81" t="s">
        <v>7915</v>
      </c>
      <c r="Y2307" s="77"/>
    </row>
    <row r="2308" spans="1:25" x14ac:dyDescent="0.25">
      <c r="A2308" s="62" t="s">
        <v>1531</v>
      </c>
      <c r="B2308" s="62" t="s">
        <v>1921</v>
      </c>
      <c r="C2308" s="63"/>
      <c r="D2308" s="64"/>
      <c r="E2308" s="65"/>
      <c r="F2308" s="66"/>
      <c r="G2308" s="63" t="str">
        <f>IF(Edges[[#This Row],[Relationship]]="Tweet","Skip","Show")</f>
        <v>Show</v>
      </c>
      <c r="H2308" s="67"/>
      <c r="I2308" s="68"/>
      <c r="J2308" s="68"/>
      <c r="K2308" s="34"/>
      <c r="L2308" s="75">
        <v>2308</v>
      </c>
      <c r="M230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08" s="77" t="s">
        <v>2278</v>
      </c>
      <c r="O2308" s="79">
        <v>44529.513240740744</v>
      </c>
      <c r="P2308" s="77" t="s">
        <v>3208</v>
      </c>
      <c r="Q2308" s="77"/>
      <c r="R2308" s="77"/>
      <c r="S2308" s="77" t="s">
        <v>4212</v>
      </c>
      <c r="T2308" s="79">
        <v>44529.513240740744</v>
      </c>
      <c r="U2308" s="80" t="s">
        <v>5916</v>
      </c>
      <c r="V2308" s="77"/>
      <c r="W2308" s="77"/>
      <c r="X2308" s="81" t="s">
        <v>7915</v>
      </c>
      <c r="Y2308" s="77"/>
    </row>
    <row r="2309" spans="1:25" x14ac:dyDescent="0.25">
      <c r="A2309" s="62" t="s">
        <v>1531</v>
      </c>
      <c r="B2309" s="62" t="s">
        <v>2127</v>
      </c>
      <c r="C2309" s="63"/>
      <c r="D2309" s="64"/>
      <c r="E2309" s="65"/>
      <c r="F2309" s="66"/>
      <c r="G2309" s="63" t="str">
        <f>IF(Edges[[#This Row],[Relationship]]="Tweet","Skip","Show")</f>
        <v>Show</v>
      </c>
      <c r="H2309" s="67"/>
      <c r="I2309" s="68"/>
      <c r="J2309" s="68"/>
      <c r="K2309" s="34"/>
      <c r="L2309" s="75">
        <v>2309</v>
      </c>
      <c r="M230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09" s="77" t="s">
        <v>2278</v>
      </c>
      <c r="O2309" s="79">
        <v>44529.513240740744</v>
      </c>
      <c r="P2309" s="77" t="s">
        <v>3208</v>
      </c>
      <c r="Q2309" s="77"/>
      <c r="R2309" s="77"/>
      <c r="S2309" s="77" t="s">
        <v>4212</v>
      </c>
      <c r="T2309" s="79">
        <v>44529.513240740744</v>
      </c>
      <c r="U2309" s="80" t="s">
        <v>5916</v>
      </c>
      <c r="V2309" s="77"/>
      <c r="W2309" s="77"/>
      <c r="X2309" s="81" t="s">
        <v>7915</v>
      </c>
      <c r="Y2309" s="77"/>
    </row>
    <row r="2310" spans="1:25" x14ac:dyDescent="0.25">
      <c r="A2310" s="62" t="s">
        <v>1532</v>
      </c>
      <c r="B2310" s="62" t="s">
        <v>1532</v>
      </c>
      <c r="C2310" s="63"/>
      <c r="D2310" s="64"/>
      <c r="E2310" s="65"/>
      <c r="F2310" s="66"/>
      <c r="G2310" s="63" t="str">
        <f>IF(Edges[[#This Row],[Relationship]]="Tweet","Skip","Show")</f>
        <v>Skip</v>
      </c>
      <c r="H2310" s="67"/>
      <c r="I2310" s="68"/>
      <c r="J2310" s="68"/>
      <c r="K2310" s="34"/>
      <c r="L2310" s="75">
        <v>2310</v>
      </c>
      <c r="M231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10" s="77" t="s">
        <v>178</v>
      </c>
      <c r="O2310" s="79">
        <v>44529.249201388891</v>
      </c>
      <c r="P2310" s="77" t="s">
        <v>3209</v>
      </c>
      <c r="Q2310" s="80" t="s">
        <v>3912</v>
      </c>
      <c r="R2310" s="77" t="s">
        <v>4090</v>
      </c>
      <c r="S2310" s="77" t="s">
        <v>4213</v>
      </c>
      <c r="T2310" s="79">
        <v>44529.249201388891</v>
      </c>
      <c r="U2310" s="80" t="s">
        <v>5917</v>
      </c>
      <c r="V2310" s="77"/>
      <c r="W2310" s="77"/>
      <c r="X2310" s="81" t="s">
        <v>7916</v>
      </c>
      <c r="Y2310" s="77"/>
    </row>
    <row r="2311" spans="1:25" x14ac:dyDescent="0.25">
      <c r="A2311" s="62" t="s">
        <v>1532</v>
      </c>
      <c r="B2311" s="62" t="s">
        <v>1532</v>
      </c>
      <c r="C2311" s="63"/>
      <c r="D2311" s="64"/>
      <c r="E2311" s="65"/>
      <c r="F2311" s="66"/>
      <c r="G2311" s="63" t="str">
        <f>IF(Edges[[#This Row],[Relationship]]="Tweet","Skip","Show")</f>
        <v>Skip</v>
      </c>
      <c r="H2311" s="67"/>
      <c r="I2311" s="68"/>
      <c r="J2311" s="68"/>
      <c r="K2311" s="34"/>
      <c r="L2311" s="75">
        <v>2311</v>
      </c>
      <c r="M231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11" s="77" t="s">
        <v>178</v>
      </c>
      <c r="O2311" s="79">
        <v>44529.259074074071</v>
      </c>
      <c r="P2311" s="77" t="s">
        <v>3210</v>
      </c>
      <c r="Q2311" s="80" t="s">
        <v>3913</v>
      </c>
      <c r="R2311" s="77" t="s">
        <v>4018</v>
      </c>
      <c r="S2311" s="77" t="s">
        <v>4213</v>
      </c>
      <c r="T2311" s="79">
        <v>44529.259074074071</v>
      </c>
      <c r="U2311" s="80" t="s">
        <v>5918</v>
      </c>
      <c r="V2311" s="77"/>
      <c r="W2311" s="77"/>
      <c r="X2311" s="81" t="s">
        <v>7917</v>
      </c>
      <c r="Y2311" s="77"/>
    </row>
    <row r="2312" spans="1:25" x14ac:dyDescent="0.25">
      <c r="A2312" s="62" t="s">
        <v>1532</v>
      </c>
      <c r="B2312" s="62" t="s">
        <v>1532</v>
      </c>
      <c r="C2312" s="63"/>
      <c r="D2312" s="64"/>
      <c r="E2312" s="65"/>
      <c r="F2312" s="66"/>
      <c r="G2312" s="63" t="str">
        <f>IF(Edges[[#This Row],[Relationship]]="Tweet","Skip","Show")</f>
        <v>Skip</v>
      </c>
      <c r="H2312" s="67"/>
      <c r="I2312" s="68"/>
      <c r="J2312" s="68"/>
      <c r="K2312" s="34"/>
      <c r="L2312" s="75">
        <v>2312</v>
      </c>
      <c r="M231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12" s="77" t="s">
        <v>178</v>
      </c>
      <c r="O2312" s="79">
        <v>44529.266388888886</v>
      </c>
      <c r="P2312" s="77" t="s">
        <v>3211</v>
      </c>
      <c r="Q2312" s="80" t="s">
        <v>3914</v>
      </c>
      <c r="R2312" s="77" t="s">
        <v>4018</v>
      </c>
      <c r="S2312" s="77" t="s">
        <v>4213</v>
      </c>
      <c r="T2312" s="79">
        <v>44529.266388888886</v>
      </c>
      <c r="U2312" s="80" t="s">
        <v>5919</v>
      </c>
      <c r="V2312" s="77"/>
      <c r="W2312" s="77"/>
      <c r="X2312" s="81" t="s">
        <v>7918</v>
      </c>
      <c r="Y2312" s="77"/>
    </row>
    <row r="2313" spans="1:25" x14ac:dyDescent="0.25">
      <c r="A2313" s="62" t="s">
        <v>1532</v>
      </c>
      <c r="B2313" s="62" t="s">
        <v>1532</v>
      </c>
      <c r="C2313" s="63"/>
      <c r="D2313" s="64"/>
      <c r="E2313" s="65"/>
      <c r="F2313" s="66"/>
      <c r="G2313" s="63" t="str">
        <f>IF(Edges[[#This Row],[Relationship]]="Tweet","Skip","Show")</f>
        <v>Skip</v>
      </c>
      <c r="H2313" s="67"/>
      <c r="I2313" s="68"/>
      <c r="J2313" s="68"/>
      <c r="K2313" s="34"/>
      <c r="L2313" s="75">
        <v>2313</v>
      </c>
      <c r="M231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13" s="77" t="s">
        <v>178</v>
      </c>
      <c r="O2313" s="79">
        <v>44529.273182870369</v>
      </c>
      <c r="P2313" s="77" t="s">
        <v>3212</v>
      </c>
      <c r="Q2313" s="80" t="s">
        <v>3915</v>
      </c>
      <c r="R2313" s="77" t="s">
        <v>4090</v>
      </c>
      <c r="S2313" s="77" t="s">
        <v>4213</v>
      </c>
      <c r="T2313" s="79">
        <v>44529.273182870369</v>
      </c>
      <c r="U2313" s="80" t="s">
        <v>5920</v>
      </c>
      <c r="V2313" s="77"/>
      <c r="W2313" s="77"/>
      <c r="X2313" s="81" t="s">
        <v>7919</v>
      </c>
      <c r="Y2313" s="77"/>
    </row>
    <row r="2314" spans="1:25" x14ac:dyDescent="0.25">
      <c r="A2314" s="62" t="s">
        <v>1532</v>
      </c>
      <c r="B2314" s="62" t="s">
        <v>1532</v>
      </c>
      <c r="C2314" s="63"/>
      <c r="D2314" s="64"/>
      <c r="E2314" s="65"/>
      <c r="F2314" s="66"/>
      <c r="G2314" s="63" t="str">
        <f>IF(Edges[[#This Row],[Relationship]]="Tweet","Skip","Show")</f>
        <v>Skip</v>
      </c>
      <c r="H2314" s="67"/>
      <c r="I2314" s="68"/>
      <c r="J2314" s="68"/>
      <c r="K2314" s="34"/>
      <c r="L2314" s="75">
        <v>2314</v>
      </c>
      <c r="M231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14" s="77" t="s">
        <v>178</v>
      </c>
      <c r="O2314" s="79">
        <v>44529.286944444444</v>
      </c>
      <c r="P2314" s="77" t="s">
        <v>3213</v>
      </c>
      <c r="Q2314" s="80" t="s">
        <v>3916</v>
      </c>
      <c r="R2314" s="77" t="s">
        <v>4090</v>
      </c>
      <c r="S2314" s="77" t="s">
        <v>4213</v>
      </c>
      <c r="T2314" s="79">
        <v>44529.286944444444</v>
      </c>
      <c r="U2314" s="80" t="s">
        <v>5921</v>
      </c>
      <c r="V2314" s="77"/>
      <c r="W2314" s="77"/>
      <c r="X2314" s="81" t="s">
        <v>7920</v>
      </c>
      <c r="Y2314" s="77"/>
    </row>
    <row r="2315" spans="1:25" x14ac:dyDescent="0.25">
      <c r="A2315" s="62" t="s">
        <v>1532</v>
      </c>
      <c r="B2315" s="62" t="s">
        <v>1532</v>
      </c>
      <c r="C2315" s="63"/>
      <c r="D2315" s="64"/>
      <c r="E2315" s="65"/>
      <c r="F2315" s="66"/>
      <c r="G2315" s="63" t="str">
        <f>IF(Edges[[#This Row],[Relationship]]="Tweet","Skip","Show")</f>
        <v>Skip</v>
      </c>
      <c r="H2315" s="67"/>
      <c r="I2315" s="68"/>
      <c r="J2315" s="68"/>
      <c r="K2315" s="34"/>
      <c r="L2315" s="75">
        <v>2315</v>
      </c>
      <c r="M231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15" s="77" t="s">
        <v>178</v>
      </c>
      <c r="O2315" s="79">
        <v>44529.294247685182</v>
      </c>
      <c r="P2315" s="77" t="s">
        <v>3214</v>
      </c>
      <c r="Q2315" s="80" t="s">
        <v>3917</v>
      </c>
      <c r="R2315" s="77" t="s">
        <v>4090</v>
      </c>
      <c r="S2315" s="77" t="s">
        <v>4213</v>
      </c>
      <c r="T2315" s="79">
        <v>44529.294247685182</v>
      </c>
      <c r="U2315" s="80" t="s">
        <v>5922</v>
      </c>
      <c r="V2315" s="77"/>
      <c r="W2315" s="77"/>
      <c r="X2315" s="81" t="s">
        <v>7921</v>
      </c>
      <c r="Y2315" s="77"/>
    </row>
    <row r="2316" spans="1:25" x14ac:dyDescent="0.25">
      <c r="A2316" s="62" t="s">
        <v>1532</v>
      </c>
      <c r="B2316" s="62" t="s">
        <v>1532</v>
      </c>
      <c r="C2316" s="63"/>
      <c r="D2316" s="64"/>
      <c r="E2316" s="65"/>
      <c r="F2316" s="66"/>
      <c r="G2316" s="63" t="str">
        <f>IF(Edges[[#This Row],[Relationship]]="Tweet","Skip","Show")</f>
        <v>Skip</v>
      </c>
      <c r="H2316" s="67"/>
      <c r="I2316" s="68"/>
      <c r="J2316" s="68"/>
      <c r="K2316" s="34"/>
      <c r="L2316" s="75">
        <v>2316</v>
      </c>
      <c r="M231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16" s="77" t="s">
        <v>178</v>
      </c>
      <c r="O2316" s="79">
        <v>44529.344884259262</v>
      </c>
      <c r="P2316" s="77" t="s">
        <v>3215</v>
      </c>
      <c r="Q2316" s="80" t="s">
        <v>3918</v>
      </c>
      <c r="R2316" s="77" t="s">
        <v>4018</v>
      </c>
      <c r="S2316" s="77" t="s">
        <v>4213</v>
      </c>
      <c r="T2316" s="79">
        <v>44529.344884259262</v>
      </c>
      <c r="U2316" s="80" t="s">
        <v>5923</v>
      </c>
      <c r="V2316" s="77"/>
      <c r="W2316" s="77"/>
      <c r="X2316" s="81" t="s">
        <v>7922</v>
      </c>
      <c r="Y2316" s="77"/>
    </row>
    <row r="2317" spans="1:25" x14ac:dyDescent="0.25">
      <c r="A2317" s="62" t="s">
        <v>1532</v>
      </c>
      <c r="B2317" s="62" t="s">
        <v>1532</v>
      </c>
      <c r="C2317" s="63"/>
      <c r="D2317" s="64"/>
      <c r="E2317" s="65"/>
      <c r="F2317" s="66"/>
      <c r="G2317" s="63" t="str">
        <f>IF(Edges[[#This Row],[Relationship]]="Tweet","Skip","Show")</f>
        <v>Skip</v>
      </c>
      <c r="H2317" s="67"/>
      <c r="I2317" s="68"/>
      <c r="J2317" s="68"/>
      <c r="K2317" s="34"/>
      <c r="L2317" s="75">
        <v>2317</v>
      </c>
      <c r="M231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17" s="77" t="s">
        <v>178</v>
      </c>
      <c r="O2317" s="79">
        <v>44529.362858796296</v>
      </c>
      <c r="P2317" s="77" t="s">
        <v>3216</v>
      </c>
      <c r="Q2317" s="80" t="s">
        <v>3919</v>
      </c>
      <c r="R2317" s="77" t="s">
        <v>4018</v>
      </c>
      <c r="S2317" s="77" t="s">
        <v>4213</v>
      </c>
      <c r="T2317" s="79">
        <v>44529.362858796296</v>
      </c>
      <c r="U2317" s="80" t="s">
        <v>5924</v>
      </c>
      <c r="V2317" s="77"/>
      <c r="W2317" s="77"/>
      <c r="X2317" s="81" t="s">
        <v>7923</v>
      </c>
      <c r="Y2317" s="77"/>
    </row>
    <row r="2318" spans="1:25" x14ac:dyDescent="0.25">
      <c r="A2318" s="62" t="s">
        <v>1532</v>
      </c>
      <c r="B2318" s="62" t="s">
        <v>1532</v>
      </c>
      <c r="C2318" s="63"/>
      <c r="D2318" s="64"/>
      <c r="E2318" s="65"/>
      <c r="F2318" s="66"/>
      <c r="G2318" s="63" t="str">
        <f>IF(Edges[[#This Row],[Relationship]]="Tweet","Skip","Show")</f>
        <v>Skip</v>
      </c>
      <c r="H2318" s="67"/>
      <c r="I2318" s="68"/>
      <c r="J2318" s="68"/>
      <c r="K2318" s="34"/>
      <c r="L2318" s="75">
        <v>2318</v>
      </c>
      <c r="M231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18" s="77" t="s">
        <v>178</v>
      </c>
      <c r="O2318" s="79">
        <v>44529.372685185182</v>
      </c>
      <c r="P2318" s="77" t="s">
        <v>3217</v>
      </c>
      <c r="Q2318" s="80" t="s">
        <v>3920</v>
      </c>
      <c r="R2318" s="77" t="s">
        <v>4018</v>
      </c>
      <c r="S2318" s="77" t="s">
        <v>4213</v>
      </c>
      <c r="T2318" s="79">
        <v>44529.372685185182</v>
      </c>
      <c r="U2318" s="80" t="s">
        <v>5925</v>
      </c>
      <c r="V2318" s="77"/>
      <c r="W2318" s="77"/>
      <c r="X2318" s="81" t="s">
        <v>7924</v>
      </c>
      <c r="Y2318" s="77"/>
    </row>
    <row r="2319" spans="1:25" x14ac:dyDescent="0.25">
      <c r="A2319" s="62" t="s">
        <v>1532</v>
      </c>
      <c r="B2319" s="62" t="s">
        <v>1532</v>
      </c>
      <c r="C2319" s="63"/>
      <c r="D2319" s="64"/>
      <c r="E2319" s="65"/>
      <c r="F2319" s="66"/>
      <c r="G2319" s="63" t="str">
        <f>IF(Edges[[#This Row],[Relationship]]="Tweet","Skip","Show")</f>
        <v>Skip</v>
      </c>
      <c r="H2319" s="67"/>
      <c r="I2319" s="68"/>
      <c r="J2319" s="68"/>
      <c r="K2319" s="34"/>
      <c r="L2319" s="75">
        <v>2319</v>
      </c>
      <c r="M231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19" s="77" t="s">
        <v>178</v>
      </c>
      <c r="O2319" s="79">
        <v>44529.379918981482</v>
      </c>
      <c r="P2319" s="77" t="s">
        <v>3218</v>
      </c>
      <c r="Q2319" s="80" t="s">
        <v>3921</v>
      </c>
      <c r="R2319" s="77" t="s">
        <v>4018</v>
      </c>
      <c r="S2319" s="77" t="s">
        <v>4213</v>
      </c>
      <c r="T2319" s="79">
        <v>44529.379918981482</v>
      </c>
      <c r="U2319" s="80" t="s">
        <v>5926</v>
      </c>
      <c r="V2319" s="77"/>
      <c r="W2319" s="77"/>
      <c r="X2319" s="81" t="s">
        <v>7925</v>
      </c>
      <c r="Y2319" s="77"/>
    </row>
    <row r="2320" spans="1:25" x14ac:dyDescent="0.25">
      <c r="A2320" s="62" t="s">
        <v>1532</v>
      </c>
      <c r="B2320" s="62" t="s">
        <v>1532</v>
      </c>
      <c r="C2320" s="63"/>
      <c r="D2320" s="64"/>
      <c r="E2320" s="65"/>
      <c r="F2320" s="66"/>
      <c r="G2320" s="63" t="str">
        <f>IF(Edges[[#This Row],[Relationship]]="Tweet","Skip","Show")</f>
        <v>Skip</v>
      </c>
      <c r="H2320" s="67"/>
      <c r="I2320" s="68"/>
      <c r="J2320" s="68"/>
      <c r="K2320" s="34"/>
      <c r="L2320" s="75">
        <v>2320</v>
      </c>
      <c r="M232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20" s="77" t="s">
        <v>178</v>
      </c>
      <c r="O2320" s="79">
        <v>44529.379918981482</v>
      </c>
      <c r="P2320" s="77" t="s">
        <v>3219</v>
      </c>
      <c r="Q2320" s="80" t="s">
        <v>3922</v>
      </c>
      <c r="R2320" s="77" t="s">
        <v>4090</v>
      </c>
      <c r="S2320" s="77" t="s">
        <v>4213</v>
      </c>
      <c r="T2320" s="79">
        <v>44529.379918981482</v>
      </c>
      <c r="U2320" s="80" t="s">
        <v>5927</v>
      </c>
      <c r="V2320" s="77"/>
      <c r="W2320" s="77"/>
      <c r="X2320" s="81" t="s">
        <v>7926</v>
      </c>
      <c r="Y2320" s="77"/>
    </row>
    <row r="2321" spans="1:25" x14ac:dyDescent="0.25">
      <c r="A2321" s="62" t="s">
        <v>1532</v>
      </c>
      <c r="B2321" s="62" t="s">
        <v>1532</v>
      </c>
      <c r="C2321" s="63"/>
      <c r="D2321" s="64"/>
      <c r="E2321" s="65"/>
      <c r="F2321" s="66"/>
      <c r="G2321" s="63" t="str">
        <f>IF(Edges[[#This Row],[Relationship]]="Tweet","Skip","Show")</f>
        <v>Skip</v>
      </c>
      <c r="H2321" s="67"/>
      <c r="I2321" s="68"/>
      <c r="J2321" s="68"/>
      <c r="K2321" s="34"/>
      <c r="L2321" s="75">
        <v>2321</v>
      </c>
      <c r="M232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21" s="77" t="s">
        <v>178</v>
      </c>
      <c r="O2321" s="79">
        <v>44529.400138888886</v>
      </c>
      <c r="P2321" s="77" t="s">
        <v>3220</v>
      </c>
      <c r="Q2321" s="80" t="s">
        <v>3923</v>
      </c>
      <c r="R2321" s="77" t="s">
        <v>4090</v>
      </c>
      <c r="S2321" s="77" t="s">
        <v>4213</v>
      </c>
      <c r="T2321" s="79">
        <v>44529.400138888886</v>
      </c>
      <c r="U2321" s="80" t="s">
        <v>5928</v>
      </c>
      <c r="V2321" s="77"/>
      <c r="W2321" s="77"/>
      <c r="X2321" s="81" t="s">
        <v>7927</v>
      </c>
      <c r="Y2321" s="77"/>
    </row>
    <row r="2322" spans="1:25" x14ac:dyDescent="0.25">
      <c r="A2322" s="62" t="s">
        <v>1532</v>
      </c>
      <c r="B2322" s="62" t="s">
        <v>1532</v>
      </c>
      <c r="C2322" s="63"/>
      <c r="D2322" s="64"/>
      <c r="E2322" s="65"/>
      <c r="F2322" s="66"/>
      <c r="G2322" s="63" t="str">
        <f>IF(Edges[[#This Row],[Relationship]]="Tweet","Skip","Show")</f>
        <v>Skip</v>
      </c>
      <c r="H2322" s="67"/>
      <c r="I2322" s="68"/>
      <c r="J2322" s="68"/>
      <c r="K2322" s="34"/>
      <c r="L2322" s="75">
        <v>2322</v>
      </c>
      <c r="M232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22" s="77" t="s">
        <v>178</v>
      </c>
      <c r="O2322" s="79">
        <v>44529.423831018517</v>
      </c>
      <c r="P2322" s="77" t="s">
        <v>3221</v>
      </c>
      <c r="Q2322" s="80" t="s">
        <v>3924</v>
      </c>
      <c r="R2322" s="77" t="s">
        <v>4018</v>
      </c>
      <c r="S2322" s="77" t="s">
        <v>4213</v>
      </c>
      <c r="T2322" s="79">
        <v>44529.423831018517</v>
      </c>
      <c r="U2322" s="80" t="s">
        <v>5929</v>
      </c>
      <c r="V2322" s="77"/>
      <c r="W2322" s="77"/>
      <c r="X2322" s="81" t="s">
        <v>7928</v>
      </c>
      <c r="Y2322" s="77"/>
    </row>
    <row r="2323" spans="1:25" x14ac:dyDescent="0.25">
      <c r="A2323" s="62" t="s">
        <v>1532</v>
      </c>
      <c r="B2323" s="62" t="s">
        <v>1532</v>
      </c>
      <c r="C2323" s="63"/>
      <c r="D2323" s="64"/>
      <c r="E2323" s="65"/>
      <c r="F2323" s="66"/>
      <c r="G2323" s="63" t="str">
        <f>IF(Edges[[#This Row],[Relationship]]="Tweet","Skip","Show")</f>
        <v>Skip</v>
      </c>
      <c r="H2323" s="67"/>
      <c r="I2323" s="68"/>
      <c r="J2323" s="68"/>
      <c r="K2323" s="34"/>
      <c r="L2323" s="75">
        <v>2323</v>
      </c>
      <c r="M232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23" s="77" t="s">
        <v>178</v>
      </c>
      <c r="O2323" s="79">
        <v>44529.431111111109</v>
      </c>
      <c r="P2323" s="77" t="s">
        <v>3222</v>
      </c>
      <c r="Q2323" s="80" t="s">
        <v>3925</v>
      </c>
      <c r="R2323" s="77" t="s">
        <v>4018</v>
      </c>
      <c r="S2323" s="77" t="s">
        <v>4213</v>
      </c>
      <c r="T2323" s="79">
        <v>44529.431111111109</v>
      </c>
      <c r="U2323" s="80" t="s">
        <v>5930</v>
      </c>
      <c r="V2323" s="77"/>
      <c r="W2323" s="77"/>
      <c r="X2323" s="81" t="s">
        <v>7929</v>
      </c>
      <c r="Y2323" s="77"/>
    </row>
    <row r="2324" spans="1:25" x14ac:dyDescent="0.25">
      <c r="A2324" s="62" t="s">
        <v>1532</v>
      </c>
      <c r="B2324" s="62" t="s">
        <v>1532</v>
      </c>
      <c r="C2324" s="63"/>
      <c r="D2324" s="64"/>
      <c r="E2324" s="65"/>
      <c r="F2324" s="66"/>
      <c r="G2324" s="63" t="str">
        <f>IF(Edges[[#This Row],[Relationship]]="Tweet","Skip","Show")</f>
        <v>Skip</v>
      </c>
      <c r="H2324" s="67"/>
      <c r="I2324" s="68"/>
      <c r="J2324" s="68"/>
      <c r="K2324" s="34"/>
      <c r="L2324" s="75">
        <v>2324</v>
      </c>
      <c r="M232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24" s="77" t="s">
        <v>178</v>
      </c>
      <c r="O2324" s="79">
        <v>44529.488032407404</v>
      </c>
      <c r="P2324" s="77" t="s">
        <v>3223</v>
      </c>
      <c r="Q2324" s="80" t="s">
        <v>3926</v>
      </c>
      <c r="R2324" s="77" t="s">
        <v>4090</v>
      </c>
      <c r="S2324" s="77" t="s">
        <v>4213</v>
      </c>
      <c r="T2324" s="79">
        <v>44529.488032407404</v>
      </c>
      <c r="U2324" s="80" t="s">
        <v>5931</v>
      </c>
      <c r="V2324" s="77"/>
      <c r="W2324" s="77"/>
      <c r="X2324" s="81" t="s">
        <v>7930</v>
      </c>
      <c r="Y2324" s="77"/>
    </row>
    <row r="2325" spans="1:25" x14ac:dyDescent="0.25">
      <c r="A2325" s="62" t="s">
        <v>1532</v>
      </c>
      <c r="B2325" s="62" t="s">
        <v>1532</v>
      </c>
      <c r="C2325" s="63"/>
      <c r="D2325" s="64"/>
      <c r="E2325" s="65"/>
      <c r="F2325" s="66"/>
      <c r="G2325" s="63" t="str">
        <f>IF(Edges[[#This Row],[Relationship]]="Tweet","Skip","Show")</f>
        <v>Skip</v>
      </c>
      <c r="H2325" s="67"/>
      <c r="I2325" s="68"/>
      <c r="J2325" s="68"/>
      <c r="K2325" s="34"/>
      <c r="L2325" s="75">
        <v>2325</v>
      </c>
      <c r="M232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25" s="77" t="s">
        <v>178</v>
      </c>
      <c r="O2325" s="79">
        <v>44529.500706018516</v>
      </c>
      <c r="P2325" s="77" t="s">
        <v>3224</v>
      </c>
      <c r="Q2325" s="80" t="s">
        <v>3890</v>
      </c>
      <c r="R2325" s="77" t="s">
        <v>4090</v>
      </c>
      <c r="S2325" s="77" t="s">
        <v>4213</v>
      </c>
      <c r="T2325" s="79">
        <v>44529.500706018516</v>
      </c>
      <c r="U2325" s="80" t="s">
        <v>5932</v>
      </c>
      <c r="V2325" s="77"/>
      <c r="W2325" s="77"/>
      <c r="X2325" s="81" t="s">
        <v>7931</v>
      </c>
      <c r="Y2325" s="77"/>
    </row>
    <row r="2326" spans="1:25" x14ac:dyDescent="0.25">
      <c r="A2326" s="62" t="s">
        <v>1532</v>
      </c>
      <c r="B2326" s="62" t="s">
        <v>1532</v>
      </c>
      <c r="C2326" s="63"/>
      <c r="D2326" s="64"/>
      <c r="E2326" s="65"/>
      <c r="F2326" s="66"/>
      <c r="G2326" s="63" t="str">
        <f>IF(Edges[[#This Row],[Relationship]]="Tweet","Skip","Show")</f>
        <v>Skip</v>
      </c>
      <c r="H2326" s="67"/>
      <c r="I2326" s="68"/>
      <c r="J2326" s="68"/>
      <c r="K2326" s="34"/>
      <c r="L2326" s="75">
        <v>2326</v>
      </c>
      <c r="M232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26" s="77" t="s">
        <v>178</v>
      </c>
      <c r="O2326" s="79">
        <v>44529.51326388889</v>
      </c>
      <c r="P2326" s="77" t="s">
        <v>3225</v>
      </c>
      <c r="Q2326" s="80" t="s">
        <v>3927</v>
      </c>
      <c r="R2326" s="77" t="s">
        <v>4090</v>
      </c>
      <c r="S2326" s="77" t="s">
        <v>4213</v>
      </c>
      <c r="T2326" s="79">
        <v>44529.51326388889</v>
      </c>
      <c r="U2326" s="80" t="s">
        <v>5933</v>
      </c>
      <c r="V2326" s="77"/>
      <c r="W2326" s="77"/>
      <c r="X2326" s="81" t="s">
        <v>7932</v>
      </c>
      <c r="Y2326" s="77"/>
    </row>
    <row r="2327" spans="1:25" x14ac:dyDescent="0.25">
      <c r="A2327" s="62" t="s">
        <v>1533</v>
      </c>
      <c r="B2327" s="62" t="s">
        <v>1751</v>
      </c>
      <c r="C2327" s="63"/>
      <c r="D2327" s="64"/>
      <c r="E2327" s="65"/>
      <c r="F2327" s="66"/>
      <c r="G2327" s="63" t="str">
        <f>IF(Edges[[#This Row],[Relationship]]="Tweet","Skip","Show")</f>
        <v>Show</v>
      </c>
      <c r="H2327" s="67"/>
      <c r="I2327" s="68"/>
      <c r="J2327" s="68"/>
      <c r="K2327" s="34"/>
      <c r="L2327" s="75">
        <v>2327</v>
      </c>
      <c r="M232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27" s="77" t="s">
        <v>2278</v>
      </c>
      <c r="O2327" s="79">
        <v>44529.513518518521</v>
      </c>
      <c r="P2327" s="77" t="s">
        <v>3226</v>
      </c>
      <c r="Q2327" s="77"/>
      <c r="R2327" s="77"/>
      <c r="S2327" s="77"/>
      <c r="T2327" s="79">
        <v>44529.513518518521</v>
      </c>
      <c r="U2327" s="80" t="s">
        <v>5934</v>
      </c>
      <c r="V2327" s="77"/>
      <c r="W2327" s="77"/>
      <c r="X2327" s="81" t="s">
        <v>7933</v>
      </c>
      <c r="Y2327" s="77"/>
    </row>
    <row r="2328" spans="1:25" x14ac:dyDescent="0.25">
      <c r="A2328" s="62" t="s">
        <v>1534</v>
      </c>
      <c r="B2328" s="62" t="s">
        <v>1534</v>
      </c>
      <c r="C2328" s="63"/>
      <c r="D2328" s="64"/>
      <c r="E2328" s="65"/>
      <c r="F2328" s="66"/>
      <c r="G2328" s="63" t="str">
        <f>IF(Edges[[#This Row],[Relationship]]="Tweet","Skip","Show")</f>
        <v>Skip</v>
      </c>
      <c r="H2328" s="67"/>
      <c r="I2328" s="68"/>
      <c r="J2328" s="68"/>
      <c r="K2328" s="34"/>
      <c r="L2328" s="75">
        <v>2328</v>
      </c>
      <c r="M232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28" s="77" t="s">
        <v>178</v>
      </c>
      <c r="O2328" s="79">
        <v>44529.511250000003</v>
      </c>
      <c r="P2328" s="77" t="s">
        <v>3227</v>
      </c>
      <c r="Q2328" s="80" t="s">
        <v>3928</v>
      </c>
      <c r="R2328" s="77" t="s">
        <v>4018</v>
      </c>
      <c r="S2328" s="77"/>
      <c r="T2328" s="79">
        <v>44529.511250000003</v>
      </c>
      <c r="U2328" s="80" t="s">
        <v>5935</v>
      </c>
      <c r="V2328" s="77"/>
      <c r="W2328" s="77"/>
      <c r="X2328" s="81" t="s">
        <v>7934</v>
      </c>
      <c r="Y2328" s="77"/>
    </row>
    <row r="2329" spans="1:25" x14ac:dyDescent="0.25">
      <c r="A2329" s="62" t="s">
        <v>1533</v>
      </c>
      <c r="B2329" s="62" t="s">
        <v>1534</v>
      </c>
      <c r="C2329" s="63"/>
      <c r="D2329" s="64"/>
      <c r="E2329" s="65"/>
      <c r="F2329" s="66"/>
      <c r="G2329" s="63" t="str">
        <f>IF(Edges[[#This Row],[Relationship]]="Tweet","Skip","Show")</f>
        <v>Show</v>
      </c>
      <c r="H2329" s="67"/>
      <c r="I2329" s="68"/>
      <c r="J2329" s="68"/>
      <c r="K2329" s="34"/>
      <c r="L2329" s="75">
        <v>2329</v>
      </c>
      <c r="M232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29" s="77" t="s">
        <v>2278</v>
      </c>
      <c r="O2329" s="79">
        <v>44529.513518518521</v>
      </c>
      <c r="P2329" s="77" t="s">
        <v>3226</v>
      </c>
      <c r="Q2329" s="77"/>
      <c r="R2329" s="77"/>
      <c r="S2329" s="77"/>
      <c r="T2329" s="79">
        <v>44529.513518518521</v>
      </c>
      <c r="U2329" s="80" t="s">
        <v>5934</v>
      </c>
      <c r="V2329" s="77"/>
      <c r="W2329" s="77"/>
      <c r="X2329" s="81" t="s">
        <v>7933</v>
      </c>
      <c r="Y2329" s="77"/>
    </row>
    <row r="2330" spans="1:25" x14ac:dyDescent="0.25">
      <c r="A2330" s="62" t="s">
        <v>1535</v>
      </c>
      <c r="B2330" s="62" t="s">
        <v>1830</v>
      </c>
      <c r="C2330" s="63"/>
      <c r="D2330" s="64"/>
      <c r="E2330" s="65"/>
      <c r="F2330" s="66"/>
      <c r="G2330" s="63" t="str">
        <f>IF(Edges[[#This Row],[Relationship]]="Tweet","Skip","Show")</f>
        <v>Show</v>
      </c>
      <c r="H2330" s="67"/>
      <c r="I2330" s="68"/>
      <c r="J2330" s="68"/>
      <c r="K2330" s="34"/>
      <c r="L2330" s="75">
        <v>2330</v>
      </c>
      <c r="M233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30" s="77" t="s">
        <v>2278</v>
      </c>
      <c r="O2330" s="79">
        <v>44529.51358796296</v>
      </c>
      <c r="P2330" s="77" t="s">
        <v>3228</v>
      </c>
      <c r="Q2330" s="77"/>
      <c r="R2330" s="77"/>
      <c r="S2330" s="77"/>
      <c r="T2330" s="79">
        <v>44529.51358796296</v>
      </c>
      <c r="U2330" s="80" t="s">
        <v>5936</v>
      </c>
      <c r="V2330" s="77"/>
      <c r="W2330" s="77"/>
      <c r="X2330" s="81" t="s">
        <v>7935</v>
      </c>
      <c r="Y2330" s="77"/>
    </row>
    <row r="2331" spans="1:25" x14ac:dyDescent="0.25">
      <c r="A2331" s="62" t="s">
        <v>1536</v>
      </c>
      <c r="B2331" s="62" t="s">
        <v>1631</v>
      </c>
      <c r="C2331" s="63"/>
      <c r="D2331" s="64"/>
      <c r="E2331" s="65"/>
      <c r="F2331" s="66"/>
      <c r="G2331" s="63" t="str">
        <f>IF(Edges[[#This Row],[Relationship]]="Tweet","Skip","Show")</f>
        <v>Show</v>
      </c>
      <c r="H2331" s="67"/>
      <c r="I2331" s="68"/>
      <c r="J2331" s="68"/>
      <c r="K2331" s="34"/>
      <c r="L2331" s="75">
        <v>2331</v>
      </c>
      <c r="M233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31" s="77" t="s">
        <v>2278</v>
      </c>
      <c r="O2331" s="79">
        <v>44529.513599537036</v>
      </c>
      <c r="P2331" s="77" t="s">
        <v>2784</v>
      </c>
      <c r="Q2331" s="77"/>
      <c r="R2331" s="77"/>
      <c r="S2331" s="77"/>
      <c r="T2331" s="79">
        <v>44529.513599537036</v>
      </c>
      <c r="U2331" s="80" t="s">
        <v>5937</v>
      </c>
      <c r="V2331" s="77"/>
      <c r="W2331" s="77"/>
      <c r="X2331" s="81" t="s">
        <v>7936</v>
      </c>
      <c r="Y2331" s="77"/>
    </row>
    <row r="2332" spans="1:25" x14ac:dyDescent="0.25">
      <c r="A2332" s="62" t="s">
        <v>1537</v>
      </c>
      <c r="B2332" s="62" t="s">
        <v>2128</v>
      </c>
      <c r="C2332" s="63"/>
      <c r="D2332" s="64"/>
      <c r="E2332" s="65"/>
      <c r="F2332" s="66"/>
      <c r="G2332" s="63" t="str">
        <f>IF(Edges[[#This Row],[Relationship]]="Tweet","Skip","Show")</f>
        <v>Show</v>
      </c>
      <c r="H2332" s="67"/>
      <c r="I2332" s="68"/>
      <c r="J2332" s="68"/>
      <c r="K2332" s="34"/>
      <c r="L2332" s="75">
        <v>2332</v>
      </c>
      <c r="M233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32" s="77" t="s">
        <v>2278</v>
      </c>
      <c r="O2332" s="79">
        <v>44529.513657407406</v>
      </c>
      <c r="P2332" s="77" t="s">
        <v>3229</v>
      </c>
      <c r="Q2332" s="77"/>
      <c r="R2332" s="77"/>
      <c r="S2332" s="77"/>
      <c r="T2332" s="79">
        <v>44529.513657407406</v>
      </c>
      <c r="U2332" s="80" t="s">
        <v>5938</v>
      </c>
      <c r="V2332" s="77"/>
      <c r="W2332" s="77"/>
      <c r="X2332" s="81" t="s">
        <v>7937</v>
      </c>
      <c r="Y2332" s="81" t="s">
        <v>8492</v>
      </c>
    </row>
    <row r="2333" spans="1:25" x14ac:dyDescent="0.25">
      <c r="A2333" s="62" t="s">
        <v>1537</v>
      </c>
      <c r="B2333" s="62" t="s">
        <v>2129</v>
      </c>
      <c r="C2333" s="63"/>
      <c r="D2333" s="64"/>
      <c r="E2333" s="65"/>
      <c r="F2333" s="66"/>
      <c r="G2333" s="63" t="str">
        <f>IF(Edges[[#This Row],[Relationship]]="Tweet","Skip","Show")</f>
        <v>Show</v>
      </c>
      <c r="H2333" s="67"/>
      <c r="I2333" s="68"/>
      <c r="J2333" s="68"/>
      <c r="K2333" s="34"/>
      <c r="L2333" s="75">
        <v>2333</v>
      </c>
      <c r="M233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33" s="77" t="s">
        <v>2278</v>
      </c>
      <c r="O2333" s="79">
        <v>44529.513657407406</v>
      </c>
      <c r="P2333" s="77" t="s">
        <v>3229</v>
      </c>
      <c r="Q2333" s="77"/>
      <c r="R2333" s="77"/>
      <c r="S2333" s="77"/>
      <c r="T2333" s="79">
        <v>44529.513657407406</v>
      </c>
      <c r="U2333" s="80" t="s">
        <v>5938</v>
      </c>
      <c r="V2333" s="77"/>
      <c r="W2333" s="77"/>
      <c r="X2333" s="81" t="s">
        <v>7937</v>
      </c>
      <c r="Y2333" s="81" t="s">
        <v>8492</v>
      </c>
    </row>
    <row r="2334" spans="1:25" x14ac:dyDescent="0.25">
      <c r="A2334" s="62" t="s">
        <v>1537</v>
      </c>
      <c r="B2334" s="62" t="s">
        <v>2130</v>
      </c>
      <c r="C2334" s="63"/>
      <c r="D2334" s="64"/>
      <c r="E2334" s="65"/>
      <c r="F2334" s="66"/>
      <c r="G2334" s="63" t="str">
        <f>IF(Edges[[#This Row],[Relationship]]="Tweet","Skip","Show")</f>
        <v>Show</v>
      </c>
      <c r="H2334" s="67"/>
      <c r="I2334" s="68"/>
      <c r="J2334" s="68"/>
      <c r="K2334" s="34"/>
      <c r="L2334" s="75">
        <v>2334</v>
      </c>
      <c r="M233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34" s="77" t="s">
        <v>2279</v>
      </c>
      <c r="O2334" s="79">
        <v>44529.513657407406</v>
      </c>
      <c r="P2334" s="77" t="s">
        <v>3229</v>
      </c>
      <c r="Q2334" s="77"/>
      <c r="R2334" s="77"/>
      <c r="S2334" s="77"/>
      <c r="T2334" s="79">
        <v>44529.513657407406</v>
      </c>
      <c r="U2334" s="80" t="s">
        <v>5938</v>
      </c>
      <c r="V2334" s="77"/>
      <c r="W2334" s="77"/>
      <c r="X2334" s="81" t="s">
        <v>7937</v>
      </c>
      <c r="Y2334" s="81" t="s">
        <v>8492</v>
      </c>
    </row>
    <row r="2335" spans="1:25" x14ac:dyDescent="0.25">
      <c r="A2335" s="62" t="s">
        <v>1537</v>
      </c>
      <c r="B2335" s="62" t="s">
        <v>1668</v>
      </c>
      <c r="C2335" s="63"/>
      <c r="D2335" s="64"/>
      <c r="E2335" s="65"/>
      <c r="F2335" s="66"/>
      <c r="G2335" s="63" t="str">
        <f>IF(Edges[[#This Row],[Relationship]]="Tweet","Skip","Show")</f>
        <v>Show</v>
      </c>
      <c r="H2335" s="67"/>
      <c r="I2335" s="68"/>
      <c r="J2335" s="68"/>
      <c r="K2335" s="34"/>
      <c r="L2335" s="75">
        <v>2335</v>
      </c>
      <c r="M233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35" s="77" t="s">
        <v>2278</v>
      </c>
      <c r="O2335" s="79">
        <v>44529.513657407406</v>
      </c>
      <c r="P2335" s="77" t="s">
        <v>3229</v>
      </c>
      <c r="Q2335" s="77"/>
      <c r="R2335" s="77"/>
      <c r="S2335" s="77"/>
      <c r="T2335" s="79">
        <v>44529.513657407406</v>
      </c>
      <c r="U2335" s="80" t="s">
        <v>5938</v>
      </c>
      <c r="V2335" s="77"/>
      <c r="W2335" s="77"/>
      <c r="X2335" s="81" t="s">
        <v>7937</v>
      </c>
      <c r="Y2335" s="81" t="s">
        <v>8492</v>
      </c>
    </row>
    <row r="2336" spans="1:25" x14ac:dyDescent="0.25">
      <c r="A2336" s="62" t="s">
        <v>1538</v>
      </c>
      <c r="B2336" s="62" t="s">
        <v>1919</v>
      </c>
      <c r="C2336" s="63"/>
      <c r="D2336" s="64"/>
      <c r="E2336" s="65"/>
      <c r="F2336" s="66"/>
      <c r="G2336" s="63" t="str">
        <f>IF(Edges[[#This Row],[Relationship]]="Tweet","Skip","Show")</f>
        <v>Show</v>
      </c>
      <c r="H2336" s="67"/>
      <c r="I2336" s="68"/>
      <c r="J2336" s="68"/>
      <c r="K2336" s="34"/>
      <c r="L2336" s="75">
        <v>2336</v>
      </c>
      <c r="M233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36" s="77" t="s">
        <v>2278</v>
      </c>
      <c r="O2336" s="79">
        <v>44529.513923611114</v>
      </c>
      <c r="P2336" s="77" t="s">
        <v>2680</v>
      </c>
      <c r="Q2336" s="77"/>
      <c r="R2336" s="77"/>
      <c r="S2336" s="77"/>
      <c r="T2336" s="79">
        <v>44529.513923611114</v>
      </c>
      <c r="U2336" s="80" t="s">
        <v>5939</v>
      </c>
      <c r="V2336" s="77"/>
      <c r="W2336" s="77"/>
      <c r="X2336" s="81" t="s">
        <v>7938</v>
      </c>
      <c r="Y2336" s="77"/>
    </row>
    <row r="2337" spans="1:25" x14ac:dyDescent="0.25">
      <c r="A2337" s="62" t="s">
        <v>1539</v>
      </c>
      <c r="B2337" s="62" t="s">
        <v>1539</v>
      </c>
      <c r="C2337" s="63"/>
      <c r="D2337" s="64"/>
      <c r="E2337" s="65"/>
      <c r="F2337" s="66"/>
      <c r="G2337" s="63" t="str">
        <f>IF(Edges[[#This Row],[Relationship]]="Tweet","Skip","Show")</f>
        <v>Skip</v>
      </c>
      <c r="H2337" s="67"/>
      <c r="I2337" s="68"/>
      <c r="J2337" s="68"/>
      <c r="K2337" s="34"/>
      <c r="L2337" s="75">
        <v>2337</v>
      </c>
      <c r="M233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37" s="77" t="s">
        <v>178</v>
      </c>
      <c r="O2337" s="79">
        <v>44529.514062499999</v>
      </c>
      <c r="P2337" s="77" t="s">
        <v>3230</v>
      </c>
      <c r="Q2337" s="80" t="s">
        <v>3929</v>
      </c>
      <c r="R2337" s="77" t="s">
        <v>4018</v>
      </c>
      <c r="S2337" s="77"/>
      <c r="T2337" s="79">
        <v>44529.514062499999</v>
      </c>
      <c r="U2337" s="80" t="s">
        <v>5940</v>
      </c>
      <c r="V2337" s="77"/>
      <c r="W2337" s="77"/>
      <c r="X2337" s="81" t="s">
        <v>7939</v>
      </c>
      <c r="Y2337" s="77"/>
    </row>
    <row r="2338" spans="1:25" x14ac:dyDescent="0.25">
      <c r="A2338" s="62" t="s">
        <v>1261</v>
      </c>
      <c r="B2338" s="62" t="s">
        <v>1261</v>
      </c>
      <c r="C2338" s="63"/>
      <c r="D2338" s="64"/>
      <c r="E2338" s="65"/>
      <c r="F2338" s="66"/>
      <c r="G2338" s="63" t="str">
        <f>IF(Edges[[#This Row],[Relationship]]="Tweet","Skip","Show")</f>
        <v>Skip</v>
      </c>
      <c r="H2338" s="67"/>
      <c r="I2338" s="68"/>
      <c r="J2338" s="68"/>
      <c r="K2338" s="34"/>
      <c r="L2338" s="75">
        <v>2338</v>
      </c>
      <c r="M233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38" s="77" t="s">
        <v>178</v>
      </c>
      <c r="O2338" s="79">
        <v>44529.303460648145</v>
      </c>
      <c r="P2338" s="77" t="s">
        <v>3231</v>
      </c>
      <c r="Q2338" s="77"/>
      <c r="R2338" s="77"/>
      <c r="S2338" s="77"/>
      <c r="T2338" s="79">
        <v>44529.303460648145</v>
      </c>
      <c r="U2338" s="80" t="s">
        <v>5941</v>
      </c>
      <c r="V2338" s="77"/>
      <c r="W2338" s="77"/>
      <c r="X2338" s="81" t="s">
        <v>7940</v>
      </c>
      <c r="Y2338" s="77"/>
    </row>
    <row r="2339" spans="1:25" x14ac:dyDescent="0.25">
      <c r="A2339" s="62" t="s">
        <v>1261</v>
      </c>
      <c r="B2339" s="62" t="s">
        <v>1261</v>
      </c>
      <c r="C2339" s="63"/>
      <c r="D2339" s="64"/>
      <c r="E2339" s="65"/>
      <c r="F2339" s="66"/>
      <c r="G2339" s="63" t="str">
        <f>IF(Edges[[#This Row],[Relationship]]="Tweet","Skip","Show")</f>
        <v>Skip</v>
      </c>
      <c r="H2339" s="67"/>
      <c r="I2339" s="68"/>
      <c r="J2339" s="68"/>
      <c r="K2339" s="34"/>
      <c r="L2339" s="75">
        <v>2339</v>
      </c>
      <c r="M233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39" s="77" t="s">
        <v>178</v>
      </c>
      <c r="O2339" s="79">
        <v>44529.449687499997</v>
      </c>
      <c r="P2339" s="77" t="s">
        <v>3232</v>
      </c>
      <c r="Q2339" s="77"/>
      <c r="R2339" s="77"/>
      <c r="S2339" s="77" t="s">
        <v>4214</v>
      </c>
      <c r="T2339" s="79">
        <v>44529.449687499997</v>
      </c>
      <c r="U2339" s="80" t="s">
        <v>5942</v>
      </c>
      <c r="V2339" s="77"/>
      <c r="W2339" s="77"/>
      <c r="X2339" s="81" t="s">
        <v>7941</v>
      </c>
      <c r="Y2339" s="77"/>
    </row>
    <row r="2340" spans="1:25" x14ac:dyDescent="0.25">
      <c r="A2340" s="62" t="s">
        <v>1540</v>
      </c>
      <c r="B2340" s="62" t="s">
        <v>1261</v>
      </c>
      <c r="C2340" s="63"/>
      <c r="D2340" s="64"/>
      <c r="E2340" s="65"/>
      <c r="F2340" s="66"/>
      <c r="G2340" s="63" t="str">
        <f>IF(Edges[[#This Row],[Relationship]]="Tweet","Skip","Show")</f>
        <v>Show</v>
      </c>
      <c r="H2340" s="67"/>
      <c r="I2340" s="68"/>
      <c r="J2340" s="68"/>
      <c r="K2340" s="34"/>
      <c r="L2340" s="75">
        <v>2340</v>
      </c>
      <c r="M234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40" s="77" t="s">
        <v>2279</v>
      </c>
      <c r="O2340" s="79">
        <v>44529.514340277776</v>
      </c>
      <c r="P2340" s="77" t="s">
        <v>3233</v>
      </c>
      <c r="Q2340" s="77"/>
      <c r="R2340" s="77"/>
      <c r="S2340" s="77"/>
      <c r="T2340" s="79">
        <v>44529.514340277776</v>
      </c>
      <c r="U2340" s="80" t="s">
        <v>5943</v>
      </c>
      <c r="V2340" s="77"/>
      <c r="W2340" s="77"/>
      <c r="X2340" s="81" t="s">
        <v>7942</v>
      </c>
      <c r="Y2340" s="81" t="s">
        <v>7940</v>
      </c>
    </row>
    <row r="2341" spans="1:25" x14ac:dyDescent="0.25">
      <c r="A2341" s="62" t="s">
        <v>1541</v>
      </c>
      <c r="B2341" s="62" t="s">
        <v>1541</v>
      </c>
      <c r="C2341" s="63"/>
      <c r="D2341" s="64"/>
      <c r="E2341" s="65"/>
      <c r="F2341" s="66"/>
      <c r="G2341" s="63" t="str">
        <f>IF(Edges[[#This Row],[Relationship]]="Tweet","Skip","Show")</f>
        <v>Skip</v>
      </c>
      <c r="H2341" s="67"/>
      <c r="I2341" s="68"/>
      <c r="J2341" s="68"/>
      <c r="K2341" s="34"/>
      <c r="L2341" s="75">
        <v>2341</v>
      </c>
      <c r="M234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41" s="77" t="s">
        <v>178</v>
      </c>
      <c r="O2341" s="79">
        <v>44529.514699074076</v>
      </c>
      <c r="P2341" s="77" t="s">
        <v>3234</v>
      </c>
      <c r="Q2341" s="80" t="s">
        <v>3930</v>
      </c>
      <c r="R2341" s="77" t="s">
        <v>4018</v>
      </c>
      <c r="S2341" s="77"/>
      <c r="T2341" s="79">
        <v>44529.514699074076</v>
      </c>
      <c r="U2341" s="80" t="s">
        <v>5944</v>
      </c>
      <c r="V2341" s="77"/>
      <c r="W2341" s="77"/>
      <c r="X2341" s="81" t="s">
        <v>7943</v>
      </c>
      <c r="Y2341" s="77"/>
    </row>
    <row r="2342" spans="1:25" x14ac:dyDescent="0.25">
      <c r="A2342" s="62" t="s">
        <v>1542</v>
      </c>
      <c r="B2342" s="62" t="s">
        <v>1631</v>
      </c>
      <c r="C2342" s="63"/>
      <c r="D2342" s="64"/>
      <c r="E2342" s="65"/>
      <c r="F2342" s="66"/>
      <c r="G2342" s="63" t="str">
        <f>IF(Edges[[#This Row],[Relationship]]="Tweet","Skip","Show")</f>
        <v>Show</v>
      </c>
      <c r="H2342" s="67"/>
      <c r="I2342" s="68"/>
      <c r="J2342" s="68"/>
      <c r="K2342" s="34"/>
      <c r="L2342" s="75">
        <v>2342</v>
      </c>
      <c r="M234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42" s="77" t="s">
        <v>2278</v>
      </c>
      <c r="O2342" s="79">
        <v>44529.515011574076</v>
      </c>
      <c r="P2342" s="77" t="s">
        <v>2784</v>
      </c>
      <c r="Q2342" s="77"/>
      <c r="R2342" s="77"/>
      <c r="S2342" s="77"/>
      <c r="T2342" s="79">
        <v>44529.515011574076</v>
      </c>
      <c r="U2342" s="80" t="s">
        <v>5945</v>
      </c>
      <c r="V2342" s="77"/>
      <c r="W2342" s="77"/>
      <c r="X2342" s="81" t="s">
        <v>7944</v>
      </c>
      <c r="Y2342" s="77"/>
    </row>
    <row r="2343" spans="1:25" x14ac:dyDescent="0.25">
      <c r="A2343" s="62" t="s">
        <v>1543</v>
      </c>
      <c r="B2343" s="62" t="s">
        <v>2131</v>
      </c>
      <c r="C2343" s="63"/>
      <c r="D2343" s="64"/>
      <c r="E2343" s="65"/>
      <c r="F2343" s="66"/>
      <c r="G2343" s="63" t="str">
        <f>IF(Edges[[#This Row],[Relationship]]="Tweet","Skip","Show")</f>
        <v>Show</v>
      </c>
      <c r="H2343" s="67"/>
      <c r="I2343" s="68"/>
      <c r="J2343" s="68"/>
      <c r="K2343" s="34"/>
      <c r="L2343" s="75">
        <v>2343</v>
      </c>
      <c r="M234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43" s="77" t="s">
        <v>2279</v>
      </c>
      <c r="O2343" s="79">
        <v>44529.51525462963</v>
      </c>
      <c r="P2343" s="77" t="s">
        <v>3235</v>
      </c>
      <c r="Q2343" s="77"/>
      <c r="R2343" s="77"/>
      <c r="S2343" s="77"/>
      <c r="T2343" s="79">
        <v>44529.51525462963</v>
      </c>
      <c r="U2343" s="80" t="s">
        <v>5946</v>
      </c>
      <c r="V2343" s="77"/>
      <c r="W2343" s="77"/>
      <c r="X2343" s="81" t="s">
        <v>7945</v>
      </c>
      <c r="Y2343" s="81" t="s">
        <v>8493</v>
      </c>
    </row>
    <row r="2344" spans="1:25" x14ac:dyDescent="0.25">
      <c r="A2344" s="62" t="s">
        <v>1544</v>
      </c>
      <c r="B2344" s="62" t="s">
        <v>1875</v>
      </c>
      <c r="C2344" s="63"/>
      <c r="D2344" s="64"/>
      <c r="E2344" s="65"/>
      <c r="F2344" s="66"/>
      <c r="G2344" s="63" t="str">
        <f>IF(Edges[[#This Row],[Relationship]]="Tweet","Skip","Show")</f>
        <v>Show</v>
      </c>
      <c r="H2344" s="67"/>
      <c r="I2344" s="68"/>
      <c r="J2344" s="68"/>
      <c r="K2344" s="34"/>
      <c r="L2344" s="75">
        <v>2344</v>
      </c>
      <c r="M234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44" s="77" t="s">
        <v>2278</v>
      </c>
      <c r="O2344" s="79">
        <v>44529.515324074076</v>
      </c>
      <c r="P2344" s="77" t="s">
        <v>3236</v>
      </c>
      <c r="Q2344" s="77"/>
      <c r="R2344" s="77"/>
      <c r="S2344" s="77" t="s">
        <v>4215</v>
      </c>
      <c r="T2344" s="79">
        <v>44529.515324074076</v>
      </c>
      <c r="U2344" s="80" t="s">
        <v>5947</v>
      </c>
      <c r="V2344" s="77"/>
      <c r="W2344" s="77"/>
      <c r="X2344" s="81" t="s">
        <v>7946</v>
      </c>
      <c r="Y2344" s="81" t="s">
        <v>8494</v>
      </c>
    </row>
    <row r="2345" spans="1:25" x14ac:dyDescent="0.25">
      <c r="A2345" s="62" t="s">
        <v>1544</v>
      </c>
      <c r="B2345" s="62" t="s">
        <v>1829</v>
      </c>
      <c r="C2345" s="63"/>
      <c r="D2345" s="64"/>
      <c r="E2345" s="65"/>
      <c r="F2345" s="66"/>
      <c r="G2345" s="63" t="str">
        <f>IF(Edges[[#This Row],[Relationship]]="Tweet","Skip","Show")</f>
        <v>Show</v>
      </c>
      <c r="H2345" s="67"/>
      <c r="I2345" s="68"/>
      <c r="J2345" s="68"/>
      <c r="K2345" s="34"/>
      <c r="L2345" s="75">
        <v>2345</v>
      </c>
      <c r="M234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45" s="77" t="s">
        <v>2279</v>
      </c>
      <c r="O2345" s="79">
        <v>44529.515324074076</v>
      </c>
      <c r="P2345" s="77" t="s">
        <v>3236</v>
      </c>
      <c r="Q2345" s="77"/>
      <c r="R2345" s="77"/>
      <c r="S2345" s="77" t="s">
        <v>4215</v>
      </c>
      <c r="T2345" s="79">
        <v>44529.515324074076</v>
      </c>
      <c r="U2345" s="80" t="s">
        <v>5947</v>
      </c>
      <c r="V2345" s="77"/>
      <c r="W2345" s="77"/>
      <c r="X2345" s="81" t="s">
        <v>7946</v>
      </c>
      <c r="Y2345" s="81" t="s">
        <v>8494</v>
      </c>
    </row>
    <row r="2346" spans="1:25" x14ac:dyDescent="0.25">
      <c r="A2346" s="62" t="s">
        <v>1545</v>
      </c>
      <c r="B2346" s="62" t="s">
        <v>1660</v>
      </c>
      <c r="C2346" s="63"/>
      <c r="D2346" s="64"/>
      <c r="E2346" s="65"/>
      <c r="F2346" s="66"/>
      <c r="G2346" s="63" t="str">
        <f>IF(Edges[[#This Row],[Relationship]]="Tweet","Skip","Show")</f>
        <v>Show</v>
      </c>
      <c r="H2346" s="67"/>
      <c r="I2346" s="68"/>
      <c r="J2346" s="68"/>
      <c r="K2346" s="34"/>
      <c r="L2346" s="75">
        <v>2346</v>
      </c>
      <c r="M234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46" s="77" t="s">
        <v>2278</v>
      </c>
      <c r="O2346" s="79">
        <v>44529.515428240738</v>
      </c>
      <c r="P2346" s="77" t="s">
        <v>3017</v>
      </c>
      <c r="Q2346" s="77"/>
      <c r="R2346" s="77"/>
      <c r="S2346" s="77"/>
      <c r="T2346" s="79">
        <v>44529.515428240738</v>
      </c>
      <c r="U2346" s="80" t="s">
        <v>5948</v>
      </c>
      <c r="V2346" s="77"/>
      <c r="W2346" s="77"/>
      <c r="X2346" s="81" t="s">
        <v>7947</v>
      </c>
      <c r="Y2346" s="77"/>
    </row>
    <row r="2347" spans="1:25" x14ac:dyDescent="0.25">
      <c r="A2347" s="62" t="s">
        <v>1546</v>
      </c>
      <c r="B2347" s="62" t="s">
        <v>1660</v>
      </c>
      <c r="C2347" s="63"/>
      <c r="D2347" s="64"/>
      <c r="E2347" s="65"/>
      <c r="F2347" s="66"/>
      <c r="G2347" s="63" t="str">
        <f>IF(Edges[[#This Row],[Relationship]]="Tweet","Skip","Show")</f>
        <v>Show</v>
      </c>
      <c r="H2347" s="67"/>
      <c r="I2347" s="68"/>
      <c r="J2347" s="68"/>
      <c r="K2347" s="34"/>
      <c r="L2347" s="75">
        <v>2347</v>
      </c>
      <c r="M234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47" s="77" t="s">
        <v>2278</v>
      </c>
      <c r="O2347" s="79">
        <v>44529.515520833331</v>
      </c>
      <c r="P2347" s="77" t="s">
        <v>3017</v>
      </c>
      <c r="Q2347" s="77"/>
      <c r="R2347" s="77"/>
      <c r="S2347" s="77"/>
      <c r="T2347" s="79">
        <v>44529.515520833331</v>
      </c>
      <c r="U2347" s="80" t="s">
        <v>5949</v>
      </c>
      <c r="V2347" s="77"/>
      <c r="W2347" s="77"/>
      <c r="X2347" s="81" t="s">
        <v>7948</v>
      </c>
      <c r="Y2347" s="77"/>
    </row>
    <row r="2348" spans="1:25" x14ac:dyDescent="0.25">
      <c r="A2348" s="62" t="s">
        <v>1547</v>
      </c>
      <c r="B2348" s="62" t="s">
        <v>2132</v>
      </c>
      <c r="C2348" s="63"/>
      <c r="D2348" s="64"/>
      <c r="E2348" s="65"/>
      <c r="F2348" s="66"/>
      <c r="G2348" s="63" t="str">
        <f>IF(Edges[[#This Row],[Relationship]]="Tweet","Skip","Show")</f>
        <v>Show</v>
      </c>
      <c r="H2348" s="67"/>
      <c r="I2348" s="68"/>
      <c r="J2348" s="68"/>
      <c r="K2348" s="34"/>
      <c r="L2348" s="75">
        <v>2348</v>
      </c>
      <c r="M234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48" s="77" t="s">
        <v>2278</v>
      </c>
      <c r="O2348" s="79">
        <v>44529.5155787037</v>
      </c>
      <c r="P2348" s="77" t="s">
        <v>3237</v>
      </c>
      <c r="Q2348" s="80" t="s">
        <v>3931</v>
      </c>
      <c r="R2348" s="77" t="s">
        <v>4018</v>
      </c>
      <c r="S2348" s="77"/>
      <c r="T2348" s="79">
        <v>44529.5155787037</v>
      </c>
      <c r="U2348" s="80" t="s">
        <v>5950</v>
      </c>
      <c r="V2348" s="77"/>
      <c r="W2348" s="77"/>
      <c r="X2348" s="81" t="s">
        <v>7949</v>
      </c>
      <c r="Y2348" s="81" t="s">
        <v>8495</v>
      </c>
    </row>
    <row r="2349" spans="1:25" x14ac:dyDescent="0.25">
      <c r="A2349" s="62" t="s">
        <v>1547</v>
      </c>
      <c r="B2349" s="62" t="s">
        <v>2133</v>
      </c>
      <c r="C2349" s="63"/>
      <c r="D2349" s="64"/>
      <c r="E2349" s="65"/>
      <c r="F2349" s="66"/>
      <c r="G2349" s="63" t="str">
        <f>IF(Edges[[#This Row],[Relationship]]="Tweet","Skip","Show")</f>
        <v>Show</v>
      </c>
      <c r="H2349" s="67"/>
      <c r="I2349" s="68"/>
      <c r="J2349" s="68"/>
      <c r="K2349" s="34"/>
      <c r="L2349" s="75">
        <v>2349</v>
      </c>
      <c r="M234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49" s="77" t="s">
        <v>2279</v>
      </c>
      <c r="O2349" s="79">
        <v>44529.5155787037</v>
      </c>
      <c r="P2349" s="77" t="s">
        <v>3237</v>
      </c>
      <c r="Q2349" s="80" t="s">
        <v>3931</v>
      </c>
      <c r="R2349" s="77" t="s">
        <v>4018</v>
      </c>
      <c r="S2349" s="77"/>
      <c r="T2349" s="79">
        <v>44529.5155787037</v>
      </c>
      <c r="U2349" s="80" t="s">
        <v>5950</v>
      </c>
      <c r="V2349" s="77"/>
      <c r="W2349" s="77"/>
      <c r="X2349" s="81" t="s">
        <v>7949</v>
      </c>
      <c r="Y2349" s="81" t="s">
        <v>8495</v>
      </c>
    </row>
    <row r="2350" spans="1:25" x14ac:dyDescent="0.25">
      <c r="A2350" s="62" t="s">
        <v>1548</v>
      </c>
      <c r="B2350" s="62" t="s">
        <v>1548</v>
      </c>
      <c r="C2350" s="63"/>
      <c r="D2350" s="64"/>
      <c r="E2350" s="65"/>
      <c r="F2350" s="66"/>
      <c r="G2350" s="63" t="str">
        <f>IF(Edges[[#This Row],[Relationship]]="Tweet","Skip","Show")</f>
        <v>Skip</v>
      </c>
      <c r="H2350" s="67"/>
      <c r="I2350" s="68"/>
      <c r="J2350" s="68"/>
      <c r="K2350" s="34"/>
      <c r="L2350" s="75">
        <v>2350</v>
      </c>
      <c r="M235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50" s="77" t="s">
        <v>178</v>
      </c>
      <c r="O2350" s="79">
        <v>44529.440868055557</v>
      </c>
      <c r="P2350" s="77" t="s">
        <v>3238</v>
      </c>
      <c r="Q2350" s="80" t="s">
        <v>3932</v>
      </c>
      <c r="R2350" s="77" t="s">
        <v>4018</v>
      </c>
      <c r="S2350" s="77"/>
      <c r="T2350" s="79">
        <v>44529.440868055557</v>
      </c>
      <c r="U2350" s="80" t="s">
        <v>5951</v>
      </c>
      <c r="V2350" s="77"/>
      <c r="W2350" s="77"/>
      <c r="X2350" s="81" t="s">
        <v>7950</v>
      </c>
      <c r="Y2350" s="77"/>
    </row>
    <row r="2351" spans="1:25" x14ac:dyDescent="0.25">
      <c r="A2351" s="62" t="s">
        <v>1549</v>
      </c>
      <c r="B2351" s="62" t="s">
        <v>1548</v>
      </c>
      <c r="C2351" s="63"/>
      <c r="D2351" s="64"/>
      <c r="E2351" s="65"/>
      <c r="F2351" s="66"/>
      <c r="G2351" s="63" t="str">
        <f>IF(Edges[[#This Row],[Relationship]]="Tweet","Skip","Show")</f>
        <v>Show</v>
      </c>
      <c r="H2351" s="67"/>
      <c r="I2351" s="68"/>
      <c r="J2351" s="68"/>
      <c r="K2351" s="34"/>
      <c r="L2351" s="75">
        <v>2351</v>
      </c>
      <c r="M235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51" s="77" t="s">
        <v>2278</v>
      </c>
      <c r="O2351" s="79">
        <v>44529.515625</v>
      </c>
      <c r="P2351" s="77" t="s">
        <v>2905</v>
      </c>
      <c r="Q2351" s="77"/>
      <c r="R2351" s="77"/>
      <c r="S2351" s="77"/>
      <c r="T2351" s="79">
        <v>44529.515625</v>
      </c>
      <c r="U2351" s="80" t="s">
        <v>5952</v>
      </c>
      <c r="V2351" s="77"/>
      <c r="W2351" s="77"/>
      <c r="X2351" s="81" t="s">
        <v>7951</v>
      </c>
      <c r="Y2351" s="77"/>
    </row>
    <row r="2352" spans="1:25" x14ac:dyDescent="0.25">
      <c r="A2352" s="62" t="s">
        <v>1550</v>
      </c>
      <c r="B2352" s="62" t="s">
        <v>1550</v>
      </c>
      <c r="C2352" s="63"/>
      <c r="D2352" s="64"/>
      <c r="E2352" s="65"/>
      <c r="F2352" s="66"/>
      <c r="G2352" s="63" t="str">
        <f>IF(Edges[[#This Row],[Relationship]]="Tweet","Skip","Show")</f>
        <v>Skip</v>
      </c>
      <c r="H2352" s="67"/>
      <c r="I2352" s="68"/>
      <c r="J2352" s="68"/>
      <c r="K2352" s="34"/>
      <c r="L2352" s="75">
        <v>2352</v>
      </c>
      <c r="M235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52" s="77" t="s">
        <v>178</v>
      </c>
      <c r="O2352" s="79">
        <v>44529.515682870369</v>
      </c>
      <c r="P2352" s="77" t="s">
        <v>3239</v>
      </c>
      <c r="Q2352" s="77"/>
      <c r="R2352" s="77"/>
      <c r="S2352" s="77"/>
      <c r="T2352" s="79">
        <v>44529.515682870369</v>
      </c>
      <c r="U2352" s="80" t="s">
        <v>5953</v>
      </c>
      <c r="V2352" s="77"/>
      <c r="W2352" s="77"/>
      <c r="X2352" s="81" t="s">
        <v>7952</v>
      </c>
      <c r="Y2352" s="77"/>
    </row>
    <row r="2353" spans="1:25" x14ac:dyDescent="0.25">
      <c r="A2353" s="62" t="s">
        <v>1551</v>
      </c>
      <c r="B2353" s="62" t="s">
        <v>1863</v>
      </c>
      <c r="C2353" s="63"/>
      <c r="D2353" s="64"/>
      <c r="E2353" s="65"/>
      <c r="F2353" s="66"/>
      <c r="G2353" s="63" t="str">
        <f>IF(Edges[[#This Row],[Relationship]]="Tweet","Skip","Show")</f>
        <v>Show</v>
      </c>
      <c r="H2353" s="67"/>
      <c r="I2353" s="68"/>
      <c r="J2353" s="68"/>
      <c r="K2353" s="34"/>
      <c r="L2353" s="75">
        <v>2353</v>
      </c>
      <c r="M235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53" s="77" t="s">
        <v>2278</v>
      </c>
      <c r="O2353" s="79">
        <v>44529.515763888892</v>
      </c>
      <c r="P2353" s="77" t="s">
        <v>2534</v>
      </c>
      <c r="Q2353" s="77"/>
      <c r="R2353" s="77"/>
      <c r="S2353" s="77"/>
      <c r="T2353" s="79">
        <v>44529.515763888892</v>
      </c>
      <c r="U2353" s="80" t="s">
        <v>5954</v>
      </c>
      <c r="V2353" s="77"/>
      <c r="W2353" s="77"/>
      <c r="X2353" s="81" t="s">
        <v>7953</v>
      </c>
      <c r="Y2353" s="77"/>
    </row>
    <row r="2354" spans="1:25" x14ac:dyDescent="0.25">
      <c r="A2354" s="62" t="s">
        <v>1552</v>
      </c>
      <c r="B2354" s="62" t="s">
        <v>1713</v>
      </c>
      <c r="C2354" s="63"/>
      <c r="D2354" s="64"/>
      <c r="E2354" s="65"/>
      <c r="F2354" s="66"/>
      <c r="G2354" s="63" t="str">
        <f>IF(Edges[[#This Row],[Relationship]]="Tweet","Skip","Show")</f>
        <v>Show</v>
      </c>
      <c r="H2354" s="67"/>
      <c r="I2354" s="68"/>
      <c r="J2354" s="68"/>
      <c r="K2354" s="34"/>
      <c r="L2354" s="75">
        <v>2354</v>
      </c>
      <c r="M235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54" s="77" t="s">
        <v>2278</v>
      </c>
      <c r="O2354" s="79">
        <v>44529.515694444446</v>
      </c>
      <c r="P2354" s="77" t="s">
        <v>2332</v>
      </c>
      <c r="Q2354" s="77"/>
      <c r="R2354" s="77"/>
      <c r="S2354" s="77"/>
      <c r="T2354" s="79">
        <v>44529.515694444446</v>
      </c>
      <c r="U2354" s="80" t="s">
        <v>5955</v>
      </c>
      <c r="V2354" s="77"/>
      <c r="W2354" s="77"/>
      <c r="X2354" s="81" t="s">
        <v>7954</v>
      </c>
      <c r="Y2354" s="77"/>
    </row>
    <row r="2355" spans="1:25" x14ac:dyDescent="0.25">
      <c r="A2355" s="62" t="s">
        <v>1553</v>
      </c>
      <c r="B2355" s="62" t="s">
        <v>1553</v>
      </c>
      <c r="C2355" s="63"/>
      <c r="D2355" s="64"/>
      <c r="E2355" s="65"/>
      <c r="F2355" s="66"/>
      <c r="G2355" s="63" t="str">
        <f>IF(Edges[[#This Row],[Relationship]]="Tweet","Skip","Show")</f>
        <v>Skip</v>
      </c>
      <c r="H2355" s="67"/>
      <c r="I2355" s="68"/>
      <c r="J2355" s="68"/>
      <c r="K2355" s="34"/>
      <c r="L2355" s="75">
        <v>2355</v>
      </c>
      <c r="M235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55" s="77" t="s">
        <v>178</v>
      </c>
      <c r="O2355" s="79">
        <v>44529.462523148148</v>
      </c>
      <c r="P2355" s="77" t="s">
        <v>3240</v>
      </c>
      <c r="Q2355" s="80" t="s">
        <v>3933</v>
      </c>
      <c r="R2355" s="77" t="s">
        <v>4018</v>
      </c>
      <c r="S2355" s="77"/>
      <c r="T2355" s="79">
        <v>44529.462523148148</v>
      </c>
      <c r="U2355" s="80" t="s">
        <v>5956</v>
      </c>
      <c r="V2355" s="77"/>
      <c r="W2355" s="77"/>
      <c r="X2355" s="81" t="s">
        <v>7955</v>
      </c>
      <c r="Y2355" s="77"/>
    </row>
    <row r="2356" spans="1:25" x14ac:dyDescent="0.25">
      <c r="A2356" s="62" t="s">
        <v>1552</v>
      </c>
      <c r="B2356" s="62" t="s">
        <v>1553</v>
      </c>
      <c r="C2356" s="63"/>
      <c r="D2356" s="64"/>
      <c r="E2356" s="65"/>
      <c r="F2356" s="66"/>
      <c r="G2356" s="63" t="str">
        <f>IF(Edges[[#This Row],[Relationship]]="Tweet","Skip","Show")</f>
        <v>Show</v>
      </c>
      <c r="H2356" s="67"/>
      <c r="I2356" s="68"/>
      <c r="J2356" s="68"/>
      <c r="K2356" s="34"/>
      <c r="L2356" s="75">
        <v>2356</v>
      </c>
      <c r="M235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56" s="77" t="s">
        <v>2278</v>
      </c>
      <c r="O2356" s="79">
        <v>44529.515833333331</v>
      </c>
      <c r="P2356" s="77" t="s">
        <v>2623</v>
      </c>
      <c r="Q2356" s="77"/>
      <c r="R2356" s="77"/>
      <c r="S2356" s="77"/>
      <c r="T2356" s="79">
        <v>44529.515833333331</v>
      </c>
      <c r="U2356" s="80" t="s">
        <v>5957</v>
      </c>
      <c r="V2356" s="77"/>
      <c r="W2356" s="77"/>
      <c r="X2356" s="81" t="s">
        <v>7956</v>
      </c>
      <c r="Y2356" s="77"/>
    </row>
    <row r="2357" spans="1:25" x14ac:dyDescent="0.25">
      <c r="A2357" s="62" t="s">
        <v>1554</v>
      </c>
      <c r="B2357" s="62" t="s">
        <v>1554</v>
      </c>
      <c r="C2357" s="63"/>
      <c r="D2357" s="64"/>
      <c r="E2357" s="65"/>
      <c r="F2357" s="66"/>
      <c r="G2357" s="63" t="str">
        <f>IF(Edges[[#This Row],[Relationship]]="Tweet","Skip","Show")</f>
        <v>Skip</v>
      </c>
      <c r="H2357" s="67"/>
      <c r="I2357" s="68"/>
      <c r="J2357" s="68"/>
      <c r="K2357" s="34"/>
      <c r="L2357" s="75">
        <v>2357</v>
      </c>
      <c r="M235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57" s="77" t="s">
        <v>178</v>
      </c>
      <c r="O2357" s="79">
        <v>44529.515347222223</v>
      </c>
      <c r="P2357" s="77" t="s">
        <v>3241</v>
      </c>
      <c r="Q2357" s="77" t="s">
        <v>3934</v>
      </c>
      <c r="R2357" s="77" t="s">
        <v>4094</v>
      </c>
      <c r="S2357" s="77"/>
      <c r="T2357" s="79">
        <v>44529.515347222223</v>
      </c>
      <c r="U2357" s="80" t="s">
        <v>5958</v>
      </c>
      <c r="V2357" s="77"/>
      <c r="W2357" s="77"/>
      <c r="X2357" s="81" t="s">
        <v>7957</v>
      </c>
      <c r="Y2357" s="77"/>
    </row>
    <row r="2358" spans="1:25" x14ac:dyDescent="0.25">
      <c r="A2358" s="62" t="s">
        <v>1555</v>
      </c>
      <c r="B2358" s="62" t="s">
        <v>1554</v>
      </c>
      <c r="C2358" s="63"/>
      <c r="D2358" s="64"/>
      <c r="E2358" s="65"/>
      <c r="F2358" s="66"/>
      <c r="G2358" s="63" t="str">
        <f>IF(Edges[[#This Row],[Relationship]]="Tweet","Skip","Show")</f>
        <v>Show</v>
      </c>
      <c r="H2358" s="67"/>
      <c r="I2358" s="68"/>
      <c r="J2358" s="68"/>
      <c r="K2358" s="34"/>
      <c r="L2358" s="75">
        <v>2358</v>
      </c>
      <c r="M235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58" s="77" t="s">
        <v>2278</v>
      </c>
      <c r="O2358" s="79">
        <v>44529.515902777777</v>
      </c>
      <c r="P2358" s="77" t="s">
        <v>3242</v>
      </c>
      <c r="Q2358" s="80" t="s">
        <v>3935</v>
      </c>
      <c r="R2358" s="77" t="s">
        <v>4095</v>
      </c>
      <c r="S2358" s="77"/>
      <c r="T2358" s="79">
        <v>44529.515902777777</v>
      </c>
      <c r="U2358" s="80" t="s">
        <v>5959</v>
      </c>
      <c r="V2358" s="77"/>
      <c r="W2358" s="77"/>
      <c r="X2358" s="81" t="s">
        <v>7958</v>
      </c>
      <c r="Y2358" s="77"/>
    </row>
    <row r="2359" spans="1:25" x14ac:dyDescent="0.25">
      <c r="A2359" s="62" t="s">
        <v>1556</v>
      </c>
      <c r="B2359" s="62" t="s">
        <v>1627</v>
      </c>
      <c r="C2359" s="63"/>
      <c r="D2359" s="64"/>
      <c r="E2359" s="65"/>
      <c r="F2359" s="66"/>
      <c r="G2359" s="63" t="str">
        <f>IF(Edges[[#This Row],[Relationship]]="Tweet","Skip","Show")</f>
        <v>Show</v>
      </c>
      <c r="H2359" s="67"/>
      <c r="I2359" s="68"/>
      <c r="J2359" s="68"/>
      <c r="K2359" s="34"/>
      <c r="L2359" s="75">
        <v>2359</v>
      </c>
      <c r="M235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59" s="77" t="s">
        <v>2278</v>
      </c>
      <c r="O2359" s="79">
        <v>44529.516111111108</v>
      </c>
      <c r="P2359" s="77" t="s">
        <v>3073</v>
      </c>
      <c r="Q2359" s="77"/>
      <c r="R2359" s="77"/>
      <c r="S2359" s="77"/>
      <c r="T2359" s="79">
        <v>44529.516111111108</v>
      </c>
      <c r="U2359" s="80" t="s">
        <v>5960</v>
      </c>
      <c r="V2359" s="77"/>
      <c r="W2359" s="77"/>
      <c r="X2359" s="81" t="s">
        <v>7959</v>
      </c>
      <c r="Y2359" s="77"/>
    </row>
    <row r="2360" spans="1:25" x14ac:dyDescent="0.25">
      <c r="A2360" s="62" t="s">
        <v>1557</v>
      </c>
      <c r="B2360" s="62" t="s">
        <v>1627</v>
      </c>
      <c r="C2360" s="63"/>
      <c r="D2360" s="64"/>
      <c r="E2360" s="65"/>
      <c r="F2360" s="66"/>
      <c r="G2360" s="63" t="str">
        <f>IF(Edges[[#This Row],[Relationship]]="Tweet","Skip","Show")</f>
        <v>Show</v>
      </c>
      <c r="H2360" s="67"/>
      <c r="I2360" s="68"/>
      <c r="J2360" s="68"/>
      <c r="K2360" s="34"/>
      <c r="L2360" s="75">
        <v>2360</v>
      </c>
      <c r="M236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60" s="77" t="s">
        <v>2278</v>
      </c>
      <c r="O2360" s="79">
        <v>44529.516203703701</v>
      </c>
      <c r="P2360" s="77" t="s">
        <v>3073</v>
      </c>
      <c r="Q2360" s="77"/>
      <c r="R2360" s="77"/>
      <c r="S2360" s="77"/>
      <c r="T2360" s="79">
        <v>44529.516203703701</v>
      </c>
      <c r="U2360" s="80" t="s">
        <v>5961</v>
      </c>
      <c r="V2360" s="77"/>
      <c r="W2360" s="77"/>
      <c r="X2360" s="81" t="s">
        <v>7960</v>
      </c>
      <c r="Y2360" s="77"/>
    </row>
    <row r="2361" spans="1:25" x14ac:dyDescent="0.25">
      <c r="A2361" s="62" t="s">
        <v>1558</v>
      </c>
      <c r="B2361" s="62" t="s">
        <v>1671</v>
      </c>
      <c r="C2361" s="63"/>
      <c r="D2361" s="64"/>
      <c r="E2361" s="65"/>
      <c r="F2361" s="66"/>
      <c r="G2361" s="63" t="str">
        <f>IF(Edges[[#This Row],[Relationship]]="Tweet","Skip","Show")</f>
        <v>Show</v>
      </c>
      <c r="H2361" s="67"/>
      <c r="I2361" s="68"/>
      <c r="J2361" s="68"/>
      <c r="K2361" s="34"/>
      <c r="L2361" s="75">
        <v>2361</v>
      </c>
      <c r="M236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61" s="77" t="s">
        <v>2278</v>
      </c>
      <c r="O2361" s="79">
        <v>44529.309004629627</v>
      </c>
      <c r="P2361" s="77" t="s">
        <v>2287</v>
      </c>
      <c r="Q2361" s="77"/>
      <c r="R2361" s="77"/>
      <c r="S2361" s="77"/>
      <c r="T2361" s="79">
        <v>44529.309004629627</v>
      </c>
      <c r="U2361" s="80" t="s">
        <v>5962</v>
      </c>
      <c r="V2361" s="77"/>
      <c r="W2361" s="77"/>
      <c r="X2361" s="81" t="s">
        <v>7961</v>
      </c>
      <c r="Y2361" s="77"/>
    </row>
    <row r="2362" spans="1:25" x14ac:dyDescent="0.25">
      <c r="A2362" s="62" t="s">
        <v>1558</v>
      </c>
      <c r="B2362" s="62" t="s">
        <v>1919</v>
      </c>
      <c r="C2362" s="63"/>
      <c r="D2362" s="64"/>
      <c r="E2362" s="65"/>
      <c r="F2362" s="66"/>
      <c r="G2362" s="63" t="str">
        <f>IF(Edges[[#This Row],[Relationship]]="Tweet","Skip","Show")</f>
        <v>Show</v>
      </c>
      <c r="H2362" s="67"/>
      <c r="I2362" s="68"/>
      <c r="J2362" s="68"/>
      <c r="K2362" s="34"/>
      <c r="L2362" s="75">
        <v>2362</v>
      </c>
      <c r="M236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62" s="77" t="s">
        <v>2278</v>
      </c>
      <c r="O2362" s="79">
        <v>44529.516597222224</v>
      </c>
      <c r="P2362" s="77" t="s">
        <v>2680</v>
      </c>
      <c r="Q2362" s="77"/>
      <c r="R2362" s="77"/>
      <c r="S2362" s="77"/>
      <c r="T2362" s="79">
        <v>44529.516597222224</v>
      </c>
      <c r="U2362" s="80" t="s">
        <v>5963</v>
      </c>
      <c r="V2362" s="77"/>
      <c r="W2362" s="77"/>
      <c r="X2362" s="81" t="s">
        <v>7962</v>
      </c>
      <c r="Y2362" s="77"/>
    </row>
    <row r="2363" spans="1:25" x14ac:dyDescent="0.25">
      <c r="A2363" s="62" t="s">
        <v>1559</v>
      </c>
      <c r="B2363" s="62" t="s">
        <v>1559</v>
      </c>
      <c r="C2363" s="63"/>
      <c r="D2363" s="64"/>
      <c r="E2363" s="65"/>
      <c r="F2363" s="66"/>
      <c r="G2363" s="63" t="str">
        <f>IF(Edges[[#This Row],[Relationship]]="Tweet","Skip","Show")</f>
        <v>Skip</v>
      </c>
      <c r="H2363" s="67"/>
      <c r="I2363" s="68"/>
      <c r="J2363" s="68"/>
      <c r="K2363" s="34"/>
      <c r="L2363" s="75">
        <v>2363</v>
      </c>
      <c r="M236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63" s="77" t="s">
        <v>178</v>
      </c>
      <c r="O2363" s="79">
        <v>44529.516724537039</v>
      </c>
      <c r="P2363" s="77" t="s">
        <v>3243</v>
      </c>
      <c r="Q2363" s="77"/>
      <c r="R2363" s="77"/>
      <c r="S2363" s="77"/>
      <c r="T2363" s="79">
        <v>44529.516724537039</v>
      </c>
      <c r="U2363" s="80" t="s">
        <v>5964</v>
      </c>
      <c r="V2363" s="77"/>
      <c r="W2363" s="77"/>
      <c r="X2363" s="81" t="s">
        <v>7963</v>
      </c>
      <c r="Y2363" s="77"/>
    </row>
    <row r="2364" spans="1:25" x14ac:dyDescent="0.25">
      <c r="A2364" s="62" t="s">
        <v>1560</v>
      </c>
      <c r="B2364" s="62" t="s">
        <v>1660</v>
      </c>
      <c r="C2364" s="63"/>
      <c r="D2364" s="64"/>
      <c r="E2364" s="65"/>
      <c r="F2364" s="66"/>
      <c r="G2364" s="63" t="str">
        <f>IF(Edges[[#This Row],[Relationship]]="Tweet","Skip","Show")</f>
        <v>Show</v>
      </c>
      <c r="H2364" s="67"/>
      <c r="I2364" s="68"/>
      <c r="J2364" s="68"/>
      <c r="K2364" s="34"/>
      <c r="L2364" s="75">
        <v>2364</v>
      </c>
      <c r="M236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64" s="77" t="s">
        <v>2278</v>
      </c>
      <c r="O2364" s="79">
        <v>44529.516724537039</v>
      </c>
      <c r="P2364" s="77" t="s">
        <v>3017</v>
      </c>
      <c r="Q2364" s="77"/>
      <c r="R2364" s="77"/>
      <c r="S2364" s="77"/>
      <c r="T2364" s="79">
        <v>44529.516724537039</v>
      </c>
      <c r="U2364" s="80" t="s">
        <v>5965</v>
      </c>
      <c r="V2364" s="77"/>
      <c r="W2364" s="77"/>
      <c r="X2364" s="81" t="s">
        <v>7964</v>
      </c>
      <c r="Y2364" s="77"/>
    </row>
    <row r="2365" spans="1:25" x14ac:dyDescent="0.25">
      <c r="A2365" s="62" t="s">
        <v>1561</v>
      </c>
      <c r="B2365" s="62" t="s">
        <v>1627</v>
      </c>
      <c r="C2365" s="63"/>
      <c r="D2365" s="64"/>
      <c r="E2365" s="65"/>
      <c r="F2365" s="66"/>
      <c r="G2365" s="63" t="str">
        <f>IF(Edges[[#This Row],[Relationship]]="Tweet","Skip","Show")</f>
        <v>Show</v>
      </c>
      <c r="H2365" s="67"/>
      <c r="I2365" s="68"/>
      <c r="J2365" s="68"/>
      <c r="K2365" s="34"/>
      <c r="L2365" s="75">
        <v>2365</v>
      </c>
      <c r="M236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65" s="77" t="s">
        <v>2278</v>
      </c>
      <c r="O2365" s="79">
        <v>44529.461840277778</v>
      </c>
      <c r="P2365" s="77" t="s">
        <v>2980</v>
      </c>
      <c r="Q2365" s="77"/>
      <c r="R2365" s="77"/>
      <c r="S2365" s="77"/>
      <c r="T2365" s="79">
        <v>44529.461840277778</v>
      </c>
      <c r="U2365" s="80" t="s">
        <v>5966</v>
      </c>
      <c r="V2365" s="77"/>
      <c r="W2365" s="77"/>
      <c r="X2365" s="81" t="s">
        <v>7965</v>
      </c>
      <c r="Y2365" s="77"/>
    </row>
    <row r="2366" spans="1:25" x14ac:dyDescent="0.25">
      <c r="A2366" s="62" t="s">
        <v>1561</v>
      </c>
      <c r="B2366" s="62" t="s">
        <v>1627</v>
      </c>
      <c r="C2366" s="63"/>
      <c r="D2366" s="64"/>
      <c r="E2366" s="65"/>
      <c r="F2366" s="66"/>
      <c r="G2366" s="63" t="str">
        <f>IF(Edges[[#This Row],[Relationship]]="Tweet","Skip","Show")</f>
        <v>Show</v>
      </c>
      <c r="H2366" s="67"/>
      <c r="I2366" s="68"/>
      <c r="J2366" s="68"/>
      <c r="K2366" s="34"/>
      <c r="L2366" s="75">
        <v>2366</v>
      </c>
      <c r="M236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66" s="77" t="s">
        <v>2278</v>
      </c>
      <c r="O2366" s="79">
        <v>44529.516782407409</v>
      </c>
      <c r="P2366" s="77" t="s">
        <v>3073</v>
      </c>
      <c r="Q2366" s="77"/>
      <c r="R2366" s="77"/>
      <c r="S2366" s="77"/>
      <c r="T2366" s="79">
        <v>44529.516782407409</v>
      </c>
      <c r="U2366" s="80" t="s">
        <v>5967</v>
      </c>
      <c r="V2366" s="77"/>
      <c r="W2366" s="77"/>
      <c r="X2366" s="81" t="s">
        <v>7966</v>
      </c>
      <c r="Y2366" s="77"/>
    </row>
    <row r="2367" spans="1:25" x14ac:dyDescent="0.25">
      <c r="A2367" s="62" t="s">
        <v>1562</v>
      </c>
      <c r="B2367" s="62" t="s">
        <v>1562</v>
      </c>
      <c r="C2367" s="63"/>
      <c r="D2367" s="64"/>
      <c r="E2367" s="65"/>
      <c r="F2367" s="66"/>
      <c r="G2367" s="63" t="str">
        <f>IF(Edges[[#This Row],[Relationship]]="Tweet","Skip","Show")</f>
        <v>Skip</v>
      </c>
      <c r="H2367" s="67"/>
      <c r="I2367" s="68"/>
      <c r="J2367" s="68"/>
      <c r="K2367" s="34"/>
      <c r="L2367" s="75">
        <v>2367</v>
      </c>
      <c r="M236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67" s="77" t="s">
        <v>178</v>
      </c>
      <c r="O2367" s="79">
        <v>44529.514467592591</v>
      </c>
      <c r="P2367" s="77" t="s">
        <v>3244</v>
      </c>
      <c r="Q2367" s="80" t="s">
        <v>3936</v>
      </c>
      <c r="R2367" s="77" t="s">
        <v>4018</v>
      </c>
      <c r="S2367" s="77"/>
      <c r="T2367" s="79">
        <v>44529.514467592591</v>
      </c>
      <c r="U2367" s="80" t="s">
        <v>5968</v>
      </c>
      <c r="V2367" s="77"/>
      <c r="W2367" s="77"/>
      <c r="X2367" s="81" t="s">
        <v>7967</v>
      </c>
      <c r="Y2367" s="77"/>
    </row>
    <row r="2368" spans="1:25" x14ac:dyDescent="0.25">
      <c r="A2368" s="62" t="s">
        <v>1563</v>
      </c>
      <c r="B2368" s="62" t="s">
        <v>1562</v>
      </c>
      <c r="C2368" s="63"/>
      <c r="D2368" s="64"/>
      <c r="E2368" s="65"/>
      <c r="F2368" s="66"/>
      <c r="G2368" s="63" t="str">
        <f>IF(Edges[[#This Row],[Relationship]]="Tweet","Skip","Show")</f>
        <v>Show</v>
      </c>
      <c r="H2368" s="67"/>
      <c r="I2368" s="68"/>
      <c r="J2368" s="68"/>
      <c r="K2368" s="34"/>
      <c r="L2368" s="75">
        <v>2368</v>
      </c>
      <c r="M236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68" s="77" t="s">
        <v>2278</v>
      </c>
      <c r="O2368" s="79">
        <v>44529.517094907409</v>
      </c>
      <c r="P2368" s="77" t="s">
        <v>3245</v>
      </c>
      <c r="Q2368" s="77"/>
      <c r="R2368" s="77"/>
      <c r="S2368" s="77"/>
      <c r="T2368" s="79">
        <v>44529.517094907409</v>
      </c>
      <c r="U2368" s="80" t="s">
        <v>5969</v>
      </c>
      <c r="V2368" s="77"/>
      <c r="W2368" s="77"/>
      <c r="X2368" s="81" t="s">
        <v>7968</v>
      </c>
      <c r="Y2368" s="77"/>
    </row>
    <row r="2369" spans="1:25" x14ac:dyDescent="0.25">
      <c r="A2369" s="62" t="s">
        <v>1564</v>
      </c>
      <c r="B2369" s="62" t="s">
        <v>1942</v>
      </c>
      <c r="C2369" s="63"/>
      <c r="D2369" s="64"/>
      <c r="E2369" s="65"/>
      <c r="F2369" s="66"/>
      <c r="G2369" s="63" t="str">
        <f>IF(Edges[[#This Row],[Relationship]]="Tweet","Skip","Show")</f>
        <v>Show</v>
      </c>
      <c r="H2369" s="67"/>
      <c r="I2369" s="68"/>
      <c r="J2369" s="68"/>
      <c r="K2369" s="34"/>
      <c r="L2369" s="75">
        <v>2369</v>
      </c>
      <c r="M236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69" s="77" t="s">
        <v>2278</v>
      </c>
      <c r="O2369" s="79">
        <v>44529.390347222223</v>
      </c>
      <c r="P2369" s="77" t="s">
        <v>2753</v>
      </c>
      <c r="Q2369" s="77"/>
      <c r="R2369" s="77"/>
      <c r="S2369" s="77"/>
      <c r="T2369" s="79">
        <v>44529.390347222223</v>
      </c>
      <c r="U2369" s="80" t="s">
        <v>5970</v>
      </c>
      <c r="V2369" s="77"/>
      <c r="W2369" s="77"/>
      <c r="X2369" s="81" t="s">
        <v>7969</v>
      </c>
      <c r="Y2369" s="77"/>
    </row>
    <row r="2370" spans="1:25" x14ac:dyDescent="0.25">
      <c r="A2370" s="62" t="s">
        <v>1564</v>
      </c>
      <c r="B2370" s="62" t="s">
        <v>1631</v>
      </c>
      <c r="C2370" s="63"/>
      <c r="D2370" s="64"/>
      <c r="E2370" s="65"/>
      <c r="F2370" s="66"/>
      <c r="G2370" s="63" t="str">
        <f>IF(Edges[[#This Row],[Relationship]]="Tweet","Skip","Show")</f>
        <v>Show</v>
      </c>
      <c r="H2370" s="67"/>
      <c r="I2370" s="68"/>
      <c r="J2370" s="68"/>
      <c r="K2370" s="34"/>
      <c r="L2370" s="75">
        <v>2370</v>
      </c>
      <c r="M237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70" s="77" t="s">
        <v>2278</v>
      </c>
      <c r="O2370" s="79">
        <v>44529.514907407407</v>
      </c>
      <c r="P2370" s="77" t="s">
        <v>2784</v>
      </c>
      <c r="Q2370" s="77"/>
      <c r="R2370" s="77"/>
      <c r="S2370" s="77"/>
      <c r="T2370" s="79">
        <v>44529.514907407407</v>
      </c>
      <c r="U2370" s="80" t="s">
        <v>5971</v>
      </c>
      <c r="V2370" s="77"/>
      <c r="W2370" s="77"/>
      <c r="X2370" s="81" t="s">
        <v>7970</v>
      </c>
      <c r="Y2370" s="77"/>
    </row>
    <row r="2371" spans="1:25" x14ac:dyDescent="0.25">
      <c r="A2371" s="62" t="s">
        <v>1564</v>
      </c>
      <c r="B2371" s="62" t="s">
        <v>1660</v>
      </c>
      <c r="C2371" s="63"/>
      <c r="D2371" s="64"/>
      <c r="E2371" s="65"/>
      <c r="F2371" s="66"/>
      <c r="G2371" s="63" t="str">
        <f>IF(Edges[[#This Row],[Relationship]]="Tweet","Skip","Show")</f>
        <v>Show</v>
      </c>
      <c r="H2371" s="67"/>
      <c r="I2371" s="68"/>
      <c r="J2371" s="68"/>
      <c r="K2371" s="34"/>
      <c r="L2371" s="75">
        <v>2371</v>
      </c>
      <c r="M237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71" s="77" t="s">
        <v>2278</v>
      </c>
      <c r="O2371" s="79">
        <v>44529.517511574071</v>
      </c>
      <c r="P2371" s="77" t="s">
        <v>3017</v>
      </c>
      <c r="Q2371" s="77"/>
      <c r="R2371" s="77"/>
      <c r="S2371" s="77"/>
      <c r="T2371" s="79">
        <v>44529.517511574071</v>
      </c>
      <c r="U2371" s="80" t="s">
        <v>5972</v>
      </c>
      <c r="V2371" s="77"/>
      <c r="W2371" s="77"/>
      <c r="X2371" s="81" t="s">
        <v>7971</v>
      </c>
      <c r="Y2371" s="77"/>
    </row>
    <row r="2372" spans="1:25" x14ac:dyDescent="0.25">
      <c r="A2372" s="62" t="s">
        <v>1565</v>
      </c>
      <c r="B2372" s="62" t="s">
        <v>2134</v>
      </c>
      <c r="C2372" s="63"/>
      <c r="D2372" s="64"/>
      <c r="E2372" s="65"/>
      <c r="F2372" s="66"/>
      <c r="G2372" s="63" t="str">
        <f>IF(Edges[[#This Row],[Relationship]]="Tweet","Skip","Show")</f>
        <v>Show</v>
      </c>
      <c r="H2372" s="67"/>
      <c r="I2372" s="68"/>
      <c r="J2372" s="68"/>
      <c r="K2372" s="34"/>
      <c r="L2372" s="75">
        <v>2372</v>
      </c>
      <c r="M237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72" s="77" t="s">
        <v>2279</v>
      </c>
      <c r="O2372" s="79">
        <v>44529.517523148148</v>
      </c>
      <c r="P2372" s="77" t="s">
        <v>3246</v>
      </c>
      <c r="Q2372" s="77"/>
      <c r="R2372" s="77"/>
      <c r="S2372" s="77"/>
      <c r="T2372" s="79">
        <v>44529.517523148148</v>
      </c>
      <c r="U2372" s="80" t="s">
        <v>5973</v>
      </c>
      <c r="V2372" s="77"/>
      <c r="W2372" s="77"/>
      <c r="X2372" s="81" t="s">
        <v>7972</v>
      </c>
      <c r="Y2372" s="81" t="s">
        <v>8496</v>
      </c>
    </row>
    <row r="2373" spans="1:25" x14ac:dyDescent="0.25">
      <c r="A2373" s="62" t="s">
        <v>1566</v>
      </c>
      <c r="B2373" s="62" t="s">
        <v>1528</v>
      </c>
      <c r="C2373" s="63"/>
      <c r="D2373" s="64"/>
      <c r="E2373" s="65"/>
      <c r="F2373" s="66"/>
      <c r="G2373" s="63" t="str">
        <f>IF(Edges[[#This Row],[Relationship]]="Tweet","Skip","Show")</f>
        <v>Show</v>
      </c>
      <c r="H2373" s="67"/>
      <c r="I2373" s="68"/>
      <c r="J2373" s="68"/>
      <c r="K2373" s="34"/>
      <c r="L2373" s="75">
        <v>2373</v>
      </c>
      <c r="M237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73" s="77" t="s">
        <v>2278</v>
      </c>
      <c r="O2373" s="79">
        <v>44529.51771990741</v>
      </c>
      <c r="P2373" s="77" t="s">
        <v>2470</v>
      </c>
      <c r="Q2373" s="77"/>
      <c r="R2373" s="77"/>
      <c r="S2373" s="77" t="s">
        <v>4116</v>
      </c>
      <c r="T2373" s="79">
        <v>44529.51771990741</v>
      </c>
      <c r="U2373" s="80" t="s">
        <v>5974</v>
      </c>
      <c r="V2373" s="77"/>
      <c r="W2373" s="77"/>
      <c r="X2373" s="81" t="s">
        <v>7973</v>
      </c>
      <c r="Y2373" s="77"/>
    </row>
    <row r="2374" spans="1:25" x14ac:dyDescent="0.25">
      <c r="A2374" s="62" t="s">
        <v>1567</v>
      </c>
      <c r="B2374" s="62" t="s">
        <v>1567</v>
      </c>
      <c r="C2374" s="63"/>
      <c r="D2374" s="64"/>
      <c r="E2374" s="65"/>
      <c r="F2374" s="66"/>
      <c r="G2374" s="63" t="str">
        <f>IF(Edges[[#This Row],[Relationship]]="Tweet","Skip","Show")</f>
        <v>Skip</v>
      </c>
      <c r="H2374" s="67"/>
      <c r="I2374" s="68"/>
      <c r="J2374" s="68"/>
      <c r="K2374" s="34"/>
      <c r="L2374" s="75">
        <v>2374</v>
      </c>
      <c r="M237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74" s="77" t="s">
        <v>178</v>
      </c>
      <c r="O2374" s="79">
        <v>44529.517766203702</v>
      </c>
      <c r="P2374" s="77" t="s">
        <v>3247</v>
      </c>
      <c r="Q2374" s="80" t="s">
        <v>3937</v>
      </c>
      <c r="R2374" s="77" t="s">
        <v>4018</v>
      </c>
      <c r="S2374" s="77"/>
      <c r="T2374" s="79">
        <v>44529.517766203702</v>
      </c>
      <c r="U2374" s="80" t="s">
        <v>5975</v>
      </c>
      <c r="V2374" s="77"/>
      <c r="W2374" s="77"/>
      <c r="X2374" s="81" t="s">
        <v>7974</v>
      </c>
      <c r="Y2374" s="77"/>
    </row>
    <row r="2375" spans="1:25" x14ac:dyDescent="0.25">
      <c r="A2375" s="62" t="s">
        <v>1568</v>
      </c>
      <c r="B2375" s="62" t="s">
        <v>2135</v>
      </c>
      <c r="C2375" s="63"/>
      <c r="D2375" s="64"/>
      <c r="E2375" s="65"/>
      <c r="F2375" s="66"/>
      <c r="G2375" s="63" t="str">
        <f>IF(Edges[[#This Row],[Relationship]]="Tweet","Skip","Show")</f>
        <v>Show</v>
      </c>
      <c r="H2375" s="67"/>
      <c r="I2375" s="68"/>
      <c r="J2375" s="68"/>
      <c r="K2375" s="34"/>
      <c r="L2375" s="75">
        <v>2375</v>
      </c>
      <c r="M237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75" s="77" t="s">
        <v>2278</v>
      </c>
      <c r="O2375" s="79">
        <v>44529.420208333337</v>
      </c>
      <c r="P2375" s="77" t="s">
        <v>3248</v>
      </c>
      <c r="Q2375" s="77"/>
      <c r="R2375" s="77"/>
      <c r="S2375" s="77"/>
      <c r="T2375" s="79">
        <v>44529.420208333337</v>
      </c>
      <c r="U2375" s="80" t="s">
        <v>5976</v>
      </c>
      <c r="V2375" s="77"/>
      <c r="W2375" s="77"/>
      <c r="X2375" s="81" t="s">
        <v>7975</v>
      </c>
      <c r="Y2375" s="77"/>
    </row>
    <row r="2376" spans="1:25" x14ac:dyDescent="0.25">
      <c r="A2376" s="62" t="s">
        <v>1568</v>
      </c>
      <c r="B2376" s="62" t="s">
        <v>2136</v>
      </c>
      <c r="C2376" s="63"/>
      <c r="D2376" s="64"/>
      <c r="E2376" s="65"/>
      <c r="F2376" s="66"/>
      <c r="G2376" s="63" t="str">
        <f>IF(Edges[[#This Row],[Relationship]]="Tweet","Skip","Show")</f>
        <v>Show</v>
      </c>
      <c r="H2376" s="67"/>
      <c r="I2376" s="68"/>
      <c r="J2376" s="68"/>
      <c r="K2376" s="34"/>
      <c r="L2376" s="75">
        <v>2376</v>
      </c>
      <c r="M237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76" s="77" t="s">
        <v>2278</v>
      </c>
      <c r="O2376" s="79">
        <v>44529.420243055552</v>
      </c>
      <c r="P2376" s="77" t="s">
        <v>3249</v>
      </c>
      <c r="Q2376" s="77"/>
      <c r="R2376" s="77"/>
      <c r="S2376" s="77"/>
      <c r="T2376" s="79">
        <v>44529.420243055552</v>
      </c>
      <c r="U2376" s="80" t="s">
        <v>5977</v>
      </c>
      <c r="V2376" s="77"/>
      <c r="W2376" s="77"/>
      <c r="X2376" s="81" t="s">
        <v>7976</v>
      </c>
      <c r="Y2376" s="77"/>
    </row>
    <row r="2377" spans="1:25" x14ac:dyDescent="0.25">
      <c r="A2377" s="62" t="s">
        <v>1568</v>
      </c>
      <c r="B2377" s="62" t="s">
        <v>2137</v>
      </c>
      <c r="C2377" s="63"/>
      <c r="D2377" s="64"/>
      <c r="E2377" s="65"/>
      <c r="F2377" s="66"/>
      <c r="G2377" s="63" t="str">
        <f>IF(Edges[[#This Row],[Relationship]]="Tweet","Skip","Show")</f>
        <v>Show</v>
      </c>
      <c r="H2377" s="67"/>
      <c r="I2377" s="68"/>
      <c r="J2377" s="68"/>
      <c r="K2377" s="34"/>
      <c r="L2377" s="75">
        <v>2377</v>
      </c>
      <c r="M237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77" s="77" t="s">
        <v>2278</v>
      </c>
      <c r="O2377" s="79">
        <v>44529.420289351852</v>
      </c>
      <c r="P2377" s="77" t="s">
        <v>3250</v>
      </c>
      <c r="Q2377" s="77"/>
      <c r="R2377" s="77"/>
      <c r="S2377" s="77" t="s">
        <v>4216</v>
      </c>
      <c r="T2377" s="79">
        <v>44529.420289351852</v>
      </c>
      <c r="U2377" s="80" t="s">
        <v>5978</v>
      </c>
      <c r="V2377" s="77"/>
      <c r="W2377" s="77"/>
      <c r="X2377" s="81" t="s">
        <v>7977</v>
      </c>
      <c r="Y2377" s="77"/>
    </row>
    <row r="2378" spans="1:25" x14ac:dyDescent="0.25">
      <c r="A2378" s="62" t="s">
        <v>1568</v>
      </c>
      <c r="B2378" s="62" t="s">
        <v>2138</v>
      </c>
      <c r="C2378" s="63"/>
      <c r="D2378" s="64"/>
      <c r="E2378" s="65"/>
      <c r="F2378" s="66"/>
      <c r="G2378" s="63" t="str">
        <f>IF(Edges[[#This Row],[Relationship]]="Tweet","Skip","Show")</f>
        <v>Show</v>
      </c>
      <c r="H2378" s="67"/>
      <c r="I2378" s="68"/>
      <c r="J2378" s="68"/>
      <c r="K2378" s="34"/>
      <c r="L2378" s="75">
        <v>2378</v>
      </c>
      <c r="M237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78" s="77" t="s">
        <v>2278</v>
      </c>
      <c r="O2378" s="79">
        <v>44529.420497685183</v>
      </c>
      <c r="P2378" s="77" t="s">
        <v>3251</v>
      </c>
      <c r="Q2378" s="77"/>
      <c r="R2378" s="77"/>
      <c r="S2378" s="77"/>
      <c r="T2378" s="79">
        <v>44529.420497685183</v>
      </c>
      <c r="U2378" s="80" t="s">
        <v>5979</v>
      </c>
      <c r="V2378" s="77"/>
      <c r="W2378" s="77"/>
      <c r="X2378" s="81" t="s">
        <v>7978</v>
      </c>
      <c r="Y2378" s="77"/>
    </row>
    <row r="2379" spans="1:25" x14ac:dyDescent="0.25">
      <c r="A2379" s="62" t="s">
        <v>1568</v>
      </c>
      <c r="B2379" s="62" t="s">
        <v>2139</v>
      </c>
      <c r="C2379" s="63"/>
      <c r="D2379" s="64"/>
      <c r="E2379" s="65"/>
      <c r="F2379" s="66"/>
      <c r="G2379" s="63" t="str">
        <f>IF(Edges[[#This Row],[Relationship]]="Tweet","Skip","Show")</f>
        <v>Show</v>
      </c>
      <c r="H2379" s="67"/>
      <c r="I2379" s="68"/>
      <c r="J2379" s="68"/>
      <c r="K2379" s="34"/>
      <c r="L2379" s="75">
        <v>2379</v>
      </c>
      <c r="M237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79" s="77" t="s">
        <v>2278</v>
      </c>
      <c r="O2379" s="79">
        <v>44529.420543981483</v>
      </c>
      <c r="P2379" s="77" t="s">
        <v>3252</v>
      </c>
      <c r="Q2379" s="77"/>
      <c r="R2379" s="77"/>
      <c r="S2379" s="77" t="s">
        <v>4217</v>
      </c>
      <c r="T2379" s="79">
        <v>44529.420543981483</v>
      </c>
      <c r="U2379" s="80" t="s">
        <v>5980</v>
      </c>
      <c r="V2379" s="77"/>
      <c r="W2379" s="77"/>
      <c r="X2379" s="81" t="s">
        <v>7979</v>
      </c>
      <c r="Y2379" s="77"/>
    </row>
    <row r="2380" spans="1:25" x14ac:dyDescent="0.25">
      <c r="A2380" s="62" t="s">
        <v>1568</v>
      </c>
      <c r="B2380" s="62" t="s">
        <v>2140</v>
      </c>
      <c r="C2380" s="63"/>
      <c r="D2380" s="64"/>
      <c r="E2380" s="65"/>
      <c r="F2380" s="66"/>
      <c r="G2380" s="63" t="str">
        <f>IF(Edges[[#This Row],[Relationship]]="Tweet","Skip","Show")</f>
        <v>Show</v>
      </c>
      <c r="H2380" s="67"/>
      <c r="I2380" s="68"/>
      <c r="J2380" s="68"/>
      <c r="K2380" s="34"/>
      <c r="L2380" s="75">
        <v>2380</v>
      </c>
      <c r="M238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80" s="77" t="s">
        <v>2278</v>
      </c>
      <c r="O2380" s="79">
        <v>44529.420567129629</v>
      </c>
      <c r="P2380" s="77" t="s">
        <v>3253</v>
      </c>
      <c r="Q2380" s="77"/>
      <c r="R2380" s="77"/>
      <c r="S2380" s="77" t="s">
        <v>4218</v>
      </c>
      <c r="T2380" s="79">
        <v>44529.420567129629</v>
      </c>
      <c r="U2380" s="80" t="s">
        <v>5981</v>
      </c>
      <c r="V2380" s="77"/>
      <c r="W2380" s="77"/>
      <c r="X2380" s="81" t="s">
        <v>7980</v>
      </c>
      <c r="Y2380" s="77"/>
    </row>
    <row r="2381" spans="1:25" x14ac:dyDescent="0.25">
      <c r="A2381" s="62" t="s">
        <v>1568</v>
      </c>
      <c r="B2381" s="62" t="s">
        <v>2141</v>
      </c>
      <c r="C2381" s="63"/>
      <c r="D2381" s="64"/>
      <c r="E2381" s="65"/>
      <c r="F2381" s="66"/>
      <c r="G2381" s="63" t="str">
        <f>IF(Edges[[#This Row],[Relationship]]="Tweet","Skip","Show")</f>
        <v>Show</v>
      </c>
      <c r="H2381" s="67"/>
      <c r="I2381" s="68"/>
      <c r="J2381" s="68"/>
      <c r="K2381" s="34"/>
      <c r="L2381" s="75">
        <v>2381</v>
      </c>
      <c r="M238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81" s="77" t="s">
        <v>2278</v>
      </c>
      <c r="O2381" s="79">
        <v>44529.420601851853</v>
      </c>
      <c r="P2381" s="77" t="s">
        <v>3254</v>
      </c>
      <c r="Q2381" s="80" t="s">
        <v>3938</v>
      </c>
      <c r="R2381" s="77" t="s">
        <v>4096</v>
      </c>
      <c r="S2381" s="77" t="s">
        <v>4219</v>
      </c>
      <c r="T2381" s="79">
        <v>44529.420601851853</v>
      </c>
      <c r="U2381" s="80" t="s">
        <v>5982</v>
      </c>
      <c r="V2381" s="77"/>
      <c r="W2381" s="77"/>
      <c r="X2381" s="81" t="s">
        <v>7981</v>
      </c>
      <c r="Y2381" s="77"/>
    </row>
    <row r="2382" spans="1:25" x14ac:dyDescent="0.25">
      <c r="A2382" s="62" t="s">
        <v>1568</v>
      </c>
      <c r="B2382" s="62" t="s">
        <v>2142</v>
      </c>
      <c r="C2382" s="63"/>
      <c r="D2382" s="64"/>
      <c r="E2382" s="65"/>
      <c r="F2382" s="66"/>
      <c r="G2382" s="63" t="str">
        <f>IF(Edges[[#This Row],[Relationship]]="Tweet","Skip","Show")</f>
        <v>Show</v>
      </c>
      <c r="H2382" s="67"/>
      <c r="I2382" s="68"/>
      <c r="J2382" s="68"/>
      <c r="K2382" s="34"/>
      <c r="L2382" s="75">
        <v>2382</v>
      </c>
      <c r="M238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82" s="77" t="s">
        <v>2278</v>
      </c>
      <c r="O2382" s="79">
        <v>44529.42083333333</v>
      </c>
      <c r="P2382" s="77" t="s">
        <v>3255</v>
      </c>
      <c r="Q2382" s="77"/>
      <c r="R2382" s="77"/>
      <c r="S2382" s="77" t="s">
        <v>4220</v>
      </c>
      <c r="T2382" s="79">
        <v>44529.42083333333</v>
      </c>
      <c r="U2382" s="80" t="s">
        <v>5983</v>
      </c>
      <c r="V2382" s="77"/>
      <c r="W2382" s="77"/>
      <c r="X2382" s="81" t="s">
        <v>7982</v>
      </c>
      <c r="Y2382" s="77"/>
    </row>
    <row r="2383" spans="1:25" x14ac:dyDescent="0.25">
      <c r="A2383" s="62" t="s">
        <v>1568</v>
      </c>
      <c r="B2383" s="62" t="s">
        <v>2142</v>
      </c>
      <c r="C2383" s="63"/>
      <c r="D2383" s="64"/>
      <c r="E2383" s="65"/>
      <c r="F2383" s="66"/>
      <c r="G2383" s="63" t="str">
        <f>IF(Edges[[#This Row],[Relationship]]="Tweet","Skip","Show")</f>
        <v>Show</v>
      </c>
      <c r="H2383" s="67"/>
      <c r="I2383" s="68"/>
      <c r="J2383" s="68"/>
      <c r="K2383" s="34"/>
      <c r="L2383" s="75">
        <v>2383</v>
      </c>
      <c r="M238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83" s="77" t="s">
        <v>2278</v>
      </c>
      <c r="O2383" s="79">
        <v>44529.420995370368</v>
      </c>
      <c r="P2383" s="77" t="s">
        <v>3255</v>
      </c>
      <c r="Q2383" s="77"/>
      <c r="R2383" s="77"/>
      <c r="S2383" s="77" t="s">
        <v>4220</v>
      </c>
      <c r="T2383" s="79">
        <v>44529.420995370368</v>
      </c>
      <c r="U2383" s="80" t="s">
        <v>5984</v>
      </c>
      <c r="V2383" s="77"/>
      <c r="W2383" s="77"/>
      <c r="X2383" s="81" t="s">
        <v>7983</v>
      </c>
      <c r="Y2383" s="77"/>
    </row>
    <row r="2384" spans="1:25" x14ac:dyDescent="0.25">
      <c r="A2384" s="62" t="s">
        <v>1568</v>
      </c>
      <c r="B2384" s="62" t="s">
        <v>2142</v>
      </c>
      <c r="C2384" s="63"/>
      <c r="D2384" s="64"/>
      <c r="E2384" s="65"/>
      <c r="F2384" s="66"/>
      <c r="G2384" s="63" t="str">
        <f>IF(Edges[[#This Row],[Relationship]]="Tweet","Skip","Show")</f>
        <v>Show</v>
      </c>
      <c r="H2384" s="67"/>
      <c r="I2384" s="68"/>
      <c r="J2384" s="68"/>
      <c r="K2384" s="34"/>
      <c r="L2384" s="75">
        <v>2384</v>
      </c>
      <c r="M238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84" s="77" t="s">
        <v>2278</v>
      </c>
      <c r="O2384" s="79">
        <v>44529.421041666668</v>
      </c>
      <c r="P2384" s="77" t="s">
        <v>3255</v>
      </c>
      <c r="Q2384" s="77"/>
      <c r="R2384" s="77"/>
      <c r="S2384" s="77" t="s">
        <v>4220</v>
      </c>
      <c r="T2384" s="79">
        <v>44529.421041666668</v>
      </c>
      <c r="U2384" s="80" t="s">
        <v>5985</v>
      </c>
      <c r="V2384" s="77"/>
      <c r="W2384" s="77"/>
      <c r="X2384" s="81" t="s">
        <v>7984</v>
      </c>
      <c r="Y2384" s="77"/>
    </row>
    <row r="2385" spans="1:25" x14ac:dyDescent="0.25">
      <c r="A2385" s="62" t="s">
        <v>1568</v>
      </c>
      <c r="B2385" s="62" t="s">
        <v>2143</v>
      </c>
      <c r="C2385" s="63"/>
      <c r="D2385" s="64"/>
      <c r="E2385" s="65"/>
      <c r="F2385" s="66"/>
      <c r="G2385" s="63" t="str">
        <f>IF(Edges[[#This Row],[Relationship]]="Tweet","Skip","Show")</f>
        <v>Show</v>
      </c>
      <c r="H2385" s="67"/>
      <c r="I2385" s="68"/>
      <c r="J2385" s="68"/>
      <c r="K2385" s="34"/>
      <c r="L2385" s="75">
        <v>2385</v>
      </c>
      <c r="M238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85" s="77" t="s">
        <v>2278</v>
      </c>
      <c r="O2385" s="79">
        <v>44529.421423611115</v>
      </c>
      <c r="P2385" s="77" t="s">
        <v>3256</v>
      </c>
      <c r="Q2385" s="77"/>
      <c r="R2385" s="77"/>
      <c r="S2385" s="77" t="s">
        <v>4221</v>
      </c>
      <c r="T2385" s="79">
        <v>44529.421423611115</v>
      </c>
      <c r="U2385" s="80" t="s">
        <v>5986</v>
      </c>
      <c r="V2385" s="77"/>
      <c r="W2385" s="77"/>
      <c r="X2385" s="81" t="s">
        <v>7985</v>
      </c>
      <c r="Y2385" s="77"/>
    </row>
    <row r="2386" spans="1:25" x14ac:dyDescent="0.25">
      <c r="A2386" s="62" t="s">
        <v>1568</v>
      </c>
      <c r="B2386" s="62" t="s">
        <v>2144</v>
      </c>
      <c r="C2386" s="63"/>
      <c r="D2386" s="64"/>
      <c r="E2386" s="65"/>
      <c r="F2386" s="66"/>
      <c r="G2386" s="63" t="str">
        <f>IF(Edges[[#This Row],[Relationship]]="Tweet","Skip","Show")</f>
        <v>Show</v>
      </c>
      <c r="H2386" s="67"/>
      <c r="I2386" s="68"/>
      <c r="J2386" s="68"/>
      <c r="K2386" s="34"/>
      <c r="L2386" s="75">
        <v>2386</v>
      </c>
      <c r="M238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86" s="77" t="s">
        <v>2278</v>
      </c>
      <c r="O2386" s="79">
        <v>44529.421446759261</v>
      </c>
      <c r="P2386" s="77" t="s">
        <v>3257</v>
      </c>
      <c r="Q2386" s="77"/>
      <c r="R2386" s="77"/>
      <c r="S2386" s="77"/>
      <c r="T2386" s="79">
        <v>44529.421446759261</v>
      </c>
      <c r="U2386" s="80" t="s">
        <v>5987</v>
      </c>
      <c r="V2386" s="77"/>
      <c r="W2386" s="77"/>
      <c r="X2386" s="81" t="s">
        <v>7986</v>
      </c>
      <c r="Y2386" s="77"/>
    </row>
    <row r="2387" spans="1:25" x14ac:dyDescent="0.25">
      <c r="A2387" s="62" t="s">
        <v>1568</v>
      </c>
      <c r="B2387" s="62" t="s">
        <v>2145</v>
      </c>
      <c r="C2387" s="63"/>
      <c r="D2387" s="64"/>
      <c r="E2387" s="65"/>
      <c r="F2387" s="66"/>
      <c r="G2387" s="63" t="str">
        <f>IF(Edges[[#This Row],[Relationship]]="Tweet","Skip","Show")</f>
        <v>Show</v>
      </c>
      <c r="H2387" s="67"/>
      <c r="I2387" s="68"/>
      <c r="J2387" s="68"/>
      <c r="K2387" s="34"/>
      <c r="L2387" s="75">
        <v>2387</v>
      </c>
      <c r="M238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87" s="77" t="s">
        <v>2278</v>
      </c>
      <c r="O2387" s="79">
        <v>44529.421747685185</v>
      </c>
      <c r="P2387" s="77" t="s">
        <v>3258</v>
      </c>
      <c r="Q2387" s="77"/>
      <c r="R2387" s="77"/>
      <c r="S2387" s="77" t="s">
        <v>4222</v>
      </c>
      <c r="T2387" s="79">
        <v>44529.421747685185</v>
      </c>
      <c r="U2387" s="80" t="s">
        <v>5988</v>
      </c>
      <c r="V2387" s="77"/>
      <c r="W2387" s="77"/>
      <c r="X2387" s="81" t="s">
        <v>7987</v>
      </c>
      <c r="Y2387" s="77"/>
    </row>
    <row r="2388" spans="1:25" x14ac:dyDescent="0.25">
      <c r="A2388" s="62" t="s">
        <v>1568</v>
      </c>
      <c r="B2388" s="62" t="s">
        <v>2146</v>
      </c>
      <c r="C2388" s="63"/>
      <c r="D2388" s="64"/>
      <c r="E2388" s="65"/>
      <c r="F2388" s="66"/>
      <c r="G2388" s="63" t="str">
        <f>IF(Edges[[#This Row],[Relationship]]="Tweet","Skip","Show")</f>
        <v>Show</v>
      </c>
      <c r="H2388" s="67"/>
      <c r="I2388" s="68"/>
      <c r="J2388" s="68"/>
      <c r="K2388" s="34"/>
      <c r="L2388" s="75">
        <v>2388</v>
      </c>
      <c r="M238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88" s="77" t="s">
        <v>2278</v>
      </c>
      <c r="O2388" s="79">
        <v>44529.421979166669</v>
      </c>
      <c r="P2388" s="77" t="s">
        <v>3259</v>
      </c>
      <c r="Q2388" s="77"/>
      <c r="R2388" s="77"/>
      <c r="S2388" s="77"/>
      <c r="T2388" s="79">
        <v>44529.421979166669</v>
      </c>
      <c r="U2388" s="80" t="s">
        <v>5989</v>
      </c>
      <c r="V2388" s="77"/>
      <c r="W2388" s="77"/>
      <c r="X2388" s="81" t="s">
        <v>7988</v>
      </c>
      <c r="Y2388" s="77"/>
    </row>
    <row r="2389" spans="1:25" x14ac:dyDescent="0.25">
      <c r="A2389" s="62" t="s">
        <v>1568</v>
      </c>
      <c r="B2389" s="62" t="s">
        <v>2147</v>
      </c>
      <c r="C2389" s="63"/>
      <c r="D2389" s="64"/>
      <c r="E2389" s="65"/>
      <c r="F2389" s="66"/>
      <c r="G2389" s="63" t="str">
        <f>IF(Edges[[#This Row],[Relationship]]="Tweet","Skip","Show")</f>
        <v>Show</v>
      </c>
      <c r="H2389" s="67"/>
      <c r="I2389" s="68"/>
      <c r="J2389" s="68"/>
      <c r="K2389" s="34"/>
      <c r="L2389" s="75">
        <v>2389</v>
      </c>
      <c r="M238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89" s="77" t="s">
        <v>2278</v>
      </c>
      <c r="O2389" s="79">
        <v>44529.422280092593</v>
      </c>
      <c r="P2389" s="77" t="s">
        <v>3260</v>
      </c>
      <c r="Q2389" s="77"/>
      <c r="R2389" s="77"/>
      <c r="S2389" s="77"/>
      <c r="T2389" s="79">
        <v>44529.422280092593</v>
      </c>
      <c r="U2389" s="80" t="s">
        <v>5990</v>
      </c>
      <c r="V2389" s="77"/>
      <c r="W2389" s="77"/>
      <c r="X2389" s="81" t="s">
        <v>7989</v>
      </c>
      <c r="Y2389" s="77"/>
    </row>
    <row r="2390" spans="1:25" x14ac:dyDescent="0.25">
      <c r="A2390" s="62" t="s">
        <v>1568</v>
      </c>
      <c r="B2390" s="62" t="s">
        <v>2148</v>
      </c>
      <c r="C2390" s="63"/>
      <c r="D2390" s="64"/>
      <c r="E2390" s="65"/>
      <c r="F2390" s="66"/>
      <c r="G2390" s="63" t="str">
        <f>IF(Edges[[#This Row],[Relationship]]="Tweet","Skip","Show")</f>
        <v>Show</v>
      </c>
      <c r="H2390" s="67"/>
      <c r="I2390" s="68"/>
      <c r="J2390" s="68"/>
      <c r="K2390" s="34"/>
      <c r="L2390" s="75">
        <v>2390</v>
      </c>
      <c r="M239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90" s="77" t="s">
        <v>2278</v>
      </c>
      <c r="O2390" s="79">
        <v>44529.422199074077</v>
      </c>
      <c r="P2390" s="77" t="s">
        <v>3261</v>
      </c>
      <c r="Q2390" s="77"/>
      <c r="R2390" s="77"/>
      <c r="S2390" s="77"/>
      <c r="T2390" s="79">
        <v>44529.422199074077</v>
      </c>
      <c r="U2390" s="80" t="s">
        <v>5991</v>
      </c>
      <c r="V2390" s="77"/>
      <c r="W2390" s="77"/>
      <c r="X2390" s="81" t="s">
        <v>7990</v>
      </c>
      <c r="Y2390" s="77"/>
    </row>
    <row r="2391" spans="1:25" x14ac:dyDescent="0.25">
      <c r="A2391" s="62" t="s">
        <v>1568</v>
      </c>
      <c r="B2391" s="62" t="s">
        <v>2148</v>
      </c>
      <c r="C2391" s="63"/>
      <c r="D2391" s="64"/>
      <c r="E2391" s="65"/>
      <c r="F2391" s="66"/>
      <c r="G2391" s="63" t="str">
        <f>IF(Edges[[#This Row],[Relationship]]="Tweet","Skip","Show")</f>
        <v>Show</v>
      </c>
      <c r="H2391" s="67"/>
      <c r="I2391" s="68"/>
      <c r="J2391" s="68"/>
      <c r="K2391" s="34"/>
      <c r="L2391" s="75">
        <v>2391</v>
      </c>
      <c r="M239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91" s="77" t="s">
        <v>2278</v>
      </c>
      <c r="O2391" s="79">
        <v>44529.422430555554</v>
      </c>
      <c r="P2391" s="77" t="s">
        <v>3262</v>
      </c>
      <c r="Q2391" s="77"/>
      <c r="R2391" s="77"/>
      <c r="S2391" s="77"/>
      <c r="T2391" s="79">
        <v>44529.422430555554</v>
      </c>
      <c r="U2391" s="80" t="s">
        <v>5992</v>
      </c>
      <c r="V2391" s="77"/>
      <c r="W2391" s="77"/>
      <c r="X2391" s="81" t="s">
        <v>7991</v>
      </c>
      <c r="Y2391" s="77"/>
    </row>
    <row r="2392" spans="1:25" x14ac:dyDescent="0.25">
      <c r="A2392" s="62" t="s">
        <v>1568</v>
      </c>
      <c r="B2392" s="62" t="s">
        <v>2149</v>
      </c>
      <c r="C2392" s="63"/>
      <c r="D2392" s="64"/>
      <c r="E2392" s="65"/>
      <c r="F2392" s="66"/>
      <c r="G2392" s="63" t="str">
        <f>IF(Edges[[#This Row],[Relationship]]="Tweet","Skip","Show")</f>
        <v>Show</v>
      </c>
      <c r="H2392" s="67"/>
      <c r="I2392" s="68"/>
      <c r="J2392" s="68"/>
      <c r="K2392" s="34"/>
      <c r="L2392" s="75">
        <v>2392</v>
      </c>
      <c r="M239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92" s="77" t="s">
        <v>2278</v>
      </c>
      <c r="O2392" s="79">
        <v>44529.422465277778</v>
      </c>
      <c r="P2392" s="77" t="s">
        <v>3263</v>
      </c>
      <c r="Q2392" s="77"/>
      <c r="R2392" s="77"/>
      <c r="S2392" s="77"/>
      <c r="T2392" s="79">
        <v>44529.422465277778</v>
      </c>
      <c r="U2392" s="80" t="s">
        <v>5993</v>
      </c>
      <c r="V2392" s="77"/>
      <c r="W2392" s="77"/>
      <c r="X2392" s="81" t="s">
        <v>7992</v>
      </c>
      <c r="Y2392" s="77"/>
    </row>
    <row r="2393" spans="1:25" x14ac:dyDescent="0.25">
      <c r="A2393" s="62" t="s">
        <v>1568</v>
      </c>
      <c r="B2393" s="62" t="s">
        <v>2150</v>
      </c>
      <c r="C2393" s="63"/>
      <c r="D2393" s="64"/>
      <c r="E2393" s="65"/>
      <c r="F2393" s="66"/>
      <c r="G2393" s="63" t="str">
        <f>IF(Edges[[#This Row],[Relationship]]="Tweet","Skip","Show")</f>
        <v>Show</v>
      </c>
      <c r="H2393" s="67"/>
      <c r="I2393" s="68"/>
      <c r="J2393" s="68"/>
      <c r="K2393" s="34"/>
      <c r="L2393" s="75">
        <v>2393</v>
      </c>
      <c r="M239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93" s="77" t="s">
        <v>2278</v>
      </c>
      <c r="O2393" s="79">
        <v>44529.422476851854</v>
      </c>
      <c r="P2393" s="77" t="s">
        <v>3264</v>
      </c>
      <c r="Q2393" s="77"/>
      <c r="R2393" s="77"/>
      <c r="S2393" s="77"/>
      <c r="T2393" s="79">
        <v>44529.422476851854</v>
      </c>
      <c r="U2393" s="80" t="s">
        <v>5994</v>
      </c>
      <c r="V2393" s="77"/>
      <c r="W2393" s="77"/>
      <c r="X2393" s="81" t="s">
        <v>7993</v>
      </c>
      <c r="Y2393" s="77"/>
    </row>
    <row r="2394" spans="1:25" x14ac:dyDescent="0.25">
      <c r="A2394" s="62" t="s">
        <v>1568</v>
      </c>
      <c r="B2394" s="62" t="s">
        <v>2151</v>
      </c>
      <c r="C2394" s="63"/>
      <c r="D2394" s="64"/>
      <c r="E2394" s="65"/>
      <c r="F2394" s="66"/>
      <c r="G2394" s="63" t="str">
        <f>IF(Edges[[#This Row],[Relationship]]="Tweet","Skip","Show")</f>
        <v>Show</v>
      </c>
      <c r="H2394" s="67"/>
      <c r="I2394" s="68"/>
      <c r="J2394" s="68"/>
      <c r="K2394" s="34"/>
      <c r="L2394" s="75">
        <v>2394</v>
      </c>
      <c r="M239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94" s="77" t="s">
        <v>2278</v>
      </c>
      <c r="O2394" s="79">
        <v>44529.422685185185</v>
      </c>
      <c r="P2394" s="77" t="s">
        <v>3265</v>
      </c>
      <c r="Q2394" s="77"/>
      <c r="R2394" s="77"/>
      <c r="S2394" s="77" t="s">
        <v>4223</v>
      </c>
      <c r="T2394" s="79">
        <v>44529.422685185185</v>
      </c>
      <c r="U2394" s="80" t="s">
        <v>5995</v>
      </c>
      <c r="V2394" s="77"/>
      <c r="W2394" s="77"/>
      <c r="X2394" s="81" t="s">
        <v>7994</v>
      </c>
      <c r="Y2394" s="77"/>
    </row>
    <row r="2395" spans="1:25" x14ac:dyDescent="0.25">
      <c r="A2395" s="62" t="s">
        <v>1568</v>
      </c>
      <c r="B2395" s="62" t="s">
        <v>2152</v>
      </c>
      <c r="C2395" s="63"/>
      <c r="D2395" s="64"/>
      <c r="E2395" s="65"/>
      <c r="F2395" s="66"/>
      <c r="G2395" s="63" t="str">
        <f>IF(Edges[[#This Row],[Relationship]]="Tweet","Skip","Show")</f>
        <v>Show</v>
      </c>
      <c r="H2395" s="67"/>
      <c r="I2395" s="68"/>
      <c r="J2395" s="68"/>
      <c r="K2395" s="34"/>
      <c r="L2395" s="75">
        <v>2395</v>
      </c>
      <c r="M239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95" s="77" t="s">
        <v>2278</v>
      </c>
      <c r="O2395" s="79">
        <v>44529.422743055555</v>
      </c>
      <c r="P2395" s="77" t="s">
        <v>3266</v>
      </c>
      <c r="Q2395" s="80" t="s">
        <v>3939</v>
      </c>
      <c r="R2395" s="77" t="s">
        <v>4097</v>
      </c>
      <c r="S2395" s="77"/>
      <c r="T2395" s="79">
        <v>44529.422743055555</v>
      </c>
      <c r="U2395" s="80" t="s">
        <v>5996</v>
      </c>
      <c r="V2395" s="77"/>
      <c r="W2395" s="77"/>
      <c r="X2395" s="81" t="s">
        <v>7995</v>
      </c>
      <c r="Y2395" s="77"/>
    </row>
    <row r="2396" spans="1:25" x14ac:dyDescent="0.25">
      <c r="A2396" s="62" t="s">
        <v>1568</v>
      </c>
      <c r="B2396" s="62" t="s">
        <v>2153</v>
      </c>
      <c r="C2396" s="63"/>
      <c r="D2396" s="64"/>
      <c r="E2396" s="65"/>
      <c r="F2396" s="66"/>
      <c r="G2396" s="63" t="str">
        <f>IF(Edges[[#This Row],[Relationship]]="Tweet","Skip","Show")</f>
        <v>Show</v>
      </c>
      <c r="H2396" s="67"/>
      <c r="I2396" s="68"/>
      <c r="J2396" s="68"/>
      <c r="K2396" s="34"/>
      <c r="L2396" s="75">
        <v>2396</v>
      </c>
      <c r="M239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96" s="77" t="s">
        <v>2278</v>
      </c>
      <c r="O2396" s="79">
        <v>44529.422905092593</v>
      </c>
      <c r="P2396" s="77" t="s">
        <v>3267</v>
      </c>
      <c r="Q2396" s="77"/>
      <c r="R2396" s="77"/>
      <c r="S2396" s="77"/>
      <c r="T2396" s="79">
        <v>44529.422905092593</v>
      </c>
      <c r="U2396" s="80" t="s">
        <v>5997</v>
      </c>
      <c r="V2396" s="77"/>
      <c r="W2396" s="77"/>
      <c r="X2396" s="81" t="s">
        <v>7996</v>
      </c>
      <c r="Y2396" s="77"/>
    </row>
    <row r="2397" spans="1:25" x14ac:dyDescent="0.25">
      <c r="A2397" s="62" t="s">
        <v>1568</v>
      </c>
      <c r="B2397" s="62" t="s">
        <v>2154</v>
      </c>
      <c r="C2397" s="63"/>
      <c r="D2397" s="64"/>
      <c r="E2397" s="65"/>
      <c r="F2397" s="66"/>
      <c r="G2397" s="63" t="str">
        <f>IF(Edges[[#This Row],[Relationship]]="Tweet","Skip","Show")</f>
        <v>Show</v>
      </c>
      <c r="H2397" s="67"/>
      <c r="I2397" s="68"/>
      <c r="J2397" s="68"/>
      <c r="K2397" s="34"/>
      <c r="L2397" s="75">
        <v>2397</v>
      </c>
      <c r="M239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97" s="77" t="s">
        <v>2278</v>
      </c>
      <c r="O2397" s="79">
        <v>44529.42292824074</v>
      </c>
      <c r="P2397" s="77" t="s">
        <v>3268</v>
      </c>
      <c r="Q2397" s="77"/>
      <c r="R2397" s="77"/>
      <c r="S2397" s="77" t="s">
        <v>4224</v>
      </c>
      <c r="T2397" s="79">
        <v>44529.42292824074</v>
      </c>
      <c r="U2397" s="80" t="s">
        <v>5998</v>
      </c>
      <c r="V2397" s="77"/>
      <c r="W2397" s="77"/>
      <c r="X2397" s="81" t="s">
        <v>7997</v>
      </c>
      <c r="Y2397" s="77"/>
    </row>
    <row r="2398" spans="1:25" x14ac:dyDescent="0.25">
      <c r="A2398" s="62" t="s">
        <v>1568</v>
      </c>
      <c r="B2398" s="62" t="s">
        <v>2155</v>
      </c>
      <c r="C2398" s="63"/>
      <c r="D2398" s="64"/>
      <c r="E2398" s="65"/>
      <c r="F2398" s="66"/>
      <c r="G2398" s="63" t="str">
        <f>IF(Edges[[#This Row],[Relationship]]="Tweet","Skip","Show")</f>
        <v>Show</v>
      </c>
      <c r="H2398" s="67"/>
      <c r="I2398" s="68"/>
      <c r="J2398" s="68"/>
      <c r="K2398" s="34"/>
      <c r="L2398" s="75">
        <v>2398</v>
      </c>
      <c r="M239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98" s="77" t="s">
        <v>2278</v>
      </c>
      <c r="O2398" s="79">
        <v>44529.42292824074</v>
      </c>
      <c r="P2398" s="77" t="s">
        <v>3268</v>
      </c>
      <c r="Q2398" s="77"/>
      <c r="R2398" s="77"/>
      <c r="S2398" s="77" t="s">
        <v>4224</v>
      </c>
      <c r="T2398" s="79">
        <v>44529.42292824074</v>
      </c>
      <c r="U2398" s="80" t="s">
        <v>5998</v>
      </c>
      <c r="V2398" s="77"/>
      <c r="W2398" s="77"/>
      <c r="X2398" s="81" t="s">
        <v>7997</v>
      </c>
      <c r="Y2398" s="77"/>
    </row>
    <row r="2399" spans="1:25" x14ac:dyDescent="0.25">
      <c r="A2399" s="62" t="s">
        <v>1568</v>
      </c>
      <c r="B2399" s="62" t="s">
        <v>2156</v>
      </c>
      <c r="C2399" s="63"/>
      <c r="D2399" s="64"/>
      <c r="E2399" s="65"/>
      <c r="F2399" s="66"/>
      <c r="G2399" s="63" t="str">
        <f>IF(Edges[[#This Row],[Relationship]]="Tweet","Skip","Show")</f>
        <v>Show</v>
      </c>
      <c r="H2399" s="67"/>
      <c r="I2399" s="68"/>
      <c r="J2399" s="68"/>
      <c r="K2399" s="34"/>
      <c r="L2399" s="75">
        <v>2399</v>
      </c>
      <c r="M239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399" s="77" t="s">
        <v>2278</v>
      </c>
      <c r="O2399" s="79">
        <v>44529.422951388886</v>
      </c>
      <c r="P2399" s="77" t="s">
        <v>3269</v>
      </c>
      <c r="Q2399" s="77"/>
      <c r="R2399" s="77"/>
      <c r="S2399" s="77" t="s">
        <v>4225</v>
      </c>
      <c r="T2399" s="79">
        <v>44529.422951388886</v>
      </c>
      <c r="U2399" s="80" t="s">
        <v>5999</v>
      </c>
      <c r="V2399" s="77"/>
      <c r="W2399" s="77"/>
      <c r="X2399" s="81" t="s">
        <v>7998</v>
      </c>
      <c r="Y2399" s="77"/>
    </row>
    <row r="2400" spans="1:25" x14ac:dyDescent="0.25">
      <c r="A2400" s="62" t="s">
        <v>1568</v>
      </c>
      <c r="B2400" s="62" t="s">
        <v>2157</v>
      </c>
      <c r="C2400" s="63"/>
      <c r="D2400" s="64"/>
      <c r="E2400" s="65"/>
      <c r="F2400" s="66"/>
      <c r="G2400" s="63" t="str">
        <f>IF(Edges[[#This Row],[Relationship]]="Tweet","Skip","Show")</f>
        <v>Show</v>
      </c>
      <c r="H2400" s="67"/>
      <c r="I2400" s="68"/>
      <c r="J2400" s="68"/>
      <c r="K2400" s="34"/>
      <c r="L2400" s="75">
        <v>2400</v>
      </c>
      <c r="M240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00" s="77" t="s">
        <v>2278</v>
      </c>
      <c r="O2400" s="79">
        <v>44529.422974537039</v>
      </c>
      <c r="P2400" s="77" t="s">
        <v>3270</v>
      </c>
      <c r="Q2400" s="77"/>
      <c r="R2400" s="77"/>
      <c r="S2400" s="77"/>
      <c r="T2400" s="79">
        <v>44529.422974537039</v>
      </c>
      <c r="U2400" s="80" t="s">
        <v>6000</v>
      </c>
      <c r="V2400" s="77"/>
      <c r="W2400" s="77"/>
      <c r="X2400" s="81" t="s">
        <v>7999</v>
      </c>
      <c r="Y2400" s="77"/>
    </row>
    <row r="2401" spans="1:25" x14ac:dyDescent="0.25">
      <c r="A2401" s="62" t="s">
        <v>1568</v>
      </c>
      <c r="B2401" s="62" t="s">
        <v>2158</v>
      </c>
      <c r="C2401" s="63"/>
      <c r="D2401" s="64"/>
      <c r="E2401" s="65"/>
      <c r="F2401" s="66"/>
      <c r="G2401" s="63" t="str">
        <f>IF(Edges[[#This Row],[Relationship]]="Tweet","Skip","Show")</f>
        <v>Show</v>
      </c>
      <c r="H2401" s="67"/>
      <c r="I2401" s="68"/>
      <c r="J2401" s="68"/>
      <c r="K2401" s="34"/>
      <c r="L2401" s="75">
        <v>2401</v>
      </c>
      <c r="M240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01" s="77" t="s">
        <v>2278</v>
      </c>
      <c r="O2401" s="79">
        <v>44529.423113425924</v>
      </c>
      <c r="P2401" s="77" t="s">
        <v>3271</v>
      </c>
      <c r="Q2401" s="77"/>
      <c r="R2401" s="77"/>
      <c r="S2401" s="77"/>
      <c r="T2401" s="79">
        <v>44529.423113425924</v>
      </c>
      <c r="U2401" s="80" t="s">
        <v>6001</v>
      </c>
      <c r="V2401" s="77"/>
      <c r="W2401" s="77"/>
      <c r="X2401" s="81" t="s">
        <v>8000</v>
      </c>
      <c r="Y2401" s="77"/>
    </row>
    <row r="2402" spans="1:25" x14ac:dyDescent="0.25">
      <c r="A2402" s="62" t="s">
        <v>1568</v>
      </c>
      <c r="B2402" s="62" t="s">
        <v>2159</v>
      </c>
      <c r="C2402" s="63"/>
      <c r="D2402" s="64"/>
      <c r="E2402" s="65"/>
      <c r="F2402" s="66"/>
      <c r="G2402" s="63" t="str">
        <f>IF(Edges[[#This Row],[Relationship]]="Tweet","Skip","Show")</f>
        <v>Show</v>
      </c>
      <c r="H2402" s="67"/>
      <c r="I2402" s="68"/>
      <c r="J2402" s="68"/>
      <c r="K2402" s="34"/>
      <c r="L2402" s="75">
        <v>2402</v>
      </c>
      <c r="M240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02" s="77" t="s">
        <v>2278</v>
      </c>
      <c r="O2402" s="79">
        <v>44529.423136574071</v>
      </c>
      <c r="P2402" s="77" t="s">
        <v>3272</v>
      </c>
      <c r="Q2402" s="77"/>
      <c r="R2402" s="77"/>
      <c r="S2402" s="77"/>
      <c r="T2402" s="79">
        <v>44529.423136574071</v>
      </c>
      <c r="U2402" s="80" t="s">
        <v>6002</v>
      </c>
      <c r="V2402" s="77"/>
      <c r="W2402" s="77"/>
      <c r="X2402" s="81" t="s">
        <v>8001</v>
      </c>
      <c r="Y2402" s="77"/>
    </row>
    <row r="2403" spans="1:25" x14ac:dyDescent="0.25">
      <c r="A2403" s="62" t="s">
        <v>1568</v>
      </c>
      <c r="B2403" s="62" t="s">
        <v>2160</v>
      </c>
      <c r="C2403" s="63"/>
      <c r="D2403" s="64"/>
      <c r="E2403" s="65"/>
      <c r="F2403" s="66"/>
      <c r="G2403" s="63" t="str">
        <f>IF(Edges[[#This Row],[Relationship]]="Tweet","Skip","Show")</f>
        <v>Show</v>
      </c>
      <c r="H2403" s="67"/>
      <c r="I2403" s="68"/>
      <c r="J2403" s="68"/>
      <c r="K2403" s="34"/>
      <c r="L2403" s="75">
        <v>2403</v>
      </c>
      <c r="M240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03" s="77" t="s">
        <v>2278</v>
      </c>
      <c r="O2403" s="79">
        <v>44529.471759259257</v>
      </c>
      <c r="P2403" s="77" t="s">
        <v>3273</v>
      </c>
      <c r="Q2403" s="77"/>
      <c r="R2403" s="77"/>
      <c r="S2403" s="77" t="s">
        <v>4226</v>
      </c>
      <c r="T2403" s="79">
        <v>44529.471759259257</v>
      </c>
      <c r="U2403" s="80" t="s">
        <v>6003</v>
      </c>
      <c r="V2403" s="77"/>
      <c r="W2403" s="77"/>
      <c r="X2403" s="81" t="s">
        <v>8002</v>
      </c>
      <c r="Y2403" s="77"/>
    </row>
    <row r="2404" spans="1:25" x14ac:dyDescent="0.25">
      <c r="A2404" s="62" t="s">
        <v>1568</v>
      </c>
      <c r="B2404" s="62" t="s">
        <v>2160</v>
      </c>
      <c r="C2404" s="63"/>
      <c r="D2404" s="64"/>
      <c r="E2404" s="65"/>
      <c r="F2404" s="66"/>
      <c r="G2404" s="63" t="str">
        <f>IF(Edges[[#This Row],[Relationship]]="Tweet","Skip","Show")</f>
        <v>Show</v>
      </c>
      <c r="H2404" s="67"/>
      <c r="I2404" s="68"/>
      <c r="J2404" s="68"/>
      <c r="K2404" s="34"/>
      <c r="L2404" s="75">
        <v>2404</v>
      </c>
      <c r="M240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04" s="77" t="s">
        <v>2278</v>
      </c>
      <c r="O2404" s="79">
        <v>44529.471782407411</v>
      </c>
      <c r="P2404" s="77" t="s">
        <v>3274</v>
      </c>
      <c r="Q2404" s="77"/>
      <c r="R2404" s="77"/>
      <c r="S2404" s="77"/>
      <c r="T2404" s="79">
        <v>44529.471782407411</v>
      </c>
      <c r="U2404" s="80" t="s">
        <v>6004</v>
      </c>
      <c r="V2404" s="77"/>
      <c r="W2404" s="77"/>
      <c r="X2404" s="81" t="s">
        <v>8003</v>
      </c>
      <c r="Y2404" s="77"/>
    </row>
    <row r="2405" spans="1:25" x14ac:dyDescent="0.25">
      <c r="A2405" s="62" t="s">
        <v>1568</v>
      </c>
      <c r="B2405" s="62" t="s">
        <v>2161</v>
      </c>
      <c r="C2405" s="63"/>
      <c r="D2405" s="64"/>
      <c r="E2405" s="65"/>
      <c r="F2405" s="66"/>
      <c r="G2405" s="63" t="str">
        <f>IF(Edges[[#This Row],[Relationship]]="Tweet","Skip","Show")</f>
        <v>Show</v>
      </c>
      <c r="H2405" s="67"/>
      <c r="I2405" s="68"/>
      <c r="J2405" s="68"/>
      <c r="K2405" s="34"/>
      <c r="L2405" s="75">
        <v>2405</v>
      </c>
      <c r="M240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05" s="77" t="s">
        <v>2278</v>
      </c>
      <c r="O2405" s="79">
        <v>44529.471782407411</v>
      </c>
      <c r="P2405" s="77" t="s">
        <v>3274</v>
      </c>
      <c r="Q2405" s="77"/>
      <c r="R2405" s="77"/>
      <c r="S2405" s="77"/>
      <c r="T2405" s="79">
        <v>44529.471782407411</v>
      </c>
      <c r="U2405" s="80" t="s">
        <v>6004</v>
      </c>
      <c r="V2405" s="77"/>
      <c r="W2405" s="77"/>
      <c r="X2405" s="81" t="s">
        <v>8003</v>
      </c>
      <c r="Y2405" s="77"/>
    </row>
    <row r="2406" spans="1:25" x14ac:dyDescent="0.25">
      <c r="A2406" s="62" t="s">
        <v>1568</v>
      </c>
      <c r="B2406" s="62" t="s">
        <v>2162</v>
      </c>
      <c r="C2406" s="63"/>
      <c r="D2406" s="64"/>
      <c r="E2406" s="65"/>
      <c r="F2406" s="66"/>
      <c r="G2406" s="63" t="str">
        <f>IF(Edges[[#This Row],[Relationship]]="Tweet","Skip","Show")</f>
        <v>Show</v>
      </c>
      <c r="H2406" s="67"/>
      <c r="I2406" s="68"/>
      <c r="J2406" s="68"/>
      <c r="K2406" s="34"/>
      <c r="L2406" s="75">
        <v>2406</v>
      </c>
      <c r="M240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06" s="77" t="s">
        <v>2278</v>
      </c>
      <c r="O2406" s="79">
        <v>44529.472048611111</v>
      </c>
      <c r="P2406" s="77" t="s">
        <v>3275</v>
      </c>
      <c r="Q2406" s="77"/>
      <c r="R2406" s="77"/>
      <c r="S2406" s="77"/>
      <c r="T2406" s="79">
        <v>44529.472048611111</v>
      </c>
      <c r="U2406" s="80" t="s">
        <v>6005</v>
      </c>
      <c r="V2406" s="77"/>
      <c r="W2406" s="77"/>
      <c r="X2406" s="81" t="s">
        <v>8004</v>
      </c>
      <c r="Y2406" s="77"/>
    </row>
    <row r="2407" spans="1:25" x14ac:dyDescent="0.25">
      <c r="A2407" s="62" t="s">
        <v>1568</v>
      </c>
      <c r="B2407" s="62" t="s">
        <v>2163</v>
      </c>
      <c r="C2407" s="63"/>
      <c r="D2407" s="64"/>
      <c r="E2407" s="65"/>
      <c r="F2407" s="66"/>
      <c r="G2407" s="63" t="str">
        <f>IF(Edges[[#This Row],[Relationship]]="Tweet","Skip","Show")</f>
        <v>Show</v>
      </c>
      <c r="H2407" s="67"/>
      <c r="I2407" s="68"/>
      <c r="J2407" s="68"/>
      <c r="K2407" s="34"/>
      <c r="L2407" s="75">
        <v>2407</v>
      </c>
      <c r="M240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07" s="77" t="s">
        <v>2278</v>
      </c>
      <c r="O2407" s="79">
        <v>44529.472222222219</v>
      </c>
      <c r="P2407" s="77" t="s">
        <v>3276</v>
      </c>
      <c r="Q2407" s="77"/>
      <c r="R2407" s="77"/>
      <c r="S2407" s="77"/>
      <c r="T2407" s="79">
        <v>44529.472222222219</v>
      </c>
      <c r="U2407" s="80" t="s">
        <v>6006</v>
      </c>
      <c r="V2407" s="77"/>
      <c r="W2407" s="77"/>
      <c r="X2407" s="81" t="s">
        <v>8005</v>
      </c>
      <c r="Y2407" s="77"/>
    </row>
    <row r="2408" spans="1:25" x14ac:dyDescent="0.25">
      <c r="A2408" s="62" t="s">
        <v>1568</v>
      </c>
      <c r="B2408" s="62" t="s">
        <v>2164</v>
      </c>
      <c r="C2408" s="63"/>
      <c r="D2408" s="64"/>
      <c r="E2408" s="65"/>
      <c r="F2408" s="66"/>
      <c r="G2408" s="63" t="str">
        <f>IF(Edges[[#This Row],[Relationship]]="Tweet","Skip","Show")</f>
        <v>Show</v>
      </c>
      <c r="H2408" s="67"/>
      <c r="I2408" s="68"/>
      <c r="J2408" s="68"/>
      <c r="K2408" s="34"/>
      <c r="L2408" s="75">
        <v>2408</v>
      </c>
      <c r="M240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08" s="77" t="s">
        <v>2278</v>
      </c>
      <c r="O2408" s="79">
        <v>44529.472627314812</v>
      </c>
      <c r="P2408" s="77" t="s">
        <v>3277</v>
      </c>
      <c r="Q2408" s="77"/>
      <c r="R2408" s="77"/>
      <c r="S2408" s="77"/>
      <c r="T2408" s="79">
        <v>44529.472627314812</v>
      </c>
      <c r="U2408" s="80" t="s">
        <v>6007</v>
      </c>
      <c r="V2408" s="77"/>
      <c r="W2408" s="77"/>
      <c r="X2408" s="81" t="s">
        <v>8006</v>
      </c>
      <c r="Y2408" s="77"/>
    </row>
    <row r="2409" spans="1:25" x14ac:dyDescent="0.25">
      <c r="A2409" s="62" t="s">
        <v>1568</v>
      </c>
      <c r="B2409" s="62" t="s">
        <v>2165</v>
      </c>
      <c r="C2409" s="63"/>
      <c r="D2409" s="64"/>
      <c r="E2409" s="65"/>
      <c r="F2409" s="66"/>
      <c r="G2409" s="63" t="str">
        <f>IF(Edges[[#This Row],[Relationship]]="Tweet","Skip","Show")</f>
        <v>Show</v>
      </c>
      <c r="H2409" s="67"/>
      <c r="I2409" s="68"/>
      <c r="J2409" s="68"/>
      <c r="K2409" s="34"/>
      <c r="L2409" s="75">
        <v>2409</v>
      </c>
      <c r="M240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09" s="77" t="s">
        <v>2278</v>
      </c>
      <c r="O2409" s="79">
        <v>44529.473055555558</v>
      </c>
      <c r="P2409" s="77" t="s">
        <v>3278</v>
      </c>
      <c r="Q2409" s="77"/>
      <c r="R2409" s="77"/>
      <c r="S2409" s="77"/>
      <c r="T2409" s="79">
        <v>44529.473055555558</v>
      </c>
      <c r="U2409" s="80" t="s">
        <v>6008</v>
      </c>
      <c r="V2409" s="77"/>
      <c r="W2409" s="77"/>
      <c r="X2409" s="81" t="s">
        <v>8007</v>
      </c>
      <c r="Y2409" s="77"/>
    </row>
    <row r="2410" spans="1:25" x14ac:dyDescent="0.25">
      <c r="A2410" s="62" t="s">
        <v>1568</v>
      </c>
      <c r="B2410" s="62" t="s">
        <v>2166</v>
      </c>
      <c r="C2410" s="63"/>
      <c r="D2410" s="64"/>
      <c r="E2410" s="65"/>
      <c r="F2410" s="66"/>
      <c r="G2410" s="63" t="str">
        <f>IF(Edges[[#This Row],[Relationship]]="Tweet","Skip","Show")</f>
        <v>Show</v>
      </c>
      <c r="H2410" s="67"/>
      <c r="I2410" s="68"/>
      <c r="J2410" s="68"/>
      <c r="K2410" s="34"/>
      <c r="L2410" s="75">
        <v>2410</v>
      </c>
      <c r="M241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10" s="77" t="s">
        <v>2278</v>
      </c>
      <c r="O2410" s="79">
        <v>44529.473368055558</v>
      </c>
      <c r="P2410" s="77" t="s">
        <v>3279</v>
      </c>
      <c r="Q2410" s="77"/>
      <c r="R2410" s="77"/>
      <c r="S2410" s="77"/>
      <c r="T2410" s="79">
        <v>44529.473368055558</v>
      </c>
      <c r="U2410" s="80" t="s">
        <v>6009</v>
      </c>
      <c r="V2410" s="77"/>
      <c r="W2410" s="77"/>
      <c r="X2410" s="81" t="s">
        <v>8008</v>
      </c>
      <c r="Y2410" s="77"/>
    </row>
    <row r="2411" spans="1:25" x14ac:dyDescent="0.25">
      <c r="A2411" s="62" t="s">
        <v>1568</v>
      </c>
      <c r="B2411" s="62" t="s">
        <v>2167</v>
      </c>
      <c r="C2411" s="63"/>
      <c r="D2411" s="64"/>
      <c r="E2411" s="65"/>
      <c r="F2411" s="66"/>
      <c r="G2411" s="63" t="str">
        <f>IF(Edges[[#This Row],[Relationship]]="Tweet","Skip","Show")</f>
        <v>Show</v>
      </c>
      <c r="H2411" s="67"/>
      <c r="I2411" s="68"/>
      <c r="J2411" s="68"/>
      <c r="K2411" s="34"/>
      <c r="L2411" s="75">
        <v>2411</v>
      </c>
      <c r="M241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11" s="77" t="s">
        <v>2278</v>
      </c>
      <c r="O2411" s="79">
        <v>44529.473425925928</v>
      </c>
      <c r="P2411" s="77" t="s">
        <v>3280</v>
      </c>
      <c r="Q2411" s="77"/>
      <c r="R2411" s="77"/>
      <c r="S2411" s="77"/>
      <c r="T2411" s="79">
        <v>44529.473425925928</v>
      </c>
      <c r="U2411" s="80" t="s">
        <v>6010</v>
      </c>
      <c r="V2411" s="77"/>
      <c r="W2411" s="77"/>
      <c r="X2411" s="81" t="s">
        <v>8009</v>
      </c>
      <c r="Y2411" s="77"/>
    </row>
    <row r="2412" spans="1:25" x14ac:dyDescent="0.25">
      <c r="A2412" s="62" t="s">
        <v>1568</v>
      </c>
      <c r="B2412" s="62" t="s">
        <v>2168</v>
      </c>
      <c r="C2412" s="63"/>
      <c r="D2412" s="64"/>
      <c r="E2412" s="65"/>
      <c r="F2412" s="66"/>
      <c r="G2412" s="63" t="str">
        <f>IF(Edges[[#This Row],[Relationship]]="Tweet","Skip","Show")</f>
        <v>Show</v>
      </c>
      <c r="H2412" s="67"/>
      <c r="I2412" s="68"/>
      <c r="J2412" s="68"/>
      <c r="K2412" s="34"/>
      <c r="L2412" s="75">
        <v>2412</v>
      </c>
      <c r="M241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12" s="77" t="s">
        <v>2278</v>
      </c>
      <c r="O2412" s="79">
        <v>44529.473599537036</v>
      </c>
      <c r="P2412" s="77" t="s">
        <v>3281</v>
      </c>
      <c r="Q2412" s="77"/>
      <c r="R2412" s="77"/>
      <c r="S2412" s="77" t="s">
        <v>4227</v>
      </c>
      <c r="T2412" s="79">
        <v>44529.473599537036</v>
      </c>
      <c r="U2412" s="80" t="s">
        <v>6011</v>
      </c>
      <c r="V2412" s="77"/>
      <c r="W2412" s="77"/>
      <c r="X2412" s="81" t="s">
        <v>8010</v>
      </c>
      <c r="Y2412" s="77"/>
    </row>
    <row r="2413" spans="1:25" x14ac:dyDescent="0.25">
      <c r="A2413" s="62" t="s">
        <v>1568</v>
      </c>
      <c r="B2413" s="62" t="s">
        <v>2169</v>
      </c>
      <c r="C2413" s="63"/>
      <c r="D2413" s="64"/>
      <c r="E2413" s="65"/>
      <c r="F2413" s="66"/>
      <c r="G2413" s="63" t="str">
        <f>IF(Edges[[#This Row],[Relationship]]="Tweet","Skip","Show")</f>
        <v>Show</v>
      </c>
      <c r="H2413" s="67"/>
      <c r="I2413" s="68"/>
      <c r="J2413" s="68"/>
      <c r="K2413" s="34"/>
      <c r="L2413" s="75">
        <v>2413</v>
      </c>
      <c r="M241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13" s="77" t="s">
        <v>2278</v>
      </c>
      <c r="O2413" s="79">
        <v>44529.473599537036</v>
      </c>
      <c r="P2413" s="77" t="s">
        <v>3281</v>
      </c>
      <c r="Q2413" s="77"/>
      <c r="R2413" s="77"/>
      <c r="S2413" s="77" t="s">
        <v>4227</v>
      </c>
      <c r="T2413" s="79">
        <v>44529.473599537036</v>
      </c>
      <c r="U2413" s="80" t="s">
        <v>6011</v>
      </c>
      <c r="V2413" s="77"/>
      <c r="W2413" s="77"/>
      <c r="X2413" s="81" t="s">
        <v>8010</v>
      </c>
      <c r="Y2413" s="77"/>
    </row>
    <row r="2414" spans="1:25" x14ac:dyDescent="0.25">
      <c r="A2414" s="62" t="s">
        <v>1568</v>
      </c>
      <c r="B2414" s="62" t="s">
        <v>2170</v>
      </c>
      <c r="C2414" s="63"/>
      <c r="D2414" s="64"/>
      <c r="E2414" s="65"/>
      <c r="F2414" s="66"/>
      <c r="G2414" s="63" t="str">
        <f>IF(Edges[[#This Row],[Relationship]]="Tweet","Skip","Show")</f>
        <v>Show</v>
      </c>
      <c r="H2414" s="67"/>
      <c r="I2414" s="68"/>
      <c r="J2414" s="68"/>
      <c r="K2414" s="34"/>
      <c r="L2414" s="75">
        <v>2414</v>
      </c>
      <c r="M241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14" s="77" t="s">
        <v>2278</v>
      </c>
      <c r="O2414" s="79">
        <v>44529.474826388891</v>
      </c>
      <c r="P2414" s="77" t="s">
        <v>3282</v>
      </c>
      <c r="Q2414" s="77"/>
      <c r="R2414" s="77"/>
      <c r="S2414" s="77"/>
      <c r="T2414" s="79">
        <v>44529.474826388891</v>
      </c>
      <c r="U2414" s="80" t="s">
        <v>6012</v>
      </c>
      <c r="V2414" s="77"/>
      <c r="W2414" s="77"/>
      <c r="X2414" s="81" t="s">
        <v>8011</v>
      </c>
      <c r="Y2414" s="77"/>
    </row>
    <row r="2415" spans="1:25" x14ac:dyDescent="0.25">
      <c r="A2415" s="62" t="s">
        <v>1568</v>
      </c>
      <c r="B2415" s="62" t="s">
        <v>2171</v>
      </c>
      <c r="C2415" s="63"/>
      <c r="D2415" s="64"/>
      <c r="E2415" s="65"/>
      <c r="F2415" s="66"/>
      <c r="G2415" s="63" t="str">
        <f>IF(Edges[[#This Row],[Relationship]]="Tweet","Skip","Show")</f>
        <v>Show</v>
      </c>
      <c r="H2415" s="67"/>
      <c r="I2415" s="68"/>
      <c r="J2415" s="68"/>
      <c r="K2415" s="34"/>
      <c r="L2415" s="75">
        <v>2415</v>
      </c>
      <c r="M241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15" s="77" t="s">
        <v>2278</v>
      </c>
      <c r="O2415" s="79">
        <v>44529.421817129631</v>
      </c>
      <c r="P2415" s="77" t="s">
        <v>3283</v>
      </c>
      <c r="Q2415" s="77"/>
      <c r="R2415" s="77"/>
      <c r="S2415" s="77"/>
      <c r="T2415" s="79">
        <v>44529.421817129631</v>
      </c>
      <c r="U2415" s="80" t="s">
        <v>6013</v>
      </c>
      <c r="V2415" s="77"/>
      <c r="W2415" s="77"/>
      <c r="X2415" s="81" t="s">
        <v>8012</v>
      </c>
      <c r="Y2415" s="77"/>
    </row>
    <row r="2416" spans="1:25" x14ac:dyDescent="0.25">
      <c r="A2416" s="62" t="s">
        <v>1568</v>
      </c>
      <c r="B2416" s="62" t="s">
        <v>2171</v>
      </c>
      <c r="C2416" s="63"/>
      <c r="D2416" s="64"/>
      <c r="E2416" s="65"/>
      <c r="F2416" s="66"/>
      <c r="G2416" s="63" t="str">
        <f>IF(Edges[[#This Row],[Relationship]]="Tweet","Skip","Show")</f>
        <v>Show</v>
      </c>
      <c r="H2416" s="67"/>
      <c r="I2416" s="68"/>
      <c r="J2416" s="68"/>
      <c r="K2416" s="34"/>
      <c r="L2416" s="75">
        <v>2416</v>
      </c>
      <c r="M241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16" s="77" t="s">
        <v>2278</v>
      </c>
      <c r="O2416" s="79">
        <v>44529.475023148145</v>
      </c>
      <c r="P2416" s="77" t="s">
        <v>3284</v>
      </c>
      <c r="Q2416" s="77"/>
      <c r="R2416" s="77"/>
      <c r="S2416" s="77"/>
      <c r="T2416" s="79">
        <v>44529.475023148145</v>
      </c>
      <c r="U2416" s="80" t="s">
        <v>6014</v>
      </c>
      <c r="V2416" s="77"/>
      <c r="W2416" s="77"/>
      <c r="X2416" s="81" t="s">
        <v>8013</v>
      </c>
      <c r="Y2416" s="77"/>
    </row>
    <row r="2417" spans="1:25" x14ac:dyDescent="0.25">
      <c r="A2417" s="62" t="s">
        <v>1568</v>
      </c>
      <c r="B2417" s="62" t="s">
        <v>2172</v>
      </c>
      <c r="C2417" s="63"/>
      <c r="D2417" s="64"/>
      <c r="E2417" s="65"/>
      <c r="F2417" s="66"/>
      <c r="G2417" s="63" t="str">
        <f>IF(Edges[[#This Row],[Relationship]]="Tweet","Skip","Show")</f>
        <v>Show</v>
      </c>
      <c r="H2417" s="67"/>
      <c r="I2417" s="68"/>
      <c r="J2417" s="68"/>
      <c r="K2417" s="34"/>
      <c r="L2417" s="75">
        <v>2417</v>
      </c>
      <c r="M241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17" s="77" t="s">
        <v>2278</v>
      </c>
      <c r="O2417" s="79">
        <v>44529.475092592591</v>
      </c>
      <c r="P2417" s="77" t="s">
        <v>3285</v>
      </c>
      <c r="Q2417" s="77"/>
      <c r="R2417" s="77"/>
      <c r="S2417" s="77" t="s">
        <v>4228</v>
      </c>
      <c r="T2417" s="79">
        <v>44529.475092592591</v>
      </c>
      <c r="U2417" s="80" t="s">
        <v>6015</v>
      </c>
      <c r="V2417" s="77"/>
      <c r="W2417" s="77"/>
      <c r="X2417" s="81" t="s">
        <v>8014</v>
      </c>
      <c r="Y2417" s="77"/>
    </row>
    <row r="2418" spans="1:25" x14ac:dyDescent="0.25">
      <c r="A2418" s="62" t="s">
        <v>1568</v>
      </c>
      <c r="B2418" s="62" t="s">
        <v>2173</v>
      </c>
      <c r="C2418" s="63"/>
      <c r="D2418" s="64"/>
      <c r="E2418" s="65"/>
      <c r="F2418" s="66"/>
      <c r="G2418" s="63" t="str">
        <f>IF(Edges[[#This Row],[Relationship]]="Tweet","Skip","Show")</f>
        <v>Show</v>
      </c>
      <c r="H2418" s="67"/>
      <c r="I2418" s="68"/>
      <c r="J2418" s="68"/>
      <c r="K2418" s="34"/>
      <c r="L2418" s="75">
        <v>2418</v>
      </c>
      <c r="M241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18" s="77" t="s">
        <v>2278</v>
      </c>
      <c r="O2418" s="79">
        <v>44529.47519675926</v>
      </c>
      <c r="P2418" s="77" t="s">
        <v>3286</v>
      </c>
      <c r="Q2418" s="77"/>
      <c r="R2418" s="77"/>
      <c r="S2418" s="77"/>
      <c r="T2418" s="79">
        <v>44529.47519675926</v>
      </c>
      <c r="U2418" s="80" t="s">
        <v>6016</v>
      </c>
      <c r="V2418" s="77"/>
      <c r="W2418" s="77"/>
      <c r="X2418" s="81" t="s">
        <v>8015</v>
      </c>
      <c r="Y2418" s="77"/>
    </row>
    <row r="2419" spans="1:25" x14ac:dyDescent="0.25">
      <c r="A2419" s="62" t="s">
        <v>1568</v>
      </c>
      <c r="B2419" s="62" t="s">
        <v>2174</v>
      </c>
      <c r="C2419" s="63"/>
      <c r="D2419" s="64"/>
      <c r="E2419" s="65"/>
      <c r="F2419" s="66"/>
      <c r="G2419" s="63" t="str">
        <f>IF(Edges[[#This Row],[Relationship]]="Tweet","Skip","Show")</f>
        <v>Show</v>
      </c>
      <c r="H2419" s="67"/>
      <c r="I2419" s="68"/>
      <c r="J2419" s="68"/>
      <c r="K2419" s="34"/>
      <c r="L2419" s="75">
        <v>2419</v>
      </c>
      <c r="M241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19" s="77" t="s">
        <v>2278</v>
      </c>
      <c r="O2419" s="79">
        <v>44529.475231481483</v>
      </c>
      <c r="P2419" s="77" t="s">
        <v>3287</v>
      </c>
      <c r="Q2419" s="77"/>
      <c r="R2419" s="77"/>
      <c r="S2419" s="77" t="s">
        <v>4229</v>
      </c>
      <c r="T2419" s="79">
        <v>44529.475231481483</v>
      </c>
      <c r="U2419" s="80" t="s">
        <v>6017</v>
      </c>
      <c r="V2419" s="77"/>
      <c r="W2419" s="77"/>
      <c r="X2419" s="81" t="s">
        <v>8016</v>
      </c>
      <c r="Y2419" s="77"/>
    </row>
    <row r="2420" spans="1:25" x14ac:dyDescent="0.25">
      <c r="A2420" s="62" t="s">
        <v>1568</v>
      </c>
      <c r="B2420" s="62" t="s">
        <v>2175</v>
      </c>
      <c r="C2420" s="63"/>
      <c r="D2420" s="64"/>
      <c r="E2420" s="65"/>
      <c r="F2420" s="66"/>
      <c r="G2420" s="63" t="str">
        <f>IF(Edges[[#This Row],[Relationship]]="Tweet","Skip","Show")</f>
        <v>Show</v>
      </c>
      <c r="H2420" s="67"/>
      <c r="I2420" s="68"/>
      <c r="J2420" s="68"/>
      <c r="K2420" s="34"/>
      <c r="L2420" s="75">
        <v>2420</v>
      </c>
      <c r="M242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20" s="77" t="s">
        <v>2278</v>
      </c>
      <c r="O2420" s="79">
        <v>44529.475300925929</v>
      </c>
      <c r="P2420" s="77" t="s">
        <v>3288</v>
      </c>
      <c r="Q2420" s="77"/>
      <c r="R2420" s="77"/>
      <c r="S2420" s="77"/>
      <c r="T2420" s="79">
        <v>44529.475300925929</v>
      </c>
      <c r="U2420" s="80" t="s">
        <v>6018</v>
      </c>
      <c r="V2420" s="77"/>
      <c r="W2420" s="77"/>
      <c r="X2420" s="81" t="s">
        <v>8017</v>
      </c>
      <c r="Y2420" s="77"/>
    </row>
    <row r="2421" spans="1:25" x14ac:dyDescent="0.25">
      <c r="A2421" s="62" t="s">
        <v>1568</v>
      </c>
      <c r="B2421" s="62" t="s">
        <v>2176</v>
      </c>
      <c r="C2421" s="63"/>
      <c r="D2421" s="64"/>
      <c r="E2421" s="65"/>
      <c r="F2421" s="66"/>
      <c r="G2421" s="63" t="str">
        <f>IF(Edges[[#This Row],[Relationship]]="Tweet","Skip","Show")</f>
        <v>Show</v>
      </c>
      <c r="H2421" s="67"/>
      <c r="I2421" s="68"/>
      <c r="J2421" s="68"/>
      <c r="K2421" s="34"/>
      <c r="L2421" s="75">
        <v>2421</v>
      </c>
      <c r="M242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21" s="77" t="s">
        <v>2278</v>
      </c>
      <c r="O2421" s="79">
        <v>44529.475358796299</v>
      </c>
      <c r="P2421" s="77" t="s">
        <v>3289</v>
      </c>
      <c r="Q2421" s="77"/>
      <c r="R2421" s="77"/>
      <c r="S2421" s="77" t="s">
        <v>4230</v>
      </c>
      <c r="T2421" s="79">
        <v>44529.475358796299</v>
      </c>
      <c r="U2421" s="80" t="s">
        <v>6019</v>
      </c>
      <c r="V2421" s="77"/>
      <c r="W2421" s="77"/>
      <c r="X2421" s="81" t="s">
        <v>8018</v>
      </c>
      <c r="Y2421" s="77"/>
    </row>
    <row r="2422" spans="1:25" x14ac:dyDescent="0.25">
      <c r="A2422" s="62" t="s">
        <v>1568</v>
      </c>
      <c r="B2422" s="62" t="s">
        <v>2176</v>
      </c>
      <c r="C2422" s="63"/>
      <c r="D2422" s="64"/>
      <c r="E2422" s="65"/>
      <c r="F2422" s="66"/>
      <c r="G2422" s="63" t="str">
        <f>IF(Edges[[#This Row],[Relationship]]="Tweet","Skip","Show")</f>
        <v>Show</v>
      </c>
      <c r="H2422" s="67"/>
      <c r="I2422" s="68"/>
      <c r="J2422" s="68"/>
      <c r="K2422" s="34"/>
      <c r="L2422" s="75">
        <v>2422</v>
      </c>
      <c r="M242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22" s="77" t="s">
        <v>2278</v>
      </c>
      <c r="O2422" s="79">
        <v>44529.475393518522</v>
      </c>
      <c r="P2422" s="77" t="s">
        <v>3290</v>
      </c>
      <c r="Q2422" s="77"/>
      <c r="R2422" s="77"/>
      <c r="S2422" s="77" t="s">
        <v>4231</v>
      </c>
      <c r="T2422" s="79">
        <v>44529.475393518522</v>
      </c>
      <c r="U2422" s="80" t="s">
        <v>6020</v>
      </c>
      <c r="V2422" s="77"/>
      <c r="W2422" s="77"/>
      <c r="X2422" s="81" t="s">
        <v>8019</v>
      </c>
      <c r="Y2422" s="77"/>
    </row>
    <row r="2423" spans="1:25" x14ac:dyDescent="0.25">
      <c r="A2423" s="62" t="s">
        <v>1568</v>
      </c>
      <c r="B2423" s="62" t="s">
        <v>2177</v>
      </c>
      <c r="C2423" s="63"/>
      <c r="D2423" s="64"/>
      <c r="E2423" s="65"/>
      <c r="F2423" s="66"/>
      <c r="G2423" s="63" t="str">
        <f>IF(Edges[[#This Row],[Relationship]]="Tweet","Skip","Show")</f>
        <v>Show</v>
      </c>
      <c r="H2423" s="67"/>
      <c r="I2423" s="68"/>
      <c r="J2423" s="68"/>
      <c r="K2423" s="34"/>
      <c r="L2423" s="75">
        <v>2423</v>
      </c>
      <c r="M242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23" s="77" t="s">
        <v>2278</v>
      </c>
      <c r="O2423" s="79">
        <v>44529.475543981483</v>
      </c>
      <c r="P2423" s="77" t="s">
        <v>3291</v>
      </c>
      <c r="Q2423" s="77"/>
      <c r="R2423" s="77"/>
      <c r="S2423" s="77" t="s">
        <v>4222</v>
      </c>
      <c r="T2423" s="79">
        <v>44529.475543981483</v>
      </c>
      <c r="U2423" s="80" t="s">
        <v>6021</v>
      </c>
      <c r="V2423" s="77"/>
      <c r="W2423" s="77"/>
      <c r="X2423" s="81" t="s">
        <v>8020</v>
      </c>
      <c r="Y2423" s="77"/>
    </row>
    <row r="2424" spans="1:25" x14ac:dyDescent="0.25">
      <c r="A2424" s="62" t="s">
        <v>1568</v>
      </c>
      <c r="B2424" s="62" t="s">
        <v>2178</v>
      </c>
      <c r="C2424" s="63"/>
      <c r="D2424" s="64"/>
      <c r="E2424" s="65"/>
      <c r="F2424" s="66"/>
      <c r="G2424" s="63" t="str">
        <f>IF(Edges[[#This Row],[Relationship]]="Tweet","Skip","Show")</f>
        <v>Show</v>
      </c>
      <c r="H2424" s="67"/>
      <c r="I2424" s="68"/>
      <c r="J2424" s="68"/>
      <c r="K2424" s="34"/>
      <c r="L2424" s="75">
        <v>2424</v>
      </c>
      <c r="M242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24" s="77" t="s">
        <v>2278</v>
      </c>
      <c r="O2424" s="79">
        <v>44529.475624999999</v>
      </c>
      <c r="P2424" s="77" t="s">
        <v>3292</v>
      </c>
      <c r="Q2424" s="77"/>
      <c r="R2424" s="77"/>
      <c r="S2424" s="77" t="s">
        <v>4232</v>
      </c>
      <c r="T2424" s="79">
        <v>44529.475624999999</v>
      </c>
      <c r="U2424" s="80" t="s">
        <v>6022</v>
      </c>
      <c r="V2424" s="77"/>
      <c r="W2424" s="77"/>
      <c r="X2424" s="81" t="s">
        <v>8021</v>
      </c>
      <c r="Y2424" s="77"/>
    </row>
    <row r="2425" spans="1:25" x14ac:dyDescent="0.25">
      <c r="A2425" s="62" t="s">
        <v>1568</v>
      </c>
      <c r="B2425" s="62" t="s">
        <v>2179</v>
      </c>
      <c r="C2425" s="63"/>
      <c r="D2425" s="64"/>
      <c r="E2425" s="65"/>
      <c r="F2425" s="66"/>
      <c r="G2425" s="63" t="str">
        <f>IF(Edges[[#This Row],[Relationship]]="Tweet","Skip","Show")</f>
        <v>Show</v>
      </c>
      <c r="H2425" s="67"/>
      <c r="I2425" s="68"/>
      <c r="J2425" s="68"/>
      <c r="K2425" s="34"/>
      <c r="L2425" s="75">
        <v>2425</v>
      </c>
      <c r="M242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25" s="77" t="s">
        <v>2278</v>
      </c>
      <c r="O2425" s="79">
        <v>44529.475648148145</v>
      </c>
      <c r="P2425" s="77" t="s">
        <v>3293</v>
      </c>
      <c r="Q2425" s="77"/>
      <c r="R2425" s="77"/>
      <c r="S2425" s="77"/>
      <c r="T2425" s="79">
        <v>44529.475648148145</v>
      </c>
      <c r="U2425" s="80" t="s">
        <v>6023</v>
      </c>
      <c r="V2425" s="77"/>
      <c r="W2425" s="77"/>
      <c r="X2425" s="81" t="s">
        <v>8022</v>
      </c>
      <c r="Y2425" s="77"/>
    </row>
    <row r="2426" spans="1:25" x14ac:dyDescent="0.25">
      <c r="A2426" s="62" t="s">
        <v>1568</v>
      </c>
      <c r="B2426" s="62" t="s">
        <v>2180</v>
      </c>
      <c r="C2426" s="63"/>
      <c r="D2426" s="64"/>
      <c r="E2426" s="65"/>
      <c r="F2426" s="66"/>
      <c r="G2426" s="63" t="str">
        <f>IF(Edges[[#This Row],[Relationship]]="Tweet","Skip","Show")</f>
        <v>Show</v>
      </c>
      <c r="H2426" s="67"/>
      <c r="I2426" s="68"/>
      <c r="J2426" s="68"/>
      <c r="K2426" s="34"/>
      <c r="L2426" s="75">
        <v>2426</v>
      </c>
      <c r="M242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26" s="77" t="s">
        <v>2278</v>
      </c>
      <c r="O2426" s="79">
        <v>44529.475648148145</v>
      </c>
      <c r="P2426" s="77" t="s">
        <v>3293</v>
      </c>
      <c r="Q2426" s="77"/>
      <c r="R2426" s="77"/>
      <c r="S2426" s="77"/>
      <c r="T2426" s="79">
        <v>44529.475648148145</v>
      </c>
      <c r="U2426" s="80" t="s">
        <v>6023</v>
      </c>
      <c r="V2426" s="77"/>
      <c r="W2426" s="77"/>
      <c r="X2426" s="81" t="s">
        <v>8022</v>
      </c>
      <c r="Y2426" s="77"/>
    </row>
    <row r="2427" spans="1:25" x14ac:dyDescent="0.25">
      <c r="A2427" s="62" t="s">
        <v>1568</v>
      </c>
      <c r="B2427" s="62" t="s">
        <v>2181</v>
      </c>
      <c r="C2427" s="63"/>
      <c r="D2427" s="64"/>
      <c r="E2427" s="65"/>
      <c r="F2427" s="66"/>
      <c r="G2427" s="63" t="str">
        <f>IF(Edges[[#This Row],[Relationship]]="Tweet","Skip","Show")</f>
        <v>Show</v>
      </c>
      <c r="H2427" s="67"/>
      <c r="I2427" s="68"/>
      <c r="J2427" s="68"/>
      <c r="K2427" s="34"/>
      <c r="L2427" s="75">
        <v>2427</v>
      </c>
      <c r="M242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27" s="77" t="s">
        <v>2278</v>
      </c>
      <c r="O2427" s="79">
        <v>44529.475671296299</v>
      </c>
      <c r="P2427" s="77" t="s">
        <v>3294</v>
      </c>
      <c r="Q2427" s="77"/>
      <c r="R2427" s="77"/>
      <c r="S2427" s="77"/>
      <c r="T2427" s="79">
        <v>44529.475671296299</v>
      </c>
      <c r="U2427" s="80" t="s">
        <v>6024</v>
      </c>
      <c r="V2427" s="77"/>
      <c r="W2427" s="77"/>
      <c r="X2427" s="81" t="s">
        <v>8023</v>
      </c>
      <c r="Y2427" s="77"/>
    </row>
    <row r="2428" spans="1:25" x14ac:dyDescent="0.25">
      <c r="A2428" s="62" t="s">
        <v>1568</v>
      </c>
      <c r="B2428" s="62" t="s">
        <v>2182</v>
      </c>
      <c r="C2428" s="63"/>
      <c r="D2428" s="64"/>
      <c r="E2428" s="65"/>
      <c r="F2428" s="66"/>
      <c r="G2428" s="63" t="str">
        <f>IF(Edges[[#This Row],[Relationship]]="Tweet","Skip","Show")</f>
        <v>Show</v>
      </c>
      <c r="H2428" s="67"/>
      <c r="I2428" s="68"/>
      <c r="J2428" s="68"/>
      <c r="K2428" s="34"/>
      <c r="L2428" s="75">
        <v>2428</v>
      </c>
      <c r="M242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28" s="77" t="s">
        <v>2278</v>
      </c>
      <c r="O2428" s="79">
        <v>44529.475763888891</v>
      </c>
      <c r="P2428" s="77" t="s">
        <v>3295</v>
      </c>
      <c r="Q2428" s="77"/>
      <c r="R2428" s="77"/>
      <c r="S2428" s="77" t="s">
        <v>4233</v>
      </c>
      <c r="T2428" s="79">
        <v>44529.475763888891</v>
      </c>
      <c r="U2428" s="80" t="s">
        <v>6025</v>
      </c>
      <c r="V2428" s="77"/>
      <c r="W2428" s="77"/>
      <c r="X2428" s="81" t="s">
        <v>8024</v>
      </c>
      <c r="Y2428" s="77"/>
    </row>
    <row r="2429" spans="1:25" x14ac:dyDescent="0.25">
      <c r="A2429" s="62" t="s">
        <v>1568</v>
      </c>
      <c r="B2429" s="62" t="s">
        <v>2183</v>
      </c>
      <c r="C2429" s="63"/>
      <c r="D2429" s="64"/>
      <c r="E2429" s="65"/>
      <c r="F2429" s="66"/>
      <c r="G2429" s="63" t="str">
        <f>IF(Edges[[#This Row],[Relationship]]="Tweet","Skip","Show")</f>
        <v>Show</v>
      </c>
      <c r="H2429" s="67"/>
      <c r="I2429" s="68"/>
      <c r="J2429" s="68"/>
      <c r="K2429" s="34"/>
      <c r="L2429" s="75">
        <v>2429</v>
      </c>
      <c r="M242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29" s="77" t="s">
        <v>2278</v>
      </c>
      <c r="O2429" s="79">
        <v>44529.475937499999</v>
      </c>
      <c r="P2429" s="77" t="s">
        <v>3296</v>
      </c>
      <c r="Q2429" s="77"/>
      <c r="R2429" s="77"/>
      <c r="S2429" s="77"/>
      <c r="T2429" s="79">
        <v>44529.475937499999</v>
      </c>
      <c r="U2429" s="80" t="s">
        <v>6026</v>
      </c>
      <c r="V2429" s="77"/>
      <c r="W2429" s="77"/>
      <c r="X2429" s="81" t="s">
        <v>8025</v>
      </c>
      <c r="Y2429" s="77"/>
    </row>
    <row r="2430" spans="1:25" x14ac:dyDescent="0.25">
      <c r="A2430" s="62" t="s">
        <v>1568</v>
      </c>
      <c r="B2430" s="62" t="s">
        <v>2184</v>
      </c>
      <c r="C2430" s="63"/>
      <c r="D2430" s="64"/>
      <c r="E2430" s="65"/>
      <c r="F2430" s="66"/>
      <c r="G2430" s="63" t="str">
        <f>IF(Edges[[#This Row],[Relationship]]="Tweet","Skip","Show")</f>
        <v>Show</v>
      </c>
      <c r="H2430" s="67"/>
      <c r="I2430" s="68"/>
      <c r="J2430" s="68"/>
      <c r="K2430" s="34"/>
      <c r="L2430" s="75">
        <v>2430</v>
      </c>
      <c r="M243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30" s="77" t="s">
        <v>2278</v>
      </c>
      <c r="O2430" s="79">
        <v>44529.475960648146</v>
      </c>
      <c r="P2430" s="77" t="s">
        <v>3297</v>
      </c>
      <c r="Q2430" s="77"/>
      <c r="R2430" s="77"/>
      <c r="S2430" s="77" t="s">
        <v>4234</v>
      </c>
      <c r="T2430" s="79">
        <v>44529.475960648146</v>
      </c>
      <c r="U2430" s="80" t="s">
        <v>6027</v>
      </c>
      <c r="V2430" s="77"/>
      <c r="W2430" s="77"/>
      <c r="X2430" s="81" t="s">
        <v>8026</v>
      </c>
      <c r="Y2430" s="77"/>
    </row>
    <row r="2431" spans="1:25" x14ac:dyDescent="0.25">
      <c r="A2431" s="62" t="s">
        <v>1568</v>
      </c>
      <c r="B2431" s="62" t="s">
        <v>2185</v>
      </c>
      <c r="C2431" s="63"/>
      <c r="D2431" s="64"/>
      <c r="E2431" s="65"/>
      <c r="F2431" s="66"/>
      <c r="G2431" s="63" t="str">
        <f>IF(Edges[[#This Row],[Relationship]]="Tweet","Skip","Show")</f>
        <v>Show</v>
      </c>
      <c r="H2431" s="67"/>
      <c r="I2431" s="68"/>
      <c r="J2431" s="68"/>
      <c r="K2431" s="34"/>
      <c r="L2431" s="75">
        <v>2431</v>
      </c>
      <c r="M243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31" s="77" t="s">
        <v>2278</v>
      </c>
      <c r="O2431" s="79">
        <v>44529.475983796299</v>
      </c>
      <c r="P2431" s="77" t="s">
        <v>3298</v>
      </c>
      <c r="Q2431" s="77"/>
      <c r="R2431" s="77"/>
      <c r="S2431" s="77"/>
      <c r="T2431" s="79">
        <v>44529.475983796299</v>
      </c>
      <c r="U2431" s="80" t="s">
        <v>6028</v>
      </c>
      <c r="V2431" s="77"/>
      <c r="W2431" s="77"/>
      <c r="X2431" s="81" t="s">
        <v>8027</v>
      </c>
      <c r="Y2431" s="77"/>
    </row>
    <row r="2432" spans="1:25" x14ac:dyDescent="0.25">
      <c r="A2432" s="62" t="s">
        <v>1568</v>
      </c>
      <c r="B2432" s="62" t="s">
        <v>2186</v>
      </c>
      <c r="C2432" s="63"/>
      <c r="D2432" s="64"/>
      <c r="E2432" s="65"/>
      <c r="F2432" s="66"/>
      <c r="G2432" s="63" t="str">
        <f>IF(Edges[[#This Row],[Relationship]]="Tweet","Skip","Show")</f>
        <v>Show</v>
      </c>
      <c r="H2432" s="67"/>
      <c r="I2432" s="68"/>
      <c r="J2432" s="68"/>
      <c r="K2432" s="34"/>
      <c r="L2432" s="75">
        <v>2432</v>
      </c>
      <c r="M243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32" s="77" t="s">
        <v>2278</v>
      </c>
      <c r="O2432" s="79">
        <v>44529.475983796299</v>
      </c>
      <c r="P2432" s="77" t="s">
        <v>3298</v>
      </c>
      <c r="Q2432" s="77"/>
      <c r="R2432" s="77"/>
      <c r="S2432" s="77"/>
      <c r="T2432" s="79">
        <v>44529.475983796299</v>
      </c>
      <c r="U2432" s="80" t="s">
        <v>6028</v>
      </c>
      <c r="V2432" s="77"/>
      <c r="W2432" s="77"/>
      <c r="X2432" s="81" t="s">
        <v>8027</v>
      </c>
      <c r="Y2432" s="77"/>
    </row>
    <row r="2433" spans="1:25" x14ac:dyDescent="0.25">
      <c r="A2433" s="62" t="s">
        <v>1569</v>
      </c>
      <c r="B2433" s="62" t="s">
        <v>1568</v>
      </c>
      <c r="C2433" s="63"/>
      <c r="D2433" s="64"/>
      <c r="E2433" s="65"/>
      <c r="F2433" s="66"/>
      <c r="G2433" s="63" t="str">
        <f>IF(Edges[[#This Row],[Relationship]]="Tweet","Skip","Show")</f>
        <v>Show</v>
      </c>
      <c r="H2433" s="67"/>
      <c r="I2433" s="68"/>
      <c r="J2433" s="68"/>
      <c r="K2433" s="34"/>
      <c r="L2433" s="75">
        <v>2433</v>
      </c>
      <c r="M243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33" s="77" t="s">
        <v>2279</v>
      </c>
      <c r="O2433" s="79">
        <v>44529.476006944446</v>
      </c>
      <c r="P2433" s="77" t="s">
        <v>3299</v>
      </c>
      <c r="Q2433" s="77"/>
      <c r="R2433" s="77"/>
      <c r="S2433" s="77"/>
      <c r="T2433" s="79">
        <v>44529.476006944446</v>
      </c>
      <c r="U2433" s="80" t="s">
        <v>6029</v>
      </c>
      <c r="V2433" s="77"/>
      <c r="W2433" s="77"/>
      <c r="X2433" s="81" t="s">
        <v>8028</v>
      </c>
      <c r="Y2433" s="77"/>
    </row>
    <row r="2434" spans="1:25" x14ac:dyDescent="0.25">
      <c r="A2434" s="62" t="s">
        <v>1568</v>
      </c>
      <c r="B2434" s="62" t="s">
        <v>1569</v>
      </c>
      <c r="C2434" s="63"/>
      <c r="D2434" s="64"/>
      <c r="E2434" s="65"/>
      <c r="F2434" s="66"/>
      <c r="G2434" s="63" t="str">
        <f>IF(Edges[[#This Row],[Relationship]]="Tweet","Skip","Show")</f>
        <v>Show</v>
      </c>
      <c r="H2434" s="67"/>
      <c r="I2434" s="68"/>
      <c r="J2434" s="68"/>
      <c r="K2434" s="34"/>
      <c r="L2434" s="75">
        <v>2434</v>
      </c>
      <c r="M243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34" s="77" t="s">
        <v>2278</v>
      </c>
      <c r="O2434" s="79">
        <v>44529.476006944446</v>
      </c>
      <c r="P2434" s="77" t="s">
        <v>3300</v>
      </c>
      <c r="Q2434" s="77"/>
      <c r="R2434" s="77"/>
      <c r="S2434" s="77" t="s">
        <v>4235</v>
      </c>
      <c r="T2434" s="79">
        <v>44529.476006944446</v>
      </c>
      <c r="U2434" s="80" t="s">
        <v>6030</v>
      </c>
      <c r="V2434" s="77"/>
      <c r="W2434" s="77"/>
      <c r="X2434" s="81" t="s">
        <v>8029</v>
      </c>
      <c r="Y2434" s="77"/>
    </row>
    <row r="2435" spans="1:25" x14ac:dyDescent="0.25">
      <c r="A2435" s="62" t="s">
        <v>1568</v>
      </c>
      <c r="B2435" s="62" t="s">
        <v>2187</v>
      </c>
      <c r="C2435" s="63"/>
      <c r="D2435" s="64"/>
      <c r="E2435" s="65"/>
      <c r="F2435" s="66"/>
      <c r="G2435" s="63" t="str">
        <f>IF(Edges[[#This Row],[Relationship]]="Tweet","Skip","Show")</f>
        <v>Show</v>
      </c>
      <c r="H2435" s="67"/>
      <c r="I2435" s="68"/>
      <c r="J2435" s="68"/>
      <c r="K2435" s="34"/>
      <c r="L2435" s="75">
        <v>2435</v>
      </c>
      <c r="M243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35" s="77" t="s">
        <v>2278</v>
      </c>
      <c r="O2435" s="79">
        <v>44529.476087962961</v>
      </c>
      <c r="P2435" s="77" t="s">
        <v>3301</v>
      </c>
      <c r="Q2435" s="77"/>
      <c r="R2435" s="77"/>
      <c r="S2435" s="77"/>
      <c r="T2435" s="79">
        <v>44529.476087962961</v>
      </c>
      <c r="U2435" s="80" t="s">
        <v>6031</v>
      </c>
      <c r="V2435" s="77"/>
      <c r="W2435" s="77"/>
      <c r="X2435" s="81" t="s">
        <v>8030</v>
      </c>
      <c r="Y2435" s="77"/>
    </row>
    <row r="2436" spans="1:25" x14ac:dyDescent="0.25">
      <c r="A2436" s="62" t="s">
        <v>1568</v>
      </c>
      <c r="B2436" s="62" t="s">
        <v>2188</v>
      </c>
      <c r="C2436" s="63"/>
      <c r="D2436" s="64"/>
      <c r="E2436" s="65"/>
      <c r="F2436" s="66"/>
      <c r="G2436" s="63" t="str">
        <f>IF(Edges[[#This Row],[Relationship]]="Tweet","Skip","Show")</f>
        <v>Show</v>
      </c>
      <c r="H2436" s="67"/>
      <c r="I2436" s="68"/>
      <c r="J2436" s="68"/>
      <c r="K2436" s="34"/>
      <c r="L2436" s="75">
        <v>2436</v>
      </c>
      <c r="M243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36" s="77" t="s">
        <v>2278</v>
      </c>
      <c r="O2436" s="79">
        <v>44529.476157407407</v>
      </c>
      <c r="P2436" s="77" t="s">
        <v>3302</v>
      </c>
      <c r="Q2436" s="77"/>
      <c r="R2436" s="77"/>
      <c r="S2436" s="77"/>
      <c r="T2436" s="79">
        <v>44529.476157407407</v>
      </c>
      <c r="U2436" s="80" t="s">
        <v>6032</v>
      </c>
      <c r="V2436" s="77"/>
      <c r="W2436" s="77"/>
      <c r="X2436" s="81" t="s">
        <v>8031</v>
      </c>
      <c r="Y2436" s="77"/>
    </row>
    <row r="2437" spans="1:25" x14ac:dyDescent="0.25">
      <c r="A2437" s="62" t="s">
        <v>1568</v>
      </c>
      <c r="B2437" s="62" t="s">
        <v>2189</v>
      </c>
      <c r="C2437" s="63"/>
      <c r="D2437" s="64"/>
      <c r="E2437" s="65"/>
      <c r="F2437" s="66"/>
      <c r="G2437" s="63" t="str">
        <f>IF(Edges[[#This Row],[Relationship]]="Tweet","Skip","Show")</f>
        <v>Show</v>
      </c>
      <c r="H2437" s="67"/>
      <c r="I2437" s="68"/>
      <c r="J2437" s="68"/>
      <c r="K2437" s="34"/>
      <c r="L2437" s="75">
        <v>2437</v>
      </c>
      <c r="M243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37" s="77" t="s">
        <v>2278</v>
      </c>
      <c r="O2437" s="79">
        <v>44529.476203703707</v>
      </c>
      <c r="P2437" s="77" t="s">
        <v>3303</v>
      </c>
      <c r="Q2437" s="77"/>
      <c r="R2437" s="77"/>
      <c r="S2437" s="77" t="s">
        <v>4236</v>
      </c>
      <c r="T2437" s="79">
        <v>44529.476203703707</v>
      </c>
      <c r="U2437" s="80" t="s">
        <v>6033</v>
      </c>
      <c r="V2437" s="77"/>
      <c r="W2437" s="77"/>
      <c r="X2437" s="81" t="s">
        <v>8032</v>
      </c>
      <c r="Y2437" s="77"/>
    </row>
    <row r="2438" spans="1:25" x14ac:dyDescent="0.25">
      <c r="A2438" s="62" t="s">
        <v>1568</v>
      </c>
      <c r="B2438" s="62" t="s">
        <v>2190</v>
      </c>
      <c r="C2438" s="63"/>
      <c r="D2438" s="64"/>
      <c r="E2438" s="65"/>
      <c r="F2438" s="66"/>
      <c r="G2438" s="63" t="str">
        <f>IF(Edges[[#This Row],[Relationship]]="Tweet","Skip","Show")</f>
        <v>Show</v>
      </c>
      <c r="H2438" s="67"/>
      <c r="I2438" s="68"/>
      <c r="J2438" s="68"/>
      <c r="K2438" s="34"/>
      <c r="L2438" s="75">
        <v>2438</v>
      </c>
      <c r="M243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38" s="77" t="s">
        <v>2278</v>
      </c>
      <c r="O2438" s="79">
        <v>44529.476238425923</v>
      </c>
      <c r="P2438" s="77" t="s">
        <v>3304</v>
      </c>
      <c r="Q2438" s="77"/>
      <c r="R2438" s="77"/>
      <c r="S2438" s="77"/>
      <c r="T2438" s="79">
        <v>44529.476238425923</v>
      </c>
      <c r="U2438" s="80" t="s">
        <v>6034</v>
      </c>
      <c r="V2438" s="77"/>
      <c r="W2438" s="77"/>
      <c r="X2438" s="81" t="s">
        <v>8033</v>
      </c>
      <c r="Y2438" s="77"/>
    </row>
    <row r="2439" spans="1:25" x14ac:dyDescent="0.25">
      <c r="A2439" s="62" t="s">
        <v>1568</v>
      </c>
      <c r="B2439" s="62" t="s">
        <v>2191</v>
      </c>
      <c r="C2439" s="63"/>
      <c r="D2439" s="64"/>
      <c r="E2439" s="65"/>
      <c r="F2439" s="66"/>
      <c r="G2439" s="63" t="str">
        <f>IF(Edges[[#This Row],[Relationship]]="Tweet","Skip","Show")</f>
        <v>Show</v>
      </c>
      <c r="H2439" s="67"/>
      <c r="I2439" s="68"/>
      <c r="J2439" s="68"/>
      <c r="K2439" s="34"/>
      <c r="L2439" s="75">
        <v>2439</v>
      </c>
      <c r="M243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39" s="77" t="s">
        <v>2278</v>
      </c>
      <c r="O2439" s="79">
        <v>44529.476377314815</v>
      </c>
      <c r="P2439" s="77" t="s">
        <v>3305</v>
      </c>
      <c r="Q2439" s="77"/>
      <c r="R2439" s="77"/>
      <c r="S2439" s="77" t="s">
        <v>4237</v>
      </c>
      <c r="T2439" s="79">
        <v>44529.476377314815</v>
      </c>
      <c r="U2439" s="80" t="s">
        <v>6035</v>
      </c>
      <c r="V2439" s="77"/>
      <c r="W2439" s="77"/>
      <c r="X2439" s="81" t="s">
        <v>8034</v>
      </c>
      <c r="Y2439" s="77"/>
    </row>
    <row r="2440" spans="1:25" x14ac:dyDescent="0.25">
      <c r="A2440" s="62" t="s">
        <v>1568</v>
      </c>
      <c r="B2440" s="62" t="s">
        <v>2192</v>
      </c>
      <c r="C2440" s="63"/>
      <c r="D2440" s="64"/>
      <c r="E2440" s="65"/>
      <c r="F2440" s="66"/>
      <c r="G2440" s="63" t="str">
        <f>IF(Edges[[#This Row],[Relationship]]="Tweet","Skip","Show")</f>
        <v>Show</v>
      </c>
      <c r="H2440" s="67"/>
      <c r="I2440" s="68"/>
      <c r="J2440" s="68"/>
      <c r="K2440" s="34"/>
      <c r="L2440" s="75">
        <v>2440</v>
      </c>
      <c r="M244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40" s="77" t="s">
        <v>2278</v>
      </c>
      <c r="O2440" s="79">
        <v>44529.476400462961</v>
      </c>
      <c r="P2440" s="77" t="s">
        <v>3306</v>
      </c>
      <c r="Q2440" s="77"/>
      <c r="R2440" s="77"/>
      <c r="S2440" s="77" t="s">
        <v>4238</v>
      </c>
      <c r="T2440" s="79">
        <v>44529.476400462961</v>
      </c>
      <c r="U2440" s="80" t="s">
        <v>6036</v>
      </c>
      <c r="V2440" s="77"/>
      <c r="W2440" s="77"/>
      <c r="X2440" s="81" t="s">
        <v>8035</v>
      </c>
      <c r="Y2440" s="77"/>
    </row>
    <row r="2441" spans="1:25" x14ac:dyDescent="0.25">
      <c r="A2441" s="62" t="s">
        <v>1568</v>
      </c>
      <c r="B2441" s="62" t="s">
        <v>2193</v>
      </c>
      <c r="C2441" s="63"/>
      <c r="D2441" s="64"/>
      <c r="E2441" s="65"/>
      <c r="F2441" s="66"/>
      <c r="G2441" s="63" t="str">
        <f>IF(Edges[[#This Row],[Relationship]]="Tweet","Skip","Show")</f>
        <v>Show</v>
      </c>
      <c r="H2441" s="67"/>
      <c r="I2441" s="68"/>
      <c r="J2441" s="68"/>
      <c r="K2441" s="34"/>
      <c r="L2441" s="75">
        <v>2441</v>
      </c>
      <c r="M244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41" s="77" t="s">
        <v>2278</v>
      </c>
      <c r="O2441" s="79">
        <v>44529.476423611108</v>
      </c>
      <c r="P2441" s="77" t="s">
        <v>3307</v>
      </c>
      <c r="Q2441" s="77"/>
      <c r="R2441" s="77"/>
      <c r="S2441" s="77" t="s">
        <v>4239</v>
      </c>
      <c r="T2441" s="79">
        <v>44529.476423611108</v>
      </c>
      <c r="U2441" s="80" t="s">
        <v>6037</v>
      </c>
      <c r="V2441" s="77"/>
      <c r="W2441" s="77"/>
      <c r="X2441" s="81" t="s">
        <v>8036</v>
      </c>
      <c r="Y2441" s="77"/>
    </row>
    <row r="2442" spans="1:25" x14ac:dyDescent="0.25">
      <c r="A2442" s="62" t="s">
        <v>1568</v>
      </c>
      <c r="B2442" s="62" t="s">
        <v>2194</v>
      </c>
      <c r="C2442" s="63"/>
      <c r="D2442" s="64"/>
      <c r="E2442" s="65"/>
      <c r="F2442" s="66"/>
      <c r="G2442" s="63" t="str">
        <f>IF(Edges[[#This Row],[Relationship]]="Tweet","Skip","Show")</f>
        <v>Show</v>
      </c>
      <c r="H2442" s="67"/>
      <c r="I2442" s="68"/>
      <c r="J2442" s="68"/>
      <c r="K2442" s="34"/>
      <c r="L2442" s="75">
        <v>2442</v>
      </c>
      <c r="M244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42" s="77" t="s">
        <v>2278</v>
      </c>
      <c r="O2442" s="79">
        <v>44529.476435185185</v>
      </c>
      <c r="P2442" s="77" t="s">
        <v>3308</v>
      </c>
      <c r="Q2442" s="77"/>
      <c r="R2442" s="77"/>
      <c r="S2442" s="77" t="s">
        <v>4240</v>
      </c>
      <c r="T2442" s="79">
        <v>44529.476435185185</v>
      </c>
      <c r="U2442" s="80" t="s">
        <v>6038</v>
      </c>
      <c r="V2442" s="77"/>
      <c r="W2442" s="77"/>
      <c r="X2442" s="81" t="s">
        <v>8037</v>
      </c>
      <c r="Y2442" s="77"/>
    </row>
    <row r="2443" spans="1:25" x14ac:dyDescent="0.25">
      <c r="A2443" s="62" t="s">
        <v>1568</v>
      </c>
      <c r="B2443" s="62" t="s">
        <v>2195</v>
      </c>
      <c r="C2443" s="63"/>
      <c r="D2443" s="64"/>
      <c r="E2443" s="65"/>
      <c r="F2443" s="66"/>
      <c r="G2443" s="63" t="str">
        <f>IF(Edges[[#This Row],[Relationship]]="Tweet","Skip","Show")</f>
        <v>Show</v>
      </c>
      <c r="H2443" s="67"/>
      <c r="I2443" s="68"/>
      <c r="J2443" s="68"/>
      <c r="K2443" s="34"/>
      <c r="L2443" s="75">
        <v>2443</v>
      </c>
      <c r="M244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43" s="77" t="s">
        <v>2278</v>
      </c>
      <c r="O2443" s="79">
        <v>44529.476458333331</v>
      </c>
      <c r="P2443" s="77" t="s">
        <v>3309</v>
      </c>
      <c r="Q2443" s="77"/>
      <c r="R2443" s="77"/>
      <c r="S2443" s="77"/>
      <c r="T2443" s="79">
        <v>44529.476458333331</v>
      </c>
      <c r="U2443" s="80" t="s">
        <v>6039</v>
      </c>
      <c r="V2443" s="77"/>
      <c r="W2443" s="77"/>
      <c r="X2443" s="81" t="s">
        <v>8038</v>
      </c>
      <c r="Y2443" s="77"/>
    </row>
    <row r="2444" spans="1:25" x14ac:dyDescent="0.25">
      <c r="A2444" s="62" t="s">
        <v>1568</v>
      </c>
      <c r="B2444" s="62" t="s">
        <v>2196</v>
      </c>
      <c r="C2444" s="63"/>
      <c r="D2444" s="64"/>
      <c r="E2444" s="65"/>
      <c r="F2444" s="66"/>
      <c r="G2444" s="63" t="str">
        <f>IF(Edges[[#This Row],[Relationship]]="Tweet","Skip","Show")</f>
        <v>Show</v>
      </c>
      <c r="H2444" s="67"/>
      <c r="I2444" s="68"/>
      <c r="J2444" s="68"/>
      <c r="K2444" s="34"/>
      <c r="L2444" s="75">
        <v>2444</v>
      </c>
      <c r="M244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44" s="77" t="s">
        <v>2278</v>
      </c>
      <c r="O2444" s="79">
        <v>44529.333240740743</v>
      </c>
      <c r="P2444" s="77" t="s">
        <v>3310</v>
      </c>
      <c r="Q2444" s="77"/>
      <c r="R2444" s="77"/>
      <c r="S2444" s="77"/>
      <c r="T2444" s="79">
        <v>44529.333240740743</v>
      </c>
      <c r="U2444" s="80" t="s">
        <v>6040</v>
      </c>
      <c r="V2444" s="77"/>
      <c r="W2444" s="77"/>
      <c r="X2444" s="81" t="s">
        <v>8039</v>
      </c>
      <c r="Y2444" s="77"/>
    </row>
    <row r="2445" spans="1:25" x14ac:dyDescent="0.25">
      <c r="A2445" s="62" t="s">
        <v>1568</v>
      </c>
      <c r="B2445" s="62" t="s">
        <v>2196</v>
      </c>
      <c r="C2445" s="63"/>
      <c r="D2445" s="64"/>
      <c r="E2445" s="65"/>
      <c r="F2445" s="66"/>
      <c r="G2445" s="63" t="str">
        <f>IF(Edges[[#This Row],[Relationship]]="Tweet","Skip","Show")</f>
        <v>Show</v>
      </c>
      <c r="H2445" s="67"/>
      <c r="I2445" s="68"/>
      <c r="J2445" s="68"/>
      <c r="K2445" s="34"/>
      <c r="L2445" s="75">
        <v>2445</v>
      </c>
      <c r="M244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45" s="77" t="s">
        <v>2278</v>
      </c>
      <c r="O2445" s="79">
        <v>44529.476481481484</v>
      </c>
      <c r="P2445" s="77" t="s">
        <v>3311</v>
      </c>
      <c r="Q2445" s="77"/>
      <c r="R2445" s="77"/>
      <c r="S2445" s="77" t="s">
        <v>4241</v>
      </c>
      <c r="T2445" s="79">
        <v>44529.476481481484</v>
      </c>
      <c r="U2445" s="80" t="s">
        <v>6041</v>
      </c>
      <c r="V2445" s="77"/>
      <c r="W2445" s="77"/>
      <c r="X2445" s="81" t="s">
        <v>8040</v>
      </c>
      <c r="Y2445" s="77"/>
    </row>
    <row r="2446" spans="1:25" x14ac:dyDescent="0.25">
      <c r="A2446" s="62" t="s">
        <v>1568</v>
      </c>
      <c r="B2446" s="62" t="s">
        <v>2197</v>
      </c>
      <c r="C2446" s="63"/>
      <c r="D2446" s="64"/>
      <c r="E2446" s="65"/>
      <c r="F2446" s="66"/>
      <c r="G2446" s="63" t="str">
        <f>IF(Edges[[#This Row],[Relationship]]="Tweet","Skip","Show")</f>
        <v>Show</v>
      </c>
      <c r="H2446" s="67"/>
      <c r="I2446" s="68"/>
      <c r="J2446" s="68"/>
      <c r="K2446" s="34"/>
      <c r="L2446" s="75">
        <v>2446</v>
      </c>
      <c r="M244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46" s="77" t="s">
        <v>2278</v>
      </c>
      <c r="O2446" s="79">
        <v>44529.421423611115</v>
      </c>
      <c r="P2446" s="77" t="s">
        <v>3256</v>
      </c>
      <c r="Q2446" s="77"/>
      <c r="R2446" s="77"/>
      <c r="S2446" s="77" t="s">
        <v>4221</v>
      </c>
      <c r="T2446" s="79">
        <v>44529.421423611115</v>
      </c>
      <c r="U2446" s="80" t="s">
        <v>5986</v>
      </c>
      <c r="V2446" s="77"/>
      <c r="W2446" s="77"/>
      <c r="X2446" s="81" t="s">
        <v>7985</v>
      </c>
      <c r="Y2446" s="77"/>
    </row>
    <row r="2447" spans="1:25" x14ac:dyDescent="0.25">
      <c r="A2447" s="62" t="s">
        <v>1568</v>
      </c>
      <c r="B2447" s="62" t="s">
        <v>2197</v>
      </c>
      <c r="C2447" s="63"/>
      <c r="D2447" s="64"/>
      <c r="E2447" s="65"/>
      <c r="F2447" s="66"/>
      <c r="G2447" s="63" t="str">
        <f>IF(Edges[[#This Row],[Relationship]]="Tweet","Skip","Show")</f>
        <v>Show</v>
      </c>
      <c r="H2447" s="67"/>
      <c r="I2447" s="68"/>
      <c r="J2447" s="68"/>
      <c r="K2447" s="34"/>
      <c r="L2447" s="75">
        <v>2447</v>
      </c>
      <c r="M244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47" s="77" t="s">
        <v>2278</v>
      </c>
      <c r="O2447" s="79">
        <v>44529.4765162037</v>
      </c>
      <c r="P2447" s="77" t="s">
        <v>3312</v>
      </c>
      <c r="Q2447" s="77"/>
      <c r="R2447" s="77"/>
      <c r="S2447" s="77" t="s">
        <v>4221</v>
      </c>
      <c r="T2447" s="79">
        <v>44529.4765162037</v>
      </c>
      <c r="U2447" s="80" t="s">
        <v>6042</v>
      </c>
      <c r="V2447" s="77"/>
      <c r="W2447" s="77"/>
      <c r="X2447" s="81" t="s">
        <v>8041</v>
      </c>
      <c r="Y2447" s="77"/>
    </row>
    <row r="2448" spans="1:25" x14ac:dyDescent="0.25">
      <c r="A2448" s="62" t="s">
        <v>1568</v>
      </c>
      <c r="B2448" s="62" t="s">
        <v>2198</v>
      </c>
      <c r="C2448" s="63"/>
      <c r="D2448" s="64"/>
      <c r="E2448" s="65"/>
      <c r="F2448" s="66"/>
      <c r="G2448" s="63" t="str">
        <f>IF(Edges[[#This Row],[Relationship]]="Tweet","Skip","Show")</f>
        <v>Show</v>
      </c>
      <c r="H2448" s="67"/>
      <c r="I2448" s="68"/>
      <c r="J2448" s="68"/>
      <c r="K2448" s="34"/>
      <c r="L2448" s="75">
        <v>2448</v>
      </c>
      <c r="M244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48" s="77" t="s">
        <v>2278</v>
      </c>
      <c r="O2448" s="79">
        <v>44529.476539351854</v>
      </c>
      <c r="P2448" s="77" t="s">
        <v>3313</v>
      </c>
      <c r="Q2448" s="77"/>
      <c r="R2448" s="77"/>
      <c r="S2448" s="77"/>
      <c r="T2448" s="79">
        <v>44529.476539351854</v>
      </c>
      <c r="U2448" s="80" t="s">
        <v>6043</v>
      </c>
      <c r="V2448" s="77"/>
      <c r="W2448" s="77"/>
      <c r="X2448" s="81" t="s">
        <v>8042</v>
      </c>
      <c r="Y2448" s="77"/>
    </row>
    <row r="2449" spans="1:25" x14ac:dyDescent="0.25">
      <c r="A2449" s="62" t="s">
        <v>1568</v>
      </c>
      <c r="B2449" s="62" t="s">
        <v>2199</v>
      </c>
      <c r="C2449" s="63"/>
      <c r="D2449" s="64"/>
      <c r="E2449" s="65"/>
      <c r="F2449" s="66"/>
      <c r="G2449" s="63" t="str">
        <f>IF(Edges[[#This Row],[Relationship]]="Tweet","Skip","Show")</f>
        <v>Show</v>
      </c>
      <c r="H2449" s="67"/>
      <c r="I2449" s="68"/>
      <c r="J2449" s="68"/>
      <c r="K2449" s="34"/>
      <c r="L2449" s="75">
        <v>2449</v>
      </c>
      <c r="M244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49" s="77" t="s">
        <v>2278</v>
      </c>
      <c r="O2449" s="79">
        <v>44529.512962962966</v>
      </c>
      <c r="P2449" s="77" t="s">
        <v>3314</v>
      </c>
      <c r="Q2449" s="77"/>
      <c r="R2449" s="77"/>
      <c r="S2449" s="77"/>
      <c r="T2449" s="79">
        <v>44529.512962962966</v>
      </c>
      <c r="U2449" s="80" t="s">
        <v>6044</v>
      </c>
      <c r="V2449" s="77"/>
      <c r="W2449" s="77"/>
      <c r="X2449" s="81" t="s">
        <v>8043</v>
      </c>
      <c r="Y2449" s="77"/>
    </row>
    <row r="2450" spans="1:25" x14ac:dyDescent="0.25">
      <c r="A2450" s="62" t="s">
        <v>1568</v>
      </c>
      <c r="B2450" s="62" t="s">
        <v>2200</v>
      </c>
      <c r="C2450" s="63"/>
      <c r="D2450" s="64"/>
      <c r="E2450" s="65"/>
      <c r="F2450" s="66"/>
      <c r="G2450" s="63" t="str">
        <f>IF(Edges[[#This Row],[Relationship]]="Tweet","Skip","Show")</f>
        <v>Show</v>
      </c>
      <c r="H2450" s="67"/>
      <c r="I2450" s="68"/>
      <c r="J2450" s="68"/>
      <c r="K2450" s="34"/>
      <c r="L2450" s="75">
        <v>2450</v>
      </c>
      <c r="M245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50" s="77" t="s">
        <v>2278</v>
      </c>
      <c r="O2450" s="79">
        <v>44529.513032407405</v>
      </c>
      <c r="P2450" s="77" t="s">
        <v>3315</v>
      </c>
      <c r="Q2450" s="77"/>
      <c r="R2450" s="77"/>
      <c r="S2450" s="77" t="s">
        <v>4242</v>
      </c>
      <c r="T2450" s="79">
        <v>44529.513032407405</v>
      </c>
      <c r="U2450" s="80" t="s">
        <v>6045</v>
      </c>
      <c r="V2450" s="77"/>
      <c r="W2450" s="77"/>
      <c r="X2450" s="81" t="s">
        <v>8044</v>
      </c>
      <c r="Y2450" s="77"/>
    </row>
    <row r="2451" spans="1:25" x14ac:dyDescent="0.25">
      <c r="A2451" s="62" t="s">
        <v>1568</v>
      </c>
      <c r="B2451" s="62" t="s">
        <v>2201</v>
      </c>
      <c r="C2451" s="63"/>
      <c r="D2451" s="64"/>
      <c r="E2451" s="65"/>
      <c r="F2451" s="66"/>
      <c r="G2451" s="63" t="str">
        <f>IF(Edges[[#This Row],[Relationship]]="Tweet","Skip","Show")</f>
        <v>Show</v>
      </c>
      <c r="H2451" s="67"/>
      <c r="I2451" s="68"/>
      <c r="J2451" s="68"/>
      <c r="K2451" s="34"/>
      <c r="L2451" s="75">
        <v>2451</v>
      </c>
      <c r="M245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51" s="77" t="s">
        <v>2278</v>
      </c>
      <c r="O2451" s="79">
        <v>44529.513391203705</v>
      </c>
      <c r="P2451" s="77" t="s">
        <v>3316</v>
      </c>
      <c r="Q2451" s="77"/>
      <c r="R2451" s="77"/>
      <c r="S2451" s="77" t="s">
        <v>4243</v>
      </c>
      <c r="T2451" s="79">
        <v>44529.513391203705</v>
      </c>
      <c r="U2451" s="80" t="s">
        <v>6046</v>
      </c>
      <c r="V2451" s="77"/>
      <c r="W2451" s="77"/>
      <c r="X2451" s="81" t="s">
        <v>8045</v>
      </c>
      <c r="Y2451" s="77"/>
    </row>
    <row r="2452" spans="1:25" x14ac:dyDescent="0.25">
      <c r="A2452" s="62" t="s">
        <v>1568</v>
      </c>
      <c r="B2452" s="62" t="s">
        <v>2202</v>
      </c>
      <c r="C2452" s="63"/>
      <c r="D2452" s="64"/>
      <c r="E2452" s="65"/>
      <c r="F2452" s="66"/>
      <c r="G2452" s="63" t="str">
        <f>IF(Edges[[#This Row],[Relationship]]="Tweet","Skip","Show")</f>
        <v>Show</v>
      </c>
      <c r="H2452" s="67"/>
      <c r="I2452" s="68"/>
      <c r="J2452" s="68"/>
      <c r="K2452" s="34"/>
      <c r="L2452" s="75">
        <v>2452</v>
      </c>
      <c r="M245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52" s="77" t="s">
        <v>2278</v>
      </c>
      <c r="O2452" s="79">
        <v>44529.513495370367</v>
      </c>
      <c r="P2452" s="77" t="s">
        <v>3317</v>
      </c>
      <c r="Q2452" s="77"/>
      <c r="R2452" s="77"/>
      <c r="S2452" s="77"/>
      <c r="T2452" s="79">
        <v>44529.513495370367</v>
      </c>
      <c r="U2452" s="80" t="s">
        <v>6047</v>
      </c>
      <c r="V2452" s="77"/>
      <c r="W2452" s="77"/>
      <c r="X2452" s="81" t="s">
        <v>8046</v>
      </c>
      <c r="Y2452" s="77"/>
    </row>
    <row r="2453" spans="1:25" x14ac:dyDescent="0.25">
      <c r="A2453" s="62" t="s">
        <v>1568</v>
      </c>
      <c r="B2453" s="62" t="s">
        <v>2203</v>
      </c>
      <c r="C2453" s="63"/>
      <c r="D2453" s="64"/>
      <c r="E2453" s="65"/>
      <c r="F2453" s="66"/>
      <c r="G2453" s="63" t="str">
        <f>IF(Edges[[#This Row],[Relationship]]="Tweet","Skip","Show")</f>
        <v>Show</v>
      </c>
      <c r="H2453" s="67"/>
      <c r="I2453" s="68"/>
      <c r="J2453" s="68"/>
      <c r="K2453" s="34"/>
      <c r="L2453" s="75">
        <v>2453</v>
      </c>
      <c r="M245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53" s="77" t="s">
        <v>2278</v>
      </c>
      <c r="O2453" s="79">
        <v>44529.513564814813</v>
      </c>
      <c r="P2453" s="77" t="s">
        <v>3318</v>
      </c>
      <c r="Q2453" s="77"/>
      <c r="R2453" s="77"/>
      <c r="S2453" s="77" t="s">
        <v>4244</v>
      </c>
      <c r="T2453" s="79">
        <v>44529.513564814813</v>
      </c>
      <c r="U2453" s="80" t="s">
        <v>6048</v>
      </c>
      <c r="V2453" s="77"/>
      <c r="W2453" s="77"/>
      <c r="X2453" s="81" t="s">
        <v>8047</v>
      </c>
      <c r="Y2453" s="77"/>
    </row>
    <row r="2454" spans="1:25" x14ac:dyDescent="0.25">
      <c r="A2454" s="62" t="s">
        <v>1568</v>
      </c>
      <c r="B2454" s="62" t="s">
        <v>2204</v>
      </c>
      <c r="C2454" s="63"/>
      <c r="D2454" s="64"/>
      <c r="E2454" s="65"/>
      <c r="F2454" s="66"/>
      <c r="G2454" s="63" t="str">
        <f>IF(Edges[[#This Row],[Relationship]]="Tweet","Skip","Show")</f>
        <v>Show</v>
      </c>
      <c r="H2454" s="67"/>
      <c r="I2454" s="68"/>
      <c r="J2454" s="68"/>
      <c r="K2454" s="34"/>
      <c r="L2454" s="75">
        <v>2454</v>
      </c>
      <c r="M245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54" s="77" t="s">
        <v>2278</v>
      </c>
      <c r="O2454" s="79">
        <v>44529.513611111113</v>
      </c>
      <c r="P2454" s="77" t="s">
        <v>3319</v>
      </c>
      <c r="Q2454" s="77"/>
      <c r="R2454" s="77"/>
      <c r="S2454" s="77" t="s">
        <v>4245</v>
      </c>
      <c r="T2454" s="79">
        <v>44529.513611111113</v>
      </c>
      <c r="U2454" s="80" t="s">
        <v>6049</v>
      </c>
      <c r="V2454" s="77"/>
      <c r="W2454" s="77"/>
      <c r="X2454" s="81" t="s">
        <v>8048</v>
      </c>
      <c r="Y2454" s="77"/>
    </row>
    <row r="2455" spans="1:25" x14ac:dyDescent="0.25">
      <c r="A2455" s="62" t="s">
        <v>1568</v>
      </c>
      <c r="B2455" s="62" t="s">
        <v>2205</v>
      </c>
      <c r="C2455" s="63"/>
      <c r="D2455" s="64"/>
      <c r="E2455" s="65"/>
      <c r="F2455" s="66"/>
      <c r="G2455" s="63" t="str">
        <f>IF(Edges[[#This Row],[Relationship]]="Tweet","Skip","Show")</f>
        <v>Show</v>
      </c>
      <c r="H2455" s="67"/>
      <c r="I2455" s="68"/>
      <c r="J2455" s="68"/>
      <c r="K2455" s="34"/>
      <c r="L2455" s="75">
        <v>2455</v>
      </c>
      <c r="M245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55" s="77" t="s">
        <v>2278</v>
      </c>
      <c r="O2455" s="79">
        <v>44529.51363425926</v>
      </c>
      <c r="P2455" s="77" t="s">
        <v>3320</v>
      </c>
      <c r="Q2455" s="77"/>
      <c r="R2455" s="77"/>
      <c r="S2455" s="77"/>
      <c r="T2455" s="79">
        <v>44529.51363425926</v>
      </c>
      <c r="U2455" s="80" t="s">
        <v>6050</v>
      </c>
      <c r="V2455" s="77"/>
      <c r="W2455" s="77"/>
      <c r="X2455" s="81" t="s">
        <v>8049</v>
      </c>
      <c r="Y2455" s="77"/>
    </row>
    <row r="2456" spans="1:25" x14ac:dyDescent="0.25">
      <c r="A2456" s="62" t="s">
        <v>1568</v>
      </c>
      <c r="B2456" s="62" t="s">
        <v>2206</v>
      </c>
      <c r="C2456" s="63"/>
      <c r="D2456" s="64"/>
      <c r="E2456" s="65"/>
      <c r="F2456" s="66"/>
      <c r="G2456" s="63" t="str">
        <f>IF(Edges[[#This Row],[Relationship]]="Tweet","Skip","Show")</f>
        <v>Show</v>
      </c>
      <c r="H2456" s="67"/>
      <c r="I2456" s="68"/>
      <c r="J2456" s="68"/>
      <c r="K2456" s="34"/>
      <c r="L2456" s="75">
        <v>2456</v>
      </c>
      <c r="M245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56" s="77" t="s">
        <v>2278</v>
      </c>
      <c r="O2456" s="79">
        <v>44529.513657407406</v>
      </c>
      <c r="P2456" s="77" t="s">
        <v>3321</v>
      </c>
      <c r="Q2456" s="77"/>
      <c r="R2456" s="77"/>
      <c r="S2456" s="77" t="s">
        <v>4246</v>
      </c>
      <c r="T2456" s="79">
        <v>44529.513657407406</v>
      </c>
      <c r="U2456" s="80" t="s">
        <v>6051</v>
      </c>
      <c r="V2456" s="77"/>
      <c r="W2456" s="77"/>
      <c r="X2456" s="81" t="s">
        <v>8050</v>
      </c>
      <c r="Y2456" s="77"/>
    </row>
    <row r="2457" spans="1:25" x14ac:dyDescent="0.25">
      <c r="A2457" s="62" t="s">
        <v>1568</v>
      </c>
      <c r="B2457" s="62" t="s">
        <v>2207</v>
      </c>
      <c r="C2457" s="63"/>
      <c r="D2457" s="64"/>
      <c r="E2457" s="65"/>
      <c r="F2457" s="66"/>
      <c r="G2457" s="63" t="str">
        <f>IF(Edges[[#This Row],[Relationship]]="Tweet","Skip","Show")</f>
        <v>Show</v>
      </c>
      <c r="H2457" s="67"/>
      <c r="I2457" s="68"/>
      <c r="J2457" s="68"/>
      <c r="K2457" s="34"/>
      <c r="L2457" s="75">
        <v>2457</v>
      </c>
      <c r="M245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57" s="77" t="s">
        <v>2278</v>
      </c>
      <c r="O2457" s="79">
        <v>44529.513680555552</v>
      </c>
      <c r="P2457" s="77" t="s">
        <v>3322</v>
      </c>
      <c r="Q2457" s="77"/>
      <c r="R2457" s="77"/>
      <c r="S2457" s="77" t="s">
        <v>4247</v>
      </c>
      <c r="T2457" s="79">
        <v>44529.513680555552</v>
      </c>
      <c r="U2457" s="80" t="s">
        <v>6052</v>
      </c>
      <c r="V2457" s="77"/>
      <c r="W2457" s="77"/>
      <c r="X2457" s="81" t="s">
        <v>8051</v>
      </c>
      <c r="Y2457" s="77"/>
    </row>
    <row r="2458" spans="1:25" x14ac:dyDescent="0.25">
      <c r="A2458" s="62" t="s">
        <v>1568</v>
      </c>
      <c r="B2458" s="62" t="s">
        <v>2208</v>
      </c>
      <c r="C2458" s="63"/>
      <c r="D2458" s="64"/>
      <c r="E2458" s="65"/>
      <c r="F2458" s="66"/>
      <c r="G2458" s="63" t="str">
        <f>IF(Edges[[#This Row],[Relationship]]="Tweet","Skip","Show")</f>
        <v>Show</v>
      </c>
      <c r="H2458" s="67"/>
      <c r="I2458" s="68"/>
      <c r="J2458" s="68"/>
      <c r="K2458" s="34"/>
      <c r="L2458" s="75">
        <v>2458</v>
      </c>
      <c r="M245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58" s="77" t="s">
        <v>2278</v>
      </c>
      <c r="O2458" s="79">
        <v>44529.513703703706</v>
      </c>
      <c r="P2458" s="77" t="s">
        <v>3323</v>
      </c>
      <c r="Q2458" s="77"/>
      <c r="R2458" s="77"/>
      <c r="S2458" s="77"/>
      <c r="T2458" s="79">
        <v>44529.513703703706</v>
      </c>
      <c r="U2458" s="80" t="s">
        <v>6053</v>
      </c>
      <c r="V2458" s="77"/>
      <c r="W2458" s="77"/>
      <c r="X2458" s="81" t="s">
        <v>8052</v>
      </c>
      <c r="Y2458" s="77"/>
    </row>
    <row r="2459" spans="1:25" x14ac:dyDescent="0.25">
      <c r="A2459" s="62" t="s">
        <v>1568</v>
      </c>
      <c r="B2459" s="62" t="s">
        <v>2209</v>
      </c>
      <c r="C2459" s="63"/>
      <c r="D2459" s="64"/>
      <c r="E2459" s="65"/>
      <c r="F2459" s="66"/>
      <c r="G2459" s="63" t="str">
        <f>IF(Edges[[#This Row],[Relationship]]="Tweet","Skip","Show")</f>
        <v>Show</v>
      </c>
      <c r="H2459" s="67"/>
      <c r="I2459" s="68"/>
      <c r="J2459" s="68"/>
      <c r="K2459" s="34"/>
      <c r="L2459" s="75">
        <v>2459</v>
      </c>
      <c r="M245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59" s="77" t="s">
        <v>2278</v>
      </c>
      <c r="O2459" s="79">
        <v>44529.513807870368</v>
      </c>
      <c r="P2459" s="77" t="s">
        <v>3324</v>
      </c>
      <c r="Q2459" s="77"/>
      <c r="R2459" s="77"/>
      <c r="S2459" s="77"/>
      <c r="T2459" s="79">
        <v>44529.513807870368</v>
      </c>
      <c r="U2459" s="80" t="s">
        <v>6054</v>
      </c>
      <c r="V2459" s="77"/>
      <c r="W2459" s="77"/>
      <c r="X2459" s="81" t="s">
        <v>8053</v>
      </c>
      <c r="Y2459" s="77"/>
    </row>
    <row r="2460" spans="1:25" x14ac:dyDescent="0.25">
      <c r="A2460" s="62" t="s">
        <v>1568</v>
      </c>
      <c r="B2460" s="62" t="s">
        <v>2210</v>
      </c>
      <c r="C2460" s="63"/>
      <c r="D2460" s="64"/>
      <c r="E2460" s="65"/>
      <c r="F2460" s="66"/>
      <c r="G2460" s="63" t="str">
        <f>IF(Edges[[#This Row],[Relationship]]="Tweet","Skip","Show")</f>
        <v>Show</v>
      </c>
      <c r="H2460" s="67"/>
      <c r="I2460" s="68"/>
      <c r="J2460" s="68"/>
      <c r="K2460" s="34"/>
      <c r="L2460" s="75">
        <v>2460</v>
      </c>
      <c r="M246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60" s="77" t="s">
        <v>2278</v>
      </c>
      <c r="O2460" s="79">
        <v>44529.513912037037</v>
      </c>
      <c r="P2460" s="77" t="s">
        <v>3325</v>
      </c>
      <c r="Q2460" s="77"/>
      <c r="R2460" s="77"/>
      <c r="S2460" s="77"/>
      <c r="T2460" s="79">
        <v>44529.513912037037</v>
      </c>
      <c r="U2460" s="80" t="s">
        <v>6055</v>
      </c>
      <c r="V2460" s="77"/>
      <c r="W2460" s="77"/>
      <c r="X2460" s="81" t="s">
        <v>8054</v>
      </c>
      <c r="Y2460" s="77"/>
    </row>
    <row r="2461" spans="1:25" x14ac:dyDescent="0.25">
      <c r="A2461" s="62" t="s">
        <v>1568</v>
      </c>
      <c r="B2461" s="62" t="s">
        <v>2210</v>
      </c>
      <c r="C2461" s="63"/>
      <c r="D2461" s="64"/>
      <c r="E2461" s="65"/>
      <c r="F2461" s="66"/>
      <c r="G2461" s="63" t="str">
        <f>IF(Edges[[#This Row],[Relationship]]="Tweet","Skip","Show")</f>
        <v>Show</v>
      </c>
      <c r="H2461" s="67"/>
      <c r="I2461" s="68"/>
      <c r="J2461" s="68"/>
      <c r="K2461" s="34"/>
      <c r="L2461" s="75">
        <v>2461</v>
      </c>
      <c r="M246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61" s="77" t="s">
        <v>2278</v>
      </c>
      <c r="O2461" s="79">
        <v>44529.513935185183</v>
      </c>
      <c r="P2461" s="77" t="s">
        <v>3326</v>
      </c>
      <c r="Q2461" s="77"/>
      <c r="R2461" s="77"/>
      <c r="S2461" s="77"/>
      <c r="T2461" s="79">
        <v>44529.513935185183</v>
      </c>
      <c r="U2461" s="80" t="s">
        <v>6056</v>
      </c>
      <c r="V2461" s="77"/>
      <c r="W2461" s="77"/>
      <c r="X2461" s="81" t="s">
        <v>8055</v>
      </c>
      <c r="Y2461" s="77"/>
    </row>
    <row r="2462" spans="1:25" x14ac:dyDescent="0.25">
      <c r="A2462" s="62" t="s">
        <v>1568</v>
      </c>
      <c r="B2462" s="62" t="s">
        <v>2210</v>
      </c>
      <c r="C2462" s="63"/>
      <c r="D2462" s="64"/>
      <c r="E2462" s="65"/>
      <c r="F2462" s="66"/>
      <c r="G2462" s="63" t="str">
        <f>IF(Edges[[#This Row],[Relationship]]="Tweet","Skip","Show")</f>
        <v>Show</v>
      </c>
      <c r="H2462" s="67"/>
      <c r="I2462" s="68"/>
      <c r="J2462" s="68"/>
      <c r="K2462" s="34"/>
      <c r="L2462" s="75">
        <v>2462</v>
      </c>
      <c r="M246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62" s="77" t="s">
        <v>2278</v>
      </c>
      <c r="O2462" s="79">
        <v>44529.513958333337</v>
      </c>
      <c r="P2462" s="77" t="s">
        <v>3327</v>
      </c>
      <c r="Q2462" s="77"/>
      <c r="R2462" s="77"/>
      <c r="S2462" s="77"/>
      <c r="T2462" s="79">
        <v>44529.513958333337</v>
      </c>
      <c r="U2462" s="80" t="s">
        <v>6057</v>
      </c>
      <c r="V2462" s="77"/>
      <c r="W2462" s="77"/>
      <c r="X2462" s="81" t="s">
        <v>8056</v>
      </c>
      <c r="Y2462" s="77"/>
    </row>
    <row r="2463" spans="1:25" x14ac:dyDescent="0.25">
      <c r="A2463" s="62" t="s">
        <v>1568</v>
      </c>
      <c r="B2463" s="62" t="s">
        <v>2211</v>
      </c>
      <c r="C2463" s="63"/>
      <c r="D2463" s="64"/>
      <c r="E2463" s="65"/>
      <c r="F2463" s="66"/>
      <c r="G2463" s="63" t="str">
        <f>IF(Edges[[#This Row],[Relationship]]="Tweet","Skip","Show")</f>
        <v>Show</v>
      </c>
      <c r="H2463" s="67"/>
      <c r="I2463" s="68"/>
      <c r="J2463" s="68"/>
      <c r="K2463" s="34"/>
      <c r="L2463" s="75">
        <v>2463</v>
      </c>
      <c r="M246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63" s="77" t="s">
        <v>2278</v>
      </c>
      <c r="O2463" s="79">
        <v>44529.513969907406</v>
      </c>
      <c r="P2463" s="77" t="s">
        <v>3328</v>
      </c>
      <c r="Q2463" s="77"/>
      <c r="R2463" s="77"/>
      <c r="S2463" s="77" t="s">
        <v>4248</v>
      </c>
      <c r="T2463" s="79">
        <v>44529.513969907406</v>
      </c>
      <c r="U2463" s="80" t="s">
        <v>6058</v>
      </c>
      <c r="V2463" s="77"/>
      <c r="W2463" s="77"/>
      <c r="X2463" s="81" t="s">
        <v>8057</v>
      </c>
      <c r="Y2463" s="77"/>
    </row>
    <row r="2464" spans="1:25" x14ac:dyDescent="0.25">
      <c r="A2464" s="62" t="s">
        <v>1568</v>
      </c>
      <c r="B2464" s="62" t="s">
        <v>2212</v>
      </c>
      <c r="C2464" s="63"/>
      <c r="D2464" s="64"/>
      <c r="E2464" s="65"/>
      <c r="F2464" s="66"/>
      <c r="G2464" s="63" t="str">
        <f>IF(Edges[[#This Row],[Relationship]]="Tweet","Skip","Show")</f>
        <v>Show</v>
      </c>
      <c r="H2464" s="67"/>
      <c r="I2464" s="68"/>
      <c r="J2464" s="68"/>
      <c r="K2464" s="34"/>
      <c r="L2464" s="75">
        <v>2464</v>
      </c>
      <c r="M246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64" s="77" t="s">
        <v>2278</v>
      </c>
      <c r="O2464" s="79">
        <v>44529.514097222222</v>
      </c>
      <c r="P2464" s="77" t="s">
        <v>3329</v>
      </c>
      <c r="Q2464" s="77"/>
      <c r="R2464" s="77"/>
      <c r="S2464" s="77" t="s">
        <v>4249</v>
      </c>
      <c r="T2464" s="79">
        <v>44529.514097222222</v>
      </c>
      <c r="U2464" s="80" t="s">
        <v>6059</v>
      </c>
      <c r="V2464" s="77"/>
      <c r="W2464" s="77"/>
      <c r="X2464" s="81" t="s">
        <v>8058</v>
      </c>
      <c r="Y2464" s="77"/>
    </row>
    <row r="2465" spans="1:25" x14ac:dyDescent="0.25">
      <c r="A2465" s="62" t="s">
        <v>1568</v>
      </c>
      <c r="B2465" s="62" t="s">
        <v>2213</v>
      </c>
      <c r="C2465" s="63"/>
      <c r="D2465" s="64"/>
      <c r="E2465" s="65"/>
      <c r="F2465" s="66"/>
      <c r="G2465" s="63" t="str">
        <f>IF(Edges[[#This Row],[Relationship]]="Tweet","Skip","Show")</f>
        <v>Show</v>
      </c>
      <c r="H2465" s="67"/>
      <c r="I2465" s="68"/>
      <c r="J2465" s="68"/>
      <c r="K2465" s="34"/>
      <c r="L2465" s="75">
        <v>2465</v>
      </c>
      <c r="M246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65" s="77" t="s">
        <v>2278</v>
      </c>
      <c r="O2465" s="79">
        <v>44529.514131944445</v>
      </c>
      <c r="P2465" s="77" t="s">
        <v>3330</v>
      </c>
      <c r="Q2465" s="77"/>
      <c r="R2465" s="77"/>
      <c r="S2465" s="77"/>
      <c r="T2465" s="79">
        <v>44529.514131944445</v>
      </c>
      <c r="U2465" s="80" t="s">
        <v>6060</v>
      </c>
      <c r="V2465" s="77"/>
      <c r="W2465" s="77"/>
      <c r="X2465" s="81" t="s">
        <v>8059</v>
      </c>
      <c r="Y2465" s="77"/>
    </row>
    <row r="2466" spans="1:25" x14ac:dyDescent="0.25">
      <c r="A2466" s="62" t="s">
        <v>1568</v>
      </c>
      <c r="B2466" s="62" t="s">
        <v>2214</v>
      </c>
      <c r="C2466" s="63"/>
      <c r="D2466" s="64"/>
      <c r="E2466" s="65"/>
      <c r="F2466" s="66"/>
      <c r="G2466" s="63" t="str">
        <f>IF(Edges[[#This Row],[Relationship]]="Tweet","Skip","Show")</f>
        <v>Show</v>
      </c>
      <c r="H2466" s="67"/>
      <c r="I2466" s="68"/>
      <c r="J2466" s="68"/>
      <c r="K2466" s="34"/>
      <c r="L2466" s="75">
        <v>2466</v>
      </c>
      <c r="M246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66" s="77" t="s">
        <v>2278</v>
      </c>
      <c r="O2466" s="79">
        <v>44529.514201388891</v>
      </c>
      <c r="P2466" s="77" t="s">
        <v>3331</v>
      </c>
      <c r="Q2466" s="77"/>
      <c r="R2466" s="77"/>
      <c r="S2466" s="77" t="s">
        <v>4250</v>
      </c>
      <c r="T2466" s="79">
        <v>44529.514201388891</v>
      </c>
      <c r="U2466" s="80" t="s">
        <v>6061</v>
      </c>
      <c r="V2466" s="77"/>
      <c r="W2466" s="77"/>
      <c r="X2466" s="81" t="s">
        <v>8060</v>
      </c>
      <c r="Y2466" s="77"/>
    </row>
    <row r="2467" spans="1:25" x14ac:dyDescent="0.25">
      <c r="A2467" s="62" t="s">
        <v>1568</v>
      </c>
      <c r="B2467" s="62" t="s">
        <v>2215</v>
      </c>
      <c r="C2467" s="63"/>
      <c r="D2467" s="64"/>
      <c r="E2467" s="65"/>
      <c r="F2467" s="66"/>
      <c r="G2467" s="63" t="str">
        <f>IF(Edges[[#This Row],[Relationship]]="Tweet","Skip","Show")</f>
        <v>Show</v>
      </c>
      <c r="H2467" s="67"/>
      <c r="I2467" s="68"/>
      <c r="J2467" s="68"/>
      <c r="K2467" s="34"/>
      <c r="L2467" s="75">
        <v>2467</v>
      </c>
      <c r="M246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67" s="77" t="s">
        <v>2278</v>
      </c>
      <c r="O2467" s="79">
        <v>44529.514247685183</v>
      </c>
      <c r="P2467" s="77" t="s">
        <v>3332</v>
      </c>
      <c r="Q2467" s="77"/>
      <c r="R2467" s="77"/>
      <c r="S2467" s="77"/>
      <c r="T2467" s="79">
        <v>44529.514247685183</v>
      </c>
      <c r="U2467" s="80" t="s">
        <v>6062</v>
      </c>
      <c r="V2467" s="77"/>
      <c r="W2467" s="77"/>
      <c r="X2467" s="81" t="s">
        <v>8061</v>
      </c>
      <c r="Y2467" s="77"/>
    </row>
    <row r="2468" spans="1:25" x14ac:dyDescent="0.25">
      <c r="A2468" s="62" t="s">
        <v>1568</v>
      </c>
      <c r="B2468" s="62" t="s">
        <v>2215</v>
      </c>
      <c r="C2468" s="63"/>
      <c r="D2468" s="64"/>
      <c r="E2468" s="65"/>
      <c r="F2468" s="66"/>
      <c r="G2468" s="63" t="str">
        <f>IF(Edges[[#This Row],[Relationship]]="Tweet","Skip","Show")</f>
        <v>Show</v>
      </c>
      <c r="H2468" s="67"/>
      <c r="I2468" s="68"/>
      <c r="J2468" s="68"/>
      <c r="K2468" s="34"/>
      <c r="L2468" s="75">
        <v>2468</v>
      </c>
      <c r="M246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68" s="77" t="s">
        <v>2278</v>
      </c>
      <c r="O2468" s="79">
        <v>44529.514270833337</v>
      </c>
      <c r="P2468" s="77" t="s">
        <v>3333</v>
      </c>
      <c r="Q2468" s="77"/>
      <c r="R2468" s="77"/>
      <c r="S2468" s="77"/>
      <c r="T2468" s="79">
        <v>44529.514270833337</v>
      </c>
      <c r="U2468" s="80" t="s">
        <v>6063</v>
      </c>
      <c r="V2468" s="77"/>
      <c r="W2468" s="77"/>
      <c r="X2468" s="81" t="s">
        <v>8062</v>
      </c>
      <c r="Y2468" s="77"/>
    </row>
    <row r="2469" spans="1:25" x14ac:dyDescent="0.25">
      <c r="A2469" s="62" t="s">
        <v>1568</v>
      </c>
      <c r="B2469" s="62" t="s">
        <v>2216</v>
      </c>
      <c r="C2469" s="63"/>
      <c r="D2469" s="64"/>
      <c r="E2469" s="65"/>
      <c r="F2469" s="66"/>
      <c r="G2469" s="63" t="str">
        <f>IF(Edges[[#This Row],[Relationship]]="Tweet","Skip","Show")</f>
        <v>Show</v>
      </c>
      <c r="H2469" s="67"/>
      <c r="I2469" s="68"/>
      <c r="J2469" s="68"/>
      <c r="K2469" s="34"/>
      <c r="L2469" s="75">
        <v>2469</v>
      </c>
      <c r="M246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69" s="77" t="s">
        <v>2278</v>
      </c>
      <c r="O2469" s="79">
        <v>44529.514282407406</v>
      </c>
      <c r="P2469" s="77" t="s">
        <v>3334</v>
      </c>
      <c r="Q2469" s="77"/>
      <c r="R2469" s="77"/>
      <c r="S2469" s="77"/>
      <c r="T2469" s="79">
        <v>44529.514282407406</v>
      </c>
      <c r="U2469" s="80" t="s">
        <v>6064</v>
      </c>
      <c r="V2469" s="77"/>
      <c r="W2469" s="77"/>
      <c r="X2469" s="81" t="s">
        <v>8063</v>
      </c>
      <c r="Y2469" s="77"/>
    </row>
    <row r="2470" spans="1:25" x14ac:dyDescent="0.25">
      <c r="A2470" s="62" t="s">
        <v>1568</v>
      </c>
      <c r="B2470" s="62" t="s">
        <v>2217</v>
      </c>
      <c r="C2470" s="63"/>
      <c r="D2470" s="64"/>
      <c r="E2470" s="65"/>
      <c r="F2470" s="66"/>
      <c r="G2470" s="63" t="str">
        <f>IF(Edges[[#This Row],[Relationship]]="Tweet","Skip","Show")</f>
        <v>Show</v>
      </c>
      <c r="H2470" s="67"/>
      <c r="I2470" s="68"/>
      <c r="J2470" s="68"/>
      <c r="K2470" s="34"/>
      <c r="L2470" s="75">
        <v>2470</v>
      </c>
      <c r="M247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70" s="77" t="s">
        <v>2278</v>
      </c>
      <c r="O2470" s="79">
        <v>44529.514363425929</v>
      </c>
      <c r="P2470" s="77" t="s">
        <v>3335</v>
      </c>
      <c r="Q2470" s="77"/>
      <c r="R2470" s="77"/>
      <c r="S2470" s="77" t="s">
        <v>4251</v>
      </c>
      <c r="T2470" s="79">
        <v>44529.514363425929</v>
      </c>
      <c r="U2470" s="80" t="s">
        <v>6065</v>
      </c>
      <c r="V2470" s="77"/>
      <c r="W2470" s="77"/>
      <c r="X2470" s="81" t="s">
        <v>8064</v>
      </c>
      <c r="Y2470" s="77"/>
    </row>
    <row r="2471" spans="1:25" x14ac:dyDescent="0.25">
      <c r="A2471" s="62" t="s">
        <v>1568</v>
      </c>
      <c r="B2471" s="62" t="s">
        <v>2218</v>
      </c>
      <c r="C2471" s="63"/>
      <c r="D2471" s="64"/>
      <c r="E2471" s="65"/>
      <c r="F2471" s="66"/>
      <c r="G2471" s="63" t="str">
        <f>IF(Edges[[#This Row],[Relationship]]="Tweet","Skip","Show")</f>
        <v>Show</v>
      </c>
      <c r="H2471" s="67"/>
      <c r="I2471" s="68"/>
      <c r="J2471" s="68"/>
      <c r="K2471" s="34"/>
      <c r="L2471" s="75">
        <v>2471</v>
      </c>
      <c r="M247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71" s="77" t="s">
        <v>2278</v>
      </c>
      <c r="O2471" s="79">
        <v>44529.514456018522</v>
      </c>
      <c r="P2471" s="77" t="s">
        <v>3336</v>
      </c>
      <c r="Q2471" s="77"/>
      <c r="R2471" s="77"/>
      <c r="S2471" s="77"/>
      <c r="T2471" s="79">
        <v>44529.514456018522</v>
      </c>
      <c r="U2471" s="80" t="s">
        <v>6066</v>
      </c>
      <c r="V2471" s="77"/>
      <c r="W2471" s="77"/>
      <c r="X2471" s="81" t="s">
        <v>8065</v>
      </c>
      <c r="Y2471" s="77"/>
    </row>
    <row r="2472" spans="1:25" x14ac:dyDescent="0.25">
      <c r="A2472" s="62" t="s">
        <v>1568</v>
      </c>
      <c r="B2472" s="62" t="s">
        <v>2219</v>
      </c>
      <c r="C2472" s="63"/>
      <c r="D2472" s="64"/>
      <c r="E2472" s="65"/>
      <c r="F2472" s="66"/>
      <c r="G2472" s="63" t="str">
        <f>IF(Edges[[#This Row],[Relationship]]="Tweet","Skip","Show")</f>
        <v>Show</v>
      </c>
      <c r="H2472" s="67"/>
      <c r="I2472" s="68"/>
      <c r="J2472" s="68"/>
      <c r="K2472" s="34"/>
      <c r="L2472" s="75">
        <v>2472</v>
      </c>
      <c r="M247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72" s="77" t="s">
        <v>2278</v>
      </c>
      <c r="O2472" s="79">
        <v>44529.514467592591</v>
      </c>
      <c r="P2472" s="77" t="s">
        <v>3337</v>
      </c>
      <c r="Q2472" s="77"/>
      <c r="R2472" s="77"/>
      <c r="S2472" s="77" t="s">
        <v>4252</v>
      </c>
      <c r="T2472" s="79">
        <v>44529.514467592591</v>
      </c>
      <c r="U2472" s="80" t="s">
        <v>6067</v>
      </c>
      <c r="V2472" s="77"/>
      <c r="W2472" s="77"/>
      <c r="X2472" s="81" t="s">
        <v>8066</v>
      </c>
      <c r="Y2472" s="77"/>
    </row>
    <row r="2473" spans="1:25" x14ac:dyDescent="0.25">
      <c r="A2473" s="62" t="s">
        <v>1568</v>
      </c>
      <c r="B2473" s="62" t="s">
        <v>2220</v>
      </c>
      <c r="C2473" s="63"/>
      <c r="D2473" s="64"/>
      <c r="E2473" s="65"/>
      <c r="F2473" s="66"/>
      <c r="G2473" s="63" t="str">
        <f>IF(Edges[[#This Row],[Relationship]]="Tweet","Skip","Show")</f>
        <v>Show</v>
      </c>
      <c r="H2473" s="67"/>
      <c r="I2473" s="68"/>
      <c r="J2473" s="68"/>
      <c r="K2473" s="34"/>
      <c r="L2473" s="75">
        <v>2473</v>
      </c>
      <c r="M247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73" s="77" t="s">
        <v>2278</v>
      </c>
      <c r="O2473" s="79">
        <v>44529.51458333333</v>
      </c>
      <c r="P2473" s="77" t="s">
        <v>3338</v>
      </c>
      <c r="Q2473" s="77"/>
      <c r="R2473" s="77"/>
      <c r="S2473" s="77"/>
      <c r="T2473" s="79">
        <v>44529.51458333333</v>
      </c>
      <c r="U2473" s="80" t="s">
        <v>6068</v>
      </c>
      <c r="V2473" s="77"/>
      <c r="W2473" s="77"/>
      <c r="X2473" s="81" t="s">
        <v>8067</v>
      </c>
      <c r="Y2473" s="77"/>
    </row>
    <row r="2474" spans="1:25" x14ac:dyDescent="0.25">
      <c r="A2474" s="62" t="s">
        <v>1568</v>
      </c>
      <c r="B2474" s="62" t="s">
        <v>2221</v>
      </c>
      <c r="C2474" s="63"/>
      <c r="D2474" s="64"/>
      <c r="E2474" s="65"/>
      <c r="F2474" s="66"/>
      <c r="G2474" s="63" t="str">
        <f>IF(Edges[[#This Row],[Relationship]]="Tweet","Skip","Show")</f>
        <v>Show</v>
      </c>
      <c r="H2474" s="67"/>
      <c r="I2474" s="68"/>
      <c r="J2474" s="68"/>
      <c r="K2474" s="34"/>
      <c r="L2474" s="75">
        <v>2474</v>
      </c>
      <c r="M247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74" s="77" t="s">
        <v>2278</v>
      </c>
      <c r="O2474" s="79">
        <v>44529.514664351853</v>
      </c>
      <c r="P2474" s="77" t="s">
        <v>3339</v>
      </c>
      <c r="Q2474" s="77"/>
      <c r="R2474" s="77"/>
      <c r="S2474" s="77" t="s">
        <v>4253</v>
      </c>
      <c r="T2474" s="79">
        <v>44529.514664351853</v>
      </c>
      <c r="U2474" s="80" t="s">
        <v>6069</v>
      </c>
      <c r="V2474" s="77"/>
      <c r="W2474" s="77"/>
      <c r="X2474" s="81" t="s">
        <v>8068</v>
      </c>
      <c r="Y2474" s="77"/>
    </row>
    <row r="2475" spans="1:25" x14ac:dyDescent="0.25">
      <c r="A2475" s="62" t="s">
        <v>1568</v>
      </c>
      <c r="B2475" s="62" t="s">
        <v>2222</v>
      </c>
      <c r="C2475" s="63"/>
      <c r="D2475" s="64"/>
      <c r="E2475" s="65"/>
      <c r="F2475" s="66"/>
      <c r="G2475" s="63" t="str">
        <f>IF(Edges[[#This Row],[Relationship]]="Tweet","Skip","Show")</f>
        <v>Show</v>
      </c>
      <c r="H2475" s="67"/>
      <c r="I2475" s="68"/>
      <c r="J2475" s="68"/>
      <c r="K2475" s="34"/>
      <c r="L2475" s="75">
        <v>2475</v>
      </c>
      <c r="M247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75" s="77" t="s">
        <v>2278</v>
      </c>
      <c r="O2475" s="79">
        <v>44529.514652777776</v>
      </c>
      <c r="P2475" s="77" t="s">
        <v>3340</v>
      </c>
      <c r="Q2475" s="77"/>
      <c r="R2475" s="77"/>
      <c r="S2475" s="77" t="s">
        <v>4254</v>
      </c>
      <c r="T2475" s="79">
        <v>44529.514652777776</v>
      </c>
      <c r="U2475" s="80" t="s">
        <v>6070</v>
      </c>
      <c r="V2475" s="77"/>
      <c r="W2475" s="77"/>
      <c r="X2475" s="81" t="s">
        <v>8069</v>
      </c>
      <c r="Y2475" s="77"/>
    </row>
    <row r="2476" spans="1:25" x14ac:dyDescent="0.25">
      <c r="A2476" s="62" t="s">
        <v>1568</v>
      </c>
      <c r="B2476" s="62" t="s">
        <v>2222</v>
      </c>
      <c r="C2476" s="63"/>
      <c r="D2476" s="64"/>
      <c r="E2476" s="65"/>
      <c r="F2476" s="66"/>
      <c r="G2476" s="63" t="str">
        <f>IF(Edges[[#This Row],[Relationship]]="Tweet","Skip","Show")</f>
        <v>Show</v>
      </c>
      <c r="H2476" s="67"/>
      <c r="I2476" s="68"/>
      <c r="J2476" s="68"/>
      <c r="K2476" s="34"/>
      <c r="L2476" s="75">
        <v>2476</v>
      </c>
      <c r="M247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76" s="77" t="s">
        <v>2278</v>
      </c>
      <c r="O2476" s="79">
        <v>44529.514664351853</v>
      </c>
      <c r="P2476" s="77" t="s">
        <v>3339</v>
      </c>
      <c r="Q2476" s="77"/>
      <c r="R2476" s="77"/>
      <c r="S2476" s="77" t="s">
        <v>4253</v>
      </c>
      <c r="T2476" s="79">
        <v>44529.514664351853</v>
      </c>
      <c r="U2476" s="80" t="s">
        <v>6069</v>
      </c>
      <c r="V2476" s="77"/>
      <c r="W2476" s="77"/>
      <c r="X2476" s="81" t="s">
        <v>8068</v>
      </c>
      <c r="Y2476" s="77"/>
    </row>
    <row r="2477" spans="1:25" x14ac:dyDescent="0.25">
      <c r="A2477" s="62" t="s">
        <v>1568</v>
      </c>
      <c r="B2477" s="62" t="s">
        <v>2222</v>
      </c>
      <c r="C2477" s="63"/>
      <c r="D2477" s="64"/>
      <c r="E2477" s="65"/>
      <c r="F2477" s="66"/>
      <c r="G2477" s="63" t="str">
        <f>IF(Edges[[#This Row],[Relationship]]="Tweet","Skip","Show")</f>
        <v>Show</v>
      </c>
      <c r="H2477" s="67"/>
      <c r="I2477" s="68"/>
      <c r="J2477" s="68"/>
      <c r="K2477" s="34"/>
      <c r="L2477" s="75">
        <v>2477</v>
      </c>
      <c r="M247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77" s="77" t="s">
        <v>2278</v>
      </c>
      <c r="O2477" s="79">
        <v>44529.514687499999</v>
      </c>
      <c r="P2477" s="77" t="s">
        <v>3341</v>
      </c>
      <c r="Q2477" s="77"/>
      <c r="R2477" s="77"/>
      <c r="S2477" s="77" t="s">
        <v>4255</v>
      </c>
      <c r="T2477" s="79">
        <v>44529.514687499999</v>
      </c>
      <c r="U2477" s="80" t="s">
        <v>6071</v>
      </c>
      <c r="V2477" s="77"/>
      <c r="W2477" s="77"/>
      <c r="X2477" s="81" t="s">
        <v>8070</v>
      </c>
      <c r="Y2477" s="77"/>
    </row>
    <row r="2478" spans="1:25" x14ac:dyDescent="0.25">
      <c r="A2478" s="62" t="s">
        <v>1568</v>
      </c>
      <c r="B2478" s="62" t="s">
        <v>2223</v>
      </c>
      <c r="C2478" s="63"/>
      <c r="D2478" s="64"/>
      <c r="E2478" s="65"/>
      <c r="F2478" s="66"/>
      <c r="G2478" s="63" t="str">
        <f>IF(Edges[[#This Row],[Relationship]]="Tweet","Skip","Show")</f>
        <v>Show</v>
      </c>
      <c r="H2478" s="67"/>
      <c r="I2478" s="68"/>
      <c r="J2478" s="68"/>
      <c r="K2478" s="34"/>
      <c r="L2478" s="75">
        <v>2478</v>
      </c>
      <c r="M247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78" s="77" t="s">
        <v>2278</v>
      </c>
      <c r="O2478" s="79">
        <v>44529.514756944445</v>
      </c>
      <c r="P2478" s="77" t="s">
        <v>3342</v>
      </c>
      <c r="Q2478" s="77"/>
      <c r="R2478" s="77"/>
      <c r="S2478" s="77" t="s">
        <v>4256</v>
      </c>
      <c r="T2478" s="79">
        <v>44529.514756944445</v>
      </c>
      <c r="U2478" s="80" t="s">
        <v>6072</v>
      </c>
      <c r="V2478" s="77"/>
      <c r="W2478" s="77"/>
      <c r="X2478" s="81" t="s">
        <v>8071</v>
      </c>
      <c r="Y2478" s="77"/>
    </row>
    <row r="2479" spans="1:25" x14ac:dyDescent="0.25">
      <c r="A2479" s="62" t="s">
        <v>1568</v>
      </c>
      <c r="B2479" s="62" t="s">
        <v>2224</v>
      </c>
      <c r="C2479" s="63"/>
      <c r="D2479" s="64"/>
      <c r="E2479" s="65"/>
      <c r="F2479" s="66"/>
      <c r="G2479" s="63" t="str">
        <f>IF(Edges[[#This Row],[Relationship]]="Tweet","Skip","Show")</f>
        <v>Show</v>
      </c>
      <c r="H2479" s="67"/>
      <c r="I2479" s="68"/>
      <c r="J2479" s="68"/>
      <c r="K2479" s="34"/>
      <c r="L2479" s="75">
        <v>2479</v>
      </c>
      <c r="M247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79" s="77" t="s">
        <v>2278</v>
      </c>
      <c r="O2479" s="79">
        <v>44529.514780092592</v>
      </c>
      <c r="P2479" s="77" t="s">
        <v>3343</v>
      </c>
      <c r="Q2479" s="77"/>
      <c r="R2479" s="77"/>
      <c r="S2479" s="77" t="s">
        <v>4257</v>
      </c>
      <c r="T2479" s="79">
        <v>44529.514780092592</v>
      </c>
      <c r="U2479" s="80" t="s">
        <v>6073</v>
      </c>
      <c r="V2479" s="77"/>
      <c r="W2479" s="77"/>
      <c r="X2479" s="81" t="s">
        <v>8072</v>
      </c>
      <c r="Y2479" s="77"/>
    </row>
    <row r="2480" spans="1:25" x14ac:dyDescent="0.25">
      <c r="A2480" s="62" t="s">
        <v>1568</v>
      </c>
      <c r="B2480" s="62" t="s">
        <v>2225</v>
      </c>
      <c r="C2480" s="63"/>
      <c r="D2480" s="64"/>
      <c r="E2480" s="65"/>
      <c r="F2480" s="66"/>
      <c r="G2480" s="63" t="str">
        <f>IF(Edges[[#This Row],[Relationship]]="Tweet","Skip","Show")</f>
        <v>Show</v>
      </c>
      <c r="H2480" s="67"/>
      <c r="I2480" s="68"/>
      <c r="J2480" s="68"/>
      <c r="K2480" s="34"/>
      <c r="L2480" s="75">
        <v>2480</v>
      </c>
      <c r="M248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80" s="77" t="s">
        <v>2278</v>
      </c>
      <c r="O2480" s="79">
        <v>44529.515092592592</v>
      </c>
      <c r="P2480" s="77" t="s">
        <v>3344</v>
      </c>
      <c r="Q2480" s="77"/>
      <c r="R2480" s="77"/>
      <c r="S2480" s="77"/>
      <c r="T2480" s="79">
        <v>44529.515092592592</v>
      </c>
      <c r="U2480" s="80" t="s">
        <v>6074</v>
      </c>
      <c r="V2480" s="77"/>
      <c r="W2480" s="77"/>
      <c r="X2480" s="81" t="s">
        <v>8073</v>
      </c>
      <c r="Y2480" s="77"/>
    </row>
    <row r="2481" spans="1:25" x14ac:dyDescent="0.25">
      <c r="A2481" s="62" t="s">
        <v>1568</v>
      </c>
      <c r="B2481" s="62" t="s">
        <v>2226</v>
      </c>
      <c r="C2481" s="63"/>
      <c r="D2481" s="64"/>
      <c r="E2481" s="65"/>
      <c r="F2481" s="66"/>
      <c r="G2481" s="63" t="str">
        <f>IF(Edges[[#This Row],[Relationship]]="Tweet","Skip","Show")</f>
        <v>Show</v>
      </c>
      <c r="H2481" s="67"/>
      <c r="I2481" s="68"/>
      <c r="J2481" s="68"/>
      <c r="K2481" s="34"/>
      <c r="L2481" s="75">
        <v>2481</v>
      </c>
      <c r="M248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81" s="77" t="s">
        <v>2278</v>
      </c>
      <c r="O2481" s="79">
        <v>44529.515162037038</v>
      </c>
      <c r="P2481" s="77" t="s">
        <v>3345</v>
      </c>
      <c r="Q2481" s="77"/>
      <c r="R2481" s="77"/>
      <c r="S2481" s="77"/>
      <c r="T2481" s="79">
        <v>44529.515162037038</v>
      </c>
      <c r="U2481" s="80" t="s">
        <v>6075</v>
      </c>
      <c r="V2481" s="77"/>
      <c r="W2481" s="77"/>
      <c r="X2481" s="81" t="s">
        <v>8074</v>
      </c>
      <c r="Y2481" s="77"/>
    </row>
    <row r="2482" spans="1:25" x14ac:dyDescent="0.25">
      <c r="A2482" s="62" t="s">
        <v>1568</v>
      </c>
      <c r="B2482" s="62" t="s">
        <v>2227</v>
      </c>
      <c r="C2482" s="63"/>
      <c r="D2482" s="64"/>
      <c r="E2482" s="65"/>
      <c r="F2482" s="66"/>
      <c r="G2482" s="63" t="str">
        <f>IF(Edges[[#This Row],[Relationship]]="Tweet","Skip","Show")</f>
        <v>Show</v>
      </c>
      <c r="H2482" s="67"/>
      <c r="I2482" s="68"/>
      <c r="J2482" s="68"/>
      <c r="K2482" s="34"/>
      <c r="L2482" s="75">
        <v>2482</v>
      </c>
      <c r="M248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82" s="77" t="s">
        <v>2278</v>
      </c>
      <c r="O2482" s="79">
        <v>44529.515208333331</v>
      </c>
      <c r="P2482" s="77" t="s">
        <v>3346</v>
      </c>
      <c r="Q2482" s="77"/>
      <c r="R2482" s="77"/>
      <c r="S2482" s="77"/>
      <c r="T2482" s="79">
        <v>44529.515208333331</v>
      </c>
      <c r="U2482" s="80" t="s">
        <v>6076</v>
      </c>
      <c r="V2482" s="77"/>
      <c r="W2482" s="77"/>
      <c r="X2482" s="81" t="s">
        <v>8075</v>
      </c>
      <c r="Y2482" s="77"/>
    </row>
    <row r="2483" spans="1:25" x14ac:dyDescent="0.25">
      <c r="A2483" s="62" t="s">
        <v>1568</v>
      </c>
      <c r="B2483" s="62" t="s">
        <v>2228</v>
      </c>
      <c r="C2483" s="63"/>
      <c r="D2483" s="64"/>
      <c r="E2483" s="65"/>
      <c r="F2483" s="66"/>
      <c r="G2483" s="63" t="str">
        <f>IF(Edges[[#This Row],[Relationship]]="Tweet","Skip","Show")</f>
        <v>Show</v>
      </c>
      <c r="H2483" s="67"/>
      <c r="I2483" s="68"/>
      <c r="J2483" s="68"/>
      <c r="K2483" s="34"/>
      <c r="L2483" s="75">
        <v>2483</v>
      </c>
      <c r="M248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83" s="77" t="s">
        <v>2278</v>
      </c>
      <c r="O2483" s="79">
        <v>44529.515208333331</v>
      </c>
      <c r="P2483" s="77" t="s">
        <v>3346</v>
      </c>
      <c r="Q2483" s="77"/>
      <c r="R2483" s="77"/>
      <c r="S2483" s="77"/>
      <c r="T2483" s="79">
        <v>44529.515208333331</v>
      </c>
      <c r="U2483" s="80" t="s">
        <v>6076</v>
      </c>
      <c r="V2483" s="77"/>
      <c r="W2483" s="77"/>
      <c r="X2483" s="81" t="s">
        <v>8075</v>
      </c>
      <c r="Y2483" s="77"/>
    </row>
    <row r="2484" spans="1:25" x14ac:dyDescent="0.25">
      <c r="A2484" s="62" t="s">
        <v>1568</v>
      </c>
      <c r="B2484" s="62" t="s">
        <v>2229</v>
      </c>
      <c r="C2484" s="63"/>
      <c r="D2484" s="64"/>
      <c r="E2484" s="65"/>
      <c r="F2484" s="66"/>
      <c r="G2484" s="63" t="str">
        <f>IF(Edges[[#This Row],[Relationship]]="Tweet","Skip","Show")</f>
        <v>Show</v>
      </c>
      <c r="H2484" s="67"/>
      <c r="I2484" s="68"/>
      <c r="J2484" s="68"/>
      <c r="K2484" s="34"/>
      <c r="L2484" s="75">
        <v>2484</v>
      </c>
      <c r="M248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84" s="77" t="s">
        <v>2278</v>
      </c>
      <c r="O2484" s="79">
        <v>44529.515266203707</v>
      </c>
      <c r="P2484" s="77" t="s">
        <v>3347</v>
      </c>
      <c r="Q2484" s="77"/>
      <c r="R2484" s="77"/>
      <c r="S2484" s="77" t="s">
        <v>4258</v>
      </c>
      <c r="T2484" s="79">
        <v>44529.515266203707</v>
      </c>
      <c r="U2484" s="80" t="s">
        <v>6077</v>
      </c>
      <c r="V2484" s="77"/>
      <c r="W2484" s="77"/>
      <c r="X2484" s="81" t="s">
        <v>8076</v>
      </c>
      <c r="Y2484" s="77"/>
    </row>
    <row r="2485" spans="1:25" x14ac:dyDescent="0.25">
      <c r="A2485" s="62" t="s">
        <v>1568</v>
      </c>
      <c r="B2485" s="62" t="s">
        <v>2230</v>
      </c>
      <c r="C2485" s="63"/>
      <c r="D2485" s="64"/>
      <c r="E2485" s="65"/>
      <c r="F2485" s="66"/>
      <c r="G2485" s="63" t="str">
        <f>IF(Edges[[#This Row],[Relationship]]="Tweet","Skip","Show")</f>
        <v>Show</v>
      </c>
      <c r="H2485" s="67"/>
      <c r="I2485" s="68"/>
      <c r="J2485" s="68"/>
      <c r="K2485" s="34"/>
      <c r="L2485" s="75">
        <v>2485</v>
      </c>
      <c r="M248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85" s="77" t="s">
        <v>2278</v>
      </c>
      <c r="O2485" s="79">
        <v>44529.515289351853</v>
      </c>
      <c r="P2485" s="77" t="s">
        <v>3348</v>
      </c>
      <c r="Q2485" s="77"/>
      <c r="R2485" s="77"/>
      <c r="S2485" s="77" t="s">
        <v>4259</v>
      </c>
      <c r="T2485" s="79">
        <v>44529.515289351853</v>
      </c>
      <c r="U2485" s="80" t="s">
        <v>6078</v>
      </c>
      <c r="V2485" s="77"/>
      <c r="W2485" s="77"/>
      <c r="X2485" s="81" t="s">
        <v>8077</v>
      </c>
      <c r="Y2485" s="77"/>
    </row>
    <row r="2486" spans="1:25" x14ac:dyDescent="0.25">
      <c r="A2486" s="62" t="s">
        <v>1568</v>
      </c>
      <c r="B2486" s="62" t="s">
        <v>2231</v>
      </c>
      <c r="C2486" s="63"/>
      <c r="D2486" s="64"/>
      <c r="E2486" s="65"/>
      <c r="F2486" s="66"/>
      <c r="G2486" s="63" t="str">
        <f>IF(Edges[[#This Row],[Relationship]]="Tweet","Skip","Show")</f>
        <v>Show</v>
      </c>
      <c r="H2486" s="67"/>
      <c r="I2486" s="68"/>
      <c r="J2486" s="68"/>
      <c r="K2486" s="34"/>
      <c r="L2486" s="75">
        <v>2486</v>
      </c>
      <c r="M248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86" s="77" t="s">
        <v>2278</v>
      </c>
      <c r="O2486" s="79">
        <v>44529.471724537034</v>
      </c>
      <c r="P2486" s="77" t="s">
        <v>3349</v>
      </c>
      <c r="Q2486" s="77"/>
      <c r="R2486" s="77"/>
      <c r="S2486" s="77" t="s">
        <v>4260</v>
      </c>
      <c r="T2486" s="79">
        <v>44529.471724537034</v>
      </c>
      <c r="U2486" s="80" t="s">
        <v>6079</v>
      </c>
      <c r="V2486" s="77"/>
      <c r="W2486" s="77"/>
      <c r="X2486" s="81" t="s">
        <v>8078</v>
      </c>
      <c r="Y2486" s="77"/>
    </row>
    <row r="2487" spans="1:25" x14ac:dyDescent="0.25">
      <c r="A2487" s="62" t="s">
        <v>1568</v>
      </c>
      <c r="B2487" s="62" t="s">
        <v>2231</v>
      </c>
      <c r="C2487" s="63"/>
      <c r="D2487" s="64"/>
      <c r="E2487" s="65"/>
      <c r="F2487" s="66"/>
      <c r="G2487" s="63" t="str">
        <f>IF(Edges[[#This Row],[Relationship]]="Tweet","Skip","Show")</f>
        <v>Show</v>
      </c>
      <c r="H2487" s="67"/>
      <c r="I2487" s="68"/>
      <c r="J2487" s="68"/>
      <c r="K2487" s="34"/>
      <c r="L2487" s="75">
        <v>2487</v>
      </c>
      <c r="M248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87" s="77" t="s">
        <v>2278</v>
      </c>
      <c r="O2487" s="79">
        <v>44529.515300925923</v>
      </c>
      <c r="P2487" s="77" t="s">
        <v>3350</v>
      </c>
      <c r="Q2487" s="77"/>
      <c r="R2487" s="77"/>
      <c r="S2487" s="77" t="s">
        <v>4261</v>
      </c>
      <c r="T2487" s="79">
        <v>44529.515300925923</v>
      </c>
      <c r="U2487" s="80" t="s">
        <v>6080</v>
      </c>
      <c r="V2487" s="77"/>
      <c r="W2487" s="77"/>
      <c r="X2487" s="81" t="s">
        <v>8079</v>
      </c>
      <c r="Y2487" s="77"/>
    </row>
    <row r="2488" spans="1:25" x14ac:dyDescent="0.25">
      <c r="A2488" s="62" t="s">
        <v>1568</v>
      </c>
      <c r="B2488" s="62" t="s">
        <v>2231</v>
      </c>
      <c r="C2488" s="63"/>
      <c r="D2488" s="64"/>
      <c r="E2488" s="65"/>
      <c r="F2488" s="66"/>
      <c r="G2488" s="63" t="str">
        <f>IF(Edges[[#This Row],[Relationship]]="Tweet","Skip","Show")</f>
        <v>Show</v>
      </c>
      <c r="H2488" s="67"/>
      <c r="I2488" s="68"/>
      <c r="J2488" s="68"/>
      <c r="K2488" s="34"/>
      <c r="L2488" s="75">
        <v>2488</v>
      </c>
      <c r="M248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88" s="77" t="s">
        <v>2278</v>
      </c>
      <c r="O2488" s="79">
        <v>44529.515324074076</v>
      </c>
      <c r="P2488" s="77" t="s">
        <v>3351</v>
      </c>
      <c r="Q2488" s="77" t="s">
        <v>3940</v>
      </c>
      <c r="R2488" s="77" t="s">
        <v>4098</v>
      </c>
      <c r="S2488" s="77" t="s">
        <v>4262</v>
      </c>
      <c r="T2488" s="79">
        <v>44529.515324074076</v>
      </c>
      <c r="U2488" s="80" t="s">
        <v>6081</v>
      </c>
      <c r="V2488" s="77"/>
      <c r="W2488" s="77"/>
      <c r="X2488" s="81" t="s">
        <v>8080</v>
      </c>
      <c r="Y2488" s="77"/>
    </row>
    <row r="2489" spans="1:25" x14ac:dyDescent="0.25">
      <c r="A2489" s="62" t="s">
        <v>1568</v>
      </c>
      <c r="B2489" s="62" t="s">
        <v>2232</v>
      </c>
      <c r="C2489" s="63"/>
      <c r="D2489" s="64"/>
      <c r="E2489" s="65"/>
      <c r="F2489" s="66"/>
      <c r="G2489" s="63" t="str">
        <f>IF(Edges[[#This Row],[Relationship]]="Tweet","Skip","Show")</f>
        <v>Show</v>
      </c>
      <c r="H2489" s="67"/>
      <c r="I2489" s="68"/>
      <c r="J2489" s="68"/>
      <c r="K2489" s="34"/>
      <c r="L2489" s="75">
        <v>2489</v>
      </c>
      <c r="M248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89" s="77" t="s">
        <v>2278</v>
      </c>
      <c r="O2489" s="79">
        <v>44529.515532407408</v>
      </c>
      <c r="P2489" s="77" t="s">
        <v>3352</v>
      </c>
      <c r="Q2489" s="77"/>
      <c r="R2489" s="77"/>
      <c r="S2489" s="77"/>
      <c r="T2489" s="79">
        <v>44529.515532407408</v>
      </c>
      <c r="U2489" s="80" t="s">
        <v>6082</v>
      </c>
      <c r="V2489" s="77"/>
      <c r="W2489" s="77"/>
      <c r="X2489" s="81" t="s">
        <v>8081</v>
      </c>
      <c r="Y2489" s="77"/>
    </row>
    <row r="2490" spans="1:25" x14ac:dyDescent="0.25">
      <c r="A2490" s="62" t="s">
        <v>1568</v>
      </c>
      <c r="B2490" s="62" t="s">
        <v>2233</v>
      </c>
      <c r="C2490" s="63"/>
      <c r="D2490" s="64"/>
      <c r="E2490" s="65"/>
      <c r="F2490" s="66"/>
      <c r="G2490" s="63" t="str">
        <f>IF(Edges[[#This Row],[Relationship]]="Tweet","Skip","Show")</f>
        <v>Show</v>
      </c>
      <c r="H2490" s="67"/>
      <c r="I2490" s="68"/>
      <c r="J2490" s="68"/>
      <c r="K2490" s="34"/>
      <c r="L2490" s="75">
        <v>2490</v>
      </c>
      <c r="M249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90" s="77" t="s">
        <v>2278</v>
      </c>
      <c r="O2490" s="79">
        <v>44529.420266203706</v>
      </c>
      <c r="P2490" s="77" t="s">
        <v>3353</v>
      </c>
      <c r="Q2490" s="77"/>
      <c r="R2490" s="77"/>
      <c r="S2490" s="77"/>
      <c r="T2490" s="79">
        <v>44529.420266203706</v>
      </c>
      <c r="U2490" s="80" t="s">
        <v>6083</v>
      </c>
      <c r="V2490" s="77"/>
      <c r="W2490" s="77"/>
      <c r="X2490" s="81" t="s">
        <v>8082</v>
      </c>
      <c r="Y2490" s="77"/>
    </row>
    <row r="2491" spans="1:25" x14ac:dyDescent="0.25">
      <c r="A2491" s="62" t="s">
        <v>1568</v>
      </c>
      <c r="B2491" s="62" t="s">
        <v>2233</v>
      </c>
      <c r="C2491" s="63"/>
      <c r="D2491" s="64"/>
      <c r="E2491" s="65"/>
      <c r="F2491" s="66"/>
      <c r="G2491" s="63" t="str">
        <f>IF(Edges[[#This Row],[Relationship]]="Tweet","Skip","Show")</f>
        <v>Show</v>
      </c>
      <c r="H2491" s="67"/>
      <c r="I2491" s="68"/>
      <c r="J2491" s="68"/>
      <c r="K2491" s="34"/>
      <c r="L2491" s="75">
        <v>2491</v>
      </c>
      <c r="M249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91" s="77" t="s">
        <v>2278</v>
      </c>
      <c r="O2491" s="79">
        <v>44529.421365740738</v>
      </c>
      <c r="P2491" s="77" t="s">
        <v>3354</v>
      </c>
      <c r="Q2491" s="77"/>
      <c r="R2491" s="77"/>
      <c r="S2491" s="77"/>
      <c r="T2491" s="79">
        <v>44529.421365740738</v>
      </c>
      <c r="U2491" s="80" t="s">
        <v>6084</v>
      </c>
      <c r="V2491" s="77"/>
      <c r="W2491" s="77"/>
      <c r="X2491" s="81" t="s">
        <v>8083</v>
      </c>
      <c r="Y2491" s="77"/>
    </row>
    <row r="2492" spans="1:25" x14ac:dyDescent="0.25">
      <c r="A2492" s="62" t="s">
        <v>1568</v>
      </c>
      <c r="B2492" s="62" t="s">
        <v>2233</v>
      </c>
      <c r="C2492" s="63"/>
      <c r="D2492" s="64"/>
      <c r="E2492" s="65"/>
      <c r="F2492" s="66"/>
      <c r="G2492" s="63" t="str">
        <f>IF(Edges[[#This Row],[Relationship]]="Tweet","Skip","Show")</f>
        <v>Show</v>
      </c>
      <c r="H2492" s="67"/>
      <c r="I2492" s="68"/>
      <c r="J2492" s="68"/>
      <c r="K2492" s="34"/>
      <c r="L2492" s="75">
        <v>2492</v>
      </c>
      <c r="M249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92" s="77" t="s">
        <v>2278</v>
      </c>
      <c r="O2492" s="79">
        <v>44529.515532407408</v>
      </c>
      <c r="P2492" s="77" t="s">
        <v>3352</v>
      </c>
      <c r="Q2492" s="77"/>
      <c r="R2492" s="77"/>
      <c r="S2492" s="77"/>
      <c r="T2492" s="79">
        <v>44529.515532407408</v>
      </c>
      <c r="U2492" s="80" t="s">
        <v>6082</v>
      </c>
      <c r="V2492" s="77"/>
      <c r="W2492" s="77"/>
      <c r="X2492" s="81" t="s">
        <v>8081</v>
      </c>
      <c r="Y2492" s="77"/>
    </row>
    <row r="2493" spans="1:25" x14ac:dyDescent="0.25">
      <c r="A2493" s="62" t="s">
        <v>1568</v>
      </c>
      <c r="B2493" s="62" t="s">
        <v>2234</v>
      </c>
      <c r="C2493" s="63"/>
      <c r="D2493" s="64"/>
      <c r="E2493" s="65"/>
      <c r="F2493" s="66"/>
      <c r="G2493" s="63" t="str">
        <f>IF(Edges[[#This Row],[Relationship]]="Tweet","Skip","Show")</f>
        <v>Show</v>
      </c>
      <c r="H2493" s="67"/>
      <c r="I2493" s="68"/>
      <c r="J2493" s="68"/>
      <c r="K2493" s="34"/>
      <c r="L2493" s="75">
        <v>2493</v>
      </c>
      <c r="M249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93" s="77" t="s">
        <v>2278</v>
      </c>
      <c r="O2493" s="79">
        <v>44529.515729166669</v>
      </c>
      <c r="P2493" s="77" t="s">
        <v>3355</v>
      </c>
      <c r="Q2493" s="77"/>
      <c r="R2493" s="77"/>
      <c r="S2493" s="77" t="s">
        <v>4263</v>
      </c>
      <c r="T2493" s="79">
        <v>44529.515729166669</v>
      </c>
      <c r="U2493" s="80" t="s">
        <v>6085</v>
      </c>
      <c r="V2493" s="77"/>
      <c r="W2493" s="77"/>
      <c r="X2493" s="81" t="s">
        <v>8084</v>
      </c>
      <c r="Y2493" s="77"/>
    </row>
    <row r="2494" spans="1:25" x14ac:dyDescent="0.25">
      <c r="A2494" s="62" t="s">
        <v>1568</v>
      </c>
      <c r="B2494" s="62" t="s">
        <v>2235</v>
      </c>
      <c r="C2494" s="63"/>
      <c r="D2494" s="64"/>
      <c r="E2494" s="65"/>
      <c r="F2494" s="66"/>
      <c r="G2494" s="63" t="str">
        <f>IF(Edges[[#This Row],[Relationship]]="Tweet","Skip","Show")</f>
        <v>Show</v>
      </c>
      <c r="H2494" s="67"/>
      <c r="I2494" s="68"/>
      <c r="J2494" s="68"/>
      <c r="K2494" s="34"/>
      <c r="L2494" s="75">
        <v>2494</v>
      </c>
      <c r="M249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94" s="77" t="s">
        <v>2278</v>
      </c>
      <c r="O2494" s="79">
        <v>44529.422881944447</v>
      </c>
      <c r="P2494" s="77" t="s">
        <v>3356</v>
      </c>
      <c r="Q2494" s="77"/>
      <c r="R2494" s="77"/>
      <c r="S2494" s="77"/>
      <c r="T2494" s="79">
        <v>44529.422881944447</v>
      </c>
      <c r="U2494" s="80" t="s">
        <v>6086</v>
      </c>
      <c r="V2494" s="77"/>
      <c r="W2494" s="77"/>
      <c r="X2494" s="81" t="s">
        <v>8085</v>
      </c>
      <c r="Y2494" s="77"/>
    </row>
    <row r="2495" spans="1:25" x14ac:dyDescent="0.25">
      <c r="A2495" s="62" t="s">
        <v>1568</v>
      </c>
      <c r="B2495" s="62" t="s">
        <v>2235</v>
      </c>
      <c r="C2495" s="63"/>
      <c r="D2495" s="64"/>
      <c r="E2495" s="65"/>
      <c r="F2495" s="66"/>
      <c r="G2495" s="63" t="str">
        <f>IF(Edges[[#This Row],[Relationship]]="Tweet","Skip","Show")</f>
        <v>Show</v>
      </c>
      <c r="H2495" s="67"/>
      <c r="I2495" s="68"/>
      <c r="J2495" s="68"/>
      <c r="K2495" s="34"/>
      <c r="L2495" s="75">
        <v>2495</v>
      </c>
      <c r="M249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95" s="77" t="s">
        <v>2278</v>
      </c>
      <c r="O2495" s="79">
        <v>44529.473645833335</v>
      </c>
      <c r="P2495" s="77" t="s">
        <v>3357</v>
      </c>
      <c r="Q2495" s="77"/>
      <c r="R2495" s="77"/>
      <c r="S2495" s="77"/>
      <c r="T2495" s="79">
        <v>44529.473645833335</v>
      </c>
      <c r="U2495" s="80" t="s">
        <v>6087</v>
      </c>
      <c r="V2495" s="77"/>
      <c r="W2495" s="77"/>
      <c r="X2495" s="81" t="s">
        <v>8086</v>
      </c>
      <c r="Y2495" s="77"/>
    </row>
    <row r="2496" spans="1:25" x14ac:dyDescent="0.25">
      <c r="A2496" s="62" t="s">
        <v>1568</v>
      </c>
      <c r="B2496" s="62" t="s">
        <v>2235</v>
      </c>
      <c r="C2496" s="63"/>
      <c r="D2496" s="64"/>
      <c r="E2496" s="65"/>
      <c r="F2496" s="66"/>
      <c r="G2496" s="63" t="str">
        <f>IF(Edges[[#This Row],[Relationship]]="Tweet","Skip","Show")</f>
        <v>Show</v>
      </c>
      <c r="H2496" s="67"/>
      <c r="I2496" s="68"/>
      <c r="J2496" s="68"/>
      <c r="K2496" s="34"/>
      <c r="L2496" s="75">
        <v>2496</v>
      </c>
      <c r="M249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96" s="77" t="s">
        <v>2278</v>
      </c>
      <c r="O2496" s="79">
        <v>44529.515821759262</v>
      </c>
      <c r="P2496" s="77" t="s">
        <v>3358</v>
      </c>
      <c r="Q2496" s="77"/>
      <c r="R2496" s="77"/>
      <c r="S2496" s="77"/>
      <c r="T2496" s="79">
        <v>44529.515821759262</v>
      </c>
      <c r="U2496" s="80" t="s">
        <v>6088</v>
      </c>
      <c r="V2496" s="77"/>
      <c r="W2496" s="77"/>
      <c r="X2496" s="81" t="s">
        <v>8087</v>
      </c>
      <c r="Y2496" s="77"/>
    </row>
    <row r="2497" spans="1:25" x14ac:dyDescent="0.25">
      <c r="A2497" s="62" t="s">
        <v>1568</v>
      </c>
      <c r="B2497" s="62" t="s">
        <v>2236</v>
      </c>
      <c r="C2497" s="63"/>
      <c r="D2497" s="64"/>
      <c r="E2497" s="65"/>
      <c r="F2497" s="66"/>
      <c r="G2497" s="63" t="str">
        <f>IF(Edges[[#This Row],[Relationship]]="Tweet","Skip","Show")</f>
        <v>Show</v>
      </c>
      <c r="H2497" s="67"/>
      <c r="I2497" s="68"/>
      <c r="J2497" s="68"/>
      <c r="K2497" s="34"/>
      <c r="L2497" s="75">
        <v>2497</v>
      </c>
      <c r="M249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97" s="77" t="s">
        <v>2278</v>
      </c>
      <c r="O2497" s="79">
        <v>44529.516388888886</v>
      </c>
      <c r="P2497" s="77" t="s">
        <v>3359</v>
      </c>
      <c r="Q2497" s="77"/>
      <c r="R2497" s="77"/>
      <c r="S2497" s="77"/>
      <c r="T2497" s="79">
        <v>44529.516388888886</v>
      </c>
      <c r="U2497" s="80" t="s">
        <v>6089</v>
      </c>
      <c r="V2497" s="77"/>
      <c r="W2497" s="77"/>
      <c r="X2497" s="81" t="s">
        <v>8088</v>
      </c>
      <c r="Y2497" s="77"/>
    </row>
    <row r="2498" spans="1:25" x14ac:dyDescent="0.25">
      <c r="A2498" s="62" t="s">
        <v>1568</v>
      </c>
      <c r="B2498" s="62" t="s">
        <v>2237</v>
      </c>
      <c r="C2498" s="63"/>
      <c r="D2498" s="64"/>
      <c r="E2498" s="65"/>
      <c r="F2498" s="66"/>
      <c r="G2498" s="63" t="str">
        <f>IF(Edges[[#This Row],[Relationship]]="Tweet","Skip","Show")</f>
        <v>Show</v>
      </c>
      <c r="H2498" s="67"/>
      <c r="I2498" s="68"/>
      <c r="J2498" s="68"/>
      <c r="K2498" s="34"/>
      <c r="L2498" s="75">
        <v>2498</v>
      </c>
      <c r="M249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98" s="77" t="s">
        <v>2278</v>
      </c>
      <c r="O2498" s="79">
        <v>44529.516539351855</v>
      </c>
      <c r="P2498" s="77" t="s">
        <v>3360</v>
      </c>
      <c r="Q2498" s="77"/>
      <c r="R2498" s="77"/>
      <c r="S2498" s="77" t="s">
        <v>4264</v>
      </c>
      <c r="T2498" s="79">
        <v>44529.516539351855</v>
      </c>
      <c r="U2498" s="80" t="s">
        <v>6090</v>
      </c>
      <c r="V2498" s="77"/>
      <c r="W2498" s="77"/>
      <c r="X2498" s="81" t="s">
        <v>8089</v>
      </c>
      <c r="Y2498" s="77"/>
    </row>
    <row r="2499" spans="1:25" x14ac:dyDescent="0.25">
      <c r="A2499" s="62" t="s">
        <v>1568</v>
      </c>
      <c r="B2499" s="62" t="s">
        <v>2238</v>
      </c>
      <c r="C2499" s="63"/>
      <c r="D2499" s="64"/>
      <c r="E2499" s="65"/>
      <c r="F2499" s="66"/>
      <c r="G2499" s="63" t="str">
        <f>IF(Edges[[#This Row],[Relationship]]="Tweet","Skip","Show")</f>
        <v>Show</v>
      </c>
      <c r="H2499" s="67"/>
      <c r="I2499" s="68"/>
      <c r="J2499" s="68"/>
      <c r="K2499" s="34"/>
      <c r="L2499" s="75">
        <v>2499</v>
      </c>
      <c r="M249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499" s="77" t="s">
        <v>2278</v>
      </c>
      <c r="O2499" s="79">
        <v>44529.516770833332</v>
      </c>
      <c r="P2499" s="77" t="s">
        <v>3361</v>
      </c>
      <c r="Q2499" s="77"/>
      <c r="R2499" s="77"/>
      <c r="S2499" s="77" t="s">
        <v>4265</v>
      </c>
      <c r="T2499" s="79">
        <v>44529.516770833332</v>
      </c>
      <c r="U2499" s="80" t="s">
        <v>6091</v>
      </c>
      <c r="V2499" s="77"/>
      <c r="W2499" s="77"/>
      <c r="X2499" s="81" t="s">
        <v>8090</v>
      </c>
      <c r="Y2499" s="77"/>
    </row>
    <row r="2500" spans="1:25" x14ac:dyDescent="0.25">
      <c r="A2500" s="62" t="s">
        <v>1568</v>
      </c>
      <c r="B2500" s="62" t="s">
        <v>2239</v>
      </c>
      <c r="C2500" s="63"/>
      <c r="D2500" s="64"/>
      <c r="E2500" s="65"/>
      <c r="F2500" s="66"/>
      <c r="G2500" s="63" t="str">
        <f>IF(Edges[[#This Row],[Relationship]]="Tweet","Skip","Show")</f>
        <v>Show</v>
      </c>
      <c r="H2500" s="67"/>
      <c r="I2500" s="68"/>
      <c r="J2500" s="68"/>
      <c r="K2500" s="34"/>
      <c r="L2500" s="75">
        <v>2500</v>
      </c>
      <c r="M250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00" s="77" t="s">
        <v>2278</v>
      </c>
      <c r="O2500" s="79">
        <v>44529.516817129632</v>
      </c>
      <c r="P2500" s="77" t="s">
        <v>3362</v>
      </c>
      <c r="Q2500" s="77"/>
      <c r="R2500" s="77"/>
      <c r="S2500" s="77"/>
      <c r="T2500" s="79">
        <v>44529.516817129632</v>
      </c>
      <c r="U2500" s="80" t="s">
        <v>6092</v>
      </c>
      <c r="V2500" s="77"/>
      <c r="W2500" s="77"/>
      <c r="X2500" s="81" t="s">
        <v>8091</v>
      </c>
      <c r="Y2500" s="77"/>
    </row>
    <row r="2501" spans="1:25" x14ac:dyDescent="0.25">
      <c r="A2501" s="62" t="s">
        <v>1568</v>
      </c>
      <c r="B2501" s="62" t="s">
        <v>2240</v>
      </c>
      <c r="C2501" s="63"/>
      <c r="D2501" s="64"/>
      <c r="E2501" s="65"/>
      <c r="F2501" s="66"/>
      <c r="G2501" s="63" t="str">
        <f>IF(Edges[[#This Row],[Relationship]]="Tweet","Skip","Show")</f>
        <v>Show</v>
      </c>
      <c r="H2501" s="67"/>
      <c r="I2501" s="68"/>
      <c r="J2501" s="68"/>
      <c r="K2501" s="34"/>
      <c r="L2501" s="75">
        <v>2501</v>
      </c>
      <c r="M250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01" s="77" t="s">
        <v>2278</v>
      </c>
      <c r="O2501" s="79">
        <v>44529.420497685183</v>
      </c>
      <c r="P2501" s="77" t="s">
        <v>3251</v>
      </c>
      <c r="Q2501" s="77"/>
      <c r="R2501" s="77"/>
      <c r="S2501" s="77"/>
      <c r="T2501" s="79">
        <v>44529.420497685183</v>
      </c>
      <c r="U2501" s="80" t="s">
        <v>5979</v>
      </c>
      <c r="V2501" s="77"/>
      <c r="W2501" s="77"/>
      <c r="X2501" s="81" t="s">
        <v>7978</v>
      </c>
      <c r="Y2501" s="77"/>
    </row>
    <row r="2502" spans="1:25" x14ac:dyDescent="0.25">
      <c r="A2502" s="62" t="s">
        <v>1568</v>
      </c>
      <c r="B2502" s="62" t="s">
        <v>2240</v>
      </c>
      <c r="C2502" s="63"/>
      <c r="D2502" s="64"/>
      <c r="E2502" s="65"/>
      <c r="F2502" s="66"/>
      <c r="G2502" s="63" t="str">
        <f>IF(Edges[[#This Row],[Relationship]]="Tweet","Skip","Show")</f>
        <v>Show</v>
      </c>
      <c r="H2502" s="67"/>
      <c r="I2502" s="68"/>
      <c r="J2502" s="68"/>
      <c r="K2502" s="34"/>
      <c r="L2502" s="75">
        <v>2502</v>
      </c>
      <c r="M250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02" s="77" t="s">
        <v>2278</v>
      </c>
      <c r="O2502" s="79">
        <v>44529.421585648146</v>
      </c>
      <c r="P2502" s="77" t="s">
        <v>3363</v>
      </c>
      <c r="Q2502" s="77"/>
      <c r="R2502" s="77"/>
      <c r="S2502" s="77"/>
      <c r="T2502" s="79">
        <v>44529.421585648146</v>
      </c>
      <c r="U2502" s="80" t="s">
        <v>6093</v>
      </c>
      <c r="V2502" s="77"/>
      <c r="W2502" s="77"/>
      <c r="X2502" s="81" t="s">
        <v>8092</v>
      </c>
      <c r="Y2502" s="77"/>
    </row>
    <row r="2503" spans="1:25" x14ac:dyDescent="0.25">
      <c r="A2503" s="62" t="s">
        <v>1568</v>
      </c>
      <c r="B2503" s="62" t="s">
        <v>2240</v>
      </c>
      <c r="C2503" s="63"/>
      <c r="D2503" s="64"/>
      <c r="E2503" s="65"/>
      <c r="F2503" s="66"/>
      <c r="G2503" s="63" t="str">
        <f>IF(Edges[[#This Row],[Relationship]]="Tweet","Skip","Show")</f>
        <v>Show</v>
      </c>
      <c r="H2503" s="67"/>
      <c r="I2503" s="68"/>
      <c r="J2503" s="68"/>
      <c r="K2503" s="34"/>
      <c r="L2503" s="75">
        <v>2503</v>
      </c>
      <c r="M250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03" s="77" t="s">
        <v>2278</v>
      </c>
      <c r="O2503" s="79">
        <v>44529.472048611111</v>
      </c>
      <c r="P2503" s="77" t="s">
        <v>3275</v>
      </c>
      <c r="Q2503" s="77"/>
      <c r="R2503" s="77"/>
      <c r="S2503" s="77"/>
      <c r="T2503" s="79">
        <v>44529.472048611111</v>
      </c>
      <c r="U2503" s="80" t="s">
        <v>6005</v>
      </c>
      <c r="V2503" s="77"/>
      <c r="W2503" s="77"/>
      <c r="X2503" s="81" t="s">
        <v>8004</v>
      </c>
      <c r="Y2503" s="77"/>
    </row>
    <row r="2504" spans="1:25" x14ac:dyDescent="0.25">
      <c r="A2504" s="62" t="s">
        <v>1568</v>
      </c>
      <c r="B2504" s="62" t="s">
        <v>2240</v>
      </c>
      <c r="C2504" s="63"/>
      <c r="D2504" s="64"/>
      <c r="E2504" s="65"/>
      <c r="F2504" s="66"/>
      <c r="G2504" s="63" t="str">
        <f>IF(Edges[[#This Row],[Relationship]]="Tweet","Skip","Show")</f>
        <v>Show</v>
      </c>
      <c r="H2504" s="67"/>
      <c r="I2504" s="68"/>
      <c r="J2504" s="68"/>
      <c r="K2504" s="34"/>
      <c r="L2504" s="75">
        <v>2504</v>
      </c>
      <c r="M250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04" s="77" t="s">
        <v>2278</v>
      </c>
      <c r="O2504" s="79">
        <v>44529.473055555558</v>
      </c>
      <c r="P2504" s="77" t="s">
        <v>3278</v>
      </c>
      <c r="Q2504" s="77"/>
      <c r="R2504" s="77"/>
      <c r="S2504" s="77"/>
      <c r="T2504" s="79">
        <v>44529.473055555558</v>
      </c>
      <c r="U2504" s="80" t="s">
        <v>6008</v>
      </c>
      <c r="V2504" s="77"/>
      <c r="W2504" s="77"/>
      <c r="X2504" s="81" t="s">
        <v>8007</v>
      </c>
      <c r="Y2504" s="77"/>
    </row>
    <row r="2505" spans="1:25" x14ac:dyDescent="0.25">
      <c r="A2505" s="62" t="s">
        <v>1568</v>
      </c>
      <c r="B2505" s="62" t="s">
        <v>2240</v>
      </c>
      <c r="C2505" s="63"/>
      <c r="D2505" s="64"/>
      <c r="E2505" s="65"/>
      <c r="F2505" s="66"/>
      <c r="G2505" s="63" t="str">
        <f>IF(Edges[[#This Row],[Relationship]]="Tweet","Skip","Show")</f>
        <v>Show</v>
      </c>
      <c r="H2505" s="67"/>
      <c r="I2505" s="68"/>
      <c r="J2505" s="68"/>
      <c r="K2505" s="34"/>
      <c r="L2505" s="75">
        <v>2505</v>
      </c>
      <c r="M250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05" s="77" t="s">
        <v>2278</v>
      </c>
      <c r="O2505" s="79">
        <v>44529.516817129632</v>
      </c>
      <c r="P2505" s="77" t="s">
        <v>3362</v>
      </c>
      <c r="Q2505" s="77"/>
      <c r="R2505" s="77"/>
      <c r="S2505" s="77"/>
      <c r="T2505" s="79">
        <v>44529.516817129632</v>
      </c>
      <c r="U2505" s="80" t="s">
        <v>6092</v>
      </c>
      <c r="V2505" s="77"/>
      <c r="W2505" s="77"/>
      <c r="X2505" s="81" t="s">
        <v>8091</v>
      </c>
      <c r="Y2505" s="77"/>
    </row>
    <row r="2506" spans="1:25" x14ac:dyDescent="0.25">
      <c r="A2506" s="62" t="s">
        <v>1568</v>
      </c>
      <c r="B2506" s="62" t="s">
        <v>2241</v>
      </c>
      <c r="C2506" s="63"/>
      <c r="D2506" s="64"/>
      <c r="E2506" s="65"/>
      <c r="F2506" s="66"/>
      <c r="G2506" s="63" t="str">
        <f>IF(Edges[[#This Row],[Relationship]]="Tweet","Skip","Show")</f>
        <v>Show</v>
      </c>
      <c r="H2506" s="67"/>
      <c r="I2506" s="68"/>
      <c r="J2506" s="68"/>
      <c r="K2506" s="34"/>
      <c r="L2506" s="75">
        <v>2506</v>
      </c>
      <c r="M250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06" s="77" t="s">
        <v>2278</v>
      </c>
      <c r="O2506" s="79">
        <v>44529.516979166663</v>
      </c>
      <c r="P2506" s="77" t="s">
        <v>3364</v>
      </c>
      <c r="Q2506" s="77"/>
      <c r="R2506" s="77"/>
      <c r="S2506" s="77"/>
      <c r="T2506" s="79">
        <v>44529.516979166663</v>
      </c>
      <c r="U2506" s="80" t="s">
        <v>6094</v>
      </c>
      <c r="V2506" s="77"/>
      <c r="W2506" s="77"/>
      <c r="X2506" s="81" t="s">
        <v>8093</v>
      </c>
      <c r="Y2506" s="77"/>
    </row>
    <row r="2507" spans="1:25" x14ac:dyDescent="0.25">
      <c r="A2507" s="62" t="s">
        <v>1568</v>
      </c>
      <c r="B2507" s="62" t="s">
        <v>2242</v>
      </c>
      <c r="C2507" s="63"/>
      <c r="D2507" s="64"/>
      <c r="E2507" s="65"/>
      <c r="F2507" s="66"/>
      <c r="G2507" s="63" t="str">
        <f>IF(Edges[[#This Row],[Relationship]]="Tweet","Skip","Show")</f>
        <v>Show</v>
      </c>
      <c r="H2507" s="67"/>
      <c r="I2507" s="68"/>
      <c r="J2507" s="68"/>
      <c r="K2507" s="34"/>
      <c r="L2507" s="75">
        <v>2507</v>
      </c>
      <c r="M250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07" s="77" t="s">
        <v>2278</v>
      </c>
      <c r="O2507" s="79">
        <v>44529.517002314817</v>
      </c>
      <c r="P2507" s="77" t="s">
        <v>3365</v>
      </c>
      <c r="Q2507" s="77"/>
      <c r="R2507" s="77"/>
      <c r="S2507" s="77" t="s">
        <v>4264</v>
      </c>
      <c r="T2507" s="79">
        <v>44529.517002314817</v>
      </c>
      <c r="U2507" s="80" t="s">
        <v>6095</v>
      </c>
      <c r="V2507" s="77"/>
      <c r="W2507" s="77"/>
      <c r="X2507" s="81" t="s">
        <v>8094</v>
      </c>
      <c r="Y2507" s="77"/>
    </row>
    <row r="2508" spans="1:25" x14ac:dyDescent="0.25">
      <c r="A2508" s="62" t="s">
        <v>1568</v>
      </c>
      <c r="B2508" s="62" t="s">
        <v>2243</v>
      </c>
      <c r="C2508" s="63"/>
      <c r="D2508" s="64"/>
      <c r="E2508" s="65"/>
      <c r="F2508" s="66"/>
      <c r="G2508" s="63" t="str">
        <f>IF(Edges[[#This Row],[Relationship]]="Tweet","Skip","Show")</f>
        <v>Show</v>
      </c>
      <c r="H2508" s="67"/>
      <c r="I2508" s="68"/>
      <c r="J2508" s="68"/>
      <c r="K2508" s="34"/>
      <c r="L2508" s="75">
        <v>2508</v>
      </c>
      <c r="M250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08" s="77" t="s">
        <v>2278</v>
      </c>
      <c r="O2508" s="79">
        <v>44529.517002314817</v>
      </c>
      <c r="P2508" s="77" t="s">
        <v>3365</v>
      </c>
      <c r="Q2508" s="77"/>
      <c r="R2508" s="77"/>
      <c r="S2508" s="77" t="s">
        <v>4264</v>
      </c>
      <c r="T2508" s="79">
        <v>44529.517002314817</v>
      </c>
      <c r="U2508" s="80" t="s">
        <v>6095</v>
      </c>
      <c r="V2508" s="77"/>
      <c r="W2508" s="77"/>
      <c r="X2508" s="81" t="s">
        <v>8094</v>
      </c>
      <c r="Y2508" s="77"/>
    </row>
    <row r="2509" spans="1:25" x14ac:dyDescent="0.25">
      <c r="A2509" s="62" t="s">
        <v>1568</v>
      </c>
      <c r="B2509" s="62" t="s">
        <v>2244</v>
      </c>
      <c r="C2509" s="63"/>
      <c r="D2509" s="64"/>
      <c r="E2509" s="65"/>
      <c r="F2509" s="66"/>
      <c r="G2509" s="63" t="str">
        <f>IF(Edges[[#This Row],[Relationship]]="Tweet","Skip","Show")</f>
        <v>Show</v>
      </c>
      <c r="H2509" s="67"/>
      <c r="I2509" s="68"/>
      <c r="J2509" s="68"/>
      <c r="K2509" s="34"/>
      <c r="L2509" s="75">
        <v>2509</v>
      </c>
      <c r="M250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09" s="77" t="s">
        <v>2278</v>
      </c>
      <c r="O2509" s="79">
        <v>44529.517048611109</v>
      </c>
      <c r="P2509" s="77" t="s">
        <v>3366</v>
      </c>
      <c r="Q2509" s="77"/>
      <c r="R2509" s="77"/>
      <c r="S2509" s="77"/>
      <c r="T2509" s="79">
        <v>44529.517048611109</v>
      </c>
      <c r="U2509" s="80" t="s">
        <v>6096</v>
      </c>
      <c r="V2509" s="77"/>
      <c r="W2509" s="77"/>
      <c r="X2509" s="81" t="s">
        <v>8095</v>
      </c>
      <c r="Y2509" s="77"/>
    </row>
    <row r="2510" spans="1:25" x14ac:dyDescent="0.25">
      <c r="A2510" s="62" t="s">
        <v>1568</v>
      </c>
      <c r="B2510" s="62" t="s">
        <v>2245</v>
      </c>
      <c r="C2510" s="63"/>
      <c r="D2510" s="64"/>
      <c r="E2510" s="65"/>
      <c r="F2510" s="66"/>
      <c r="G2510" s="63" t="str">
        <f>IF(Edges[[#This Row],[Relationship]]="Tweet","Skip","Show")</f>
        <v>Show</v>
      </c>
      <c r="H2510" s="67"/>
      <c r="I2510" s="68"/>
      <c r="J2510" s="68"/>
      <c r="K2510" s="34"/>
      <c r="L2510" s="75">
        <v>2510</v>
      </c>
      <c r="M251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10" s="77" t="s">
        <v>2278</v>
      </c>
      <c r="O2510" s="79">
        <v>44529.517164351855</v>
      </c>
      <c r="P2510" s="77" t="s">
        <v>3367</v>
      </c>
      <c r="Q2510" s="77"/>
      <c r="R2510" s="77"/>
      <c r="S2510" s="77"/>
      <c r="T2510" s="79">
        <v>44529.517164351855</v>
      </c>
      <c r="U2510" s="80" t="s">
        <v>6097</v>
      </c>
      <c r="V2510" s="77"/>
      <c r="W2510" s="77"/>
      <c r="X2510" s="81" t="s">
        <v>8096</v>
      </c>
      <c r="Y2510" s="77"/>
    </row>
    <row r="2511" spans="1:25" x14ac:dyDescent="0.25">
      <c r="A2511" s="62" t="s">
        <v>1568</v>
      </c>
      <c r="B2511" s="62" t="s">
        <v>2246</v>
      </c>
      <c r="C2511" s="63"/>
      <c r="D2511" s="64"/>
      <c r="E2511" s="65"/>
      <c r="F2511" s="66"/>
      <c r="G2511" s="63" t="str">
        <f>IF(Edges[[#This Row],[Relationship]]="Tweet","Skip","Show")</f>
        <v>Show</v>
      </c>
      <c r="H2511" s="67"/>
      <c r="I2511" s="68"/>
      <c r="J2511" s="68"/>
      <c r="K2511" s="34"/>
      <c r="L2511" s="75">
        <v>2511</v>
      </c>
      <c r="M251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11" s="77" t="s">
        <v>2278</v>
      </c>
      <c r="O2511" s="79">
        <v>44529.421365740738</v>
      </c>
      <c r="P2511" s="77" t="s">
        <v>3354</v>
      </c>
      <c r="Q2511" s="77"/>
      <c r="R2511" s="77"/>
      <c r="S2511" s="77"/>
      <c r="T2511" s="79">
        <v>44529.421365740738</v>
      </c>
      <c r="U2511" s="80" t="s">
        <v>6084</v>
      </c>
      <c r="V2511" s="77"/>
      <c r="W2511" s="77"/>
      <c r="X2511" s="81" t="s">
        <v>8083</v>
      </c>
      <c r="Y2511" s="77"/>
    </row>
    <row r="2512" spans="1:25" x14ac:dyDescent="0.25">
      <c r="A2512" s="62" t="s">
        <v>1568</v>
      </c>
      <c r="B2512" s="62" t="s">
        <v>2246</v>
      </c>
      <c r="C2512" s="63"/>
      <c r="D2512" s="64"/>
      <c r="E2512" s="65"/>
      <c r="F2512" s="66"/>
      <c r="G2512" s="63" t="str">
        <f>IF(Edges[[#This Row],[Relationship]]="Tweet","Skip","Show")</f>
        <v>Show</v>
      </c>
      <c r="H2512" s="67"/>
      <c r="I2512" s="68"/>
      <c r="J2512" s="68"/>
      <c r="K2512" s="34"/>
      <c r="L2512" s="75">
        <v>2512</v>
      </c>
      <c r="M251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12" s="77" t="s">
        <v>2278</v>
      </c>
      <c r="O2512" s="79">
        <v>44529.472627314812</v>
      </c>
      <c r="P2512" s="77" t="s">
        <v>3277</v>
      </c>
      <c r="Q2512" s="77"/>
      <c r="R2512" s="77"/>
      <c r="S2512" s="77"/>
      <c r="T2512" s="79">
        <v>44529.472627314812</v>
      </c>
      <c r="U2512" s="80" t="s">
        <v>6007</v>
      </c>
      <c r="V2512" s="77"/>
      <c r="W2512" s="77"/>
      <c r="X2512" s="81" t="s">
        <v>8006</v>
      </c>
      <c r="Y2512" s="77"/>
    </row>
    <row r="2513" spans="1:25" x14ac:dyDescent="0.25">
      <c r="A2513" s="62" t="s">
        <v>1568</v>
      </c>
      <c r="B2513" s="62" t="s">
        <v>2246</v>
      </c>
      <c r="C2513" s="63"/>
      <c r="D2513" s="64"/>
      <c r="E2513" s="65"/>
      <c r="F2513" s="66"/>
      <c r="G2513" s="63" t="str">
        <f>IF(Edges[[#This Row],[Relationship]]="Tweet","Skip","Show")</f>
        <v>Show</v>
      </c>
      <c r="H2513" s="67"/>
      <c r="I2513" s="68"/>
      <c r="J2513" s="68"/>
      <c r="K2513" s="34"/>
      <c r="L2513" s="75">
        <v>2513</v>
      </c>
      <c r="M251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13" s="77" t="s">
        <v>2278</v>
      </c>
      <c r="O2513" s="79">
        <v>44529.474826388891</v>
      </c>
      <c r="P2513" s="77" t="s">
        <v>3282</v>
      </c>
      <c r="Q2513" s="77"/>
      <c r="R2513" s="77"/>
      <c r="S2513" s="77"/>
      <c r="T2513" s="79">
        <v>44529.474826388891</v>
      </c>
      <c r="U2513" s="80" t="s">
        <v>6012</v>
      </c>
      <c r="V2513" s="77"/>
      <c r="W2513" s="77"/>
      <c r="X2513" s="81" t="s">
        <v>8011</v>
      </c>
      <c r="Y2513" s="77"/>
    </row>
    <row r="2514" spans="1:25" x14ac:dyDescent="0.25">
      <c r="A2514" s="62" t="s">
        <v>1568</v>
      </c>
      <c r="B2514" s="62" t="s">
        <v>2246</v>
      </c>
      <c r="C2514" s="63"/>
      <c r="D2514" s="64"/>
      <c r="E2514" s="65"/>
      <c r="F2514" s="66"/>
      <c r="G2514" s="63" t="str">
        <f>IF(Edges[[#This Row],[Relationship]]="Tweet","Skip","Show")</f>
        <v>Show</v>
      </c>
      <c r="H2514" s="67"/>
      <c r="I2514" s="68"/>
      <c r="J2514" s="68"/>
      <c r="K2514" s="34"/>
      <c r="L2514" s="75">
        <v>2514</v>
      </c>
      <c r="M251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14" s="77" t="s">
        <v>2278</v>
      </c>
      <c r="O2514" s="79">
        <v>44529.516388888886</v>
      </c>
      <c r="P2514" s="77" t="s">
        <v>3359</v>
      </c>
      <c r="Q2514" s="77"/>
      <c r="R2514" s="77"/>
      <c r="S2514" s="77"/>
      <c r="T2514" s="79">
        <v>44529.516388888886</v>
      </c>
      <c r="U2514" s="80" t="s">
        <v>6089</v>
      </c>
      <c r="V2514" s="77"/>
      <c r="W2514" s="77"/>
      <c r="X2514" s="81" t="s">
        <v>8088</v>
      </c>
      <c r="Y2514" s="77"/>
    </row>
    <row r="2515" spans="1:25" x14ac:dyDescent="0.25">
      <c r="A2515" s="62" t="s">
        <v>1568</v>
      </c>
      <c r="B2515" s="62" t="s">
        <v>2246</v>
      </c>
      <c r="C2515" s="63"/>
      <c r="D2515" s="64"/>
      <c r="E2515" s="65"/>
      <c r="F2515" s="66"/>
      <c r="G2515" s="63" t="str">
        <f>IF(Edges[[#This Row],[Relationship]]="Tweet","Skip","Show")</f>
        <v>Show</v>
      </c>
      <c r="H2515" s="67"/>
      <c r="I2515" s="68"/>
      <c r="J2515" s="68"/>
      <c r="K2515" s="34"/>
      <c r="L2515" s="75">
        <v>2515</v>
      </c>
      <c r="M251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15" s="77" t="s">
        <v>2278</v>
      </c>
      <c r="O2515" s="79">
        <v>44529.517175925925</v>
      </c>
      <c r="P2515" s="77" t="s">
        <v>3368</v>
      </c>
      <c r="Q2515" s="77"/>
      <c r="R2515" s="77"/>
      <c r="S2515" s="77"/>
      <c r="T2515" s="79">
        <v>44529.517175925925</v>
      </c>
      <c r="U2515" s="80" t="s">
        <v>6098</v>
      </c>
      <c r="V2515" s="77"/>
      <c r="W2515" s="77"/>
      <c r="X2515" s="81" t="s">
        <v>8097</v>
      </c>
      <c r="Y2515" s="77"/>
    </row>
    <row r="2516" spans="1:25" x14ac:dyDescent="0.25">
      <c r="A2516" s="62" t="s">
        <v>1568</v>
      </c>
      <c r="B2516" s="62" t="s">
        <v>2247</v>
      </c>
      <c r="C2516" s="63"/>
      <c r="D2516" s="64"/>
      <c r="E2516" s="65"/>
      <c r="F2516" s="66"/>
      <c r="G2516" s="63" t="str">
        <f>IF(Edges[[#This Row],[Relationship]]="Tweet","Skip","Show")</f>
        <v>Show</v>
      </c>
      <c r="H2516" s="67"/>
      <c r="I2516" s="68"/>
      <c r="J2516" s="68"/>
      <c r="K2516" s="34"/>
      <c r="L2516" s="75">
        <v>2516</v>
      </c>
      <c r="M251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16" s="77" t="s">
        <v>2278</v>
      </c>
      <c r="O2516" s="79">
        <v>44529.517418981479</v>
      </c>
      <c r="P2516" s="77" t="s">
        <v>3369</v>
      </c>
      <c r="Q2516" s="77"/>
      <c r="R2516" s="77"/>
      <c r="S2516" s="77" t="s">
        <v>4266</v>
      </c>
      <c r="T2516" s="79">
        <v>44529.517418981479</v>
      </c>
      <c r="U2516" s="80" t="s">
        <v>6099</v>
      </c>
      <c r="V2516" s="77"/>
      <c r="W2516" s="77"/>
      <c r="X2516" s="81" t="s">
        <v>8098</v>
      </c>
      <c r="Y2516" s="77"/>
    </row>
    <row r="2517" spans="1:25" x14ac:dyDescent="0.25">
      <c r="A2517" s="62" t="s">
        <v>1568</v>
      </c>
      <c r="B2517" s="62" t="s">
        <v>2248</v>
      </c>
      <c r="C2517" s="63"/>
      <c r="D2517" s="64"/>
      <c r="E2517" s="65"/>
      <c r="F2517" s="66"/>
      <c r="G2517" s="63" t="str">
        <f>IF(Edges[[#This Row],[Relationship]]="Tweet","Skip","Show")</f>
        <v>Show</v>
      </c>
      <c r="H2517" s="67"/>
      <c r="I2517" s="68"/>
      <c r="J2517" s="68"/>
      <c r="K2517" s="34"/>
      <c r="L2517" s="75">
        <v>2517</v>
      </c>
      <c r="M251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17" s="77" t="s">
        <v>2278</v>
      </c>
      <c r="O2517" s="79">
        <v>44529.421284722222</v>
      </c>
      <c r="P2517" s="77" t="s">
        <v>3370</v>
      </c>
      <c r="Q2517" s="77"/>
      <c r="R2517" s="77"/>
      <c r="S2517" s="77"/>
      <c r="T2517" s="79">
        <v>44529.421284722222</v>
      </c>
      <c r="U2517" s="80" t="s">
        <v>6100</v>
      </c>
      <c r="V2517" s="77"/>
      <c r="W2517" s="77"/>
      <c r="X2517" s="81" t="s">
        <v>8099</v>
      </c>
      <c r="Y2517" s="77"/>
    </row>
    <row r="2518" spans="1:25" x14ac:dyDescent="0.25">
      <c r="A2518" s="62" t="s">
        <v>1568</v>
      </c>
      <c r="B2518" s="62" t="s">
        <v>2248</v>
      </c>
      <c r="C2518" s="63"/>
      <c r="D2518" s="64"/>
      <c r="E2518" s="65"/>
      <c r="F2518" s="66"/>
      <c r="G2518" s="63" t="str">
        <f>IF(Edges[[#This Row],[Relationship]]="Tweet","Skip","Show")</f>
        <v>Show</v>
      </c>
      <c r="H2518" s="67"/>
      <c r="I2518" s="68"/>
      <c r="J2518" s="68"/>
      <c r="K2518" s="34"/>
      <c r="L2518" s="75">
        <v>2518</v>
      </c>
      <c r="M251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18" s="77" t="s">
        <v>2278</v>
      </c>
      <c r="O2518" s="79">
        <v>44529.422256944446</v>
      </c>
      <c r="P2518" s="77" t="s">
        <v>3371</v>
      </c>
      <c r="Q2518" s="77"/>
      <c r="R2518" s="77"/>
      <c r="S2518" s="77"/>
      <c r="T2518" s="79">
        <v>44529.422256944446</v>
      </c>
      <c r="U2518" s="80" t="s">
        <v>6101</v>
      </c>
      <c r="V2518" s="77"/>
      <c r="W2518" s="77"/>
      <c r="X2518" s="81" t="s">
        <v>8100</v>
      </c>
      <c r="Y2518" s="77"/>
    </row>
    <row r="2519" spans="1:25" x14ac:dyDescent="0.25">
      <c r="A2519" s="62" t="s">
        <v>1568</v>
      </c>
      <c r="B2519" s="62" t="s">
        <v>2248</v>
      </c>
      <c r="C2519" s="63"/>
      <c r="D2519" s="64"/>
      <c r="E2519" s="65"/>
      <c r="F2519" s="66"/>
      <c r="G2519" s="63" t="str">
        <f>IF(Edges[[#This Row],[Relationship]]="Tweet","Skip","Show")</f>
        <v>Show</v>
      </c>
      <c r="H2519" s="67"/>
      <c r="I2519" s="68"/>
      <c r="J2519" s="68"/>
      <c r="K2519" s="34"/>
      <c r="L2519" s="75">
        <v>2519</v>
      </c>
      <c r="M251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19" s="77" t="s">
        <v>2278</v>
      </c>
      <c r="O2519" s="79">
        <v>44529.422708333332</v>
      </c>
      <c r="P2519" s="77" t="s">
        <v>3372</v>
      </c>
      <c r="Q2519" s="77"/>
      <c r="R2519" s="77"/>
      <c r="S2519" s="77"/>
      <c r="T2519" s="79">
        <v>44529.422708333332</v>
      </c>
      <c r="U2519" s="80" t="s">
        <v>6102</v>
      </c>
      <c r="V2519" s="77"/>
      <c r="W2519" s="77"/>
      <c r="X2519" s="81" t="s">
        <v>8101</v>
      </c>
      <c r="Y2519" s="77"/>
    </row>
    <row r="2520" spans="1:25" x14ac:dyDescent="0.25">
      <c r="A2520" s="62" t="s">
        <v>1568</v>
      </c>
      <c r="B2520" s="62" t="s">
        <v>2248</v>
      </c>
      <c r="C2520" s="63"/>
      <c r="D2520" s="64"/>
      <c r="E2520" s="65"/>
      <c r="F2520" s="66"/>
      <c r="G2520" s="63" t="str">
        <f>IF(Edges[[#This Row],[Relationship]]="Tweet","Skip","Show")</f>
        <v>Show</v>
      </c>
      <c r="H2520" s="67"/>
      <c r="I2520" s="68"/>
      <c r="J2520" s="68"/>
      <c r="K2520" s="34"/>
      <c r="L2520" s="75">
        <v>2520</v>
      </c>
      <c r="M252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20" s="77" t="s">
        <v>2278</v>
      </c>
      <c r="O2520" s="79">
        <v>44529.423310185186</v>
      </c>
      <c r="P2520" s="77" t="s">
        <v>3373</v>
      </c>
      <c r="Q2520" s="77"/>
      <c r="R2520" s="77"/>
      <c r="S2520" s="77"/>
      <c r="T2520" s="79">
        <v>44529.423310185186</v>
      </c>
      <c r="U2520" s="80" t="s">
        <v>6103</v>
      </c>
      <c r="V2520" s="77"/>
      <c r="W2520" s="77"/>
      <c r="X2520" s="81" t="s">
        <v>8102</v>
      </c>
      <c r="Y2520" s="77"/>
    </row>
    <row r="2521" spans="1:25" x14ac:dyDescent="0.25">
      <c r="A2521" s="62" t="s">
        <v>1568</v>
      </c>
      <c r="B2521" s="62" t="s">
        <v>2248</v>
      </c>
      <c r="C2521" s="63"/>
      <c r="D2521" s="64"/>
      <c r="E2521" s="65"/>
      <c r="F2521" s="66"/>
      <c r="G2521" s="63" t="str">
        <f>IF(Edges[[#This Row],[Relationship]]="Tweet","Skip","Show")</f>
        <v>Show</v>
      </c>
      <c r="H2521" s="67"/>
      <c r="I2521" s="68"/>
      <c r="J2521" s="68"/>
      <c r="K2521" s="34"/>
      <c r="L2521" s="75">
        <v>2521</v>
      </c>
      <c r="M252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21" s="77" t="s">
        <v>2278</v>
      </c>
      <c r="O2521" s="79">
        <v>44529.474791666667</v>
      </c>
      <c r="P2521" s="77" t="s">
        <v>3374</v>
      </c>
      <c r="Q2521" s="77"/>
      <c r="R2521" s="77"/>
      <c r="S2521" s="77"/>
      <c r="T2521" s="79">
        <v>44529.474791666667</v>
      </c>
      <c r="U2521" s="80" t="s">
        <v>6104</v>
      </c>
      <c r="V2521" s="77"/>
      <c r="W2521" s="77"/>
      <c r="X2521" s="81" t="s">
        <v>8103</v>
      </c>
      <c r="Y2521" s="77"/>
    </row>
    <row r="2522" spans="1:25" x14ac:dyDescent="0.25">
      <c r="A2522" s="62" t="s">
        <v>1568</v>
      </c>
      <c r="B2522" s="62" t="s">
        <v>2248</v>
      </c>
      <c r="C2522" s="63"/>
      <c r="D2522" s="64"/>
      <c r="E2522" s="65"/>
      <c r="F2522" s="66"/>
      <c r="G2522" s="63" t="str">
        <f>IF(Edges[[#This Row],[Relationship]]="Tweet","Skip","Show")</f>
        <v>Show</v>
      </c>
      <c r="H2522" s="67"/>
      <c r="I2522" s="68"/>
      <c r="J2522" s="68"/>
      <c r="K2522" s="34"/>
      <c r="L2522" s="75">
        <v>2522</v>
      </c>
      <c r="M252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22" s="77" t="s">
        <v>2278</v>
      </c>
      <c r="O2522" s="79">
        <v>44529.517395833333</v>
      </c>
      <c r="P2522" s="77" t="s">
        <v>3375</v>
      </c>
      <c r="Q2522" s="77"/>
      <c r="R2522" s="77"/>
      <c r="S2522" s="77"/>
      <c r="T2522" s="79">
        <v>44529.517395833333</v>
      </c>
      <c r="U2522" s="80" t="s">
        <v>6105</v>
      </c>
      <c r="V2522" s="77"/>
      <c r="W2522" s="77"/>
      <c r="X2522" s="81" t="s">
        <v>8104</v>
      </c>
      <c r="Y2522" s="77"/>
    </row>
    <row r="2523" spans="1:25" x14ac:dyDescent="0.25">
      <c r="A2523" s="62" t="s">
        <v>1568</v>
      </c>
      <c r="B2523" s="62" t="s">
        <v>2248</v>
      </c>
      <c r="C2523" s="63"/>
      <c r="D2523" s="64"/>
      <c r="E2523" s="65"/>
      <c r="F2523" s="66"/>
      <c r="G2523" s="63" t="str">
        <f>IF(Edges[[#This Row],[Relationship]]="Tweet","Skip","Show")</f>
        <v>Show</v>
      </c>
      <c r="H2523" s="67"/>
      <c r="I2523" s="68"/>
      <c r="J2523" s="68"/>
      <c r="K2523" s="34"/>
      <c r="L2523" s="75">
        <v>2523</v>
      </c>
      <c r="M252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23" s="77" t="s">
        <v>2278</v>
      </c>
      <c r="O2523" s="79">
        <v>44529.517650462964</v>
      </c>
      <c r="P2523" s="77" t="s">
        <v>3376</v>
      </c>
      <c r="Q2523" s="77"/>
      <c r="R2523" s="77"/>
      <c r="S2523" s="77"/>
      <c r="T2523" s="79">
        <v>44529.517650462964</v>
      </c>
      <c r="U2523" s="80" t="s">
        <v>6106</v>
      </c>
      <c r="V2523" s="77"/>
      <c r="W2523" s="77"/>
      <c r="X2523" s="81" t="s">
        <v>8105</v>
      </c>
      <c r="Y2523" s="77"/>
    </row>
    <row r="2524" spans="1:25" x14ac:dyDescent="0.25">
      <c r="A2524" s="62" t="s">
        <v>1568</v>
      </c>
      <c r="B2524" s="62" t="s">
        <v>2249</v>
      </c>
      <c r="C2524" s="63"/>
      <c r="D2524" s="64"/>
      <c r="E2524" s="65"/>
      <c r="F2524" s="66"/>
      <c r="G2524" s="63" t="str">
        <f>IF(Edges[[#This Row],[Relationship]]="Tweet","Skip","Show")</f>
        <v>Show</v>
      </c>
      <c r="H2524" s="67"/>
      <c r="I2524" s="68"/>
      <c r="J2524" s="68"/>
      <c r="K2524" s="34"/>
      <c r="L2524" s="75">
        <v>2524</v>
      </c>
      <c r="M252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24" s="77" t="s">
        <v>2278</v>
      </c>
      <c r="O2524" s="79">
        <v>44529.51767361111</v>
      </c>
      <c r="P2524" s="77" t="s">
        <v>3377</v>
      </c>
      <c r="Q2524" s="80" t="s">
        <v>3941</v>
      </c>
      <c r="R2524" s="77" t="s">
        <v>4045</v>
      </c>
      <c r="S2524" s="77"/>
      <c r="T2524" s="79">
        <v>44529.51767361111</v>
      </c>
      <c r="U2524" s="80" t="s">
        <v>6107</v>
      </c>
      <c r="V2524" s="77"/>
      <c r="W2524" s="77"/>
      <c r="X2524" s="81" t="s">
        <v>8106</v>
      </c>
      <c r="Y2524" s="77"/>
    </row>
    <row r="2525" spans="1:25" x14ac:dyDescent="0.25">
      <c r="A2525" s="62" t="s">
        <v>1568</v>
      </c>
      <c r="B2525" s="62" t="s">
        <v>2250</v>
      </c>
      <c r="C2525" s="63"/>
      <c r="D2525" s="64"/>
      <c r="E2525" s="65"/>
      <c r="F2525" s="66"/>
      <c r="G2525" s="63" t="str">
        <f>IF(Edges[[#This Row],[Relationship]]="Tweet","Skip","Show")</f>
        <v>Show</v>
      </c>
      <c r="H2525" s="67"/>
      <c r="I2525" s="68"/>
      <c r="J2525" s="68"/>
      <c r="K2525" s="34"/>
      <c r="L2525" s="75">
        <v>2525</v>
      </c>
      <c r="M252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25" s="77" t="s">
        <v>2278</v>
      </c>
      <c r="O2525" s="79">
        <v>44529.51767361111</v>
      </c>
      <c r="P2525" s="77" t="s">
        <v>3377</v>
      </c>
      <c r="Q2525" s="80" t="s">
        <v>3941</v>
      </c>
      <c r="R2525" s="77" t="s">
        <v>4045</v>
      </c>
      <c r="S2525" s="77"/>
      <c r="T2525" s="79">
        <v>44529.51767361111</v>
      </c>
      <c r="U2525" s="80" t="s">
        <v>6107</v>
      </c>
      <c r="V2525" s="77"/>
      <c r="W2525" s="77"/>
      <c r="X2525" s="81" t="s">
        <v>8106</v>
      </c>
      <c r="Y2525" s="77"/>
    </row>
    <row r="2526" spans="1:25" x14ac:dyDescent="0.25">
      <c r="A2526" s="62" t="s">
        <v>1568</v>
      </c>
      <c r="B2526" s="62" t="s">
        <v>2251</v>
      </c>
      <c r="C2526" s="63"/>
      <c r="D2526" s="64"/>
      <c r="E2526" s="65"/>
      <c r="F2526" s="66"/>
      <c r="G2526" s="63" t="str">
        <f>IF(Edges[[#This Row],[Relationship]]="Tweet","Skip","Show")</f>
        <v>Show</v>
      </c>
      <c r="H2526" s="67"/>
      <c r="I2526" s="68"/>
      <c r="J2526" s="68"/>
      <c r="K2526" s="34"/>
      <c r="L2526" s="75">
        <v>2526</v>
      </c>
      <c r="M252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26" s="77" t="s">
        <v>2278</v>
      </c>
      <c r="O2526" s="79">
        <v>44529.517696759256</v>
      </c>
      <c r="P2526" s="77" t="s">
        <v>3378</v>
      </c>
      <c r="Q2526" s="77"/>
      <c r="R2526" s="77"/>
      <c r="S2526" s="77"/>
      <c r="T2526" s="79">
        <v>44529.517696759256</v>
      </c>
      <c r="U2526" s="80" t="s">
        <v>6108</v>
      </c>
      <c r="V2526" s="77"/>
      <c r="W2526" s="77"/>
      <c r="X2526" s="81" t="s">
        <v>8107</v>
      </c>
      <c r="Y2526" s="77"/>
    </row>
    <row r="2527" spans="1:25" x14ac:dyDescent="0.25">
      <c r="A2527" s="62" t="s">
        <v>1568</v>
      </c>
      <c r="B2527" s="62" t="s">
        <v>2252</v>
      </c>
      <c r="C2527" s="63"/>
      <c r="D2527" s="64"/>
      <c r="E2527" s="65"/>
      <c r="F2527" s="66"/>
      <c r="G2527" s="63" t="str">
        <f>IF(Edges[[#This Row],[Relationship]]="Tweet","Skip","Show")</f>
        <v>Show</v>
      </c>
      <c r="H2527" s="67"/>
      <c r="I2527" s="68"/>
      <c r="J2527" s="68"/>
      <c r="K2527" s="34"/>
      <c r="L2527" s="75">
        <v>2527</v>
      </c>
      <c r="M252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27" s="77" t="s">
        <v>2278</v>
      </c>
      <c r="O2527" s="79">
        <v>44529.517777777779</v>
      </c>
      <c r="P2527" s="77" t="s">
        <v>3379</v>
      </c>
      <c r="Q2527" s="77"/>
      <c r="R2527" s="77"/>
      <c r="S2527" s="77" t="s">
        <v>4267</v>
      </c>
      <c r="T2527" s="79">
        <v>44529.517777777779</v>
      </c>
      <c r="U2527" s="80" t="s">
        <v>6109</v>
      </c>
      <c r="V2527" s="77"/>
      <c r="W2527" s="77"/>
      <c r="X2527" s="81" t="s">
        <v>8108</v>
      </c>
      <c r="Y2527" s="77"/>
    </row>
    <row r="2528" spans="1:25" x14ac:dyDescent="0.25">
      <c r="A2528" s="62" t="s">
        <v>1568</v>
      </c>
      <c r="B2528" s="62" t="s">
        <v>2253</v>
      </c>
      <c r="C2528" s="63"/>
      <c r="D2528" s="64"/>
      <c r="E2528" s="65"/>
      <c r="F2528" s="66"/>
      <c r="G2528" s="63" t="str">
        <f>IF(Edges[[#This Row],[Relationship]]="Tweet","Skip","Show")</f>
        <v>Show</v>
      </c>
      <c r="H2528" s="67"/>
      <c r="I2528" s="68"/>
      <c r="J2528" s="68"/>
      <c r="K2528" s="34"/>
      <c r="L2528" s="75">
        <v>2528</v>
      </c>
      <c r="M252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28" s="77" t="s">
        <v>2278</v>
      </c>
      <c r="O2528" s="79">
        <v>44529.517789351848</v>
      </c>
      <c r="P2528" s="77" t="s">
        <v>3380</v>
      </c>
      <c r="Q2528" s="77"/>
      <c r="R2528" s="77"/>
      <c r="S2528" s="77"/>
      <c r="T2528" s="79">
        <v>44529.517789351848</v>
      </c>
      <c r="U2528" s="80" t="s">
        <v>6110</v>
      </c>
      <c r="V2528" s="77"/>
      <c r="W2528" s="77"/>
      <c r="X2528" s="81" t="s">
        <v>8109</v>
      </c>
      <c r="Y2528" s="77"/>
    </row>
    <row r="2529" spans="1:25" x14ac:dyDescent="0.25">
      <c r="A2529" s="62" t="s">
        <v>1568</v>
      </c>
      <c r="B2529" s="62" t="s">
        <v>2254</v>
      </c>
      <c r="C2529" s="63"/>
      <c r="D2529" s="64"/>
      <c r="E2529" s="65"/>
      <c r="F2529" s="66"/>
      <c r="G2529" s="63" t="str">
        <f>IF(Edges[[#This Row],[Relationship]]="Tweet","Skip","Show")</f>
        <v>Show</v>
      </c>
      <c r="H2529" s="67"/>
      <c r="I2529" s="68"/>
      <c r="J2529" s="68"/>
      <c r="K2529" s="34"/>
      <c r="L2529" s="75">
        <v>2529</v>
      </c>
      <c r="M252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29" s="77" t="s">
        <v>2278</v>
      </c>
      <c r="O2529" s="79">
        <v>44529.517847222225</v>
      </c>
      <c r="P2529" s="77" t="s">
        <v>3381</v>
      </c>
      <c r="Q2529" s="77"/>
      <c r="R2529" s="77"/>
      <c r="S2529" s="77" t="s">
        <v>4268</v>
      </c>
      <c r="T2529" s="79">
        <v>44529.517847222225</v>
      </c>
      <c r="U2529" s="80" t="s">
        <v>6111</v>
      </c>
      <c r="V2529" s="77"/>
      <c r="W2529" s="77"/>
      <c r="X2529" s="81" t="s">
        <v>8110</v>
      </c>
      <c r="Y2529" s="77"/>
    </row>
    <row r="2530" spans="1:25" x14ac:dyDescent="0.25">
      <c r="A2530" s="62" t="s">
        <v>1568</v>
      </c>
      <c r="B2530" s="62" t="s">
        <v>2255</v>
      </c>
      <c r="C2530" s="63"/>
      <c r="D2530" s="64"/>
      <c r="E2530" s="65"/>
      <c r="F2530" s="66"/>
      <c r="G2530" s="63" t="str">
        <f>IF(Edges[[#This Row],[Relationship]]="Tweet","Skip","Show")</f>
        <v>Show</v>
      </c>
      <c r="H2530" s="67"/>
      <c r="I2530" s="68"/>
      <c r="J2530" s="68"/>
      <c r="K2530" s="34"/>
      <c r="L2530" s="75">
        <v>2530</v>
      </c>
      <c r="M253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30" s="77" t="s">
        <v>2278</v>
      </c>
      <c r="O2530" s="79">
        <v>44529.517939814818</v>
      </c>
      <c r="P2530" s="77" t="s">
        <v>3382</v>
      </c>
      <c r="Q2530" s="77"/>
      <c r="R2530" s="77"/>
      <c r="S2530" s="77"/>
      <c r="T2530" s="79">
        <v>44529.517939814818</v>
      </c>
      <c r="U2530" s="80" t="s">
        <v>6112</v>
      </c>
      <c r="V2530" s="77"/>
      <c r="W2530" s="77"/>
      <c r="X2530" s="81" t="s">
        <v>8111</v>
      </c>
      <c r="Y2530" s="77"/>
    </row>
    <row r="2531" spans="1:25" x14ac:dyDescent="0.25">
      <c r="A2531" s="62" t="s">
        <v>1568</v>
      </c>
      <c r="B2531" s="62" t="s">
        <v>2256</v>
      </c>
      <c r="C2531" s="63"/>
      <c r="D2531" s="64"/>
      <c r="E2531" s="65"/>
      <c r="F2531" s="66"/>
      <c r="G2531" s="63" t="str">
        <f>IF(Edges[[#This Row],[Relationship]]="Tweet","Skip","Show")</f>
        <v>Show</v>
      </c>
      <c r="H2531" s="67"/>
      <c r="I2531" s="68"/>
      <c r="J2531" s="68"/>
      <c r="K2531" s="34"/>
      <c r="L2531" s="75">
        <v>2531</v>
      </c>
      <c r="M253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31" s="77" t="s">
        <v>2278</v>
      </c>
      <c r="O2531" s="79">
        <v>44529.517939814818</v>
      </c>
      <c r="P2531" s="77" t="s">
        <v>3382</v>
      </c>
      <c r="Q2531" s="77"/>
      <c r="R2531" s="77"/>
      <c r="S2531" s="77"/>
      <c r="T2531" s="79">
        <v>44529.517939814818</v>
      </c>
      <c r="U2531" s="80" t="s">
        <v>6112</v>
      </c>
      <c r="V2531" s="77"/>
      <c r="W2531" s="77"/>
      <c r="X2531" s="81" t="s">
        <v>8111</v>
      </c>
      <c r="Y2531" s="77"/>
    </row>
    <row r="2532" spans="1:25" x14ac:dyDescent="0.25">
      <c r="A2532" s="62" t="s">
        <v>1568</v>
      </c>
      <c r="B2532" s="62" t="s">
        <v>2257</v>
      </c>
      <c r="C2532" s="63"/>
      <c r="D2532" s="64"/>
      <c r="E2532" s="65"/>
      <c r="F2532" s="66"/>
      <c r="G2532" s="63" t="str">
        <f>IF(Edges[[#This Row],[Relationship]]="Tweet","Skip","Show")</f>
        <v>Show</v>
      </c>
      <c r="H2532" s="67"/>
      <c r="I2532" s="68"/>
      <c r="J2532" s="68"/>
      <c r="K2532" s="34"/>
      <c r="L2532" s="75">
        <v>2532</v>
      </c>
      <c r="M253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32" s="77" t="s">
        <v>2278</v>
      </c>
      <c r="O2532" s="79">
        <v>44529.517939814818</v>
      </c>
      <c r="P2532" s="77" t="s">
        <v>3382</v>
      </c>
      <c r="Q2532" s="77"/>
      <c r="R2532" s="77"/>
      <c r="S2532" s="77"/>
      <c r="T2532" s="79">
        <v>44529.517939814818</v>
      </c>
      <c r="U2532" s="80" t="s">
        <v>6112</v>
      </c>
      <c r="V2532" s="77"/>
      <c r="W2532" s="77"/>
      <c r="X2532" s="81" t="s">
        <v>8111</v>
      </c>
      <c r="Y2532" s="77"/>
    </row>
    <row r="2533" spans="1:25" x14ac:dyDescent="0.25">
      <c r="A2533" s="62" t="s">
        <v>1570</v>
      </c>
      <c r="B2533" s="62" t="s">
        <v>2001</v>
      </c>
      <c r="C2533" s="63"/>
      <c r="D2533" s="64"/>
      <c r="E2533" s="65"/>
      <c r="F2533" s="66"/>
      <c r="G2533" s="63" t="str">
        <f>IF(Edges[[#This Row],[Relationship]]="Tweet","Skip","Show")</f>
        <v>Show</v>
      </c>
      <c r="H2533" s="67"/>
      <c r="I2533" s="68"/>
      <c r="J2533" s="68"/>
      <c r="K2533" s="34"/>
      <c r="L2533" s="75">
        <v>2533</v>
      </c>
      <c r="M253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33" s="77" t="s">
        <v>2278</v>
      </c>
      <c r="O2533" s="79">
        <v>44529.518171296295</v>
      </c>
      <c r="P2533" s="77" t="s">
        <v>2858</v>
      </c>
      <c r="Q2533" s="77"/>
      <c r="R2533" s="77"/>
      <c r="S2533" s="77"/>
      <c r="T2533" s="79">
        <v>44529.518171296295</v>
      </c>
      <c r="U2533" s="80" t="s">
        <v>6113</v>
      </c>
      <c r="V2533" s="77"/>
      <c r="W2533" s="77"/>
      <c r="X2533" s="81" t="s">
        <v>8112</v>
      </c>
      <c r="Y2533" s="77"/>
    </row>
    <row r="2534" spans="1:25" x14ac:dyDescent="0.25">
      <c r="A2534" s="62" t="s">
        <v>1570</v>
      </c>
      <c r="B2534" s="62" t="s">
        <v>2002</v>
      </c>
      <c r="C2534" s="63"/>
      <c r="D2534" s="64"/>
      <c r="E2534" s="65"/>
      <c r="F2534" s="66"/>
      <c r="G2534" s="63" t="str">
        <f>IF(Edges[[#This Row],[Relationship]]="Tweet","Skip","Show")</f>
        <v>Show</v>
      </c>
      <c r="H2534" s="67"/>
      <c r="I2534" s="68"/>
      <c r="J2534" s="68"/>
      <c r="K2534" s="34"/>
      <c r="L2534" s="75">
        <v>2534</v>
      </c>
      <c r="M253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34" s="77" t="s">
        <v>2278</v>
      </c>
      <c r="O2534" s="79">
        <v>44529.518171296295</v>
      </c>
      <c r="P2534" s="77" t="s">
        <v>2858</v>
      </c>
      <c r="Q2534" s="77"/>
      <c r="R2534" s="77"/>
      <c r="S2534" s="77"/>
      <c r="T2534" s="79">
        <v>44529.518171296295</v>
      </c>
      <c r="U2534" s="80" t="s">
        <v>6113</v>
      </c>
      <c r="V2534" s="77"/>
      <c r="W2534" s="77"/>
      <c r="X2534" s="81" t="s">
        <v>8112</v>
      </c>
      <c r="Y2534" s="77"/>
    </row>
    <row r="2535" spans="1:25" x14ac:dyDescent="0.25">
      <c r="A2535" s="62" t="s">
        <v>1570</v>
      </c>
      <c r="B2535" s="62" t="s">
        <v>2003</v>
      </c>
      <c r="C2535" s="63"/>
      <c r="D2535" s="64"/>
      <c r="E2535" s="65"/>
      <c r="F2535" s="66"/>
      <c r="G2535" s="63" t="str">
        <f>IF(Edges[[#This Row],[Relationship]]="Tweet","Skip","Show")</f>
        <v>Show</v>
      </c>
      <c r="H2535" s="67"/>
      <c r="I2535" s="68"/>
      <c r="J2535" s="68"/>
      <c r="K2535" s="34"/>
      <c r="L2535" s="75">
        <v>2535</v>
      </c>
      <c r="M253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35" s="77" t="s">
        <v>2278</v>
      </c>
      <c r="O2535" s="79">
        <v>44529.518171296295</v>
      </c>
      <c r="P2535" s="77" t="s">
        <v>2858</v>
      </c>
      <c r="Q2535" s="77"/>
      <c r="R2535" s="77"/>
      <c r="S2535" s="77"/>
      <c r="T2535" s="79">
        <v>44529.518171296295</v>
      </c>
      <c r="U2535" s="80" t="s">
        <v>6113</v>
      </c>
      <c r="V2535" s="77"/>
      <c r="W2535" s="77"/>
      <c r="X2535" s="81" t="s">
        <v>8112</v>
      </c>
      <c r="Y2535" s="77"/>
    </row>
    <row r="2536" spans="1:25" x14ac:dyDescent="0.25">
      <c r="A2536" s="62" t="s">
        <v>1570</v>
      </c>
      <c r="B2536" s="62" t="s">
        <v>2004</v>
      </c>
      <c r="C2536" s="63"/>
      <c r="D2536" s="64"/>
      <c r="E2536" s="65"/>
      <c r="F2536" s="66"/>
      <c r="G2536" s="63" t="str">
        <f>IF(Edges[[#This Row],[Relationship]]="Tweet","Skip","Show")</f>
        <v>Show</v>
      </c>
      <c r="H2536" s="67"/>
      <c r="I2536" s="68"/>
      <c r="J2536" s="68"/>
      <c r="K2536" s="34"/>
      <c r="L2536" s="75">
        <v>2536</v>
      </c>
      <c r="M253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36" s="77" t="s">
        <v>2278</v>
      </c>
      <c r="O2536" s="79">
        <v>44529.518171296295</v>
      </c>
      <c r="P2536" s="77" t="s">
        <v>2858</v>
      </c>
      <c r="Q2536" s="77"/>
      <c r="R2536" s="77"/>
      <c r="S2536" s="77"/>
      <c r="T2536" s="79">
        <v>44529.518171296295</v>
      </c>
      <c r="U2536" s="80" t="s">
        <v>6113</v>
      </c>
      <c r="V2536" s="77"/>
      <c r="W2536" s="77"/>
      <c r="X2536" s="81" t="s">
        <v>8112</v>
      </c>
      <c r="Y2536" s="77"/>
    </row>
    <row r="2537" spans="1:25" x14ac:dyDescent="0.25">
      <c r="A2537" s="62" t="s">
        <v>1570</v>
      </c>
      <c r="B2537" s="62" t="s">
        <v>2005</v>
      </c>
      <c r="C2537" s="63"/>
      <c r="D2537" s="64"/>
      <c r="E2537" s="65"/>
      <c r="F2537" s="66"/>
      <c r="G2537" s="63" t="str">
        <f>IF(Edges[[#This Row],[Relationship]]="Tweet","Skip","Show")</f>
        <v>Show</v>
      </c>
      <c r="H2537" s="67"/>
      <c r="I2537" s="68"/>
      <c r="J2537" s="68"/>
      <c r="K2537" s="34"/>
      <c r="L2537" s="75">
        <v>2537</v>
      </c>
      <c r="M253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37" s="77" t="s">
        <v>2278</v>
      </c>
      <c r="O2537" s="79">
        <v>44529.518171296295</v>
      </c>
      <c r="P2537" s="77" t="s">
        <v>2858</v>
      </c>
      <c r="Q2537" s="77"/>
      <c r="R2537" s="77"/>
      <c r="S2537" s="77"/>
      <c r="T2537" s="79">
        <v>44529.518171296295</v>
      </c>
      <c r="U2537" s="80" t="s">
        <v>6113</v>
      </c>
      <c r="V2537" s="77"/>
      <c r="W2537" s="77"/>
      <c r="X2537" s="81" t="s">
        <v>8112</v>
      </c>
      <c r="Y2537" s="77"/>
    </row>
    <row r="2538" spans="1:25" x14ac:dyDescent="0.25">
      <c r="A2538" s="62" t="s">
        <v>1570</v>
      </c>
      <c r="B2538" s="62" t="s">
        <v>1657</v>
      </c>
      <c r="C2538" s="63"/>
      <c r="D2538" s="64"/>
      <c r="E2538" s="65"/>
      <c r="F2538" s="66"/>
      <c r="G2538" s="63" t="str">
        <f>IF(Edges[[#This Row],[Relationship]]="Tweet","Skip","Show")</f>
        <v>Show</v>
      </c>
      <c r="H2538" s="67"/>
      <c r="I2538" s="68"/>
      <c r="J2538" s="68"/>
      <c r="K2538" s="34"/>
      <c r="L2538" s="75">
        <v>2538</v>
      </c>
      <c r="M253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38" s="77" t="s">
        <v>2278</v>
      </c>
      <c r="O2538" s="79">
        <v>44529.518171296295</v>
      </c>
      <c r="P2538" s="77" t="s">
        <v>2858</v>
      </c>
      <c r="Q2538" s="77"/>
      <c r="R2538" s="77"/>
      <c r="S2538" s="77"/>
      <c r="T2538" s="79">
        <v>44529.518171296295</v>
      </c>
      <c r="U2538" s="80" t="s">
        <v>6113</v>
      </c>
      <c r="V2538" s="77"/>
      <c r="W2538" s="77"/>
      <c r="X2538" s="81" t="s">
        <v>8112</v>
      </c>
      <c r="Y2538" s="77"/>
    </row>
    <row r="2539" spans="1:25" x14ac:dyDescent="0.25">
      <c r="A2539" s="62" t="s">
        <v>1224</v>
      </c>
      <c r="B2539" s="62" t="s">
        <v>2258</v>
      </c>
      <c r="C2539" s="63"/>
      <c r="D2539" s="64"/>
      <c r="E2539" s="65"/>
      <c r="F2539" s="66"/>
      <c r="G2539" s="63" t="str">
        <f>IF(Edges[[#This Row],[Relationship]]="Tweet","Skip","Show")</f>
        <v>Show</v>
      </c>
      <c r="H2539" s="67"/>
      <c r="I2539" s="68"/>
      <c r="J2539" s="68"/>
      <c r="K2539" s="34"/>
      <c r="L2539" s="75">
        <v>2539</v>
      </c>
      <c r="M253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39" s="77" t="s">
        <v>2278</v>
      </c>
      <c r="O2539" s="79">
        <v>44529.47074074074</v>
      </c>
      <c r="P2539" s="77" t="s">
        <v>3383</v>
      </c>
      <c r="Q2539" s="77"/>
      <c r="R2539" s="77"/>
      <c r="S2539" s="77"/>
      <c r="T2539" s="79">
        <v>44529.47074074074</v>
      </c>
      <c r="U2539" s="80" t="s">
        <v>6114</v>
      </c>
      <c r="V2539" s="77"/>
      <c r="W2539" s="77"/>
      <c r="X2539" s="81" t="s">
        <v>8113</v>
      </c>
      <c r="Y2539" s="77"/>
    </row>
    <row r="2540" spans="1:25" x14ac:dyDescent="0.25">
      <c r="A2540" s="62" t="s">
        <v>1224</v>
      </c>
      <c r="B2540" s="62" t="s">
        <v>2258</v>
      </c>
      <c r="C2540" s="63"/>
      <c r="D2540" s="64"/>
      <c r="E2540" s="65"/>
      <c r="F2540" s="66"/>
      <c r="G2540" s="63" t="str">
        <f>IF(Edges[[#This Row],[Relationship]]="Tweet","Skip","Show")</f>
        <v>Show</v>
      </c>
      <c r="H2540" s="67"/>
      <c r="I2540" s="68"/>
      <c r="J2540" s="68"/>
      <c r="K2540" s="34"/>
      <c r="L2540" s="75">
        <v>2540</v>
      </c>
      <c r="M254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40" s="77" t="s">
        <v>2278</v>
      </c>
      <c r="O2540" s="79">
        <v>44529.471134259256</v>
      </c>
      <c r="P2540" s="77" t="s">
        <v>3384</v>
      </c>
      <c r="Q2540" s="77"/>
      <c r="R2540" s="77"/>
      <c r="S2540" s="77"/>
      <c r="T2540" s="79">
        <v>44529.471134259256</v>
      </c>
      <c r="U2540" s="80" t="s">
        <v>6115</v>
      </c>
      <c r="V2540" s="77"/>
      <c r="W2540" s="77"/>
      <c r="X2540" s="81" t="s">
        <v>8114</v>
      </c>
      <c r="Y2540" s="81" t="s">
        <v>8497</v>
      </c>
    </row>
    <row r="2541" spans="1:25" x14ac:dyDescent="0.25">
      <c r="A2541" s="62" t="s">
        <v>1224</v>
      </c>
      <c r="B2541" s="62" t="s">
        <v>2258</v>
      </c>
      <c r="C2541" s="63"/>
      <c r="D2541" s="64"/>
      <c r="E2541" s="65"/>
      <c r="F2541" s="66"/>
      <c r="G2541" s="63" t="str">
        <f>IF(Edges[[#This Row],[Relationship]]="Tweet","Skip","Show")</f>
        <v>Show</v>
      </c>
      <c r="H2541" s="67"/>
      <c r="I2541" s="68"/>
      <c r="J2541" s="68"/>
      <c r="K2541" s="34"/>
      <c r="L2541" s="75">
        <v>2541</v>
      </c>
      <c r="M254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41" s="77" t="s">
        <v>2278</v>
      </c>
      <c r="O2541" s="79">
        <v>44529.47247685185</v>
      </c>
      <c r="P2541" s="77" t="s">
        <v>3385</v>
      </c>
      <c r="Q2541" s="77"/>
      <c r="R2541" s="77"/>
      <c r="S2541" s="77"/>
      <c r="T2541" s="79">
        <v>44529.47247685185</v>
      </c>
      <c r="U2541" s="80" t="s">
        <v>6116</v>
      </c>
      <c r="V2541" s="77"/>
      <c r="W2541" s="77"/>
      <c r="X2541" s="81" t="s">
        <v>8115</v>
      </c>
      <c r="Y2541" s="81" t="s">
        <v>8116</v>
      </c>
    </row>
    <row r="2542" spans="1:25" x14ac:dyDescent="0.25">
      <c r="A2542" s="62" t="s">
        <v>1571</v>
      </c>
      <c r="B2542" s="62" t="s">
        <v>2258</v>
      </c>
      <c r="C2542" s="63"/>
      <c r="D2542" s="64"/>
      <c r="E2542" s="65"/>
      <c r="F2542" s="66"/>
      <c r="G2542" s="63" t="str">
        <f>IF(Edges[[#This Row],[Relationship]]="Tweet","Skip","Show")</f>
        <v>Show</v>
      </c>
      <c r="H2542" s="67"/>
      <c r="I2542" s="68"/>
      <c r="J2542" s="68"/>
      <c r="K2542" s="34"/>
      <c r="L2542" s="75">
        <v>2542</v>
      </c>
      <c r="M254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42" s="77" t="s">
        <v>2278</v>
      </c>
      <c r="O2542" s="79">
        <v>44529.472129629627</v>
      </c>
      <c r="P2542" s="77" t="s">
        <v>3386</v>
      </c>
      <c r="Q2542" s="77"/>
      <c r="R2542" s="77"/>
      <c r="S2542" s="77"/>
      <c r="T2542" s="79">
        <v>44529.472129629627</v>
      </c>
      <c r="U2542" s="80" t="s">
        <v>6117</v>
      </c>
      <c r="V2542" s="77"/>
      <c r="W2542" s="77"/>
      <c r="X2542" s="81" t="s">
        <v>8116</v>
      </c>
      <c r="Y2542" s="81" t="s">
        <v>8114</v>
      </c>
    </row>
    <row r="2543" spans="1:25" x14ac:dyDescent="0.25">
      <c r="A2543" s="62" t="s">
        <v>1571</v>
      </c>
      <c r="B2543" s="62" t="s">
        <v>2258</v>
      </c>
      <c r="C2543" s="63"/>
      <c r="D2543" s="64"/>
      <c r="E2543" s="65"/>
      <c r="F2543" s="66"/>
      <c r="G2543" s="63" t="str">
        <f>IF(Edges[[#This Row],[Relationship]]="Tweet","Skip","Show")</f>
        <v>Show</v>
      </c>
      <c r="H2543" s="67"/>
      <c r="I2543" s="68"/>
      <c r="J2543" s="68"/>
      <c r="K2543" s="34"/>
      <c r="L2543" s="75">
        <v>2543</v>
      </c>
      <c r="M254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43" s="77" t="s">
        <v>2278</v>
      </c>
      <c r="O2543" s="79">
        <v>44529.473726851851</v>
      </c>
      <c r="P2543" s="77" t="s">
        <v>3387</v>
      </c>
      <c r="Q2543" s="77"/>
      <c r="R2543" s="77"/>
      <c r="S2543" s="77"/>
      <c r="T2543" s="79">
        <v>44529.473726851851</v>
      </c>
      <c r="U2543" s="80" t="s">
        <v>6118</v>
      </c>
      <c r="V2543" s="77"/>
      <c r="W2543" s="77"/>
      <c r="X2543" s="81" t="s">
        <v>8117</v>
      </c>
      <c r="Y2543" s="81" t="s">
        <v>8115</v>
      </c>
    </row>
    <row r="2544" spans="1:25" x14ac:dyDescent="0.25">
      <c r="A2544" s="62" t="s">
        <v>1572</v>
      </c>
      <c r="B2544" s="62" t="s">
        <v>2258</v>
      </c>
      <c r="C2544" s="63"/>
      <c r="D2544" s="64"/>
      <c r="E2544" s="65"/>
      <c r="F2544" s="66"/>
      <c r="G2544" s="63" t="str">
        <f>IF(Edges[[#This Row],[Relationship]]="Tweet","Skip","Show")</f>
        <v>Show</v>
      </c>
      <c r="H2544" s="67"/>
      <c r="I2544" s="68"/>
      <c r="J2544" s="68"/>
      <c r="K2544" s="34"/>
      <c r="L2544" s="75">
        <v>2544</v>
      </c>
      <c r="M254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44" s="77" t="s">
        <v>2278</v>
      </c>
      <c r="O2544" s="79">
        <v>44529.51226851852</v>
      </c>
      <c r="P2544" s="77" t="s">
        <v>3388</v>
      </c>
      <c r="Q2544" s="77"/>
      <c r="R2544" s="77"/>
      <c r="S2544" s="77" t="s">
        <v>4269</v>
      </c>
      <c r="T2544" s="79">
        <v>44529.51226851852</v>
      </c>
      <c r="U2544" s="80" t="s">
        <v>6119</v>
      </c>
      <c r="V2544" s="77"/>
      <c r="W2544" s="77"/>
      <c r="X2544" s="81" t="s">
        <v>8118</v>
      </c>
      <c r="Y2544" s="81" t="s">
        <v>8116</v>
      </c>
    </row>
    <row r="2545" spans="1:25" x14ac:dyDescent="0.25">
      <c r="A2545" s="62" t="s">
        <v>1573</v>
      </c>
      <c r="B2545" s="62" t="s">
        <v>2258</v>
      </c>
      <c r="C2545" s="63"/>
      <c r="D2545" s="64"/>
      <c r="E2545" s="65"/>
      <c r="F2545" s="66"/>
      <c r="G2545" s="63" t="str">
        <f>IF(Edges[[#This Row],[Relationship]]="Tweet","Skip","Show")</f>
        <v>Show</v>
      </c>
      <c r="H2545" s="67"/>
      <c r="I2545" s="68"/>
      <c r="J2545" s="68"/>
      <c r="K2545" s="34"/>
      <c r="L2545" s="75">
        <v>2545</v>
      </c>
      <c r="M254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45" s="77" t="s">
        <v>2278</v>
      </c>
      <c r="O2545" s="79">
        <v>44529.518368055556</v>
      </c>
      <c r="P2545" s="77" t="s">
        <v>3389</v>
      </c>
      <c r="Q2545" s="77"/>
      <c r="R2545" s="77"/>
      <c r="S2545" s="77"/>
      <c r="T2545" s="79">
        <v>44529.518368055556</v>
      </c>
      <c r="U2545" s="80" t="s">
        <v>6120</v>
      </c>
      <c r="V2545" s="77"/>
      <c r="W2545" s="77"/>
      <c r="X2545" s="81" t="s">
        <v>8119</v>
      </c>
      <c r="Y2545" s="81" t="s">
        <v>8114</v>
      </c>
    </row>
    <row r="2546" spans="1:25" x14ac:dyDescent="0.25">
      <c r="A2546" s="62" t="s">
        <v>1224</v>
      </c>
      <c r="B2546" s="62" t="s">
        <v>1572</v>
      </c>
      <c r="C2546" s="63"/>
      <c r="D2546" s="64"/>
      <c r="E2546" s="65"/>
      <c r="F2546" s="66"/>
      <c r="G2546" s="63" t="str">
        <f>IF(Edges[[#This Row],[Relationship]]="Tweet","Skip","Show")</f>
        <v>Show</v>
      </c>
      <c r="H2546" s="67"/>
      <c r="I2546" s="68"/>
      <c r="J2546" s="68"/>
      <c r="K2546" s="34"/>
      <c r="L2546" s="75">
        <v>2546</v>
      </c>
      <c r="M254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46" s="77" t="s">
        <v>2278</v>
      </c>
      <c r="O2546" s="79">
        <v>44529.471134259256</v>
      </c>
      <c r="P2546" s="77" t="s">
        <v>3384</v>
      </c>
      <c r="Q2546" s="77"/>
      <c r="R2546" s="77"/>
      <c r="S2546" s="77"/>
      <c r="T2546" s="79">
        <v>44529.471134259256</v>
      </c>
      <c r="U2546" s="80" t="s">
        <v>6115</v>
      </c>
      <c r="V2546" s="77"/>
      <c r="W2546" s="77"/>
      <c r="X2546" s="81" t="s">
        <v>8114</v>
      </c>
      <c r="Y2546" s="81" t="s">
        <v>8497</v>
      </c>
    </row>
    <row r="2547" spans="1:25" x14ac:dyDescent="0.25">
      <c r="A2547" s="62" t="s">
        <v>1224</v>
      </c>
      <c r="B2547" s="62" t="s">
        <v>1572</v>
      </c>
      <c r="C2547" s="63"/>
      <c r="D2547" s="64"/>
      <c r="E2547" s="65"/>
      <c r="F2547" s="66"/>
      <c r="G2547" s="63" t="str">
        <f>IF(Edges[[#This Row],[Relationship]]="Tweet","Skip","Show")</f>
        <v>Show</v>
      </c>
      <c r="H2547" s="67"/>
      <c r="I2547" s="68"/>
      <c r="J2547" s="68"/>
      <c r="K2547" s="34"/>
      <c r="L2547" s="75">
        <v>2547</v>
      </c>
      <c r="M254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47" s="77" t="s">
        <v>2278</v>
      </c>
      <c r="O2547" s="79">
        <v>44529.47247685185</v>
      </c>
      <c r="P2547" s="77" t="s">
        <v>3385</v>
      </c>
      <c r="Q2547" s="77"/>
      <c r="R2547" s="77"/>
      <c r="S2547" s="77"/>
      <c r="T2547" s="79">
        <v>44529.47247685185</v>
      </c>
      <c r="U2547" s="80" t="s">
        <v>6116</v>
      </c>
      <c r="V2547" s="77"/>
      <c r="W2547" s="77"/>
      <c r="X2547" s="81" t="s">
        <v>8115</v>
      </c>
      <c r="Y2547" s="81" t="s">
        <v>8116</v>
      </c>
    </row>
    <row r="2548" spans="1:25" x14ac:dyDescent="0.25">
      <c r="A2548" s="62" t="s">
        <v>1571</v>
      </c>
      <c r="B2548" s="62" t="s">
        <v>1572</v>
      </c>
      <c r="C2548" s="63"/>
      <c r="D2548" s="64"/>
      <c r="E2548" s="65"/>
      <c r="F2548" s="66"/>
      <c r="G2548" s="63" t="str">
        <f>IF(Edges[[#This Row],[Relationship]]="Tweet","Skip","Show")</f>
        <v>Show</v>
      </c>
      <c r="H2548" s="67"/>
      <c r="I2548" s="68"/>
      <c r="J2548" s="68"/>
      <c r="K2548" s="34"/>
      <c r="L2548" s="75">
        <v>2548</v>
      </c>
      <c r="M254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48" s="77" t="s">
        <v>2278</v>
      </c>
      <c r="O2548" s="79">
        <v>44529.472129629627</v>
      </c>
      <c r="P2548" s="77" t="s">
        <v>3386</v>
      </c>
      <c r="Q2548" s="77"/>
      <c r="R2548" s="77"/>
      <c r="S2548" s="77"/>
      <c r="T2548" s="79">
        <v>44529.472129629627</v>
      </c>
      <c r="U2548" s="80" t="s">
        <v>6117</v>
      </c>
      <c r="V2548" s="77"/>
      <c r="W2548" s="77"/>
      <c r="X2548" s="81" t="s">
        <v>8116</v>
      </c>
      <c r="Y2548" s="81" t="s">
        <v>8114</v>
      </c>
    </row>
    <row r="2549" spans="1:25" x14ac:dyDescent="0.25">
      <c r="A2549" s="62" t="s">
        <v>1571</v>
      </c>
      <c r="B2549" s="62" t="s">
        <v>1572</v>
      </c>
      <c r="C2549" s="63"/>
      <c r="D2549" s="64"/>
      <c r="E2549" s="65"/>
      <c r="F2549" s="66"/>
      <c r="G2549" s="63" t="str">
        <f>IF(Edges[[#This Row],[Relationship]]="Tweet","Skip","Show")</f>
        <v>Show</v>
      </c>
      <c r="H2549" s="67"/>
      <c r="I2549" s="68"/>
      <c r="J2549" s="68"/>
      <c r="K2549" s="34"/>
      <c r="L2549" s="75">
        <v>2549</v>
      </c>
      <c r="M254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49" s="77" t="s">
        <v>2278</v>
      </c>
      <c r="O2549" s="79">
        <v>44529.473726851851</v>
      </c>
      <c r="P2549" s="77" t="s">
        <v>3387</v>
      </c>
      <c r="Q2549" s="77"/>
      <c r="R2549" s="77"/>
      <c r="S2549" s="77"/>
      <c r="T2549" s="79">
        <v>44529.473726851851</v>
      </c>
      <c r="U2549" s="80" t="s">
        <v>6118</v>
      </c>
      <c r="V2549" s="77"/>
      <c r="W2549" s="77"/>
      <c r="X2549" s="81" t="s">
        <v>8117</v>
      </c>
      <c r="Y2549" s="81" t="s">
        <v>8115</v>
      </c>
    </row>
    <row r="2550" spans="1:25" x14ac:dyDescent="0.25">
      <c r="A2550" s="62" t="s">
        <v>1572</v>
      </c>
      <c r="B2550" s="62" t="s">
        <v>1224</v>
      </c>
      <c r="C2550" s="63"/>
      <c r="D2550" s="64"/>
      <c r="E2550" s="65"/>
      <c r="F2550" s="66"/>
      <c r="G2550" s="63" t="str">
        <f>IF(Edges[[#This Row],[Relationship]]="Tweet","Skip","Show")</f>
        <v>Show</v>
      </c>
      <c r="H2550" s="67"/>
      <c r="I2550" s="68"/>
      <c r="J2550" s="68"/>
      <c r="K2550" s="34"/>
      <c r="L2550" s="75">
        <v>2550</v>
      </c>
      <c r="M255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50" s="77" t="s">
        <v>2278</v>
      </c>
      <c r="O2550" s="79">
        <v>44529.51226851852</v>
      </c>
      <c r="P2550" s="77" t="s">
        <v>3388</v>
      </c>
      <c r="Q2550" s="77"/>
      <c r="R2550" s="77"/>
      <c r="S2550" s="77" t="s">
        <v>4269</v>
      </c>
      <c r="T2550" s="79">
        <v>44529.51226851852</v>
      </c>
      <c r="U2550" s="80" t="s">
        <v>6119</v>
      </c>
      <c r="V2550" s="77"/>
      <c r="W2550" s="77"/>
      <c r="X2550" s="81" t="s">
        <v>8118</v>
      </c>
      <c r="Y2550" s="81" t="s">
        <v>8116</v>
      </c>
    </row>
    <row r="2551" spans="1:25" x14ac:dyDescent="0.25">
      <c r="A2551" s="62" t="s">
        <v>1572</v>
      </c>
      <c r="B2551" s="62" t="s">
        <v>1571</v>
      </c>
      <c r="C2551" s="63"/>
      <c r="D2551" s="64"/>
      <c r="E2551" s="65"/>
      <c r="F2551" s="66"/>
      <c r="G2551" s="63" t="str">
        <f>IF(Edges[[#This Row],[Relationship]]="Tweet","Skip","Show")</f>
        <v>Show</v>
      </c>
      <c r="H2551" s="67"/>
      <c r="I2551" s="68"/>
      <c r="J2551" s="68"/>
      <c r="K2551" s="34"/>
      <c r="L2551" s="75">
        <v>2551</v>
      </c>
      <c r="M255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51" s="77" t="s">
        <v>2279</v>
      </c>
      <c r="O2551" s="79">
        <v>44529.51226851852</v>
      </c>
      <c r="P2551" s="77" t="s">
        <v>3388</v>
      </c>
      <c r="Q2551" s="77"/>
      <c r="R2551" s="77"/>
      <c r="S2551" s="77" t="s">
        <v>4269</v>
      </c>
      <c r="T2551" s="79">
        <v>44529.51226851852</v>
      </c>
      <c r="U2551" s="80" t="s">
        <v>6119</v>
      </c>
      <c r="V2551" s="77"/>
      <c r="W2551" s="77"/>
      <c r="X2551" s="81" t="s">
        <v>8118</v>
      </c>
      <c r="Y2551" s="81" t="s">
        <v>8116</v>
      </c>
    </row>
    <row r="2552" spans="1:25" x14ac:dyDescent="0.25">
      <c r="A2552" s="62" t="s">
        <v>1573</v>
      </c>
      <c r="B2552" s="62" t="s">
        <v>1572</v>
      </c>
      <c r="C2552" s="63"/>
      <c r="D2552" s="64"/>
      <c r="E2552" s="65"/>
      <c r="F2552" s="66"/>
      <c r="G2552" s="63" t="str">
        <f>IF(Edges[[#This Row],[Relationship]]="Tweet","Skip","Show")</f>
        <v>Show</v>
      </c>
      <c r="H2552" s="67"/>
      <c r="I2552" s="68"/>
      <c r="J2552" s="68"/>
      <c r="K2552" s="34"/>
      <c r="L2552" s="75">
        <v>2552</v>
      </c>
      <c r="M255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52" s="77" t="s">
        <v>2278</v>
      </c>
      <c r="O2552" s="79">
        <v>44529.518368055556</v>
      </c>
      <c r="P2552" s="77" t="s">
        <v>3389</v>
      </c>
      <c r="Q2552" s="77"/>
      <c r="R2552" s="77"/>
      <c r="S2552" s="77"/>
      <c r="T2552" s="79">
        <v>44529.518368055556</v>
      </c>
      <c r="U2552" s="80" t="s">
        <v>6120</v>
      </c>
      <c r="V2552" s="77"/>
      <c r="W2552" s="77"/>
      <c r="X2552" s="81" t="s">
        <v>8119</v>
      </c>
      <c r="Y2552" s="81" t="s">
        <v>8114</v>
      </c>
    </row>
    <row r="2553" spans="1:25" x14ac:dyDescent="0.25">
      <c r="A2553" s="62" t="s">
        <v>1224</v>
      </c>
      <c r="B2553" s="62" t="s">
        <v>1571</v>
      </c>
      <c r="C2553" s="63"/>
      <c r="D2553" s="64"/>
      <c r="E2553" s="65"/>
      <c r="F2553" s="66"/>
      <c r="G2553" s="63" t="str">
        <f>IF(Edges[[#This Row],[Relationship]]="Tweet","Skip","Show")</f>
        <v>Show</v>
      </c>
      <c r="H2553" s="67"/>
      <c r="I2553" s="68"/>
      <c r="J2553" s="68"/>
      <c r="K2553" s="34"/>
      <c r="L2553" s="75">
        <v>2553</v>
      </c>
      <c r="M255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53" s="77" t="s">
        <v>2279</v>
      </c>
      <c r="O2553" s="79">
        <v>44529.471134259256</v>
      </c>
      <c r="P2553" s="77" t="s">
        <v>3384</v>
      </c>
      <c r="Q2553" s="77"/>
      <c r="R2553" s="77"/>
      <c r="S2553" s="77"/>
      <c r="T2553" s="79">
        <v>44529.471134259256</v>
      </c>
      <c r="U2553" s="80" t="s">
        <v>6115</v>
      </c>
      <c r="V2553" s="77"/>
      <c r="W2553" s="77"/>
      <c r="X2553" s="81" t="s">
        <v>8114</v>
      </c>
      <c r="Y2553" s="81" t="s">
        <v>8497</v>
      </c>
    </row>
    <row r="2554" spans="1:25" x14ac:dyDescent="0.25">
      <c r="A2554" s="62" t="s">
        <v>1224</v>
      </c>
      <c r="B2554" s="62" t="s">
        <v>1571</v>
      </c>
      <c r="C2554" s="63"/>
      <c r="D2554" s="64"/>
      <c r="E2554" s="65"/>
      <c r="F2554" s="66"/>
      <c r="G2554" s="63" t="str">
        <f>IF(Edges[[#This Row],[Relationship]]="Tweet","Skip","Show")</f>
        <v>Show</v>
      </c>
      <c r="H2554" s="67"/>
      <c r="I2554" s="68"/>
      <c r="J2554" s="68"/>
      <c r="K2554" s="34"/>
      <c r="L2554" s="75">
        <v>2554</v>
      </c>
      <c r="M255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54" s="77" t="s">
        <v>2279</v>
      </c>
      <c r="O2554" s="79">
        <v>44529.47247685185</v>
      </c>
      <c r="P2554" s="77" t="s">
        <v>3385</v>
      </c>
      <c r="Q2554" s="77"/>
      <c r="R2554" s="77"/>
      <c r="S2554" s="77"/>
      <c r="T2554" s="79">
        <v>44529.47247685185</v>
      </c>
      <c r="U2554" s="80" t="s">
        <v>6116</v>
      </c>
      <c r="V2554" s="77"/>
      <c r="W2554" s="77"/>
      <c r="X2554" s="81" t="s">
        <v>8115</v>
      </c>
      <c r="Y2554" s="81" t="s">
        <v>8116</v>
      </c>
    </row>
    <row r="2555" spans="1:25" x14ac:dyDescent="0.25">
      <c r="A2555" s="62" t="s">
        <v>1571</v>
      </c>
      <c r="B2555" s="62" t="s">
        <v>1224</v>
      </c>
      <c r="C2555" s="63"/>
      <c r="D2555" s="64"/>
      <c r="E2555" s="65"/>
      <c r="F2555" s="66"/>
      <c r="G2555" s="63" t="str">
        <f>IF(Edges[[#This Row],[Relationship]]="Tweet","Skip","Show")</f>
        <v>Show</v>
      </c>
      <c r="H2555" s="67"/>
      <c r="I2555" s="68"/>
      <c r="J2555" s="68"/>
      <c r="K2555" s="34"/>
      <c r="L2555" s="75">
        <v>2555</v>
      </c>
      <c r="M255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55" s="77" t="s">
        <v>2279</v>
      </c>
      <c r="O2555" s="79">
        <v>44529.472129629627</v>
      </c>
      <c r="P2555" s="77" t="s">
        <v>3386</v>
      </c>
      <c r="Q2555" s="77"/>
      <c r="R2555" s="77"/>
      <c r="S2555" s="77"/>
      <c r="T2555" s="79">
        <v>44529.472129629627</v>
      </c>
      <c r="U2555" s="80" t="s">
        <v>6117</v>
      </c>
      <c r="V2555" s="77"/>
      <c r="W2555" s="77"/>
      <c r="X2555" s="81" t="s">
        <v>8116</v>
      </c>
      <c r="Y2555" s="81" t="s">
        <v>8114</v>
      </c>
    </row>
    <row r="2556" spans="1:25" x14ac:dyDescent="0.25">
      <c r="A2556" s="62" t="s">
        <v>1571</v>
      </c>
      <c r="B2556" s="62" t="s">
        <v>1224</v>
      </c>
      <c r="C2556" s="63"/>
      <c r="D2556" s="64"/>
      <c r="E2556" s="65"/>
      <c r="F2556" s="66"/>
      <c r="G2556" s="63" t="str">
        <f>IF(Edges[[#This Row],[Relationship]]="Tweet","Skip","Show")</f>
        <v>Show</v>
      </c>
      <c r="H2556" s="67"/>
      <c r="I2556" s="68"/>
      <c r="J2556" s="68"/>
      <c r="K2556" s="34"/>
      <c r="L2556" s="75">
        <v>2556</v>
      </c>
      <c r="M255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56" s="77" t="s">
        <v>2279</v>
      </c>
      <c r="O2556" s="79">
        <v>44529.473726851851</v>
      </c>
      <c r="P2556" s="77" t="s">
        <v>3387</v>
      </c>
      <c r="Q2556" s="77"/>
      <c r="R2556" s="77"/>
      <c r="S2556" s="77"/>
      <c r="T2556" s="79">
        <v>44529.473726851851</v>
      </c>
      <c r="U2556" s="80" t="s">
        <v>6118</v>
      </c>
      <c r="V2556" s="77"/>
      <c r="W2556" s="77"/>
      <c r="X2556" s="81" t="s">
        <v>8117</v>
      </c>
      <c r="Y2556" s="81" t="s">
        <v>8115</v>
      </c>
    </row>
    <row r="2557" spans="1:25" x14ac:dyDescent="0.25">
      <c r="A2557" s="62" t="s">
        <v>1573</v>
      </c>
      <c r="B2557" s="62" t="s">
        <v>1571</v>
      </c>
      <c r="C2557" s="63"/>
      <c r="D2557" s="64"/>
      <c r="E2557" s="65"/>
      <c r="F2557" s="66"/>
      <c r="G2557" s="63" t="str">
        <f>IF(Edges[[#This Row],[Relationship]]="Tweet","Skip","Show")</f>
        <v>Show</v>
      </c>
      <c r="H2557" s="67"/>
      <c r="I2557" s="68"/>
      <c r="J2557" s="68"/>
      <c r="K2557" s="34"/>
      <c r="L2557" s="75">
        <v>2557</v>
      </c>
      <c r="M255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57" s="77" t="s">
        <v>2278</v>
      </c>
      <c r="O2557" s="79">
        <v>44529.518368055556</v>
      </c>
      <c r="P2557" s="77" t="s">
        <v>3389</v>
      </c>
      <c r="Q2557" s="77"/>
      <c r="R2557" s="77"/>
      <c r="S2557" s="77"/>
      <c r="T2557" s="79">
        <v>44529.518368055556</v>
      </c>
      <c r="U2557" s="80" t="s">
        <v>6120</v>
      </c>
      <c r="V2557" s="77"/>
      <c r="W2557" s="77"/>
      <c r="X2557" s="81" t="s">
        <v>8119</v>
      </c>
      <c r="Y2557" s="81" t="s">
        <v>8114</v>
      </c>
    </row>
    <row r="2558" spans="1:25" x14ac:dyDescent="0.25">
      <c r="A2558" s="62" t="s">
        <v>1224</v>
      </c>
      <c r="B2558" s="62" t="s">
        <v>1224</v>
      </c>
      <c r="C2558" s="63"/>
      <c r="D2558" s="64"/>
      <c r="E2558" s="65"/>
      <c r="F2558" s="66"/>
      <c r="G2558" s="63" t="str">
        <f>IF(Edges[[#This Row],[Relationship]]="Tweet","Skip","Show")</f>
        <v>Skip</v>
      </c>
      <c r="H2558" s="67"/>
      <c r="I2558" s="68"/>
      <c r="J2558" s="68"/>
      <c r="K2558" s="34"/>
      <c r="L2558" s="75">
        <v>2558</v>
      </c>
      <c r="M255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58" s="77" t="s">
        <v>178</v>
      </c>
      <c r="O2558" s="79">
        <v>44529.47148148148</v>
      </c>
      <c r="P2558" s="77" t="s">
        <v>3390</v>
      </c>
      <c r="Q2558" s="80" t="s">
        <v>3942</v>
      </c>
      <c r="R2558" s="77" t="s">
        <v>4018</v>
      </c>
      <c r="S2558" s="77"/>
      <c r="T2558" s="79">
        <v>44529.47148148148</v>
      </c>
      <c r="U2558" s="80" t="s">
        <v>6121</v>
      </c>
      <c r="V2558" s="77"/>
      <c r="W2558" s="77"/>
      <c r="X2558" s="81" t="s">
        <v>8120</v>
      </c>
      <c r="Y2558" s="77"/>
    </row>
    <row r="2559" spans="1:25" x14ac:dyDescent="0.25">
      <c r="A2559" s="62" t="s">
        <v>1573</v>
      </c>
      <c r="B2559" s="62" t="s">
        <v>1224</v>
      </c>
      <c r="C2559" s="63"/>
      <c r="D2559" s="64"/>
      <c r="E2559" s="65"/>
      <c r="F2559" s="66"/>
      <c r="G2559" s="63" t="str">
        <f>IF(Edges[[#This Row],[Relationship]]="Tweet","Skip","Show")</f>
        <v>Show</v>
      </c>
      <c r="H2559" s="67"/>
      <c r="I2559" s="68"/>
      <c r="J2559" s="68"/>
      <c r="K2559" s="34"/>
      <c r="L2559" s="75">
        <v>2559</v>
      </c>
      <c r="M255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59" s="77" t="s">
        <v>2279</v>
      </c>
      <c r="O2559" s="79">
        <v>44529.518368055556</v>
      </c>
      <c r="P2559" s="77" t="s">
        <v>3389</v>
      </c>
      <c r="Q2559" s="77"/>
      <c r="R2559" s="77"/>
      <c r="S2559" s="77"/>
      <c r="T2559" s="79">
        <v>44529.518368055556</v>
      </c>
      <c r="U2559" s="80" t="s">
        <v>6120</v>
      </c>
      <c r="V2559" s="77"/>
      <c r="W2559" s="77"/>
      <c r="X2559" s="81" t="s">
        <v>8119</v>
      </c>
      <c r="Y2559" s="81" t="s">
        <v>8114</v>
      </c>
    </row>
    <row r="2560" spans="1:25" x14ac:dyDescent="0.25">
      <c r="A2560" s="62" t="s">
        <v>1574</v>
      </c>
      <c r="B2560" s="62" t="s">
        <v>1631</v>
      </c>
      <c r="C2560" s="63"/>
      <c r="D2560" s="64"/>
      <c r="E2560" s="65"/>
      <c r="F2560" s="66"/>
      <c r="G2560" s="63" t="str">
        <f>IF(Edges[[#This Row],[Relationship]]="Tweet","Skip","Show")</f>
        <v>Show</v>
      </c>
      <c r="H2560" s="67"/>
      <c r="I2560" s="68"/>
      <c r="J2560" s="68"/>
      <c r="K2560" s="34"/>
      <c r="L2560" s="75">
        <v>2560</v>
      </c>
      <c r="M256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60" s="77" t="s">
        <v>2278</v>
      </c>
      <c r="O2560" s="79">
        <v>44529.518414351849</v>
      </c>
      <c r="P2560" s="77" t="s">
        <v>2784</v>
      </c>
      <c r="Q2560" s="77"/>
      <c r="R2560" s="77"/>
      <c r="S2560" s="77"/>
      <c r="T2560" s="79">
        <v>44529.518414351849</v>
      </c>
      <c r="U2560" s="80" t="s">
        <v>6122</v>
      </c>
      <c r="V2560" s="77"/>
      <c r="W2560" s="77"/>
      <c r="X2560" s="81" t="s">
        <v>8121</v>
      </c>
      <c r="Y2560" s="77"/>
    </row>
    <row r="2561" spans="1:25" x14ac:dyDescent="0.25">
      <c r="A2561" s="62" t="s">
        <v>1575</v>
      </c>
      <c r="B2561" s="62" t="s">
        <v>1875</v>
      </c>
      <c r="C2561" s="63"/>
      <c r="D2561" s="64"/>
      <c r="E2561" s="65"/>
      <c r="F2561" s="66"/>
      <c r="G2561" s="63" t="str">
        <f>IF(Edges[[#This Row],[Relationship]]="Tweet","Skip","Show")</f>
        <v>Show</v>
      </c>
      <c r="H2561" s="67"/>
      <c r="I2561" s="68"/>
      <c r="J2561" s="68"/>
      <c r="K2561" s="34"/>
      <c r="L2561" s="75">
        <v>2561</v>
      </c>
      <c r="M256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61" s="77" t="s">
        <v>2278</v>
      </c>
      <c r="O2561" s="79">
        <v>44529.517951388887</v>
      </c>
      <c r="P2561" s="77" t="s">
        <v>3391</v>
      </c>
      <c r="Q2561" s="80" t="s">
        <v>3943</v>
      </c>
      <c r="R2561" s="77" t="s">
        <v>4018</v>
      </c>
      <c r="S2561" s="77"/>
      <c r="T2561" s="79">
        <v>44529.517951388887</v>
      </c>
      <c r="U2561" s="80" t="s">
        <v>6123</v>
      </c>
      <c r="V2561" s="77"/>
      <c r="W2561" s="77"/>
      <c r="X2561" s="81" t="s">
        <v>8122</v>
      </c>
      <c r="Y2561" s="81" t="s">
        <v>8494</v>
      </c>
    </row>
    <row r="2562" spans="1:25" x14ac:dyDescent="0.25">
      <c r="A2562" s="62" t="s">
        <v>1575</v>
      </c>
      <c r="B2562" s="62" t="s">
        <v>1829</v>
      </c>
      <c r="C2562" s="63"/>
      <c r="D2562" s="64"/>
      <c r="E2562" s="65"/>
      <c r="F2562" s="66"/>
      <c r="G2562" s="63" t="str">
        <f>IF(Edges[[#This Row],[Relationship]]="Tweet","Skip","Show")</f>
        <v>Show</v>
      </c>
      <c r="H2562" s="67"/>
      <c r="I2562" s="68"/>
      <c r="J2562" s="68"/>
      <c r="K2562" s="34"/>
      <c r="L2562" s="75">
        <v>2562</v>
      </c>
      <c r="M256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62" s="77" t="s">
        <v>2279</v>
      </c>
      <c r="O2562" s="79">
        <v>44529.517951388887</v>
      </c>
      <c r="P2562" s="77" t="s">
        <v>3391</v>
      </c>
      <c r="Q2562" s="80" t="s">
        <v>3943</v>
      </c>
      <c r="R2562" s="77" t="s">
        <v>4018</v>
      </c>
      <c r="S2562" s="77"/>
      <c r="T2562" s="79">
        <v>44529.517951388887</v>
      </c>
      <c r="U2562" s="80" t="s">
        <v>6123</v>
      </c>
      <c r="V2562" s="77"/>
      <c r="W2562" s="77"/>
      <c r="X2562" s="81" t="s">
        <v>8122</v>
      </c>
      <c r="Y2562" s="81" t="s">
        <v>8494</v>
      </c>
    </row>
    <row r="2563" spans="1:25" x14ac:dyDescent="0.25">
      <c r="A2563" s="62" t="s">
        <v>1576</v>
      </c>
      <c r="B2563" s="62" t="s">
        <v>1575</v>
      </c>
      <c r="C2563" s="63"/>
      <c r="D2563" s="64"/>
      <c r="E2563" s="65"/>
      <c r="F2563" s="66"/>
      <c r="G2563" s="63" t="str">
        <f>IF(Edges[[#This Row],[Relationship]]="Tweet","Skip","Show")</f>
        <v>Show</v>
      </c>
      <c r="H2563" s="67"/>
      <c r="I2563" s="68"/>
      <c r="J2563" s="68"/>
      <c r="K2563" s="34"/>
      <c r="L2563" s="75">
        <v>2563</v>
      </c>
      <c r="M256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63" s="77" t="s">
        <v>2278</v>
      </c>
      <c r="O2563" s="79">
        <v>44529.518460648149</v>
      </c>
      <c r="P2563" s="77" t="s">
        <v>3392</v>
      </c>
      <c r="Q2563" s="77"/>
      <c r="R2563" s="77"/>
      <c r="S2563" s="77"/>
      <c r="T2563" s="79">
        <v>44529.518460648149</v>
      </c>
      <c r="U2563" s="80" t="s">
        <v>6124</v>
      </c>
      <c r="V2563" s="77"/>
      <c r="W2563" s="77"/>
      <c r="X2563" s="81" t="s">
        <v>8123</v>
      </c>
      <c r="Y2563" s="77"/>
    </row>
    <row r="2564" spans="1:25" x14ac:dyDescent="0.25">
      <c r="A2564" s="62" t="s">
        <v>1576</v>
      </c>
      <c r="B2564" s="62" t="s">
        <v>1875</v>
      </c>
      <c r="C2564" s="63"/>
      <c r="D2564" s="64"/>
      <c r="E2564" s="65"/>
      <c r="F2564" s="66"/>
      <c r="G2564" s="63" t="str">
        <f>IF(Edges[[#This Row],[Relationship]]="Tweet","Skip","Show")</f>
        <v>Show</v>
      </c>
      <c r="H2564" s="67"/>
      <c r="I2564" s="68"/>
      <c r="J2564" s="68"/>
      <c r="K2564" s="34"/>
      <c r="L2564" s="75">
        <v>2564</v>
      </c>
      <c r="M256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64" s="77" t="s">
        <v>2278</v>
      </c>
      <c r="O2564" s="79">
        <v>44529.518460648149</v>
      </c>
      <c r="P2564" s="77" t="s">
        <v>3392</v>
      </c>
      <c r="Q2564" s="77"/>
      <c r="R2564" s="77"/>
      <c r="S2564" s="77"/>
      <c r="T2564" s="79">
        <v>44529.518460648149</v>
      </c>
      <c r="U2564" s="80" t="s">
        <v>6124</v>
      </c>
      <c r="V2564" s="77"/>
      <c r="W2564" s="77"/>
      <c r="X2564" s="81" t="s">
        <v>8123</v>
      </c>
      <c r="Y2564" s="77"/>
    </row>
    <row r="2565" spans="1:25" x14ac:dyDescent="0.25">
      <c r="A2565" s="62" t="s">
        <v>1576</v>
      </c>
      <c r="B2565" s="62" t="s">
        <v>1829</v>
      </c>
      <c r="C2565" s="63"/>
      <c r="D2565" s="64"/>
      <c r="E2565" s="65"/>
      <c r="F2565" s="66"/>
      <c r="G2565" s="63" t="str">
        <f>IF(Edges[[#This Row],[Relationship]]="Tweet","Skip","Show")</f>
        <v>Show</v>
      </c>
      <c r="H2565" s="67"/>
      <c r="I2565" s="68"/>
      <c r="J2565" s="68"/>
      <c r="K2565" s="34"/>
      <c r="L2565" s="75">
        <v>2565</v>
      </c>
      <c r="M256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65" s="77" t="s">
        <v>2278</v>
      </c>
      <c r="O2565" s="79">
        <v>44529.518460648149</v>
      </c>
      <c r="P2565" s="77" t="s">
        <v>3392</v>
      </c>
      <c r="Q2565" s="77"/>
      <c r="R2565" s="77"/>
      <c r="S2565" s="77"/>
      <c r="T2565" s="79">
        <v>44529.518460648149</v>
      </c>
      <c r="U2565" s="80" t="s">
        <v>6124</v>
      </c>
      <c r="V2565" s="77"/>
      <c r="W2565" s="77"/>
      <c r="X2565" s="81" t="s">
        <v>8123</v>
      </c>
      <c r="Y2565" s="77"/>
    </row>
    <row r="2566" spans="1:25" x14ac:dyDescent="0.25">
      <c r="A2566" s="62" t="s">
        <v>1577</v>
      </c>
      <c r="B2566" s="62" t="s">
        <v>1577</v>
      </c>
      <c r="C2566" s="63"/>
      <c r="D2566" s="64"/>
      <c r="E2566" s="65"/>
      <c r="F2566" s="66"/>
      <c r="G2566" s="63" t="str">
        <f>IF(Edges[[#This Row],[Relationship]]="Tweet","Skip","Show")</f>
        <v>Skip</v>
      </c>
      <c r="H2566" s="67"/>
      <c r="I2566" s="68"/>
      <c r="J2566" s="68"/>
      <c r="K2566" s="34"/>
      <c r="L2566" s="75">
        <v>2566</v>
      </c>
      <c r="M256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66" s="77" t="s">
        <v>178</v>
      </c>
      <c r="O2566" s="79">
        <v>44529.50371527778</v>
      </c>
      <c r="P2566" s="77" t="s">
        <v>3393</v>
      </c>
      <c r="Q2566" s="77"/>
      <c r="R2566" s="77"/>
      <c r="S2566" s="77" t="s">
        <v>4270</v>
      </c>
      <c r="T2566" s="79">
        <v>44529.50371527778</v>
      </c>
      <c r="U2566" s="80" t="s">
        <v>6125</v>
      </c>
      <c r="V2566" s="77"/>
      <c r="W2566" s="77"/>
      <c r="X2566" s="81" t="s">
        <v>8124</v>
      </c>
      <c r="Y2566" s="77"/>
    </row>
    <row r="2567" spans="1:25" x14ac:dyDescent="0.25">
      <c r="A2567" s="62" t="s">
        <v>1577</v>
      </c>
      <c r="B2567" s="62" t="s">
        <v>1577</v>
      </c>
      <c r="C2567" s="63"/>
      <c r="D2567" s="64"/>
      <c r="E2567" s="65"/>
      <c r="F2567" s="66"/>
      <c r="G2567" s="63" t="str">
        <f>IF(Edges[[#This Row],[Relationship]]="Tweet","Skip","Show")</f>
        <v>Skip</v>
      </c>
      <c r="H2567" s="67"/>
      <c r="I2567" s="68"/>
      <c r="J2567" s="68"/>
      <c r="K2567" s="34"/>
      <c r="L2567" s="75">
        <v>2567</v>
      </c>
      <c r="M256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67" s="77" t="s">
        <v>178</v>
      </c>
      <c r="O2567" s="79">
        <v>44529.518564814818</v>
      </c>
      <c r="P2567" s="77" t="s">
        <v>3394</v>
      </c>
      <c r="Q2567" s="80" t="s">
        <v>3944</v>
      </c>
      <c r="R2567" s="77" t="s">
        <v>4018</v>
      </c>
      <c r="S2567" s="77" t="s">
        <v>4270</v>
      </c>
      <c r="T2567" s="79">
        <v>44529.518564814818</v>
      </c>
      <c r="U2567" s="80" t="s">
        <v>6126</v>
      </c>
      <c r="V2567" s="77"/>
      <c r="W2567" s="77"/>
      <c r="X2567" s="81" t="s">
        <v>8125</v>
      </c>
      <c r="Y2567" s="77"/>
    </row>
    <row r="2568" spans="1:25" x14ac:dyDescent="0.25">
      <c r="A2568" s="62" t="s">
        <v>1578</v>
      </c>
      <c r="B2568" s="62" t="s">
        <v>2259</v>
      </c>
      <c r="C2568" s="63"/>
      <c r="D2568" s="64"/>
      <c r="E2568" s="65"/>
      <c r="F2568" s="66"/>
      <c r="G2568" s="63" t="str">
        <f>IF(Edges[[#This Row],[Relationship]]="Tweet","Skip","Show")</f>
        <v>Show</v>
      </c>
      <c r="H2568" s="67"/>
      <c r="I2568" s="68"/>
      <c r="J2568" s="68"/>
      <c r="K2568" s="34"/>
      <c r="L2568" s="75">
        <v>2568</v>
      </c>
      <c r="M256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68" s="77" t="s">
        <v>2278</v>
      </c>
      <c r="O2568" s="79">
        <v>44529.423877314817</v>
      </c>
      <c r="P2568" s="77" t="s">
        <v>3395</v>
      </c>
      <c r="Q2568" s="77"/>
      <c r="R2568" s="77"/>
      <c r="S2568" s="77"/>
      <c r="T2568" s="79">
        <v>44529.423877314817</v>
      </c>
      <c r="U2568" s="80" t="s">
        <v>6127</v>
      </c>
      <c r="V2568" s="77"/>
      <c r="W2568" s="77"/>
      <c r="X2568" s="81" t="s">
        <v>8126</v>
      </c>
      <c r="Y2568" s="81" t="s">
        <v>8498</v>
      </c>
    </row>
    <row r="2569" spans="1:25" x14ac:dyDescent="0.25">
      <c r="A2569" s="62" t="s">
        <v>1579</v>
      </c>
      <c r="B2569" s="62" t="s">
        <v>2259</v>
      </c>
      <c r="C2569" s="63"/>
      <c r="D2569" s="64"/>
      <c r="E2569" s="65"/>
      <c r="F2569" s="66"/>
      <c r="G2569" s="63" t="str">
        <f>IF(Edges[[#This Row],[Relationship]]="Tweet","Skip","Show")</f>
        <v>Show</v>
      </c>
      <c r="H2569" s="67"/>
      <c r="I2569" s="68"/>
      <c r="J2569" s="68"/>
      <c r="K2569" s="34"/>
      <c r="L2569" s="75">
        <v>2569</v>
      </c>
      <c r="M256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69" s="77" t="s">
        <v>2278</v>
      </c>
      <c r="O2569" s="79">
        <v>44529.518611111111</v>
      </c>
      <c r="P2569" s="77" t="s">
        <v>3396</v>
      </c>
      <c r="Q2569" s="77"/>
      <c r="R2569" s="77"/>
      <c r="S2569" s="77"/>
      <c r="T2569" s="79">
        <v>44529.518611111111</v>
      </c>
      <c r="U2569" s="80" t="s">
        <v>6128</v>
      </c>
      <c r="V2569" s="77"/>
      <c r="W2569" s="77"/>
      <c r="X2569" s="81" t="s">
        <v>8127</v>
      </c>
      <c r="Y2569" s="81" t="s">
        <v>8126</v>
      </c>
    </row>
    <row r="2570" spans="1:25" x14ac:dyDescent="0.25">
      <c r="A2570" s="62" t="s">
        <v>1578</v>
      </c>
      <c r="B2570" s="62" t="s">
        <v>2260</v>
      </c>
      <c r="C2570" s="63"/>
      <c r="D2570" s="64"/>
      <c r="E2570" s="65"/>
      <c r="F2570" s="66"/>
      <c r="G2570" s="63" t="str">
        <f>IF(Edges[[#This Row],[Relationship]]="Tweet","Skip","Show")</f>
        <v>Show</v>
      </c>
      <c r="H2570" s="67"/>
      <c r="I2570" s="68"/>
      <c r="J2570" s="68"/>
      <c r="K2570" s="34"/>
      <c r="L2570" s="75">
        <v>2570</v>
      </c>
      <c r="M257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70" s="77" t="s">
        <v>2279</v>
      </c>
      <c r="O2570" s="79">
        <v>44529.423877314817</v>
      </c>
      <c r="P2570" s="77" t="s">
        <v>3395</v>
      </c>
      <c r="Q2570" s="77"/>
      <c r="R2570" s="77"/>
      <c r="S2570" s="77"/>
      <c r="T2570" s="79">
        <v>44529.423877314817</v>
      </c>
      <c r="U2570" s="80" t="s">
        <v>6127</v>
      </c>
      <c r="V2570" s="77"/>
      <c r="W2570" s="77"/>
      <c r="X2570" s="81" t="s">
        <v>8126</v>
      </c>
      <c r="Y2570" s="81" t="s">
        <v>8498</v>
      </c>
    </row>
    <row r="2571" spans="1:25" x14ac:dyDescent="0.25">
      <c r="A2571" s="62" t="s">
        <v>1579</v>
      </c>
      <c r="B2571" s="62" t="s">
        <v>2260</v>
      </c>
      <c r="C2571" s="63"/>
      <c r="D2571" s="64"/>
      <c r="E2571" s="65"/>
      <c r="F2571" s="66"/>
      <c r="G2571" s="63" t="str">
        <f>IF(Edges[[#This Row],[Relationship]]="Tweet","Skip","Show")</f>
        <v>Show</v>
      </c>
      <c r="H2571" s="67"/>
      <c r="I2571" s="68"/>
      <c r="J2571" s="68"/>
      <c r="K2571" s="34"/>
      <c r="L2571" s="75">
        <v>2571</v>
      </c>
      <c r="M257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71" s="77" t="s">
        <v>2278</v>
      </c>
      <c r="O2571" s="79">
        <v>44529.518611111111</v>
      </c>
      <c r="P2571" s="77" t="s">
        <v>3396</v>
      </c>
      <c r="Q2571" s="77"/>
      <c r="R2571" s="77"/>
      <c r="S2571" s="77"/>
      <c r="T2571" s="79">
        <v>44529.518611111111</v>
      </c>
      <c r="U2571" s="80" t="s">
        <v>6128</v>
      </c>
      <c r="V2571" s="77"/>
      <c r="W2571" s="77"/>
      <c r="X2571" s="81" t="s">
        <v>8127</v>
      </c>
      <c r="Y2571" s="81" t="s">
        <v>8126</v>
      </c>
    </row>
    <row r="2572" spans="1:25" x14ac:dyDescent="0.25">
      <c r="A2572" s="62" t="s">
        <v>1579</v>
      </c>
      <c r="B2572" s="62" t="s">
        <v>1578</v>
      </c>
      <c r="C2572" s="63"/>
      <c r="D2572" s="64"/>
      <c r="E2572" s="65"/>
      <c r="F2572" s="66"/>
      <c r="G2572" s="63" t="str">
        <f>IF(Edges[[#This Row],[Relationship]]="Tweet","Skip","Show")</f>
        <v>Show</v>
      </c>
      <c r="H2572" s="67"/>
      <c r="I2572" s="68"/>
      <c r="J2572" s="68"/>
      <c r="K2572" s="34"/>
      <c r="L2572" s="75">
        <v>2572</v>
      </c>
      <c r="M257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72" s="77" t="s">
        <v>2279</v>
      </c>
      <c r="O2572" s="79">
        <v>44529.518611111111</v>
      </c>
      <c r="P2572" s="77" t="s">
        <v>3396</v>
      </c>
      <c r="Q2572" s="77"/>
      <c r="R2572" s="77"/>
      <c r="S2572" s="77"/>
      <c r="T2572" s="79">
        <v>44529.518611111111</v>
      </c>
      <c r="U2572" s="80" t="s">
        <v>6128</v>
      </c>
      <c r="V2572" s="77"/>
      <c r="W2572" s="77"/>
      <c r="X2572" s="81" t="s">
        <v>8127</v>
      </c>
      <c r="Y2572" s="81" t="s">
        <v>8126</v>
      </c>
    </row>
    <row r="2573" spans="1:25" x14ac:dyDescent="0.25">
      <c r="A2573" s="62" t="s">
        <v>1580</v>
      </c>
      <c r="B2573" s="62" t="s">
        <v>1580</v>
      </c>
      <c r="C2573" s="63"/>
      <c r="D2573" s="64"/>
      <c r="E2573" s="65"/>
      <c r="F2573" s="66"/>
      <c r="G2573" s="63" t="str">
        <f>IF(Edges[[#This Row],[Relationship]]="Tweet","Skip","Show")</f>
        <v>Skip</v>
      </c>
      <c r="H2573" s="67"/>
      <c r="I2573" s="68"/>
      <c r="J2573" s="68"/>
      <c r="K2573" s="34"/>
      <c r="L2573" s="75">
        <v>2573</v>
      </c>
      <c r="M257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73" s="77" t="s">
        <v>178</v>
      </c>
      <c r="O2573" s="79">
        <v>44529.517928240741</v>
      </c>
      <c r="P2573" s="77" t="s">
        <v>3397</v>
      </c>
      <c r="Q2573" s="80" t="s">
        <v>3945</v>
      </c>
      <c r="R2573" s="77" t="s">
        <v>4018</v>
      </c>
      <c r="S2573" s="77"/>
      <c r="T2573" s="79">
        <v>44529.517928240741</v>
      </c>
      <c r="U2573" s="80" t="s">
        <v>6129</v>
      </c>
      <c r="V2573" s="77"/>
      <c r="W2573" s="77"/>
      <c r="X2573" s="81" t="s">
        <v>8128</v>
      </c>
      <c r="Y2573" s="77"/>
    </row>
    <row r="2574" spans="1:25" x14ac:dyDescent="0.25">
      <c r="A2574" s="62" t="s">
        <v>1581</v>
      </c>
      <c r="B2574" s="62" t="s">
        <v>1580</v>
      </c>
      <c r="C2574" s="63"/>
      <c r="D2574" s="64"/>
      <c r="E2574" s="65"/>
      <c r="F2574" s="66"/>
      <c r="G2574" s="63" t="str">
        <f>IF(Edges[[#This Row],[Relationship]]="Tweet","Skip","Show")</f>
        <v>Show</v>
      </c>
      <c r="H2574" s="67"/>
      <c r="I2574" s="68"/>
      <c r="J2574" s="68"/>
      <c r="K2574" s="34"/>
      <c r="L2574" s="75">
        <v>2574</v>
      </c>
      <c r="M257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74" s="77" t="s">
        <v>2278</v>
      </c>
      <c r="O2574" s="79">
        <v>44529.518831018519</v>
      </c>
      <c r="P2574" s="77" t="s">
        <v>3398</v>
      </c>
      <c r="Q2574" s="77"/>
      <c r="R2574" s="77"/>
      <c r="S2574" s="77"/>
      <c r="T2574" s="79">
        <v>44529.518831018519</v>
      </c>
      <c r="U2574" s="80" t="s">
        <v>6130</v>
      </c>
      <c r="V2574" s="77"/>
      <c r="W2574" s="77"/>
      <c r="X2574" s="81" t="s">
        <v>8129</v>
      </c>
      <c r="Y2574" s="77"/>
    </row>
    <row r="2575" spans="1:25" x14ac:dyDescent="0.25">
      <c r="A2575" s="62" t="s">
        <v>1582</v>
      </c>
      <c r="B2575" s="62" t="s">
        <v>2261</v>
      </c>
      <c r="C2575" s="63"/>
      <c r="D2575" s="64"/>
      <c r="E2575" s="65"/>
      <c r="F2575" s="66"/>
      <c r="G2575" s="63" t="str">
        <f>IF(Edges[[#This Row],[Relationship]]="Tweet","Skip","Show")</f>
        <v>Show</v>
      </c>
      <c r="H2575" s="67"/>
      <c r="I2575" s="68"/>
      <c r="J2575" s="68"/>
      <c r="K2575" s="34"/>
      <c r="L2575" s="75">
        <v>2575</v>
      </c>
      <c r="M257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75" s="77" t="s">
        <v>2279</v>
      </c>
      <c r="O2575" s="79">
        <v>44529.518958333334</v>
      </c>
      <c r="P2575" s="77" t="s">
        <v>3399</v>
      </c>
      <c r="Q2575" s="77"/>
      <c r="R2575" s="77"/>
      <c r="S2575" s="77"/>
      <c r="T2575" s="79">
        <v>44529.518958333334</v>
      </c>
      <c r="U2575" s="80" t="s">
        <v>6131</v>
      </c>
      <c r="V2575" s="77"/>
      <c r="W2575" s="77"/>
      <c r="X2575" s="81" t="s">
        <v>8130</v>
      </c>
      <c r="Y2575" s="81" t="s">
        <v>8499</v>
      </c>
    </row>
    <row r="2576" spans="1:25" x14ac:dyDescent="0.25">
      <c r="A2576" s="62" t="s">
        <v>1583</v>
      </c>
      <c r="B2576" s="62" t="s">
        <v>2093</v>
      </c>
      <c r="C2576" s="63"/>
      <c r="D2576" s="64"/>
      <c r="E2576" s="65"/>
      <c r="F2576" s="66"/>
      <c r="G2576" s="63" t="str">
        <f>IF(Edges[[#This Row],[Relationship]]="Tweet","Skip","Show")</f>
        <v>Show</v>
      </c>
      <c r="H2576" s="67"/>
      <c r="I2576" s="68"/>
      <c r="J2576" s="68"/>
      <c r="K2576" s="34"/>
      <c r="L2576" s="75">
        <v>2576</v>
      </c>
      <c r="M257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76" s="77" t="s">
        <v>2278</v>
      </c>
      <c r="O2576" s="79">
        <v>44529.51898148148</v>
      </c>
      <c r="P2576" s="77" t="s">
        <v>3126</v>
      </c>
      <c r="Q2576" s="77"/>
      <c r="R2576" s="77"/>
      <c r="S2576" s="77"/>
      <c r="T2576" s="79">
        <v>44529.51898148148</v>
      </c>
      <c r="U2576" s="80" t="s">
        <v>6132</v>
      </c>
      <c r="V2576" s="77"/>
      <c r="W2576" s="77"/>
      <c r="X2576" s="81" t="s">
        <v>8131</v>
      </c>
      <c r="Y2576" s="77"/>
    </row>
    <row r="2577" spans="1:25" x14ac:dyDescent="0.25">
      <c r="A2577" s="62" t="s">
        <v>1584</v>
      </c>
      <c r="B2577" s="62" t="s">
        <v>1627</v>
      </c>
      <c r="C2577" s="63"/>
      <c r="D2577" s="64"/>
      <c r="E2577" s="65"/>
      <c r="F2577" s="66"/>
      <c r="G2577" s="63" t="str">
        <f>IF(Edges[[#This Row],[Relationship]]="Tweet","Skip","Show")</f>
        <v>Show</v>
      </c>
      <c r="H2577" s="67"/>
      <c r="I2577" s="68"/>
      <c r="J2577" s="68"/>
      <c r="K2577" s="34"/>
      <c r="L2577" s="75">
        <v>2577</v>
      </c>
      <c r="M257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77" s="77" t="s">
        <v>2279</v>
      </c>
      <c r="O2577" s="79">
        <v>44529.478402777779</v>
      </c>
      <c r="P2577" s="77" t="s">
        <v>3400</v>
      </c>
      <c r="Q2577" s="80" t="s">
        <v>3946</v>
      </c>
      <c r="R2577" s="77" t="s">
        <v>4018</v>
      </c>
      <c r="S2577" s="77"/>
      <c r="T2577" s="79">
        <v>44529.478402777779</v>
      </c>
      <c r="U2577" s="80" t="s">
        <v>6133</v>
      </c>
      <c r="V2577" s="77"/>
      <c r="W2577" s="77"/>
      <c r="X2577" s="81" t="s">
        <v>8132</v>
      </c>
      <c r="Y2577" s="81" t="s">
        <v>8228</v>
      </c>
    </row>
    <row r="2578" spans="1:25" x14ac:dyDescent="0.25">
      <c r="A2578" s="62" t="s">
        <v>1585</v>
      </c>
      <c r="B2578" s="62" t="s">
        <v>1584</v>
      </c>
      <c r="C2578" s="63"/>
      <c r="D2578" s="64"/>
      <c r="E2578" s="65"/>
      <c r="F2578" s="66"/>
      <c r="G2578" s="63" t="str">
        <f>IF(Edges[[#This Row],[Relationship]]="Tweet","Skip","Show")</f>
        <v>Show</v>
      </c>
      <c r="H2578" s="67"/>
      <c r="I2578" s="68"/>
      <c r="J2578" s="68"/>
      <c r="K2578" s="34"/>
      <c r="L2578" s="75">
        <v>2578</v>
      </c>
      <c r="M257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78" s="77" t="s">
        <v>2279</v>
      </c>
      <c r="O2578" s="79">
        <v>44529.519201388888</v>
      </c>
      <c r="P2578" s="77" t="s">
        <v>3401</v>
      </c>
      <c r="Q2578" s="77"/>
      <c r="R2578" s="77"/>
      <c r="S2578" s="77"/>
      <c r="T2578" s="79">
        <v>44529.519201388888</v>
      </c>
      <c r="U2578" s="80" t="s">
        <v>6134</v>
      </c>
      <c r="V2578" s="77"/>
      <c r="W2578" s="77"/>
      <c r="X2578" s="81" t="s">
        <v>8133</v>
      </c>
      <c r="Y2578" s="81" t="s">
        <v>8132</v>
      </c>
    </row>
    <row r="2579" spans="1:25" x14ac:dyDescent="0.25">
      <c r="A2579" s="62" t="s">
        <v>1585</v>
      </c>
      <c r="B2579" s="62" t="s">
        <v>1627</v>
      </c>
      <c r="C2579" s="63"/>
      <c r="D2579" s="64"/>
      <c r="E2579" s="65"/>
      <c r="F2579" s="66"/>
      <c r="G2579" s="63" t="str">
        <f>IF(Edges[[#This Row],[Relationship]]="Tweet","Skip","Show")</f>
        <v>Show</v>
      </c>
      <c r="H2579" s="67"/>
      <c r="I2579" s="68"/>
      <c r="J2579" s="68"/>
      <c r="K2579" s="34"/>
      <c r="L2579" s="75">
        <v>2579</v>
      </c>
      <c r="M257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79" s="77" t="s">
        <v>2278</v>
      </c>
      <c r="O2579" s="79">
        <v>44529.519201388888</v>
      </c>
      <c r="P2579" s="77" t="s">
        <v>3401</v>
      </c>
      <c r="Q2579" s="77"/>
      <c r="R2579" s="77"/>
      <c r="S2579" s="77"/>
      <c r="T2579" s="79">
        <v>44529.519201388888</v>
      </c>
      <c r="U2579" s="80" t="s">
        <v>6134</v>
      </c>
      <c r="V2579" s="77"/>
      <c r="W2579" s="77"/>
      <c r="X2579" s="81" t="s">
        <v>8133</v>
      </c>
      <c r="Y2579" s="81" t="s">
        <v>8132</v>
      </c>
    </row>
    <row r="2580" spans="1:25" x14ac:dyDescent="0.25">
      <c r="A2580" s="62" t="s">
        <v>1586</v>
      </c>
      <c r="B2580" s="62" t="s">
        <v>1586</v>
      </c>
      <c r="C2580" s="63"/>
      <c r="D2580" s="64"/>
      <c r="E2580" s="65"/>
      <c r="F2580" s="66"/>
      <c r="G2580" s="63" t="str">
        <f>IF(Edges[[#This Row],[Relationship]]="Tweet","Skip","Show")</f>
        <v>Skip</v>
      </c>
      <c r="H2580" s="67"/>
      <c r="I2580" s="68"/>
      <c r="J2580" s="68"/>
      <c r="K2580" s="34"/>
      <c r="L2580" s="75">
        <v>2580</v>
      </c>
      <c r="M258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80" s="77" t="s">
        <v>178</v>
      </c>
      <c r="O2580" s="79">
        <v>44529.31108796296</v>
      </c>
      <c r="P2580" s="77" t="s">
        <v>3402</v>
      </c>
      <c r="Q2580" s="77"/>
      <c r="R2580" s="77"/>
      <c r="S2580" s="77" t="s">
        <v>4271</v>
      </c>
      <c r="T2580" s="79">
        <v>44529.31108796296</v>
      </c>
      <c r="U2580" s="80" t="s">
        <v>6135</v>
      </c>
      <c r="V2580" s="77"/>
      <c r="W2580" s="77"/>
      <c r="X2580" s="81" t="s">
        <v>8134</v>
      </c>
      <c r="Y2580" s="77"/>
    </row>
    <row r="2581" spans="1:25" x14ac:dyDescent="0.25">
      <c r="A2581" s="62" t="s">
        <v>1586</v>
      </c>
      <c r="B2581" s="62" t="s">
        <v>1586</v>
      </c>
      <c r="C2581" s="63"/>
      <c r="D2581" s="64"/>
      <c r="E2581" s="65"/>
      <c r="F2581" s="66"/>
      <c r="G2581" s="63" t="str">
        <f>IF(Edges[[#This Row],[Relationship]]="Tweet","Skip","Show")</f>
        <v>Skip</v>
      </c>
      <c r="H2581" s="67"/>
      <c r="I2581" s="68"/>
      <c r="J2581" s="68"/>
      <c r="K2581" s="34"/>
      <c r="L2581" s="75">
        <v>2581</v>
      </c>
      <c r="M258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81" s="77" t="s">
        <v>178</v>
      </c>
      <c r="O2581" s="79">
        <v>44529.352754629632</v>
      </c>
      <c r="P2581" s="77" t="s">
        <v>3403</v>
      </c>
      <c r="Q2581" s="77"/>
      <c r="R2581" s="77"/>
      <c r="S2581" s="77" t="s">
        <v>4271</v>
      </c>
      <c r="T2581" s="79">
        <v>44529.352754629632</v>
      </c>
      <c r="U2581" s="80" t="s">
        <v>6136</v>
      </c>
      <c r="V2581" s="77"/>
      <c r="W2581" s="77"/>
      <c r="X2581" s="81" t="s">
        <v>8135</v>
      </c>
      <c r="Y2581" s="77"/>
    </row>
    <row r="2582" spans="1:25" x14ac:dyDescent="0.25">
      <c r="A2582" s="62" t="s">
        <v>1586</v>
      </c>
      <c r="B2582" s="62" t="s">
        <v>1586</v>
      </c>
      <c r="C2582" s="63"/>
      <c r="D2582" s="64"/>
      <c r="E2582" s="65"/>
      <c r="F2582" s="66"/>
      <c r="G2582" s="63" t="str">
        <f>IF(Edges[[#This Row],[Relationship]]="Tweet","Skip","Show")</f>
        <v>Skip</v>
      </c>
      <c r="H2582" s="67"/>
      <c r="I2582" s="68"/>
      <c r="J2582" s="68"/>
      <c r="K2582" s="34"/>
      <c r="L2582" s="75">
        <v>2582</v>
      </c>
      <c r="M258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82" s="77" t="s">
        <v>178</v>
      </c>
      <c r="O2582" s="79">
        <v>44529.454027777778</v>
      </c>
      <c r="P2582" s="77" t="s">
        <v>3404</v>
      </c>
      <c r="Q2582" s="77"/>
      <c r="R2582" s="77"/>
      <c r="S2582" s="77" t="s">
        <v>4271</v>
      </c>
      <c r="T2582" s="79">
        <v>44529.454027777778</v>
      </c>
      <c r="U2582" s="80" t="s">
        <v>6137</v>
      </c>
      <c r="V2582" s="77"/>
      <c r="W2582" s="77"/>
      <c r="X2582" s="81" t="s">
        <v>8136</v>
      </c>
      <c r="Y2582" s="77"/>
    </row>
    <row r="2583" spans="1:25" x14ac:dyDescent="0.25">
      <c r="A2583" s="62" t="s">
        <v>1586</v>
      </c>
      <c r="B2583" s="62" t="s">
        <v>1586</v>
      </c>
      <c r="C2583" s="63"/>
      <c r="D2583" s="64"/>
      <c r="E2583" s="65"/>
      <c r="F2583" s="66"/>
      <c r="G2583" s="63" t="str">
        <f>IF(Edges[[#This Row],[Relationship]]="Tweet","Skip","Show")</f>
        <v>Skip</v>
      </c>
      <c r="H2583" s="67"/>
      <c r="I2583" s="68"/>
      <c r="J2583" s="68"/>
      <c r="K2583" s="34"/>
      <c r="L2583" s="75">
        <v>2583</v>
      </c>
      <c r="M258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83" s="77" t="s">
        <v>178</v>
      </c>
      <c r="O2583" s="79">
        <v>44529.477835648147</v>
      </c>
      <c r="P2583" s="77" t="s">
        <v>3405</v>
      </c>
      <c r="Q2583" s="77"/>
      <c r="R2583" s="77"/>
      <c r="S2583" s="77" t="s">
        <v>4272</v>
      </c>
      <c r="T2583" s="79">
        <v>44529.477835648147</v>
      </c>
      <c r="U2583" s="80" t="s">
        <v>6138</v>
      </c>
      <c r="V2583" s="77"/>
      <c r="W2583" s="77"/>
      <c r="X2583" s="81" t="s">
        <v>8137</v>
      </c>
      <c r="Y2583" s="77"/>
    </row>
    <row r="2584" spans="1:25" x14ac:dyDescent="0.25">
      <c r="A2584" s="62" t="s">
        <v>1586</v>
      </c>
      <c r="B2584" s="62" t="s">
        <v>1586</v>
      </c>
      <c r="C2584" s="63"/>
      <c r="D2584" s="64"/>
      <c r="E2584" s="65"/>
      <c r="F2584" s="66"/>
      <c r="G2584" s="63" t="str">
        <f>IF(Edges[[#This Row],[Relationship]]="Tweet","Skip","Show")</f>
        <v>Skip</v>
      </c>
      <c r="H2584" s="67"/>
      <c r="I2584" s="68"/>
      <c r="J2584" s="68"/>
      <c r="K2584" s="34"/>
      <c r="L2584" s="75">
        <v>2584</v>
      </c>
      <c r="M258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84" s="77" t="s">
        <v>178</v>
      </c>
      <c r="O2584" s="79">
        <v>44529.495763888888</v>
      </c>
      <c r="P2584" s="77" t="s">
        <v>3406</v>
      </c>
      <c r="Q2584" s="77"/>
      <c r="R2584" s="77"/>
      <c r="S2584" s="77" t="s">
        <v>4272</v>
      </c>
      <c r="T2584" s="79">
        <v>44529.495763888888</v>
      </c>
      <c r="U2584" s="80" t="s">
        <v>6139</v>
      </c>
      <c r="V2584" s="77"/>
      <c r="W2584" s="77"/>
      <c r="X2584" s="81" t="s">
        <v>8138</v>
      </c>
      <c r="Y2584" s="77"/>
    </row>
    <row r="2585" spans="1:25" x14ac:dyDescent="0.25">
      <c r="A2585" s="62" t="s">
        <v>1586</v>
      </c>
      <c r="B2585" s="62" t="s">
        <v>1586</v>
      </c>
      <c r="C2585" s="63"/>
      <c r="D2585" s="64"/>
      <c r="E2585" s="65"/>
      <c r="F2585" s="66"/>
      <c r="G2585" s="63" t="str">
        <f>IF(Edges[[#This Row],[Relationship]]="Tweet","Skip","Show")</f>
        <v>Skip</v>
      </c>
      <c r="H2585" s="67"/>
      <c r="I2585" s="68"/>
      <c r="J2585" s="68"/>
      <c r="K2585" s="34"/>
      <c r="L2585" s="75">
        <v>2585</v>
      </c>
      <c r="M258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85" s="77" t="s">
        <v>178</v>
      </c>
      <c r="O2585" s="79">
        <v>44529.519386574073</v>
      </c>
      <c r="P2585" s="77" t="s">
        <v>3407</v>
      </c>
      <c r="Q2585" s="77"/>
      <c r="R2585" s="77"/>
      <c r="S2585" s="77" t="s">
        <v>4272</v>
      </c>
      <c r="T2585" s="79">
        <v>44529.519386574073</v>
      </c>
      <c r="U2585" s="80" t="s">
        <v>6140</v>
      </c>
      <c r="V2585" s="77"/>
      <c r="W2585" s="77"/>
      <c r="X2585" s="81" t="s">
        <v>8139</v>
      </c>
      <c r="Y2585" s="77"/>
    </row>
    <row r="2586" spans="1:25" x14ac:dyDescent="0.25">
      <c r="A2586" s="62" t="s">
        <v>1587</v>
      </c>
      <c r="B2586" s="62" t="s">
        <v>1859</v>
      </c>
      <c r="C2586" s="63"/>
      <c r="D2586" s="64"/>
      <c r="E2586" s="65"/>
      <c r="F2586" s="66"/>
      <c r="G2586" s="63" t="str">
        <f>IF(Edges[[#This Row],[Relationship]]="Tweet","Skip","Show")</f>
        <v>Show</v>
      </c>
      <c r="H2586" s="67"/>
      <c r="I2586" s="68"/>
      <c r="J2586" s="68"/>
      <c r="K2586" s="34"/>
      <c r="L2586" s="75">
        <v>2586</v>
      </c>
      <c r="M258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86" s="77" t="s">
        <v>2279</v>
      </c>
      <c r="O2586" s="79">
        <v>44529.519502314812</v>
      </c>
      <c r="P2586" s="77" t="s">
        <v>3408</v>
      </c>
      <c r="Q2586" s="80" t="s">
        <v>3947</v>
      </c>
      <c r="R2586" s="77" t="s">
        <v>4018</v>
      </c>
      <c r="S2586" s="77"/>
      <c r="T2586" s="79">
        <v>44529.519502314812</v>
      </c>
      <c r="U2586" s="80" t="s">
        <v>6141</v>
      </c>
      <c r="V2586" s="77"/>
      <c r="W2586" s="77"/>
      <c r="X2586" s="81" t="s">
        <v>8140</v>
      </c>
      <c r="Y2586" s="81" t="s">
        <v>8389</v>
      </c>
    </row>
    <row r="2587" spans="1:25" x14ac:dyDescent="0.25">
      <c r="A2587" s="62" t="s">
        <v>1568</v>
      </c>
      <c r="B2587" s="62" t="s">
        <v>2262</v>
      </c>
      <c r="C2587" s="63"/>
      <c r="D2587" s="64"/>
      <c r="E2587" s="65"/>
      <c r="F2587" s="66"/>
      <c r="G2587" s="63" t="str">
        <f>IF(Edges[[#This Row],[Relationship]]="Tweet","Skip","Show")</f>
        <v>Show</v>
      </c>
      <c r="H2587" s="67"/>
      <c r="I2587" s="68"/>
      <c r="J2587" s="68"/>
      <c r="K2587" s="34"/>
      <c r="L2587" s="75">
        <v>2587</v>
      </c>
      <c r="M258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87" s="77" t="s">
        <v>2278</v>
      </c>
      <c r="O2587" s="79">
        <v>44529.517905092594</v>
      </c>
      <c r="P2587" s="77" t="s">
        <v>3409</v>
      </c>
      <c r="Q2587" s="77"/>
      <c r="R2587" s="77"/>
      <c r="S2587" s="77" t="s">
        <v>4273</v>
      </c>
      <c r="T2587" s="79">
        <v>44529.517905092594</v>
      </c>
      <c r="U2587" s="80" t="s">
        <v>6142</v>
      </c>
      <c r="V2587" s="77"/>
      <c r="W2587" s="77"/>
      <c r="X2587" s="81" t="s">
        <v>8141</v>
      </c>
      <c r="Y2587" s="77"/>
    </row>
    <row r="2588" spans="1:25" x14ac:dyDescent="0.25">
      <c r="A2588" s="62" t="s">
        <v>1588</v>
      </c>
      <c r="B2588" s="62" t="s">
        <v>1568</v>
      </c>
      <c r="C2588" s="63"/>
      <c r="D2588" s="64"/>
      <c r="E2588" s="65"/>
      <c r="F2588" s="66"/>
      <c r="G2588" s="63" t="str">
        <f>IF(Edges[[#This Row],[Relationship]]="Tweet","Skip","Show")</f>
        <v>Show</v>
      </c>
      <c r="H2588" s="67"/>
      <c r="I2588" s="68"/>
      <c r="J2588" s="68"/>
      <c r="K2588" s="34"/>
      <c r="L2588" s="75">
        <v>2588</v>
      </c>
      <c r="M258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88" s="77" t="s">
        <v>2278</v>
      </c>
      <c r="O2588" s="79">
        <v>44529.519745370373</v>
      </c>
      <c r="P2588" s="77" t="s">
        <v>3410</v>
      </c>
      <c r="Q2588" s="77"/>
      <c r="R2588" s="77"/>
      <c r="S2588" s="77"/>
      <c r="T2588" s="79">
        <v>44529.519745370373</v>
      </c>
      <c r="U2588" s="80" t="s">
        <v>6143</v>
      </c>
      <c r="V2588" s="77"/>
      <c r="W2588" s="77"/>
      <c r="X2588" s="81" t="s">
        <v>8142</v>
      </c>
      <c r="Y2588" s="81" t="s">
        <v>8500</v>
      </c>
    </row>
    <row r="2589" spans="1:25" x14ac:dyDescent="0.25">
      <c r="A2589" s="62" t="s">
        <v>1588</v>
      </c>
      <c r="B2589" s="62" t="s">
        <v>2262</v>
      </c>
      <c r="C2589" s="63"/>
      <c r="D2589" s="64"/>
      <c r="E2589" s="65"/>
      <c r="F2589" s="66"/>
      <c r="G2589" s="63" t="str">
        <f>IF(Edges[[#This Row],[Relationship]]="Tweet","Skip","Show")</f>
        <v>Show</v>
      </c>
      <c r="H2589" s="67"/>
      <c r="I2589" s="68"/>
      <c r="J2589" s="68"/>
      <c r="K2589" s="34"/>
      <c r="L2589" s="75">
        <v>2589</v>
      </c>
      <c r="M258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89" s="77" t="s">
        <v>2279</v>
      </c>
      <c r="O2589" s="79">
        <v>44529.519745370373</v>
      </c>
      <c r="P2589" s="77" t="s">
        <v>3410</v>
      </c>
      <c r="Q2589" s="77"/>
      <c r="R2589" s="77"/>
      <c r="S2589" s="77"/>
      <c r="T2589" s="79">
        <v>44529.519745370373</v>
      </c>
      <c r="U2589" s="80" t="s">
        <v>6143</v>
      </c>
      <c r="V2589" s="77"/>
      <c r="W2589" s="77"/>
      <c r="X2589" s="81" t="s">
        <v>8142</v>
      </c>
      <c r="Y2589" s="81" t="s">
        <v>8500</v>
      </c>
    </row>
    <row r="2590" spans="1:25" x14ac:dyDescent="0.25">
      <c r="A2590" s="62" t="s">
        <v>1589</v>
      </c>
      <c r="B2590" s="62" t="s">
        <v>1528</v>
      </c>
      <c r="C2590" s="63"/>
      <c r="D2590" s="64"/>
      <c r="E2590" s="65"/>
      <c r="F2590" s="66"/>
      <c r="G2590" s="63" t="str">
        <f>IF(Edges[[#This Row],[Relationship]]="Tweet","Skip","Show")</f>
        <v>Show</v>
      </c>
      <c r="H2590" s="67"/>
      <c r="I2590" s="68"/>
      <c r="J2590" s="68"/>
      <c r="K2590" s="34"/>
      <c r="L2590" s="75">
        <v>2590</v>
      </c>
      <c r="M259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90" s="77" t="s">
        <v>2278</v>
      </c>
      <c r="O2590" s="79">
        <v>44529.519791666666</v>
      </c>
      <c r="P2590" s="77" t="s">
        <v>2572</v>
      </c>
      <c r="Q2590" s="80" t="s">
        <v>3615</v>
      </c>
      <c r="R2590" s="77" t="s">
        <v>4017</v>
      </c>
      <c r="S2590" s="77" t="s">
        <v>4116</v>
      </c>
      <c r="T2590" s="79">
        <v>44529.519791666666</v>
      </c>
      <c r="U2590" s="80" t="s">
        <v>6144</v>
      </c>
      <c r="V2590" s="77"/>
      <c r="W2590" s="77"/>
      <c r="X2590" s="81" t="s">
        <v>8143</v>
      </c>
      <c r="Y2590" s="77"/>
    </row>
    <row r="2591" spans="1:25" x14ac:dyDescent="0.25">
      <c r="A2591" s="62" t="s">
        <v>1590</v>
      </c>
      <c r="B2591" s="62" t="s">
        <v>1704</v>
      </c>
      <c r="C2591" s="63"/>
      <c r="D2591" s="64"/>
      <c r="E2591" s="65"/>
      <c r="F2591" s="66"/>
      <c r="G2591" s="63" t="str">
        <f>IF(Edges[[#This Row],[Relationship]]="Tweet","Skip","Show")</f>
        <v>Show</v>
      </c>
      <c r="H2591" s="67"/>
      <c r="I2591" s="68"/>
      <c r="J2591" s="68"/>
      <c r="K2591" s="34"/>
      <c r="L2591" s="75">
        <v>2591</v>
      </c>
      <c r="M259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91" s="77" t="s">
        <v>2278</v>
      </c>
      <c r="O2591" s="79">
        <v>44529.519895833335</v>
      </c>
      <c r="P2591" s="77" t="s">
        <v>2318</v>
      </c>
      <c r="Q2591" s="77"/>
      <c r="R2591" s="77"/>
      <c r="S2591" s="77"/>
      <c r="T2591" s="79">
        <v>44529.519895833335</v>
      </c>
      <c r="U2591" s="80" t="s">
        <v>6145</v>
      </c>
      <c r="V2591" s="77"/>
      <c r="W2591" s="77"/>
      <c r="X2591" s="81" t="s">
        <v>8144</v>
      </c>
      <c r="Y2591" s="77"/>
    </row>
    <row r="2592" spans="1:25" x14ac:dyDescent="0.25">
      <c r="A2592" s="62" t="s">
        <v>1590</v>
      </c>
      <c r="B2592" s="62" t="s">
        <v>1668</v>
      </c>
      <c r="C2592" s="63"/>
      <c r="D2592" s="64"/>
      <c r="E2592" s="65"/>
      <c r="F2592" s="66"/>
      <c r="G2592" s="63" t="str">
        <f>IF(Edges[[#This Row],[Relationship]]="Tweet","Skip","Show")</f>
        <v>Show</v>
      </c>
      <c r="H2592" s="67"/>
      <c r="I2592" s="68"/>
      <c r="J2592" s="68"/>
      <c r="K2592" s="34"/>
      <c r="L2592" s="75">
        <v>2592</v>
      </c>
      <c r="M259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92" s="77" t="s">
        <v>2278</v>
      </c>
      <c r="O2592" s="79">
        <v>44529.519895833335</v>
      </c>
      <c r="P2592" s="77" t="s">
        <v>2318</v>
      </c>
      <c r="Q2592" s="77"/>
      <c r="R2592" s="77"/>
      <c r="S2592" s="77"/>
      <c r="T2592" s="79">
        <v>44529.519895833335</v>
      </c>
      <c r="U2592" s="80" t="s">
        <v>6145</v>
      </c>
      <c r="V2592" s="77"/>
      <c r="W2592" s="77"/>
      <c r="X2592" s="81" t="s">
        <v>8144</v>
      </c>
      <c r="Y2592" s="77"/>
    </row>
    <row r="2593" spans="1:25" x14ac:dyDescent="0.25">
      <c r="A2593" s="62" t="s">
        <v>1591</v>
      </c>
      <c r="B2593" s="62" t="s">
        <v>1631</v>
      </c>
      <c r="C2593" s="63"/>
      <c r="D2593" s="64"/>
      <c r="E2593" s="65"/>
      <c r="F2593" s="66"/>
      <c r="G2593" s="63" t="str">
        <f>IF(Edges[[#This Row],[Relationship]]="Tweet","Skip","Show")</f>
        <v>Show</v>
      </c>
      <c r="H2593" s="67"/>
      <c r="I2593" s="68"/>
      <c r="J2593" s="68"/>
      <c r="K2593" s="34"/>
      <c r="L2593" s="75">
        <v>2593</v>
      </c>
      <c r="M259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93" s="77" t="s">
        <v>2278</v>
      </c>
      <c r="O2593" s="79">
        <v>44529.520115740743</v>
      </c>
      <c r="P2593" s="77" t="s">
        <v>2784</v>
      </c>
      <c r="Q2593" s="77"/>
      <c r="R2593" s="77"/>
      <c r="S2593" s="77"/>
      <c r="T2593" s="79">
        <v>44529.520115740743</v>
      </c>
      <c r="U2593" s="80" t="s">
        <v>6146</v>
      </c>
      <c r="V2593" s="77"/>
      <c r="W2593" s="77"/>
      <c r="X2593" s="81" t="s">
        <v>8145</v>
      </c>
      <c r="Y2593" s="77"/>
    </row>
    <row r="2594" spans="1:25" x14ac:dyDescent="0.25">
      <c r="A2594" s="62" t="s">
        <v>1592</v>
      </c>
      <c r="B2594" s="62" t="s">
        <v>1660</v>
      </c>
      <c r="C2594" s="63"/>
      <c r="D2594" s="64"/>
      <c r="E2594" s="65"/>
      <c r="F2594" s="66"/>
      <c r="G2594" s="63" t="str">
        <f>IF(Edges[[#This Row],[Relationship]]="Tweet","Skip","Show")</f>
        <v>Show</v>
      </c>
      <c r="H2594" s="67"/>
      <c r="I2594" s="68"/>
      <c r="J2594" s="68"/>
      <c r="K2594" s="34"/>
      <c r="L2594" s="75">
        <v>2594</v>
      </c>
      <c r="M259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94" s="77" t="s">
        <v>2278</v>
      </c>
      <c r="O2594" s="79">
        <v>44529.520138888889</v>
      </c>
      <c r="P2594" s="77" t="s">
        <v>3017</v>
      </c>
      <c r="Q2594" s="77"/>
      <c r="R2594" s="77"/>
      <c r="S2594" s="77"/>
      <c r="T2594" s="79">
        <v>44529.520138888889</v>
      </c>
      <c r="U2594" s="80" t="s">
        <v>6147</v>
      </c>
      <c r="V2594" s="77"/>
      <c r="W2594" s="77"/>
      <c r="X2594" s="81" t="s">
        <v>8146</v>
      </c>
      <c r="Y2594" s="77"/>
    </row>
    <row r="2595" spans="1:25" x14ac:dyDescent="0.25">
      <c r="A2595" s="62" t="s">
        <v>1593</v>
      </c>
      <c r="B2595" s="62" t="s">
        <v>1528</v>
      </c>
      <c r="C2595" s="63"/>
      <c r="D2595" s="64"/>
      <c r="E2595" s="65"/>
      <c r="F2595" s="66"/>
      <c r="G2595" s="63" t="str">
        <f>IF(Edges[[#This Row],[Relationship]]="Tweet","Skip","Show")</f>
        <v>Show</v>
      </c>
      <c r="H2595" s="67"/>
      <c r="I2595" s="68"/>
      <c r="J2595" s="68"/>
      <c r="K2595" s="34"/>
      <c r="L2595" s="75">
        <v>2595</v>
      </c>
      <c r="M259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95" s="77" t="s">
        <v>2278</v>
      </c>
      <c r="O2595" s="79">
        <v>44529.52065972222</v>
      </c>
      <c r="P2595" s="77" t="s">
        <v>2470</v>
      </c>
      <c r="Q2595" s="77"/>
      <c r="R2595" s="77"/>
      <c r="S2595" s="77" t="s">
        <v>4116</v>
      </c>
      <c r="T2595" s="79">
        <v>44529.52065972222</v>
      </c>
      <c r="U2595" s="80" t="s">
        <v>6148</v>
      </c>
      <c r="V2595" s="77"/>
      <c r="W2595" s="77"/>
      <c r="X2595" s="81" t="s">
        <v>8147</v>
      </c>
      <c r="Y2595" s="77"/>
    </row>
    <row r="2596" spans="1:25" x14ac:dyDescent="0.25">
      <c r="A2596" s="62" t="s">
        <v>1594</v>
      </c>
      <c r="B2596" s="62" t="s">
        <v>1594</v>
      </c>
      <c r="C2596" s="63"/>
      <c r="D2596" s="64"/>
      <c r="E2596" s="65"/>
      <c r="F2596" s="66"/>
      <c r="G2596" s="63" t="str">
        <f>IF(Edges[[#This Row],[Relationship]]="Tweet","Skip","Show")</f>
        <v>Skip</v>
      </c>
      <c r="H2596" s="67"/>
      <c r="I2596" s="68"/>
      <c r="J2596" s="68"/>
      <c r="K2596" s="34"/>
      <c r="L2596" s="75">
        <v>2596</v>
      </c>
      <c r="M259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96" s="77" t="s">
        <v>178</v>
      </c>
      <c r="O2596" s="79">
        <v>44529.521018518521</v>
      </c>
      <c r="P2596" s="77" t="s">
        <v>3411</v>
      </c>
      <c r="Q2596" s="80" t="s">
        <v>3948</v>
      </c>
      <c r="R2596" s="77" t="s">
        <v>4018</v>
      </c>
      <c r="S2596" s="77"/>
      <c r="T2596" s="79">
        <v>44529.521018518521</v>
      </c>
      <c r="U2596" s="80" t="s">
        <v>6149</v>
      </c>
      <c r="V2596" s="77"/>
      <c r="W2596" s="77"/>
      <c r="X2596" s="81" t="s">
        <v>8148</v>
      </c>
      <c r="Y2596" s="77"/>
    </row>
    <row r="2597" spans="1:25" x14ac:dyDescent="0.25">
      <c r="A2597" s="62" t="s">
        <v>1595</v>
      </c>
      <c r="B2597" s="62" t="s">
        <v>1595</v>
      </c>
      <c r="C2597" s="63"/>
      <c r="D2597" s="64"/>
      <c r="E2597" s="65"/>
      <c r="F2597" s="66"/>
      <c r="G2597" s="63" t="str">
        <f>IF(Edges[[#This Row],[Relationship]]="Tweet","Skip","Show")</f>
        <v>Skip</v>
      </c>
      <c r="H2597" s="67"/>
      <c r="I2597" s="68"/>
      <c r="J2597" s="68"/>
      <c r="K2597" s="34"/>
      <c r="L2597" s="75">
        <v>2597</v>
      </c>
      <c r="M259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97" s="77" t="s">
        <v>178</v>
      </c>
      <c r="O2597" s="79">
        <v>44529.521192129629</v>
      </c>
      <c r="P2597" s="77" t="s">
        <v>3412</v>
      </c>
      <c r="Q2597" s="80" t="s">
        <v>3949</v>
      </c>
      <c r="R2597" s="77" t="s">
        <v>4018</v>
      </c>
      <c r="S2597" s="77"/>
      <c r="T2597" s="79">
        <v>44529.521192129629</v>
      </c>
      <c r="U2597" s="80" t="s">
        <v>6150</v>
      </c>
      <c r="V2597" s="77"/>
      <c r="W2597" s="77"/>
      <c r="X2597" s="81" t="s">
        <v>8149</v>
      </c>
      <c r="Y2597" s="77"/>
    </row>
    <row r="2598" spans="1:25" x14ac:dyDescent="0.25">
      <c r="A2598" s="62" t="s">
        <v>1596</v>
      </c>
      <c r="B2598" s="62" t="s">
        <v>1596</v>
      </c>
      <c r="C2598" s="63"/>
      <c r="D2598" s="64"/>
      <c r="E2598" s="65"/>
      <c r="F2598" s="66"/>
      <c r="G2598" s="63" t="str">
        <f>IF(Edges[[#This Row],[Relationship]]="Tweet","Skip","Show")</f>
        <v>Skip</v>
      </c>
      <c r="H2598" s="67"/>
      <c r="I2598" s="68"/>
      <c r="J2598" s="68"/>
      <c r="K2598" s="34"/>
      <c r="L2598" s="75">
        <v>2598</v>
      </c>
      <c r="M259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98" s="77" t="s">
        <v>178</v>
      </c>
      <c r="O2598" s="79">
        <v>44529.250127314815</v>
      </c>
      <c r="P2598" s="77" t="s">
        <v>3413</v>
      </c>
      <c r="Q2598" s="80" t="s">
        <v>3950</v>
      </c>
      <c r="R2598" s="77" t="s">
        <v>4018</v>
      </c>
      <c r="S2598" s="77"/>
      <c r="T2598" s="79">
        <v>44529.250127314815</v>
      </c>
      <c r="U2598" s="80" t="s">
        <v>6151</v>
      </c>
      <c r="V2598" s="77"/>
      <c r="W2598" s="77"/>
      <c r="X2598" s="81" t="s">
        <v>8150</v>
      </c>
      <c r="Y2598" s="77"/>
    </row>
    <row r="2599" spans="1:25" x14ac:dyDescent="0.25">
      <c r="A2599" s="62" t="s">
        <v>1596</v>
      </c>
      <c r="B2599" s="62" t="s">
        <v>1596</v>
      </c>
      <c r="C2599" s="63"/>
      <c r="D2599" s="64"/>
      <c r="E2599" s="65"/>
      <c r="F2599" s="66"/>
      <c r="G2599" s="63" t="str">
        <f>IF(Edges[[#This Row],[Relationship]]="Tweet","Skip","Show")</f>
        <v>Skip</v>
      </c>
      <c r="H2599" s="67"/>
      <c r="I2599" s="68"/>
      <c r="J2599" s="68"/>
      <c r="K2599" s="34"/>
      <c r="L2599" s="75">
        <v>2599</v>
      </c>
      <c r="M259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599" s="77" t="s">
        <v>178</v>
      </c>
      <c r="O2599" s="79">
        <v>44529.260509259257</v>
      </c>
      <c r="P2599" s="77" t="s">
        <v>3414</v>
      </c>
      <c r="Q2599" s="80" t="s">
        <v>3951</v>
      </c>
      <c r="R2599" s="77" t="s">
        <v>4018</v>
      </c>
      <c r="S2599" s="77"/>
      <c r="T2599" s="79">
        <v>44529.260509259257</v>
      </c>
      <c r="U2599" s="80" t="s">
        <v>6152</v>
      </c>
      <c r="V2599" s="77"/>
      <c r="W2599" s="77"/>
      <c r="X2599" s="81" t="s">
        <v>8151</v>
      </c>
      <c r="Y2599" s="77"/>
    </row>
    <row r="2600" spans="1:25" x14ac:dyDescent="0.25">
      <c r="A2600" s="62" t="s">
        <v>1596</v>
      </c>
      <c r="B2600" s="62" t="s">
        <v>1596</v>
      </c>
      <c r="C2600" s="63"/>
      <c r="D2600" s="64"/>
      <c r="E2600" s="65"/>
      <c r="F2600" s="66"/>
      <c r="G2600" s="63" t="str">
        <f>IF(Edges[[#This Row],[Relationship]]="Tweet","Skip","Show")</f>
        <v>Skip</v>
      </c>
      <c r="H2600" s="67"/>
      <c r="I2600" s="68"/>
      <c r="J2600" s="68"/>
      <c r="K2600" s="34"/>
      <c r="L2600" s="75">
        <v>2600</v>
      </c>
      <c r="M260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00" s="77" t="s">
        <v>178</v>
      </c>
      <c r="O2600" s="79">
        <v>44529.270914351851</v>
      </c>
      <c r="P2600" s="77" t="s">
        <v>3415</v>
      </c>
      <c r="Q2600" s="80" t="s">
        <v>3952</v>
      </c>
      <c r="R2600" s="77" t="s">
        <v>4018</v>
      </c>
      <c r="S2600" s="77"/>
      <c r="T2600" s="79">
        <v>44529.270914351851</v>
      </c>
      <c r="U2600" s="80" t="s">
        <v>6153</v>
      </c>
      <c r="V2600" s="77"/>
      <c r="W2600" s="77"/>
      <c r="X2600" s="81" t="s">
        <v>8152</v>
      </c>
      <c r="Y2600" s="77"/>
    </row>
    <row r="2601" spans="1:25" x14ac:dyDescent="0.25">
      <c r="A2601" s="62" t="s">
        <v>1596</v>
      </c>
      <c r="B2601" s="62" t="s">
        <v>1596</v>
      </c>
      <c r="C2601" s="63"/>
      <c r="D2601" s="64"/>
      <c r="E2601" s="65"/>
      <c r="F2601" s="66"/>
      <c r="G2601" s="63" t="str">
        <f>IF(Edges[[#This Row],[Relationship]]="Tweet","Skip","Show")</f>
        <v>Skip</v>
      </c>
      <c r="H2601" s="67"/>
      <c r="I2601" s="68"/>
      <c r="J2601" s="68"/>
      <c r="K2601" s="34"/>
      <c r="L2601" s="75">
        <v>2601</v>
      </c>
      <c r="M260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01" s="77" t="s">
        <v>178</v>
      </c>
      <c r="O2601" s="79">
        <v>44529.281354166669</v>
      </c>
      <c r="P2601" s="77" t="s">
        <v>3416</v>
      </c>
      <c r="Q2601" s="80" t="s">
        <v>3953</v>
      </c>
      <c r="R2601" s="77" t="s">
        <v>4018</v>
      </c>
      <c r="S2601" s="77"/>
      <c r="T2601" s="79">
        <v>44529.281354166669</v>
      </c>
      <c r="U2601" s="80" t="s">
        <v>6154</v>
      </c>
      <c r="V2601" s="77"/>
      <c r="W2601" s="77"/>
      <c r="X2601" s="81" t="s">
        <v>8153</v>
      </c>
      <c r="Y2601" s="77"/>
    </row>
    <row r="2602" spans="1:25" x14ac:dyDescent="0.25">
      <c r="A2602" s="62" t="s">
        <v>1596</v>
      </c>
      <c r="B2602" s="62" t="s">
        <v>1596</v>
      </c>
      <c r="C2602" s="63"/>
      <c r="D2602" s="64"/>
      <c r="E2602" s="65"/>
      <c r="F2602" s="66"/>
      <c r="G2602" s="63" t="str">
        <f>IF(Edges[[#This Row],[Relationship]]="Tweet","Skip","Show")</f>
        <v>Skip</v>
      </c>
      <c r="H2602" s="67"/>
      <c r="I2602" s="68"/>
      <c r="J2602" s="68"/>
      <c r="K2602" s="34"/>
      <c r="L2602" s="75">
        <v>2602</v>
      </c>
      <c r="M260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02" s="77" t="s">
        <v>178</v>
      </c>
      <c r="O2602" s="79">
        <v>44529.291979166665</v>
      </c>
      <c r="P2602" s="77" t="s">
        <v>3417</v>
      </c>
      <c r="Q2602" s="80" t="s">
        <v>3954</v>
      </c>
      <c r="R2602" s="77" t="s">
        <v>4018</v>
      </c>
      <c r="S2602" s="77"/>
      <c r="T2602" s="79">
        <v>44529.291979166665</v>
      </c>
      <c r="U2602" s="80" t="s">
        <v>6155</v>
      </c>
      <c r="V2602" s="77"/>
      <c r="W2602" s="77"/>
      <c r="X2602" s="81" t="s">
        <v>8154</v>
      </c>
      <c r="Y2602" s="77"/>
    </row>
    <row r="2603" spans="1:25" x14ac:dyDescent="0.25">
      <c r="A2603" s="62" t="s">
        <v>1596</v>
      </c>
      <c r="B2603" s="62" t="s">
        <v>1596</v>
      </c>
      <c r="C2603" s="63"/>
      <c r="D2603" s="64"/>
      <c r="E2603" s="65"/>
      <c r="F2603" s="66"/>
      <c r="G2603" s="63" t="str">
        <f>IF(Edges[[#This Row],[Relationship]]="Tweet","Skip","Show")</f>
        <v>Skip</v>
      </c>
      <c r="H2603" s="67"/>
      <c r="I2603" s="68"/>
      <c r="J2603" s="68"/>
      <c r="K2603" s="34"/>
      <c r="L2603" s="75">
        <v>2603</v>
      </c>
      <c r="M260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03" s="77" t="s">
        <v>178</v>
      </c>
      <c r="O2603" s="79">
        <v>44529.302164351851</v>
      </c>
      <c r="P2603" s="77" t="s">
        <v>3418</v>
      </c>
      <c r="Q2603" s="80" t="s">
        <v>3955</v>
      </c>
      <c r="R2603" s="77" t="s">
        <v>4018</v>
      </c>
      <c r="S2603" s="77"/>
      <c r="T2603" s="79">
        <v>44529.302164351851</v>
      </c>
      <c r="U2603" s="80" t="s">
        <v>6156</v>
      </c>
      <c r="V2603" s="77"/>
      <c r="W2603" s="77"/>
      <c r="X2603" s="81" t="s">
        <v>8155</v>
      </c>
      <c r="Y2603" s="77"/>
    </row>
    <row r="2604" spans="1:25" x14ac:dyDescent="0.25">
      <c r="A2604" s="62" t="s">
        <v>1596</v>
      </c>
      <c r="B2604" s="62" t="s">
        <v>1596</v>
      </c>
      <c r="C2604" s="63"/>
      <c r="D2604" s="64"/>
      <c r="E2604" s="65"/>
      <c r="F2604" s="66"/>
      <c r="G2604" s="63" t="str">
        <f>IF(Edges[[#This Row],[Relationship]]="Tweet","Skip","Show")</f>
        <v>Skip</v>
      </c>
      <c r="H2604" s="67"/>
      <c r="I2604" s="68"/>
      <c r="J2604" s="68"/>
      <c r="K2604" s="34"/>
      <c r="L2604" s="75">
        <v>2604</v>
      </c>
      <c r="M260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04" s="77" t="s">
        <v>178</v>
      </c>
      <c r="O2604" s="79">
        <v>44529.3127662037</v>
      </c>
      <c r="P2604" s="77" t="s">
        <v>3419</v>
      </c>
      <c r="Q2604" s="80" t="s">
        <v>3956</v>
      </c>
      <c r="R2604" s="77" t="s">
        <v>4018</v>
      </c>
      <c r="S2604" s="77"/>
      <c r="T2604" s="79">
        <v>44529.3127662037</v>
      </c>
      <c r="U2604" s="80" t="s">
        <v>6157</v>
      </c>
      <c r="V2604" s="77"/>
      <c r="W2604" s="77"/>
      <c r="X2604" s="81" t="s">
        <v>8156</v>
      </c>
      <c r="Y2604" s="77"/>
    </row>
    <row r="2605" spans="1:25" x14ac:dyDescent="0.25">
      <c r="A2605" s="62" t="s">
        <v>1596</v>
      </c>
      <c r="B2605" s="62" t="s">
        <v>1596</v>
      </c>
      <c r="C2605" s="63"/>
      <c r="D2605" s="64"/>
      <c r="E2605" s="65"/>
      <c r="F2605" s="66"/>
      <c r="G2605" s="63" t="str">
        <f>IF(Edges[[#This Row],[Relationship]]="Tweet","Skip","Show")</f>
        <v>Skip</v>
      </c>
      <c r="H2605" s="67"/>
      <c r="I2605" s="68"/>
      <c r="J2605" s="68"/>
      <c r="K2605" s="34"/>
      <c r="L2605" s="75">
        <v>2605</v>
      </c>
      <c r="M260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05" s="77" t="s">
        <v>178</v>
      </c>
      <c r="O2605" s="79">
        <v>44529.322997685187</v>
      </c>
      <c r="P2605" s="77" t="s">
        <v>3420</v>
      </c>
      <c r="Q2605" s="80" t="s">
        <v>3957</v>
      </c>
      <c r="R2605" s="77" t="s">
        <v>4018</v>
      </c>
      <c r="S2605" s="77"/>
      <c r="T2605" s="79">
        <v>44529.322997685187</v>
      </c>
      <c r="U2605" s="80" t="s">
        <v>6158</v>
      </c>
      <c r="V2605" s="77"/>
      <c r="W2605" s="77"/>
      <c r="X2605" s="81" t="s">
        <v>8157</v>
      </c>
      <c r="Y2605" s="77"/>
    </row>
    <row r="2606" spans="1:25" x14ac:dyDescent="0.25">
      <c r="A2606" s="62" t="s">
        <v>1596</v>
      </c>
      <c r="B2606" s="62" t="s">
        <v>1596</v>
      </c>
      <c r="C2606" s="63"/>
      <c r="D2606" s="64"/>
      <c r="E2606" s="65"/>
      <c r="F2606" s="66"/>
      <c r="G2606" s="63" t="str">
        <f>IF(Edges[[#This Row],[Relationship]]="Tweet","Skip","Show")</f>
        <v>Skip</v>
      </c>
      <c r="H2606" s="67"/>
      <c r="I2606" s="68"/>
      <c r="J2606" s="68"/>
      <c r="K2606" s="34"/>
      <c r="L2606" s="75">
        <v>2606</v>
      </c>
      <c r="M260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06" s="77" t="s">
        <v>178</v>
      </c>
      <c r="O2606" s="79">
        <v>44529.333622685182</v>
      </c>
      <c r="P2606" s="77" t="s">
        <v>3421</v>
      </c>
      <c r="Q2606" s="80" t="s">
        <v>3958</v>
      </c>
      <c r="R2606" s="77" t="s">
        <v>4018</v>
      </c>
      <c r="S2606" s="77"/>
      <c r="T2606" s="79">
        <v>44529.333622685182</v>
      </c>
      <c r="U2606" s="80" t="s">
        <v>6159</v>
      </c>
      <c r="V2606" s="77"/>
      <c r="W2606" s="77"/>
      <c r="X2606" s="81" t="s">
        <v>8158</v>
      </c>
      <c r="Y2606" s="77"/>
    </row>
    <row r="2607" spans="1:25" x14ac:dyDescent="0.25">
      <c r="A2607" s="62" t="s">
        <v>1596</v>
      </c>
      <c r="B2607" s="62" t="s">
        <v>1596</v>
      </c>
      <c r="C2607" s="63"/>
      <c r="D2607" s="64"/>
      <c r="E2607" s="65"/>
      <c r="F2607" s="66"/>
      <c r="G2607" s="63" t="str">
        <f>IF(Edges[[#This Row],[Relationship]]="Tweet","Skip","Show")</f>
        <v>Skip</v>
      </c>
      <c r="H2607" s="67"/>
      <c r="I2607" s="68"/>
      <c r="J2607" s="68"/>
      <c r="K2607" s="34"/>
      <c r="L2607" s="75">
        <v>2607</v>
      </c>
      <c r="M260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07" s="77" t="s">
        <v>178</v>
      </c>
      <c r="O2607" s="79">
        <v>44529.344039351854</v>
      </c>
      <c r="P2607" s="77" t="s">
        <v>3422</v>
      </c>
      <c r="Q2607" s="80" t="s">
        <v>3959</v>
      </c>
      <c r="R2607" s="77" t="s">
        <v>4018</v>
      </c>
      <c r="S2607" s="77"/>
      <c r="T2607" s="79">
        <v>44529.344039351854</v>
      </c>
      <c r="U2607" s="80" t="s">
        <v>6160</v>
      </c>
      <c r="V2607" s="77"/>
      <c r="W2607" s="77"/>
      <c r="X2607" s="81" t="s">
        <v>8159</v>
      </c>
      <c r="Y2607" s="77"/>
    </row>
    <row r="2608" spans="1:25" x14ac:dyDescent="0.25">
      <c r="A2608" s="62" t="s">
        <v>1596</v>
      </c>
      <c r="B2608" s="62" t="s">
        <v>1596</v>
      </c>
      <c r="C2608" s="63"/>
      <c r="D2608" s="64"/>
      <c r="E2608" s="65"/>
      <c r="F2608" s="66"/>
      <c r="G2608" s="63" t="str">
        <f>IF(Edges[[#This Row],[Relationship]]="Tweet","Skip","Show")</f>
        <v>Skip</v>
      </c>
      <c r="H2608" s="67"/>
      <c r="I2608" s="68"/>
      <c r="J2608" s="68"/>
      <c r="K2608" s="34"/>
      <c r="L2608" s="75">
        <v>2608</v>
      </c>
      <c r="M260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08" s="77" t="s">
        <v>178</v>
      </c>
      <c r="O2608" s="79">
        <v>44529.354629629626</v>
      </c>
      <c r="P2608" s="77" t="s">
        <v>3423</v>
      </c>
      <c r="Q2608" s="80" t="s">
        <v>3960</v>
      </c>
      <c r="R2608" s="77" t="s">
        <v>4018</v>
      </c>
      <c r="S2608" s="77"/>
      <c r="T2608" s="79">
        <v>44529.354629629626</v>
      </c>
      <c r="U2608" s="80" t="s">
        <v>6161</v>
      </c>
      <c r="V2608" s="77"/>
      <c r="W2608" s="77"/>
      <c r="X2608" s="81" t="s">
        <v>8160</v>
      </c>
      <c r="Y2608" s="77"/>
    </row>
    <row r="2609" spans="1:25" x14ac:dyDescent="0.25">
      <c r="A2609" s="62" t="s">
        <v>1596</v>
      </c>
      <c r="B2609" s="62" t="s">
        <v>1596</v>
      </c>
      <c r="C2609" s="63"/>
      <c r="D2609" s="64"/>
      <c r="E2609" s="65"/>
      <c r="F2609" s="66"/>
      <c r="G2609" s="63" t="str">
        <f>IF(Edges[[#This Row],[Relationship]]="Tweet","Skip","Show")</f>
        <v>Skip</v>
      </c>
      <c r="H2609" s="67"/>
      <c r="I2609" s="68"/>
      <c r="J2609" s="68"/>
      <c r="K2609" s="34"/>
      <c r="L2609" s="75">
        <v>2609</v>
      </c>
      <c r="M260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09" s="77" t="s">
        <v>178</v>
      </c>
      <c r="O2609" s="79">
        <v>44529.364745370367</v>
      </c>
      <c r="P2609" s="77" t="s">
        <v>3424</v>
      </c>
      <c r="Q2609" s="80" t="s">
        <v>3961</v>
      </c>
      <c r="R2609" s="77" t="s">
        <v>4018</v>
      </c>
      <c r="S2609" s="77"/>
      <c r="T2609" s="79">
        <v>44529.364745370367</v>
      </c>
      <c r="U2609" s="80" t="s">
        <v>6162</v>
      </c>
      <c r="V2609" s="77"/>
      <c r="W2609" s="77"/>
      <c r="X2609" s="81" t="s">
        <v>8161</v>
      </c>
      <c r="Y2609" s="77"/>
    </row>
    <row r="2610" spans="1:25" x14ac:dyDescent="0.25">
      <c r="A2610" s="62" t="s">
        <v>1596</v>
      </c>
      <c r="B2610" s="62" t="s">
        <v>1596</v>
      </c>
      <c r="C2610" s="63"/>
      <c r="D2610" s="64"/>
      <c r="E2610" s="65"/>
      <c r="F2610" s="66"/>
      <c r="G2610" s="63" t="str">
        <f>IF(Edges[[#This Row],[Relationship]]="Tweet","Skip","Show")</f>
        <v>Skip</v>
      </c>
      <c r="H2610" s="67"/>
      <c r="I2610" s="68"/>
      <c r="J2610" s="68"/>
      <c r="K2610" s="34"/>
      <c r="L2610" s="75">
        <v>2610</v>
      </c>
      <c r="M261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10" s="77" t="s">
        <v>178</v>
      </c>
      <c r="O2610" s="79">
        <v>44529.375347222223</v>
      </c>
      <c r="P2610" s="77" t="s">
        <v>3425</v>
      </c>
      <c r="Q2610" s="80" t="s">
        <v>3962</v>
      </c>
      <c r="R2610" s="77" t="s">
        <v>4018</v>
      </c>
      <c r="S2610" s="77"/>
      <c r="T2610" s="79">
        <v>44529.375347222223</v>
      </c>
      <c r="U2610" s="80" t="s">
        <v>6163</v>
      </c>
      <c r="V2610" s="77"/>
      <c r="W2610" s="77"/>
      <c r="X2610" s="81" t="s">
        <v>8162</v>
      </c>
      <c r="Y2610" s="77"/>
    </row>
    <row r="2611" spans="1:25" x14ac:dyDescent="0.25">
      <c r="A2611" s="62" t="s">
        <v>1596</v>
      </c>
      <c r="B2611" s="62" t="s">
        <v>1596</v>
      </c>
      <c r="C2611" s="63"/>
      <c r="D2611" s="64"/>
      <c r="E2611" s="65"/>
      <c r="F2611" s="66"/>
      <c r="G2611" s="63" t="str">
        <f>IF(Edges[[#This Row],[Relationship]]="Tweet","Skip","Show")</f>
        <v>Skip</v>
      </c>
      <c r="H2611" s="67"/>
      <c r="I2611" s="68"/>
      <c r="J2611" s="68"/>
      <c r="K2611" s="34"/>
      <c r="L2611" s="75">
        <v>2611</v>
      </c>
      <c r="M261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11" s="77" t="s">
        <v>178</v>
      </c>
      <c r="O2611" s="79">
        <v>44529.385717592595</v>
      </c>
      <c r="P2611" s="77" t="s">
        <v>3426</v>
      </c>
      <c r="Q2611" s="80" t="s">
        <v>3963</v>
      </c>
      <c r="R2611" s="77" t="s">
        <v>4018</v>
      </c>
      <c r="S2611" s="77"/>
      <c r="T2611" s="79">
        <v>44529.385717592595</v>
      </c>
      <c r="U2611" s="80" t="s">
        <v>6164</v>
      </c>
      <c r="V2611" s="77"/>
      <c r="W2611" s="77"/>
      <c r="X2611" s="81" t="s">
        <v>8163</v>
      </c>
      <c r="Y2611" s="77"/>
    </row>
    <row r="2612" spans="1:25" x14ac:dyDescent="0.25">
      <c r="A2612" s="62" t="s">
        <v>1596</v>
      </c>
      <c r="B2612" s="62" t="s">
        <v>1596</v>
      </c>
      <c r="C2612" s="63"/>
      <c r="D2612" s="64"/>
      <c r="E2612" s="65"/>
      <c r="F2612" s="66"/>
      <c r="G2612" s="63" t="str">
        <f>IF(Edges[[#This Row],[Relationship]]="Tweet","Skip","Show")</f>
        <v>Skip</v>
      </c>
      <c r="H2612" s="67"/>
      <c r="I2612" s="68"/>
      <c r="J2612" s="68"/>
      <c r="K2612" s="34"/>
      <c r="L2612" s="75">
        <v>2612</v>
      </c>
      <c r="M261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12" s="77" t="s">
        <v>178</v>
      </c>
      <c r="O2612" s="79">
        <v>44529.396377314813</v>
      </c>
      <c r="P2612" s="77" t="s">
        <v>3427</v>
      </c>
      <c r="Q2612" s="80" t="s">
        <v>3964</v>
      </c>
      <c r="R2612" s="77" t="s">
        <v>4018</v>
      </c>
      <c r="S2612" s="77"/>
      <c r="T2612" s="79">
        <v>44529.396377314813</v>
      </c>
      <c r="U2612" s="80" t="s">
        <v>6165</v>
      </c>
      <c r="V2612" s="77"/>
      <c r="W2612" s="77"/>
      <c r="X2612" s="81" t="s">
        <v>8164</v>
      </c>
      <c r="Y2612" s="77"/>
    </row>
    <row r="2613" spans="1:25" x14ac:dyDescent="0.25">
      <c r="A2613" s="62" t="s">
        <v>1596</v>
      </c>
      <c r="B2613" s="62" t="s">
        <v>1596</v>
      </c>
      <c r="C2613" s="63"/>
      <c r="D2613" s="64"/>
      <c r="E2613" s="65"/>
      <c r="F2613" s="66"/>
      <c r="G2613" s="63" t="str">
        <f>IF(Edges[[#This Row],[Relationship]]="Tweet","Skip","Show")</f>
        <v>Skip</v>
      </c>
      <c r="H2613" s="67"/>
      <c r="I2613" s="68"/>
      <c r="J2613" s="68"/>
      <c r="K2613" s="34"/>
      <c r="L2613" s="75">
        <v>2613</v>
      </c>
      <c r="M261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13" s="77" t="s">
        <v>178</v>
      </c>
      <c r="O2613" s="79">
        <v>44529.406377314815</v>
      </c>
      <c r="P2613" s="77" t="s">
        <v>3428</v>
      </c>
      <c r="Q2613" s="80" t="s">
        <v>3965</v>
      </c>
      <c r="R2613" s="77" t="s">
        <v>4018</v>
      </c>
      <c r="S2613" s="77"/>
      <c r="T2613" s="79">
        <v>44529.406377314815</v>
      </c>
      <c r="U2613" s="80" t="s">
        <v>6166</v>
      </c>
      <c r="V2613" s="77"/>
      <c r="W2613" s="77"/>
      <c r="X2613" s="81" t="s">
        <v>8165</v>
      </c>
      <c r="Y2613" s="77"/>
    </row>
    <row r="2614" spans="1:25" x14ac:dyDescent="0.25">
      <c r="A2614" s="62" t="s">
        <v>1596</v>
      </c>
      <c r="B2614" s="62" t="s">
        <v>1596</v>
      </c>
      <c r="C2614" s="63"/>
      <c r="D2614" s="64"/>
      <c r="E2614" s="65"/>
      <c r="F2614" s="66"/>
      <c r="G2614" s="63" t="str">
        <f>IF(Edges[[#This Row],[Relationship]]="Tweet","Skip","Show")</f>
        <v>Skip</v>
      </c>
      <c r="H2614" s="67"/>
      <c r="I2614" s="68"/>
      <c r="J2614" s="68"/>
      <c r="K2614" s="34"/>
      <c r="L2614" s="75">
        <v>2614</v>
      </c>
      <c r="M261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14" s="77" t="s">
        <v>178</v>
      </c>
      <c r="O2614" s="79">
        <v>44529.417025462964</v>
      </c>
      <c r="P2614" s="77" t="s">
        <v>3429</v>
      </c>
      <c r="Q2614" s="80" t="s">
        <v>3966</v>
      </c>
      <c r="R2614" s="77" t="s">
        <v>4018</v>
      </c>
      <c r="S2614" s="77"/>
      <c r="T2614" s="79">
        <v>44529.417025462964</v>
      </c>
      <c r="U2614" s="80" t="s">
        <v>6167</v>
      </c>
      <c r="V2614" s="77"/>
      <c r="W2614" s="77"/>
      <c r="X2614" s="81" t="s">
        <v>8166</v>
      </c>
      <c r="Y2614" s="77"/>
    </row>
    <row r="2615" spans="1:25" x14ac:dyDescent="0.25">
      <c r="A2615" s="62" t="s">
        <v>1596</v>
      </c>
      <c r="B2615" s="62" t="s">
        <v>1596</v>
      </c>
      <c r="C2615" s="63"/>
      <c r="D2615" s="64"/>
      <c r="E2615" s="65"/>
      <c r="F2615" s="66"/>
      <c r="G2615" s="63" t="str">
        <f>IF(Edges[[#This Row],[Relationship]]="Tweet","Skip","Show")</f>
        <v>Skip</v>
      </c>
      <c r="H2615" s="67"/>
      <c r="I2615" s="68"/>
      <c r="J2615" s="68"/>
      <c r="K2615" s="34"/>
      <c r="L2615" s="75">
        <v>2615</v>
      </c>
      <c r="M261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15" s="77" t="s">
        <v>178</v>
      </c>
      <c r="O2615" s="79">
        <v>44529.42728009259</v>
      </c>
      <c r="P2615" s="77" t="s">
        <v>3430</v>
      </c>
      <c r="Q2615" s="80" t="s">
        <v>3967</v>
      </c>
      <c r="R2615" s="77" t="s">
        <v>4018</v>
      </c>
      <c r="S2615" s="77"/>
      <c r="T2615" s="79">
        <v>44529.42728009259</v>
      </c>
      <c r="U2615" s="80" t="s">
        <v>6168</v>
      </c>
      <c r="V2615" s="77"/>
      <c r="W2615" s="77"/>
      <c r="X2615" s="81" t="s">
        <v>8167</v>
      </c>
      <c r="Y2615" s="77"/>
    </row>
    <row r="2616" spans="1:25" x14ac:dyDescent="0.25">
      <c r="A2616" s="62" t="s">
        <v>1596</v>
      </c>
      <c r="B2616" s="62" t="s">
        <v>1596</v>
      </c>
      <c r="C2616" s="63"/>
      <c r="D2616" s="64"/>
      <c r="E2616" s="65"/>
      <c r="F2616" s="66"/>
      <c r="G2616" s="63" t="str">
        <f>IF(Edges[[#This Row],[Relationship]]="Tweet","Skip","Show")</f>
        <v>Skip</v>
      </c>
      <c r="H2616" s="67"/>
      <c r="I2616" s="68"/>
      <c r="J2616" s="68"/>
      <c r="K2616" s="34"/>
      <c r="L2616" s="75">
        <v>2616</v>
      </c>
      <c r="M261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16" s="77" t="s">
        <v>178</v>
      </c>
      <c r="O2616" s="79">
        <v>44529.437858796293</v>
      </c>
      <c r="P2616" s="77" t="s">
        <v>3431</v>
      </c>
      <c r="Q2616" s="80" t="s">
        <v>3968</v>
      </c>
      <c r="R2616" s="77" t="s">
        <v>4018</v>
      </c>
      <c r="S2616" s="77"/>
      <c r="T2616" s="79">
        <v>44529.437858796293</v>
      </c>
      <c r="U2616" s="80" t="s">
        <v>6169</v>
      </c>
      <c r="V2616" s="77"/>
      <c r="W2616" s="77"/>
      <c r="X2616" s="81" t="s">
        <v>8168</v>
      </c>
      <c r="Y2616" s="77"/>
    </row>
    <row r="2617" spans="1:25" x14ac:dyDescent="0.25">
      <c r="A2617" s="62" t="s">
        <v>1596</v>
      </c>
      <c r="B2617" s="62" t="s">
        <v>1596</v>
      </c>
      <c r="C2617" s="63"/>
      <c r="D2617" s="64"/>
      <c r="E2617" s="65"/>
      <c r="F2617" s="66"/>
      <c r="G2617" s="63" t="str">
        <f>IF(Edges[[#This Row],[Relationship]]="Tweet","Skip","Show")</f>
        <v>Skip</v>
      </c>
      <c r="H2617" s="67"/>
      <c r="I2617" s="68"/>
      <c r="J2617" s="68"/>
      <c r="K2617" s="34"/>
      <c r="L2617" s="75">
        <v>2617</v>
      </c>
      <c r="M261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17" s="77" t="s">
        <v>178</v>
      </c>
      <c r="O2617" s="79">
        <v>44529.448194444441</v>
      </c>
      <c r="P2617" s="77" t="s">
        <v>3432</v>
      </c>
      <c r="Q2617" s="80" t="s">
        <v>3969</v>
      </c>
      <c r="R2617" s="77" t="s">
        <v>4018</v>
      </c>
      <c r="S2617" s="77"/>
      <c r="T2617" s="79">
        <v>44529.448194444441</v>
      </c>
      <c r="U2617" s="80" t="s">
        <v>6170</v>
      </c>
      <c r="V2617" s="77"/>
      <c r="W2617" s="77"/>
      <c r="X2617" s="81" t="s">
        <v>8169</v>
      </c>
      <c r="Y2617" s="77"/>
    </row>
    <row r="2618" spans="1:25" x14ac:dyDescent="0.25">
      <c r="A2618" s="62" t="s">
        <v>1596</v>
      </c>
      <c r="B2618" s="62" t="s">
        <v>1596</v>
      </c>
      <c r="C2618" s="63"/>
      <c r="D2618" s="64"/>
      <c r="E2618" s="65"/>
      <c r="F2618" s="66"/>
      <c r="G2618" s="63" t="str">
        <f>IF(Edges[[#This Row],[Relationship]]="Tweet","Skip","Show")</f>
        <v>Skip</v>
      </c>
      <c r="H2618" s="67"/>
      <c r="I2618" s="68"/>
      <c r="J2618" s="68"/>
      <c r="K2618" s="34"/>
      <c r="L2618" s="75">
        <v>2618</v>
      </c>
      <c r="M261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18" s="77" t="s">
        <v>178</v>
      </c>
      <c r="O2618" s="79">
        <v>44529.458854166667</v>
      </c>
      <c r="P2618" s="77" t="s">
        <v>3433</v>
      </c>
      <c r="Q2618" s="80" t="s">
        <v>3970</v>
      </c>
      <c r="R2618" s="77" t="s">
        <v>4018</v>
      </c>
      <c r="S2618" s="77"/>
      <c r="T2618" s="79">
        <v>44529.458854166667</v>
      </c>
      <c r="U2618" s="80" t="s">
        <v>6171</v>
      </c>
      <c r="V2618" s="77"/>
      <c r="W2618" s="77"/>
      <c r="X2618" s="81" t="s">
        <v>8170</v>
      </c>
      <c r="Y2618" s="77"/>
    </row>
    <row r="2619" spans="1:25" x14ac:dyDescent="0.25">
      <c r="A2619" s="62" t="s">
        <v>1596</v>
      </c>
      <c r="B2619" s="62" t="s">
        <v>1596</v>
      </c>
      <c r="C2619" s="63"/>
      <c r="D2619" s="64"/>
      <c r="E2619" s="65"/>
      <c r="F2619" s="66"/>
      <c r="G2619" s="63" t="str">
        <f>IF(Edges[[#This Row],[Relationship]]="Tweet","Skip","Show")</f>
        <v>Skip</v>
      </c>
      <c r="H2619" s="67"/>
      <c r="I2619" s="68"/>
      <c r="J2619" s="68"/>
      <c r="K2619" s="34"/>
      <c r="L2619" s="75">
        <v>2619</v>
      </c>
      <c r="M261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19" s="77" t="s">
        <v>178</v>
      </c>
      <c r="O2619" s="79">
        <v>44529.468831018516</v>
      </c>
      <c r="P2619" s="77" t="s">
        <v>3434</v>
      </c>
      <c r="Q2619" s="80" t="s">
        <v>3971</v>
      </c>
      <c r="R2619" s="77" t="s">
        <v>4018</v>
      </c>
      <c r="S2619" s="77"/>
      <c r="T2619" s="79">
        <v>44529.468831018516</v>
      </c>
      <c r="U2619" s="80" t="s">
        <v>6172</v>
      </c>
      <c r="V2619" s="77"/>
      <c r="W2619" s="77"/>
      <c r="X2619" s="81" t="s">
        <v>8171</v>
      </c>
      <c r="Y2619" s="77"/>
    </row>
    <row r="2620" spans="1:25" x14ac:dyDescent="0.25">
      <c r="A2620" s="62" t="s">
        <v>1596</v>
      </c>
      <c r="B2620" s="62" t="s">
        <v>1596</v>
      </c>
      <c r="C2620" s="63"/>
      <c r="D2620" s="64"/>
      <c r="E2620" s="65"/>
      <c r="F2620" s="66"/>
      <c r="G2620" s="63" t="str">
        <f>IF(Edges[[#This Row],[Relationship]]="Tweet","Skip","Show")</f>
        <v>Skip</v>
      </c>
      <c r="H2620" s="67"/>
      <c r="I2620" s="68"/>
      <c r="J2620" s="68"/>
      <c r="K2620" s="34"/>
      <c r="L2620" s="75">
        <v>2620</v>
      </c>
      <c r="M262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20" s="77" t="s">
        <v>178</v>
      </c>
      <c r="O2620" s="79">
        <v>44529.479571759257</v>
      </c>
      <c r="P2620" s="77" t="s">
        <v>3435</v>
      </c>
      <c r="Q2620" s="80" t="s">
        <v>3972</v>
      </c>
      <c r="R2620" s="77" t="s">
        <v>4018</v>
      </c>
      <c r="S2620" s="77"/>
      <c r="T2620" s="79">
        <v>44529.479571759257</v>
      </c>
      <c r="U2620" s="80" t="s">
        <v>6173</v>
      </c>
      <c r="V2620" s="77"/>
      <c r="W2620" s="77"/>
      <c r="X2620" s="81" t="s">
        <v>8172</v>
      </c>
      <c r="Y2620" s="77"/>
    </row>
    <row r="2621" spans="1:25" x14ac:dyDescent="0.25">
      <c r="A2621" s="62" t="s">
        <v>1596</v>
      </c>
      <c r="B2621" s="62" t="s">
        <v>1596</v>
      </c>
      <c r="C2621" s="63"/>
      <c r="D2621" s="64"/>
      <c r="E2621" s="65"/>
      <c r="F2621" s="66"/>
      <c r="G2621" s="63" t="str">
        <f>IF(Edges[[#This Row],[Relationship]]="Tweet","Skip","Show")</f>
        <v>Skip</v>
      </c>
      <c r="H2621" s="67"/>
      <c r="I2621" s="68"/>
      <c r="J2621" s="68"/>
      <c r="K2621" s="34"/>
      <c r="L2621" s="75">
        <v>2621</v>
      </c>
      <c r="M262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21" s="77" t="s">
        <v>178</v>
      </c>
      <c r="O2621" s="79">
        <v>44529.489722222221</v>
      </c>
      <c r="P2621" s="77" t="s">
        <v>3436</v>
      </c>
      <c r="Q2621" s="80" t="s">
        <v>3973</v>
      </c>
      <c r="R2621" s="77" t="s">
        <v>4018</v>
      </c>
      <c r="S2621" s="77"/>
      <c r="T2621" s="79">
        <v>44529.489722222221</v>
      </c>
      <c r="U2621" s="80" t="s">
        <v>6174</v>
      </c>
      <c r="V2621" s="77"/>
      <c r="W2621" s="77"/>
      <c r="X2621" s="81" t="s">
        <v>8173</v>
      </c>
      <c r="Y2621" s="77"/>
    </row>
    <row r="2622" spans="1:25" x14ac:dyDescent="0.25">
      <c r="A2622" s="62" t="s">
        <v>1596</v>
      </c>
      <c r="B2622" s="62" t="s">
        <v>1596</v>
      </c>
      <c r="C2622" s="63"/>
      <c r="D2622" s="64"/>
      <c r="E2622" s="65"/>
      <c r="F2622" s="66"/>
      <c r="G2622" s="63" t="str">
        <f>IF(Edges[[#This Row],[Relationship]]="Tweet","Skip","Show")</f>
        <v>Skip</v>
      </c>
      <c r="H2622" s="67"/>
      <c r="I2622" s="68"/>
      <c r="J2622" s="68"/>
      <c r="K2622" s="34"/>
      <c r="L2622" s="75">
        <v>2622</v>
      </c>
      <c r="M262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22" s="77" t="s">
        <v>178</v>
      </c>
      <c r="O2622" s="79">
        <v>44529.500439814816</v>
      </c>
      <c r="P2622" s="77" t="s">
        <v>3437</v>
      </c>
      <c r="Q2622" s="80" t="s">
        <v>3974</v>
      </c>
      <c r="R2622" s="77" t="s">
        <v>4018</v>
      </c>
      <c r="S2622" s="77"/>
      <c r="T2622" s="79">
        <v>44529.500439814816</v>
      </c>
      <c r="U2622" s="80" t="s">
        <v>6175</v>
      </c>
      <c r="V2622" s="77"/>
      <c r="W2622" s="77"/>
      <c r="X2622" s="81" t="s">
        <v>8174</v>
      </c>
      <c r="Y2622" s="77"/>
    </row>
    <row r="2623" spans="1:25" x14ac:dyDescent="0.25">
      <c r="A2623" s="62" t="s">
        <v>1596</v>
      </c>
      <c r="B2623" s="62" t="s">
        <v>1596</v>
      </c>
      <c r="C2623" s="63"/>
      <c r="D2623" s="64"/>
      <c r="E2623" s="65"/>
      <c r="F2623" s="66"/>
      <c r="G2623" s="63" t="str">
        <f>IF(Edges[[#This Row],[Relationship]]="Tweet","Skip","Show")</f>
        <v>Skip</v>
      </c>
      <c r="H2623" s="67"/>
      <c r="I2623" s="68"/>
      <c r="J2623" s="68"/>
      <c r="K2623" s="34"/>
      <c r="L2623" s="75">
        <v>2623</v>
      </c>
      <c r="M262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23" s="77" t="s">
        <v>178</v>
      </c>
      <c r="O2623" s="79">
        <v>44529.51053240741</v>
      </c>
      <c r="P2623" s="77" t="s">
        <v>3438</v>
      </c>
      <c r="Q2623" s="80" t="s">
        <v>3975</v>
      </c>
      <c r="R2623" s="77" t="s">
        <v>4018</v>
      </c>
      <c r="S2623" s="77"/>
      <c r="T2623" s="79">
        <v>44529.51053240741</v>
      </c>
      <c r="U2623" s="80" t="s">
        <v>6176</v>
      </c>
      <c r="V2623" s="77"/>
      <c r="W2623" s="77"/>
      <c r="X2623" s="81" t="s">
        <v>8175</v>
      </c>
      <c r="Y2623" s="77"/>
    </row>
    <row r="2624" spans="1:25" x14ac:dyDescent="0.25">
      <c r="A2624" s="62" t="s">
        <v>1596</v>
      </c>
      <c r="B2624" s="62" t="s">
        <v>1596</v>
      </c>
      <c r="C2624" s="63"/>
      <c r="D2624" s="64"/>
      <c r="E2624" s="65"/>
      <c r="F2624" s="66"/>
      <c r="G2624" s="63" t="str">
        <f>IF(Edges[[#This Row],[Relationship]]="Tweet","Skip","Show")</f>
        <v>Skip</v>
      </c>
      <c r="H2624" s="67"/>
      <c r="I2624" s="68"/>
      <c r="J2624" s="68"/>
      <c r="K2624" s="34"/>
      <c r="L2624" s="75">
        <v>2624</v>
      </c>
      <c r="M262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24" s="77" t="s">
        <v>178</v>
      </c>
      <c r="O2624" s="79">
        <v>44529.521354166667</v>
      </c>
      <c r="P2624" s="77" t="s">
        <v>3439</v>
      </c>
      <c r="Q2624" s="80" t="s">
        <v>3976</v>
      </c>
      <c r="R2624" s="77" t="s">
        <v>4018</v>
      </c>
      <c r="S2624" s="77"/>
      <c r="T2624" s="79">
        <v>44529.521354166667</v>
      </c>
      <c r="U2624" s="80" t="s">
        <v>6177</v>
      </c>
      <c r="V2624" s="77"/>
      <c r="W2624" s="77"/>
      <c r="X2624" s="81" t="s">
        <v>8176</v>
      </c>
      <c r="Y2624" s="77"/>
    </row>
    <row r="2625" spans="1:25" x14ac:dyDescent="0.25">
      <c r="A2625" s="62" t="s">
        <v>1597</v>
      </c>
      <c r="B2625" s="62" t="s">
        <v>1903</v>
      </c>
      <c r="C2625" s="63"/>
      <c r="D2625" s="64"/>
      <c r="E2625" s="65"/>
      <c r="F2625" s="66"/>
      <c r="G2625" s="63" t="str">
        <f>IF(Edges[[#This Row],[Relationship]]="Tweet","Skip","Show")</f>
        <v>Show</v>
      </c>
      <c r="H2625" s="67"/>
      <c r="I2625" s="68"/>
      <c r="J2625" s="68"/>
      <c r="K2625" s="34"/>
      <c r="L2625" s="75">
        <v>2625</v>
      </c>
      <c r="M262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25" s="77" t="s">
        <v>2279</v>
      </c>
      <c r="O2625" s="79">
        <v>44529.521365740744</v>
      </c>
      <c r="P2625" s="77" t="s">
        <v>3440</v>
      </c>
      <c r="Q2625" s="80" t="s">
        <v>3977</v>
      </c>
      <c r="R2625" s="77" t="s">
        <v>4018</v>
      </c>
      <c r="S2625" s="77"/>
      <c r="T2625" s="79">
        <v>44529.521365740744</v>
      </c>
      <c r="U2625" s="80" t="s">
        <v>6178</v>
      </c>
      <c r="V2625" s="77"/>
      <c r="W2625" s="77"/>
      <c r="X2625" s="81" t="s">
        <v>8177</v>
      </c>
      <c r="Y2625" s="81" t="s">
        <v>8501</v>
      </c>
    </row>
    <row r="2626" spans="1:25" x14ac:dyDescent="0.25">
      <c r="A2626" s="62" t="s">
        <v>1598</v>
      </c>
      <c r="B2626" s="62" t="s">
        <v>1598</v>
      </c>
      <c r="C2626" s="63"/>
      <c r="D2626" s="64"/>
      <c r="E2626" s="65"/>
      <c r="F2626" s="66"/>
      <c r="G2626" s="63" t="str">
        <f>IF(Edges[[#This Row],[Relationship]]="Tweet","Skip","Show")</f>
        <v>Skip</v>
      </c>
      <c r="H2626" s="67"/>
      <c r="I2626" s="68"/>
      <c r="J2626" s="68"/>
      <c r="K2626" s="34"/>
      <c r="L2626" s="75">
        <v>2626</v>
      </c>
      <c r="M262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26" s="77" t="s">
        <v>178</v>
      </c>
      <c r="O2626" s="79">
        <v>44529.260520833333</v>
      </c>
      <c r="P2626" s="77" t="s">
        <v>3441</v>
      </c>
      <c r="Q2626" s="80" t="s">
        <v>3978</v>
      </c>
      <c r="R2626" s="77" t="s">
        <v>4018</v>
      </c>
      <c r="S2626" s="77"/>
      <c r="T2626" s="79">
        <v>44529.260520833333</v>
      </c>
      <c r="U2626" s="80" t="s">
        <v>6179</v>
      </c>
      <c r="V2626" s="77"/>
      <c r="W2626" s="77"/>
      <c r="X2626" s="81" t="s">
        <v>8178</v>
      </c>
      <c r="Y2626" s="77"/>
    </row>
    <row r="2627" spans="1:25" x14ac:dyDescent="0.25">
      <c r="A2627" s="62" t="s">
        <v>1598</v>
      </c>
      <c r="B2627" s="62" t="s">
        <v>1598</v>
      </c>
      <c r="C2627" s="63"/>
      <c r="D2627" s="64"/>
      <c r="E2627" s="65"/>
      <c r="F2627" s="66"/>
      <c r="G2627" s="63" t="str">
        <f>IF(Edges[[#This Row],[Relationship]]="Tweet","Skip","Show")</f>
        <v>Skip</v>
      </c>
      <c r="H2627" s="67"/>
      <c r="I2627" s="68"/>
      <c r="J2627" s="68"/>
      <c r="K2627" s="34"/>
      <c r="L2627" s="75">
        <v>2627</v>
      </c>
      <c r="M262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27" s="77" t="s">
        <v>178</v>
      </c>
      <c r="O2627" s="79">
        <v>44529.270925925928</v>
      </c>
      <c r="P2627" s="77" t="s">
        <v>3442</v>
      </c>
      <c r="Q2627" s="80" t="s">
        <v>3979</v>
      </c>
      <c r="R2627" s="77" t="s">
        <v>4018</v>
      </c>
      <c r="S2627" s="77"/>
      <c r="T2627" s="79">
        <v>44529.270925925928</v>
      </c>
      <c r="U2627" s="80" t="s">
        <v>6180</v>
      </c>
      <c r="V2627" s="77"/>
      <c r="W2627" s="77"/>
      <c r="X2627" s="81" t="s">
        <v>8179</v>
      </c>
      <c r="Y2627" s="77"/>
    </row>
    <row r="2628" spans="1:25" x14ac:dyDescent="0.25">
      <c r="A2628" s="62" t="s">
        <v>1598</v>
      </c>
      <c r="B2628" s="62" t="s">
        <v>1598</v>
      </c>
      <c r="C2628" s="63"/>
      <c r="D2628" s="64"/>
      <c r="E2628" s="65"/>
      <c r="F2628" s="66"/>
      <c r="G2628" s="63" t="str">
        <f>IF(Edges[[#This Row],[Relationship]]="Tweet","Skip","Show")</f>
        <v>Skip</v>
      </c>
      <c r="H2628" s="67"/>
      <c r="I2628" s="68"/>
      <c r="J2628" s="68"/>
      <c r="K2628" s="34"/>
      <c r="L2628" s="75">
        <v>2628</v>
      </c>
      <c r="M262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28" s="77" t="s">
        <v>178</v>
      </c>
      <c r="O2628" s="79">
        <v>44529.281365740739</v>
      </c>
      <c r="P2628" s="77" t="s">
        <v>3443</v>
      </c>
      <c r="Q2628" s="80" t="s">
        <v>3980</v>
      </c>
      <c r="R2628" s="77" t="s">
        <v>4018</v>
      </c>
      <c r="S2628" s="77"/>
      <c r="T2628" s="79">
        <v>44529.281365740739</v>
      </c>
      <c r="U2628" s="80" t="s">
        <v>6181</v>
      </c>
      <c r="V2628" s="77"/>
      <c r="W2628" s="77"/>
      <c r="X2628" s="81" t="s">
        <v>8180</v>
      </c>
      <c r="Y2628" s="77"/>
    </row>
    <row r="2629" spans="1:25" x14ac:dyDescent="0.25">
      <c r="A2629" s="62" t="s">
        <v>1598</v>
      </c>
      <c r="B2629" s="62" t="s">
        <v>1598</v>
      </c>
      <c r="C2629" s="63"/>
      <c r="D2629" s="64"/>
      <c r="E2629" s="65"/>
      <c r="F2629" s="66"/>
      <c r="G2629" s="63" t="str">
        <f>IF(Edges[[#This Row],[Relationship]]="Tweet","Skip","Show")</f>
        <v>Skip</v>
      </c>
      <c r="H2629" s="67"/>
      <c r="I2629" s="68"/>
      <c r="J2629" s="68"/>
      <c r="K2629" s="34"/>
      <c r="L2629" s="75">
        <v>2629</v>
      </c>
      <c r="M262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29" s="77" t="s">
        <v>178</v>
      </c>
      <c r="O2629" s="79">
        <v>44529.323009259257</v>
      </c>
      <c r="P2629" s="77" t="s">
        <v>3444</v>
      </c>
      <c r="Q2629" s="80" t="s">
        <v>3981</v>
      </c>
      <c r="R2629" s="77" t="s">
        <v>4018</v>
      </c>
      <c r="S2629" s="77"/>
      <c r="T2629" s="79">
        <v>44529.323009259257</v>
      </c>
      <c r="U2629" s="80" t="s">
        <v>6182</v>
      </c>
      <c r="V2629" s="77"/>
      <c r="W2629" s="77"/>
      <c r="X2629" s="81" t="s">
        <v>8181</v>
      </c>
      <c r="Y2629" s="77"/>
    </row>
    <row r="2630" spans="1:25" x14ac:dyDescent="0.25">
      <c r="A2630" s="62" t="s">
        <v>1598</v>
      </c>
      <c r="B2630" s="62" t="s">
        <v>1598</v>
      </c>
      <c r="C2630" s="63"/>
      <c r="D2630" s="64"/>
      <c r="E2630" s="65"/>
      <c r="F2630" s="66"/>
      <c r="G2630" s="63" t="str">
        <f>IF(Edges[[#This Row],[Relationship]]="Tweet","Skip","Show")</f>
        <v>Skip</v>
      </c>
      <c r="H2630" s="67"/>
      <c r="I2630" s="68"/>
      <c r="J2630" s="68"/>
      <c r="K2630" s="34"/>
      <c r="L2630" s="75">
        <v>2630</v>
      </c>
      <c r="M263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30" s="77" t="s">
        <v>178</v>
      </c>
      <c r="O2630" s="79">
        <v>44529.354641203703</v>
      </c>
      <c r="P2630" s="77" t="s">
        <v>3445</v>
      </c>
      <c r="Q2630" s="80" t="s">
        <v>3982</v>
      </c>
      <c r="R2630" s="77" t="s">
        <v>4018</v>
      </c>
      <c r="S2630" s="77"/>
      <c r="T2630" s="79">
        <v>44529.354641203703</v>
      </c>
      <c r="U2630" s="80" t="s">
        <v>6183</v>
      </c>
      <c r="V2630" s="77"/>
      <c r="W2630" s="77"/>
      <c r="X2630" s="81" t="s">
        <v>8182</v>
      </c>
      <c r="Y2630" s="77"/>
    </row>
    <row r="2631" spans="1:25" x14ac:dyDescent="0.25">
      <c r="A2631" s="62" t="s">
        <v>1598</v>
      </c>
      <c r="B2631" s="62" t="s">
        <v>1598</v>
      </c>
      <c r="C2631" s="63"/>
      <c r="D2631" s="64"/>
      <c r="E2631" s="65"/>
      <c r="F2631" s="66"/>
      <c r="G2631" s="63" t="str">
        <f>IF(Edges[[#This Row],[Relationship]]="Tweet","Skip","Show")</f>
        <v>Skip</v>
      </c>
      <c r="H2631" s="67"/>
      <c r="I2631" s="68"/>
      <c r="J2631" s="68"/>
      <c r="K2631" s="34"/>
      <c r="L2631" s="75">
        <v>2631</v>
      </c>
      <c r="M263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31" s="77" t="s">
        <v>178</v>
      </c>
      <c r="O2631" s="79">
        <v>44529.39638888889</v>
      </c>
      <c r="P2631" s="77" t="s">
        <v>3446</v>
      </c>
      <c r="Q2631" s="80" t="s">
        <v>3983</v>
      </c>
      <c r="R2631" s="77" t="s">
        <v>4018</v>
      </c>
      <c r="S2631" s="77"/>
      <c r="T2631" s="79">
        <v>44529.39638888889</v>
      </c>
      <c r="U2631" s="80" t="s">
        <v>6184</v>
      </c>
      <c r="V2631" s="77"/>
      <c r="W2631" s="77"/>
      <c r="X2631" s="81" t="s">
        <v>8183</v>
      </c>
      <c r="Y2631" s="77"/>
    </row>
    <row r="2632" spans="1:25" x14ac:dyDescent="0.25">
      <c r="A2632" s="62" t="s">
        <v>1598</v>
      </c>
      <c r="B2632" s="62" t="s">
        <v>1598</v>
      </c>
      <c r="C2632" s="63"/>
      <c r="D2632" s="64"/>
      <c r="E2632" s="65"/>
      <c r="F2632" s="66"/>
      <c r="G2632" s="63" t="str">
        <f>IF(Edges[[#This Row],[Relationship]]="Tweet","Skip","Show")</f>
        <v>Skip</v>
      </c>
      <c r="H2632" s="67"/>
      <c r="I2632" s="68"/>
      <c r="J2632" s="68"/>
      <c r="K2632" s="34"/>
      <c r="L2632" s="75">
        <v>2632</v>
      </c>
      <c r="M263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32" s="77" t="s">
        <v>178</v>
      </c>
      <c r="O2632" s="79">
        <v>44529.417025462964</v>
      </c>
      <c r="P2632" s="77" t="s">
        <v>3447</v>
      </c>
      <c r="Q2632" s="80" t="s">
        <v>3984</v>
      </c>
      <c r="R2632" s="77" t="s">
        <v>4018</v>
      </c>
      <c r="S2632" s="77"/>
      <c r="T2632" s="79">
        <v>44529.417025462964</v>
      </c>
      <c r="U2632" s="80" t="s">
        <v>6185</v>
      </c>
      <c r="V2632" s="77"/>
      <c r="W2632" s="77"/>
      <c r="X2632" s="81" t="s">
        <v>8184</v>
      </c>
      <c r="Y2632" s="77"/>
    </row>
    <row r="2633" spans="1:25" x14ac:dyDescent="0.25">
      <c r="A2633" s="62" t="s">
        <v>1598</v>
      </c>
      <c r="B2633" s="62" t="s">
        <v>1598</v>
      </c>
      <c r="C2633" s="63"/>
      <c r="D2633" s="64"/>
      <c r="E2633" s="65"/>
      <c r="F2633" s="66"/>
      <c r="G2633" s="63" t="str">
        <f>IF(Edges[[#This Row],[Relationship]]="Tweet","Skip","Show")</f>
        <v>Skip</v>
      </c>
      <c r="H2633" s="67"/>
      <c r="I2633" s="68"/>
      <c r="J2633" s="68"/>
      <c r="K2633" s="34"/>
      <c r="L2633" s="75">
        <v>2633</v>
      </c>
      <c r="M263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33" s="77" t="s">
        <v>178</v>
      </c>
      <c r="O2633" s="79">
        <v>44529.437858796293</v>
      </c>
      <c r="P2633" s="77" t="s">
        <v>3448</v>
      </c>
      <c r="Q2633" s="80" t="s">
        <v>3985</v>
      </c>
      <c r="R2633" s="77" t="s">
        <v>4018</v>
      </c>
      <c r="S2633" s="77"/>
      <c r="T2633" s="79">
        <v>44529.437858796293</v>
      </c>
      <c r="U2633" s="80" t="s">
        <v>6186</v>
      </c>
      <c r="V2633" s="77"/>
      <c r="W2633" s="77"/>
      <c r="X2633" s="81" t="s">
        <v>8185</v>
      </c>
      <c r="Y2633" s="77"/>
    </row>
    <row r="2634" spans="1:25" x14ac:dyDescent="0.25">
      <c r="A2634" s="62" t="s">
        <v>1598</v>
      </c>
      <c r="B2634" s="62" t="s">
        <v>1598</v>
      </c>
      <c r="C2634" s="63"/>
      <c r="D2634" s="64"/>
      <c r="E2634" s="65"/>
      <c r="F2634" s="66"/>
      <c r="G2634" s="63" t="str">
        <f>IF(Edges[[#This Row],[Relationship]]="Tweet","Skip","Show")</f>
        <v>Skip</v>
      </c>
      <c r="H2634" s="67"/>
      <c r="I2634" s="68"/>
      <c r="J2634" s="68"/>
      <c r="K2634" s="34"/>
      <c r="L2634" s="75">
        <v>2634</v>
      </c>
      <c r="M263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34" s="77" t="s">
        <v>178</v>
      </c>
      <c r="O2634" s="79">
        <v>44529.448217592595</v>
      </c>
      <c r="P2634" s="77" t="s">
        <v>3449</v>
      </c>
      <c r="Q2634" s="80" t="s">
        <v>3986</v>
      </c>
      <c r="R2634" s="77" t="s">
        <v>4018</v>
      </c>
      <c r="S2634" s="77"/>
      <c r="T2634" s="79">
        <v>44529.448217592595</v>
      </c>
      <c r="U2634" s="80" t="s">
        <v>6187</v>
      </c>
      <c r="V2634" s="77"/>
      <c r="W2634" s="77"/>
      <c r="X2634" s="81" t="s">
        <v>8186</v>
      </c>
      <c r="Y2634" s="77"/>
    </row>
    <row r="2635" spans="1:25" x14ac:dyDescent="0.25">
      <c r="A2635" s="62" t="s">
        <v>1598</v>
      </c>
      <c r="B2635" s="62" t="s">
        <v>1598</v>
      </c>
      <c r="C2635" s="63"/>
      <c r="D2635" s="64"/>
      <c r="E2635" s="65"/>
      <c r="F2635" s="66"/>
      <c r="G2635" s="63" t="str">
        <f>IF(Edges[[#This Row],[Relationship]]="Tweet","Skip","Show")</f>
        <v>Skip</v>
      </c>
      <c r="H2635" s="67"/>
      <c r="I2635" s="68"/>
      <c r="J2635" s="68"/>
      <c r="K2635" s="34"/>
      <c r="L2635" s="75">
        <v>2635</v>
      </c>
      <c r="M263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35" s="77" t="s">
        <v>178</v>
      </c>
      <c r="O2635" s="79">
        <v>44529.458865740744</v>
      </c>
      <c r="P2635" s="77" t="s">
        <v>3450</v>
      </c>
      <c r="Q2635" s="80" t="s">
        <v>3987</v>
      </c>
      <c r="R2635" s="77" t="s">
        <v>4018</v>
      </c>
      <c r="S2635" s="77"/>
      <c r="T2635" s="79">
        <v>44529.458865740744</v>
      </c>
      <c r="U2635" s="80" t="s">
        <v>6188</v>
      </c>
      <c r="V2635" s="77"/>
      <c r="W2635" s="77"/>
      <c r="X2635" s="81" t="s">
        <v>8187</v>
      </c>
      <c r="Y2635" s="77"/>
    </row>
    <row r="2636" spans="1:25" x14ac:dyDescent="0.25">
      <c r="A2636" s="62" t="s">
        <v>1598</v>
      </c>
      <c r="B2636" s="62" t="s">
        <v>1598</v>
      </c>
      <c r="C2636" s="63"/>
      <c r="D2636" s="64"/>
      <c r="E2636" s="65"/>
      <c r="F2636" s="66"/>
      <c r="G2636" s="63" t="str">
        <f>IF(Edges[[#This Row],[Relationship]]="Tweet","Skip","Show")</f>
        <v>Skip</v>
      </c>
      <c r="H2636" s="67"/>
      <c r="I2636" s="68"/>
      <c r="J2636" s="68"/>
      <c r="K2636" s="34"/>
      <c r="L2636" s="75">
        <v>2636</v>
      </c>
      <c r="M263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36" s="77" t="s">
        <v>178</v>
      </c>
      <c r="O2636" s="79">
        <v>44529.468842592592</v>
      </c>
      <c r="P2636" s="77" t="s">
        <v>3451</v>
      </c>
      <c r="Q2636" s="80" t="s">
        <v>3988</v>
      </c>
      <c r="R2636" s="77" t="s">
        <v>4018</v>
      </c>
      <c r="S2636" s="77"/>
      <c r="T2636" s="79">
        <v>44529.468842592592</v>
      </c>
      <c r="U2636" s="80" t="s">
        <v>6189</v>
      </c>
      <c r="V2636" s="77"/>
      <c r="W2636" s="77"/>
      <c r="X2636" s="81" t="s">
        <v>8188</v>
      </c>
      <c r="Y2636" s="77"/>
    </row>
    <row r="2637" spans="1:25" x14ac:dyDescent="0.25">
      <c r="A2637" s="62" t="s">
        <v>1598</v>
      </c>
      <c r="B2637" s="62" t="s">
        <v>1598</v>
      </c>
      <c r="C2637" s="63"/>
      <c r="D2637" s="64"/>
      <c r="E2637" s="65"/>
      <c r="F2637" s="66"/>
      <c r="G2637" s="63" t="str">
        <f>IF(Edges[[#This Row],[Relationship]]="Tweet","Skip","Show")</f>
        <v>Skip</v>
      </c>
      <c r="H2637" s="67"/>
      <c r="I2637" s="68"/>
      <c r="J2637" s="68"/>
      <c r="K2637" s="34"/>
      <c r="L2637" s="75">
        <v>2637</v>
      </c>
      <c r="M263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37" s="77" t="s">
        <v>178</v>
      </c>
      <c r="O2637" s="79">
        <v>44529.479571759257</v>
      </c>
      <c r="P2637" s="77" t="s">
        <v>3452</v>
      </c>
      <c r="Q2637" s="80" t="s">
        <v>3989</v>
      </c>
      <c r="R2637" s="77" t="s">
        <v>4018</v>
      </c>
      <c r="S2637" s="77"/>
      <c r="T2637" s="79">
        <v>44529.479571759257</v>
      </c>
      <c r="U2637" s="80" t="s">
        <v>6190</v>
      </c>
      <c r="V2637" s="77"/>
      <c r="W2637" s="77"/>
      <c r="X2637" s="81" t="s">
        <v>8189</v>
      </c>
      <c r="Y2637" s="77"/>
    </row>
    <row r="2638" spans="1:25" x14ac:dyDescent="0.25">
      <c r="A2638" s="62" t="s">
        <v>1598</v>
      </c>
      <c r="B2638" s="62" t="s">
        <v>1598</v>
      </c>
      <c r="C2638" s="63"/>
      <c r="D2638" s="64"/>
      <c r="E2638" s="65"/>
      <c r="F2638" s="66"/>
      <c r="G2638" s="63" t="str">
        <f>IF(Edges[[#This Row],[Relationship]]="Tweet","Skip","Show")</f>
        <v>Skip</v>
      </c>
      <c r="H2638" s="67"/>
      <c r="I2638" s="68"/>
      <c r="J2638" s="68"/>
      <c r="K2638" s="34"/>
      <c r="L2638" s="75">
        <v>2638</v>
      </c>
      <c r="M263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38" s="77" t="s">
        <v>178</v>
      </c>
      <c r="O2638" s="79">
        <v>44529.489733796298</v>
      </c>
      <c r="P2638" s="77" t="s">
        <v>3453</v>
      </c>
      <c r="Q2638" s="80" t="s">
        <v>3990</v>
      </c>
      <c r="R2638" s="77" t="s">
        <v>4018</v>
      </c>
      <c r="S2638" s="77"/>
      <c r="T2638" s="79">
        <v>44529.489733796298</v>
      </c>
      <c r="U2638" s="80" t="s">
        <v>6191</v>
      </c>
      <c r="V2638" s="77"/>
      <c r="W2638" s="77"/>
      <c r="X2638" s="81" t="s">
        <v>8190</v>
      </c>
      <c r="Y2638" s="77"/>
    </row>
    <row r="2639" spans="1:25" x14ac:dyDescent="0.25">
      <c r="A2639" s="62" t="s">
        <v>1598</v>
      </c>
      <c r="B2639" s="62" t="s">
        <v>1598</v>
      </c>
      <c r="C2639" s="63"/>
      <c r="D2639" s="64"/>
      <c r="E2639" s="65"/>
      <c r="F2639" s="66"/>
      <c r="G2639" s="63" t="str">
        <f>IF(Edges[[#This Row],[Relationship]]="Tweet","Skip","Show")</f>
        <v>Skip</v>
      </c>
      <c r="H2639" s="67"/>
      <c r="I2639" s="68"/>
      <c r="J2639" s="68"/>
      <c r="K2639" s="34"/>
      <c r="L2639" s="75">
        <v>2639</v>
      </c>
      <c r="M263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39" s="77" t="s">
        <v>178</v>
      </c>
      <c r="O2639" s="79">
        <v>44529.521377314813</v>
      </c>
      <c r="P2639" s="77" t="s">
        <v>3454</v>
      </c>
      <c r="Q2639" s="80" t="s">
        <v>3991</v>
      </c>
      <c r="R2639" s="77" t="s">
        <v>4018</v>
      </c>
      <c r="S2639" s="77"/>
      <c r="T2639" s="79">
        <v>44529.521377314813</v>
      </c>
      <c r="U2639" s="80" t="s">
        <v>6192</v>
      </c>
      <c r="V2639" s="77"/>
      <c r="W2639" s="77"/>
      <c r="X2639" s="81" t="s">
        <v>8191</v>
      </c>
      <c r="Y2639" s="77"/>
    </row>
    <row r="2640" spans="1:25" x14ac:dyDescent="0.25">
      <c r="A2640" s="62" t="s">
        <v>1599</v>
      </c>
      <c r="B2640" s="62" t="s">
        <v>1599</v>
      </c>
      <c r="C2640" s="63"/>
      <c r="D2640" s="64"/>
      <c r="E2640" s="65"/>
      <c r="F2640" s="66"/>
      <c r="G2640" s="63" t="str">
        <f>IF(Edges[[#This Row],[Relationship]]="Tweet","Skip","Show")</f>
        <v>Skip</v>
      </c>
      <c r="H2640" s="67"/>
      <c r="I2640" s="68"/>
      <c r="J2640" s="68"/>
      <c r="K2640" s="34"/>
      <c r="L2640" s="75">
        <v>2640</v>
      </c>
      <c r="M264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40" s="77" t="s">
        <v>178</v>
      </c>
      <c r="O2640" s="79">
        <v>44529.520555555559</v>
      </c>
      <c r="P2640" s="77" t="s">
        <v>3455</v>
      </c>
      <c r="Q2640" s="80" t="s">
        <v>3992</v>
      </c>
      <c r="R2640" s="77" t="s">
        <v>4018</v>
      </c>
      <c r="S2640" s="77" t="s">
        <v>4274</v>
      </c>
      <c r="T2640" s="79">
        <v>44529.520555555559</v>
      </c>
      <c r="U2640" s="80" t="s">
        <v>6193</v>
      </c>
      <c r="V2640" s="77"/>
      <c r="W2640" s="77"/>
      <c r="X2640" s="81" t="s">
        <v>8192</v>
      </c>
      <c r="Y2640" s="77"/>
    </row>
    <row r="2641" spans="1:25" x14ac:dyDescent="0.25">
      <c r="A2641" s="62" t="s">
        <v>1599</v>
      </c>
      <c r="B2641" s="62" t="s">
        <v>1599</v>
      </c>
      <c r="C2641" s="63"/>
      <c r="D2641" s="64"/>
      <c r="E2641" s="65"/>
      <c r="F2641" s="66"/>
      <c r="G2641" s="63" t="str">
        <f>IF(Edges[[#This Row],[Relationship]]="Tweet","Skip","Show")</f>
        <v>Skip</v>
      </c>
      <c r="H2641" s="67"/>
      <c r="I2641" s="68"/>
      <c r="J2641" s="68"/>
      <c r="K2641" s="34"/>
      <c r="L2641" s="75">
        <v>2641</v>
      </c>
      <c r="M264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41" s="77" t="s">
        <v>178</v>
      </c>
      <c r="O2641" s="79">
        <v>44529.52138888889</v>
      </c>
      <c r="P2641" s="77" t="s">
        <v>3456</v>
      </c>
      <c r="Q2641" s="80" t="s">
        <v>3993</v>
      </c>
      <c r="R2641" s="77" t="s">
        <v>4018</v>
      </c>
      <c r="S2641" s="77" t="s">
        <v>4275</v>
      </c>
      <c r="T2641" s="79">
        <v>44529.52138888889</v>
      </c>
      <c r="U2641" s="80" t="s">
        <v>6194</v>
      </c>
      <c r="V2641" s="77"/>
      <c r="W2641" s="77"/>
      <c r="X2641" s="81" t="s">
        <v>8193</v>
      </c>
      <c r="Y2641" s="77"/>
    </row>
    <row r="2642" spans="1:25" x14ac:dyDescent="0.25">
      <c r="A2642" s="62" t="s">
        <v>1600</v>
      </c>
      <c r="B2642" s="62" t="s">
        <v>2263</v>
      </c>
      <c r="C2642" s="63"/>
      <c r="D2642" s="64"/>
      <c r="E2642" s="65"/>
      <c r="F2642" s="66"/>
      <c r="G2642" s="63" t="str">
        <f>IF(Edges[[#This Row],[Relationship]]="Tweet","Skip","Show")</f>
        <v>Show</v>
      </c>
      <c r="H2642" s="67"/>
      <c r="I2642" s="68"/>
      <c r="J2642" s="68"/>
      <c r="K2642" s="34"/>
      <c r="L2642" s="75">
        <v>2642</v>
      </c>
      <c r="M264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42" s="77" t="s">
        <v>2278</v>
      </c>
      <c r="O2642" s="79">
        <v>44529.521458333336</v>
      </c>
      <c r="P2642" s="77" t="s">
        <v>3457</v>
      </c>
      <c r="Q2642" s="77"/>
      <c r="R2642" s="77"/>
      <c r="S2642" s="77" t="s">
        <v>4276</v>
      </c>
      <c r="T2642" s="79">
        <v>44529.521458333336</v>
      </c>
      <c r="U2642" s="80" t="s">
        <v>6195</v>
      </c>
      <c r="V2642" s="77"/>
      <c r="W2642" s="77"/>
      <c r="X2642" s="81" t="s">
        <v>8194</v>
      </c>
      <c r="Y2642" s="77"/>
    </row>
    <row r="2643" spans="1:25" x14ac:dyDescent="0.25">
      <c r="A2643" s="62" t="s">
        <v>1601</v>
      </c>
      <c r="B2643" s="62" t="s">
        <v>1601</v>
      </c>
      <c r="C2643" s="63"/>
      <c r="D2643" s="64"/>
      <c r="E2643" s="65"/>
      <c r="F2643" s="66"/>
      <c r="G2643" s="63" t="str">
        <f>IF(Edges[[#This Row],[Relationship]]="Tweet","Skip","Show")</f>
        <v>Skip</v>
      </c>
      <c r="H2643" s="67"/>
      <c r="I2643" s="68"/>
      <c r="J2643" s="68"/>
      <c r="K2643" s="34"/>
      <c r="L2643" s="75">
        <v>2643</v>
      </c>
      <c r="M264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43" s="77" t="s">
        <v>178</v>
      </c>
      <c r="O2643" s="79">
        <v>44529.276898148149</v>
      </c>
      <c r="P2643" s="77" t="s">
        <v>3458</v>
      </c>
      <c r="Q2643" s="80" t="s">
        <v>3994</v>
      </c>
      <c r="R2643" s="77" t="s">
        <v>4018</v>
      </c>
      <c r="S2643" s="77"/>
      <c r="T2643" s="79">
        <v>44529.276898148149</v>
      </c>
      <c r="U2643" s="80" t="s">
        <v>6196</v>
      </c>
      <c r="V2643" s="77"/>
      <c r="W2643" s="77"/>
      <c r="X2643" s="81" t="s">
        <v>8195</v>
      </c>
      <c r="Y2643" s="77"/>
    </row>
    <row r="2644" spans="1:25" x14ac:dyDescent="0.25">
      <c r="A2644" s="62" t="s">
        <v>1601</v>
      </c>
      <c r="B2644" s="62" t="s">
        <v>1601</v>
      </c>
      <c r="C2644" s="63"/>
      <c r="D2644" s="64"/>
      <c r="E2644" s="65"/>
      <c r="F2644" s="66"/>
      <c r="G2644" s="63" t="str">
        <f>IF(Edges[[#This Row],[Relationship]]="Tweet","Skip","Show")</f>
        <v>Skip</v>
      </c>
      <c r="H2644" s="67"/>
      <c r="I2644" s="68"/>
      <c r="J2644" s="68"/>
      <c r="K2644" s="34"/>
      <c r="L2644" s="75">
        <v>2644</v>
      </c>
      <c r="M264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44" s="77" t="s">
        <v>178</v>
      </c>
      <c r="O2644" s="79">
        <v>44529.521574074075</v>
      </c>
      <c r="P2644" s="77" t="s">
        <v>3459</v>
      </c>
      <c r="Q2644" s="77" t="s">
        <v>3995</v>
      </c>
      <c r="R2644" s="77" t="s">
        <v>4099</v>
      </c>
      <c r="S2644" s="77" t="s">
        <v>4277</v>
      </c>
      <c r="T2644" s="79">
        <v>44529.521574074075</v>
      </c>
      <c r="U2644" s="80" t="s">
        <v>6197</v>
      </c>
      <c r="V2644" s="77"/>
      <c r="W2644" s="77"/>
      <c r="X2644" s="81" t="s">
        <v>8196</v>
      </c>
      <c r="Y2644" s="77"/>
    </row>
    <row r="2645" spans="1:25" x14ac:dyDescent="0.25">
      <c r="A2645" s="62" t="s">
        <v>1602</v>
      </c>
      <c r="B2645" s="62" t="s">
        <v>1602</v>
      </c>
      <c r="C2645" s="63"/>
      <c r="D2645" s="64"/>
      <c r="E2645" s="65"/>
      <c r="F2645" s="66"/>
      <c r="G2645" s="63" t="str">
        <f>IF(Edges[[#This Row],[Relationship]]="Tweet","Skip","Show")</f>
        <v>Skip</v>
      </c>
      <c r="H2645" s="67"/>
      <c r="I2645" s="68"/>
      <c r="J2645" s="68"/>
      <c r="K2645" s="34"/>
      <c r="L2645" s="75">
        <v>2645</v>
      </c>
      <c r="M264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45" s="77" t="s">
        <v>178</v>
      </c>
      <c r="O2645" s="79">
        <v>44529.521631944444</v>
      </c>
      <c r="P2645" s="77" t="s">
        <v>3460</v>
      </c>
      <c r="Q2645" s="80" t="s">
        <v>3996</v>
      </c>
      <c r="R2645" s="77" t="s">
        <v>4018</v>
      </c>
      <c r="S2645" s="77"/>
      <c r="T2645" s="79">
        <v>44529.521631944444</v>
      </c>
      <c r="U2645" s="80" t="s">
        <v>6198</v>
      </c>
      <c r="V2645" s="77"/>
      <c r="W2645" s="77"/>
      <c r="X2645" s="81" t="s">
        <v>8197</v>
      </c>
      <c r="Y2645" s="77"/>
    </row>
    <row r="2646" spans="1:25" x14ac:dyDescent="0.25">
      <c r="A2646" s="62" t="s">
        <v>1603</v>
      </c>
      <c r="B2646" s="62" t="s">
        <v>1663</v>
      </c>
      <c r="C2646" s="63"/>
      <c r="D2646" s="64"/>
      <c r="E2646" s="65"/>
      <c r="F2646" s="66"/>
      <c r="G2646" s="63" t="str">
        <f>IF(Edges[[#This Row],[Relationship]]="Tweet","Skip","Show")</f>
        <v>Show</v>
      </c>
      <c r="H2646" s="67"/>
      <c r="I2646" s="68"/>
      <c r="J2646" s="68"/>
      <c r="K2646" s="34"/>
      <c r="L2646" s="75">
        <v>2646</v>
      </c>
      <c r="M264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46" s="77" t="s">
        <v>2278</v>
      </c>
      <c r="O2646" s="79">
        <v>44529.295497685183</v>
      </c>
      <c r="P2646" s="77" t="s">
        <v>2418</v>
      </c>
      <c r="Q2646" s="77"/>
      <c r="R2646" s="77"/>
      <c r="S2646" s="77"/>
      <c r="T2646" s="79">
        <v>44529.295497685183</v>
      </c>
      <c r="U2646" s="80" t="s">
        <v>6199</v>
      </c>
      <c r="V2646" s="77"/>
      <c r="W2646" s="77"/>
      <c r="X2646" s="81" t="s">
        <v>8198</v>
      </c>
      <c r="Y2646" s="77"/>
    </row>
    <row r="2647" spans="1:25" x14ac:dyDescent="0.25">
      <c r="A2647" s="62" t="s">
        <v>1603</v>
      </c>
      <c r="B2647" s="62" t="s">
        <v>1664</v>
      </c>
      <c r="C2647" s="63"/>
      <c r="D2647" s="64"/>
      <c r="E2647" s="65"/>
      <c r="F2647" s="66"/>
      <c r="G2647" s="63" t="str">
        <f>IF(Edges[[#This Row],[Relationship]]="Tweet","Skip","Show")</f>
        <v>Show</v>
      </c>
      <c r="H2647" s="67"/>
      <c r="I2647" s="68"/>
      <c r="J2647" s="68"/>
      <c r="K2647" s="34"/>
      <c r="L2647" s="75">
        <v>2647</v>
      </c>
      <c r="M264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47" s="77" t="s">
        <v>2278</v>
      </c>
      <c r="O2647" s="79">
        <v>44529.295497685183</v>
      </c>
      <c r="P2647" s="77" t="s">
        <v>2418</v>
      </c>
      <c r="Q2647" s="77"/>
      <c r="R2647" s="77"/>
      <c r="S2647" s="77"/>
      <c r="T2647" s="79">
        <v>44529.295497685183</v>
      </c>
      <c r="U2647" s="80" t="s">
        <v>6199</v>
      </c>
      <c r="V2647" s="77"/>
      <c r="W2647" s="77"/>
      <c r="X2647" s="81" t="s">
        <v>8198</v>
      </c>
      <c r="Y2647" s="77"/>
    </row>
    <row r="2648" spans="1:25" x14ac:dyDescent="0.25">
      <c r="A2648" s="62" t="s">
        <v>1603</v>
      </c>
      <c r="B2648" s="62" t="s">
        <v>1783</v>
      </c>
      <c r="C2648" s="63"/>
      <c r="D2648" s="64"/>
      <c r="E2648" s="65"/>
      <c r="F2648" s="66"/>
      <c r="G2648" s="63" t="str">
        <f>IF(Edges[[#This Row],[Relationship]]="Tweet","Skip","Show")</f>
        <v>Show</v>
      </c>
      <c r="H2648" s="67"/>
      <c r="I2648" s="68"/>
      <c r="J2648" s="68"/>
      <c r="K2648" s="34"/>
      <c r="L2648" s="75">
        <v>2648</v>
      </c>
      <c r="M264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48" s="77" t="s">
        <v>2278</v>
      </c>
      <c r="O2648" s="79">
        <v>44529.314259259256</v>
      </c>
      <c r="P2648" s="77" t="s">
        <v>2427</v>
      </c>
      <c r="Q2648" s="77"/>
      <c r="R2648" s="77"/>
      <c r="S2648" s="77" t="s">
        <v>4124</v>
      </c>
      <c r="T2648" s="79">
        <v>44529.314259259256</v>
      </c>
      <c r="U2648" s="80" t="s">
        <v>6200</v>
      </c>
      <c r="V2648" s="77"/>
      <c r="W2648" s="77"/>
      <c r="X2648" s="81" t="s">
        <v>8199</v>
      </c>
      <c r="Y2648" s="77"/>
    </row>
    <row r="2649" spans="1:25" x14ac:dyDescent="0.25">
      <c r="A2649" s="62" t="s">
        <v>1603</v>
      </c>
      <c r="B2649" s="62" t="s">
        <v>1784</v>
      </c>
      <c r="C2649" s="63"/>
      <c r="D2649" s="64"/>
      <c r="E2649" s="65"/>
      <c r="F2649" s="66"/>
      <c r="G2649" s="63" t="str">
        <f>IF(Edges[[#This Row],[Relationship]]="Tweet","Skip","Show")</f>
        <v>Show</v>
      </c>
      <c r="H2649" s="67"/>
      <c r="I2649" s="68"/>
      <c r="J2649" s="68"/>
      <c r="K2649" s="34"/>
      <c r="L2649" s="75">
        <v>2649</v>
      </c>
      <c r="M264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49" s="77" t="s">
        <v>2278</v>
      </c>
      <c r="O2649" s="79">
        <v>44529.314259259256</v>
      </c>
      <c r="P2649" s="77" t="s">
        <v>2427</v>
      </c>
      <c r="Q2649" s="77"/>
      <c r="R2649" s="77"/>
      <c r="S2649" s="77" t="s">
        <v>4124</v>
      </c>
      <c r="T2649" s="79">
        <v>44529.314259259256</v>
      </c>
      <c r="U2649" s="80" t="s">
        <v>6200</v>
      </c>
      <c r="V2649" s="77"/>
      <c r="W2649" s="77"/>
      <c r="X2649" s="81" t="s">
        <v>8199</v>
      </c>
      <c r="Y2649" s="77"/>
    </row>
    <row r="2650" spans="1:25" x14ac:dyDescent="0.25">
      <c r="A2650" s="62" t="s">
        <v>1603</v>
      </c>
      <c r="B2650" s="62" t="s">
        <v>1668</v>
      </c>
      <c r="C2650" s="63"/>
      <c r="D2650" s="64"/>
      <c r="E2650" s="65"/>
      <c r="F2650" s="66"/>
      <c r="G2650" s="63" t="str">
        <f>IF(Edges[[#This Row],[Relationship]]="Tweet","Skip","Show")</f>
        <v>Show</v>
      </c>
      <c r="H2650" s="67"/>
      <c r="I2650" s="68"/>
      <c r="J2650" s="68"/>
      <c r="K2650" s="34"/>
      <c r="L2650" s="75">
        <v>2650</v>
      </c>
      <c r="M265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50" s="77" t="s">
        <v>2278</v>
      </c>
      <c r="O2650" s="79">
        <v>44529.314259259256</v>
      </c>
      <c r="P2650" s="77" t="s">
        <v>2427</v>
      </c>
      <c r="Q2650" s="77"/>
      <c r="R2650" s="77"/>
      <c r="S2650" s="77" t="s">
        <v>4124</v>
      </c>
      <c r="T2650" s="79">
        <v>44529.314259259256</v>
      </c>
      <c r="U2650" s="80" t="s">
        <v>6200</v>
      </c>
      <c r="V2650" s="77"/>
      <c r="W2650" s="77"/>
      <c r="X2650" s="81" t="s">
        <v>8199</v>
      </c>
      <c r="Y2650" s="77"/>
    </row>
    <row r="2651" spans="1:25" x14ac:dyDescent="0.25">
      <c r="A2651" s="62" t="s">
        <v>1603</v>
      </c>
      <c r="B2651" s="62" t="s">
        <v>1627</v>
      </c>
      <c r="C2651" s="63"/>
      <c r="D2651" s="64"/>
      <c r="E2651" s="65"/>
      <c r="F2651" s="66"/>
      <c r="G2651" s="63" t="str">
        <f>IF(Edges[[#This Row],[Relationship]]="Tweet","Skip","Show")</f>
        <v>Show</v>
      </c>
      <c r="H2651" s="67"/>
      <c r="I2651" s="68"/>
      <c r="J2651" s="68"/>
      <c r="K2651" s="34"/>
      <c r="L2651" s="75">
        <v>2651</v>
      </c>
      <c r="M265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51" s="77" t="s">
        <v>2278</v>
      </c>
      <c r="O2651" s="79">
        <v>44529.521643518521</v>
      </c>
      <c r="P2651" s="77" t="s">
        <v>3073</v>
      </c>
      <c r="Q2651" s="77"/>
      <c r="R2651" s="77"/>
      <c r="S2651" s="77"/>
      <c r="T2651" s="79">
        <v>44529.521643518521</v>
      </c>
      <c r="U2651" s="80" t="s">
        <v>6201</v>
      </c>
      <c r="V2651" s="77"/>
      <c r="W2651" s="77"/>
      <c r="X2651" s="81" t="s">
        <v>8200</v>
      </c>
      <c r="Y2651" s="77"/>
    </row>
    <row r="2652" spans="1:25" x14ac:dyDescent="0.25">
      <c r="A2652" s="62" t="s">
        <v>1604</v>
      </c>
      <c r="B2652" s="62" t="s">
        <v>1604</v>
      </c>
      <c r="C2652" s="63"/>
      <c r="D2652" s="64"/>
      <c r="E2652" s="65"/>
      <c r="F2652" s="66"/>
      <c r="G2652" s="63" t="str">
        <f>IF(Edges[[#This Row],[Relationship]]="Tweet","Skip","Show")</f>
        <v>Skip</v>
      </c>
      <c r="H2652" s="67"/>
      <c r="I2652" s="68"/>
      <c r="J2652" s="68"/>
      <c r="K2652" s="34"/>
      <c r="L2652" s="75">
        <v>2652</v>
      </c>
      <c r="M265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52" s="77" t="s">
        <v>178</v>
      </c>
      <c r="O2652" s="79">
        <v>44529.52175925926</v>
      </c>
      <c r="P2652" s="77" t="s">
        <v>3461</v>
      </c>
      <c r="Q2652" s="80" t="s">
        <v>3997</v>
      </c>
      <c r="R2652" s="77" t="s">
        <v>4100</v>
      </c>
      <c r="S2652" s="77"/>
      <c r="T2652" s="79">
        <v>44529.52175925926</v>
      </c>
      <c r="U2652" s="80" t="s">
        <v>6202</v>
      </c>
      <c r="V2652" s="77"/>
      <c r="W2652" s="77"/>
      <c r="X2652" s="81" t="s">
        <v>8201</v>
      </c>
      <c r="Y2652" s="77"/>
    </row>
    <row r="2653" spans="1:25" x14ac:dyDescent="0.25">
      <c r="A2653" s="62" t="s">
        <v>1605</v>
      </c>
      <c r="B2653" s="62" t="s">
        <v>2264</v>
      </c>
      <c r="C2653" s="63"/>
      <c r="D2653" s="64"/>
      <c r="E2653" s="65"/>
      <c r="F2653" s="66"/>
      <c r="G2653" s="63" t="str">
        <f>IF(Edges[[#This Row],[Relationship]]="Tweet","Skip","Show")</f>
        <v>Show</v>
      </c>
      <c r="H2653" s="67"/>
      <c r="I2653" s="68"/>
      <c r="J2653" s="68"/>
      <c r="K2653" s="34"/>
      <c r="L2653" s="75">
        <v>2653</v>
      </c>
      <c r="M265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53" s="77" t="s">
        <v>2279</v>
      </c>
      <c r="O2653" s="79">
        <v>44529.521782407406</v>
      </c>
      <c r="P2653" s="77" t="s">
        <v>3462</v>
      </c>
      <c r="Q2653" s="77"/>
      <c r="R2653" s="77"/>
      <c r="S2653" s="77"/>
      <c r="T2653" s="79">
        <v>44529.521782407406</v>
      </c>
      <c r="U2653" s="80" t="s">
        <v>6203</v>
      </c>
      <c r="V2653" s="77"/>
      <c r="W2653" s="77"/>
      <c r="X2653" s="81" t="s">
        <v>8202</v>
      </c>
      <c r="Y2653" s="81" t="s">
        <v>8502</v>
      </c>
    </row>
    <row r="2654" spans="1:25" x14ac:dyDescent="0.25">
      <c r="A2654" s="62" t="s">
        <v>1606</v>
      </c>
      <c r="B2654" s="62" t="s">
        <v>1704</v>
      </c>
      <c r="C2654" s="63"/>
      <c r="D2654" s="64"/>
      <c r="E2654" s="65"/>
      <c r="F2654" s="66"/>
      <c r="G2654" s="63" t="str">
        <f>IF(Edges[[#This Row],[Relationship]]="Tweet","Skip","Show")</f>
        <v>Show</v>
      </c>
      <c r="H2654" s="67"/>
      <c r="I2654" s="68"/>
      <c r="J2654" s="68"/>
      <c r="K2654" s="34"/>
      <c r="L2654" s="75">
        <v>2654</v>
      </c>
      <c r="M265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54" s="77" t="s">
        <v>2278</v>
      </c>
      <c r="O2654" s="79">
        <v>44529.521828703706</v>
      </c>
      <c r="P2654" s="77" t="s">
        <v>2318</v>
      </c>
      <c r="Q2654" s="77"/>
      <c r="R2654" s="77"/>
      <c r="S2654" s="77"/>
      <c r="T2654" s="79">
        <v>44529.521828703706</v>
      </c>
      <c r="U2654" s="80" t="s">
        <v>6204</v>
      </c>
      <c r="V2654" s="77"/>
      <c r="W2654" s="77"/>
      <c r="X2654" s="81" t="s">
        <v>8203</v>
      </c>
      <c r="Y2654" s="77"/>
    </row>
    <row r="2655" spans="1:25" x14ac:dyDescent="0.25">
      <c r="A2655" s="62" t="s">
        <v>1606</v>
      </c>
      <c r="B2655" s="62" t="s">
        <v>1668</v>
      </c>
      <c r="C2655" s="63"/>
      <c r="D2655" s="64"/>
      <c r="E2655" s="65"/>
      <c r="F2655" s="66"/>
      <c r="G2655" s="63" t="str">
        <f>IF(Edges[[#This Row],[Relationship]]="Tweet","Skip","Show")</f>
        <v>Show</v>
      </c>
      <c r="H2655" s="67"/>
      <c r="I2655" s="68"/>
      <c r="J2655" s="68"/>
      <c r="K2655" s="34"/>
      <c r="L2655" s="75">
        <v>2655</v>
      </c>
      <c r="M265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55" s="77" t="s">
        <v>2278</v>
      </c>
      <c r="O2655" s="79">
        <v>44529.521828703706</v>
      </c>
      <c r="P2655" s="77" t="s">
        <v>2318</v>
      </c>
      <c r="Q2655" s="77"/>
      <c r="R2655" s="77"/>
      <c r="S2655" s="77"/>
      <c r="T2655" s="79">
        <v>44529.521828703706</v>
      </c>
      <c r="U2655" s="80" t="s">
        <v>6204</v>
      </c>
      <c r="V2655" s="77"/>
      <c r="W2655" s="77"/>
      <c r="X2655" s="81" t="s">
        <v>8203</v>
      </c>
      <c r="Y2655" s="77"/>
    </row>
    <row r="2656" spans="1:25" x14ac:dyDescent="0.25">
      <c r="A2656" s="62" t="s">
        <v>1607</v>
      </c>
      <c r="B2656" s="62" t="s">
        <v>1607</v>
      </c>
      <c r="C2656" s="63"/>
      <c r="D2656" s="64"/>
      <c r="E2656" s="65"/>
      <c r="F2656" s="66"/>
      <c r="G2656" s="63" t="str">
        <f>IF(Edges[[#This Row],[Relationship]]="Tweet","Skip","Show")</f>
        <v>Skip</v>
      </c>
      <c r="H2656" s="67"/>
      <c r="I2656" s="68"/>
      <c r="J2656" s="68"/>
      <c r="K2656" s="34"/>
      <c r="L2656" s="75">
        <v>2656</v>
      </c>
      <c r="M265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56" s="77" t="s">
        <v>178</v>
      </c>
      <c r="O2656" s="79">
        <v>44529.472314814811</v>
      </c>
      <c r="P2656" s="77" t="s">
        <v>3463</v>
      </c>
      <c r="Q2656" s="80" t="s">
        <v>3998</v>
      </c>
      <c r="R2656" s="77" t="s">
        <v>4018</v>
      </c>
      <c r="S2656" s="77"/>
      <c r="T2656" s="79">
        <v>44529.472314814811</v>
      </c>
      <c r="U2656" s="80" t="s">
        <v>6205</v>
      </c>
      <c r="V2656" s="77"/>
      <c r="W2656" s="77"/>
      <c r="X2656" s="81" t="s">
        <v>8204</v>
      </c>
      <c r="Y2656" s="77"/>
    </row>
    <row r="2657" spans="1:25" x14ac:dyDescent="0.25">
      <c r="A2657" s="62" t="s">
        <v>1608</v>
      </c>
      <c r="B2657" s="62" t="s">
        <v>1607</v>
      </c>
      <c r="C2657" s="63"/>
      <c r="D2657" s="64"/>
      <c r="E2657" s="65"/>
      <c r="F2657" s="66"/>
      <c r="G2657" s="63" t="str">
        <f>IF(Edges[[#This Row],[Relationship]]="Tweet","Skip","Show")</f>
        <v>Show</v>
      </c>
      <c r="H2657" s="67"/>
      <c r="I2657" s="68"/>
      <c r="J2657" s="68"/>
      <c r="K2657" s="34"/>
      <c r="L2657" s="75">
        <v>2657</v>
      </c>
      <c r="M265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57" s="77" t="s">
        <v>2278</v>
      </c>
      <c r="O2657" s="79">
        <v>44529.521874999999</v>
      </c>
      <c r="P2657" s="77" t="s">
        <v>3037</v>
      </c>
      <c r="Q2657" s="77"/>
      <c r="R2657" s="77"/>
      <c r="S2657" s="77"/>
      <c r="T2657" s="79">
        <v>44529.521874999999</v>
      </c>
      <c r="U2657" s="80" t="s">
        <v>6206</v>
      </c>
      <c r="V2657" s="77"/>
      <c r="W2657" s="77"/>
      <c r="X2657" s="81" t="s">
        <v>8205</v>
      </c>
      <c r="Y2657" s="77"/>
    </row>
    <row r="2658" spans="1:25" x14ac:dyDescent="0.25">
      <c r="A2658" s="62" t="s">
        <v>1609</v>
      </c>
      <c r="B2658" s="62" t="s">
        <v>1660</v>
      </c>
      <c r="C2658" s="63"/>
      <c r="D2658" s="64"/>
      <c r="E2658" s="65"/>
      <c r="F2658" s="66"/>
      <c r="G2658" s="63" t="str">
        <f>IF(Edges[[#This Row],[Relationship]]="Tweet","Skip","Show")</f>
        <v>Show</v>
      </c>
      <c r="H2658" s="67"/>
      <c r="I2658" s="68"/>
      <c r="J2658" s="68"/>
      <c r="K2658" s="34"/>
      <c r="L2658" s="75">
        <v>2658</v>
      </c>
      <c r="M265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58" s="77" t="s">
        <v>2278</v>
      </c>
      <c r="O2658" s="79">
        <v>44529.522210648145</v>
      </c>
      <c r="P2658" s="77" t="s">
        <v>3017</v>
      </c>
      <c r="Q2658" s="77"/>
      <c r="R2658" s="77"/>
      <c r="S2658" s="77"/>
      <c r="T2658" s="79">
        <v>44529.522210648145</v>
      </c>
      <c r="U2658" s="80" t="s">
        <v>6207</v>
      </c>
      <c r="V2658" s="77"/>
      <c r="W2658" s="77"/>
      <c r="X2658" s="81" t="s">
        <v>8206</v>
      </c>
      <c r="Y2658" s="77"/>
    </row>
    <row r="2659" spans="1:25" x14ac:dyDescent="0.25">
      <c r="A2659" s="62" t="s">
        <v>1610</v>
      </c>
      <c r="B2659" s="62" t="s">
        <v>1610</v>
      </c>
      <c r="C2659" s="63"/>
      <c r="D2659" s="64"/>
      <c r="E2659" s="65"/>
      <c r="F2659" s="66"/>
      <c r="G2659" s="63" t="str">
        <f>IF(Edges[[#This Row],[Relationship]]="Tweet","Skip","Show")</f>
        <v>Skip</v>
      </c>
      <c r="H2659" s="67"/>
      <c r="I2659" s="68"/>
      <c r="J2659" s="68"/>
      <c r="K2659" s="34"/>
      <c r="L2659" s="75">
        <v>2659</v>
      </c>
      <c r="M265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59" s="77" t="s">
        <v>178</v>
      </c>
      <c r="O2659" s="79">
        <v>44529.520543981482</v>
      </c>
      <c r="P2659" s="77" t="s">
        <v>3464</v>
      </c>
      <c r="Q2659" s="77"/>
      <c r="R2659" s="77"/>
      <c r="S2659" s="77"/>
      <c r="T2659" s="79">
        <v>44529.520543981482</v>
      </c>
      <c r="U2659" s="80" t="s">
        <v>6208</v>
      </c>
      <c r="V2659" s="77"/>
      <c r="W2659" s="77"/>
      <c r="X2659" s="81" t="s">
        <v>8207</v>
      </c>
      <c r="Y2659" s="77"/>
    </row>
    <row r="2660" spans="1:25" x14ac:dyDescent="0.25">
      <c r="A2660" s="62" t="s">
        <v>1611</v>
      </c>
      <c r="B2660" s="62" t="s">
        <v>1610</v>
      </c>
      <c r="C2660" s="63"/>
      <c r="D2660" s="64"/>
      <c r="E2660" s="65"/>
      <c r="F2660" s="66"/>
      <c r="G2660" s="63" t="str">
        <f>IF(Edges[[#This Row],[Relationship]]="Tweet","Skip","Show")</f>
        <v>Show</v>
      </c>
      <c r="H2660" s="67"/>
      <c r="I2660" s="68"/>
      <c r="J2660" s="68"/>
      <c r="K2660" s="34"/>
      <c r="L2660" s="75">
        <v>2660</v>
      </c>
      <c r="M266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60" s="77" t="s">
        <v>2278</v>
      </c>
      <c r="O2660" s="79">
        <v>44529.522280092591</v>
      </c>
      <c r="P2660" s="77" t="s">
        <v>3465</v>
      </c>
      <c r="Q2660" s="77"/>
      <c r="R2660" s="77"/>
      <c r="S2660" s="77"/>
      <c r="T2660" s="79">
        <v>44529.522280092591</v>
      </c>
      <c r="U2660" s="80" t="s">
        <v>6209</v>
      </c>
      <c r="V2660" s="77"/>
      <c r="W2660" s="77"/>
      <c r="X2660" s="81" t="s">
        <v>8208</v>
      </c>
      <c r="Y2660" s="77"/>
    </row>
    <row r="2661" spans="1:25" x14ac:dyDescent="0.25">
      <c r="A2661" s="62" t="s">
        <v>1612</v>
      </c>
      <c r="B2661" s="62" t="s">
        <v>1630</v>
      </c>
      <c r="C2661" s="63"/>
      <c r="D2661" s="64"/>
      <c r="E2661" s="65"/>
      <c r="F2661" s="66"/>
      <c r="G2661" s="63" t="str">
        <f>IF(Edges[[#This Row],[Relationship]]="Tweet","Skip","Show")</f>
        <v>Show</v>
      </c>
      <c r="H2661" s="67"/>
      <c r="I2661" s="68"/>
      <c r="J2661" s="68"/>
      <c r="K2661" s="34"/>
      <c r="L2661" s="75">
        <v>2661</v>
      </c>
      <c r="M266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61" s="77" t="s">
        <v>2278</v>
      </c>
      <c r="O2661" s="79">
        <v>44529.522349537037</v>
      </c>
      <c r="P2661" s="77" t="s">
        <v>3048</v>
      </c>
      <c r="Q2661" s="77"/>
      <c r="R2661" s="77"/>
      <c r="S2661" s="77"/>
      <c r="T2661" s="79">
        <v>44529.522349537037</v>
      </c>
      <c r="U2661" s="80" t="s">
        <v>6210</v>
      </c>
      <c r="V2661" s="77"/>
      <c r="W2661" s="77"/>
      <c r="X2661" s="81" t="s">
        <v>8209</v>
      </c>
      <c r="Y2661" s="77"/>
    </row>
    <row r="2662" spans="1:25" x14ac:dyDescent="0.25">
      <c r="A2662" s="62" t="s">
        <v>1613</v>
      </c>
      <c r="B2662" s="62" t="s">
        <v>1627</v>
      </c>
      <c r="C2662" s="63"/>
      <c r="D2662" s="64"/>
      <c r="E2662" s="65"/>
      <c r="F2662" s="66"/>
      <c r="G2662" s="63" t="str">
        <f>IF(Edges[[#This Row],[Relationship]]="Tweet","Skip","Show")</f>
        <v>Show</v>
      </c>
      <c r="H2662" s="67"/>
      <c r="I2662" s="68"/>
      <c r="J2662" s="68"/>
      <c r="K2662" s="34"/>
      <c r="L2662" s="75">
        <v>2662</v>
      </c>
      <c r="M266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62" s="77" t="s">
        <v>2278</v>
      </c>
      <c r="O2662" s="79">
        <v>44529.522592592592</v>
      </c>
      <c r="P2662" s="77" t="s">
        <v>3073</v>
      </c>
      <c r="Q2662" s="77"/>
      <c r="R2662" s="77"/>
      <c r="S2662" s="77"/>
      <c r="T2662" s="79">
        <v>44529.522592592592</v>
      </c>
      <c r="U2662" s="80" t="s">
        <v>6211</v>
      </c>
      <c r="V2662" s="77"/>
      <c r="W2662" s="77"/>
      <c r="X2662" s="81" t="s">
        <v>8210</v>
      </c>
      <c r="Y2662" s="77"/>
    </row>
    <row r="2663" spans="1:25" x14ac:dyDescent="0.25">
      <c r="A2663" s="62" t="s">
        <v>1614</v>
      </c>
      <c r="B2663" s="62" t="s">
        <v>2265</v>
      </c>
      <c r="C2663" s="63"/>
      <c r="D2663" s="64"/>
      <c r="E2663" s="65"/>
      <c r="F2663" s="66"/>
      <c r="G2663" s="63" t="str">
        <f>IF(Edges[[#This Row],[Relationship]]="Tweet","Skip","Show")</f>
        <v>Show</v>
      </c>
      <c r="H2663" s="67"/>
      <c r="I2663" s="68"/>
      <c r="J2663" s="68"/>
      <c r="K2663" s="34"/>
      <c r="L2663" s="75">
        <v>2663</v>
      </c>
      <c r="M266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63" s="77" t="s">
        <v>2278</v>
      </c>
      <c r="O2663" s="79">
        <v>44529.522916666669</v>
      </c>
      <c r="P2663" s="77" t="s">
        <v>3466</v>
      </c>
      <c r="Q2663" s="77"/>
      <c r="R2663" s="77"/>
      <c r="S2663" s="77"/>
      <c r="T2663" s="79">
        <v>44529.522916666669</v>
      </c>
      <c r="U2663" s="80" t="s">
        <v>6212</v>
      </c>
      <c r="V2663" s="77"/>
      <c r="W2663" s="77"/>
      <c r="X2663" s="81" t="s">
        <v>8211</v>
      </c>
      <c r="Y2663" s="77"/>
    </row>
    <row r="2664" spans="1:25" x14ac:dyDescent="0.25">
      <c r="A2664" s="62" t="s">
        <v>1614</v>
      </c>
      <c r="B2664" s="62" t="s">
        <v>2266</v>
      </c>
      <c r="C2664" s="63"/>
      <c r="D2664" s="64"/>
      <c r="E2664" s="65"/>
      <c r="F2664" s="66"/>
      <c r="G2664" s="63" t="str">
        <f>IF(Edges[[#This Row],[Relationship]]="Tweet","Skip","Show")</f>
        <v>Show</v>
      </c>
      <c r="H2664" s="67"/>
      <c r="I2664" s="68"/>
      <c r="J2664" s="68"/>
      <c r="K2664" s="34"/>
      <c r="L2664" s="75">
        <v>2664</v>
      </c>
      <c r="M266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64" s="77" t="s">
        <v>2278</v>
      </c>
      <c r="O2664" s="79">
        <v>44529.522986111115</v>
      </c>
      <c r="P2664" s="77" t="s">
        <v>3467</v>
      </c>
      <c r="Q2664" s="77"/>
      <c r="R2664" s="77"/>
      <c r="S2664" s="77"/>
      <c r="T2664" s="79">
        <v>44529.522986111115</v>
      </c>
      <c r="U2664" s="80" t="s">
        <v>6213</v>
      </c>
      <c r="V2664" s="77"/>
      <c r="W2664" s="77"/>
      <c r="X2664" s="81" t="s">
        <v>8212</v>
      </c>
      <c r="Y2664" s="77"/>
    </row>
    <row r="2665" spans="1:25" x14ac:dyDescent="0.25">
      <c r="A2665" s="62" t="s">
        <v>1614</v>
      </c>
      <c r="B2665" s="62" t="s">
        <v>2267</v>
      </c>
      <c r="C2665" s="63"/>
      <c r="D2665" s="64"/>
      <c r="E2665" s="65"/>
      <c r="F2665" s="66"/>
      <c r="G2665" s="63" t="str">
        <f>IF(Edges[[#This Row],[Relationship]]="Tweet","Skip","Show")</f>
        <v>Show</v>
      </c>
      <c r="H2665" s="67"/>
      <c r="I2665" s="68"/>
      <c r="J2665" s="68"/>
      <c r="K2665" s="34"/>
      <c r="L2665" s="75">
        <v>2665</v>
      </c>
      <c r="M266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65" s="77" t="s">
        <v>2278</v>
      </c>
      <c r="O2665" s="79">
        <v>44529.522916666669</v>
      </c>
      <c r="P2665" s="77" t="s">
        <v>3466</v>
      </c>
      <c r="Q2665" s="77"/>
      <c r="R2665" s="77"/>
      <c r="S2665" s="77"/>
      <c r="T2665" s="79">
        <v>44529.522916666669</v>
      </c>
      <c r="U2665" s="80" t="s">
        <v>6212</v>
      </c>
      <c r="V2665" s="77"/>
      <c r="W2665" s="77"/>
      <c r="X2665" s="81" t="s">
        <v>8211</v>
      </c>
      <c r="Y2665" s="77"/>
    </row>
    <row r="2666" spans="1:25" x14ac:dyDescent="0.25">
      <c r="A2666" s="62" t="s">
        <v>1614</v>
      </c>
      <c r="B2666" s="62" t="s">
        <v>2267</v>
      </c>
      <c r="C2666" s="63"/>
      <c r="D2666" s="64"/>
      <c r="E2666" s="65"/>
      <c r="F2666" s="66"/>
      <c r="G2666" s="63" t="str">
        <f>IF(Edges[[#This Row],[Relationship]]="Tweet","Skip","Show")</f>
        <v>Show</v>
      </c>
      <c r="H2666" s="67"/>
      <c r="I2666" s="68"/>
      <c r="J2666" s="68"/>
      <c r="K2666" s="34"/>
      <c r="L2666" s="75">
        <v>2666</v>
      </c>
      <c r="M266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66" s="77" t="s">
        <v>2278</v>
      </c>
      <c r="O2666" s="79">
        <v>44529.522986111115</v>
      </c>
      <c r="P2666" s="77" t="s">
        <v>3467</v>
      </c>
      <c r="Q2666" s="77"/>
      <c r="R2666" s="77"/>
      <c r="S2666" s="77"/>
      <c r="T2666" s="79">
        <v>44529.522986111115</v>
      </c>
      <c r="U2666" s="80" t="s">
        <v>6213</v>
      </c>
      <c r="V2666" s="77"/>
      <c r="W2666" s="77"/>
      <c r="X2666" s="81" t="s">
        <v>8212</v>
      </c>
      <c r="Y2666" s="77"/>
    </row>
    <row r="2667" spans="1:25" x14ac:dyDescent="0.25">
      <c r="A2667" s="62" t="s">
        <v>1615</v>
      </c>
      <c r="B2667" s="62" t="s">
        <v>1615</v>
      </c>
      <c r="C2667" s="63"/>
      <c r="D2667" s="64"/>
      <c r="E2667" s="65"/>
      <c r="F2667" s="66"/>
      <c r="G2667" s="63" t="str">
        <f>IF(Edges[[#This Row],[Relationship]]="Tweet","Skip","Show")</f>
        <v>Skip</v>
      </c>
      <c r="H2667" s="67"/>
      <c r="I2667" s="68"/>
      <c r="J2667" s="68"/>
      <c r="K2667" s="34"/>
      <c r="L2667" s="75">
        <v>2667</v>
      </c>
      <c r="M266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67" s="77" t="s">
        <v>178</v>
      </c>
      <c r="O2667" s="79">
        <v>44529.520312499997</v>
      </c>
      <c r="P2667" s="77" t="s">
        <v>3468</v>
      </c>
      <c r="Q2667" s="80" t="s">
        <v>3999</v>
      </c>
      <c r="R2667" s="77" t="s">
        <v>4018</v>
      </c>
      <c r="S2667" s="77"/>
      <c r="T2667" s="79">
        <v>44529.520312499997</v>
      </c>
      <c r="U2667" s="80" t="s">
        <v>6214</v>
      </c>
      <c r="V2667" s="77"/>
      <c r="W2667" s="77"/>
      <c r="X2667" s="81" t="s">
        <v>8213</v>
      </c>
      <c r="Y2667" s="77"/>
    </row>
    <row r="2668" spans="1:25" x14ac:dyDescent="0.25">
      <c r="A2668" s="62" t="s">
        <v>1614</v>
      </c>
      <c r="B2668" s="62" t="s">
        <v>1615</v>
      </c>
      <c r="C2668" s="63"/>
      <c r="D2668" s="64"/>
      <c r="E2668" s="65"/>
      <c r="F2668" s="66"/>
      <c r="G2668" s="63" t="str">
        <f>IF(Edges[[#This Row],[Relationship]]="Tweet","Skip","Show")</f>
        <v>Show</v>
      </c>
      <c r="H2668" s="67"/>
      <c r="I2668" s="68"/>
      <c r="J2668" s="68"/>
      <c r="K2668" s="34"/>
      <c r="L2668" s="75">
        <v>2668</v>
      </c>
      <c r="M266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68" s="77" t="s">
        <v>2278</v>
      </c>
      <c r="O2668" s="79">
        <v>44529.522986111115</v>
      </c>
      <c r="P2668" s="77" t="s">
        <v>3467</v>
      </c>
      <c r="Q2668" s="77"/>
      <c r="R2668" s="77"/>
      <c r="S2668" s="77"/>
      <c r="T2668" s="79">
        <v>44529.522986111115</v>
      </c>
      <c r="U2668" s="80" t="s">
        <v>6213</v>
      </c>
      <c r="V2668" s="77"/>
      <c r="W2668" s="77"/>
      <c r="X2668" s="81" t="s">
        <v>8212</v>
      </c>
      <c r="Y2668" s="77"/>
    </row>
    <row r="2669" spans="1:25" x14ac:dyDescent="0.25">
      <c r="A2669" s="62" t="s">
        <v>1614</v>
      </c>
      <c r="B2669" s="62" t="s">
        <v>1614</v>
      </c>
      <c r="C2669" s="63"/>
      <c r="D2669" s="64"/>
      <c r="E2669" s="65"/>
      <c r="F2669" s="66"/>
      <c r="G2669" s="63" t="str">
        <f>IF(Edges[[#This Row],[Relationship]]="Tweet","Skip","Show")</f>
        <v>Skip</v>
      </c>
      <c r="H2669" s="67"/>
      <c r="I2669" s="68"/>
      <c r="J2669" s="68"/>
      <c r="K2669" s="34"/>
      <c r="L2669" s="75">
        <v>2669</v>
      </c>
      <c r="M266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69" s="77" t="s">
        <v>178</v>
      </c>
      <c r="O2669" s="79">
        <v>44529.522824074076</v>
      </c>
      <c r="P2669" s="77" t="s">
        <v>3469</v>
      </c>
      <c r="Q2669" s="80" t="s">
        <v>4000</v>
      </c>
      <c r="R2669" s="77" t="s">
        <v>4018</v>
      </c>
      <c r="S2669" s="77"/>
      <c r="T2669" s="79">
        <v>44529.522824074076</v>
      </c>
      <c r="U2669" s="80" t="s">
        <v>6215</v>
      </c>
      <c r="V2669" s="77"/>
      <c r="W2669" s="77"/>
      <c r="X2669" s="81" t="s">
        <v>8214</v>
      </c>
      <c r="Y2669" s="77"/>
    </row>
    <row r="2670" spans="1:25" x14ac:dyDescent="0.25">
      <c r="A2670" s="62" t="s">
        <v>1616</v>
      </c>
      <c r="B2670" s="62" t="s">
        <v>1616</v>
      </c>
      <c r="C2670" s="63"/>
      <c r="D2670" s="64"/>
      <c r="E2670" s="65"/>
      <c r="F2670" s="66"/>
      <c r="G2670" s="63" t="str">
        <f>IF(Edges[[#This Row],[Relationship]]="Tweet","Skip","Show")</f>
        <v>Skip</v>
      </c>
      <c r="H2670" s="67"/>
      <c r="I2670" s="68"/>
      <c r="J2670" s="68"/>
      <c r="K2670" s="34"/>
      <c r="L2670" s="75">
        <v>2670</v>
      </c>
      <c r="M267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70" s="77" t="s">
        <v>178</v>
      </c>
      <c r="O2670" s="79">
        <v>44529.522997685184</v>
      </c>
      <c r="P2670" s="77" t="s">
        <v>3470</v>
      </c>
      <c r="Q2670" s="77"/>
      <c r="R2670" s="77"/>
      <c r="S2670" s="77"/>
      <c r="T2670" s="79">
        <v>44529.522997685184</v>
      </c>
      <c r="U2670" s="80" t="s">
        <v>6216</v>
      </c>
      <c r="V2670" s="77"/>
      <c r="W2670" s="77"/>
      <c r="X2670" s="81" t="s">
        <v>8215</v>
      </c>
      <c r="Y2670" s="77"/>
    </row>
    <row r="2671" spans="1:25" x14ac:dyDescent="0.25">
      <c r="A2671" s="62" t="s">
        <v>1617</v>
      </c>
      <c r="B2671" s="62" t="s">
        <v>1630</v>
      </c>
      <c r="C2671" s="63"/>
      <c r="D2671" s="64"/>
      <c r="E2671" s="65"/>
      <c r="F2671" s="66"/>
      <c r="G2671" s="63" t="str">
        <f>IF(Edges[[#This Row],[Relationship]]="Tweet","Skip","Show")</f>
        <v>Show</v>
      </c>
      <c r="H2671" s="67"/>
      <c r="I2671" s="68"/>
      <c r="J2671" s="68"/>
      <c r="K2671" s="34"/>
      <c r="L2671" s="75">
        <v>2671</v>
      </c>
      <c r="M267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71" s="77" t="s">
        <v>2278</v>
      </c>
      <c r="O2671" s="79">
        <v>44529.523136574076</v>
      </c>
      <c r="P2671" s="77" t="s">
        <v>3048</v>
      </c>
      <c r="Q2671" s="77"/>
      <c r="R2671" s="77"/>
      <c r="S2671" s="77"/>
      <c r="T2671" s="79">
        <v>44529.523136574076</v>
      </c>
      <c r="U2671" s="80" t="s">
        <v>6217</v>
      </c>
      <c r="V2671" s="77"/>
      <c r="W2671" s="77"/>
      <c r="X2671" s="81" t="s">
        <v>8216</v>
      </c>
      <c r="Y2671" s="77"/>
    </row>
    <row r="2672" spans="1:25" x14ac:dyDescent="0.25">
      <c r="A2672" s="62" t="s">
        <v>1618</v>
      </c>
      <c r="B2672" s="62" t="s">
        <v>1627</v>
      </c>
      <c r="C2672" s="63"/>
      <c r="D2672" s="64"/>
      <c r="E2672" s="65"/>
      <c r="F2672" s="66"/>
      <c r="G2672" s="63" t="str">
        <f>IF(Edges[[#This Row],[Relationship]]="Tweet","Skip","Show")</f>
        <v>Show</v>
      </c>
      <c r="H2672" s="67"/>
      <c r="I2672" s="68"/>
      <c r="J2672" s="68"/>
      <c r="K2672" s="34"/>
      <c r="L2672" s="75">
        <v>2672</v>
      </c>
      <c r="M267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72" s="77" t="s">
        <v>2278</v>
      </c>
      <c r="O2672" s="79">
        <v>44529.521689814814</v>
      </c>
      <c r="P2672" s="77" t="s">
        <v>2980</v>
      </c>
      <c r="Q2672" s="77"/>
      <c r="R2672" s="77"/>
      <c r="S2672" s="77"/>
      <c r="T2672" s="79">
        <v>44529.521689814814</v>
      </c>
      <c r="U2672" s="80" t="s">
        <v>6218</v>
      </c>
      <c r="V2672" s="77"/>
      <c r="W2672" s="77"/>
      <c r="X2672" s="81" t="s">
        <v>8217</v>
      </c>
      <c r="Y2672" s="77"/>
    </row>
    <row r="2673" spans="1:25" x14ac:dyDescent="0.25">
      <c r="A2673" s="62" t="s">
        <v>1618</v>
      </c>
      <c r="B2673" s="62" t="s">
        <v>1627</v>
      </c>
      <c r="C2673" s="63"/>
      <c r="D2673" s="64"/>
      <c r="E2673" s="65"/>
      <c r="F2673" s="66"/>
      <c r="G2673" s="63" t="str">
        <f>IF(Edges[[#This Row],[Relationship]]="Tweet","Skip","Show")</f>
        <v>Show</v>
      </c>
      <c r="H2673" s="67"/>
      <c r="I2673" s="68"/>
      <c r="J2673" s="68"/>
      <c r="K2673" s="34"/>
      <c r="L2673" s="75">
        <v>2673</v>
      </c>
      <c r="M267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73" s="77" t="s">
        <v>2278</v>
      </c>
      <c r="O2673" s="79">
        <v>44529.523159722223</v>
      </c>
      <c r="P2673" s="77" t="s">
        <v>3073</v>
      </c>
      <c r="Q2673" s="77"/>
      <c r="R2673" s="77"/>
      <c r="S2673" s="77"/>
      <c r="T2673" s="79">
        <v>44529.523159722223</v>
      </c>
      <c r="U2673" s="80" t="s">
        <v>6219</v>
      </c>
      <c r="V2673" s="77"/>
      <c r="W2673" s="77"/>
      <c r="X2673" s="81" t="s">
        <v>8218</v>
      </c>
      <c r="Y2673" s="77"/>
    </row>
    <row r="2674" spans="1:25" x14ac:dyDescent="0.25">
      <c r="A2674" s="62" t="s">
        <v>1619</v>
      </c>
      <c r="B2674" s="62" t="s">
        <v>1619</v>
      </c>
      <c r="C2674" s="63"/>
      <c r="D2674" s="64"/>
      <c r="E2674" s="65"/>
      <c r="F2674" s="66"/>
      <c r="G2674" s="63" t="str">
        <f>IF(Edges[[#This Row],[Relationship]]="Tweet","Skip","Show")</f>
        <v>Skip</v>
      </c>
      <c r="H2674" s="67"/>
      <c r="I2674" s="68"/>
      <c r="J2674" s="68"/>
      <c r="K2674" s="34"/>
      <c r="L2674" s="75">
        <v>2674</v>
      </c>
      <c r="M267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74" s="77" t="s">
        <v>178</v>
      </c>
      <c r="O2674" s="79">
        <v>44529.522361111114</v>
      </c>
      <c r="P2674" s="77" t="s">
        <v>3471</v>
      </c>
      <c r="Q2674" s="80" t="s">
        <v>4001</v>
      </c>
      <c r="R2674" s="77" t="s">
        <v>4018</v>
      </c>
      <c r="S2674" s="77"/>
      <c r="T2674" s="79">
        <v>44529.522361111114</v>
      </c>
      <c r="U2674" s="80" t="s">
        <v>6220</v>
      </c>
      <c r="V2674" s="77"/>
      <c r="W2674" s="77"/>
      <c r="X2674" s="81" t="s">
        <v>8219</v>
      </c>
      <c r="Y2674" s="77"/>
    </row>
    <row r="2675" spans="1:25" x14ac:dyDescent="0.25">
      <c r="A2675" s="62" t="s">
        <v>1620</v>
      </c>
      <c r="B2675" s="62" t="s">
        <v>1619</v>
      </c>
      <c r="C2675" s="63"/>
      <c r="D2675" s="64"/>
      <c r="E2675" s="65"/>
      <c r="F2675" s="66"/>
      <c r="G2675" s="63" t="str">
        <f>IF(Edges[[#This Row],[Relationship]]="Tweet","Skip","Show")</f>
        <v>Show</v>
      </c>
      <c r="H2675" s="67"/>
      <c r="I2675" s="68"/>
      <c r="J2675" s="68"/>
      <c r="K2675" s="34"/>
      <c r="L2675" s="75">
        <v>2675</v>
      </c>
      <c r="M267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75" s="77" t="s">
        <v>2278</v>
      </c>
      <c r="O2675" s="79">
        <v>44529.523275462961</v>
      </c>
      <c r="P2675" s="77" t="s">
        <v>3472</v>
      </c>
      <c r="Q2675" s="77"/>
      <c r="R2675" s="77"/>
      <c r="S2675" s="77"/>
      <c r="T2675" s="79">
        <v>44529.523275462961</v>
      </c>
      <c r="U2675" s="80" t="s">
        <v>6221</v>
      </c>
      <c r="V2675" s="77"/>
      <c r="W2675" s="77"/>
      <c r="X2675" s="81" t="s">
        <v>8220</v>
      </c>
      <c r="Y2675" s="77"/>
    </row>
    <row r="2676" spans="1:25" x14ac:dyDescent="0.25">
      <c r="A2676" s="62" t="s">
        <v>1621</v>
      </c>
      <c r="B2676" s="62" t="s">
        <v>1621</v>
      </c>
      <c r="C2676" s="63"/>
      <c r="D2676" s="64"/>
      <c r="E2676" s="65"/>
      <c r="F2676" s="66"/>
      <c r="G2676" s="63" t="str">
        <f>IF(Edges[[#This Row],[Relationship]]="Tweet","Skip","Show")</f>
        <v>Skip</v>
      </c>
      <c r="H2676" s="67"/>
      <c r="I2676" s="68"/>
      <c r="J2676" s="68"/>
      <c r="K2676" s="34"/>
      <c r="L2676" s="75">
        <v>2676</v>
      </c>
      <c r="M267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76" s="77" t="s">
        <v>178</v>
      </c>
      <c r="O2676" s="79">
        <v>44529.523599537039</v>
      </c>
      <c r="P2676" s="77" t="s">
        <v>3473</v>
      </c>
      <c r="Q2676" s="80" t="s">
        <v>4002</v>
      </c>
      <c r="R2676" s="77" t="s">
        <v>4021</v>
      </c>
      <c r="S2676" s="77" t="s">
        <v>4183</v>
      </c>
      <c r="T2676" s="79">
        <v>44529.523599537039</v>
      </c>
      <c r="U2676" s="80" t="s">
        <v>6222</v>
      </c>
      <c r="V2676" s="77"/>
      <c r="W2676" s="77"/>
      <c r="X2676" s="81" t="s">
        <v>8221</v>
      </c>
      <c r="Y2676" s="77"/>
    </row>
    <row r="2677" spans="1:25" x14ac:dyDescent="0.25">
      <c r="A2677" s="62" t="s">
        <v>1622</v>
      </c>
      <c r="B2677" s="62" t="s">
        <v>2268</v>
      </c>
      <c r="C2677" s="63"/>
      <c r="D2677" s="64"/>
      <c r="E2677" s="65"/>
      <c r="F2677" s="66"/>
      <c r="G2677" s="63" t="str">
        <f>IF(Edges[[#This Row],[Relationship]]="Tweet","Skip","Show")</f>
        <v>Show</v>
      </c>
      <c r="H2677" s="67"/>
      <c r="I2677" s="68"/>
      <c r="J2677" s="68"/>
      <c r="K2677" s="34"/>
      <c r="L2677" s="75">
        <v>2677</v>
      </c>
      <c r="M267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77" s="77" t="s">
        <v>2278</v>
      </c>
      <c r="O2677" s="79">
        <v>44529.523958333331</v>
      </c>
      <c r="P2677" s="77" t="s">
        <v>3474</v>
      </c>
      <c r="Q2677" s="77"/>
      <c r="R2677" s="77"/>
      <c r="S2677" s="77"/>
      <c r="T2677" s="79">
        <v>44529.523958333331</v>
      </c>
      <c r="U2677" s="80" t="s">
        <v>6223</v>
      </c>
      <c r="V2677" s="77"/>
      <c r="W2677" s="77"/>
      <c r="X2677" s="81" t="s">
        <v>8222</v>
      </c>
      <c r="Y2677" s="77"/>
    </row>
    <row r="2678" spans="1:25" x14ac:dyDescent="0.25">
      <c r="A2678" s="62" t="s">
        <v>1622</v>
      </c>
      <c r="B2678" s="62" t="s">
        <v>2269</v>
      </c>
      <c r="C2678" s="63"/>
      <c r="D2678" s="64"/>
      <c r="E2678" s="65"/>
      <c r="F2678" s="66"/>
      <c r="G2678" s="63" t="str">
        <f>IF(Edges[[#This Row],[Relationship]]="Tweet","Skip","Show")</f>
        <v>Show</v>
      </c>
      <c r="H2678" s="67"/>
      <c r="I2678" s="68"/>
      <c r="J2678" s="68"/>
      <c r="K2678" s="34"/>
      <c r="L2678" s="75">
        <v>2678</v>
      </c>
      <c r="M267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78" s="77" t="s">
        <v>2278</v>
      </c>
      <c r="O2678" s="79">
        <v>44529.523958333331</v>
      </c>
      <c r="P2678" s="77" t="s">
        <v>3474</v>
      </c>
      <c r="Q2678" s="77"/>
      <c r="R2678" s="77"/>
      <c r="S2678" s="77"/>
      <c r="T2678" s="79">
        <v>44529.523958333331</v>
      </c>
      <c r="U2678" s="80" t="s">
        <v>6223</v>
      </c>
      <c r="V2678" s="77"/>
      <c r="W2678" s="77"/>
      <c r="X2678" s="81" t="s">
        <v>8222</v>
      </c>
      <c r="Y2678" s="77"/>
    </row>
    <row r="2679" spans="1:25" x14ac:dyDescent="0.25">
      <c r="A2679" s="62" t="s">
        <v>1622</v>
      </c>
      <c r="B2679" s="62" t="s">
        <v>1888</v>
      </c>
      <c r="C2679" s="63"/>
      <c r="D2679" s="64"/>
      <c r="E2679" s="65"/>
      <c r="F2679" s="66"/>
      <c r="G2679" s="63" t="str">
        <f>IF(Edges[[#This Row],[Relationship]]="Tweet","Skip","Show")</f>
        <v>Show</v>
      </c>
      <c r="H2679" s="67"/>
      <c r="I2679" s="68"/>
      <c r="J2679" s="68"/>
      <c r="K2679" s="34"/>
      <c r="L2679" s="75">
        <v>2679</v>
      </c>
      <c r="M267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79" s="77" t="s">
        <v>2278</v>
      </c>
      <c r="O2679" s="79">
        <v>44529.523958333331</v>
      </c>
      <c r="P2679" s="77" t="s">
        <v>3474</v>
      </c>
      <c r="Q2679" s="77"/>
      <c r="R2679" s="77"/>
      <c r="S2679" s="77"/>
      <c r="T2679" s="79">
        <v>44529.523958333331</v>
      </c>
      <c r="U2679" s="80" t="s">
        <v>6223</v>
      </c>
      <c r="V2679" s="77"/>
      <c r="W2679" s="77"/>
      <c r="X2679" s="81" t="s">
        <v>8222</v>
      </c>
      <c r="Y2679" s="77"/>
    </row>
    <row r="2680" spans="1:25" x14ac:dyDescent="0.25">
      <c r="A2680" s="62" t="s">
        <v>1622</v>
      </c>
      <c r="B2680" s="62" t="s">
        <v>2270</v>
      </c>
      <c r="C2680" s="63"/>
      <c r="D2680" s="64"/>
      <c r="E2680" s="65"/>
      <c r="F2680" s="66"/>
      <c r="G2680" s="63" t="str">
        <f>IF(Edges[[#This Row],[Relationship]]="Tweet","Skip","Show")</f>
        <v>Show</v>
      </c>
      <c r="H2680" s="67"/>
      <c r="I2680" s="68"/>
      <c r="J2680" s="68"/>
      <c r="K2680" s="34"/>
      <c r="L2680" s="75">
        <v>2680</v>
      </c>
      <c r="M268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80" s="77" t="s">
        <v>2278</v>
      </c>
      <c r="O2680" s="79">
        <v>44529.523958333331</v>
      </c>
      <c r="P2680" s="77" t="s">
        <v>3474</v>
      </c>
      <c r="Q2680" s="77"/>
      <c r="R2680" s="77"/>
      <c r="S2680" s="77"/>
      <c r="T2680" s="79">
        <v>44529.523958333331</v>
      </c>
      <c r="U2680" s="80" t="s">
        <v>6223</v>
      </c>
      <c r="V2680" s="77"/>
      <c r="W2680" s="77"/>
      <c r="X2680" s="81" t="s">
        <v>8222</v>
      </c>
      <c r="Y2680" s="77"/>
    </row>
    <row r="2681" spans="1:25" x14ac:dyDescent="0.25">
      <c r="A2681" s="62" t="s">
        <v>1622</v>
      </c>
      <c r="B2681" s="62" t="s">
        <v>1668</v>
      </c>
      <c r="C2681" s="63"/>
      <c r="D2681" s="64"/>
      <c r="E2681" s="65"/>
      <c r="F2681" s="66"/>
      <c r="G2681" s="63" t="str">
        <f>IF(Edges[[#This Row],[Relationship]]="Tweet","Skip","Show")</f>
        <v>Show</v>
      </c>
      <c r="H2681" s="67"/>
      <c r="I2681" s="68"/>
      <c r="J2681" s="68"/>
      <c r="K2681" s="34"/>
      <c r="L2681" s="75">
        <v>2681</v>
      </c>
      <c r="M268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81" s="77" t="s">
        <v>2278</v>
      </c>
      <c r="O2681" s="79">
        <v>44529.523958333331</v>
      </c>
      <c r="P2681" s="77" t="s">
        <v>3474</v>
      </c>
      <c r="Q2681" s="77"/>
      <c r="R2681" s="77"/>
      <c r="S2681" s="77"/>
      <c r="T2681" s="79">
        <v>44529.523958333331</v>
      </c>
      <c r="U2681" s="80" t="s">
        <v>6223</v>
      </c>
      <c r="V2681" s="77"/>
      <c r="W2681" s="77"/>
      <c r="X2681" s="81" t="s">
        <v>8222</v>
      </c>
      <c r="Y2681" s="77"/>
    </row>
    <row r="2682" spans="1:25" x14ac:dyDescent="0.25">
      <c r="A2682" s="62" t="s">
        <v>1623</v>
      </c>
      <c r="B2682" s="62" t="s">
        <v>1623</v>
      </c>
      <c r="C2682" s="63"/>
      <c r="D2682" s="64"/>
      <c r="E2682" s="65"/>
      <c r="F2682" s="66"/>
      <c r="G2682" s="63" t="str">
        <f>IF(Edges[[#This Row],[Relationship]]="Tweet","Skip","Show")</f>
        <v>Skip</v>
      </c>
      <c r="H2682" s="67"/>
      <c r="I2682" s="68"/>
      <c r="J2682" s="68"/>
      <c r="K2682" s="34"/>
      <c r="L2682" s="75">
        <v>2682</v>
      </c>
      <c r="M268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82" s="77" t="s">
        <v>178</v>
      </c>
      <c r="O2682" s="79">
        <v>44529.284548611111</v>
      </c>
      <c r="P2682" s="77" t="s">
        <v>3475</v>
      </c>
      <c r="Q2682" s="80" t="s">
        <v>4003</v>
      </c>
      <c r="R2682" s="77" t="s">
        <v>4018</v>
      </c>
      <c r="S2682" s="77"/>
      <c r="T2682" s="79">
        <v>44529.284548611111</v>
      </c>
      <c r="U2682" s="80" t="s">
        <v>6224</v>
      </c>
      <c r="V2682" s="77"/>
      <c r="W2682" s="77"/>
      <c r="X2682" s="81" t="s">
        <v>8223</v>
      </c>
      <c r="Y2682" s="77"/>
    </row>
    <row r="2683" spans="1:25" x14ac:dyDescent="0.25">
      <c r="A2683" s="62" t="s">
        <v>1624</v>
      </c>
      <c r="B2683" s="62" t="s">
        <v>1623</v>
      </c>
      <c r="C2683" s="63"/>
      <c r="D2683" s="64"/>
      <c r="E2683" s="65"/>
      <c r="F2683" s="66"/>
      <c r="G2683" s="63" t="str">
        <f>IF(Edges[[#This Row],[Relationship]]="Tweet","Skip","Show")</f>
        <v>Show</v>
      </c>
      <c r="H2683" s="67"/>
      <c r="I2683" s="68"/>
      <c r="J2683" s="68"/>
      <c r="K2683" s="34"/>
      <c r="L2683" s="75">
        <v>2683</v>
      </c>
      <c r="M268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83" s="77" t="s">
        <v>2278</v>
      </c>
      <c r="O2683" s="79">
        <v>44529.524050925924</v>
      </c>
      <c r="P2683" s="77" t="s">
        <v>2463</v>
      </c>
      <c r="Q2683" s="77"/>
      <c r="R2683" s="77"/>
      <c r="S2683" s="77"/>
      <c r="T2683" s="79">
        <v>44529.524050925924</v>
      </c>
      <c r="U2683" s="80" t="s">
        <v>6225</v>
      </c>
      <c r="V2683" s="77"/>
      <c r="W2683" s="77"/>
      <c r="X2683" s="81" t="s">
        <v>8224</v>
      </c>
      <c r="Y2683" s="77"/>
    </row>
    <row r="2684" spans="1:25" x14ac:dyDescent="0.25">
      <c r="A2684" s="62" t="s">
        <v>1624</v>
      </c>
      <c r="B2684" s="62" t="s">
        <v>1704</v>
      </c>
      <c r="C2684" s="63"/>
      <c r="D2684" s="64"/>
      <c r="E2684" s="65"/>
      <c r="F2684" s="66"/>
      <c r="G2684" s="63" t="str">
        <f>IF(Edges[[#This Row],[Relationship]]="Tweet","Skip","Show")</f>
        <v>Show</v>
      </c>
      <c r="H2684" s="67"/>
      <c r="I2684" s="68"/>
      <c r="J2684" s="68"/>
      <c r="K2684" s="34"/>
      <c r="L2684" s="75">
        <v>2684</v>
      </c>
      <c r="M268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84" s="77" t="s">
        <v>2278</v>
      </c>
      <c r="O2684" s="79">
        <v>44529.458472222221</v>
      </c>
      <c r="P2684" s="77" t="s">
        <v>2318</v>
      </c>
      <c r="Q2684" s="77"/>
      <c r="R2684" s="77"/>
      <c r="S2684" s="77"/>
      <c r="T2684" s="79">
        <v>44529.458472222221</v>
      </c>
      <c r="U2684" s="80" t="s">
        <v>6226</v>
      </c>
      <c r="V2684" s="77"/>
      <c r="W2684" s="77"/>
      <c r="X2684" s="81" t="s">
        <v>8225</v>
      </c>
      <c r="Y2684" s="77"/>
    </row>
    <row r="2685" spans="1:25" x14ac:dyDescent="0.25">
      <c r="A2685" s="62" t="s">
        <v>1624</v>
      </c>
      <c r="B2685" s="62" t="s">
        <v>1668</v>
      </c>
      <c r="C2685" s="63"/>
      <c r="D2685" s="64"/>
      <c r="E2685" s="65"/>
      <c r="F2685" s="66"/>
      <c r="G2685" s="63" t="str">
        <f>IF(Edges[[#This Row],[Relationship]]="Tweet","Skip","Show")</f>
        <v>Show</v>
      </c>
      <c r="H2685" s="67"/>
      <c r="I2685" s="68"/>
      <c r="J2685" s="68"/>
      <c r="K2685" s="34"/>
      <c r="L2685" s="75">
        <v>2685</v>
      </c>
      <c r="M268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85" s="77" t="s">
        <v>2278</v>
      </c>
      <c r="O2685" s="79">
        <v>44529.458472222221</v>
      </c>
      <c r="P2685" s="77" t="s">
        <v>2318</v>
      </c>
      <c r="Q2685" s="77"/>
      <c r="R2685" s="77"/>
      <c r="S2685" s="77"/>
      <c r="T2685" s="79">
        <v>44529.458472222221</v>
      </c>
      <c r="U2685" s="80" t="s">
        <v>6226</v>
      </c>
      <c r="V2685" s="77"/>
      <c r="W2685" s="77"/>
      <c r="X2685" s="81" t="s">
        <v>8225</v>
      </c>
      <c r="Y2685" s="77"/>
    </row>
    <row r="2686" spans="1:25" x14ac:dyDescent="0.25">
      <c r="A2686" s="62" t="s">
        <v>1625</v>
      </c>
      <c r="B2686" s="62" t="s">
        <v>1718</v>
      </c>
      <c r="C2686" s="63"/>
      <c r="D2686" s="64"/>
      <c r="E2686" s="65"/>
      <c r="F2686" s="66"/>
      <c r="G2686" s="63" t="str">
        <f>IF(Edges[[#This Row],[Relationship]]="Tweet","Skip","Show")</f>
        <v>Show</v>
      </c>
      <c r="H2686" s="67"/>
      <c r="I2686" s="68"/>
      <c r="J2686" s="68"/>
      <c r="K2686" s="34"/>
      <c r="L2686" s="75">
        <v>2686</v>
      </c>
      <c r="M268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86" s="77" t="s">
        <v>2278</v>
      </c>
      <c r="O2686" s="79">
        <v>44529.524108796293</v>
      </c>
      <c r="P2686" s="77" t="s">
        <v>2337</v>
      </c>
      <c r="Q2686" s="77"/>
      <c r="R2686" s="77"/>
      <c r="S2686" s="77"/>
      <c r="T2686" s="79">
        <v>44529.524108796293</v>
      </c>
      <c r="U2686" s="80" t="s">
        <v>6227</v>
      </c>
      <c r="V2686" s="77"/>
      <c r="W2686" s="77"/>
      <c r="X2686" s="81" t="s">
        <v>8226</v>
      </c>
      <c r="Y2686" s="77"/>
    </row>
    <row r="2687" spans="1:25" x14ac:dyDescent="0.25">
      <c r="A2687" s="62" t="s">
        <v>1626</v>
      </c>
      <c r="B2687" s="62" t="s">
        <v>1863</v>
      </c>
      <c r="C2687" s="63"/>
      <c r="D2687" s="64"/>
      <c r="E2687" s="65"/>
      <c r="F2687" s="66"/>
      <c r="G2687" s="63" t="str">
        <f>IF(Edges[[#This Row],[Relationship]]="Tweet","Skip","Show")</f>
        <v>Show</v>
      </c>
      <c r="H2687" s="67"/>
      <c r="I2687" s="68"/>
      <c r="J2687" s="68"/>
      <c r="K2687" s="34"/>
      <c r="L2687" s="75">
        <v>2687</v>
      </c>
      <c r="M268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87" s="77" t="s">
        <v>2278</v>
      </c>
      <c r="O2687" s="79">
        <v>44529.524108796293</v>
      </c>
      <c r="P2687" s="77" t="s">
        <v>2534</v>
      </c>
      <c r="Q2687" s="77"/>
      <c r="R2687" s="77"/>
      <c r="S2687" s="77"/>
      <c r="T2687" s="79">
        <v>44529.524108796293</v>
      </c>
      <c r="U2687" s="80" t="s">
        <v>6228</v>
      </c>
      <c r="V2687" s="77"/>
      <c r="W2687" s="77"/>
      <c r="X2687" s="81" t="s">
        <v>8227</v>
      </c>
      <c r="Y2687" s="77"/>
    </row>
    <row r="2688" spans="1:25" x14ac:dyDescent="0.25">
      <c r="A2688" s="62" t="s">
        <v>1627</v>
      </c>
      <c r="B2688" s="62" t="s">
        <v>1627</v>
      </c>
      <c r="C2688" s="63"/>
      <c r="D2688" s="64"/>
      <c r="E2688" s="65"/>
      <c r="F2688" s="66"/>
      <c r="G2688" s="63" t="str">
        <f>IF(Edges[[#This Row],[Relationship]]="Tweet","Skip","Show")</f>
        <v>Skip</v>
      </c>
      <c r="H2688" s="67"/>
      <c r="I2688" s="68"/>
      <c r="J2688" s="68"/>
      <c r="K2688" s="34"/>
      <c r="L2688" s="75">
        <v>2688</v>
      </c>
      <c r="M268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88" s="77" t="s">
        <v>178</v>
      </c>
      <c r="O2688" s="79">
        <v>44529.451122685183</v>
      </c>
      <c r="P2688" s="77" t="s">
        <v>3476</v>
      </c>
      <c r="Q2688" s="77"/>
      <c r="R2688" s="77"/>
      <c r="S2688" s="77"/>
      <c r="T2688" s="79">
        <v>44529.451122685183</v>
      </c>
      <c r="U2688" s="80" t="s">
        <v>6229</v>
      </c>
      <c r="V2688" s="77"/>
      <c r="W2688" s="77"/>
      <c r="X2688" s="81" t="s">
        <v>8228</v>
      </c>
      <c r="Y2688" s="77"/>
    </row>
    <row r="2689" spans="1:25" x14ac:dyDescent="0.25">
      <c r="A2689" s="62" t="s">
        <v>1627</v>
      </c>
      <c r="B2689" s="62" t="s">
        <v>1627</v>
      </c>
      <c r="C2689" s="63"/>
      <c r="D2689" s="64"/>
      <c r="E2689" s="65"/>
      <c r="F2689" s="66"/>
      <c r="G2689" s="63" t="str">
        <f>IF(Edges[[#This Row],[Relationship]]="Tweet","Skip","Show")</f>
        <v>Skip</v>
      </c>
      <c r="H2689" s="67"/>
      <c r="I2689" s="68"/>
      <c r="J2689" s="68"/>
      <c r="K2689" s="34"/>
      <c r="L2689" s="75">
        <v>2689</v>
      </c>
      <c r="M268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89" s="77" t="s">
        <v>178</v>
      </c>
      <c r="O2689" s="79">
        <v>44529.478645833333</v>
      </c>
      <c r="P2689" s="77" t="s">
        <v>3477</v>
      </c>
      <c r="Q2689" s="77"/>
      <c r="R2689" s="77"/>
      <c r="S2689" s="77"/>
      <c r="T2689" s="79">
        <v>44529.478645833333</v>
      </c>
      <c r="U2689" s="80" t="s">
        <v>6230</v>
      </c>
      <c r="V2689" s="77"/>
      <c r="W2689" s="77"/>
      <c r="X2689" s="81" t="s">
        <v>8229</v>
      </c>
      <c r="Y2689" s="77"/>
    </row>
    <row r="2690" spans="1:25" x14ac:dyDescent="0.25">
      <c r="A2690" s="62" t="s">
        <v>1628</v>
      </c>
      <c r="B2690" s="62" t="s">
        <v>1627</v>
      </c>
      <c r="C2690" s="63"/>
      <c r="D2690" s="64"/>
      <c r="E2690" s="65"/>
      <c r="F2690" s="66"/>
      <c r="G2690" s="63" t="str">
        <f>IF(Edges[[#This Row],[Relationship]]="Tweet","Skip","Show")</f>
        <v>Show</v>
      </c>
      <c r="H2690" s="67"/>
      <c r="I2690" s="68"/>
      <c r="J2690" s="68"/>
      <c r="K2690" s="34"/>
      <c r="L2690" s="75">
        <v>2690</v>
      </c>
      <c r="M269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90" s="77" t="s">
        <v>2278</v>
      </c>
      <c r="O2690" s="79">
        <v>44529.454895833333</v>
      </c>
      <c r="P2690" s="77" t="s">
        <v>2980</v>
      </c>
      <c r="Q2690" s="77"/>
      <c r="R2690" s="77"/>
      <c r="S2690" s="77"/>
      <c r="T2690" s="79">
        <v>44529.454895833333</v>
      </c>
      <c r="U2690" s="80" t="s">
        <v>6231</v>
      </c>
      <c r="V2690" s="77"/>
      <c r="W2690" s="77"/>
      <c r="X2690" s="81" t="s">
        <v>8230</v>
      </c>
      <c r="Y2690" s="77"/>
    </row>
    <row r="2691" spans="1:25" x14ac:dyDescent="0.25">
      <c r="A2691" s="62" t="s">
        <v>1628</v>
      </c>
      <c r="B2691" s="62" t="s">
        <v>1627</v>
      </c>
      <c r="C2691" s="63"/>
      <c r="D2691" s="64"/>
      <c r="E2691" s="65"/>
      <c r="F2691" s="66"/>
      <c r="G2691" s="63" t="str">
        <f>IF(Edges[[#This Row],[Relationship]]="Tweet","Skip","Show")</f>
        <v>Show</v>
      </c>
      <c r="H2691" s="67"/>
      <c r="I2691" s="68"/>
      <c r="J2691" s="68"/>
      <c r="K2691" s="34"/>
      <c r="L2691" s="75">
        <v>2691</v>
      </c>
      <c r="M269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91" s="77" t="s">
        <v>2278</v>
      </c>
      <c r="O2691" s="79">
        <v>44529.524189814816</v>
      </c>
      <c r="P2691" s="77" t="s">
        <v>3073</v>
      </c>
      <c r="Q2691" s="77"/>
      <c r="R2691" s="77"/>
      <c r="S2691" s="77"/>
      <c r="T2691" s="79">
        <v>44529.524189814816</v>
      </c>
      <c r="U2691" s="80" t="s">
        <v>6232</v>
      </c>
      <c r="V2691" s="77"/>
      <c r="W2691" s="77"/>
      <c r="X2691" s="81" t="s">
        <v>8231</v>
      </c>
      <c r="Y2691" s="77"/>
    </row>
    <row r="2692" spans="1:25" x14ac:dyDescent="0.25">
      <c r="A2692" s="62" t="s">
        <v>1629</v>
      </c>
      <c r="B2692" s="62" t="s">
        <v>1784</v>
      </c>
      <c r="C2692" s="63"/>
      <c r="D2692" s="64"/>
      <c r="E2692" s="65"/>
      <c r="F2692" s="66"/>
      <c r="G2692" s="63" t="str">
        <f>IF(Edges[[#This Row],[Relationship]]="Tweet","Skip","Show")</f>
        <v>Show</v>
      </c>
      <c r="H2692" s="67"/>
      <c r="I2692" s="68"/>
      <c r="J2692" s="68"/>
      <c r="K2692" s="34"/>
      <c r="L2692" s="75">
        <v>2692</v>
      </c>
      <c r="M269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92" s="77" t="s">
        <v>2278</v>
      </c>
      <c r="O2692" s="79">
        <v>44529.378344907411</v>
      </c>
      <c r="P2692" s="77" t="s">
        <v>2427</v>
      </c>
      <c r="Q2692" s="77"/>
      <c r="R2692" s="77"/>
      <c r="S2692" s="77" t="s">
        <v>4124</v>
      </c>
      <c r="T2692" s="79">
        <v>44529.378344907411</v>
      </c>
      <c r="U2692" s="80" t="s">
        <v>6233</v>
      </c>
      <c r="V2692" s="77"/>
      <c r="W2692" s="77"/>
      <c r="X2692" s="81" t="s">
        <v>8232</v>
      </c>
      <c r="Y2692" s="77"/>
    </row>
    <row r="2693" spans="1:25" x14ac:dyDescent="0.25">
      <c r="A2693" s="62" t="s">
        <v>1629</v>
      </c>
      <c r="B2693" s="62" t="s">
        <v>1708</v>
      </c>
      <c r="C2693" s="63"/>
      <c r="D2693" s="64"/>
      <c r="E2693" s="65"/>
      <c r="F2693" s="66"/>
      <c r="G2693" s="63" t="str">
        <f>IF(Edges[[#This Row],[Relationship]]="Tweet","Skip","Show")</f>
        <v>Show</v>
      </c>
      <c r="H2693" s="67"/>
      <c r="I2693" s="68"/>
      <c r="J2693" s="68"/>
      <c r="K2693" s="34"/>
      <c r="L2693" s="75">
        <v>2693</v>
      </c>
      <c r="M269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93" s="77" t="s">
        <v>2278</v>
      </c>
      <c r="O2693" s="79">
        <v>44529.378379629627</v>
      </c>
      <c r="P2693" s="77" t="s">
        <v>2324</v>
      </c>
      <c r="Q2693" s="77"/>
      <c r="R2693" s="77"/>
      <c r="S2693" s="77" t="s">
        <v>1668</v>
      </c>
      <c r="T2693" s="79">
        <v>44529.378379629627</v>
      </c>
      <c r="U2693" s="80" t="s">
        <v>6234</v>
      </c>
      <c r="V2693" s="77"/>
      <c r="W2693" s="77"/>
      <c r="X2693" s="81" t="s">
        <v>8233</v>
      </c>
      <c r="Y2693" s="77"/>
    </row>
    <row r="2694" spans="1:25" x14ac:dyDescent="0.25">
      <c r="A2694" s="62" t="s">
        <v>1629</v>
      </c>
      <c r="B2694" s="62" t="s">
        <v>1662</v>
      </c>
      <c r="C2694" s="63"/>
      <c r="D2694" s="64"/>
      <c r="E2694" s="65"/>
      <c r="F2694" s="66"/>
      <c r="G2694" s="63" t="str">
        <f>IF(Edges[[#This Row],[Relationship]]="Tweet","Skip","Show")</f>
        <v>Show</v>
      </c>
      <c r="H2694" s="67"/>
      <c r="I2694" s="68"/>
      <c r="J2694" s="68"/>
      <c r="K2694" s="34"/>
      <c r="L2694" s="75">
        <v>2694</v>
      </c>
      <c r="M269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94" s="77" t="s">
        <v>2278</v>
      </c>
      <c r="O2694" s="79">
        <v>44529.378483796296</v>
      </c>
      <c r="P2694" s="77" t="s">
        <v>2440</v>
      </c>
      <c r="Q2694" s="80" t="s">
        <v>3510</v>
      </c>
      <c r="R2694" s="77" t="s">
        <v>4017</v>
      </c>
      <c r="S2694" s="77" t="s">
        <v>4102</v>
      </c>
      <c r="T2694" s="79">
        <v>44529.378483796296</v>
      </c>
      <c r="U2694" s="80" t="s">
        <v>6235</v>
      </c>
      <c r="V2694" s="77"/>
      <c r="W2694" s="77"/>
      <c r="X2694" s="81" t="s">
        <v>8234</v>
      </c>
      <c r="Y2694" s="77"/>
    </row>
    <row r="2695" spans="1:25" x14ac:dyDescent="0.25">
      <c r="A2695" s="62" t="s">
        <v>1630</v>
      </c>
      <c r="B2695" s="62" t="s">
        <v>1630</v>
      </c>
      <c r="C2695" s="63"/>
      <c r="D2695" s="64"/>
      <c r="E2695" s="65"/>
      <c r="F2695" s="66"/>
      <c r="G2695" s="63" t="str">
        <f>IF(Edges[[#This Row],[Relationship]]="Tweet","Skip","Show")</f>
        <v>Skip</v>
      </c>
      <c r="H2695" s="67"/>
      <c r="I2695" s="68"/>
      <c r="J2695" s="68"/>
      <c r="K2695" s="34"/>
      <c r="L2695" s="75">
        <v>2695</v>
      </c>
      <c r="M269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95" s="77" t="s">
        <v>178</v>
      </c>
      <c r="O2695" s="79">
        <v>44529.453750000001</v>
      </c>
      <c r="P2695" s="77" t="s">
        <v>3478</v>
      </c>
      <c r="Q2695" s="77"/>
      <c r="R2695" s="77"/>
      <c r="S2695" s="77"/>
      <c r="T2695" s="79">
        <v>44529.453750000001</v>
      </c>
      <c r="U2695" s="80" t="s">
        <v>6236</v>
      </c>
      <c r="V2695" s="77"/>
      <c r="W2695" s="77"/>
      <c r="X2695" s="81" t="s">
        <v>8235</v>
      </c>
      <c r="Y2695" s="77"/>
    </row>
    <row r="2696" spans="1:25" x14ac:dyDescent="0.25">
      <c r="A2696" s="62" t="s">
        <v>1629</v>
      </c>
      <c r="B2696" s="62" t="s">
        <v>1630</v>
      </c>
      <c r="C2696" s="63"/>
      <c r="D2696" s="64"/>
      <c r="E2696" s="65"/>
      <c r="F2696" s="66"/>
      <c r="G2696" s="63" t="str">
        <f>IF(Edges[[#This Row],[Relationship]]="Tweet","Skip","Show")</f>
        <v>Show</v>
      </c>
      <c r="H2696" s="67"/>
      <c r="I2696" s="68"/>
      <c r="J2696" s="68"/>
      <c r="K2696" s="34"/>
      <c r="L2696" s="75">
        <v>2696</v>
      </c>
      <c r="M269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96" s="77" t="s">
        <v>2278</v>
      </c>
      <c r="O2696" s="79">
        <v>44529.524351851855</v>
      </c>
      <c r="P2696" s="77" t="s">
        <v>3048</v>
      </c>
      <c r="Q2696" s="77"/>
      <c r="R2696" s="77"/>
      <c r="S2696" s="77"/>
      <c r="T2696" s="79">
        <v>44529.524351851855</v>
      </c>
      <c r="U2696" s="80" t="s">
        <v>6237</v>
      </c>
      <c r="V2696" s="77"/>
      <c r="W2696" s="77"/>
      <c r="X2696" s="81" t="s">
        <v>8236</v>
      </c>
      <c r="Y2696" s="77"/>
    </row>
    <row r="2697" spans="1:25" x14ac:dyDescent="0.25">
      <c r="A2697" s="62" t="s">
        <v>1629</v>
      </c>
      <c r="B2697" s="62" t="s">
        <v>1783</v>
      </c>
      <c r="C2697" s="63"/>
      <c r="D2697" s="64"/>
      <c r="E2697" s="65"/>
      <c r="F2697" s="66"/>
      <c r="G2697" s="63" t="str">
        <f>IF(Edges[[#This Row],[Relationship]]="Tweet","Skip","Show")</f>
        <v>Show</v>
      </c>
      <c r="H2697" s="67"/>
      <c r="I2697" s="68"/>
      <c r="J2697" s="68"/>
      <c r="K2697" s="34"/>
      <c r="L2697" s="75">
        <v>2697</v>
      </c>
      <c r="M269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97" s="77" t="s">
        <v>2278</v>
      </c>
      <c r="O2697" s="79">
        <v>44529.378344907411</v>
      </c>
      <c r="P2697" s="77" t="s">
        <v>2427</v>
      </c>
      <c r="Q2697" s="77"/>
      <c r="R2697" s="77"/>
      <c r="S2697" s="77" t="s">
        <v>4124</v>
      </c>
      <c r="T2697" s="79">
        <v>44529.378344907411</v>
      </c>
      <c r="U2697" s="80" t="s">
        <v>6233</v>
      </c>
      <c r="V2697" s="77"/>
      <c r="W2697" s="77"/>
      <c r="X2697" s="81" t="s">
        <v>8232</v>
      </c>
      <c r="Y2697" s="77"/>
    </row>
    <row r="2698" spans="1:25" x14ac:dyDescent="0.25">
      <c r="A2698" s="62" t="s">
        <v>1629</v>
      </c>
      <c r="B2698" s="62" t="s">
        <v>1668</v>
      </c>
      <c r="C2698" s="63"/>
      <c r="D2698" s="64"/>
      <c r="E2698" s="65"/>
      <c r="F2698" s="66"/>
      <c r="G2698" s="63" t="str">
        <f>IF(Edges[[#This Row],[Relationship]]="Tweet","Skip","Show")</f>
        <v>Show</v>
      </c>
      <c r="H2698" s="67"/>
      <c r="I2698" s="68"/>
      <c r="J2698" s="68"/>
      <c r="K2698" s="34"/>
      <c r="L2698" s="75">
        <v>2698</v>
      </c>
      <c r="M269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98" s="77" t="s">
        <v>2278</v>
      </c>
      <c r="O2698" s="79">
        <v>44529.378344907411</v>
      </c>
      <c r="P2698" s="77" t="s">
        <v>2427</v>
      </c>
      <c r="Q2698" s="77"/>
      <c r="R2698" s="77"/>
      <c r="S2698" s="77" t="s">
        <v>4124</v>
      </c>
      <c r="T2698" s="79">
        <v>44529.378344907411</v>
      </c>
      <c r="U2698" s="80" t="s">
        <v>6233</v>
      </c>
      <c r="V2698" s="77"/>
      <c r="W2698" s="77"/>
      <c r="X2698" s="81" t="s">
        <v>8232</v>
      </c>
      <c r="Y2698" s="77"/>
    </row>
    <row r="2699" spans="1:25" x14ac:dyDescent="0.25">
      <c r="A2699" s="62" t="s">
        <v>1629</v>
      </c>
      <c r="B2699" s="62" t="s">
        <v>1528</v>
      </c>
      <c r="C2699" s="63"/>
      <c r="D2699" s="64"/>
      <c r="E2699" s="65"/>
      <c r="F2699" s="66"/>
      <c r="G2699" s="63" t="str">
        <f>IF(Edges[[#This Row],[Relationship]]="Tweet","Skip","Show")</f>
        <v>Show</v>
      </c>
      <c r="H2699" s="67"/>
      <c r="I2699" s="68"/>
      <c r="J2699" s="68"/>
      <c r="K2699" s="34"/>
      <c r="L2699" s="75">
        <v>2699</v>
      </c>
      <c r="M269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699" s="77" t="s">
        <v>2278</v>
      </c>
      <c r="O2699" s="79">
        <v>44529.378483796296</v>
      </c>
      <c r="P2699" s="77" t="s">
        <v>2440</v>
      </c>
      <c r="Q2699" s="80" t="s">
        <v>3510</v>
      </c>
      <c r="R2699" s="77" t="s">
        <v>4017</v>
      </c>
      <c r="S2699" s="77" t="s">
        <v>4102</v>
      </c>
      <c r="T2699" s="79">
        <v>44529.378483796296</v>
      </c>
      <c r="U2699" s="80" t="s">
        <v>6235</v>
      </c>
      <c r="V2699" s="77"/>
      <c r="W2699" s="77"/>
      <c r="X2699" s="81" t="s">
        <v>8234</v>
      </c>
      <c r="Y2699" s="77"/>
    </row>
    <row r="2700" spans="1:25" x14ac:dyDescent="0.25">
      <c r="A2700" s="62" t="s">
        <v>1631</v>
      </c>
      <c r="B2700" s="62" t="s">
        <v>1631</v>
      </c>
      <c r="C2700" s="63"/>
      <c r="D2700" s="64"/>
      <c r="E2700" s="65"/>
      <c r="F2700" s="66"/>
      <c r="G2700" s="63" t="str">
        <f>IF(Edges[[#This Row],[Relationship]]="Tweet","Skip","Show")</f>
        <v>Skip</v>
      </c>
      <c r="H2700" s="67"/>
      <c r="I2700" s="68"/>
      <c r="J2700" s="68"/>
      <c r="K2700" s="34"/>
      <c r="L2700" s="75">
        <v>2700</v>
      </c>
      <c r="M270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00" s="77" t="s">
        <v>178</v>
      </c>
      <c r="O2700" s="79">
        <v>44529.311805555553</v>
      </c>
      <c r="P2700" s="77" t="s">
        <v>3479</v>
      </c>
      <c r="Q2700" s="80" t="s">
        <v>4004</v>
      </c>
      <c r="R2700" s="77" t="s">
        <v>4018</v>
      </c>
      <c r="S2700" s="77"/>
      <c r="T2700" s="79">
        <v>44529.311805555553</v>
      </c>
      <c r="U2700" s="80" t="s">
        <v>6238</v>
      </c>
      <c r="V2700" s="77"/>
      <c r="W2700" s="77"/>
      <c r="X2700" s="81" t="s">
        <v>8237</v>
      </c>
      <c r="Y2700" s="77"/>
    </row>
    <row r="2701" spans="1:25" x14ac:dyDescent="0.25">
      <c r="A2701" s="62" t="s">
        <v>1632</v>
      </c>
      <c r="B2701" s="62" t="s">
        <v>1631</v>
      </c>
      <c r="C2701" s="63"/>
      <c r="D2701" s="64"/>
      <c r="E2701" s="65"/>
      <c r="F2701" s="66"/>
      <c r="G2701" s="63" t="str">
        <f>IF(Edges[[#This Row],[Relationship]]="Tweet","Skip","Show")</f>
        <v>Show</v>
      </c>
      <c r="H2701" s="67"/>
      <c r="I2701" s="68"/>
      <c r="J2701" s="68"/>
      <c r="K2701" s="34"/>
      <c r="L2701" s="75">
        <v>2701</v>
      </c>
      <c r="M270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01" s="77" t="s">
        <v>2278</v>
      </c>
      <c r="O2701" s="79">
        <v>44529.52447916667</v>
      </c>
      <c r="P2701" s="77" t="s">
        <v>2784</v>
      </c>
      <c r="Q2701" s="77"/>
      <c r="R2701" s="77"/>
      <c r="S2701" s="77"/>
      <c r="T2701" s="79">
        <v>44529.52447916667</v>
      </c>
      <c r="U2701" s="80" t="s">
        <v>6239</v>
      </c>
      <c r="V2701" s="77"/>
      <c r="W2701" s="77"/>
      <c r="X2701" s="81" t="s">
        <v>8238</v>
      </c>
      <c r="Y2701" s="77"/>
    </row>
    <row r="2702" spans="1:25" x14ac:dyDescent="0.25">
      <c r="A2702" s="62" t="s">
        <v>1633</v>
      </c>
      <c r="B2702" s="62" t="s">
        <v>1993</v>
      </c>
      <c r="C2702" s="63"/>
      <c r="D2702" s="64"/>
      <c r="E2702" s="65"/>
      <c r="F2702" s="66"/>
      <c r="G2702" s="63" t="str">
        <f>IF(Edges[[#This Row],[Relationship]]="Tweet","Skip","Show")</f>
        <v>Show</v>
      </c>
      <c r="H2702" s="67"/>
      <c r="I2702" s="68"/>
      <c r="J2702" s="68"/>
      <c r="K2702" s="34"/>
      <c r="L2702" s="75">
        <v>2702</v>
      </c>
      <c r="M270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02" s="77" t="s">
        <v>2278</v>
      </c>
      <c r="O2702" s="79">
        <v>44529.442800925928</v>
      </c>
      <c r="P2702" s="77" t="s">
        <v>3480</v>
      </c>
      <c r="Q2702" s="77"/>
      <c r="R2702" s="77"/>
      <c r="S2702" s="77"/>
      <c r="T2702" s="79">
        <v>44529.442800925928</v>
      </c>
      <c r="U2702" s="80" t="s">
        <v>6240</v>
      </c>
      <c r="V2702" s="77"/>
      <c r="W2702" s="77"/>
      <c r="X2702" s="81" t="s">
        <v>8239</v>
      </c>
      <c r="Y2702" s="77"/>
    </row>
    <row r="2703" spans="1:25" x14ac:dyDescent="0.25">
      <c r="A2703" s="62" t="s">
        <v>1633</v>
      </c>
      <c r="B2703" s="62" t="s">
        <v>1706</v>
      </c>
      <c r="C2703" s="63"/>
      <c r="D2703" s="64"/>
      <c r="E2703" s="65"/>
      <c r="F2703" s="66"/>
      <c r="G2703" s="63" t="str">
        <f>IF(Edges[[#This Row],[Relationship]]="Tweet","Skip","Show")</f>
        <v>Show</v>
      </c>
      <c r="H2703" s="67"/>
      <c r="I2703" s="68"/>
      <c r="J2703" s="68"/>
      <c r="K2703" s="34"/>
      <c r="L2703" s="75">
        <v>2703</v>
      </c>
      <c r="M270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03" s="77" t="s">
        <v>2278</v>
      </c>
      <c r="O2703" s="79">
        <v>44529.524594907409</v>
      </c>
      <c r="P2703" s="77" t="s">
        <v>2320</v>
      </c>
      <c r="Q2703" s="80" t="s">
        <v>3523</v>
      </c>
      <c r="R2703" s="77" t="s">
        <v>4021</v>
      </c>
      <c r="S2703" s="77" t="s">
        <v>4109</v>
      </c>
      <c r="T2703" s="79">
        <v>44529.524594907409</v>
      </c>
      <c r="U2703" s="80" t="s">
        <v>6241</v>
      </c>
      <c r="V2703" s="77"/>
      <c r="W2703" s="77"/>
      <c r="X2703" s="81" t="s">
        <v>8240</v>
      </c>
      <c r="Y2703" s="77"/>
    </row>
    <row r="2704" spans="1:25" x14ac:dyDescent="0.25">
      <c r="A2704" s="62" t="s">
        <v>1634</v>
      </c>
      <c r="B2704" s="62" t="s">
        <v>2271</v>
      </c>
      <c r="C2704" s="63"/>
      <c r="D2704" s="64"/>
      <c r="E2704" s="65"/>
      <c r="F2704" s="66"/>
      <c r="G2704" s="63" t="str">
        <f>IF(Edges[[#This Row],[Relationship]]="Tweet","Skip","Show")</f>
        <v>Show</v>
      </c>
      <c r="H2704" s="67"/>
      <c r="I2704" s="68"/>
      <c r="J2704" s="68"/>
      <c r="K2704" s="34"/>
      <c r="L2704" s="75">
        <v>2704</v>
      </c>
      <c r="M270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04" s="77" t="s">
        <v>2278</v>
      </c>
      <c r="O2704" s="79">
        <v>44529.524629629632</v>
      </c>
      <c r="P2704" s="77" t="s">
        <v>3481</v>
      </c>
      <c r="Q2704" s="80" t="s">
        <v>4005</v>
      </c>
      <c r="R2704" s="77" t="s">
        <v>4018</v>
      </c>
      <c r="S2704" s="77" t="s">
        <v>4278</v>
      </c>
      <c r="T2704" s="79">
        <v>44529.524629629632</v>
      </c>
      <c r="U2704" s="80" t="s">
        <v>6242</v>
      </c>
      <c r="V2704" s="77"/>
      <c r="W2704" s="77"/>
      <c r="X2704" s="81" t="s">
        <v>8241</v>
      </c>
      <c r="Y2704" s="77"/>
    </row>
    <row r="2705" spans="1:25" x14ac:dyDescent="0.25">
      <c r="A2705" s="62" t="s">
        <v>1635</v>
      </c>
      <c r="B2705" s="62" t="s">
        <v>2272</v>
      </c>
      <c r="C2705" s="63"/>
      <c r="D2705" s="64"/>
      <c r="E2705" s="65"/>
      <c r="F2705" s="66"/>
      <c r="G2705" s="63" t="str">
        <f>IF(Edges[[#This Row],[Relationship]]="Tweet","Skip","Show")</f>
        <v>Show</v>
      </c>
      <c r="H2705" s="67"/>
      <c r="I2705" s="68"/>
      <c r="J2705" s="68"/>
      <c r="K2705" s="34"/>
      <c r="L2705" s="75">
        <v>2705</v>
      </c>
      <c r="M270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05" s="77" t="s">
        <v>2279</v>
      </c>
      <c r="O2705" s="79">
        <v>44529.524664351855</v>
      </c>
      <c r="P2705" s="77" t="s">
        <v>3482</v>
      </c>
      <c r="Q2705" s="77"/>
      <c r="R2705" s="77"/>
      <c r="S2705" s="77"/>
      <c r="T2705" s="79">
        <v>44529.524664351855</v>
      </c>
      <c r="U2705" s="80" t="s">
        <v>6243</v>
      </c>
      <c r="V2705" s="77"/>
      <c r="W2705" s="77"/>
      <c r="X2705" s="81" t="s">
        <v>8242</v>
      </c>
      <c r="Y2705" s="81" t="s">
        <v>8503</v>
      </c>
    </row>
    <row r="2706" spans="1:25" x14ac:dyDescent="0.25">
      <c r="A2706" s="62" t="s">
        <v>1636</v>
      </c>
      <c r="B2706" s="62" t="s">
        <v>1704</v>
      </c>
      <c r="C2706" s="63"/>
      <c r="D2706" s="64"/>
      <c r="E2706" s="65"/>
      <c r="F2706" s="66"/>
      <c r="G2706" s="63" t="str">
        <f>IF(Edges[[#This Row],[Relationship]]="Tweet","Skip","Show")</f>
        <v>Show</v>
      </c>
      <c r="H2706" s="67"/>
      <c r="I2706" s="68"/>
      <c r="J2706" s="68"/>
      <c r="K2706" s="34"/>
      <c r="L2706" s="75">
        <v>2706</v>
      </c>
      <c r="M270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06" s="77" t="s">
        <v>2278</v>
      </c>
      <c r="O2706" s="79">
        <v>44529.500474537039</v>
      </c>
      <c r="P2706" s="77" t="s">
        <v>2318</v>
      </c>
      <c r="Q2706" s="77"/>
      <c r="R2706" s="77"/>
      <c r="S2706" s="77"/>
      <c r="T2706" s="79">
        <v>44529.500474537039</v>
      </c>
      <c r="U2706" s="80" t="s">
        <v>6244</v>
      </c>
      <c r="V2706" s="77"/>
      <c r="W2706" s="77"/>
      <c r="X2706" s="81" t="s">
        <v>8243</v>
      </c>
      <c r="Y2706" s="77"/>
    </row>
    <row r="2707" spans="1:25" x14ac:dyDescent="0.25">
      <c r="A2707" s="62" t="s">
        <v>1636</v>
      </c>
      <c r="B2707" s="62" t="s">
        <v>1668</v>
      </c>
      <c r="C2707" s="63"/>
      <c r="D2707" s="64"/>
      <c r="E2707" s="65"/>
      <c r="F2707" s="66"/>
      <c r="G2707" s="63" t="str">
        <f>IF(Edges[[#This Row],[Relationship]]="Tweet","Skip","Show")</f>
        <v>Show</v>
      </c>
      <c r="H2707" s="67"/>
      <c r="I2707" s="68"/>
      <c r="J2707" s="68"/>
      <c r="K2707" s="34"/>
      <c r="L2707" s="75">
        <v>2707</v>
      </c>
      <c r="M270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07" s="77" t="s">
        <v>2278</v>
      </c>
      <c r="O2707" s="79">
        <v>44529.500474537039</v>
      </c>
      <c r="P2707" s="77" t="s">
        <v>2318</v>
      </c>
      <c r="Q2707" s="77"/>
      <c r="R2707" s="77"/>
      <c r="S2707" s="77"/>
      <c r="T2707" s="79">
        <v>44529.500474537039</v>
      </c>
      <c r="U2707" s="80" t="s">
        <v>6244</v>
      </c>
      <c r="V2707" s="77"/>
      <c r="W2707" s="77"/>
      <c r="X2707" s="81" t="s">
        <v>8243</v>
      </c>
      <c r="Y2707" s="77"/>
    </row>
    <row r="2708" spans="1:25" x14ac:dyDescent="0.25">
      <c r="A2708" s="62" t="s">
        <v>1636</v>
      </c>
      <c r="B2708" s="62" t="s">
        <v>1706</v>
      </c>
      <c r="C2708" s="63"/>
      <c r="D2708" s="64"/>
      <c r="E2708" s="65"/>
      <c r="F2708" s="66"/>
      <c r="G2708" s="63" t="str">
        <f>IF(Edges[[#This Row],[Relationship]]="Tweet","Skip","Show")</f>
        <v>Show</v>
      </c>
      <c r="H2708" s="67"/>
      <c r="I2708" s="68"/>
      <c r="J2708" s="68"/>
      <c r="K2708" s="34"/>
      <c r="L2708" s="75">
        <v>2708</v>
      </c>
      <c r="M270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08" s="77" t="s">
        <v>2278</v>
      </c>
      <c r="O2708" s="79">
        <v>44529.524745370371</v>
      </c>
      <c r="P2708" s="77" t="s">
        <v>2320</v>
      </c>
      <c r="Q2708" s="80" t="s">
        <v>3523</v>
      </c>
      <c r="R2708" s="77" t="s">
        <v>4021</v>
      </c>
      <c r="S2708" s="77" t="s">
        <v>4109</v>
      </c>
      <c r="T2708" s="79">
        <v>44529.524745370371</v>
      </c>
      <c r="U2708" s="80" t="s">
        <v>6245</v>
      </c>
      <c r="V2708" s="77"/>
      <c r="W2708" s="77"/>
      <c r="X2708" s="81" t="s">
        <v>8244</v>
      </c>
      <c r="Y2708" s="77"/>
    </row>
    <row r="2709" spans="1:25" x14ac:dyDescent="0.25">
      <c r="A2709" s="62" t="s">
        <v>1637</v>
      </c>
      <c r="B2709" s="62" t="s">
        <v>1875</v>
      </c>
      <c r="C2709" s="63"/>
      <c r="D2709" s="64"/>
      <c r="E2709" s="65"/>
      <c r="F2709" s="66"/>
      <c r="G2709" s="63" t="str">
        <f>IF(Edges[[#This Row],[Relationship]]="Tweet","Skip","Show")</f>
        <v>Show</v>
      </c>
      <c r="H2709" s="67"/>
      <c r="I2709" s="68"/>
      <c r="J2709" s="68"/>
      <c r="K2709" s="34"/>
      <c r="L2709" s="75">
        <v>2709</v>
      </c>
      <c r="M270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09" s="77" t="s">
        <v>2278</v>
      </c>
      <c r="O2709" s="79">
        <v>44529.524780092594</v>
      </c>
      <c r="P2709" s="77" t="s">
        <v>3483</v>
      </c>
      <c r="Q2709" s="80" t="s">
        <v>4006</v>
      </c>
      <c r="R2709" s="77" t="s">
        <v>4018</v>
      </c>
      <c r="S2709" s="77"/>
      <c r="T2709" s="79">
        <v>44529.524780092594</v>
      </c>
      <c r="U2709" s="80" t="s">
        <v>6246</v>
      </c>
      <c r="V2709" s="77"/>
      <c r="W2709" s="77"/>
      <c r="X2709" s="81" t="s">
        <v>8245</v>
      </c>
      <c r="Y2709" s="81" t="s">
        <v>8494</v>
      </c>
    </row>
    <row r="2710" spans="1:25" x14ac:dyDescent="0.25">
      <c r="A2710" s="62" t="s">
        <v>1637</v>
      </c>
      <c r="B2710" s="62" t="s">
        <v>1829</v>
      </c>
      <c r="C2710" s="63"/>
      <c r="D2710" s="64"/>
      <c r="E2710" s="65"/>
      <c r="F2710" s="66"/>
      <c r="G2710" s="63" t="str">
        <f>IF(Edges[[#This Row],[Relationship]]="Tweet","Skip","Show")</f>
        <v>Show</v>
      </c>
      <c r="H2710" s="67"/>
      <c r="I2710" s="68"/>
      <c r="J2710" s="68"/>
      <c r="K2710" s="34"/>
      <c r="L2710" s="75">
        <v>2710</v>
      </c>
      <c r="M271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10" s="77" t="s">
        <v>2279</v>
      </c>
      <c r="O2710" s="79">
        <v>44529.524780092594</v>
      </c>
      <c r="P2710" s="77" t="s">
        <v>3483</v>
      </c>
      <c r="Q2710" s="80" t="s">
        <v>4006</v>
      </c>
      <c r="R2710" s="77" t="s">
        <v>4018</v>
      </c>
      <c r="S2710" s="77"/>
      <c r="T2710" s="79">
        <v>44529.524780092594</v>
      </c>
      <c r="U2710" s="80" t="s">
        <v>6246</v>
      </c>
      <c r="V2710" s="77"/>
      <c r="W2710" s="77"/>
      <c r="X2710" s="81" t="s">
        <v>8245</v>
      </c>
      <c r="Y2710" s="81" t="s">
        <v>8494</v>
      </c>
    </row>
    <row r="2711" spans="1:25" x14ac:dyDescent="0.25">
      <c r="A2711" s="62" t="s">
        <v>1638</v>
      </c>
      <c r="B2711" s="62" t="s">
        <v>1638</v>
      </c>
      <c r="C2711" s="63"/>
      <c r="D2711" s="64"/>
      <c r="E2711" s="65"/>
      <c r="F2711" s="66"/>
      <c r="G2711" s="63" t="str">
        <f>IF(Edges[[#This Row],[Relationship]]="Tweet","Skip","Show")</f>
        <v>Skip</v>
      </c>
      <c r="H2711" s="67"/>
      <c r="I2711" s="68"/>
      <c r="J2711" s="68"/>
      <c r="K2711" s="34"/>
      <c r="L2711" s="75">
        <v>2711</v>
      </c>
      <c r="M271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11" s="77" t="s">
        <v>178</v>
      </c>
      <c r="O2711" s="79">
        <v>44529.253969907404</v>
      </c>
      <c r="P2711" s="77" t="s">
        <v>3484</v>
      </c>
      <c r="Q2711" s="80" t="s">
        <v>4007</v>
      </c>
      <c r="R2711" s="77" t="s">
        <v>4101</v>
      </c>
      <c r="S2711" s="77"/>
      <c r="T2711" s="79">
        <v>44529.253969907404</v>
      </c>
      <c r="U2711" s="80" t="s">
        <v>6247</v>
      </c>
      <c r="V2711" s="77"/>
      <c r="W2711" s="77"/>
      <c r="X2711" s="81" t="s">
        <v>8246</v>
      </c>
      <c r="Y2711" s="77"/>
    </row>
    <row r="2712" spans="1:25" x14ac:dyDescent="0.25">
      <c r="A2712" s="62" t="s">
        <v>1639</v>
      </c>
      <c r="B2712" s="62" t="s">
        <v>1638</v>
      </c>
      <c r="C2712" s="63"/>
      <c r="D2712" s="64"/>
      <c r="E2712" s="65"/>
      <c r="F2712" s="66"/>
      <c r="G2712" s="63" t="str">
        <f>IF(Edges[[#This Row],[Relationship]]="Tweet","Skip","Show")</f>
        <v>Show</v>
      </c>
      <c r="H2712" s="67"/>
      <c r="I2712" s="68"/>
      <c r="J2712" s="68"/>
      <c r="K2712" s="34"/>
      <c r="L2712" s="75">
        <v>2712</v>
      </c>
      <c r="M271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12" s="77" t="s">
        <v>2278</v>
      </c>
      <c r="O2712" s="79">
        <v>44529.525196759256</v>
      </c>
      <c r="P2712" s="77" t="s">
        <v>3485</v>
      </c>
      <c r="Q2712" s="80" t="s">
        <v>4007</v>
      </c>
      <c r="R2712" s="77" t="s">
        <v>4101</v>
      </c>
      <c r="S2712" s="77"/>
      <c r="T2712" s="79">
        <v>44529.525196759256</v>
      </c>
      <c r="U2712" s="80" t="s">
        <v>6248</v>
      </c>
      <c r="V2712" s="77"/>
      <c r="W2712" s="77"/>
      <c r="X2712" s="81" t="s">
        <v>8247</v>
      </c>
      <c r="Y2712" s="77"/>
    </row>
    <row r="2713" spans="1:25" x14ac:dyDescent="0.25">
      <c r="A2713" s="62" t="s">
        <v>1528</v>
      </c>
      <c r="B2713" s="62" t="s">
        <v>1528</v>
      </c>
      <c r="C2713" s="63"/>
      <c r="D2713" s="64"/>
      <c r="E2713" s="65"/>
      <c r="F2713" s="66"/>
      <c r="G2713" s="63" t="str">
        <f>IF(Edges[[#This Row],[Relationship]]="Tweet","Skip","Show")</f>
        <v>Skip</v>
      </c>
      <c r="H2713" s="67"/>
      <c r="I2713" s="68"/>
      <c r="J2713" s="68"/>
      <c r="K2713" s="34"/>
      <c r="L2713" s="75">
        <v>2713</v>
      </c>
      <c r="M271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13" s="77" t="s">
        <v>178</v>
      </c>
      <c r="O2713" s="79">
        <v>44529.3437962963</v>
      </c>
      <c r="P2713" s="77" t="s">
        <v>3486</v>
      </c>
      <c r="Q2713" s="80" t="s">
        <v>3615</v>
      </c>
      <c r="R2713" s="77" t="s">
        <v>4017</v>
      </c>
      <c r="S2713" s="77" t="s">
        <v>4116</v>
      </c>
      <c r="T2713" s="79">
        <v>44529.3437962963</v>
      </c>
      <c r="U2713" s="80" t="s">
        <v>6249</v>
      </c>
      <c r="V2713" s="77"/>
      <c r="W2713" s="77"/>
      <c r="X2713" s="81" t="s">
        <v>8248</v>
      </c>
      <c r="Y2713" s="77"/>
    </row>
    <row r="2714" spans="1:25" x14ac:dyDescent="0.25">
      <c r="A2714" s="62" t="s">
        <v>1640</v>
      </c>
      <c r="B2714" s="62" t="s">
        <v>1528</v>
      </c>
      <c r="C2714" s="63"/>
      <c r="D2714" s="64"/>
      <c r="E2714" s="65"/>
      <c r="F2714" s="66"/>
      <c r="G2714" s="63" t="str">
        <f>IF(Edges[[#This Row],[Relationship]]="Tweet","Skip","Show")</f>
        <v>Show</v>
      </c>
      <c r="H2714" s="67"/>
      <c r="I2714" s="68"/>
      <c r="J2714" s="68"/>
      <c r="K2714" s="34"/>
      <c r="L2714" s="75">
        <v>2714</v>
      </c>
      <c r="M271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14" s="77" t="s">
        <v>2278</v>
      </c>
      <c r="O2714" s="79">
        <v>44529.519756944443</v>
      </c>
      <c r="P2714" s="77" t="s">
        <v>2572</v>
      </c>
      <c r="Q2714" s="80" t="s">
        <v>3615</v>
      </c>
      <c r="R2714" s="77" t="s">
        <v>4017</v>
      </c>
      <c r="S2714" s="77" t="s">
        <v>4116</v>
      </c>
      <c r="T2714" s="79">
        <v>44529.519756944443</v>
      </c>
      <c r="U2714" s="80" t="s">
        <v>6250</v>
      </c>
      <c r="V2714" s="77"/>
      <c r="W2714" s="77"/>
      <c r="X2714" s="81" t="s">
        <v>8249</v>
      </c>
      <c r="Y2714" s="77"/>
    </row>
    <row r="2715" spans="1:25" x14ac:dyDescent="0.25">
      <c r="A2715" s="62" t="s">
        <v>1640</v>
      </c>
      <c r="B2715" s="62" t="s">
        <v>1640</v>
      </c>
      <c r="C2715" s="63"/>
      <c r="D2715" s="64"/>
      <c r="E2715" s="65"/>
      <c r="F2715" s="66"/>
      <c r="G2715" s="63" t="str">
        <f>IF(Edges[[#This Row],[Relationship]]="Tweet","Skip","Show")</f>
        <v>Skip</v>
      </c>
      <c r="H2715" s="67"/>
      <c r="I2715" s="68"/>
      <c r="J2715" s="68"/>
      <c r="K2715" s="34"/>
      <c r="L2715" s="75">
        <v>2715</v>
      </c>
      <c r="M271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15" s="77" t="s">
        <v>178</v>
      </c>
      <c r="O2715" s="79">
        <v>44529.521631944444</v>
      </c>
      <c r="P2715" s="77" t="s">
        <v>3487</v>
      </c>
      <c r="Q2715" s="80" t="s">
        <v>4008</v>
      </c>
      <c r="R2715" s="77" t="s">
        <v>4018</v>
      </c>
      <c r="S2715" s="77"/>
      <c r="T2715" s="79">
        <v>44529.521631944444</v>
      </c>
      <c r="U2715" s="80" t="s">
        <v>6251</v>
      </c>
      <c r="V2715" s="77"/>
      <c r="W2715" s="77"/>
      <c r="X2715" s="81" t="s">
        <v>8250</v>
      </c>
      <c r="Y2715" s="77"/>
    </row>
    <row r="2716" spans="1:25" x14ac:dyDescent="0.25">
      <c r="A2716" s="62" t="s">
        <v>1640</v>
      </c>
      <c r="B2716" s="62" t="s">
        <v>1640</v>
      </c>
      <c r="C2716" s="63"/>
      <c r="D2716" s="64"/>
      <c r="E2716" s="65"/>
      <c r="F2716" s="66"/>
      <c r="G2716" s="63" t="str">
        <f>IF(Edges[[#This Row],[Relationship]]="Tweet","Skip","Show")</f>
        <v>Skip</v>
      </c>
      <c r="H2716" s="67"/>
      <c r="I2716" s="68"/>
      <c r="J2716" s="68"/>
      <c r="K2716" s="34"/>
      <c r="L2716" s="75">
        <v>2716</v>
      </c>
      <c r="M271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16" s="77" t="s">
        <v>178</v>
      </c>
      <c r="O2716" s="79">
        <v>44529.525289351855</v>
      </c>
      <c r="P2716" s="77" t="s">
        <v>3488</v>
      </c>
      <c r="Q2716" s="80" t="s">
        <v>4009</v>
      </c>
      <c r="R2716" s="77" t="s">
        <v>4018</v>
      </c>
      <c r="S2716" s="77"/>
      <c r="T2716" s="79">
        <v>44529.525289351855</v>
      </c>
      <c r="U2716" s="80" t="s">
        <v>6252</v>
      </c>
      <c r="V2716" s="77"/>
      <c r="W2716" s="77"/>
      <c r="X2716" s="81" t="s">
        <v>8251</v>
      </c>
      <c r="Y2716" s="77"/>
    </row>
    <row r="2717" spans="1:25" x14ac:dyDescent="0.25">
      <c r="A2717" s="62" t="s">
        <v>1641</v>
      </c>
      <c r="B2717" s="62" t="s">
        <v>1783</v>
      </c>
      <c r="C2717" s="63"/>
      <c r="D2717" s="64"/>
      <c r="E2717" s="65"/>
      <c r="F2717" s="66"/>
      <c r="G2717" s="63" t="str">
        <f>IF(Edges[[#This Row],[Relationship]]="Tweet","Skip","Show")</f>
        <v>Show</v>
      </c>
      <c r="H2717" s="67"/>
      <c r="I2717" s="68"/>
      <c r="J2717" s="68"/>
      <c r="K2717" s="34"/>
      <c r="L2717" s="75">
        <v>2717</v>
      </c>
      <c r="M271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17" s="77" t="s">
        <v>2278</v>
      </c>
      <c r="O2717" s="79">
        <v>44529.525300925925</v>
      </c>
      <c r="P2717" s="77" t="s">
        <v>3195</v>
      </c>
      <c r="Q2717" s="77"/>
      <c r="R2717" s="77"/>
      <c r="S2717" s="77"/>
      <c r="T2717" s="79">
        <v>44529.525300925925</v>
      </c>
      <c r="U2717" s="80" t="s">
        <v>6253</v>
      </c>
      <c r="V2717" s="77"/>
      <c r="W2717" s="77"/>
      <c r="X2717" s="81" t="s">
        <v>8252</v>
      </c>
      <c r="Y2717" s="77"/>
    </row>
    <row r="2718" spans="1:25" x14ac:dyDescent="0.25">
      <c r="A2718" s="62" t="s">
        <v>1642</v>
      </c>
      <c r="B2718" s="62" t="s">
        <v>1642</v>
      </c>
      <c r="C2718" s="63"/>
      <c r="D2718" s="64"/>
      <c r="E2718" s="65"/>
      <c r="F2718" s="66"/>
      <c r="G2718" s="63" t="str">
        <f>IF(Edges[[#This Row],[Relationship]]="Tweet","Skip","Show")</f>
        <v>Skip</v>
      </c>
      <c r="H2718" s="67"/>
      <c r="I2718" s="68"/>
      <c r="J2718" s="68"/>
      <c r="K2718" s="34"/>
      <c r="L2718" s="75">
        <v>2718</v>
      </c>
      <c r="M271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18" s="77" t="s">
        <v>178</v>
      </c>
      <c r="O2718" s="79">
        <v>44529.525590277779</v>
      </c>
      <c r="P2718" s="77" t="s">
        <v>3489</v>
      </c>
      <c r="Q2718" s="80" t="s">
        <v>3612</v>
      </c>
      <c r="R2718" s="77" t="s">
        <v>4022</v>
      </c>
      <c r="S2718" s="77"/>
      <c r="T2718" s="79">
        <v>44529.525590277779</v>
      </c>
      <c r="U2718" s="80" t="s">
        <v>6254</v>
      </c>
      <c r="V2718" s="77"/>
      <c r="W2718" s="77"/>
      <c r="X2718" s="81" t="s">
        <v>8253</v>
      </c>
      <c r="Y2718" s="77"/>
    </row>
    <row r="2719" spans="1:25" x14ac:dyDescent="0.25">
      <c r="A2719" s="62" t="s">
        <v>1641</v>
      </c>
      <c r="B2719" s="62" t="s">
        <v>2273</v>
      </c>
      <c r="C2719" s="63"/>
      <c r="D2719" s="64"/>
      <c r="E2719" s="65"/>
      <c r="F2719" s="66"/>
      <c r="G2719" s="63" t="str">
        <f>IF(Edges[[#This Row],[Relationship]]="Tweet","Skip","Show")</f>
        <v>Show</v>
      </c>
      <c r="H2719" s="67"/>
      <c r="I2719" s="68"/>
      <c r="J2719" s="68"/>
      <c r="K2719" s="34"/>
      <c r="L2719" s="75">
        <v>2719</v>
      </c>
      <c r="M271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19" s="77" t="s">
        <v>2278</v>
      </c>
      <c r="O2719" s="79">
        <v>44529.523194444446</v>
      </c>
      <c r="P2719" s="77" t="s">
        <v>3490</v>
      </c>
      <c r="Q2719" s="77"/>
      <c r="R2719" s="77"/>
      <c r="S2719" s="77"/>
      <c r="T2719" s="79">
        <v>44529.523194444446</v>
      </c>
      <c r="U2719" s="80" t="s">
        <v>6255</v>
      </c>
      <c r="V2719" s="77"/>
      <c r="W2719" s="77"/>
      <c r="X2719" s="81" t="s">
        <v>8254</v>
      </c>
      <c r="Y2719" s="77"/>
    </row>
    <row r="2720" spans="1:25" x14ac:dyDescent="0.25">
      <c r="A2720" s="62" t="s">
        <v>1643</v>
      </c>
      <c r="B2720" s="62" t="s">
        <v>2273</v>
      </c>
      <c r="C2720" s="63"/>
      <c r="D2720" s="64"/>
      <c r="E2720" s="65"/>
      <c r="F2720" s="66"/>
      <c r="G2720" s="63" t="str">
        <f>IF(Edges[[#This Row],[Relationship]]="Tweet","Skip","Show")</f>
        <v>Show</v>
      </c>
      <c r="H2720" s="67"/>
      <c r="I2720" s="68"/>
      <c r="J2720" s="68"/>
      <c r="K2720" s="34"/>
      <c r="L2720" s="75">
        <v>2720</v>
      </c>
      <c r="M272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20" s="77" t="s">
        <v>2278</v>
      </c>
      <c r="O2720" s="79">
        <v>44529.525601851848</v>
      </c>
      <c r="P2720" s="77" t="s">
        <v>3490</v>
      </c>
      <c r="Q2720" s="77"/>
      <c r="R2720" s="77"/>
      <c r="S2720" s="77"/>
      <c r="T2720" s="79">
        <v>44529.525601851848</v>
      </c>
      <c r="U2720" s="80" t="s">
        <v>6256</v>
      </c>
      <c r="V2720" s="77"/>
      <c r="W2720" s="77"/>
      <c r="X2720" s="81" t="s">
        <v>8255</v>
      </c>
      <c r="Y2720" s="77"/>
    </row>
    <row r="2721" spans="1:25" x14ac:dyDescent="0.25">
      <c r="A2721" s="62" t="s">
        <v>1644</v>
      </c>
      <c r="B2721" s="62" t="s">
        <v>1692</v>
      </c>
      <c r="C2721" s="63"/>
      <c r="D2721" s="64"/>
      <c r="E2721" s="65"/>
      <c r="F2721" s="66"/>
      <c r="G2721" s="63" t="str">
        <f>IF(Edges[[#This Row],[Relationship]]="Tweet","Skip","Show")</f>
        <v>Show</v>
      </c>
      <c r="H2721" s="67"/>
      <c r="I2721" s="68"/>
      <c r="J2721" s="68"/>
      <c r="K2721" s="34"/>
      <c r="L2721" s="75">
        <v>2721</v>
      </c>
      <c r="M272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21" s="77" t="s">
        <v>2278</v>
      </c>
      <c r="O2721" s="79">
        <v>44529.526064814818</v>
      </c>
      <c r="P2721" s="77" t="s">
        <v>2304</v>
      </c>
      <c r="Q2721" s="77"/>
      <c r="R2721" s="77"/>
      <c r="S2721" s="77"/>
      <c r="T2721" s="79">
        <v>44529.526064814818</v>
      </c>
      <c r="U2721" s="80" t="s">
        <v>6257</v>
      </c>
      <c r="V2721" s="77"/>
      <c r="W2721" s="77"/>
      <c r="X2721" s="81" t="s">
        <v>8256</v>
      </c>
      <c r="Y2721" s="77"/>
    </row>
    <row r="2722" spans="1:25" x14ac:dyDescent="0.25">
      <c r="A2722" s="62" t="s">
        <v>1645</v>
      </c>
      <c r="B2722" s="62" t="s">
        <v>2274</v>
      </c>
      <c r="C2722" s="63"/>
      <c r="D2722" s="64"/>
      <c r="E2722" s="65"/>
      <c r="F2722" s="66"/>
      <c r="G2722" s="63" t="str">
        <f>IF(Edges[[#This Row],[Relationship]]="Tweet","Skip","Show")</f>
        <v>Show</v>
      </c>
      <c r="H2722" s="67"/>
      <c r="I2722" s="68"/>
      <c r="J2722" s="68"/>
      <c r="K2722" s="34"/>
      <c r="L2722" s="75">
        <v>2722</v>
      </c>
      <c r="M272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22" s="77" t="s">
        <v>2278</v>
      </c>
      <c r="O2722" s="79">
        <v>44529.365115740744</v>
      </c>
      <c r="P2722" s="77" t="s">
        <v>3491</v>
      </c>
      <c r="Q2722" s="77"/>
      <c r="R2722" s="77"/>
      <c r="S2722" s="77" t="s">
        <v>4279</v>
      </c>
      <c r="T2722" s="79">
        <v>44529.365115740744</v>
      </c>
      <c r="U2722" s="80" t="s">
        <v>6258</v>
      </c>
      <c r="V2722" s="77"/>
      <c r="W2722" s="77"/>
      <c r="X2722" s="81" t="s">
        <v>8257</v>
      </c>
      <c r="Y2722" s="77"/>
    </row>
    <row r="2723" spans="1:25" x14ac:dyDescent="0.25">
      <c r="A2723" s="62" t="s">
        <v>1645</v>
      </c>
      <c r="B2723" s="62" t="s">
        <v>2274</v>
      </c>
      <c r="C2723" s="63"/>
      <c r="D2723" s="64"/>
      <c r="E2723" s="65"/>
      <c r="F2723" s="66"/>
      <c r="G2723" s="63" t="str">
        <f>IF(Edges[[#This Row],[Relationship]]="Tweet","Skip","Show")</f>
        <v>Show</v>
      </c>
      <c r="H2723" s="67"/>
      <c r="I2723" s="68"/>
      <c r="J2723" s="68"/>
      <c r="K2723" s="34"/>
      <c r="L2723" s="75">
        <v>2723</v>
      </c>
      <c r="M272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23" s="77" t="s">
        <v>2279</v>
      </c>
      <c r="O2723" s="79">
        <v>44529.365335648145</v>
      </c>
      <c r="P2723" s="77" t="s">
        <v>3492</v>
      </c>
      <c r="Q2723" s="77"/>
      <c r="R2723" s="77"/>
      <c r="S2723" s="77"/>
      <c r="T2723" s="79">
        <v>44529.365335648145</v>
      </c>
      <c r="U2723" s="80" t="s">
        <v>6259</v>
      </c>
      <c r="V2723" s="77"/>
      <c r="W2723" s="77"/>
      <c r="X2723" s="81" t="s">
        <v>8258</v>
      </c>
      <c r="Y2723" s="81" t="s">
        <v>8504</v>
      </c>
    </row>
    <row r="2724" spans="1:25" x14ac:dyDescent="0.25">
      <c r="A2724" s="62" t="s">
        <v>1645</v>
      </c>
      <c r="B2724" s="62" t="s">
        <v>2275</v>
      </c>
      <c r="C2724" s="63"/>
      <c r="D2724" s="64"/>
      <c r="E2724" s="65"/>
      <c r="F2724" s="66"/>
      <c r="G2724" s="63" t="str">
        <f>IF(Edges[[#This Row],[Relationship]]="Tweet","Skip","Show")</f>
        <v>Show</v>
      </c>
      <c r="H2724" s="67"/>
      <c r="I2724" s="68"/>
      <c r="J2724" s="68"/>
      <c r="K2724" s="34"/>
      <c r="L2724" s="75">
        <v>2724</v>
      </c>
      <c r="M272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24" s="77" t="s">
        <v>2278</v>
      </c>
      <c r="O2724" s="79">
        <v>44529.456435185188</v>
      </c>
      <c r="P2724" s="77" t="s">
        <v>3493</v>
      </c>
      <c r="Q2724" s="77"/>
      <c r="R2724" s="77"/>
      <c r="S2724" s="77"/>
      <c r="T2724" s="79">
        <v>44529.456435185188</v>
      </c>
      <c r="U2724" s="80" t="s">
        <v>6260</v>
      </c>
      <c r="V2724" s="77"/>
      <c r="W2724" s="77"/>
      <c r="X2724" s="81" t="s">
        <v>8259</v>
      </c>
      <c r="Y2724" s="77"/>
    </row>
    <row r="2725" spans="1:25" x14ac:dyDescent="0.25">
      <c r="A2725" s="62" t="s">
        <v>1645</v>
      </c>
      <c r="B2725" s="62" t="s">
        <v>2275</v>
      </c>
      <c r="C2725" s="63"/>
      <c r="D2725" s="64"/>
      <c r="E2725" s="65"/>
      <c r="F2725" s="66"/>
      <c r="G2725" s="63" t="str">
        <f>IF(Edges[[#This Row],[Relationship]]="Tweet","Skip","Show")</f>
        <v>Show</v>
      </c>
      <c r="H2725" s="67"/>
      <c r="I2725" s="68"/>
      <c r="J2725" s="68"/>
      <c r="K2725" s="34"/>
      <c r="L2725" s="75">
        <v>2725</v>
      </c>
      <c r="M272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25" s="77" t="s">
        <v>2278</v>
      </c>
      <c r="O2725" s="79">
        <v>44529.501481481479</v>
      </c>
      <c r="P2725" s="77" t="s">
        <v>3494</v>
      </c>
      <c r="Q2725" s="77"/>
      <c r="R2725" s="77"/>
      <c r="S2725" s="77" t="s">
        <v>4280</v>
      </c>
      <c r="T2725" s="79">
        <v>44529.501481481479</v>
      </c>
      <c r="U2725" s="80" t="s">
        <v>6261</v>
      </c>
      <c r="V2725" s="77"/>
      <c r="W2725" s="77"/>
      <c r="X2725" s="81" t="s">
        <v>8260</v>
      </c>
      <c r="Y2725" s="77"/>
    </row>
    <row r="2726" spans="1:25" x14ac:dyDescent="0.25">
      <c r="A2726" s="62" t="s">
        <v>1645</v>
      </c>
      <c r="B2726" s="62" t="s">
        <v>2276</v>
      </c>
      <c r="C2726" s="63"/>
      <c r="D2726" s="64"/>
      <c r="E2726" s="65"/>
      <c r="F2726" s="66"/>
      <c r="G2726" s="63" t="str">
        <f>IF(Edges[[#This Row],[Relationship]]="Tweet","Skip","Show")</f>
        <v>Show</v>
      </c>
      <c r="H2726" s="67"/>
      <c r="I2726" s="68"/>
      <c r="J2726" s="68"/>
      <c r="K2726" s="34"/>
      <c r="L2726" s="75">
        <v>2726</v>
      </c>
      <c r="M272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26" s="77" t="s">
        <v>2278</v>
      </c>
      <c r="O2726" s="79">
        <v>44529.501666666663</v>
      </c>
      <c r="P2726" s="77" t="s">
        <v>3495</v>
      </c>
      <c r="Q2726" s="77"/>
      <c r="R2726" s="77"/>
      <c r="S2726" s="77" t="s">
        <v>4280</v>
      </c>
      <c r="T2726" s="79">
        <v>44529.501666666663</v>
      </c>
      <c r="U2726" s="80" t="s">
        <v>6262</v>
      </c>
      <c r="V2726" s="77"/>
      <c r="W2726" s="77"/>
      <c r="X2726" s="81" t="s">
        <v>8261</v>
      </c>
      <c r="Y2726" s="77"/>
    </row>
    <row r="2727" spans="1:25" x14ac:dyDescent="0.25">
      <c r="A2727" s="62" t="s">
        <v>1645</v>
      </c>
      <c r="B2727" s="62" t="s">
        <v>1645</v>
      </c>
      <c r="C2727" s="63"/>
      <c r="D2727" s="64"/>
      <c r="E2727" s="65"/>
      <c r="F2727" s="66"/>
      <c r="G2727" s="63" t="str">
        <f>IF(Edges[[#This Row],[Relationship]]="Tweet","Skip","Show")</f>
        <v>Skip</v>
      </c>
      <c r="H2727" s="67"/>
      <c r="I2727" s="68"/>
      <c r="J2727" s="68"/>
      <c r="K2727" s="34"/>
      <c r="L2727" s="75">
        <v>2727</v>
      </c>
      <c r="M272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27" s="77" t="s">
        <v>178</v>
      </c>
      <c r="O2727" s="79">
        <v>44529.507280092592</v>
      </c>
      <c r="P2727" s="77" t="s">
        <v>3496</v>
      </c>
      <c r="Q2727" s="77"/>
      <c r="R2727" s="77"/>
      <c r="S2727" s="77" t="s">
        <v>4281</v>
      </c>
      <c r="T2727" s="79">
        <v>44529.507280092592</v>
      </c>
      <c r="U2727" s="80" t="s">
        <v>6263</v>
      </c>
      <c r="V2727" s="77"/>
      <c r="W2727" s="77"/>
      <c r="X2727" s="81" t="s">
        <v>8262</v>
      </c>
      <c r="Y2727" s="77"/>
    </row>
    <row r="2728" spans="1:25" x14ac:dyDescent="0.25">
      <c r="A2728" s="62" t="s">
        <v>1645</v>
      </c>
      <c r="B2728" s="62" t="s">
        <v>1645</v>
      </c>
      <c r="C2728" s="63"/>
      <c r="D2728" s="64"/>
      <c r="E2728" s="65"/>
      <c r="F2728" s="66"/>
      <c r="G2728" s="63" t="str">
        <f>IF(Edges[[#This Row],[Relationship]]="Tweet","Skip","Show")</f>
        <v>Skip</v>
      </c>
      <c r="H2728" s="67"/>
      <c r="I2728" s="68"/>
      <c r="J2728" s="68"/>
      <c r="K2728" s="34"/>
      <c r="L2728" s="75">
        <v>2728</v>
      </c>
      <c r="M272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28" s="77" t="s">
        <v>178</v>
      </c>
      <c r="O2728" s="79">
        <v>44529.526076388887</v>
      </c>
      <c r="P2728" s="77" t="s">
        <v>3497</v>
      </c>
      <c r="Q2728" s="80" t="s">
        <v>4010</v>
      </c>
      <c r="R2728" s="77" t="s">
        <v>4018</v>
      </c>
      <c r="S2728" s="77"/>
      <c r="T2728" s="79">
        <v>44529.526076388887</v>
      </c>
      <c r="U2728" s="80" t="s">
        <v>6264</v>
      </c>
      <c r="V2728" s="77"/>
      <c r="W2728" s="77"/>
      <c r="X2728" s="81" t="s">
        <v>8263</v>
      </c>
      <c r="Y2728" s="77"/>
    </row>
    <row r="2729" spans="1:25" x14ac:dyDescent="0.25">
      <c r="A2729" s="62" t="s">
        <v>1646</v>
      </c>
      <c r="B2729" s="62" t="s">
        <v>1646</v>
      </c>
      <c r="C2729" s="63"/>
      <c r="D2729" s="64"/>
      <c r="E2729" s="65"/>
      <c r="F2729" s="66"/>
      <c r="G2729" s="63" t="str">
        <f>IF(Edges[[#This Row],[Relationship]]="Tweet","Skip","Show")</f>
        <v>Skip</v>
      </c>
      <c r="H2729" s="67"/>
      <c r="I2729" s="68"/>
      <c r="J2729" s="68"/>
      <c r="K2729" s="34"/>
      <c r="L2729" s="75">
        <v>2729</v>
      </c>
      <c r="M272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29" s="77" t="s">
        <v>178</v>
      </c>
      <c r="O2729" s="79">
        <v>44529.526238425926</v>
      </c>
      <c r="P2729" s="77" t="s">
        <v>3498</v>
      </c>
      <c r="Q2729" s="77"/>
      <c r="R2729" s="77"/>
      <c r="S2729" s="77" t="s">
        <v>4282</v>
      </c>
      <c r="T2729" s="79">
        <v>44529.526238425926</v>
      </c>
      <c r="U2729" s="80" t="s">
        <v>6265</v>
      </c>
      <c r="V2729" s="77"/>
      <c r="W2729" s="77"/>
      <c r="X2729" s="81" t="s">
        <v>8264</v>
      </c>
      <c r="Y2729" s="77"/>
    </row>
    <row r="2730" spans="1:25" x14ac:dyDescent="0.25">
      <c r="A2730" s="62" t="s">
        <v>1647</v>
      </c>
      <c r="B2730" s="62" t="s">
        <v>1647</v>
      </c>
      <c r="C2730" s="63"/>
      <c r="D2730" s="64"/>
      <c r="E2730" s="65"/>
      <c r="F2730" s="66"/>
      <c r="G2730" s="63" t="str">
        <f>IF(Edges[[#This Row],[Relationship]]="Tweet","Skip","Show")</f>
        <v>Skip</v>
      </c>
      <c r="H2730" s="67"/>
      <c r="I2730" s="68"/>
      <c r="J2730" s="68"/>
      <c r="K2730" s="34"/>
      <c r="L2730" s="75">
        <v>2730</v>
      </c>
      <c r="M273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30" s="77" t="s">
        <v>178</v>
      </c>
      <c r="O2730" s="79">
        <v>44529.526284722226</v>
      </c>
      <c r="P2730" s="77" t="s">
        <v>3499</v>
      </c>
      <c r="Q2730" s="77"/>
      <c r="R2730" s="77"/>
      <c r="S2730" s="77" t="s">
        <v>4282</v>
      </c>
      <c r="T2730" s="79">
        <v>44529.526284722226</v>
      </c>
      <c r="U2730" s="80" t="s">
        <v>6266</v>
      </c>
      <c r="V2730" s="77"/>
      <c r="W2730" s="77"/>
      <c r="X2730" s="81" t="s">
        <v>8265</v>
      </c>
      <c r="Y2730" s="77"/>
    </row>
    <row r="2731" spans="1:25" x14ac:dyDescent="0.25">
      <c r="A2731" s="62" t="s">
        <v>1648</v>
      </c>
      <c r="B2731" s="62" t="s">
        <v>1648</v>
      </c>
      <c r="C2731" s="63"/>
      <c r="D2731" s="64"/>
      <c r="E2731" s="65"/>
      <c r="F2731" s="66"/>
      <c r="G2731" s="63" t="str">
        <f>IF(Edges[[#This Row],[Relationship]]="Tweet","Skip","Show")</f>
        <v>Skip</v>
      </c>
      <c r="H2731" s="67"/>
      <c r="I2731" s="68"/>
      <c r="J2731" s="68"/>
      <c r="K2731" s="34"/>
      <c r="L2731" s="75">
        <v>2731</v>
      </c>
      <c r="M273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31" s="77" t="s">
        <v>178</v>
      </c>
      <c r="O2731" s="79">
        <v>44529.526296296295</v>
      </c>
      <c r="P2731" s="77" t="s">
        <v>3500</v>
      </c>
      <c r="Q2731" s="77"/>
      <c r="R2731" s="77"/>
      <c r="S2731" s="77" t="s">
        <v>4282</v>
      </c>
      <c r="T2731" s="79">
        <v>44529.526296296295</v>
      </c>
      <c r="U2731" s="80" t="s">
        <v>6267</v>
      </c>
      <c r="V2731" s="77"/>
      <c r="W2731" s="77"/>
      <c r="X2731" s="81" t="s">
        <v>8266</v>
      </c>
      <c r="Y2731" s="77"/>
    </row>
    <row r="2732" spans="1:25" x14ac:dyDescent="0.25">
      <c r="A2732" s="62" t="s">
        <v>1649</v>
      </c>
      <c r="B2732" s="62" t="s">
        <v>1649</v>
      </c>
      <c r="C2732" s="63"/>
      <c r="D2732" s="64"/>
      <c r="E2732" s="65"/>
      <c r="F2732" s="66"/>
      <c r="G2732" s="63" t="str">
        <f>IF(Edges[[#This Row],[Relationship]]="Tweet","Skip","Show")</f>
        <v>Skip</v>
      </c>
      <c r="H2732" s="67"/>
      <c r="I2732" s="68"/>
      <c r="J2732" s="68"/>
      <c r="K2732" s="34"/>
      <c r="L2732" s="75">
        <v>2732</v>
      </c>
      <c r="M273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32" s="77" t="s">
        <v>178</v>
      </c>
      <c r="O2732" s="79">
        <v>44529.526296296295</v>
      </c>
      <c r="P2732" s="77" t="s">
        <v>3501</v>
      </c>
      <c r="Q2732" s="77"/>
      <c r="R2732" s="77"/>
      <c r="S2732" s="77" t="s">
        <v>4282</v>
      </c>
      <c r="T2732" s="79">
        <v>44529.526296296295</v>
      </c>
      <c r="U2732" s="80" t="s">
        <v>6268</v>
      </c>
      <c r="V2732" s="77"/>
      <c r="W2732" s="77"/>
      <c r="X2732" s="81" t="s">
        <v>8267</v>
      </c>
      <c r="Y2732" s="77"/>
    </row>
    <row r="2733" spans="1:25" x14ac:dyDescent="0.25">
      <c r="A2733" s="62" t="s">
        <v>1650</v>
      </c>
      <c r="B2733" s="62" t="s">
        <v>1650</v>
      </c>
      <c r="C2733" s="63"/>
      <c r="D2733" s="64"/>
      <c r="E2733" s="65"/>
      <c r="F2733" s="66"/>
      <c r="G2733" s="63" t="str">
        <f>IF(Edges[[#This Row],[Relationship]]="Tweet","Skip","Show")</f>
        <v>Skip</v>
      </c>
      <c r="H2733" s="67"/>
      <c r="I2733" s="68"/>
      <c r="J2733" s="68"/>
      <c r="K2733" s="34"/>
      <c r="L2733" s="75">
        <v>2733</v>
      </c>
      <c r="M273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33" s="77" t="s">
        <v>178</v>
      </c>
      <c r="O2733" s="79">
        <v>44529.526423611111</v>
      </c>
      <c r="P2733" s="77" t="s">
        <v>3502</v>
      </c>
      <c r="Q2733" s="77"/>
      <c r="R2733" s="77"/>
      <c r="S2733" s="77" t="s">
        <v>4282</v>
      </c>
      <c r="T2733" s="79">
        <v>44529.526423611111</v>
      </c>
      <c r="U2733" s="80" t="s">
        <v>6269</v>
      </c>
      <c r="V2733" s="77"/>
      <c r="W2733" s="77"/>
      <c r="X2733" s="81" t="s">
        <v>8268</v>
      </c>
      <c r="Y2733" s="77"/>
    </row>
    <row r="2734" spans="1:25" x14ac:dyDescent="0.25">
      <c r="A2734" s="62" t="s">
        <v>1651</v>
      </c>
      <c r="B2734" s="62" t="s">
        <v>1703</v>
      </c>
      <c r="C2734" s="63"/>
      <c r="D2734" s="64"/>
      <c r="E2734" s="65"/>
      <c r="F2734" s="66"/>
      <c r="G2734" s="63" t="str">
        <f>IF(Edges[[#This Row],[Relationship]]="Tweet","Skip","Show")</f>
        <v>Show</v>
      </c>
      <c r="H2734" s="67"/>
      <c r="I2734" s="68"/>
      <c r="J2734" s="68"/>
      <c r="K2734" s="34"/>
      <c r="L2734" s="75">
        <v>2734</v>
      </c>
      <c r="M273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34" s="77" t="s">
        <v>2278</v>
      </c>
      <c r="O2734" s="79">
        <v>44529.52652777778</v>
      </c>
      <c r="P2734" s="77" t="s">
        <v>3503</v>
      </c>
      <c r="Q2734" s="80" t="s">
        <v>4011</v>
      </c>
      <c r="R2734" s="77" t="s">
        <v>4018</v>
      </c>
      <c r="S2734" s="77"/>
      <c r="T2734" s="79">
        <v>44529.52652777778</v>
      </c>
      <c r="U2734" s="80" t="s">
        <v>6270</v>
      </c>
      <c r="V2734" s="77"/>
      <c r="W2734" s="77"/>
      <c r="X2734" s="81" t="s">
        <v>8269</v>
      </c>
      <c r="Y2734" s="81" t="s">
        <v>8505</v>
      </c>
    </row>
    <row r="2735" spans="1:25" x14ac:dyDescent="0.25">
      <c r="A2735" s="62" t="s">
        <v>1651</v>
      </c>
      <c r="B2735" s="62" t="s">
        <v>2277</v>
      </c>
      <c r="C2735" s="63"/>
      <c r="D2735" s="64"/>
      <c r="E2735" s="65"/>
      <c r="F2735" s="66"/>
      <c r="G2735" s="63" t="str">
        <f>IF(Edges[[#This Row],[Relationship]]="Tweet","Skip","Show")</f>
        <v>Show</v>
      </c>
      <c r="H2735" s="67"/>
      <c r="I2735" s="68"/>
      <c r="J2735" s="68"/>
      <c r="K2735" s="34"/>
      <c r="L2735" s="75">
        <v>2735</v>
      </c>
      <c r="M273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35" s="77" t="s">
        <v>2278</v>
      </c>
      <c r="O2735" s="79">
        <v>44529.52652777778</v>
      </c>
      <c r="P2735" s="77" t="s">
        <v>3503</v>
      </c>
      <c r="Q2735" s="80" t="s">
        <v>4011</v>
      </c>
      <c r="R2735" s="77" t="s">
        <v>4018</v>
      </c>
      <c r="S2735" s="77"/>
      <c r="T2735" s="79">
        <v>44529.52652777778</v>
      </c>
      <c r="U2735" s="80" t="s">
        <v>6270</v>
      </c>
      <c r="V2735" s="77"/>
      <c r="W2735" s="77"/>
      <c r="X2735" s="81" t="s">
        <v>8269</v>
      </c>
      <c r="Y2735" s="81" t="s">
        <v>8505</v>
      </c>
    </row>
    <row r="2736" spans="1:25" x14ac:dyDescent="0.25">
      <c r="A2736" s="62" t="s">
        <v>1651</v>
      </c>
      <c r="B2736" s="62" t="s">
        <v>1641</v>
      </c>
      <c r="C2736" s="63"/>
      <c r="D2736" s="64"/>
      <c r="E2736" s="65"/>
      <c r="F2736" s="66"/>
      <c r="G2736" s="63" t="str">
        <f>IF(Edges[[#This Row],[Relationship]]="Tweet","Skip","Show")</f>
        <v>Show</v>
      </c>
      <c r="H2736" s="67"/>
      <c r="I2736" s="68"/>
      <c r="J2736" s="68"/>
      <c r="K2736" s="34"/>
      <c r="L2736" s="75">
        <v>2736</v>
      </c>
      <c r="M273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36" s="77" t="s">
        <v>2279</v>
      </c>
      <c r="O2736" s="79">
        <v>44529.52652777778</v>
      </c>
      <c r="P2736" s="77" t="s">
        <v>3503</v>
      </c>
      <c r="Q2736" s="80" t="s">
        <v>4011</v>
      </c>
      <c r="R2736" s="77" t="s">
        <v>4018</v>
      </c>
      <c r="S2736" s="77"/>
      <c r="T2736" s="79">
        <v>44529.52652777778</v>
      </c>
      <c r="U2736" s="80" t="s">
        <v>6270</v>
      </c>
      <c r="V2736" s="77"/>
      <c r="W2736" s="77"/>
      <c r="X2736" s="81" t="s">
        <v>8269</v>
      </c>
      <c r="Y2736" s="81" t="s">
        <v>8505</v>
      </c>
    </row>
    <row r="2737" spans="1:25" x14ac:dyDescent="0.25">
      <c r="A2737" s="62" t="s">
        <v>1652</v>
      </c>
      <c r="B2737" s="62" t="s">
        <v>1660</v>
      </c>
      <c r="C2737" s="63"/>
      <c r="D2737" s="64"/>
      <c r="E2737" s="65"/>
      <c r="F2737" s="66"/>
      <c r="G2737" s="63" t="str">
        <f>IF(Edges[[#This Row],[Relationship]]="Tweet","Skip","Show")</f>
        <v>Show</v>
      </c>
      <c r="H2737" s="67"/>
      <c r="I2737" s="68"/>
      <c r="J2737" s="68"/>
      <c r="K2737" s="34"/>
      <c r="L2737" s="75">
        <v>2737</v>
      </c>
      <c r="M273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37" s="77" t="s">
        <v>2278</v>
      </c>
      <c r="O2737" s="79">
        <v>44529.526608796295</v>
      </c>
      <c r="P2737" s="77" t="s">
        <v>3017</v>
      </c>
      <c r="Q2737" s="77"/>
      <c r="R2737" s="77"/>
      <c r="S2737" s="77"/>
      <c r="T2737" s="79">
        <v>44529.526608796295</v>
      </c>
      <c r="U2737" s="80" t="s">
        <v>6271</v>
      </c>
      <c r="V2737" s="77"/>
      <c r="W2737" s="77"/>
      <c r="X2737" s="81" t="s">
        <v>8270</v>
      </c>
      <c r="Y2737" s="77"/>
    </row>
    <row r="2738" spans="1:25" x14ac:dyDescent="0.25">
      <c r="A2738" s="62" t="s">
        <v>1653</v>
      </c>
      <c r="B2738" s="62" t="s">
        <v>1653</v>
      </c>
      <c r="C2738" s="63"/>
      <c r="D2738" s="64"/>
      <c r="E2738" s="65"/>
      <c r="F2738" s="66"/>
      <c r="G2738" s="63" t="str">
        <f>IF(Edges[[#This Row],[Relationship]]="Tweet","Skip","Show")</f>
        <v>Skip</v>
      </c>
      <c r="H2738" s="67"/>
      <c r="I2738" s="68"/>
      <c r="J2738" s="68"/>
      <c r="K2738" s="34"/>
      <c r="L2738" s="75">
        <v>2738</v>
      </c>
      <c r="M273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38" s="77" t="s">
        <v>178</v>
      </c>
      <c r="O2738" s="79">
        <v>44529.525462962964</v>
      </c>
      <c r="P2738" s="77" t="s">
        <v>3504</v>
      </c>
      <c r="Q2738" s="80" t="s">
        <v>4012</v>
      </c>
      <c r="R2738" s="77" t="s">
        <v>4018</v>
      </c>
      <c r="S2738" s="77"/>
      <c r="T2738" s="79">
        <v>44529.525462962964</v>
      </c>
      <c r="U2738" s="80" t="s">
        <v>6272</v>
      </c>
      <c r="V2738" s="77"/>
      <c r="W2738" s="77"/>
      <c r="X2738" s="81" t="s">
        <v>8271</v>
      </c>
      <c r="Y2738" s="77"/>
    </row>
    <row r="2739" spans="1:25" x14ac:dyDescent="0.25">
      <c r="A2739" s="62" t="s">
        <v>1654</v>
      </c>
      <c r="B2739" s="62" t="s">
        <v>1653</v>
      </c>
      <c r="C2739" s="63"/>
      <c r="D2739" s="64"/>
      <c r="E2739" s="65"/>
      <c r="F2739" s="66"/>
      <c r="G2739" s="63" t="str">
        <f>IF(Edges[[#This Row],[Relationship]]="Tweet","Skip","Show")</f>
        <v>Show</v>
      </c>
      <c r="H2739" s="67"/>
      <c r="I2739" s="68"/>
      <c r="J2739" s="68"/>
      <c r="K2739" s="34"/>
      <c r="L2739" s="75">
        <v>2739</v>
      </c>
      <c r="M273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39" s="77" t="s">
        <v>2278</v>
      </c>
      <c r="O2739" s="79">
        <v>44529.526666666665</v>
      </c>
      <c r="P2739" s="77" t="s">
        <v>3505</v>
      </c>
      <c r="Q2739" s="77"/>
      <c r="R2739" s="77"/>
      <c r="S2739" s="77"/>
      <c r="T2739" s="79">
        <v>44529.526666666665</v>
      </c>
      <c r="U2739" s="80" t="s">
        <v>6273</v>
      </c>
      <c r="V2739" s="77"/>
      <c r="W2739" s="77"/>
      <c r="X2739" s="81" t="s">
        <v>8272</v>
      </c>
      <c r="Y2739" s="77"/>
    </row>
    <row r="2740" spans="1:25" x14ac:dyDescent="0.25">
      <c r="A2740" s="62" t="s">
        <v>1655</v>
      </c>
      <c r="B2740" s="62" t="s">
        <v>1919</v>
      </c>
      <c r="C2740" s="63"/>
      <c r="D2740" s="64"/>
      <c r="E2740" s="65"/>
      <c r="F2740" s="66"/>
      <c r="G2740" s="63" t="str">
        <f>IF(Edges[[#This Row],[Relationship]]="Tweet","Skip","Show")</f>
        <v>Show</v>
      </c>
      <c r="H2740" s="67"/>
      <c r="I2740" s="68"/>
      <c r="J2740" s="68"/>
      <c r="K2740" s="34"/>
      <c r="L2740" s="75">
        <v>2740</v>
      </c>
      <c r="M274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40" s="77" t="s">
        <v>2278</v>
      </c>
      <c r="O2740" s="79">
        <v>44529.526689814818</v>
      </c>
      <c r="P2740" s="77" t="s">
        <v>2680</v>
      </c>
      <c r="Q2740" s="77"/>
      <c r="R2740" s="77"/>
      <c r="S2740" s="77"/>
      <c r="T2740" s="79">
        <v>44529.526689814818</v>
      </c>
      <c r="U2740" s="80" t="s">
        <v>6274</v>
      </c>
      <c r="V2740" s="77"/>
      <c r="W2740" s="77"/>
      <c r="X2740" s="81" t="s">
        <v>8273</v>
      </c>
      <c r="Y2740" s="77"/>
    </row>
    <row r="2741" spans="1:25" x14ac:dyDescent="0.25">
      <c r="A2741" s="62" t="s">
        <v>1656</v>
      </c>
      <c r="B2741" s="62" t="s">
        <v>1656</v>
      </c>
      <c r="C2741" s="63"/>
      <c r="D2741" s="64"/>
      <c r="E2741" s="65"/>
      <c r="F2741" s="66"/>
      <c r="G2741" s="63" t="str">
        <f>IF(Edges[[#This Row],[Relationship]]="Tweet","Skip","Show")</f>
        <v>Skip</v>
      </c>
      <c r="H2741" s="67"/>
      <c r="I2741" s="68"/>
      <c r="J2741" s="68"/>
      <c r="K2741" s="34"/>
      <c r="L2741" s="75">
        <v>2741</v>
      </c>
      <c r="M274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41" s="77" t="s">
        <v>178</v>
      </c>
      <c r="O2741" s="79">
        <v>44529.526828703703</v>
      </c>
      <c r="P2741" s="77" t="s">
        <v>3506</v>
      </c>
      <c r="Q2741" s="80" t="s">
        <v>4013</v>
      </c>
      <c r="R2741" s="77" t="s">
        <v>4018</v>
      </c>
      <c r="S2741" s="77"/>
      <c r="T2741" s="79">
        <v>44529.526828703703</v>
      </c>
      <c r="U2741" s="80" t="s">
        <v>6275</v>
      </c>
      <c r="V2741" s="77"/>
      <c r="W2741" s="77"/>
      <c r="X2741" s="81" t="s">
        <v>8274</v>
      </c>
      <c r="Y2741" s="77"/>
    </row>
    <row r="2742" spans="1:25" x14ac:dyDescent="0.25">
      <c r="A2742" s="62" t="s">
        <v>1657</v>
      </c>
      <c r="B2742" s="62" t="s">
        <v>2001</v>
      </c>
      <c r="C2742" s="63"/>
      <c r="D2742" s="64"/>
      <c r="E2742" s="65"/>
      <c r="F2742" s="66"/>
      <c r="G2742" s="63" t="str">
        <f>IF(Edges[[#This Row],[Relationship]]="Tweet","Skip","Show")</f>
        <v>Show</v>
      </c>
      <c r="H2742" s="67"/>
      <c r="I2742" s="68"/>
      <c r="J2742" s="68"/>
      <c r="K2742" s="34"/>
      <c r="L2742" s="75">
        <v>2742</v>
      </c>
      <c r="M274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42" s="77" t="s">
        <v>2278</v>
      </c>
      <c r="O2742" s="79">
        <v>44529.42900462963</v>
      </c>
      <c r="P2742" s="77" t="s">
        <v>3507</v>
      </c>
      <c r="Q2742" s="80" t="s">
        <v>4014</v>
      </c>
      <c r="R2742" s="77" t="s">
        <v>4018</v>
      </c>
      <c r="S2742" s="77"/>
      <c r="T2742" s="79">
        <v>44529.42900462963</v>
      </c>
      <c r="U2742" s="80" t="s">
        <v>6276</v>
      </c>
      <c r="V2742" s="77"/>
      <c r="W2742" s="77"/>
      <c r="X2742" s="81" t="s">
        <v>8275</v>
      </c>
      <c r="Y2742" s="81" t="s">
        <v>8506</v>
      </c>
    </row>
    <row r="2743" spans="1:25" x14ac:dyDescent="0.25">
      <c r="A2743" s="62" t="s">
        <v>1657</v>
      </c>
      <c r="B2743" s="62" t="s">
        <v>2001</v>
      </c>
      <c r="C2743" s="63"/>
      <c r="D2743" s="64"/>
      <c r="E2743" s="65"/>
      <c r="F2743" s="66"/>
      <c r="G2743" s="63" t="str">
        <f>IF(Edges[[#This Row],[Relationship]]="Tweet","Skip","Show")</f>
        <v>Show</v>
      </c>
      <c r="H2743" s="67"/>
      <c r="I2743" s="68"/>
      <c r="J2743" s="68"/>
      <c r="K2743" s="34"/>
      <c r="L2743" s="75">
        <v>2743</v>
      </c>
      <c r="M274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43" s="77" t="s">
        <v>2278</v>
      </c>
      <c r="O2743" s="79">
        <v>44529.429062499999</v>
      </c>
      <c r="P2743" s="77" t="s">
        <v>2858</v>
      </c>
      <c r="Q2743" s="77"/>
      <c r="R2743" s="77"/>
      <c r="S2743" s="77"/>
      <c r="T2743" s="79">
        <v>44529.429062499999</v>
      </c>
      <c r="U2743" s="80" t="s">
        <v>6277</v>
      </c>
      <c r="V2743" s="77"/>
      <c r="W2743" s="77"/>
      <c r="X2743" s="81" t="s">
        <v>8276</v>
      </c>
      <c r="Y2743" s="77"/>
    </row>
    <row r="2744" spans="1:25" x14ac:dyDescent="0.25">
      <c r="A2744" s="62" t="s">
        <v>1658</v>
      </c>
      <c r="B2744" s="62" t="s">
        <v>2001</v>
      </c>
      <c r="C2744" s="63"/>
      <c r="D2744" s="64"/>
      <c r="E2744" s="65"/>
      <c r="F2744" s="66"/>
      <c r="G2744" s="63" t="str">
        <f>IF(Edges[[#This Row],[Relationship]]="Tweet","Skip","Show")</f>
        <v>Show</v>
      </c>
      <c r="H2744" s="67"/>
      <c r="I2744" s="68"/>
      <c r="J2744" s="68"/>
      <c r="K2744" s="34"/>
      <c r="L2744" s="75">
        <v>2744</v>
      </c>
      <c r="M274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44" s="77" t="s">
        <v>2278</v>
      </c>
      <c r="O2744" s="79">
        <v>44529.526886574073</v>
      </c>
      <c r="P2744" s="77" t="s">
        <v>2858</v>
      </c>
      <c r="Q2744" s="77"/>
      <c r="R2744" s="77"/>
      <c r="S2744" s="77"/>
      <c r="T2744" s="79">
        <v>44529.526886574073</v>
      </c>
      <c r="U2744" s="80" t="s">
        <v>6278</v>
      </c>
      <c r="V2744" s="77"/>
      <c r="W2744" s="77"/>
      <c r="X2744" s="81" t="s">
        <v>8277</v>
      </c>
      <c r="Y2744" s="77"/>
    </row>
    <row r="2745" spans="1:25" x14ac:dyDescent="0.25">
      <c r="A2745" s="62" t="s">
        <v>1657</v>
      </c>
      <c r="B2745" s="62" t="s">
        <v>2002</v>
      </c>
      <c r="C2745" s="63"/>
      <c r="D2745" s="64"/>
      <c r="E2745" s="65"/>
      <c r="F2745" s="66"/>
      <c r="G2745" s="63" t="str">
        <f>IF(Edges[[#This Row],[Relationship]]="Tweet","Skip","Show")</f>
        <v>Show</v>
      </c>
      <c r="H2745" s="67"/>
      <c r="I2745" s="68"/>
      <c r="J2745" s="68"/>
      <c r="K2745" s="34"/>
      <c r="L2745" s="75">
        <v>2745</v>
      </c>
      <c r="M274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45" s="77" t="s">
        <v>2278</v>
      </c>
      <c r="O2745" s="79">
        <v>44529.42900462963</v>
      </c>
      <c r="P2745" s="77" t="s">
        <v>3507</v>
      </c>
      <c r="Q2745" s="80" t="s">
        <v>4014</v>
      </c>
      <c r="R2745" s="77" t="s">
        <v>4018</v>
      </c>
      <c r="S2745" s="77"/>
      <c r="T2745" s="79">
        <v>44529.42900462963</v>
      </c>
      <c r="U2745" s="80" t="s">
        <v>6276</v>
      </c>
      <c r="V2745" s="77"/>
      <c r="W2745" s="77"/>
      <c r="X2745" s="81" t="s">
        <v>8275</v>
      </c>
      <c r="Y2745" s="81" t="s">
        <v>8506</v>
      </c>
    </row>
    <row r="2746" spans="1:25" x14ac:dyDescent="0.25">
      <c r="A2746" s="62" t="s">
        <v>1657</v>
      </c>
      <c r="B2746" s="62" t="s">
        <v>2002</v>
      </c>
      <c r="C2746" s="63"/>
      <c r="D2746" s="64"/>
      <c r="E2746" s="65"/>
      <c r="F2746" s="66"/>
      <c r="G2746" s="63" t="str">
        <f>IF(Edges[[#This Row],[Relationship]]="Tweet","Skip","Show")</f>
        <v>Show</v>
      </c>
      <c r="H2746" s="67"/>
      <c r="I2746" s="68"/>
      <c r="J2746" s="68"/>
      <c r="K2746" s="34"/>
      <c r="L2746" s="75">
        <v>2746</v>
      </c>
      <c r="M274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46" s="77" t="s">
        <v>2278</v>
      </c>
      <c r="O2746" s="79">
        <v>44529.429062499999</v>
      </c>
      <c r="P2746" s="77" t="s">
        <v>2858</v>
      </c>
      <c r="Q2746" s="77"/>
      <c r="R2746" s="77"/>
      <c r="S2746" s="77"/>
      <c r="T2746" s="79">
        <v>44529.429062499999</v>
      </c>
      <c r="U2746" s="80" t="s">
        <v>6277</v>
      </c>
      <c r="V2746" s="77"/>
      <c r="W2746" s="77"/>
      <c r="X2746" s="81" t="s">
        <v>8276</v>
      </c>
      <c r="Y2746" s="77"/>
    </row>
    <row r="2747" spans="1:25" x14ac:dyDescent="0.25">
      <c r="A2747" s="62" t="s">
        <v>1658</v>
      </c>
      <c r="B2747" s="62" t="s">
        <v>2002</v>
      </c>
      <c r="C2747" s="63"/>
      <c r="D2747" s="64"/>
      <c r="E2747" s="65"/>
      <c r="F2747" s="66"/>
      <c r="G2747" s="63" t="str">
        <f>IF(Edges[[#This Row],[Relationship]]="Tweet","Skip","Show")</f>
        <v>Show</v>
      </c>
      <c r="H2747" s="67"/>
      <c r="I2747" s="68"/>
      <c r="J2747" s="68"/>
      <c r="K2747" s="34"/>
      <c r="L2747" s="75">
        <v>2747</v>
      </c>
      <c r="M274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47" s="77" t="s">
        <v>2278</v>
      </c>
      <c r="O2747" s="79">
        <v>44529.526886574073</v>
      </c>
      <c r="P2747" s="77" t="s">
        <v>2858</v>
      </c>
      <c r="Q2747" s="77"/>
      <c r="R2747" s="77"/>
      <c r="S2747" s="77"/>
      <c r="T2747" s="79">
        <v>44529.526886574073</v>
      </c>
      <c r="U2747" s="80" t="s">
        <v>6278</v>
      </c>
      <c r="V2747" s="77"/>
      <c r="W2747" s="77"/>
      <c r="X2747" s="81" t="s">
        <v>8277</v>
      </c>
      <c r="Y2747" s="77"/>
    </row>
    <row r="2748" spans="1:25" x14ac:dyDescent="0.25">
      <c r="A2748" s="62" t="s">
        <v>1657</v>
      </c>
      <c r="B2748" s="62" t="s">
        <v>2003</v>
      </c>
      <c r="C2748" s="63"/>
      <c r="D2748" s="64"/>
      <c r="E2748" s="65"/>
      <c r="F2748" s="66"/>
      <c r="G2748" s="63" t="str">
        <f>IF(Edges[[#This Row],[Relationship]]="Tweet","Skip","Show")</f>
        <v>Show</v>
      </c>
      <c r="H2748" s="67"/>
      <c r="I2748" s="68"/>
      <c r="J2748" s="68"/>
      <c r="K2748" s="34"/>
      <c r="L2748" s="75">
        <v>2748</v>
      </c>
      <c r="M274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48" s="77" t="s">
        <v>2278</v>
      </c>
      <c r="O2748" s="79">
        <v>44529.42900462963</v>
      </c>
      <c r="P2748" s="77" t="s">
        <v>3507</v>
      </c>
      <c r="Q2748" s="80" t="s">
        <v>4014</v>
      </c>
      <c r="R2748" s="77" t="s">
        <v>4018</v>
      </c>
      <c r="S2748" s="77"/>
      <c r="T2748" s="79">
        <v>44529.42900462963</v>
      </c>
      <c r="U2748" s="80" t="s">
        <v>6276</v>
      </c>
      <c r="V2748" s="77"/>
      <c r="W2748" s="77"/>
      <c r="X2748" s="81" t="s">
        <v>8275</v>
      </c>
      <c r="Y2748" s="81" t="s">
        <v>8506</v>
      </c>
    </row>
    <row r="2749" spans="1:25" x14ac:dyDescent="0.25">
      <c r="A2749" s="62" t="s">
        <v>1657</v>
      </c>
      <c r="B2749" s="62" t="s">
        <v>2003</v>
      </c>
      <c r="C2749" s="63"/>
      <c r="D2749" s="64"/>
      <c r="E2749" s="65"/>
      <c r="F2749" s="66"/>
      <c r="G2749" s="63" t="str">
        <f>IF(Edges[[#This Row],[Relationship]]="Tweet","Skip","Show")</f>
        <v>Show</v>
      </c>
      <c r="H2749" s="67"/>
      <c r="I2749" s="68"/>
      <c r="J2749" s="68"/>
      <c r="K2749" s="34"/>
      <c r="L2749" s="75">
        <v>2749</v>
      </c>
      <c r="M274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49" s="77" t="s">
        <v>2278</v>
      </c>
      <c r="O2749" s="79">
        <v>44529.429062499999</v>
      </c>
      <c r="P2749" s="77" t="s">
        <v>2858</v>
      </c>
      <c r="Q2749" s="77"/>
      <c r="R2749" s="77"/>
      <c r="S2749" s="77"/>
      <c r="T2749" s="79">
        <v>44529.429062499999</v>
      </c>
      <c r="U2749" s="80" t="s">
        <v>6277</v>
      </c>
      <c r="V2749" s="77"/>
      <c r="W2749" s="77"/>
      <c r="X2749" s="81" t="s">
        <v>8276</v>
      </c>
      <c r="Y2749" s="77"/>
    </row>
    <row r="2750" spans="1:25" x14ac:dyDescent="0.25">
      <c r="A2750" s="62" t="s">
        <v>1658</v>
      </c>
      <c r="B2750" s="62" t="s">
        <v>2003</v>
      </c>
      <c r="C2750" s="63"/>
      <c r="D2750" s="64"/>
      <c r="E2750" s="65"/>
      <c r="F2750" s="66"/>
      <c r="G2750" s="63" t="str">
        <f>IF(Edges[[#This Row],[Relationship]]="Tweet","Skip","Show")</f>
        <v>Show</v>
      </c>
      <c r="H2750" s="67"/>
      <c r="I2750" s="68"/>
      <c r="J2750" s="68"/>
      <c r="K2750" s="34"/>
      <c r="L2750" s="75">
        <v>2750</v>
      </c>
      <c r="M275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50" s="77" t="s">
        <v>2278</v>
      </c>
      <c r="O2750" s="79">
        <v>44529.526886574073</v>
      </c>
      <c r="P2750" s="77" t="s">
        <v>2858</v>
      </c>
      <c r="Q2750" s="77"/>
      <c r="R2750" s="77"/>
      <c r="S2750" s="77"/>
      <c r="T2750" s="79">
        <v>44529.526886574073</v>
      </c>
      <c r="U2750" s="80" t="s">
        <v>6278</v>
      </c>
      <c r="V2750" s="77"/>
      <c r="W2750" s="77"/>
      <c r="X2750" s="81" t="s">
        <v>8277</v>
      </c>
      <c r="Y2750" s="77"/>
    </row>
    <row r="2751" spans="1:25" x14ac:dyDescent="0.25">
      <c r="A2751" s="62" t="s">
        <v>1657</v>
      </c>
      <c r="B2751" s="62" t="s">
        <v>2004</v>
      </c>
      <c r="C2751" s="63"/>
      <c r="D2751" s="64"/>
      <c r="E2751" s="65"/>
      <c r="F2751" s="66"/>
      <c r="G2751" s="63" t="str">
        <f>IF(Edges[[#This Row],[Relationship]]="Tweet","Skip","Show")</f>
        <v>Show</v>
      </c>
      <c r="H2751" s="67"/>
      <c r="I2751" s="68"/>
      <c r="J2751" s="68"/>
      <c r="K2751" s="34"/>
      <c r="L2751" s="75">
        <v>2751</v>
      </c>
      <c r="M2751"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51" s="77" t="s">
        <v>2278</v>
      </c>
      <c r="O2751" s="79">
        <v>44529.42900462963</v>
      </c>
      <c r="P2751" s="77" t="s">
        <v>3507</v>
      </c>
      <c r="Q2751" s="80" t="s">
        <v>4014</v>
      </c>
      <c r="R2751" s="77" t="s">
        <v>4018</v>
      </c>
      <c r="S2751" s="77"/>
      <c r="T2751" s="79">
        <v>44529.42900462963</v>
      </c>
      <c r="U2751" s="80" t="s">
        <v>6276</v>
      </c>
      <c r="V2751" s="77"/>
      <c r="W2751" s="77"/>
      <c r="X2751" s="81" t="s">
        <v>8275</v>
      </c>
      <c r="Y2751" s="81" t="s">
        <v>8506</v>
      </c>
    </row>
    <row r="2752" spans="1:25" x14ac:dyDescent="0.25">
      <c r="A2752" s="62" t="s">
        <v>1657</v>
      </c>
      <c r="B2752" s="62" t="s">
        <v>2004</v>
      </c>
      <c r="C2752" s="63"/>
      <c r="D2752" s="64"/>
      <c r="E2752" s="65"/>
      <c r="F2752" s="66"/>
      <c r="G2752" s="63" t="str">
        <f>IF(Edges[[#This Row],[Relationship]]="Tweet","Skip","Show")</f>
        <v>Show</v>
      </c>
      <c r="H2752" s="67"/>
      <c r="I2752" s="68"/>
      <c r="J2752" s="68"/>
      <c r="K2752" s="34"/>
      <c r="L2752" s="75">
        <v>2752</v>
      </c>
      <c r="M2752"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52" s="77" t="s">
        <v>2278</v>
      </c>
      <c r="O2752" s="79">
        <v>44529.429062499999</v>
      </c>
      <c r="P2752" s="77" t="s">
        <v>2858</v>
      </c>
      <c r="Q2752" s="77"/>
      <c r="R2752" s="77"/>
      <c r="S2752" s="77"/>
      <c r="T2752" s="79">
        <v>44529.429062499999</v>
      </c>
      <c r="U2752" s="80" t="s">
        <v>6277</v>
      </c>
      <c r="V2752" s="77"/>
      <c r="W2752" s="77"/>
      <c r="X2752" s="81" t="s">
        <v>8276</v>
      </c>
      <c r="Y2752" s="77"/>
    </row>
    <row r="2753" spans="1:25" x14ac:dyDescent="0.25">
      <c r="A2753" s="62" t="s">
        <v>1658</v>
      </c>
      <c r="B2753" s="62" t="s">
        <v>2004</v>
      </c>
      <c r="C2753" s="63"/>
      <c r="D2753" s="64"/>
      <c r="E2753" s="65"/>
      <c r="F2753" s="66"/>
      <c r="G2753" s="63" t="str">
        <f>IF(Edges[[#This Row],[Relationship]]="Tweet","Skip","Show")</f>
        <v>Show</v>
      </c>
      <c r="H2753" s="67"/>
      <c r="I2753" s="68"/>
      <c r="J2753" s="68"/>
      <c r="K2753" s="34"/>
      <c r="L2753" s="75">
        <v>2753</v>
      </c>
      <c r="M2753"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53" s="77" t="s">
        <v>2278</v>
      </c>
      <c r="O2753" s="79">
        <v>44529.526886574073</v>
      </c>
      <c r="P2753" s="77" t="s">
        <v>2858</v>
      </c>
      <c r="Q2753" s="77"/>
      <c r="R2753" s="77"/>
      <c r="S2753" s="77"/>
      <c r="T2753" s="79">
        <v>44529.526886574073</v>
      </c>
      <c r="U2753" s="80" t="s">
        <v>6278</v>
      </c>
      <c r="V2753" s="77"/>
      <c r="W2753" s="77"/>
      <c r="X2753" s="81" t="s">
        <v>8277</v>
      </c>
      <c r="Y2753" s="77"/>
    </row>
    <row r="2754" spans="1:25" x14ac:dyDescent="0.25">
      <c r="A2754" s="62" t="s">
        <v>1657</v>
      </c>
      <c r="B2754" s="62" t="s">
        <v>2005</v>
      </c>
      <c r="C2754" s="63"/>
      <c r="D2754" s="64"/>
      <c r="E2754" s="65"/>
      <c r="F2754" s="66"/>
      <c r="G2754" s="63" t="str">
        <f>IF(Edges[[#This Row],[Relationship]]="Tweet","Skip","Show")</f>
        <v>Show</v>
      </c>
      <c r="H2754" s="67"/>
      <c r="I2754" s="68"/>
      <c r="J2754" s="68"/>
      <c r="K2754" s="34"/>
      <c r="L2754" s="75">
        <v>2754</v>
      </c>
      <c r="M2754"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54" s="77" t="s">
        <v>2279</v>
      </c>
      <c r="O2754" s="79">
        <v>44529.42900462963</v>
      </c>
      <c r="P2754" s="77" t="s">
        <v>3507</v>
      </c>
      <c r="Q2754" s="80" t="s">
        <v>4014</v>
      </c>
      <c r="R2754" s="77" t="s">
        <v>4018</v>
      </c>
      <c r="S2754" s="77"/>
      <c r="T2754" s="79">
        <v>44529.42900462963</v>
      </c>
      <c r="U2754" s="80" t="s">
        <v>6276</v>
      </c>
      <c r="V2754" s="77"/>
      <c r="W2754" s="77"/>
      <c r="X2754" s="81" t="s">
        <v>8275</v>
      </c>
      <c r="Y2754" s="81" t="s">
        <v>8506</v>
      </c>
    </row>
    <row r="2755" spans="1:25" x14ac:dyDescent="0.25">
      <c r="A2755" s="62" t="s">
        <v>1657</v>
      </c>
      <c r="B2755" s="62" t="s">
        <v>2005</v>
      </c>
      <c r="C2755" s="63"/>
      <c r="D2755" s="64"/>
      <c r="E2755" s="65"/>
      <c r="F2755" s="66"/>
      <c r="G2755" s="63" t="str">
        <f>IF(Edges[[#This Row],[Relationship]]="Tweet","Skip","Show")</f>
        <v>Show</v>
      </c>
      <c r="H2755" s="67"/>
      <c r="I2755" s="68"/>
      <c r="J2755" s="68"/>
      <c r="K2755" s="34"/>
      <c r="L2755" s="75">
        <v>2755</v>
      </c>
      <c r="M2755"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55" s="77" t="s">
        <v>2278</v>
      </c>
      <c r="O2755" s="79">
        <v>44529.429062499999</v>
      </c>
      <c r="P2755" s="77" t="s">
        <v>2858</v>
      </c>
      <c r="Q2755" s="77"/>
      <c r="R2755" s="77"/>
      <c r="S2755" s="77"/>
      <c r="T2755" s="79">
        <v>44529.429062499999</v>
      </c>
      <c r="U2755" s="80" t="s">
        <v>6277</v>
      </c>
      <c r="V2755" s="77"/>
      <c r="W2755" s="77"/>
      <c r="X2755" s="81" t="s">
        <v>8276</v>
      </c>
      <c r="Y2755" s="77"/>
    </row>
    <row r="2756" spans="1:25" x14ac:dyDescent="0.25">
      <c r="A2756" s="62" t="s">
        <v>1658</v>
      </c>
      <c r="B2756" s="62" t="s">
        <v>2005</v>
      </c>
      <c r="C2756" s="63"/>
      <c r="D2756" s="64"/>
      <c r="E2756" s="65"/>
      <c r="F2756" s="66"/>
      <c r="G2756" s="63" t="str">
        <f>IF(Edges[[#This Row],[Relationship]]="Tweet","Skip","Show")</f>
        <v>Show</v>
      </c>
      <c r="H2756" s="67"/>
      <c r="I2756" s="68"/>
      <c r="J2756" s="68"/>
      <c r="K2756" s="34"/>
      <c r="L2756" s="75">
        <v>2756</v>
      </c>
      <c r="M2756"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56" s="77" t="s">
        <v>2278</v>
      </c>
      <c r="O2756" s="79">
        <v>44529.526886574073</v>
      </c>
      <c r="P2756" s="77" t="s">
        <v>2858</v>
      </c>
      <c r="Q2756" s="77"/>
      <c r="R2756" s="77"/>
      <c r="S2756" s="77"/>
      <c r="T2756" s="79">
        <v>44529.526886574073</v>
      </c>
      <c r="U2756" s="80" t="s">
        <v>6278</v>
      </c>
      <c r="V2756" s="77"/>
      <c r="W2756" s="77"/>
      <c r="X2756" s="81" t="s">
        <v>8277</v>
      </c>
      <c r="Y2756" s="77"/>
    </row>
    <row r="2757" spans="1:25" x14ac:dyDescent="0.25">
      <c r="A2757" s="62" t="s">
        <v>1658</v>
      </c>
      <c r="B2757" s="62" t="s">
        <v>1657</v>
      </c>
      <c r="C2757" s="63"/>
      <c r="D2757" s="64"/>
      <c r="E2757" s="65"/>
      <c r="F2757" s="66"/>
      <c r="G2757" s="63" t="str">
        <f>IF(Edges[[#This Row],[Relationship]]="Tweet","Skip","Show")</f>
        <v>Show</v>
      </c>
      <c r="H2757" s="67"/>
      <c r="I2757" s="68"/>
      <c r="J2757" s="68"/>
      <c r="K2757" s="34"/>
      <c r="L2757" s="75">
        <v>2757</v>
      </c>
      <c r="M2757"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57" s="77" t="s">
        <v>2278</v>
      </c>
      <c r="O2757" s="79">
        <v>44529.526886574073</v>
      </c>
      <c r="P2757" s="77" t="s">
        <v>2858</v>
      </c>
      <c r="Q2757" s="77"/>
      <c r="R2757" s="77"/>
      <c r="S2757" s="77"/>
      <c r="T2757" s="79">
        <v>44529.526886574073</v>
      </c>
      <c r="U2757" s="80" t="s">
        <v>6278</v>
      </c>
      <c r="V2757" s="77"/>
      <c r="W2757" s="77"/>
      <c r="X2757" s="81" t="s">
        <v>8277</v>
      </c>
      <c r="Y2757" s="77"/>
    </row>
    <row r="2758" spans="1:25" x14ac:dyDescent="0.25">
      <c r="A2758" s="62" t="s">
        <v>1659</v>
      </c>
      <c r="B2758" s="62" t="s">
        <v>1659</v>
      </c>
      <c r="C2758" s="63"/>
      <c r="D2758" s="64"/>
      <c r="E2758" s="65"/>
      <c r="F2758" s="66"/>
      <c r="G2758" s="63" t="str">
        <f>IF(Edges[[#This Row],[Relationship]]="Tweet","Skip","Show")</f>
        <v>Skip</v>
      </c>
      <c r="H2758" s="67"/>
      <c r="I2758" s="68"/>
      <c r="J2758" s="68"/>
      <c r="K2758" s="34"/>
      <c r="L2758" s="75">
        <v>2758</v>
      </c>
      <c r="M2758"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58" s="77" t="s">
        <v>178</v>
      </c>
      <c r="O2758" s="79">
        <v>44529.526898148149</v>
      </c>
      <c r="P2758" s="77" t="s">
        <v>3508</v>
      </c>
      <c r="Q2758" s="80" t="s">
        <v>4015</v>
      </c>
      <c r="R2758" s="77" t="s">
        <v>4018</v>
      </c>
      <c r="S2758" s="77"/>
      <c r="T2758" s="79">
        <v>44529.526898148149</v>
      </c>
      <c r="U2758" s="80" t="s">
        <v>6279</v>
      </c>
      <c r="V2758" s="77"/>
      <c r="W2758" s="77"/>
      <c r="X2758" s="81" t="s">
        <v>8278</v>
      </c>
      <c r="Y2758" s="77"/>
    </row>
    <row r="2759" spans="1:25" x14ac:dyDescent="0.25">
      <c r="A2759" s="62" t="s">
        <v>1660</v>
      </c>
      <c r="B2759" s="62" t="s">
        <v>1660</v>
      </c>
      <c r="C2759" s="63"/>
      <c r="D2759" s="64"/>
      <c r="E2759" s="65"/>
      <c r="F2759" s="66"/>
      <c r="G2759" s="63" t="str">
        <f>IF(Edges[[#This Row],[Relationship]]="Tweet","Skip","Show")</f>
        <v>Skip</v>
      </c>
      <c r="H2759" s="67"/>
      <c r="I2759" s="68"/>
      <c r="J2759" s="68"/>
      <c r="K2759" s="34"/>
      <c r="L2759" s="75">
        <v>2759</v>
      </c>
      <c r="M2759"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59" s="77" t="s">
        <v>178</v>
      </c>
      <c r="O2759" s="79">
        <v>44529.447453703702</v>
      </c>
      <c r="P2759" s="77" t="s">
        <v>3509</v>
      </c>
      <c r="Q2759" s="80" t="s">
        <v>4016</v>
      </c>
      <c r="R2759" s="77" t="s">
        <v>4018</v>
      </c>
      <c r="S2759" s="77"/>
      <c r="T2759" s="79">
        <v>44529.447453703702</v>
      </c>
      <c r="U2759" s="80" t="s">
        <v>6280</v>
      </c>
      <c r="V2759" s="77"/>
      <c r="W2759" s="77"/>
      <c r="X2759" s="81" t="s">
        <v>8279</v>
      </c>
      <c r="Y2759" s="77"/>
    </row>
    <row r="2760" spans="1:25" x14ac:dyDescent="0.25">
      <c r="A2760" s="62" t="s">
        <v>1661</v>
      </c>
      <c r="B2760" s="62" t="s">
        <v>1660</v>
      </c>
      <c r="C2760" s="63"/>
      <c r="D2760" s="64"/>
      <c r="E2760" s="65"/>
      <c r="F2760" s="66"/>
      <c r="G2760" s="63" t="str">
        <f>IF(Edges[[#This Row],[Relationship]]="Tweet","Skip","Show")</f>
        <v>Show</v>
      </c>
      <c r="H2760" s="67"/>
      <c r="I2760" s="68"/>
      <c r="J2760" s="68"/>
      <c r="K2760" s="34"/>
      <c r="L2760" s="75">
        <v>2760</v>
      </c>
      <c r="M2760" s="75" t="b">
        <f xml:space="preserve"> IF(AND(OR(NOT(ISNUMBER(Edges[[#This Row],[Relationship Date (UTC)]])), Edges[[#This Row],[Relationship Date (UTC)]] &gt;= Misc!$O$2), OR(NOT(ISNUMBER(Edges[[#This Row],[Relationship Date (UTC)]])), Edges[[#This Row],[Relationship Date (UTC)]] &lt;= Misc!$P$2),OR(NOT(ISNUMBER(Edges[[#This Row],[Tweet Date (UTC)]])), Edges[[#This Row],[Tweet Date (UTC)]] &gt;= Misc!$O$3), OR(NOT(ISNUMBER(Edges[[#This Row],[Tweet Date (UTC)]])), Edges[[#This Row],[Tweet Date (UTC)]] &lt;= Misc!$P$3),TRUE), TRUE, FALSE)</f>
        <v>1</v>
      </c>
      <c r="N2760" s="77" t="s">
        <v>2278</v>
      </c>
      <c r="O2760" s="79">
        <v>44529.527002314811</v>
      </c>
      <c r="P2760" s="77" t="s">
        <v>3017</v>
      </c>
      <c r="Q2760" s="77"/>
      <c r="R2760" s="77"/>
      <c r="S2760" s="77"/>
      <c r="T2760" s="79">
        <v>44529.527002314811</v>
      </c>
      <c r="U2760" s="80" t="s">
        <v>6281</v>
      </c>
      <c r="V2760" s="77"/>
      <c r="W2760" s="77"/>
      <c r="X2760" s="81" t="s">
        <v>8280</v>
      </c>
      <c r="Y2760" s="77"/>
    </row>
  </sheetData>
  <dataConsolidate/>
  <dataValidations count="13">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2760" xr:uid="{00000000-0002-0000-0000-000000000000}"/>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2760" xr:uid="{00000000-0002-0000-0000-000001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2760" xr:uid="{00000000-0002-0000-0000-000003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2760" xr:uid="{00000000-0002-0000-0000-000004000000}"/>
    <dataValidation allowBlank="1" showInputMessage="1" promptTitle="Edge Color" prompt="To select an optional edge color, right-click and select Select Color on the right-click menu." sqref="C3:C2760" xr:uid="{00000000-0002-0000-0000-000005000000}"/>
    <dataValidation allowBlank="1" showInputMessage="1" errorTitle="Invalid Edge Width" error="The optional edge width must be a whole number between 1 and 10." promptTitle="Edge Width" prompt="Enter an optional edge width between 1 and 10." sqref="D3:D2760" xr:uid="{00000000-0002-0000-0000-000006000000}"/>
    <dataValidation allowBlank="1" showInputMessage="1" errorTitle="Invalid Edge Opacity" error="The optional edge opacity must be a whole number between 0 and 10." promptTitle="Edge Opacity" prompt="Enter an optional edge opacity between 0 (transparent) and 100 (opaque)." sqref="F3:F2760" xr:uid="{00000000-0002-0000-0000-000007000000}"/>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2760" xr:uid="{00000000-0002-0000-0000-000008000000}">
      <formula1>ValidEdgeVisibilities</formula1>
    </dataValidation>
    <dataValidation allowBlank="1" showInputMessage="1" showErrorMessage="1" promptTitle="Vertex 1 Name" prompt="Enter the name of the edge's first vertex." sqref="A3:A2760" xr:uid="{00000000-0002-0000-0000-000009000000}"/>
    <dataValidation allowBlank="1" showInputMessage="1" showErrorMessage="1" promptTitle="Vertex 2 Name" prompt="Enter the name of the edge's second vertex." sqref="B3:B2760" xr:uid="{00000000-0002-0000-0000-00000A000000}"/>
    <dataValidation allowBlank="1" showInputMessage="1" showErrorMessage="1" errorTitle="Invalid Edge Visibility" error="You have entered an unrecognized edge visibility.  Try selecting from the drop-down list instead." promptTitle="Edge Label" prompt="Enter an optional edge label." sqref="H3:H2760" xr:uid="{00000000-0002-0000-0000-00000B000000}"/>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2760" xr:uid="{00000000-0002-0000-0000-00000C000000}">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2760" xr:uid="{00000000-0002-0000-0000-00000D000000}"/>
  </dataValidations>
  <hyperlinks>
    <hyperlink ref="P559" r:id="rId1" xr:uid="{7BBAD1D3-C489-4702-BF1C-3A6C8AAB3A6B}"/>
    <hyperlink ref="Q18" r:id="rId2" xr:uid="{57FA2D70-C96F-4B52-9165-5D0F78C82778}"/>
    <hyperlink ref="Q22" r:id="rId3" xr:uid="{DA508FEF-C509-405C-BD4C-D5592604E6F5}"/>
    <hyperlink ref="Q23" r:id="rId4" xr:uid="{C3AD1898-8072-43D5-8783-23137387412E}"/>
    <hyperlink ref="Q24" r:id="rId5" xr:uid="{ACD6B3E7-685A-4CCB-8BE3-377501CDBDF8}"/>
    <hyperlink ref="Q25" r:id="rId6" xr:uid="{6E56C4BA-88F2-4B3B-8C9C-7D5A829112FA}"/>
    <hyperlink ref="Q26" r:id="rId7" xr:uid="{85460D06-8B44-4F18-8107-0F23A9557B0F}"/>
    <hyperlink ref="Q27" r:id="rId8" xr:uid="{6F64CE76-7AD8-4C77-A4A4-11E36D2E5638}"/>
    <hyperlink ref="Q28" r:id="rId9" xr:uid="{3432C4CC-9ABF-4E82-9F5F-5BDDC1AB132B}"/>
    <hyperlink ref="Q29" r:id="rId10" xr:uid="{93C82A42-C9E5-428B-AC2A-3A7BCB4153E2}"/>
    <hyperlink ref="Q30" r:id="rId11" xr:uid="{0FF1ECC9-774C-455B-9348-E49EF4F8D646}"/>
    <hyperlink ref="Q31" r:id="rId12" xr:uid="{F55F66CF-03CA-4748-A5F5-BB9563C8C9CC}"/>
    <hyperlink ref="Q32" r:id="rId13" xr:uid="{506ECA85-1CEB-4C11-B99F-2324DD598D0E}"/>
    <hyperlink ref="Q33" r:id="rId14" xr:uid="{A3A39BA8-93C2-4CCA-B826-10AB60484BC8}"/>
    <hyperlink ref="Q34" r:id="rId15" xr:uid="{162E76F3-AFAF-4238-AA2F-9137DEC531F1}"/>
    <hyperlink ref="Q35" r:id="rId16" xr:uid="{E35ED1F5-FA1B-46EB-9D95-98B1CF2A224E}"/>
    <hyperlink ref="Q36" r:id="rId17" xr:uid="{36BB8E1B-64E5-4B37-AD51-20DBD49EDF6A}"/>
    <hyperlink ref="Q37" r:id="rId18" xr:uid="{40883A18-98CB-422B-A332-0A84CA54A718}"/>
    <hyperlink ref="Q38" r:id="rId19" xr:uid="{CC928EF1-A395-43E9-8082-7E171EB5502A}"/>
    <hyperlink ref="Q39" r:id="rId20" xr:uid="{727CFD03-A439-49C5-B6C1-51492A1F578F}"/>
    <hyperlink ref="Q40" r:id="rId21" xr:uid="{FC29C0FD-B675-422E-ABA2-31617F3F67C5}"/>
    <hyperlink ref="Q41" r:id="rId22" xr:uid="{88A9EF94-0075-4986-A533-F6BCEB301816}"/>
    <hyperlink ref="Q42" r:id="rId23" xr:uid="{A91DF6BF-DB5A-4073-809B-13F5DD476B61}"/>
    <hyperlink ref="Q43" r:id="rId24" xr:uid="{D34FAB32-5FEB-4BFC-A342-0019C23A420D}"/>
    <hyperlink ref="Q44" r:id="rId25" xr:uid="{18FD92A2-A01A-4253-87D3-EDE86FF6C372}"/>
    <hyperlink ref="Q45" r:id="rId26" xr:uid="{B319C38E-C28F-44C9-B8C3-417611AD90A4}"/>
    <hyperlink ref="Q51" r:id="rId27" xr:uid="{5BA913EB-FC21-43BD-B1AD-A7953D7DECAA}"/>
    <hyperlink ref="Q52" r:id="rId28" xr:uid="{9AABA1C2-8E62-49C3-BC09-04F278D0E4D3}"/>
    <hyperlink ref="Q53" r:id="rId29" xr:uid="{53AD885E-55C3-4201-A760-D0F19119D52D}"/>
    <hyperlink ref="Q54" r:id="rId30" xr:uid="{2D5B25E0-4F1E-4B34-A914-F21BBFDA0A24}"/>
    <hyperlink ref="Q55" r:id="rId31" xr:uid="{1C9747D6-6820-4056-BC71-32E5F70E13C4}"/>
    <hyperlink ref="Q56" r:id="rId32" xr:uid="{FABEAF0B-2B33-4389-916D-46F6D36FB7EB}"/>
    <hyperlink ref="Q57" r:id="rId33" xr:uid="{7C07659C-9610-4E73-B380-208F8AA0D4CD}"/>
    <hyperlink ref="Q58" r:id="rId34" xr:uid="{8A7C4E32-DC0D-4432-A920-9B2EC1008E65}"/>
    <hyperlink ref="Q59" r:id="rId35" xr:uid="{886D9D0A-6A25-469E-9D19-979B3CB79F8C}"/>
    <hyperlink ref="Q60" r:id="rId36" xr:uid="{11AA3C41-68F7-4C45-8B4E-E791D8017589}"/>
    <hyperlink ref="Q69" r:id="rId37" xr:uid="{C9033958-079B-49E7-91A5-22FAC8C359D9}"/>
    <hyperlink ref="Q70" r:id="rId38" xr:uid="{E051FDEE-F9E5-4BA0-9FBF-8396D18B77EC}"/>
    <hyperlink ref="Q71" r:id="rId39" xr:uid="{1931BD13-1081-4DF6-A7C1-5CEBA24AEDC4}"/>
    <hyperlink ref="Q82" r:id="rId40" xr:uid="{CE0C682D-EE1D-4FC6-BDC7-F1F788F9F872}"/>
    <hyperlink ref="Q83" r:id="rId41" xr:uid="{BA914E8F-DCFD-400C-BC44-C315287AE115}"/>
    <hyperlink ref="Q94" r:id="rId42" xr:uid="{7E39D152-C6D5-4AD6-8916-8B5E24D39BF2}"/>
    <hyperlink ref="Q99" r:id="rId43" xr:uid="{22D1823A-307D-4E3E-A094-AACA4EE3CA2E}"/>
    <hyperlink ref="Q100" r:id="rId44" xr:uid="{D7BFFB74-8D85-46A9-B8EA-F8B68A09E17B}"/>
    <hyperlink ref="Q107" r:id="rId45" xr:uid="{1602C9D3-ADAF-457F-A672-F130951A2185}"/>
    <hyperlink ref="Q112" r:id="rId46" xr:uid="{5B5FBF94-7736-4553-891E-7075CE730ED9}"/>
    <hyperlink ref="Q118" r:id="rId47" xr:uid="{36A71765-153F-4335-BCB1-FC216F13AF1B}"/>
    <hyperlink ref="Q121" r:id="rId48" xr:uid="{18516BB7-EF69-4D40-A4A1-EFBDE8862349}"/>
    <hyperlink ref="Q126" r:id="rId49" xr:uid="{69A43785-2BBC-4F14-92CF-755BB7FB36B3}"/>
    <hyperlink ref="Q133" r:id="rId50" xr:uid="{C373E4C4-5DF8-40C2-BC01-518CFECB48F9}"/>
    <hyperlink ref="Q134" r:id="rId51" xr:uid="{C3E424CA-DED3-40F5-8269-F50D2688DA75}"/>
    <hyperlink ref="Q135" r:id="rId52" xr:uid="{1E28A138-6525-482B-8A63-9D9272EC1C00}"/>
    <hyperlink ref="Q136" r:id="rId53" xr:uid="{066AB88D-ADCB-475D-B4D8-CA0E39D660E1}"/>
    <hyperlink ref="Q137" r:id="rId54" xr:uid="{D33E6700-FAA4-43F4-A492-79EB2E5F7878}"/>
    <hyperlink ref="Q138" r:id="rId55" xr:uid="{01F23724-6C15-4604-9B6D-2595A9383303}"/>
    <hyperlink ref="Q139" r:id="rId56" xr:uid="{4DC6F07C-736D-4615-8058-55AC5189A3A9}"/>
    <hyperlink ref="Q140" r:id="rId57" xr:uid="{96335A43-AC09-41C2-B950-67A44723624E}"/>
    <hyperlink ref="Q141" r:id="rId58" xr:uid="{DE922DAF-B923-4060-BBC0-2C4F5C65B544}"/>
    <hyperlink ref="Q142" r:id="rId59" xr:uid="{15A778A8-89DE-41B9-B84B-85283003400C}"/>
    <hyperlink ref="Q143" r:id="rId60" xr:uid="{53CECAE0-D815-46B5-8483-EF931F1EAC79}"/>
    <hyperlink ref="Q144" r:id="rId61" xr:uid="{0174213A-83A2-4541-B342-0743682187B0}"/>
    <hyperlink ref="Q145" r:id="rId62" xr:uid="{925720BC-FA23-408D-8A22-40BF40E684CF}"/>
    <hyperlink ref="Q146" r:id="rId63" xr:uid="{DDC8608C-C112-489B-9E6A-72ABE05AF72C}"/>
    <hyperlink ref="Q147" r:id="rId64" xr:uid="{19A44942-AE15-4B8B-B26C-C0DEE71824B2}"/>
    <hyperlink ref="Q148" r:id="rId65" xr:uid="{6752AA34-0DF1-4F46-BCA1-7D2DB2D82D22}"/>
    <hyperlink ref="Q149" r:id="rId66" xr:uid="{9E80DE8D-D36A-418C-9698-0DF44EAA61A0}"/>
    <hyperlink ref="Q150" r:id="rId67" xr:uid="{5029B0CD-30B9-432D-A5D2-9070DE03E904}"/>
    <hyperlink ref="Q151" r:id="rId68" xr:uid="{4FF76317-2EA9-4838-B2E9-DE302A5ADA7D}"/>
    <hyperlink ref="Q152" r:id="rId69" xr:uid="{254D0076-7D54-4B4C-AA32-82DD00E9FC7A}"/>
    <hyperlink ref="Q153" r:id="rId70" xr:uid="{EE023A47-D4E3-4D84-B54F-B00CA26F6061}"/>
    <hyperlink ref="Q154" r:id="rId71" xr:uid="{02363EDA-B067-49C6-BB27-CAB989E39459}"/>
    <hyperlink ref="Q155" r:id="rId72" xr:uid="{A1008D61-9EE7-4687-83B3-013B4FDDCBA1}"/>
    <hyperlink ref="Q156" r:id="rId73" xr:uid="{1B28E6A4-6828-414B-80F4-994A94C88134}"/>
    <hyperlink ref="Q157" r:id="rId74" xr:uid="{43C24C01-E659-4DE1-923F-8C279D00379B}"/>
    <hyperlink ref="Q158" r:id="rId75" xr:uid="{9536CCC0-8FFA-4284-8EF6-C1CF32D944A9}"/>
    <hyperlink ref="Q159" r:id="rId76" xr:uid="{9D9E3376-1FFE-4BA1-BEEB-8416F1276DEB}"/>
    <hyperlink ref="Q160" r:id="rId77" xr:uid="{7D0B9061-4999-42AB-BD29-763016B86EA8}"/>
    <hyperlink ref="Q161" r:id="rId78" xr:uid="{FEB68FDE-FCF8-4B9F-AE79-3EC2A1DFE697}"/>
    <hyperlink ref="Q162" r:id="rId79" xr:uid="{BE49AACB-B08C-4873-A858-1D44C1507485}"/>
    <hyperlink ref="Q163" r:id="rId80" xr:uid="{38D71EE8-EB6D-4CDB-9E6A-46702C8FA8E6}"/>
    <hyperlink ref="Q164" r:id="rId81" xr:uid="{5B5428AD-47CD-42B9-A9E5-962AD1945AF9}"/>
    <hyperlink ref="Q165" r:id="rId82" xr:uid="{F554C1DA-50FB-4F1B-A4CA-1B9D446C1916}"/>
    <hyperlink ref="Q166" r:id="rId83" xr:uid="{003C5C3D-3AFF-4498-B5D8-19C6EBB6481E}"/>
    <hyperlink ref="Q167" r:id="rId84" xr:uid="{7D0483F2-8E4C-455D-91D8-5F90B2EF0303}"/>
    <hyperlink ref="Q168" r:id="rId85" xr:uid="{51EBCF7B-B370-4279-BB9B-3DA1AF5AB330}"/>
    <hyperlink ref="Q169" r:id="rId86" xr:uid="{E6BE10F8-849A-4E04-BCCC-EFC2F318F8AC}"/>
    <hyperlink ref="Q170" r:id="rId87" xr:uid="{A9D4E83F-917E-4957-84A5-8956CF80977B}"/>
    <hyperlink ref="Q171" r:id="rId88" xr:uid="{68C44E43-7EAA-46AB-8523-83B21B318C85}"/>
    <hyperlink ref="Q172" r:id="rId89" xr:uid="{43989AD7-85A1-4B32-951E-06B910B643B5}"/>
    <hyperlink ref="Q173" r:id="rId90" xr:uid="{169D015A-08F2-4F57-AF2C-DB2A5096900F}"/>
    <hyperlink ref="Q174" r:id="rId91" xr:uid="{D6460E1B-0B01-44FC-828F-297A6BEC651F}"/>
    <hyperlink ref="Q175" r:id="rId92" xr:uid="{B42376AB-6E63-4CAC-B99A-FCC93E345614}"/>
    <hyperlink ref="Q176" r:id="rId93" xr:uid="{1FC01C70-DB7A-4C2A-A518-5271C4DDBF1F}"/>
    <hyperlink ref="Q177" r:id="rId94" xr:uid="{945CD557-B987-403D-8423-556099C659E8}"/>
    <hyperlink ref="Q178" r:id="rId95" xr:uid="{D8EC875B-4804-4DFC-8AA2-84DF6967A3F2}"/>
    <hyperlink ref="Q183" r:id="rId96" xr:uid="{2A9EDFE7-8446-4A08-B5AF-8DC633F3BA11}"/>
    <hyperlink ref="Q185" r:id="rId97" xr:uid="{99109612-77DD-484F-A804-F6645C9B8973}"/>
    <hyperlink ref="Q186" r:id="rId98" xr:uid="{75109710-4A7A-4E0A-8AD5-5E28EA34DC67}"/>
    <hyperlink ref="Q194" r:id="rId99" xr:uid="{3C2DDD28-9C83-4C4F-BE43-09C80A6A7206}"/>
    <hyperlink ref="Q195" r:id="rId100" xr:uid="{B8C62331-C3A0-4467-8E8B-ED2DF0286840}"/>
    <hyperlink ref="Q205" r:id="rId101" xr:uid="{B176079E-AED4-4AB6-9152-B0F9AED0B839}"/>
    <hyperlink ref="Q208" r:id="rId102" xr:uid="{08203557-7405-49B6-AE17-B44715F29905}"/>
    <hyperlink ref="Q210" r:id="rId103" xr:uid="{C13E8F5E-744E-4ACF-87FF-67398F4917C9}"/>
    <hyperlink ref="Q211" r:id="rId104" xr:uid="{D2284B18-AD3F-4CC9-9361-4A071332109A}"/>
    <hyperlink ref="Q212" r:id="rId105" xr:uid="{964A46DA-75F9-4738-87B2-451717CD9395}"/>
    <hyperlink ref="Q213" r:id="rId106" xr:uid="{4B2D40E6-90CA-479E-80E5-BC5A2871C8B6}"/>
    <hyperlink ref="Q214" r:id="rId107" xr:uid="{409B27F8-7864-4138-AF4B-11963FB8D944}"/>
    <hyperlink ref="Q215" r:id="rId108" xr:uid="{B910E116-C27E-45EF-9A6E-79B23737865D}"/>
    <hyperlink ref="Q233" r:id="rId109" xr:uid="{F120637D-C234-444C-BDDF-396DCE765E04}"/>
    <hyperlink ref="Q234" r:id="rId110" xr:uid="{C0ED389B-B22D-4CFC-BA4A-C8052335171C}"/>
    <hyperlink ref="Q235" r:id="rId111" xr:uid="{321A13E3-F452-40BC-9BAA-CEAACBB786A0}"/>
    <hyperlink ref="Q236" r:id="rId112" xr:uid="{D730D62B-6D21-4B9A-8250-48D5E9B04A2A}"/>
    <hyperlink ref="Q237" r:id="rId113" xr:uid="{28A8A9FD-E76D-4873-AF2F-6FCDC21ED6B2}"/>
    <hyperlink ref="Q238" r:id="rId114" xr:uid="{6C82187D-0A11-48DC-81DE-C4E2534903BF}"/>
    <hyperlink ref="Q239" r:id="rId115" xr:uid="{1F7EAC05-05AD-4456-BE0A-888B588DFD55}"/>
    <hyperlink ref="Q240" r:id="rId116" xr:uid="{95090836-4BAB-4358-9C63-2376799C71AC}"/>
    <hyperlink ref="Q241" r:id="rId117" xr:uid="{E610006B-BC1E-4D72-9393-A776EBC35304}"/>
    <hyperlink ref="Q242" r:id="rId118" xr:uid="{4587F2E8-BCCD-41AD-B048-3E048069149D}"/>
    <hyperlink ref="Q243" r:id="rId119" xr:uid="{CFFF4B54-7F6E-4232-8D1D-05B95F3BA62B}"/>
    <hyperlink ref="Q244" r:id="rId120" xr:uid="{654F5BE8-165C-4648-AE38-B661E85D29AC}"/>
    <hyperlink ref="Q245" r:id="rId121" xr:uid="{BA257E20-3777-4BC5-B1D7-FFE73B00F797}"/>
    <hyperlink ref="Q247" r:id="rId122" xr:uid="{5C45520F-242A-4358-A978-E1601A124C4F}"/>
    <hyperlink ref="Q254" r:id="rId123" xr:uid="{D00C2817-B6BC-4957-B090-B17709DF2C7B}"/>
    <hyperlink ref="Q255" r:id="rId124" xr:uid="{6D62B801-8B6D-43D9-BCAC-774CC5935F68}"/>
    <hyperlink ref="Q256" r:id="rId125" xr:uid="{318EC4B9-469B-482D-A710-B45C92D28859}"/>
    <hyperlink ref="Q263" r:id="rId126" xr:uid="{F439E589-6DAA-467E-AA5A-38EE6A03FD62}"/>
    <hyperlink ref="Q274" r:id="rId127" xr:uid="{2EF2C786-2666-483A-A92C-BDF4C2373D09}"/>
    <hyperlink ref="Q275" r:id="rId128" xr:uid="{5BB9C911-5F8E-4A52-9A03-9E8CF2F7F93F}"/>
    <hyperlink ref="Q285" r:id="rId129" xr:uid="{12765A99-CA66-47EB-BE49-372A76528164}"/>
    <hyperlink ref="Q286" r:id="rId130" xr:uid="{492BC972-E3D8-4550-874B-9D8CE42290B7}"/>
    <hyperlink ref="Q290" r:id="rId131" xr:uid="{E73BFEA3-429A-4FB0-9687-689810956C60}"/>
    <hyperlink ref="Q293" r:id="rId132" xr:uid="{0BC9B0B6-3E8C-4633-922A-87F93DD52E8F}"/>
    <hyperlink ref="Q294" r:id="rId133" xr:uid="{9E5FA05F-BE5C-481E-82FF-2C1CD08C1297}"/>
    <hyperlink ref="Q297" r:id="rId134" xr:uid="{27BC63C3-406C-40E6-AD67-98FCDCFDFD3C}"/>
    <hyperlink ref="Q298" r:id="rId135" xr:uid="{EDF950DB-43C5-402A-AE78-857CC00488B2}"/>
    <hyperlink ref="Q299" r:id="rId136" xr:uid="{EE1B0584-AB08-481D-9714-EE89CA850FDF}"/>
    <hyperlink ref="Q321" r:id="rId137" xr:uid="{461C4427-3F11-4FD1-935D-91A32F5B6AA9}"/>
    <hyperlink ref="Q322" r:id="rId138" xr:uid="{BF443F1A-2A2A-460C-94A2-4D99C2088DDE}"/>
    <hyperlink ref="Q340" r:id="rId139" xr:uid="{121D8FC5-5C4D-42D7-89FB-5A06AB8CD6DE}"/>
    <hyperlink ref="Q341" r:id="rId140" xr:uid="{72A31E12-D79C-430A-B11B-A66D5F5C4A29}"/>
    <hyperlink ref="Q342" r:id="rId141" xr:uid="{8D3F7224-DE82-4A5F-ADEE-0E59FF0256D7}"/>
    <hyperlink ref="Q348" r:id="rId142" xr:uid="{36FE8F12-4CC5-4290-AE8B-8828E634FD10}"/>
    <hyperlink ref="Q351" r:id="rId143" xr:uid="{64CB5464-9746-46A4-9E09-C20D28FB7257}"/>
    <hyperlink ref="Q352" r:id="rId144" xr:uid="{58DFEA59-CE25-40F6-9846-5C81940590AA}"/>
    <hyperlink ref="Q353" r:id="rId145" xr:uid="{5D569321-02BE-4472-A79F-7FFCB11B7EEE}"/>
    <hyperlink ref="Q355" r:id="rId146" xr:uid="{7815675D-DC83-43AD-89AD-98DE6E97F835}"/>
    <hyperlink ref="Q356" r:id="rId147" xr:uid="{54B2BF40-6287-419F-8CEA-C8E026702ABE}"/>
    <hyperlink ref="Q357" r:id="rId148" xr:uid="{9C798445-F774-4BE2-A32F-B99746A64F8D}"/>
    <hyperlink ref="Q358" r:id="rId149" xr:uid="{9EF5E9FF-EBEE-49A6-8FC9-9D2F801574A9}"/>
    <hyperlink ref="Q362" r:id="rId150" xr:uid="{07613532-5DA2-491F-B4E5-FAA3E91A12C7}"/>
    <hyperlink ref="Q363" r:id="rId151" xr:uid="{501F74D4-4875-4FEC-AC3B-619119FB73FE}"/>
    <hyperlink ref="Q371" r:id="rId152" xr:uid="{E57C9538-A510-4B8B-A9DD-9254A1DA4C23}"/>
    <hyperlink ref="Q372" r:id="rId153" xr:uid="{6C8B6D63-00A4-4C31-BCFD-3BA764D7DB9A}"/>
    <hyperlink ref="Q374" r:id="rId154" xr:uid="{52D061A7-6D47-48D8-86DF-88A20F140F1A}"/>
    <hyperlink ref="Q380" r:id="rId155" xr:uid="{99D860FA-977B-447A-A12C-ABB3D924FF62}"/>
    <hyperlink ref="Q381" r:id="rId156" xr:uid="{8E7894CF-6126-4AAD-B250-F0654169D21E}"/>
    <hyperlink ref="Q385" r:id="rId157" xr:uid="{203A9BF6-C7CD-4A48-8969-586AAEBD159F}"/>
    <hyperlink ref="Q387" r:id="rId158" xr:uid="{23058179-2230-4ACD-AEA3-3A0A9E871170}"/>
    <hyperlink ref="Q394" r:id="rId159" xr:uid="{3045FF2B-CD47-43A9-AF45-A2A8A3268C8E}"/>
    <hyperlink ref="Q395" r:id="rId160" xr:uid="{F912B9C8-5351-4B80-B0D9-3FF1549B32DC}"/>
    <hyperlink ref="Q399" r:id="rId161" xr:uid="{E54FB8E9-9D13-4427-BFB2-7CBD47C2FAA0}"/>
    <hyperlink ref="Q400" r:id="rId162" xr:uid="{C6A12D34-EC80-4841-B4CC-BE86C8C501E2}"/>
    <hyperlink ref="Q401" r:id="rId163" xr:uid="{B0D60BC9-5C4A-4101-AB6B-3BCF5EBA6A8E}"/>
    <hyperlink ref="Q404" r:id="rId164" xr:uid="{D7AAA7AF-45CA-48C6-8320-A793DFE83C43}"/>
    <hyperlink ref="Q413" r:id="rId165" xr:uid="{5DF01A12-5256-439B-9F87-D5DE9279E88F}"/>
    <hyperlink ref="Q422" r:id="rId166" xr:uid="{6DD58AE6-2FE1-4D2A-B204-0A149F0C223A}"/>
    <hyperlink ref="Q429" r:id="rId167" xr:uid="{044360C6-A012-4F3D-BE1D-8AE910DB0D2E}"/>
    <hyperlink ref="Q430" r:id="rId168" xr:uid="{9A225305-8E38-4ECD-951F-FDCA9754855D}"/>
    <hyperlink ref="Q432" r:id="rId169" xr:uid="{1137BA5C-1497-4B32-9280-F0FC1CA936D1}"/>
    <hyperlink ref="Q433" r:id="rId170" xr:uid="{771EDFAC-EC0A-40EB-99AB-219783B3E1FE}"/>
    <hyperlink ref="Q466" r:id="rId171" xr:uid="{5C15EBCB-8A04-430D-B0FB-1E9554C26D51}"/>
    <hyperlink ref="Q467" r:id="rId172" xr:uid="{CC40B955-AE00-4CEB-B2C0-55E9151BFA7A}"/>
    <hyperlink ref="Q474" r:id="rId173" xr:uid="{A89B2D5E-1706-4AC6-88F8-FD80B352D6B9}"/>
    <hyperlink ref="Q475" r:id="rId174" xr:uid="{A93E98DA-0176-4BBA-9E38-965584205641}"/>
    <hyperlink ref="Q481" r:id="rId175" xr:uid="{98334E54-84D2-4989-90D6-54CD76746A19}"/>
    <hyperlink ref="Q482" r:id="rId176" xr:uid="{4A9F0DF9-EA43-4A9B-90EB-7E94FDE16570}"/>
    <hyperlink ref="Q483" r:id="rId177" xr:uid="{41AE3DD4-B584-4EFD-ACC2-482E71B6CDF9}"/>
    <hyperlink ref="Q484" r:id="rId178" xr:uid="{4CE6A000-4C56-493F-9C04-A51682CC48D9}"/>
    <hyperlink ref="Q485" r:id="rId179" xr:uid="{00362498-7C99-4A45-8F31-9084B1DFE064}"/>
    <hyperlink ref="Q488" r:id="rId180" xr:uid="{D42DB40C-5644-4E08-AEDE-3EF9718E0F53}"/>
    <hyperlink ref="Q489" r:id="rId181" xr:uid="{ABD4BE1A-261C-4B98-BDD0-E73469C0F403}"/>
    <hyperlink ref="Q490" r:id="rId182" xr:uid="{DB911FC5-3621-4942-B558-A2210FE630AA}"/>
    <hyperlink ref="Q491" r:id="rId183" xr:uid="{F7DE343B-373A-4E75-BEB3-D5992E8A74CF}"/>
    <hyperlink ref="Q496" r:id="rId184" xr:uid="{D43113C2-D37E-431D-B222-E5AD22097FEC}"/>
    <hyperlink ref="Q497" r:id="rId185" xr:uid="{973DF3FC-A55A-4501-9DE6-5F54B1A97EEF}"/>
    <hyperlink ref="Q499" r:id="rId186" xr:uid="{436F3679-5371-49EC-92E6-8BA9EA92E4CD}"/>
    <hyperlink ref="Q500" r:id="rId187" xr:uid="{5ACFB84F-9FF7-4149-AC91-8D44BF9E6533}"/>
    <hyperlink ref="Q515" r:id="rId188" xr:uid="{2CB580DC-5D58-4B06-8BDD-B24FBD586A44}"/>
    <hyperlink ref="Q516" r:id="rId189" xr:uid="{9FCF36FE-BB76-4A3E-AEE2-BE7BEF6B8AD3}"/>
    <hyperlink ref="Q518" r:id="rId190" xr:uid="{F64D108F-258D-46D8-9270-7A588F1CE307}"/>
    <hyperlink ref="Q541" r:id="rId191" xr:uid="{97E71AB7-B44D-466E-B11D-221D8245F7B3}"/>
    <hyperlink ref="Q545" r:id="rId192" xr:uid="{57F6AFDE-E7B8-47BE-B99D-DA461325D98A}"/>
    <hyperlink ref="Q551" r:id="rId193" xr:uid="{25D32F71-E526-4985-9289-175FE1A0883A}"/>
    <hyperlink ref="Q552" r:id="rId194" xr:uid="{B8B31EA0-E900-4B8F-9CCB-B7282E264B09}"/>
    <hyperlink ref="Q553" r:id="rId195" xr:uid="{E6C943BB-8741-4DC9-BF1B-FF5E8012757E}"/>
    <hyperlink ref="Q554" r:id="rId196" xr:uid="{E6C23B40-8AEC-45F9-8C39-2E75ED6CFD5B}"/>
    <hyperlink ref="Q559" r:id="rId197" xr:uid="{7E784356-7A4E-4EB6-9B70-285160B8AD98}"/>
    <hyperlink ref="Q569" r:id="rId198" xr:uid="{DD867684-537C-46B7-B2BA-9A2115A09FF9}"/>
    <hyperlink ref="Q574" r:id="rId199" xr:uid="{3D18F13D-2F36-4C83-99D8-186DA0B3F88D}"/>
    <hyperlink ref="Q575" r:id="rId200" xr:uid="{721069F1-D4DF-442C-8090-24086F59C8FB}"/>
    <hyperlink ref="Q600" r:id="rId201" xr:uid="{D16F40C1-341E-49E4-9249-05631933AC9E}"/>
    <hyperlink ref="Q601" r:id="rId202" xr:uid="{F079E542-05B3-4F07-AFC2-8B0B1C2BD080}"/>
    <hyperlink ref="Q605" r:id="rId203" xr:uid="{D4DD2D4D-D8F1-4C43-B36C-AA4034D17403}"/>
    <hyperlink ref="Q615" r:id="rId204" xr:uid="{0911B368-1240-4098-A6F9-668E7B0C8937}"/>
    <hyperlink ref="Q616" r:id="rId205" xr:uid="{7CA8D81A-9A92-40DF-A9E3-E2F139BC2211}"/>
    <hyperlink ref="Q628" r:id="rId206" xr:uid="{90080BFF-EE40-439B-97DE-79CA95E4E151}"/>
    <hyperlink ref="Q633" r:id="rId207" xr:uid="{A33CE0CB-05E2-43B3-A24F-2D9E980ED0D1}"/>
    <hyperlink ref="Q660" r:id="rId208" xr:uid="{1C384B9F-8834-4933-AE8D-57C73DDDA6F4}"/>
    <hyperlink ref="Q665" r:id="rId209" xr:uid="{65CD8561-6268-4273-8875-A3D9DACCDBED}"/>
    <hyperlink ref="Q667" r:id="rId210" xr:uid="{C8B0195C-F2BE-4AD9-8E8A-B6827C7ADC77}"/>
    <hyperlink ref="Q668" r:id="rId211" xr:uid="{1B1B7462-75E3-4793-B441-DA81360304A3}"/>
    <hyperlink ref="Q669" r:id="rId212" xr:uid="{70D1BA48-2190-4E2F-B462-E91BF4E84C7A}"/>
    <hyperlink ref="Q670" r:id="rId213" xr:uid="{E7C960C0-7637-4C51-8473-FF0DCC8ED4ED}"/>
    <hyperlink ref="Q672" r:id="rId214" xr:uid="{FD0598CA-CE8E-4E6F-B15B-E8AAC5117BC7}"/>
    <hyperlink ref="Q673" r:id="rId215" xr:uid="{DAFEBFDE-46E6-4FF4-BE45-382917939B4C}"/>
    <hyperlink ref="Q674" r:id="rId216" xr:uid="{104A348B-09BD-412C-B7E0-616815196B08}"/>
    <hyperlink ref="Q675" r:id="rId217" xr:uid="{26C15FE3-3EB7-4691-958C-B2619AA5E6C9}"/>
    <hyperlink ref="Q676" r:id="rId218" xr:uid="{1EE9AF05-1E4C-46B8-9AB1-37B3E76E561D}"/>
    <hyperlink ref="Q677" r:id="rId219" xr:uid="{22C3264F-870C-456B-8263-D549AB451CBE}"/>
    <hyperlink ref="Q678" r:id="rId220" xr:uid="{CFD3A3BE-3C92-482D-B371-649AE44C6026}"/>
    <hyperlink ref="Q679" r:id="rId221" xr:uid="{2D024B47-75B8-4483-877D-064E67DB8566}"/>
    <hyperlink ref="Q680" r:id="rId222" xr:uid="{0C571CCF-36B3-485B-AE00-FFDA1C68CBC5}"/>
    <hyperlink ref="Q681" r:id="rId223" xr:uid="{6DF1231B-E8CE-48FB-B922-E958A4B0FCC2}"/>
    <hyperlink ref="Q682" r:id="rId224" xr:uid="{0A1D337D-EBE9-4370-8BEC-C9547FB00AE8}"/>
    <hyperlink ref="Q683" r:id="rId225" xr:uid="{4AD4936F-AAF3-46E6-91CE-823376CDBFFC}"/>
    <hyperlink ref="Q684" r:id="rId226" xr:uid="{3854433B-9A0B-4CA2-80C6-E702E8C98080}"/>
    <hyperlink ref="Q685" r:id="rId227" xr:uid="{2C181A89-FC4B-4747-8959-C8A77FADFE65}"/>
    <hyperlink ref="Q690" r:id="rId228" xr:uid="{8517AAA2-8C31-4C59-BE33-74844C4C8151}"/>
    <hyperlink ref="Q692" r:id="rId229" xr:uid="{8BFDF9E6-3ED7-4785-85E9-991DA5D670AD}"/>
    <hyperlink ref="Q694" r:id="rId230" xr:uid="{CCB28AD3-2E21-423D-8BC0-DE534551582E}"/>
    <hyperlink ref="Q695" r:id="rId231" xr:uid="{160B94A2-927B-44E2-A7CE-A83588A92708}"/>
    <hyperlink ref="Q696" r:id="rId232" xr:uid="{98BF22D8-DBFC-4ACE-B7EE-348A337EC34C}"/>
    <hyperlink ref="Q697" r:id="rId233" xr:uid="{FBBED09B-E9BD-4BBF-A2A3-56026A5FE544}"/>
    <hyperlink ref="Q698" r:id="rId234" xr:uid="{5C2EB87D-8797-45A6-B978-8890EEB244AD}"/>
    <hyperlink ref="Q699" r:id="rId235" xr:uid="{1C74A459-372D-49F8-9F60-EBD6A2C4A555}"/>
    <hyperlink ref="Q701" r:id="rId236" xr:uid="{531BA5D5-960C-426E-AC6F-1F00005C4955}"/>
    <hyperlink ref="Q705" r:id="rId237" xr:uid="{D3799F39-88B4-4C82-92DE-386E5D3DEA27}"/>
    <hyperlink ref="Q722" r:id="rId238" xr:uid="{1A88E117-8E74-4A71-A419-C72C5FD9B170}"/>
    <hyperlink ref="Q723" r:id="rId239" xr:uid="{7134BAD1-F517-4BEE-ABAB-F5B7DA386EC1}"/>
    <hyperlink ref="Q731" r:id="rId240" xr:uid="{9E64455E-389A-4992-B325-F0B800C47037}"/>
    <hyperlink ref="Q732" r:id="rId241" xr:uid="{143148EC-CE1E-432E-8AA3-19401C6EEBF9}"/>
    <hyperlink ref="Q733" r:id="rId242" xr:uid="{DE6CD914-F4A4-49D6-8331-AF3B3309D747}"/>
    <hyperlink ref="Q738" r:id="rId243" xr:uid="{8B0F7725-9670-4900-B4D7-D48CA56F4774}"/>
    <hyperlink ref="Q739" r:id="rId244" xr:uid="{27BEF4B8-2262-4B63-9B9C-2E870CAC9DDC}"/>
    <hyperlink ref="Q740" r:id="rId245" xr:uid="{77C753B3-01ED-4470-92FD-9E6E8C99AD1D}"/>
    <hyperlink ref="Q744" r:id="rId246" xr:uid="{7A904DE3-BF72-45A5-92A0-0D9A8EE47F26}"/>
    <hyperlink ref="Q745" r:id="rId247" xr:uid="{2A17AC4D-2F36-4333-AD03-17DF956664CF}"/>
    <hyperlink ref="Q746" r:id="rId248" xr:uid="{DB14074C-4C01-4A84-B123-7C4A48E32D43}"/>
    <hyperlink ref="Q747" r:id="rId249" xr:uid="{10985485-2C8C-41AA-9859-DAE57A1B9AED}"/>
    <hyperlink ref="Q753" r:id="rId250" xr:uid="{957F3F58-D851-4D80-885B-0C0CB5043F3A}"/>
    <hyperlink ref="Q754" r:id="rId251" xr:uid="{00B7808A-39B9-46C6-B39E-8914060BE13D}"/>
    <hyperlink ref="Q755" r:id="rId252" xr:uid="{2C2F11CA-5A27-40BA-8054-E9B83CFBE137}"/>
    <hyperlink ref="Q760" r:id="rId253" xr:uid="{B867D83C-68E1-4D87-A7BB-0AE8D61D71AB}"/>
    <hyperlink ref="Q761" r:id="rId254" xr:uid="{8C5B83C6-DF96-4FB3-BA3F-D92C38D0AC41}"/>
    <hyperlink ref="Q762" r:id="rId255" xr:uid="{4DD4A504-81A4-4067-9B0F-8EC92F992040}"/>
    <hyperlink ref="Q763" r:id="rId256" xr:uid="{93DF8DC6-CBDD-440F-88BD-B63316D7E2A5}"/>
    <hyperlink ref="Q764" r:id="rId257" xr:uid="{222A0FF7-F256-4681-994C-97EAB1589FF4}"/>
    <hyperlink ref="Q765" r:id="rId258" xr:uid="{F5DAECA4-BCB2-4B0F-B769-CF25ADA0E3A5}"/>
    <hyperlink ref="Q766" r:id="rId259" xr:uid="{D4960843-0DB4-410C-B0FD-A58EFE14B9E6}"/>
    <hyperlink ref="Q770" r:id="rId260" xr:uid="{1FC38361-6CA7-48B6-BE77-F46B36D2D34D}"/>
    <hyperlink ref="Q771" r:id="rId261" xr:uid="{E3E4BD38-952B-4B95-A5FD-145742EA16D2}"/>
    <hyperlink ref="Q772" r:id="rId262" xr:uid="{839EFFEC-940C-4574-B41F-C283D343DCA6}"/>
    <hyperlink ref="Q773" r:id="rId263" xr:uid="{7E2EA70F-60B1-4D5A-83A5-B512355EC7C5}"/>
    <hyperlink ref="Q774" r:id="rId264" xr:uid="{83ADFAB3-A068-4242-A132-AE06ADBA005A}"/>
    <hyperlink ref="Q775" r:id="rId265" xr:uid="{B4300092-62B2-4836-98AF-BFD9ED7E49E7}"/>
    <hyperlink ref="Q784" r:id="rId266" xr:uid="{E6E72C73-8F5D-4453-BD2A-A4AF01BDB60F}"/>
    <hyperlink ref="Q794" r:id="rId267" xr:uid="{07801835-80E4-4DC1-8086-D3F969F81451}"/>
    <hyperlink ref="Q795" r:id="rId268" xr:uid="{03CB3FA5-B52E-42E7-AB4F-80D772EBCFE8}"/>
    <hyperlink ref="Q796" r:id="rId269" xr:uid="{8C04F702-189F-4130-B973-24BAD0DD55C7}"/>
    <hyperlink ref="Q797" r:id="rId270" xr:uid="{9D632551-591D-44C9-A2F9-BBE08303C454}"/>
    <hyperlink ref="Q798" r:id="rId271" xr:uid="{18AD4528-D867-490A-9AFC-B2414F9615EA}"/>
    <hyperlink ref="Q799" r:id="rId272" xr:uid="{4C6D0958-D63D-41AB-88EE-40EB96378278}"/>
    <hyperlink ref="Q800" r:id="rId273" xr:uid="{80C2C43A-9F12-4D27-9EC1-DC96CC71DA0C}"/>
    <hyperlink ref="Q801" r:id="rId274" xr:uid="{12F627E1-BEA1-4CF3-825C-28C15F1615F4}"/>
    <hyperlink ref="Q802" r:id="rId275" xr:uid="{ABBFA298-B2E9-4178-A2FD-02E096115B11}"/>
    <hyperlink ref="Q803" r:id="rId276" xr:uid="{EA56F024-32C1-41B9-8CCA-A3A814F8484C}"/>
    <hyperlink ref="Q804" r:id="rId277" xr:uid="{AD448F3F-A8CC-456A-BE02-DA7F318601BD}"/>
    <hyperlink ref="Q805" r:id="rId278" xr:uid="{A9D0A218-3AA4-4717-8201-494C798A3B18}"/>
    <hyperlink ref="Q806" r:id="rId279" xr:uid="{2F77D0D2-52CE-4AAA-BD33-213F3B6332FD}"/>
    <hyperlink ref="Q807" r:id="rId280" xr:uid="{F1C3FC19-7ACC-40FD-8B9D-6BCB1F240A15}"/>
    <hyperlink ref="Q808" r:id="rId281" xr:uid="{398576B4-B40F-4D6B-9E57-B9510E3C04B0}"/>
    <hyperlink ref="Q809" r:id="rId282" xr:uid="{A9DA926E-D2D6-479A-9C70-6413BBEA74F8}"/>
    <hyperlink ref="Q810" r:id="rId283" xr:uid="{D651CA89-EDAF-42A3-81A5-594C53C43EFE}"/>
    <hyperlink ref="Q811" r:id="rId284" xr:uid="{1D3871D6-3700-4586-A746-6B8080B7210B}"/>
    <hyperlink ref="Q812" r:id="rId285" xr:uid="{04D52207-4F12-4752-A4D7-8B8422367060}"/>
    <hyperlink ref="Q813" r:id="rId286" xr:uid="{50E45CE4-1B30-49D3-96ED-4327B1CAA642}"/>
    <hyperlink ref="Q814" r:id="rId287" xr:uid="{495085B1-3DEA-4DCA-93CB-000065CF5174}"/>
    <hyperlink ref="Q815" r:id="rId288" xr:uid="{7EBD8653-D6BE-46AE-A0A6-39BACA88C2B9}"/>
    <hyperlink ref="Q816" r:id="rId289" xr:uid="{F3A0114B-8654-4A96-BCE9-7080171DBE0F}"/>
    <hyperlink ref="Q817" r:id="rId290" xr:uid="{B8165AE4-1F80-43EE-B58A-A92FDAC68568}"/>
    <hyperlink ref="Q818" r:id="rId291" xr:uid="{C2E8183F-0B44-447E-83C0-3EDE8D59B10E}"/>
    <hyperlink ref="Q820" r:id="rId292" xr:uid="{324C024C-F578-4414-A22A-765207B4AFCF}"/>
    <hyperlink ref="Q821" r:id="rId293" xr:uid="{9DCDB32B-8FDD-458C-9033-EAE07D164CD8}"/>
    <hyperlink ref="Q829" r:id="rId294" xr:uid="{86191118-57C1-4E48-9A37-405F611FC4CB}"/>
    <hyperlink ref="Q830" r:id="rId295" xr:uid="{DAB7E573-CB3A-4CAF-B4D0-16ABA8456000}"/>
    <hyperlink ref="Q831" r:id="rId296" xr:uid="{858773FB-D244-4F7D-AEC2-9FD6C1FDFE8E}"/>
    <hyperlink ref="Q832" r:id="rId297" xr:uid="{E435C33E-2455-4FAC-BC7A-6AE6CCE03858}"/>
    <hyperlink ref="Q833" r:id="rId298" xr:uid="{AEF13AA4-FF89-4852-BF0B-F600D153F6EF}"/>
    <hyperlink ref="Q837" r:id="rId299" xr:uid="{CA8E8B7E-0716-4B3D-A8EE-79262F881F2D}"/>
    <hyperlink ref="Q838" r:id="rId300" xr:uid="{FEB1118C-3057-4BA7-BCC7-84D9BA2C0A7F}"/>
    <hyperlink ref="Q839" r:id="rId301" xr:uid="{48760558-3D4C-4103-935E-56A399201F75}"/>
    <hyperlink ref="Q849" r:id="rId302" xr:uid="{005E3344-1FC1-4D2A-B58B-6579D099F747}"/>
    <hyperlink ref="Q850" r:id="rId303" xr:uid="{EACCB720-3AF1-44C2-B9A1-9DEA9C6A5E7F}"/>
    <hyperlink ref="Q862" r:id="rId304" xr:uid="{849EB29B-EDF9-4333-839F-DDD5069F9E15}"/>
    <hyperlink ref="Q863" r:id="rId305" xr:uid="{39ADF596-4419-4CCF-9A1C-BF6149933CD1}"/>
    <hyperlink ref="Q875" r:id="rId306" xr:uid="{FC0AAEF2-8BF3-4DE9-A8C1-2985CE396479}"/>
    <hyperlink ref="Q878" r:id="rId307" xr:uid="{DFCDE3A7-EE80-47C1-AA04-FF8B347887AE}"/>
    <hyperlink ref="Q879" r:id="rId308" xr:uid="{C651C697-1055-4C7E-8DF1-5A7E1D2A90BE}"/>
    <hyperlink ref="Q880" r:id="rId309" xr:uid="{28CCF083-C7AD-4D7F-B435-32C822849213}"/>
    <hyperlink ref="Q881" r:id="rId310" xr:uid="{255D2E40-D80A-4FC9-8FF0-D0BB58603208}"/>
    <hyperlink ref="Q882" r:id="rId311" xr:uid="{3699E510-D3BE-46F1-A153-F53DD920EF80}"/>
    <hyperlink ref="Q885" r:id="rId312" xr:uid="{C6115A5B-6F88-47F0-B848-E53C775F18B9}"/>
    <hyperlink ref="Q887" r:id="rId313" xr:uid="{FB1FDC6F-2567-4EBE-AEC4-3408E0B4505B}"/>
    <hyperlink ref="Q888" r:id="rId314" xr:uid="{1311FD0A-FD48-4CCF-9433-EAAD521C17F8}"/>
    <hyperlink ref="Q889" r:id="rId315" xr:uid="{9D747952-5E15-4113-8800-8BF7E6F783D0}"/>
    <hyperlink ref="Q890" r:id="rId316" xr:uid="{38676BDA-9D6D-4017-BD62-720ECE50CB72}"/>
    <hyperlink ref="Q895" r:id="rId317" xr:uid="{CEFD8639-9690-4E8F-BD89-9CD8911516AC}"/>
    <hyperlink ref="Q896" r:id="rId318" xr:uid="{5F8CD5BC-6576-4E81-B7D4-DB86468EDAE1}"/>
    <hyperlink ref="Q898" r:id="rId319" xr:uid="{3531E80D-3591-41DE-AF4D-66DDD80D3BF8}"/>
    <hyperlink ref="Q903" r:id="rId320" xr:uid="{0F50514A-738F-40B6-A538-1BC04505EA9D}"/>
    <hyperlink ref="Q906" r:id="rId321" xr:uid="{148B7E9B-72F5-4A6E-A09E-A40483417ED1}"/>
    <hyperlink ref="Q908" r:id="rId322" xr:uid="{A5E34EBE-62AF-491D-B03F-49C8CBA312AD}"/>
    <hyperlink ref="Q909" r:id="rId323" xr:uid="{EF89E69E-8A8F-41D9-8AB8-72EB907A0F48}"/>
    <hyperlink ref="Q910" r:id="rId324" xr:uid="{4DE9FC06-FE5D-4AA9-A8B9-ABC3048C710F}"/>
    <hyperlink ref="Q911" r:id="rId325" xr:uid="{ADD66ED0-99DF-462D-96D5-2AF8A548B05D}"/>
    <hyperlink ref="Q913" r:id="rId326" xr:uid="{0CE904AD-84F8-4EBC-8EDC-49DEBD2655BD}"/>
    <hyperlink ref="Q914" r:id="rId327" xr:uid="{04571413-B69C-4B7E-B5D9-420A119493CF}"/>
    <hyperlink ref="Q915" r:id="rId328" xr:uid="{2D86D430-9BEB-423B-85F5-3E60D6E6EB38}"/>
    <hyperlink ref="Q920" r:id="rId329" xr:uid="{5681E693-AD36-4688-9895-512181DEB0AC}"/>
    <hyperlink ref="Q929" r:id="rId330" xr:uid="{50903B07-1D05-4FCE-9C2F-F44DE0FC8665}"/>
    <hyperlink ref="Q935" r:id="rId331" xr:uid="{C8BB775A-4A92-4C22-A908-4C2B623C6626}"/>
    <hyperlink ref="Q937" r:id="rId332" xr:uid="{6775BAD1-CF5C-46AF-AFB4-FE61CA1D0B7A}"/>
    <hyperlink ref="Q939" r:id="rId333" xr:uid="{4D948DBA-A058-4431-A472-68A015B566B4}"/>
    <hyperlink ref="Q940" r:id="rId334" xr:uid="{F9D4B085-7D68-4DE1-BA18-9D8F80FFFE6A}"/>
    <hyperlink ref="Q941" r:id="rId335" xr:uid="{EBE27A37-B970-4680-85C3-326C6A06A8E1}"/>
    <hyperlink ref="Q942" r:id="rId336" xr:uid="{D7AE289C-3CA1-4930-B4FB-44CDDE5A24D3}"/>
    <hyperlink ref="Q945" r:id="rId337" xr:uid="{AD212CE2-B3E6-47FA-AF95-42B77A13D312}"/>
    <hyperlink ref="Q954" r:id="rId338" xr:uid="{9B505BDE-EB27-4E4A-9CB7-E36EFBC3CE27}"/>
    <hyperlink ref="Q959" r:id="rId339" xr:uid="{1E9F6DAA-D54B-4679-8717-AD7D4C8CC166}"/>
    <hyperlink ref="Q964" r:id="rId340" xr:uid="{DA747B07-C118-4EAD-84A5-2D9ADE17A618}"/>
    <hyperlink ref="Q965" r:id="rId341" xr:uid="{C027A781-4543-464B-A50C-33A0E79F6D57}"/>
    <hyperlink ref="Q966" r:id="rId342" xr:uid="{0C11413C-5703-4DB5-B1A0-0BD1FA8052A6}"/>
    <hyperlink ref="Q967" r:id="rId343" xr:uid="{788728A3-A563-41E2-85AE-910FA1B469AC}"/>
    <hyperlink ref="Q968" r:id="rId344" xr:uid="{33165198-7B67-40AA-8102-584F21BE423A}"/>
    <hyperlink ref="Q969" r:id="rId345" xr:uid="{02D24161-2AEC-448F-AA7C-EED967937099}"/>
    <hyperlink ref="Q983" r:id="rId346" xr:uid="{879622DE-CC6E-48DC-B587-8FE63EC9A838}"/>
    <hyperlink ref="Q988" r:id="rId347" xr:uid="{7DBAA075-D749-4DCC-A221-E5EB7D38B4B6}"/>
    <hyperlink ref="Q989" r:id="rId348" xr:uid="{BA71AFAE-94C7-44E4-A36B-A12C4CBED0A8}"/>
    <hyperlink ref="Q1000" r:id="rId349" xr:uid="{663F46A5-26D8-45B9-AD52-2602B288667D}"/>
    <hyperlink ref="Q1004" r:id="rId350" xr:uid="{FE9AB7F6-E628-4949-90EC-1FE206997692}"/>
    <hyperlink ref="Q1023" r:id="rId351" xr:uid="{6E611A6F-003B-459B-AEC4-2F42E8D2059F}"/>
    <hyperlink ref="Q1024" r:id="rId352" xr:uid="{922CF1D1-5272-4354-B3E7-BF45EEFBEDB5}"/>
    <hyperlink ref="Q1025" r:id="rId353" xr:uid="{7A8532C1-80CC-4C6E-95C0-D610746285B4}"/>
    <hyperlink ref="Q1026" r:id="rId354" xr:uid="{EDDDBED8-F54F-445D-A06E-25815A7EB779}"/>
    <hyperlink ref="Q1027" r:id="rId355" xr:uid="{C5F3754E-CF5E-49FE-A938-BEDD6B0AFE41}"/>
    <hyperlink ref="Q1030" r:id="rId356" xr:uid="{43B14754-0E43-4E17-86BF-EE662D54546E}"/>
    <hyperlink ref="Q1032" r:id="rId357" xr:uid="{501F278A-F73E-4D9B-AEAB-F7790AC63689}"/>
    <hyperlink ref="Q1039" r:id="rId358" xr:uid="{8A44885C-765B-4751-A247-4FD0AEB3BDF3}"/>
    <hyperlink ref="Q1043" r:id="rId359" xr:uid="{89ABD64E-54CA-439C-ACF6-1BA8C0773FB2}"/>
    <hyperlink ref="Q1044" r:id="rId360" xr:uid="{C8C03508-6F05-40E2-9CAA-C4B182E8E609}"/>
    <hyperlink ref="Q1045" r:id="rId361" xr:uid="{46A7F94A-7F4E-42B5-9BD8-E8A1B7082ED9}"/>
    <hyperlink ref="Q1047" r:id="rId362" xr:uid="{AC82FFDA-AADD-4793-B11D-885F261F14A2}"/>
    <hyperlink ref="Q1051" r:id="rId363" location="Echobox=1638177456" xr:uid="{95EB9FA3-D7B1-4E64-897F-82CCC98FDA7B}"/>
    <hyperlink ref="Q1052" r:id="rId364" location="Echobox=1638177456" xr:uid="{800FD9AC-1CDB-472D-A829-9D9077DFD70F}"/>
    <hyperlink ref="Q1060" r:id="rId365" xr:uid="{E825DB45-07C8-4A14-90EF-CE964AA43E7D}"/>
    <hyperlink ref="Q1062" r:id="rId366" xr:uid="{7B24160A-1B50-47E2-9BAF-B44302A6AEF6}"/>
    <hyperlink ref="Q1064" r:id="rId367" xr:uid="{C4E9D2EA-D230-4B32-A5EC-062AD0CD1DC1}"/>
    <hyperlink ref="Q1066" r:id="rId368" xr:uid="{95C4E033-173C-4076-AE2A-80BACF373913}"/>
    <hyperlink ref="Q1103" r:id="rId369" xr:uid="{62F51D51-DCA7-4CDC-BA1E-D26DB24D103A}"/>
    <hyperlink ref="Q1106" r:id="rId370" xr:uid="{737DAA7E-A15E-4B2C-97C8-C094F4FF56A2}"/>
    <hyperlink ref="Q1120" r:id="rId371" xr:uid="{518A73B1-068D-4EA4-9589-1EBB8FC4D82B}"/>
    <hyperlink ref="Q1123" r:id="rId372" xr:uid="{45565F1E-3A72-4953-B765-12A22ABCFFB7}"/>
    <hyperlink ref="Q1133" r:id="rId373" xr:uid="{8291AB37-E18A-4153-9FAB-7CA3C37CD506}"/>
    <hyperlink ref="Q1134" r:id="rId374" xr:uid="{8DFB1863-CA29-4592-9D71-925B0EB92492}"/>
    <hyperlink ref="Q1136" r:id="rId375" xr:uid="{BEFEC619-326B-4734-9352-05897E505280}"/>
    <hyperlink ref="Q1143" r:id="rId376" xr:uid="{3BD80C1E-F4D2-4515-AFB7-5CDC049D8914}"/>
    <hyperlink ref="Q1145" r:id="rId377" xr:uid="{2528583E-146D-43C2-AABD-0CAF482EC72C}"/>
    <hyperlink ref="Q1155" r:id="rId378" xr:uid="{8A4B6EE7-368F-4983-8506-F97B2641DCE6}"/>
    <hyperlink ref="Q1156" r:id="rId379" xr:uid="{35B11073-F267-4458-AA46-174B54A3A3C1}"/>
    <hyperlink ref="Q1161" r:id="rId380" xr:uid="{2E128E98-3A81-4A70-869C-C7FFF7DBC099}"/>
    <hyperlink ref="Q1168" r:id="rId381" xr:uid="{60275914-3B2F-4F00-ACE1-36D047E0572C}"/>
    <hyperlink ref="Q1169" r:id="rId382" xr:uid="{F7616161-B2AE-45B4-95EA-71BA28C79102}"/>
    <hyperlink ref="Q1182" r:id="rId383" xr:uid="{D2B8D0FD-B27A-41A1-822F-34564AEA51A3}"/>
    <hyperlink ref="Q1195" r:id="rId384" xr:uid="{7B2DD6F9-A591-416A-A2E9-CD6ABA43C0B4}"/>
    <hyperlink ref="Q1204" r:id="rId385" xr:uid="{D9FDB88C-4E72-445C-9B4F-B4937284A811}"/>
    <hyperlink ref="Q1207" r:id="rId386" xr:uid="{E19B62E3-C6A6-4B4B-AC8E-3BC452DAFED8}"/>
    <hyperlink ref="Q1211" r:id="rId387" xr:uid="{3B6E9C78-B02E-4892-998A-AF42FAF2F3F7}"/>
    <hyperlink ref="Q1214" r:id="rId388" xr:uid="{D3F1D6E6-CB48-4043-927B-FCD55AC82DA9}"/>
    <hyperlink ref="Q1215" r:id="rId389" xr:uid="{8AD166D5-898F-4183-A9E0-E8A1F7F31F31}"/>
    <hyperlink ref="Q1216" r:id="rId390" xr:uid="{CBD0F6EF-636D-4449-8D01-E61D290850CB}"/>
    <hyperlink ref="Q1218" r:id="rId391" xr:uid="{EB491418-2B09-4170-9926-680766817FDD}"/>
    <hyperlink ref="Q1219" r:id="rId392" xr:uid="{77822E51-286A-4B0F-A9D5-D9D44064657E}"/>
    <hyperlink ref="Q1220" r:id="rId393" xr:uid="{AD307BC3-3199-4432-80A1-000E9CEBE15D}"/>
    <hyperlink ref="Q1226" r:id="rId394" xr:uid="{26650F8B-3773-4612-BDD2-6A688ADDD3D9}"/>
    <hyperlink ref="Q1229" r:id="rId395" xr:uid="{37E420A7-F852-421B-97AC-4EC46359255B}"/>
    <hyperlink ref="Q1230" r:id="rId396" xr:uid="{5102CFAF-20E2-4C32-8939-7856A0F24B2C}"/>
    <hyperlink ref="Q1245" r:id="rId397" xr:uid="{1DB7961A-E31B-4B32-B931-FA3CA44F093C}"/>
    <hyperlink ref="Q1248" r:id="rId398" xr:uid="{73A159F0-82CE-49FC-9415-9806C6338A15}"/>
    <hyperlink ref="Q1249" r:id="rId399" xr:uid="{D103FBBA-2793-4CC8-BF05-511163BA96D0}"/>
    <hyperlink ref="Q1250" r:id="rId400" xr:uid="{F1C14273-97E2-4C9E-A638-652D124817A8}"/>
    <hyperlink ref="Q1251" r:id="rId401" xr:uid="{126510BA-5168-41A4-BFA1-101AE2EECA25}"/>
    <hyperlink ref="Q1254" r:id="rId402" location="_=_" xr:uid="{C299AB35-4235-48D7-A50C-EE93EFD4FD91}"/>
    <hyperlink ref="Q1255" r:id="rId403" xr:uid="{0DA868DD-14DF-426C-ABB7-161E8319C2E7}"/>
    <hyperlink ref="Q1257" r:id="rId404" xr:uid="{87622851-A609-4B08-95B6-A0124FC47119}"/>
    <hyperlink ref="Q1259" r:id="rId405" xr:uid="{74F33136-EB2C-4171-889A-184BB98259DB}"/>
    <hyperlink ref="Q1275" r:id="rId406" xr:uid="{E8C1D00E-1978-4E90-B8ED-B6EBBB96559D}"/>
    <hyperlink ref="Q1277" r:id="rId407" xr:uid="{97161841-681B-412F-BA53-2FEB18653E55}"/>
    <hyperlink ref="Q1278" r:id="rId408" xr:uid="{07D1CC13-FE85-478F-8C89-FEAD16F57AAD}"/>
    <hyperlink ref="Q1279" r:id="rId409" xr:uid="{80EAE2DD-3CCF-4ED7-920D-701695D69A68}"/>
    <hyperlink ref="Q1280" r:id="rId410" xr:uid="{BA5556B0-4A08-48F3-AA3A-9DFC8D55E04E}"/>
    <hyperlink ref="Q1281" r:id="rId411" xr:uid="{3F3CC885-F36B-4B33-B891-E1784A085FAF}"/>
    <hyperlink ref="Q1286" r:id="rId412" xr:uid="{65E858EC-D4C9-44C7-B808-C8108BF2BF5F}"/>
    <hyperlink ref="Q1289" r:id="rId413" xr:uid="{7D9E86F1-3E9F-4C21-ACE6-77CA92032F7A}"/>
    <hyperlink ref="Q1296" r:id="rId414" xr:uid="{0F2E9631-D946-4FF7-B0B9-53FBA8E5EA97}"/>
    <hyperlink ref="Q1297" r:id="rId415" xr:uid="{5DD075C9-5620-4AFC-B0BF-ACF61ED9B4A2}"/>
    <hyperlink ref="Q1298" r:id="rId416" xr:uid="{290418A7-CDEA-4E5F-97D1-2703E992C7AC}"/>
    <hyperlink ref="Q1299" r:id="rId417" xr:uid="{21F05335-792B-4DAE-9351-0906D03B19D8}"/>
    <hyperlink ref="Q1301" r:id="rId418" xr:uid="{2AB226BD-0443-4FE5-B83E-A82313A3A873}"/>
    <hyperlink ref="Q1302" r:id="rId419" xr:uid="{BC59EC91-7350-45EA-B62A-092774919F70}"/>
    <hyperlink ref="Q1305" r:id="rId420" xr:uid="{A6AF41DE-A2A5-4CDD-AC93-6CD11584E106}"/>
    <hyperlink ref="Q1306" r:id="rId421" xr:uid="{6C4BFA14-7981-489F-BA26-0824F8094880}"/>
    <hyperlink ref="Q1307" r:id="rId422" xr:uid="{0D42182E-DB41-4E52-8CD5-9CD7A474A6D6}"/>
    <hyperlink ref="Q1311" r:id="rId423" xr:uid="{C4F0D14C-A4B7-4366-9FB1-2F3AD00127E9}"/>
    <hyperlink ref="Q1328" r:id="rId424" xr:uid="{CFC6290D-65A7-460D-8129-2DAC023D4B93}"/>
    <hyperlink ref="Q1329" r:id="rId425" xr:uid="{0E766EC8-EBA3-4083-B62E-E11E8149459E}"/>
    <hyperlink ref="Q1330" r:id="rId426" xr:uid="{6CDB5847-E2CD-4F6A-BD91-6802A463F0C2}"/>
    <hyperlink ref="Q1331" r:id="rId427" xr:uid="{FD57AA88-CAEF-4FB7-ACDA-57CA9FCF5BCE}"/>
    <hyperlink ref="Q1332" r:id="rId428" xr:uid="{6AEB948A-61A8-4A25-A274-253BF321664F}"/>
    <hyperlink ref="Q1333" r:id="rId429" xr:uid="{521A09BF-4844-4493-9045-996E8F7B236A}"/>
    <hyperlink ref="Q1334" r:id="rId430" xr:uid="{3C2CF1AA-448F-475D-A17B-1E958EB2186F}"/>
    <hyperlink ref="Q1335" r:id="rId431" xr:uid="{0DF8543E-845B-4AE5-999D-6045849911CF}"/>
    <hyperlink ref="Q1336" r:id="rId432" xr:uid="{7BA14B21-413D-4B05-950F-1425BD2E4CA6}"/>
    <hyperlink ref="Q1337" r:id="rId433" xr:uid="{41E93395-98F6-4E90-925C-B409DA1B20D8}"/>
    <hyperlink ref="Q1338" r:id="rId434" xr:uid="{827ED550-B7D7-4B06-8467-7182092CF639}"/>
    <hyperlink ref="Q1339" r:id="rId435" xr:uid="{8C47F825-ED77-4875-97B9-94C8890660BC}"/>
    <hyperlink ref="Q1340" r:id="rId436" xr:uid="{EED7AD50-2664-4502-B6C9-BBF104DE1CD3}"/>
    <hyperlink ref="Q1341" r:id="rId437" xr:uid="{A8D0408F-A536-4B22-8954-DC0CAE06EF27}"/>
    <hyperlink ref="Q1345" r:id="rId438" xr:uid="{8FD541B2-2653-4E0F-B239-36EF8E90E106}"/>
    <hyperlink ref="Q1346" r:id="rId439" xr:uid="{AD752BE9-0072-40EB-BE03-F84DF2380283}"/>
    <hyperlink ref="Q1348" r:id="rId440" xr:uid="{8505566D-C832-4C77-92AA-105998105A93}"/>
    <hyperlink ref="Q1349" r:id="rId441" xr:uid="{FB85FDC4-B445-4FBC-B220-78E499B87C68}"/>
    <hyperlink ref="Q1350" r:id="rId442" xr:uid="{93CB3605-C4D9-4F47-AE6A-EAB727ED0256}"/>
    <hyperlink ref="Q1359" r:id="rId443" xr:uid="{A0F32497-1714-43DB-B516-79441E05DF0D}"/>
    <hyperlink ref="Q1360" r:id="rId444" xr:uid="{E79A363A-A053-4E3A-B746-ACD86481EF22}"/>
    <hyperlink ref="Q1361" r:id="rId445" xr:uid="{CA2759F1-B333-405F-B63B-3A81AB8F1CD7}"/>
    <hyperlink ref="Q1375" r:id="rId446" xr:uid="{300FE0BC-30C3-4FFE-99EE-EB0048FD2187}"/>
    <hyperlink ref="Q1377" r:id="rId447" xr:uid="{56420A65-D76F-462A-A150-824A782667D2}"/>
    <hyperlink ref="Q1378" r:id="rId448" xr:uid="{A3C055AA-DCEC-4F4B-B875-AE88B0048377}"/>
    <hyperlink ref="Q1379" r:id="rId449" xr:uid="{9856FA60-B17C-4E0B-A4D0-249DB1222A59}"/>
    <hyperlink ref="Q1380" r:id="rId450" xr:uid="{934D2C28-ED98-4752-883F-1160EBD951E8}"/>
    <hyperlink ref="Q1388" r:id="rId451" xr:uid="{669C7E72-36DB-4391-84B1-AFA8E997BC65}"/>
    <hyperlink ref="Q1395" r:id="rId452" xr:uid="{938539B5-86F1-4E1B-8C2E-662650074D15}"/>
    <hyperlink ref="Q1399" r:id="rId453" xr:uid="{5BDB6E15-54DC-449D-B6A5-99822458CBAE}"/>
    <hyperlink ref="Q1400" r:id="rId454" xr:uid="{4DD66ECD-9161-4518-9FF1-5641AA702D17}"/>
    <hyperlink ref="Q1421" r:id="rId455" xr:uid="{0BB5D7E5-AD72-4893-B43B-59733AF0A182}"/>
    <hyperlink ref="Q1423" r:id="rId456" xr:uid="{F9F3FE94-F3A8-48D6-8715-D0226BD63CAC}"/>
    <hyperlink ref="Q1425" r:id="rId457" xr:uid="{9EDD9383-D3D1-4C8D-8B18-D4916671E9A4}"/>
    <hyperlink ref="Q1426" r:id="rId458" xr:uid="{AF59A03B-03BE-4CE1-9DBC-0DB592416B7F}"/>
    <hyperlink ref="Q1442" r:id="rId459" xr:uid="{59237E14-2E2E-4184-96FE-2A78610BA367}"/>
    <hyperlink ref="Q1444" r:id="rId460" xr:uid="{F5C883CF-EE06-473D-8409-15ED9B83E74D}"/>
    <hyperlink ref="Q1459" r:id="rId461" xr:uid="{5AC19AA6-43F5-4E44-8412-0F593318229F}"/>
    <hyperlink ref="Q1481" r:id="rId462" xr:uid="{2D6AA774-0A27-4D9F-AE37-9B2C613D730D}"/>
    <hyperlink ref="Q1483" r:id="rId463" xr:uid="{A7032AA6-0A7C-4C44-AE54-47FACE7905E2}"/>
    <hyperlink ref="Q1484" r:id="rId464" xr:uid="{11F3C514-3B5B-4694-B90D-CFF7B292B78D}"/>
    <hyperlink ref="Q1485" r:id="rId465" xr:uid="{11F937ED-4388-49CE-9F3C-CF3775384292}"/>
    <hyperlink ref="Q1486" r:id="rId466" xr:uid="{0BB82C30-63D5-411D-84ED-389F92D2F66E}"/>
    <hyperlink ref="Q1487" r:id="rId467" xr:uid="{3BE8CCA7-1743-4FFA-9D85-56B0B3A1E353}"/>
    <hyperlink ref="Q1488" r:id="rId468" xr:uid="{2BF99FD4-6E1F-4C99-B550-44D28996D060}"/>
    <hyperlink ref="Q1489" r:id="rId469" xr:uid="{BF67E932-4ECC-46EC-807E-73016609B1FE}"/>
    <hyperlink ref="Q1490" r:id="rId470" xr:uid="{CBFC8DEB-3956-4830-B6FC-FFD7C552A543}"/>
    <hyperlink ref="Q1491" r:id="rId471" xr:uid="{5EF98572-C413-41DE-83F1-E759AD3B81EB}"/>
    <hyperlink ref="Q1492" r:id="rId472" xr:uid="{0ACA075D-701F-47A2-A880-394147766AED}"/>
    <hyperlink ref="Q1493" r:id="rId473" xr:uid="{C8C4AB50-BE5F-4F6C-91C7-A61F7275CCDC}"/>
    <hyperlink ref="Q1494" r:id="rId474" xr:uid="{4359D0B2-27AE-4F56-941B-1D2B0793B8B8}"/>
    <hyperlink ref="Q1495" r:id="rId475" xr:uid="{D01255D8-E69A-4B79-B3C7-8889ADAE3D4A}"/>
    <hyperlink ref="Q1496" r:id="rId476" xr:uid="{CC8CFBB4-D3DD-487B-A97D-558E1A87F620}"/>
    <hyperlink ref="Q1497" r:id="rId477" xr:uid="{D4BC8008-591E-4568-A28F-7F4F357BF5B3}"/>
    <hyperlink ref="Q1498" r:id="rId478" xr:uid="{376AA245-3C17-4B1A-A1AC-A0ACAB1F3EF7}"/>
    <hyperlink ref="Q1499" r:id="rId479" xr:uid="{7D19A819-E8C6-4E73-9991-A29888A1F763}"/>
    <hyperlink ref="Q1500" r:id="rId480" xr:uid="{0531CD0B-D781-4982-B69B-43BB999AADF3}"/>
    <hyperlink ref="Q1501" r:id="rId481" xr:uid="{B8D005C7-E65E-44E1-8D3C-AB41128AC023}"/>
    <hyperlink ref="Q1502" r:id="rId482" xr:uid="{9334B276-D0EC-4362-BF99-E610A77642E6}"/>
    <hyperlink ref="Q1503" r:id="rId483" xr:uid="{B0CBF8B3-D319-406F-8A1B-3323E05CE7C9}"/>
    <hyperlink ref="Q1505" r:id="rId484" xr:uid="{60F46A10-4198-430F-9457-19317338E079}"/>
    <hyperlink ref="Q1517" r:id="rId485" xr:uid="{22FE3933-3DAA-4BA7-BAEE-C685B1FFF510}"/>
    <hyperlink ref="Q1523" r:id="rId486" xr:uid="{A556B128-54C5-45EC-B9B6-E50AA5D199BB}"/>
    <hyperlink ref="Q1524" r:id="rId487" xr:uid="{ADB473A1-86EB-4A98-B0BD-7AD922B4DCFB}"/>
    <hyperlink ref="Q1530" r:id="rId488" xr:uid="{269C2CB7-FA01-45FB-BF07-E2E4026D2264}"/>
    <hyperlink ref="Q1532" r:id="rId489" xr:uid="{AE2C4F3B-75A4-429C-A928-F1FF54AF329E}"/>
    <hyperlink ref="Q1533" r:id="rId490" xr:uid="{B80EC9DB-965C-4A0A-99CF-01FE1C640C58}"/>
    <hyperlink ref="Q1534" r:id="rId491" xr:uid="{6DB887D7-1121-47DF-91C7-44F19D630E94}"/>
    <hyperlink ref="Q1535" r:id="rId492" xr:uid="{D0563B0B-0513-4AFE-9230-7A0C4E83ADDB}"/>
    <hyperlink ref="Q1536" r:id="rId493" xr:uid="{02C4B665-BBFD-4730-92DE-88D419D4FE75}"/>
    <hyperlink ref="Q1538" r:id="rId494" xr:uid="{05D4F276-BC7D-465B-9686-8E76255B5DBE}"/>
    <hyperlink ref="Q1539" r:id="rId495" xr:uid="{EFD40001-7DEB-4333-89E7-C6DB462EECEB}"/>
    <hyperlink ref="Q1540" r:id="rId496" xr:uid="{4C0FBEC6-D639-4645-A37B-65D6EDE7387D}"/>
    <hyperlink ref="Q1541" r:id="rId497" xr:uid="{AA20E3BE-18ED-4E12-8726-3CB88F0260B1}"/>
    <hyperlink ref="Q1542" r:id="rId498" xr:uid="{EEB14638-E0E8-4831-A30C-B09F1B13E78B}"/>
    <hyperlink ref="Q1545" r:id="rId499" xr:uid="{2E5B4812-F865-4579-9A2F-922CA00D09CC}"/>
    <hyperlink ref="Q1546" r:id="rId500" xr:uid="{3E1F317F-F15F-4CE6-BBF4-77DB0743C3A1}"/>
    <hyperlink ref="Q1547" r:id="rId501" xr:uid="{40A62DC2-5932-4BDE-AC42-C3C2DC908C7C}"/>
    <hyperlink ref="Q1548" r:id="rId502" xr:uid="{24BE72A7-C1F4-4213-AB40-BF90830E62FC}"/>
    <hyperlink ref="Q1549" r:id="rId503" xr:uid="{0C1E1DD2-A76A-4F8E-8771-2814B274B16C}"/>
    <hyperlink ref="Q1550" r:id="rId504" xr:uid="{8AC3A73C-DACF-4EF3-BAF8-3B68A2ACFC5D}"/>
    <hyperlink ref="Q1551" r:id="rId505" xr:uid="{41CAC4F6-E772-4548-9D26-517725623B49}"/>
    <hyperlink ref="Q1552" r:id="rId506" xr:uid="{B7A1297E-7CE1-4068-B759-3568F6E779D1}"/>
    <hyperlink ref="Q1553" r:id="rId507" xr:uid="{D3AF72C0-B3B4-4F8E-9009-27239FF1D773}"/>
    <hyperlink ref="Q1554" r:id="rId508" xr:uid="{82F71498-DA22-4A8A-A92F-2072555F91F2}"/>
    <hyperlink ref="Q1555" r:id="rId509" xr:uid="{1D3B6961-DFA3-442F-8F75-5294D0B9C7B5}"/>
    <hyperlink ref="Q1556" r:id="rId510" xr:uid="{2591C76C-5E6A-42A1-B4C1-983B41C9260E}"/>
    <hyperlink ref="Q1557" r:id="rId511" xr:uid="{77733F83-FC28-444D-899E-AF7B0C9F0ED7}"/>
    <hyperlink ref="Q1566" r:id="rId512" xr:uid="{115658D8-109A-466B-B848-0DAA32AA2634}"/>
    <hyperlink ref="Q1578" r:id="rId513" xr:uid="{93938C77-88CA-4257-8537-5485CD180444}"/>
    <hyperlink ref="Q1590" r:id="rId514" xr:uid="{506185E9-AB58-44F7-8AC3-3AF300FA9B67}"/>
    <hyperlink ref="Q1592" r:id="rId515" xr:uid="{1006E5AE-82E0-46C2-BD39-A140986BCC2D}"/>
    <hyperlink ref="Q1593" r:id="rId516" xr:uid="{B7843704-B3BF-4D16-9C6B-FD3BC2CC55D8}"/>
    <hyperlink ref="Q1609" r:id="rId517" xr:uid="{F3A3C284-B8F4-41E7-806F-FCF6BECA82D9}"/>
    <hyperlink ref="Q1615" r:id="rId518" xr:uid="{6D687655-35C2-4509-A0B4-E319A47024D0}"/>
    <hyperlink ref="Q1619" r:id="rId519" xr:uid="{4B4075F0-5053-4D2C-B261-6B133DB94D72}"/>
    <hyperlink ref="Q1626" r:id="rId520" xr:uid="{9DD99E25-12C0-4691-94ED-5B0D4FE1CADF}"/>
    <hyperlink ref="Q1628" r:id="rId521" xr:uid="{25F8D1F6-7DA0-4E6D-90DD-1AE270E38375}"/>
    <hyperlink ref="Q1640" r:id="rId522" xr:uid="{3DA68677-BB57-4935-9257-553D9F7E2405}"/>
    <hyperlink ref="Q1641" r:id="rId523" xr:uid="{5A01E39B-FC92-4EA7-A669-41A03660AD57}"/>
    <hyperlink ref="Q1642" r:id="rId524" xr:uid="{71BC1EAE-1F6B-4E64-B808-CA209AC936C9}"/>
    <hyperlink ref="Q1648" r:id="rId525" xr:uid="{E07DE932-BDDE-4A18-8216-BA27EDDAEBF2}"/>
    <hyperlink ref="Q1652" r:id="rId526" xr:uid="{92BBB48A-1AD8-4F3B-A4ED-B6E289310EC3}"/>
    <hyperlink ref="Q1655" r:id="rId527" xr:uid="{6CBDA79A-D3BB-4448-904F-55C9C829C41F}"/>
    <hyperlink ref="Q1656" r:id="rId528" xr:uid="{DE0BA1D7-F4B0-4826-8C27-EDCE1319491E}"/>
    <hyperlink ref="Q1658" r:id="rId529" xr:uid="{4280BC0E-684B-4715-A0BC-9F152329C05E}"/>
    <hyperlink ref="Q1660" r:id="rId530" xr:uid="{C1D29A03-19B7-4890-A031-F59A17BEE309}"/>
    <hyperlink ref="Q1661" r:id="rId531" xr:uid="{D68A4C8E-985D-47F8-AAD2-677D07CCFFFB}"/>
    <hyperlink ref="Q1662" r:id="rId532" xr:uid="{A5A3F9FC-E75A-4BEA-A141-150753A08B4B}"/>
    <hyperlink ref="Q1663" r:id="rId533" xr:uid="{3587C8CF-F793-4B67-BFDB-9E086AA262CF}"/>
    <hyperlink ref="Q1674" r:id="rId534" xr:uid="{22413BD8-CAAC-4719-848F-28CA42A59077}"/>
    <hyperlink ref="Q1680" r:id="rId535" xr:uid="{4C2207ED-3875-40FA-A007-FE0597C69418}"/>
    <hyperlink ref="Q1681" r:id="rId536" xr:uid="{11D34707-0DD5-454F-BE0A-829C7E15B414}"/>
    <hyperlink ref="Q1688" r:id="rId537" xr:uid="{B83AD6FE-CECE-40BE-97CA-DE2011C57AD5}"/>
    <hyperlink ref="Q1706" r:id="rId538" xr:uid="{F2671E11-ED44-4ECF-B4EA-FD5C4E7BBE12}"/>
    <hyperlink ref="Q1715" r:id="rId539" xr:uid="{CF8E9A14-DDEE-4239-88A9-AB5B7F70AFB4}"/>
    <hyperlink ref="Q1729" r:id="rId540" xr:uid="{6111FDF7-9AF7-49B0-9046-6876D1982728}"/>
    <hyperlink ref="Q1734" r:id="rId541" xr:uid="{4FEB2120-712C-443A-9DE7-F04D4FCC5D3A}"/>
    <hyperlink ref="Q1735" r:id="rId542" xr:uid="{89D6EE6F-FAA5-41B5-8BEA-977B21087A0F}"/>
    <hyperlink ref="Q1736" r:id="rId543" xr:uid="{502C6EB2-4E26-4AA7-A847-DC11B23F9BD2}"/>
    <hyperlink ref="Q1738" r:id="rId544" xr:uid="{BF69C995-91B2-4CB4-BE1A-73497C88E4F7}"/>
    <hyperlink ref="Q1740" r:id="rId545" xr:uid="{70BBD3DD-6BC0-4B09-9D68-D13D7276843F}"/>
    <hyperlink ref="Q1749" r:id="rId546" xr:uid="{D1678A17-196C-4622-9FFB-48C0412A956E}"/>
    <hyperlink ref="Q1750" r:id="rId547" xr:uid="{64700163-9D2D-49D1-96BE-AF8FAD734F2C}"/>
    <hyperlink ref="Q1759" r:id="rId548" xr:uid="{5864B658-9619-4C5B-B9D5-856B77731661}"/>
    <hyperlink ref="Q1760" r:id="rId549" xr:uid="{B9B3C628-857B-4DF9-A1AD-2537891A953F}"/>
    <hyperlink ref="Q1793" r:id="rId550" xr:uid="{5F8ACBDE-D88A-442D-AB3A-C07CB5026988}"/>
    <hyperlink ref="Q1795" r:id="rId551" xr:uid="{8EDAA174-612C-452B-8E7B-402840BE6685}"/>
    <hyperlink ref="Q1796" r:id="rId552" xr:uid="{94DE3336-87B1-4859-BD95-B5D9752F4008}"/>
    <hyperlink ref="Q1814" r:id="rId553" xr:uid="{091510C8-073B-4501-91BF-EC315C514905}"/>
    <hyperlink ref="Q1815" r:id="rId554" xr:uid="{6DCC0FE8-D34A-4E6B-A478-5E7F55F4E6AA}"/>
    <hyperlink ref="Q1816" r:id="rId555" xr:uid="{4199EF36-BA79-402F-BCAE-BF76005228DC}"/>
    <hyperlink ref="Q1819" r:id="rId556" xr:uid="{2ADCBE67-0E4F-4B5E-9822-6AC04B1D97D8}"/>
    <hyperlink ref="Q1822" r:id="rId557" xr:uid="{B100DC41-8D50-4550-9E19-8CA565109721}"/>
    <hyperlink ref="Q1824" r:id="rId558" xr:uid="{374ABB08-6757-49E0-A884-8EE6E0ACDD25}"/>
    <hyperlink ref="Q1833" r:id="rId559" xr:uid="{A9FE8186-A667-478D-94CC-7A285380263C}"/>
    <hyperlink ref="Q1834" r:id="rId560" xr:uid="{D9B00D9E-D493-4AE1-973A-503FFFD92DE7}"/>
    <hyperlink ref="Q1835" r:id="rId561" xr:uid="{73854606-0FAC-4FBA-815E-36E7CEDD270B}"/>
    <hyperlink ref="Q1837" r:id="rId562" xr:uid="{6D3B82B7-7118-4821-88C6-AABAE3033D36}"/>
    <hyperlink ref="Q1841" r:id="rId563" xr:uid="{93DEB438-0425-4EB9-8EBE-DCF69ADCFB8E}"/>
    <hyperlink ref="Q1845" r:id="rId564" xr:uid="{B75DE1D0-907B-42C0-B74B-D3EF44E87685}"/>
    <hyperlink ref="Q1858" r:id="rId565" xr:uid="{041253A3-6452-4FBF-866D-8AC055A40353}"/>
    <hyperlink ref="Q1859" r:id="rId566" xr:uid="{9BD2EC88-6B57-4AE5-AF60-D86E883E8694}"/>
    <hyperlink ref="Q1863" r:id="rId567" xr:uid="{7BE20F36-19C1-46D9-AB3E-5132EDF28869}"/>
    <hyperlink ref="Q1869" r:id="rId568" xr:uid="{D0829DB7-706B-4BDA-917E-4A48E599F3C0}"/>
    <hyperlink ref="Q1874" r:id="rId569" xr:uid="{1C1B8F8F-D51D-42C6-B6E9-8B38C0199A22}"/>
    <hyperlink ref="Q1876" r:id="rId570" xr:uid="{AB907D0A-A24B-4B37-AE7D-40D3D1CD1163}"/>
    <hyperlink ref="Q1877" r:id="rId571" xr:uid="{B9F273EB-3C92-41FF-B70E-4AF8B0C412A3}"/>
    <hyperlink ref="Q1881" r:id="rId572" xr:uid="{FB82E117-8032-4D9D-AAD3-EA8F91E6B956}"/>
    <hyperlink ref="Q1882" r:id="rId573" xr:uid="{42477D22-D9EC-45D1-B32F-B7AA206F3F45}"/>
    <hyperlink ref="Q1883" r:id="rId574" xr:uid="{D24B81FC-A9ED-4B03-8D60-0020D260F61C}"/>
    <hyperlink ref="Q1890" r:id="rId575" xr:uid="{0EA97346-8340-4801-9B03-E997117350CE}"/>
    <hyperlink ref="Q1893" r:id="rId576" xr:uid="{08ED7F2A-AF55-4DCC-A4C4-CA99DE0B05F9}"/>
    <hyperlink ref="Q1910" r:id="rId577" xr:uid="{736B3AC7-D909-4C87-A946-21E5B0609168}"/>
    <hyperlink ref="Q1911" r:id="rId578" xr:uid="{0619FE61-F40B-437E-ACA0-C12F2CFCD707}"/>
    <hyperlink ref="Q1913" r:id="rId579" xr:uid="{F9DE0183-1BEE-446C-8DE0-DFF707A02103}"/>
    <hyperlink ref="Q1915" r:id="rId580" xr:uid="{F8BD80EC-82A0-41EC-BDFC-D28FAA27CA66}"/>
    <hyperlink ref="Q1916" r:id="rId581" xr:uid="{B024D544-F990-4924-95E9-68F5F4006A35}"/>
    <hyperlink ref="Q1936" r:id="rId582" xr:uid="{FDE81E8D-9BA4-43D5-94BC-CC1E5D52FBEC}"/>
    <hyperlink ref="Q1942" r:id="rId583" xr:uid="{AA27760F-BA64-4BEF-BE6D-EA269E0D7D6A}"/>
    <hyperlink ref="Q1954" r:id="rId584" xr:uid="{79CE334C-8EB0-43FB-A431-813EAE3AC31B}"/>
    <hyperlink ref="Q1955" r:id="rId585" xr:uid="{1BD9F69D-C56F-4B92-9666-9EF830CAE8F1}"/>
    <hyperlink ref="Q1956" r:id="rId586" xr:uid="{5E72BA26-AD67-477C-B151-94D2235E86BA}"/>
    <hyperlink ref="Q1957" r:id="rId587" xr:uid="{5D1696CE-FDC7-42D4-8958-6DEE86F22672}"/>
    <hyperlink ref="Q1958" r:id="rId588" xr:uid="{9888ED59-A6CC-416F-96F8-574B85D1D264}"/>
    <hyperlink ref="Q1959" r:id="rId589" xr:uid="{D3077229-6511-411B-AF8C-61768F02C554}"/>
    <hyperlink ref="Q1960" r:id="rId590" xr:uid="{629161A1-A7D5-49BE-AF72-64BF7BEA918E}"/>
    <hyperlink ref="Q1963" r:id="rId591" xr:uid="{B951BEF0-AF1E-49C1-8C50-8E61F8684D78}"/>
    <hyperlink ref="Q1964" r:id="rId592" xr:uid="{ACA1AF41-34E2-4A43-A1EF-FD697A3CE755}"/>
    <hyperlink ref="Q1965" r:id="rId593" xr:uid="{6067D52A-941D-459D-921D-12CE8B3B9D03}"/>
    <hyperlink ref="Q1981" r:id="rId594" xr:uid="{3AE67D8F-3CF6-46EF-93EF-D9EDE9ABAAA5}"/>
    <hyperlink ref="Q1983" r:id="rId595" xr:uid="{6634A9A0-C561-4082-9022-FE41CC3553B8}"/>
    <hyperlink ref="Q1992" r:id="rId596" xr:uid="{7B2C3549-AB52-46E9-ADBC-6D305BD0C53F}"/>
    <hyperlink ref="Q1993" r:id="rId597" xr:uid="{AB963DD8-3A10-4607-807A-2E6B5F2369CD}"/>
    <hyperlink ref="Q1994" r:id="rId598" xr:uid="{B2A5C9ED-9EF8-4FA1-A764-A5E35137AAB2}"/>
    <hyperlink ref="Q1999" r:id="rId599" xr:uid="{25854ECB-FBCA-4004-AD0F-E47054A95327}"/>
    <hyperlink ref="Q2013" r:id="rId600" xr:uid="{59FFC271-622E-4C03-A057-99AF9CA0E383}"/>
    <hyperlink ref="Q2014" r:id="rId601" xr:uid="{991D45FC-4B6E-480A-8B4A-3524821A8AB5}"/>
    <hyperlink ref="Q2019" r:id="rId602" xr:uid="{B5C0A537-052B-47A9-9FEE-06C47E5B252D}"/>
    <hyperlink ref="Q2020" r:id="rId603" xr:uid="{77FC9F85-2238-4CC5-8D93-2F67FF4C4C75}"/>
    <hyperlink ref="Q2021" r:id="rId604" xr:uid="{82534697-2218-4F1F-8DF6-924265B150CD}"/>
    <hyperlink ref="Q2022" r:id="rId605" xr:uid="{B446EF87-E921-4DA1-80CC-A2A36CE20105}"/>
    <hyperlink ref="Q2023" r:id="rId606" xr:uid="{44E97AF4-951C-4C5A-89B8-B13961E9AF68}"/>
    <hyperlink ref="Q2025" r:id="rId607" xr:uid="{C0445418-53DD-412A-B8E1-695EA3E0439E}"/>
    <hyperlink ref="Q2026" r:id="rId608" xr:uid="{17CE087E-6EC5-4641-A40F-85A95DD2D317}"/>
    <hyperlink ref="Q2030" r:id="rId609" xr:uid="{90D26083-30F1-4BD5-8A2D-1E1218B54218}"/>
    <hyperlink ref="Q2031" r:id="rId610" xr:uid="{86A2FABD-9056-4BF5-83C6-3B5024E5DC4A}"/>
    <hyperlink ref="Q2041" r:id="rId611" xr:uid="{04B32009-3E1B-4C9C-92BE-F8D3586D6F44}"/>
    <hyperlink ref="Q2042" r:id="rId612" xr:uid="{F9F12DE5-4650-46BE-A4DA-1989D4161E0E}"/>
    <hyperlink ref="Q2045" r:id="rId613" xr:uid="{8FD0123C-F408-4D32-A67F-FF73A73F2C4E}"/>
    <hyperlink ref="Q2049" r:id="rId614" xr:uid="{1104F712-4CE8-4088-ABFC-E44433EF7DD4}"/>
    <hyperlink ref="Q2052" r:id="rId615" xr:uid="{78CC676F-2FCB-4997-AD0E-4A310A56B256}"/>
    <hyperlink ref="Q2053" r:id="rId616" xr:uid="{C31C0BF4-8F51-4C87-B3F5-A4AD31041457}"/>
    <hyperlink ref="Q2056" r:id="rId617" xr:uid="{309D951E-E459-4C59-8786-3386336CEFDF}"/>
    <hyperlink ref="Q2061" r:id="rId618" xr:uid="{294040DF-6456-44C7-AA9D-D310DD0B52C5}"/>
    <hyperlink ref="Q2063" r:id="rId619" xr:uid="{361E1CF7-DC98-4CB3-9013-E84BE1826BE8}"/>
    <hyperlink ref="Q2064" r:id="rId620" xr:uid="{C3A86D45-3553-46C1-BC14-544735145029}"/>
    <hyperlink ref="Q2065" r:id="rId621" xr:uid="{7105ECD0-1DBD-4282-8492-F76B854D8A0B}"/>
    <hyperlink ref="Q2066" r:id="rId622" xr:uid="{C7A32EDB-E257-40F8-BF4A-FB44296219D2}"/>
    <hyperlink ref="Q2067" r:id="rId623" xr:uid="{0C66371F-B345-413E-8EB0-067CF73D6440}"/>
    <hyperlink ref="Q2068" r:id="rId624" xr:uid="{F62D26FF-26CE-4822-AFAC-4762B563B5FA}"/>
    <hyperlink ref="Q2069" r:id="rId625" xr:uid="{58F46036-02A6-4F96-9763-918934E79563}"/>
    <hyperlink ref="Q2070" r:id="rId626" xr:uid="{17D7C1DF-5E2A-4CE6-9673-CB8D7C051F25}"/>
    <hyperlink ref="Q2071" r:id="rId627" xr:uid="{3CFA6107-699F-4992-AC75-4317EA8348A0}"/>
    <hyperlink ref="Q2080" r:id="rId628" xr:uid="{55DAB462-2CD9-468C-8A9C-13D4C298A09E}"/>
    <hyperlink ref="Q2085" r:id="rId629" xr:uid="{39D9545A-0B48-4A60-B088-0692063FBD4E}"/>
    <hyperlink ref="Q2088" r:id="rId630" xr:uid="{CA2B1A76-AE16-4731-9247-E9FA3BCBB96C}"/>
    <hyperlink ref="Q2090" r:id="rId631" xr:uid="{2368B5FE-31C9-4369-B2AB-5A35109BED33}"/>
    <hyperlink ref="Q2105" r:id="rId632" xr:uid="{7342EE03-BD4E-4AAD-87B2-AB6003E1A443}"/>
    <hyperlink ref="Q2106" r:id="rId633" xr:uid="{1E5A4B06-752B-40BE-87A4-C54F4C46DEE8}"/>
    <hyperlink ref="Q2107" r:id="rId634" xr:uid="{8F3F3D46-4B9B-46BC-BB32-A8FAE0F87F69}"/>
    <hyperlink ref="Q2108" r:id="rId635" xr:uid="{57BDFC51-1906-4F57-A9F9-B52D7EAF9A3E}"/>
    <hyperlink ref="Q2109" r:id="rId636" xr:uid="{07334072-EBE0-498F-A1C6-FF2797154A04}"/>
    <hyperlink ref="Q2110" r:id="rId637" xr:uid="{F38F8710-9397-4BDF-AD18-564CC8796EE0}"/>
    <hyperlink ref="Q2111" r:id="rId638" xr:uid="{C9E50240-30E7-4F40-9103-46D2D0302830}"/>
    <hyperlink ref="Q2112" r:id="rId639" xr:uid="{766FC4F5-1825-4E61-A24B-E80296F5525B}"/>
    <hyperlink ref="Q2113" r:id="rId640" xr:uid="{5137C148-A38C-4C26-A563-FC8296129D3D}"/>
    <hyperlink ref="Q2126" r:id="rId641" xr:uid="{41BCD228-8A58-4B67-A6F3-708540EAEF20}"/>
    <hyperlink ref="Q2128" r:id="rId642" xr:uid="{1152432E-E3C1-440F-B35C-48637EF5CBAC}"/>
    <hyperlink ref="Q2129" r:id="rId643" xr:uid="{C17B0750-BB3D-4AEC-B25A-8490C5E241CE}"/>
    <hyperlink ref="Q2135" r:id="rId644" xr:uid="{CA866B2F-323F-4B39-A03D-C84A770B3330}"/>
    <hyperlink ref="Q2139" r:id="rId645" xr:uid="{CC2344D1-7146-4C65-9EF4-9ABEAA3277EA}"/>
    <hyperlink ref="Q2143" r:id="rId646" xr:uid="{0374F3B8-C39E-42FF-9751-08F0DF802E22}"/>
    <hyperlink ref="Q2148" r:id="rId647" xr:uid="{969F216B-65AF-4099-A559-D29167628D52}"/>
    <hyperlink ref="Q2150" r:id="rId648" xr:uid="{D8EBEBE8-6A33-41FD-B0DD-19B993AA0DFC}"/>
    <hyperlink ref="Q2151" r:id="rId649" xr:uid="{FA3AC25E-BF66-48E6-8A88-BD8B0AD0574B}"/>
    <hyperlink ref="Q2154" r:id="rId650" xr:uid="{2359E02A-4FEE-4514-B68E-C84AB7772FBE}"/>
    <hyperlink ref="Q2159" r:id="rId651" xr:uid="{71FC8E9F-7A76-482B-8530-D2C815582750}"/>
    <hyperlink ref="Q2166" r:id="rId652" xr:uid="{3898E612-8E4D-4B43-9E1A-F5957B767A04}"/>
    <hyperlink ref="Q2167" r:id="rId653" xr:uid="{473A3494-7738-4090-AF52-6CDB37E129E3}"/>
    <hyperlink ref="Q2170" r:id="rId654" xr:uid="{834C9B17-2DD8-45F9-8E18-63F747101236}"/>
    <hyperlink ref="Q2174" r:id="rId655" xr:uid="{A6775CB3-FB16-447D-8DAB-9754A0C52DF4}"/>
    <hyperlink ref="Q2178" r:id="rId656" xr:uid="{1DC4DB08-8635-4A8D-8FE4-C0850EC6BF8C}"/>
    <hyperlink ref="Q2182" r:id="rId657" xr:uid="{69515ED0-1928-40BA-B2E7-8FE2C678BD31}"/>
    <hyperlink ref="Q2190" r:id="rId658" xr:uid="{BC4C1BE8-59EF-4387-A250-9D704F0EE306}"/>
    <hyperlink ref="Q2201" r:id="rId659" xr:uid="{1FFD2C85-3195-48AF-A95A-20976998DCC8}"/>
    <hyperlink ref="Q2202" r:id="rId660" xr:uid="{E8DBB0E2-38B3-4FD9-88F9-0B93CC28BC5A}"/>
    <hyperlink ref="Q2203" r:id="rId661" xr:uid="{4BB279D2-9767-4AEE-BC1C-C8E5B76F93AB}"/>
    <hyperlink ref="Q2205" r:id="rId662" xr:uid="{D38C442B-CA1A-4024-89C7-6F82032B807D}"/>
    <hyperlink ref="Q2208" r:id="rId663" xr:uid="{7984C9B1-CC19-4694-879E-EE2D662B7CD1}"/>
    <hyperlink ref="Q2209" r:id="rId664" xr:uid="{E5E8D6CD-DB7B-4D45-852F-38B57278F8D4}"/>
    <hyperlink ref="Q2214" r:id="rId665" xr:uid="{32646765-D16C-4C13-A3F9-DC82CD52A59C}"/>
    <hyperlink ref="Q2215" r:id="rId666" xr:uid="{E28A9004-BD5F-4B15-9E40-E236D0F6C87F}"/>
    <hyperlink ref="Q2219" r:id="rId667" xr:uid="{0AB02FD5-3C9C-4D33-B6C1-E9C960E4FD1F}"/>
    <hyperlink ref="Q2224" r:id="rId668" xr:uid="{7FC0C23A-2AFB-4F0A-9A02-EB062A51E481}"/>
    <hyperlink ref="Q2225" r:id="rId669" xr:uid="{2202F6F1-8836-4113-8A82-81ECB7DCBD99}"/>
    <hyperlink ref="Q2237" r:id="rId670" xr:uid="{0983D6B2-38FE-4783-8A6A-0B3CF4489861}"/>
    <hyperlink ref="Q2238" r:id="rId671" xr:uid="{F98B4837-7D75-4C75-A741-23B3BC0E5569}"/>
    <hyperlink ref="Q2239" r:id="rId672" xr:uid="{51ABC730-C0B0-48D8-B978-7142B5F41387}"/>
    <hyperlink ref="Q2242" r:id="rId673" xr:uid="{CB9666A7-8573-48A1-BFCA-631C82AB66EC}"/>
    <hyperlink ref="Q2243" r:id="rId674" xr:uid="{4C1EF5F2-2665-4C52-BBE0-15CB35F1AE4D}"/>
    <hyperlink ref="Q2245" r:id="rId675" xr:uid="{6D5F6DA6-6E60-4E98-8EAF-999EC89EECBD}"/>
    <hyperlink ref="Q2246" r:id="rId676" xr:uid="{CF0312AF-2553-4526-9ECD-EABE096BFF80}"/>
    <hyperlink ref="Q2247" r:id="rId677" xr:uid="{A1616837-0BE0-4345-AA3E-9E110A6F47E9}"/>
    <hyperlink ref="Q2248" r:id="rId678" xr:uid="{87A6C3BB-1901-44ED-9A7A-EC4E0FD116DC}"/>
    <hyperlink ref="Q2249" r:id="rId679" xr:uid="{09711BC2-6AF1-4E29-A547-032147A12493}"/>
    <hyperlink ref="Q2250" r:id="rId680" xr:uid="{608088D5-1FBE-4699-8751-B6E9E79D2E19}"/>
    <hyperlink ref="Q2251" r:id="rId681" xr:uid="{79D2AB41-2506-49BD-8D0A-5D1D588A2778}"/>
    <hyperlink ref="Q2252" r:id="rId682" xr:uid="{0CA8F2F8-9760-4B6D-9738-3F5F2D93A7A9}"/>
    <hyperlink ref="Q2255" r:id="rId683" xr:uid="{1867550C-92A9-414C-87A1-81D7531A20E6}"/>
    <hyperlink ref="Q2258" r:id="rId684" xr:uid="{2B2DAE91-BD77-4266-99B4-CF487136AE66}"/>
    <hyperlink ref="Q2259" r:id="rId685" xr:uid="{2A71CE1E-1560-422A-BF16-4B8A27C02D0E}"/>
    <hyperlink ref="Q2274" r:id="rId686" xr:uid="{18D32470-25F4-4264-9684-287774CC7088}"/>
    <hyperlink ref="Q2284" r:id="rId687" xr:uid="{ED988DB3-B522-4E5A-96ED-DD6BECDE6435}"/>
    <hyperlink ref="Q2288" r:id="rId688" xr:uid="{8193C247-E02C-4385-8BAA-202DD49CDA86}"/>
    <hyperlink ref="Q2302" r:id="rId689" xr:uid="{FCB2750E-70F6-463B-98C4-C9011A5DDB53}"/>
    <hyperlink ref="Q2303" r:id="rId690" xr:uid="{99B31FF6-9225-4F83-944A-2D1D4AFE28CB}"/>
    <hyperlink ref="Q2304" r:id="rId691" xr:uid="{049ECBE1-48D9-4CCF-908B-8E5720AD9369}"/>
    <hyperlink ref="Q2305" r:id="rId692" xr:uid="{4EF0672E-0A53-4E9C-A57D-9009F8268B69}"/>
    <hyperlink ref="Q2310" r:id="rId693" xr:uid="{C418D81F-9E29-4FD5-87E2-4314A9705007}"/>
    <hyperlink ref="Q2311" r:id="rId694" xr:uid="{1D9326EE-5596-44ED-816B-ED992CBFCD05}"/>
    <hyperlink ref="Q2312" r:id="rId695" xr:uid="{E830D830-977C-4F68-AB06-846F9A7F4BC3}"/>
    <hyperlink ref="Q2313" r:id="rId696" xr:uid="{DB007526-C956-4331-BC44-BC8A1721BF4C}"/>
    <hyperlink ref="Q2314" r:id="rId697" xr:uid="{DD720A6B-113C-4D53-8813-E52B56B53629}"/>
    <hyperlink ref="Q2315" r:id="rId698" xr:uid="{76171A5D-8CEF-4FFF-A0A3-E22B6711B769}"/>
    <hyperlink ref="Q2316" r:id="rId699" xr:uid="{265EB8D4-3B5B-4866-A839-EA8EC3F11754}"/>
    <hyperlink ref="Q2317" r:id="rId700" xr:uid="{9DD2DC73-FE62-4B7D-B2E0-08AF3BE64AFF}"/>
    <hyperlink ref="Q2318" r:id="rId701" xr:uid="{6F2F62DD-71BE-4D99-835C-7BBADC6F5B12}"/>
    <hyperlink ref="Q2319" r:id="rId702" xr:uid="{CC18A259-B26D-4E2A-9A8E-9414BBD9901B}"/>
    <hyperlink ref="Q2320" r:id="rId703" xr:uid="{3276C5E7-DB66-45EF-8D32-08D5365F6D87}"/>
    <hyperlink ref="Q2321" r:id="rId704" xr:uid="{B7A174AE-75D4-4A2E-B92E-F97DA0AE19A0}"/>
    <hyperlink ref="Q2322" r:id="rId705" xr:uid="{30CEE764-AAC7-4399-A78F-6080FA3A0023}"/>
    <hyperlink ref="Q2323" r:id="rId706" xr:uid="{A7E6D95D-A031-409E-B221-10A7280B7B0E}"/>
    <hyperlink ref="Q2324" r:id="rId707" xr:uid="{137AD33B-29CE-4FFF-9A46-C131E76B80EC}"/>
    <hyperlink ref="Q2325" r:id="rId708" xr:uid="{DE480DEE-A630-4BAB-A0C6-84E9E2138CDC}"/>
    <hyperlink ref="Q2326" r:id="rId709" xr:uid="{04518AB6-FF45-4F03-86FA-6F2AF31CAB8E}"/>
    <hyperlink ref="Q2328" r:id="rId710" xr:uid="{BD4586A4-2860-40C9-BADD-09E7FA474997}"/>
    <hyperlink ref="Q2337" r:id="rId711" xr:uid="{C7433ED3-BCAB-40BE-A207-F367F612E913}"/>
    <hyperlink ref="Q2341" r:id="rId712" xr:uid="{20E88070-D5AE-4BBF-812A-CD1AF0E10620}"/>
    <hyperlink ref="Q2348" r:id="rId713" xr:uid="{8CFBC1A1-EBB6-4910-B79B-DA7130A6E86C}"/>
    <hyperlink ref="Q2349" r:id="rId714" xr:uid="{B8D21FF5-D286-473E-BC9B-0991CE312020}"/>
    <hyperlink ref="Q2350" r:id="rId715" xr:uid="{12E43EA8-D08C-49E5-84D6-102A9A03BDF6}"/>
    <hyperlink ref="Q2355" r:id="rId716" xr:uid="{9B880818-3BA7-4BBD-8F18-D18181D2A96F}"/>
    <hyperlink ref="Q2358" r:id="rId717" xr:uid="{0B4D018E-99E1-4C2F-96B4-189A1905C1B1}"/>
    <hyperlink ref="Q2367" r:id="rId718" xr:uid="{A7C79BBE-1427-4D29-853C-60EF4B8E0BB6}"/>
    <hyperlink ref="Q2374" r:id="rId719" xr:uid="{8AB34F97-1BB8-40BA-972D-14EA8ED0901A}"/>
    <hyperlink ref="Q2381" r:id="rId720" xr:uid="{571F6308-1129-4482-ABAF-4C73B7AC31AA}"/>
    <hyperlink ref="Q2395" r:id="rId721" xr:uid="{AA0DB439-7C2A-4013-AD98-EB6BFE2E72ED}"/>
    <hyperlink ref="Q2524" r:id="rId722" xr:uid="{B7D3FFD2-2DD0-45AB-9D0C-462683BC014B}"/>
    <hyperlink ref="Q2525" r:id="rId723" xr:uid="{102F0B86-5398-4AA8-99CD-4C056B6FFB67}"/>
    <hyperlink ref="Q2558" r:id="rId724" xr:uid="{4D5FA6E5-9CCE-40A8-99D9-181395CFAD4C}"/>
    <hyperlink ref="Q2561" r:id="rId725" xr:uid="{6B8B941B-3C80-4C74-8943-D138BF637477}"/>
    <hyperlink ref="Q2562" r:id="rId726" xr:uid="{B9303D93-61BB-401E-95FC-099F152D0A98}"/>
    <hyperlink ref="Q2567" r:id="rId727" xr:uid="{85A55E5A-1B0C-4129-AA05-8D1E2B4D0748}"/>
    <hyperlink ref="Q2573" r:id="rId728" xr:uid="{66AB6D5C-AC60-4DC3-82EB-A4FB237A16E7}"/>
    <hyperlink ref="Q2577" r:id="rId729" xr:uid="{7AACB7E5-1DC3-43F6-902F-1931D1137EC2}"/>
    <hyperlink ref="Q2586" r:id="rId730" xr:uid="{C4E6953C-CBE4-4FAB-A845-9DF7641FCA4C}"/>
    <hyperlink ref="Q2590" r:id="rId731" xr:uid="{BF702458-A7A7-409D-8B50-71BA31C7E872}"/>
    <hyperlink ref="Q2596" r:id="rId732" xr:uid="{92F72107-D668-4CA7-ADA0-E3A7B31E4E63}"/>
    <hyperlink ref="Q2597" r:id="rId733" xr:uid="{8EF2E2FC-0406-4D9F-8D84-13692CAD42F7}"/>
    <hyperlink ref="Q2598" r:id="rId734" xr:uid="{FCA4A9EC-DDED-4828-87A1-E33942C840ED}"/>
    <hyperlink ref="Q2599" r:id="rId735" xr:uid="{8EF76AA5-BD2A-4555-AA80-38EC8C586A33}"/>
    <hyperlink ref="Q2600" r:id="rId736" xr:uid="{6B9F8096-C1CB-4272-9CBC-F9C82D1259D8}"/>
    <hyperlink ref="Q2601" r:id="rId737" xr:uid="{EEC94DCA-2CF8-4466-ACB0-86517A98486A}"/>
    <hyperlink ref="Q2602" r:id="rId738" xr:uid="{1C6A1E1A-589E-49AF-BA3B-3FEF510495F1}"/>
    <hyperlink ref="Q2603" r:id="rId739" xr:uid="{5548638C-0145-46DA-BD6B-428858677585}"/>
    <hyperlink ref="Q2604" r:id="rId740" xr:uid="{AE8299EE-A5BA-4982-BD0F-0B94CBDE176B}"/>
    <hyperlink ref="Q2605" r:id="rId741" xr:uid="{91664029-35E2-419E-9F4E-023ED223FE76}"/>
    <hyperlink ref="Q2606" r:id="rId742" xr:uid="{3B4D530E-4945-4192-975A-C64693DFD702}"/>
    <hyperlink ref="Q2607" r:id="rId743" xr:uid="{531ABD7A-7407-4A98-8427-F32515D456FC}"/>
    <hyperlink ref="Q2608" r:id="rId744" xr:uid="{FE212513-75D3-46E7-9ABB-1033E92ADCEC}"/>
    <hyperlink ref="Q2609" r:id="rId745" xr:uid="{FD77722C-71DA-462B-99DE-64D52F702D54}"/>
    <hyperlink ref="Q2610" r:id="rId746" xr:uid="{9099C089-DAAB-401A-B2FC-B4A2DE183E64}"/>
    <hyperlink ref="Q2611" r:id="rId747" xr:uid="{99FF15D0-157D-4874-98A4-F56655913DB1}"/>
    <hyperlink ref="Q2612" r:id="rId748" xr:uid="{9522091E-5042-4E4E-AAD6-120F981688A3}"/>
    <hyperlink ref="Q2613" r:id="rId749" xr:uid="{02B67D03-F6DC-42A4-8BF3-2625427A80D1}"/>
    <hyperlink ref="Q2614" r:id="rId750" xr:uid="{10BCA3F1-559F-4D86-A0B3-E3F56315FF4D}"/>
    <hyperlink ref="Q2615" r:id="rId751" xr:uid="{36A6BD54-2520-406E-AF09-2BE85F353BBD}"/>
    <hyperlink ref="Q2616" r:id="rId752" xr:uid="{993C9CB7-7F7C-42A8-B566-E573E316DD50}"/>
    <hyperlink ref="Q2617" r:id="rId753" xr:uid="{BB5CC275-E727-45DB-A8B0-0A55BFD004C2}"/>
    <hyperlink ref="Q2618" r:id="rId754" xr:uid="{94CA6986-FA50-4DBE-8B84-EBD18D22D9AF}"/>
    <hyperlink ref="Q2619" r:id="rId755" xr:uid="{9A169D67-72E2-4F2D-A214-A4F0FC6936FF}"/>
    <hyperlink ref="Q2620" r:id="rId756" xr:uid="{C0B75DA7-808F-479B-A9C1-D210B8F87104}"/>
    <hyperlink ref="Q2621" r:id="rId757" xr:uid="{A82602E0-E9EF-47BB-8ADD-66287691D917}"/>
    <hyperlink ref="Q2622" r:id="rId758" xr:uid="{1662745B-F904-4A0E-9013-1556650570BE}"/>
    <hyperlink ref="Q2623" r:id="rId759" xr:uid="{D89E2571-C867-4E17-89BA-1C3F7CA82EE6}"/>
    <hyperlink ref="Q2624" r:id="rId760" xr:uid="{2A94404E-E10B-45F9-A87A-A7E2493CB86E}"/>
    <hyperlink ref="Q2625" r:id="rId761" xr:uid="{09CF7CAD-DF95-4AC7-8ECF-FB741F992495}"/>
    <hyperlink ref="Q2626" r:id="rId762" xr:uid="{7284595F-7C35-4652-B537-212BF3B1620E}"/>
    <hyperlink ref="Q2627" r:id="rId763" xr:uid="{351A106F-882E-40B4-9297-ED09C2B4416E}"/>
    <hyperlink ref="Q2628" r:id="rId764" xr:uid="{D0BCBF61-A597-4C22-8AB9-0CB286897B1F}"/>
    <hyperlink ref="Q2629" r:id="rId765" xr:uid="{37C5A2B3-24EC-4A7A-995D-9FDF2C915DD1}"/>
    <hyperlink ref="Q2630" r:id="rId766" xr:uid="{8E349B09-09BF-4821-9A79-B97C7579F6AE}"/>
    <hyperlink ref="Q2631" r:id="rId767" xr:uid="{FE9FD6DA-297B-47C3-A2E8-61B966B342D7}"/>
    <hyperlink ref="Q2632" r:id="rId768" xr:uid="{69A74274-9FC2-4CC0-BA2D-C0E34F39249C}"/>
    <hyperlink ref="Q2633" r:id="rId769" xr:uid="{2CDD9B56-FD80-454C-83A9-CFEC43BA006B}"/>
    <hyperlink ref="Q2634" r:id="rId770" xr:uid="{E93492A8-1EB1-4FB6-92EA-2017331332D0}"/>
    <hyperlink ref="Q2635" r:id="rId771" xr:uid="{23ABB3C0-F812-4AED-ADFF-2434D6D14ED9}"/>
    <hyperlink ref="Q2636" r:id="rId772" xr:uid="{16451E72-B07B-4799-BF2D-7AFA59507BF7}"/>
    <hyperlink ref="Q2637" r:id="rId773" xr:uid="{CF8351BD-A3AA-4519-8D95-95AACD3CCCDF}"/>
    <hyperlink ref="Q2638" r:id="rId774" xr:uid="{4266E165-AD55-4618-B257-A733FE6D1414}"/>
    <hyperlink ref="Q2639" r:id="rId775" xr:uid="{D7C087EF-881D-4D4C-8496-6F4EFF29D0F0}"/>
    <hyperlink ref="Q2640" r:id="rId776" xr:uid="{5E5E3260-A901-4E76-AF1C-ED36206E7B70}"/>
    <hyperlink ref="Q2641" r:id="rId777" xr:uid="{6EFC5C2D-BC7D-4C50-AEAE-4C9C2E8CCD50}"/>
    <hyperlink ref="Q2643" r:id="rId778" xr:uid="{F33B479D-611F-4C4C-AD50-CE1548DA2138}"/>
    <hyperlink ref="Q2645" r:id="rId779" xr:uid="{03591FF5-1B6F-4497-BE5C-84DDE0EEB4B6}"/>
    <hyperlink ref="Q2652" r:id="rId780" xr:uid="{D6EEE347-FA95-4ECF-8191-D1D1B9D0170E}"/>
    <hyperlink ref="Q2656" r:id="rId781" xr:uid="{AB6406A8-3D8F-49B3-B00D-2263DF3A352F}"/>
    <hyperlink ref="Q2667" r:id="rId782" xr:uid="{3DA337B2-0194-4CF9-AB1E-A5A0C0FDD1FC}"/>
    <hyperlink ref="Q2669" r:id="rId783" xr:uid="{5EE0DBE1-E9A7-433B-B2F5-C2D05219DE0F}"/>
    <hyperlink ref="Q2674" r:id="rId784" xr:uid="{4F992AAE-CC92-4271-BF9B-2B18A90823FF}"/>
    <hyperlink ref="Q2676" r:id="rId785" xr:uid="{EC541C77-65A6-4C12-B543-F230777CB96A}"/>
    <hyperlink ref="Q2682" r:id="rId786" xr:uid="{634FE97F-F004-48D6-AABA-CCD656B61EFE}"/>
    <hyperlink ref="Q2694" r:id="rId787" xr:uid="{4124A291-34E7-4150-BC85-459DE56D0AA5}"/>
    <hyperlink ref="Q2699" r:id="rId788" xr:uid="{5186F282-5E7B-49FD-84DB-DFFAF6678894}"/>
    <hyperlink ref="Q2700" r:id="rId789" xr:uid="{8E149106-8173-47C5-B284-9B9AB592FDAF}"/>
    <hyperlink ref="Q2703" r:id="rId790" xr:uid="{08FF1577-936B-4DD2-9212-74C30065F087}"/>
    <hyperlink ref="Q2704" r:id="rId791" xr:uid="{9F1F86B0-9CEC-4535-99F3-FD21EADEF100}"/>
    <hyperlink ref="Q2708" r:id="rId792" xr:uid="{61D01AF5-B026-4320-885C-5101E13F8263}"/>
    <hyperlink ref="Q2709" r:id="rId793" xr:uid="{7FA8E951-56CF-4087-A567-1F1154595219}"/>
    <hyperlink ref="Q2710" r:id="rId794" xr:uid="{03B3C1F1-A5BD-4A55-B4CF-63AEF4463DC8}"/>
    <hyperlink ref="Q2711" r:id="rId795" xr:uid="{5BEA60A6-A64C-4A8C-9F23-FC890FB166D8}"/>
    <hyperlink ref="Q2712" r:id="rId796" xr:uid="{3E0314DD-E3E8-469E-BFFB-820799F289D6}"/>
    <hyperlink ref="Q2713" r:id="rId797" xr:uid="{6FE41998-B79C-41B5-9B7C-FBE93AE350F9}"/>
    <hyperlink ref="Q2714" r:id="rId798" xr:uid="{A6CD9D52-7820-4B7A-9FE4-DFA4CDAD3103}"/>
    <hyperlink ref="Q2715" r:id="rId799" xr:uid="{8DA839C8-2323-4D62-AD1D-51A86034A7F6}"/>
    <hyperlink ref="Q2716" r:id="rId800" xr:uid="{479F33CC-6973-46FC-A812-682DA2BD38FC}"/>
    <hyperlink ref="Q2718" r:id="rId801" xr:uid="{16FAC1F1-48F3-4208-B2CC-46F153D84100}"/>
    <hyperlink ref="Q2728" r:id="rId802" xr:uid="{608CA609-79E0-4607-8DF9-A3F96D33FCCB}"/>
    <hyperlink ref="Q2734" r:id="rId803" xr:uid="{345F9CC2-6BA8-4E1C-8C97-FDE00F0EA731}"/>
    <hyperlink ref="Q2735" r:id="rId804" xr:uid="{6855EDDF-546B-4979-92C7-EEF34481F559}"/>
    <hyperlink ref="Q2736" r:id="rId805" xr:uid="{8C971A76-515E-42A1-B82C-8EFA4F8965E5}"/>
    <hyperlink ref="Q2738" r:id="rId806" xr:uid="{42C7D1ED-F4F7-45DD-A639-16C0262A44BC}"/>
    <hyperlink ref="Q2741" r:id="rId807" xr:uid="{24EF6995-26CA-4111-A847-AA287D1B0BDA}"/>
    <hyperlink ref="Q2742" r:id="rId808" xr:uid="{EB923F59-5B2D-4DFC-A7B1-7B9E40FCA551}"/>
    <hyperlink ref="Q2745" r:id="rId809" xr:uid="{AED5D183-C779-4408-BB40-04764BE9DA5F}"/>
    <hyperlink ref="Q2748" r:id="rId810" xr:uid="{31D9CD46-6358-47AB-99B9-DA1B7A7F443D}"/>
    <hyperlink ref="Q2751" r:id="rId811" xr:uid="{9EA592B0-0BE0-481C-A32F-BBBBE080E244}"/>
    <hyperlink ref="Q2754" r:id="rId812" xr:uid="{0133BCE6-4120-4194-90CF-34F68C49A299}"/>
    <hyperlink ref="Q2758" r:id="rId813" xr:uid="{6EB3FD1E-F6E6-496E-96DB-E39332256B84}"/>
    <hyperlink ref="Q2759" r:id="rId814" xr:uid="{87EEB784-6C99-4A0D-A5A0-C4CB5365D739}"/>
    <hyperlink ref="U3" r:id="rId815" location="!/schiavellovoice/status/1465196714285887491" xr:uid="{80F3B82B-26C4-44D2-A791-46932B23249B}"/>
    <hyperlink ref="U4" r:id="rId816" location="!/themindofreyrey/status/1465196801150132225" xr:uid="{180E4833-AF3C-48BC-9788-BBE297A2AA3A}"/>
    <hyperlink ref="U5" r:id="rId817" location="!/themindofreyrey/status/1465196801150132225" xr:uid="{548382F6-CEF8-4333-AAEA-4ACF49FFA88F}"/>
    <hyperlink ref="U6" r:id="rId818" location="!/tamrajkilvish69/status/1465196828878594050" xr:uid="{A8543F15-7BA0-4DF4-9419-7EEA1D36B36F}"/>
    <hyperlink ref="U7" r:id="rId819" location="!/jngmng/status/1465196874416406533" xr:uid="{C99105B8-763A-4DF2-A039-DF676AE9D80D}"/>
    <hyperlink ref="U8" r:id="rId820" location="!/mictlany/status/1465197170290741248" xr:uid="{04317A8B-AE7F-4AD3-91AE-EFCA384EEF45}"/>
    <hyperlink ref="U9" r:id="rId821" location="!/mictlany/status/1465197170290741248" xr:uid="{121F39DB-39C8-48DC-9E0E-CA1BE04C347B}"/>
    <hyperlink ref="U10" r:id="rId822" location="!/won96702/status/1465197351899856896" xr:uid="{6883A621-EB6F-43D4-A8E5-541B84014B2B}"/>
    <hyperlink ref="U11" r:id="rId823" location="!/won96702/status/1465197358535172097" xr:uid="{32442D73-BDFD-420B-9D44-19D0352BB56D}"/>
    <hyperlink ref="U12" r:id="rId824" location="!/rydingbicycles/status/1465197367259320320" xr:uid="{51680184-CBB5-4DD0-AFD4-05A8B950AE49}"/>
    <hyperlink ref="U13" r:id="rId825" location="!/rydingbicycles/status/1465197367259320320" xr:uid="{A1D81F07-582F-49AD-84C8-368CA0E8CC98}"/>
    <hyperlink ref="U14" r:id="rId826" location="!/rydingbicycles/status/1465197367259320320" xr:uid="{D17E49DE-174F-4587-BC68-20BFA1236BC3}"/>
    <hyperlink ref="U15" r:id="rId827" location="!/aile_kilzer/status/1465197499598000128" xr:uid="{5B6A8F36-B225-445A-98FB-3F7C650DDCA4}"/>
    <hyperlink ref="U16" r:id="rId828" location="!/aile_kilzer/status/1465197514831785984" xr:uid="{94DDFCCD-4156-4BEF-B427-203BB25037B5}"/>
    <hyperlink ref="U17" r:id="rId829" location="!/emakuyu/status/1465197586340626432" xr:uid="{4171D2CE-CA6B-49A4-9359-BF9644823D69}"/>
    <hyperlink ref="U18" r:id="rId830" location="!/flashman0509/status/1465197687742283779" xr:uid="{6FF969D0-C8B6-449A-A602-928E0B035386}"/>
    <hyperlink ref="U19" r:id="rId831" location="!/flashman0509/status/1465197694801317889" xr:uid="{B4962EF9-7FD5-49B6-91E6-5846B865A977}"/>
    <hyperlink ref="U20" r:id="rId832" location="!/akagami_no_gojo/status/1465197876146024450" xr:uid="{EE30640C-CB86-4E49-B607-49D6C86A076B}"/>
    <hyperlink ref="U21" r:id="rId833" location="!/akagami_no_gojo/status/1465197876146024450" xr:uid="{D8D907EE-BEA1-44B0-A5C6-8E2CCDA636FF}"/>
    <hyperlink ref="U22" r:id="rId834" location="!/deli964/status/1465196614184800264" xr:uid="{8448EA16-ADCF-4C6C-B91A-35603D956A69}"/>
    <hyperlink ref="U23" r:id="rId835" location="!/deli964/status/1465196852622479366" xr:uid="{1E4C81E8-C326-43B4-96C8-9FB5E9DFACFE}"/>
    <hyperlink ref="U24" r:id="rId836" location="!/deli964/status/1465197061469458433" xr:uid="{E5E6A131-1CDF-4166-9604-E54012E36924}"/>
    <hyperlink ref="U25" r:id="rId837" location="!/deli964/status/1465197957184061447" xr:uid="{5D853E37-ED97-4145-B89B-57BD83F04C97}"/>
    <hyperlink ref="U26" r:id="rId838" location="!/deli964/status/1465196614184800264" xr:uid="{01E99E65-0720-46D1-94AC-66ACFD95FA9B}"/>
    <hyperlink ref="U27" r:id="rId839" location="!/deli964/status/1465196852622479366" xr:uid="{1D849221-E097-411F-B8FE-04186A25ED62}"/>
    <hyperlink ref="U28" r:id="rId840" location="!/deli964/status/1465197061469458433" xr:uid="{65914EE0-0C06-48A8-BD01-2EE855B871C9}"/>
    <hyperlink ref="U29" r:id="rId841" location="!/deli964/status/1465197957184061447" xr:uid="{E4F19E7E-6FC0-4433-AFA9-7F98B8A8A299}"/>
    <hyperlink ref="U30" r:id="rId842" location="!/deli964/status/1465196614184800264" xr:uid="{B33E56C5-F060-4457-B67C-9E452AD1518E}"/>
    <hyperlink ref="U31" r:id="rId843" location="!/deli964/status/1465196852622479366" xr:uid="{FF674043-AE4E-41AA-8EAA-5F8BEFDAFDA1}"/>
    <hyperlink ref="U32" r:id="rId844" location="!/deli964/status/1465197061469458433" xr:uid="{A6504E5C-19A6-40B0-800B-EFC12F780F13}"/>
    <hyperlink ref="U33" r:id="rId845" location="!/deli964/status/1465197957184061447" xr:uid="{BA9E6D08-0628-42F1-840B-DEDE25E47CD1}"/>
    <hyperlink ref="U34" r:id="rId846" location="!/deli964/status/1465196614184800264" xr:uid="{3CF4CE44-EE69-4412-8B6B-44B74DBA9BA7}"/>
    <hyperlink ref="U35" r:id="rId847" location="!/deli964/status/1465196852622479366" xr:uid="{5DA4260A-70B9-4D44-A7F5-945D749463AE}"/>
    <hyperlink ref="U36" r:id="rId848" location="!/deli964/status/1465197061469458433" xr:uid="{940A2334-F60E-4AAC-9FAD-18CD7EA4124F}"/>
    <hyperlink ref="U37" r:id="rId849" location="!/deli964/status/1465197957184061447" xr:uid="{D3D41219-6365-4C57-9042-18A06EA36CCE}"/>
    <hyperlink ref="U38" r:id="rId850" location="!/deli964/status/1465196614184800264" xr:uid="{4DB74D85-2AC8-45FC-B805-8213271385D9}"/>
    <hyperlink ref="U39" r:id="rId851" location="!/deli964/status/1465196614184800264" xr:uid="{F460B285-5638-47BB-8D42-BEF65F36060A}"/>
    <hyperlink ref="U40" r:id="rId852" location="!/deli964/status/1465196852622479366" xr:uid="{7302EFAB-4368-4C66-9BDC-C2C7C55509AF}"/>
    <hyperlink ref="U41" r:id="rId853" location="!/deli964/status/1465196852622479366" xr:uid="{1BB38E8B-37D3-4BC0-8750-3ED40FB2C72A}"/>
    <hyperlink ref="U42" r:id="rId854" location="!/deli964/status/1465197061469458433" xr:uid="{9AF76BA0-3C45-4358-8E27-5F2BC145F3EE}"/>
    <hyperlink ref="U43" r:id="rId855" location="!/deli964/status/1465197061469458433" xr:uid="{E829A8D8-8C67-4F9E-A06A-220C334F93DD}"/>
    <hyperlink ref="U44" r:id="rId856" location="!/deli964/status/1465197957184061447" xr:uid="{05BDB430-828D-46F0-BF9A-91489B065196}"/>
    <hyperlink ref="U45" r:id="rId857" location="!/deli964/status/1465197957184061447" xr:uid="{4175C17D-1020-401F-8188-274B34CE5E63}"/>
    <hyperlink ref="U46" r:id="rId858" location="!/sakai_rugby1223/status/1465198047646797825" xr:uid="{8A1DAF17-CADC-42BF-B592-D7024D75C593}"/>
    <hyperlink ref="U47" r:id="rId859" location="!/david_quinze/status/1465198094392471553" xr:uid="{CE037CC1-A4DB-453E-B69A-C1965BED7B2D}"/>
    <hyperlink ref="U48" r:id="rId860" location="!/ufc_pride_dream/status/1465197962729238528" xr:uid="{3F6E7DB2-7E92-4D97-A74C-5BFF69366848}"/>
    <hyperlink ref="U49" r:id="rId861" location="!/ufc_pride_dream/status/1465197775822684160" xr:uid="{FD315F75-4E42-4311-81E7-C5C943230DDF}"/>
    <hyperlink ref="U50" r:id="rId862" location="!/ufc_pride_dream/status/1465198129855475712" xr:uid="{B22D36F2-8D7E-41D2-817A-9565FEA7477B}"/>
    <hyperlink ref="U51" r:id="rId863" location="!/sirbeastlife/status/1465198147920011266" xr:uid="{45D0BE90-0F87-478E-ACE1-3EBD363EA0A6}"/>
    <hyperlink ref="U52" r:id="rId864" location="!/sirbeastlife/status/1465198147920011266" xr:uid="{29998766-1414-4490-8E4D-49C7772BBDE2}"/>
    <hyperlink ref="U53" r:id="rId865" location="!/sirbeastlife/status/1465198147920011266" xr:uid="{5DFBEA4B-05AA-42CB-8583-C7A49637FF9B}"/>
    <hyperlink ref="U54" r:id="rId866" location="!/sirbeastlife/status/1465198147920011266" xr:uid="{556AAC1F-EBC9-4B77-90BD-037FEB8C1826}"/>
    <hyperlink ref="U55" r:id="rId867" location="!/sirbeastlife/status/1465198147920011266" xr:uid="{FD954BAF-DA9A-4950-9113-C306278899B4}"/>
    <hyperlink ref="U56" r:id="rId868" location="!/sirbeastlife/status/1465198147920011266" xr:uid="{D2F4E39F-A92A-464D-9D2D-761679961DC6}"/>
    <hyperlink ref="U57" r:id="rId869" location="!/sirbeastlife/status/1465198147920011266" xr:uid="{B9BDF098-9C5A-43F2-910A-B4FC98CA6FB9}"/>
    <hyperlink ref="U58" r:id="rId870" location="!/pvrkns/status/1465198238252744708" xr:uid="{49E5CAC5-71F4-4D1A-A658-F88DF13B8622}"/>
    <hyperlink ref="U59" r:id="rId871" location="!/pvrkns/status/1465198238252744708" xr:uid="{F48008FF-BCCD-43B7-BB05-CA008915EBBD}"/>
    <hyperlink ref="U60" r:id="rId872" location="!/pvrkns/status/1465198238252744708" xr:uid="{49221E20-A802-442D-93F3-D09815457787}"/>
    <hyperlink ref="U61" r:id="rId873" location="!/gilbert_k_8173/status/1465198243780857860" xr:uid="{A537DD9E-EFE8-4989-B54E-F6B54F754CFE}"/>
    <hyperlink ref="U62" r:id="rId874" location="!/deusssonko/status/1465198304535400454" xr:uid="{BD444ED1-2E57-4ED9-A382-D9E4D7E0467A}"/>
    <hyperlink ref="U63" r:id="rId875" location="!/mmashimizu1985/status/1465198350454575105" xr:uid="{04E15D92-DC0E-4FF6-821A-8C2D4E2BA0FC}"/>
    <hyperlink ref="U64" r:id="rId876" location="!/jacobortiz96/status/1465198403881738246" xr:uid="{32D34CB2-0D38-41D0-AD8F-A4BFCC3497F1}"/>
    <hyperlink ref="U65" r:id="rId877" location="!/portinari_n/status/1465198496672190464" xr:uid="{7AA413AA-BC82-44B8-A637-F0AD70875920}"/>
    <hyperlink ref="U66" r:id="rId878" location="!/portinari_n/status/1465198567887310853" xr:uid="{16DA7182-4940-4384-ACC9-4B6F94049E11}"/>
    <hyperlink ref="U67" r:id="rId879" location="!/hannal_han_si/status/1465198653115490310" xr:uid="{667B6165-12E9-4DA2-8C6F-8961FA4AC7DA}"/>
    <hyperlink ref="U68" r:id="rId880" location="!/tompwillis/status/1465198708861984775" xr:uid="{1A318DB0-F4CC-4A5A-AA5A-D0C1BEE33757}"/>
    <hyperlink ref="U69" r:id="rId881" location="!/drnkconor/status/1465198725366784014" xr:uid="{DE2B40C7-F9F0-4812-BB12-65794F22B990}"/>
    <hyperlink ref="U70" r:id="rId882" location="!/drnkconor/status/1465198725366784014" xr:uid="{7A2F3943-3205-4033-BBC6-DF03DEAB6777}"/>
    <hyperlink ref="U71" r:id="rId883" location="!/drnkconor/status/1465198725366784014" xr:uid="{340FC70A-423F-4143-88F9-6994FC7D1070}"/>
    <hyperlink ref="U72" r:id="rId884" location="!/saintboxing1/status/1465198747030151168" xr:uid="{FA59AF48-258E-4932-9780-67B9785FB9F5}"/>
    <hyperlink ref="U73" r:id="rId885" location="!/saintboxing1/status/1465198747030151168" xr:uid="{788F3D50-7871-4FFE-B252-5753DD8E249B}"/>
    <hyperlink ref="U74" r:id="rId886" location="!/onzettt/status/1465196634417950724" xr:uid="{CA3164CE-E495-471C-A001-A356FD114292}"/>
    <hyperlink ref="U75" r:id="rId887" location="!/hernanlll/status/1465198839674159104" xr:uid="{B24EECA6-18DB-485C-8666-409116BBDEF4}"/>
    <hyperlink ref="U76" r:id="rId888" location="!/onzettt/status/1465196634417950724" xr:uid="{1C3741A6-DFCB-48F1-8AD8-67E351F07EB8}"/>
    <hyperlink ref="U77" r:id="rId889" location="!/onzettt/status/1465196634417950724" xr:uid="{04BB1701-E571-4510-9514-BBD1A5C483BA}"/>
    <hyperlink ref="U78" r:id="rId890" location="!/onzettt/status/1465196634417950724" xr:uid="{F1C32F25-7C94-4270-999C-DA7FD5D66BF2}"/>
    <hyperlink ref="U79" r:id="rId891" location="!/hernanlll/status/1465198839674159104" xr:uid="{00ED284E-5152-468C-AA65-9687D1D33D9C}"/>
    <hyperlink ref="U80" r:id="rId892" location="!/hernanlll/status/1465198839674159104" xr:uid="{725B21DB-233A-43DB-9117-E016800DFE4F}"/>
    <hyperlink ref="U81" r:id="rId893" location="!/hernanlll/status/1465198839674159104" xr:uid="{1DF929D5-125A-49F4-9A92-C54111DC23CE}"/>
    <hyperlink ref="U82" r:id="rId894" location="!/english_as/status/1465199091877613568" xr:uid="{03ABC5AC-5D40-4980-9554-3E57111E0F9B}"/>
    <hyperlink ref="U83" r:id="rId895" location="!/joshua_sung/status/1465199098429071361" xr:uid="{BA4AF3D5-2848-40BD-AC69-3D0647AE4E65}"/>
    <hyperlink ref="U84" r:id="rId896" location="!/enotrpgdx3/status/1465199106154909702" xr:uid="{EDBB0D95-E826-495D-A014-BE766F696360}"/>
    <hyperlink ref="U85" r:id="rId897" location="!/jasonofkorea/status/1465199153194041344" xr:uid="{34ECDBF4-9C32-49E6-A6AA-EA4E2EE2271B}"/>
    <hyperlink ref="U86" r:id="rId898" location="!/na_cholo_ka/status/1465199252158967808" xr:uid="{2E460613-73DE-4EC8-9DB6-D20915F3A22A}"/>
    <hyperlink ref="U87" r:id="rId899" location="!/sportssell3/status/1465199348107681793" xr:uid="{23891CC1-BC4A-4222-B1FB-6339C762704E}"/>
    <hyperlink ref="U88" r:id="rId900" location="!/connections_sc/status/1465199361432846339" xr:uid="{0C9A38B6-68A8-4E71-AF0E-0E3DB9A642A9}"/>
    <hyperlink ref="U89" r:id="rId901" location="!/thatshitmccray/status/1465199388314251265" xr:uid="{67FC6FF3-D797-4153-B067-5534B287B6AD}"/>
    <hyperlink ref="U90" r:id="rId902" location="!/thatshitmccray/status/1465199388314251265" xr:uid="{D98CDAD5-0088-4173-A2CC-7F118D31AF54}"/>
    <hyperlink ref="U91" r:id="rId903" location="!/akkuzii/status/1465199388947529731" xr:uid="{A5D49A32-20D4-4701-85C2-36D63547F9DC}"/>
    <hyperlink ref="U92" r:id="rId904" location="!/pulletpork_p/status/1465199469935398915" xr:uid="{7CF8AA2D-6457-4087-A191-2593BC350F79}"/>
    <hyperlink ref="U93" r:id="rId905" location="!/diamondelbows/status/1465199504538288135" xr:uid="{857E77C8-B414-4BD3-A346-205FB27EB951}"/>
    <hyperlink ref="U94" r:id="rId906" location="!/bryguyreynolds/status/1465198421724250117" xr:uid="{05CFD714-7918-490C-8C0D-B997F95F64F4}"/>
    <hyperlink ref="U95" r:id="rId907" location="!/bpluscollect/status/1465199531822358528" xr:uid="{310D8EA5-A0B2-4801-A195-2B419D7C824B}"/>
    <hyperlink ref="U96" r:id="rId908" location="!/stat_punk/status/1465199534695276551" xr:uid="{694802D3-418B-42FF-A79B-2BED5452543A}"/>
    <hyperlink ref="U97" r:id="rId909" location="!/pincay1980/status/1465199554261831689" xr:uid="{0FBBAD3B-A212-423B-88FB-F9EC8C546366}"/>
    <hyperlink ref="U98" r:id="rId910" location="!/pincay1980/status/1465199554261831689" xr:uid="{8DBBC6A1-967F-4840-8C5E-F83DDCA57ADC}"/>
    <hyperlink ref="U99" r:id="rId911" location="!/joelalvarado10/status/1465199615922163715" xr:uid="{4F431F55-08CB-4F78-AE23-F79C870CCB83}"/>
    <hyperlink ref="U100" r:id="rId912" location="!/joelalvarado10/status/1465198365721780227" xr:uid="{3DA98588-AB3A-4215-B3E1-EEE53A78E310}"/>
    <hyperlink ref="U101" r:id="rId913" location="!/1628jpg/status/1465199624927399938" xr:uid="{936E272A-C4AA-42FE-9AA0-90F6F59B5040}"/>
    <hyperlink ref="U102" r:id="rId914" location="!/muzammil7485/status/1465199637501919243" xr:uid="{C1FBF0CA-9381-41C8-AAF5-A2A5BF5AD467}"/>
    <hyperlink ref="U103" r:id="rId915" location="!/muzammil7485/status/1465199637501919243" xr:uid="{C547A18F-CE7D-4739-9C31-DC774EE0B02A}"/>
    <hyperlink ref="U104" r:id="rId916" location="!/muzammil7485/status/1465199637501919243" xr:uid="{1F3C25ED-2EEB-43CF-9BDC-44C6650B5F92}"/>
    <hyperlink ref="U105" r:id="rId917" location="!/elel_tz/status/1465199518996070408" xr:uid="{2A44EBB0-43C2-4EA5-8796-32C0DDA33ADF}"/>
    <hyperlink ref="U106" r:id="rId918" location="!/elel_tz/status/1465199684809465856" xr:uid="{6EDE0D82-E449-48D7-A349-30E3F732FD34}"/>
    <hyperlink ref="U107" r:id="rId919" location="!/eastdallasalice/status/1465200199484198914" xr:uid="{12821884-446A-4453-A135-3D90BB6F70A9}"/>
    <hyperlink ref="U108" r:id="rId920" location="!/bravado8513/status/1465200289884028934" xr:uid="{171A839A-603B-4204-892D-2D539351C81F}"/>
    <hyperlink ref="U109" r:id="rId921" location="!/gf_choez/status/1465200350516895749" xr:uid="{926FA295-9BD3-492A-AE32-189E6935D329}"/>
    <hyperlink ref="U110" r:id="rId922" location="!/gf_choez/status/1465200350516895749" xr:uid="{BA112C02-E0CF-4BEE-BBB5-C9C1EC1D40C9}"/>
    <hyperlink ref="U111" r:id="rId923" location="!/99healpotions/status/1465199782327115778" xr:uid="{C60A734E-8916-44F1-845E-FF7BEF1B4F8E}"/>
    <hyperlink ref="U112" r:id="rId924" location="!/caangryblackdu/status/1465200372977307653" xr:uid="{E9701D6B-C979-4ADA-8E51-72A7E2113BD3}"/>
    <hyperlink ref="U113" r:id="rId925" location="!/danny87578062/status/1465200761080537089" xr:uid="{F3D3E097-F9AB-4B41-A486-0CA9A0C8F4EC}"/>
    <hyperlink ref="U114" r:id="rId926" location="!/dktreee/status/1465200776045903873" xr:uid="{98D19CF3-F79F-4EFA-8133-9BD26EF488CF}"/>
    <hyperlink ref="U115" r:id="rId927" location="!/dktreee/status/1465200776045903873" xr:uid="{32EC9D9B-31EA-4B15-8315-B828E9E29575}"/>
    <hyperlink ref="U116" r:id="rId928" location="!/dktreee/status/1465200776045903873" xr:uid="{E104768F-E1A9-4786-AEA5-61524C6C27F4}"/>
    <hyperlink ref="U117" r:id="rId929" location="!/herglotznick/status/1465200782903492608" xr:uid="{815FE79F-C6F1-455A-8721-BDD3B8036AF4}"/>
    <hyperlink ref="U118" r:id="rId930" location="!/kiapel_shn/status/1465200933126963203" xr:uid="{01485769-7066-4A24-85FC-F96146272294}"/>
    <hyperlink ref="U119" r:id="rId931" location="!/shymonicso/status/1465201088089440260" xr:uid="{8EF5D3A4-4764-4C96-96E9-A544C6B6EA5F}"/>
    <hyperlink ref="U120" r:id="rId932" location="!/kashi4l/status/1465201097405091840" xr:uid="{26B5DDDB-4199-43B7-B056-7E0E041FCC8C}"/>
    <hyperlink ref="U121" r:id="rId933" location="!/adachics_0713/status/1465201191554453506" xr:uid="{4E96C762-8603-4CE4-AC9D-06416DD030E7}"/>
    <hyperlink ref="U122" r:id="rId934" location="!/270mikee/status/1465201205370667010" xr:uid="{ABA8B16A-5094-4101-9440-088942B90A9D}"/>
    <hyperlink ref="U123" r:id="rId935" location="!/270mikee/status/1465201205370667010" xr:uid="{783B7163-DABA-4953-AB06-FCB5A0A3A47E}"/>
    <hyperlink ref="U124" r:id="rId936" location="!/270mikee/status/1465201205370667010" xr:uid="{BC51DE97-B5BC-4908-8062-04B839336C56}"/>
    <hyperlink ref="U125" r:id="rId937" location="!/pedro_e_kim/status/1465201341421146117" xr:uid="{D68B4EDC-7915-4F2D-BA08-E817CA91CEE3}"/>
    <hyperlink ref="U126" r:id="rId938" location="!/malabaikubat/status/1465201699149205506" xr:uid="{BC42AC3A-B9F8-44D2-88A5-11B292BD1CCD}"/>
    <hyperlink ref="U127" r:id="rId939" location="!/chris5625160/status/1465201718061264896" xr:uid="{566F0AB1-9812-463F-AD09-9CDC0CFE41A4}"/>
    <hyperlink ref="U128" r:id="rId940" location="!/chris5625160/status/1465201718061264896" xr:uid="{3A3563F8-2B3D-4713-964C-24068AB37F02}"/>
    <hyperlink ref="U129" r:id="rId941" location="!/chris5625160/status/1465201628131119107" xr:uid="{46E4984C-5CA9-4449-9E67-BB40DB8DB5DB}"/>
    <hyperlink ref="U130" r:id="rId942" location="!/chris5625160/status/1465201718061264896" xr:uid="{F8CE0420-65E3-4B53-81D2-2F3AAF506740}"/>
    <hyperlink ref="U131" r:id="rId943" location="!/pandafe41092721/status/1465201733953626115" xr:uid="{38D9CD55-9E5F-4FAA-92DF-111BC844D8EC}"/>
    <hyperlink ref="U132" r:id="rId944" location="!/shoaib2215/status/1465201886999367684" xr:uid="{637A1B0B-4A2D-458B-BD53-C1218BD1F17F}"/>
    <hyperlink ref="U133" r:id="rId945" location="!/kazulavargasufc/status/1465202115186360324" xr:uid="{61478BE3-682D-4997-9F9F-26C13D1D424F}"/>
    <hyperlink ref="U134" r:id="rId946" location="!/anzacmma/status/1465199724944785415" xr:uid="{41E7A2F8-B66D-4173-9B5F-A036CF80D279}"/>
    <hyperlink ref="U135" r:id="rId947" location="!/mmafaninavan/status/1465199888224894983" xr:uid="{3547473F-4463-422F-8B2A-F86D837F39A6}"/>
    <hyperlink ref="U136" r:id="rId948" location="!/anzacmma/status/1465199724944785415" xr:uid="{3708A4A8-9EAE-4FE4-B4AB-5DA12D978922}"/>
    <hyperlink ref="U137" r:id="rId949" location="!/slipsterog/status/1465201983694852096" xr:uid="{0EFE9D94-9239-4EE3-9723-DF812984AD25}"/>
    <hyperlink ref="U138" r:id="rId950" location="!/mmafaninavan/status/1465199373248352257" xr:uid="{96565556-20C4-427B-A618-C25AF0CA076D}"/>
    <hyperlink ref="U139" r:id="rId951" location="!/mmafaninavan/status/1465199888224894983" xr:uid="{4DDA9028-54F3-4EE1-A1A4-A7691C5B55BB}"/>
    <hyperlink ref="U140" r:id="rId952" location="!/mmafaninavan/status/1465202179795562496" xr:uid="{19771617-A147-4873-A060-2293E04D72ED}"/>
    <hyperlink ref="U141" r:id="rId953" location="!/anzacmma/status/1465199724944785415" xr:uid="{FBBCD980-F0DF-4994-8E72-84436262D997}"/>
    <hyperlink ref="U142" r:id="rId954" location="!/slipsterog/status/1465201983694852096" xr:uid="{276F706F-EF66-4599-8FC3-792BE0C387D5}"/>
    <hyperlink ref="U143" r:id="rId955" location="!/mmafaninavan/status/1465199373248352257" xr:uid="{4AAA839A-7032-40EC-9FA0-06130E2E23B3}"/>
    <hyperlink ref="U144" r:id="rId956" location="!/mmafaninavan/status/1465199888224894983" xr:uid="{EE01EA6A-E74F-453D-B51E-7849F51BB67F}"/>
    <hyperlink ref="U145" r:id="rId957" location="!/mmafaninavan/status/1465202179795562496" xr:uid="{4E59E3D1-C995-4E42-BEF1-0C6145FE8C79}"/>
    <hyperlink ref="U146" r:id="rId958" location="!/anzacmma/status/1465199724944785415" xr:uid="{8D7F05CD-5D46-4083-B004-89A774950862}"/>
    <hyperlink ref="U147" r:id="rId959" location="!/slipsterog/status/1465201983694852096" xr:uid="{136D7949-EDB8-4B45-ACA4-BA11E6C5C3E3}"/>
    <hyperlink ref="U148" r:id="rId960" location="!/mmafaninavan/status/1465199373248352257" xr:uid="{B949FDC7-6858-496F-9176-F8F389B41AE3}"/>
    <hyperlink ref="U149" r:id="rId961" location="!/mmafaninavan/status/1465199888224894983" xr:uid="{B74EFBF3-3CFE-4830-8A82-92581D8513ED}"/>
    <hyperlink ref="U150" r:id="rId962" location="!/mmafaninavan/status/1465202179795562496" xr:uid="{6118D3FC-8242-442F-AE02-2780114E6EFF}"/>
    <hyperlink ref="U151" r:id="rId963" location="!/anzacmma/status/1465199724944785415" xr:uid="{14DA0191-9EA7-4BBC-801D-BE5B11280178}"/>
    <hyperlink ref="U152" r:id="rId964" location="!/slipsterog/status/1465201983694852096" xr:uid="{93C7944D-7A43-4353-9FE7-30D416B26EB3}"/>
    <hyperlink ref="U153" r:id="rId965" location="!/mmafaninavan/status/1465199373248352257" xr:uid="{D6EEA1E2-2FB8-4504-929B-472D68242587}"/>
    <hyperlink ref="U154" r:id="rId966" location="!/mmafaninavan/status/1465199888224894983" xr:uid="{62966565-677B-4198-9804-CED6352A27F6}"/>
    <hyperlink ref="U155" r:id="rId967" location="!/mmafaninavan/status/1465202179795562496" xr:uid="{FE32E296-24E5-4A68-9CE2-19AB5D7258EE}"/>
    <hyperlink ref="U156" r:id="rId968" location="!/anzacmma/status/1465199724944785415" xr:uid="{8D5D1E64-CD2E-460D-8FCD-945D93A72878}"/>
    <hyperlink ref="U157" r:id="rId969" location="!/slipsterog/status/1465201983694852096" xr:uid="{11DA364A-0932-4FA2-B4FF-22A734FCC24F}"/>
    <hyperlink ref="U158" r:id="rId970" location="!/mmafaninavan/status/1465199373248352257" xr:uid="{C8410860-FB45-40BA-B242-56D1356395AF}"/>
    <hyperlink ref="U159" r:id="rId971" location="!/mmafaninavan/status/1465199888224894983" xr:uid="{3CFEA186-B0E7-44D4-A4AE-107AA6059461}"/>
    <hyperlink ref="U160" r:id="rId972" location="!/mmafaninavan/status/1465202179795562496" xr:uid="{ECAD3E27-75ED-4A9B-8467-FB280877FC68}"/>
    <hyperlink ref="U161" r:id="rId973" location="!/anzacmma/status/1465199724944785415" xr:uid="{4B71BA2D-E63A-4088-8FCC-F8EFB0D2E396}"/>
    <hyperlink ref="U162" r:id="rId974" location="!/slipsterog/status/1465201983694852096" xr:uid="{1DA873DC-D307-4274-A924-858DDD9FF23F}"/>
    <hyperlink ref="U163" r:id="rId975" location="!/mmafaninavan/status/1465199373248352257" xr:uid="{33151F4B-C424-41B0-BD54-A8D0A516AB28}"/>
    <hyperlink ref="U164" r:id="rId976" location="!/mmafaninavan/status/1465199888224894983" xr:uid="{1508499A-E094-43AE-A0FC-D659A3100158}"/>
    <hyperlink ref="U165" r:id="rId977" location="!/mmafaninavan/status/1465202179795562496" xr:uid="{5EBE9181-A2F6-4561-8FB3-A2E47BEAE719}"/>
    <hyperlink ref="U166" r:id="rId978" location="!/anzacmma/status/1465199724944785415" xr:uid="{B7E9495E-0CF3-4E1F-95F6-56C7AED6DBAB}"/>
    <hyperlink ref="U167" r:id="rId979" location="!/slipsterog/status/1465201983694852096" xr:uid="{DAE267AF-4F8D-435C-8932-145F558B4C54}"/>
    <hyperlink ref="U168" r:id="rId980" location="!/mmafaninavan/status/1465199373248352257" xr:uid="{8E09281F-FA3D-4F30-A3CA-A6BEB7109E27}"/>
    <hyperlink ref="U169" r:id="rId981" location="!/mmafaninavan/status/1465199888224894983" xr:uid="{6363EC1B-CF73-4BEE-B8BD-33317ECAFC5E}"/>
    <hyperlink ref="U170" r:id="rId982" location="!/mmafaninavan/status/1465202179795562496" xr:uid="{268B3CDC-4215-4CF6-ABF2-B1D67405B158}"/>
    <hyperlink ref="U171" r:id="rId983" location="!/anzacmma/status/1465199724944785415" xr:uid="{F8B1EACD-D7FB-4D55-842E-7B3B3E280418}"/>
    <hyperlink ref="U172" r:id="rId984" location="!/slipsterog/status/1465201983694852096" xr:uid="{C28F866C-5611-4369-8B59-96608082C208}"/>
    <hyperlink ref="U173" r:id="rId985" location="!/mmafaninavan/status/1465199373248352257" xr:uid="{4C53806F-D12F-4098-96AD-1C45FFEFBD6C}"/>
    <hyperlink ref="U174" r:id="rId986" location="!/mmafaninavan/status/1465199888224894983" xr:uid="{479592DD-5DAD-4B1D-8FD6-0A6F2514C260}"/>
    <hyperlink ref="U175" r:id="rId987" location="!/mmafaninavan/status/1465202179795562496" xr:uid="{B451925F-8A71-4294-927E-DD80CDB8CFFF}"/>
    <hyperlink ref="U176" r:id="rId988" location="!/slipsterog/status/1465201983694852096" xr:uid="{6DD562EE-243F-4442-A2FF-4CD1DBAA348D}"/>
    <hyperlink ref="U177" r:id="rId989" location="!/mmafaninavan/status/1465202179795562496" xr:uid="{4419D875-5B68-4C49-8E18-35415084D594}"/>
    <hyperlink ref="U178" r:id="rId990" location="!/mindooze/status/1465202224800624643" xr:uid="{A654DEE8-48FB-4688-8EC9-2D32B6716783}"/>
    <hyperlink ref="U179" r:id="rId991" location="!/mindooze/status/1465202236062318592" xr:uid="{672212A4-60BF-4BB1-91D1-405F888630ED}"/>
    <hyperlink ref="U180" r:id="rId992" location="!/jefflex5/status/1465202384657952770" xr:uid="{FA848093-9BC1-4C42-8FB5-D61C0639D313}"/>
    <hyperlink ref="U181" r:id="rId993" location="!/jefflex5/status/1465202384657952770" xr:uid="{5133FAAB-88F2-4FCF-B331-1A3EB36F8DA9}"/>
    <hyperlink ref="U182" r:id="rId994" location="!/helpline/status/1465202431956959232" xr:uid="{610DE307-0A98-4352-8D4A-B3ADCC2DA65C}"/>
    <hyperlink ref="U183" r:id="rId995" location="!/s_mah/status/1465202531710038016" xr:uid="{D84C9996-DE4C-4097-88A5-8778094E220F}"/>
    <hyperlink ref="U184" r:id="rId996" location="!/luisvelez131/status/1465202563914113029" xr:uid="{BD4932DC-CAE6-4A35-82EB-787977389F7F}"/>
    <hyperlink ref="U185" r:id="rId997" location="!/blowoutbuzz/status/1465202615151521793" xr:uid="{F29AD2E1-888A-4D44-BE1E-7A1C1FDF9C0D}"/>
    <hyperlink ref="U186" r:id="rId998" location="!/crizzjohnn/status/1465202664870875137" xr:uid="{5802275A-F50E-4A33-9A58-577EE78DC018}"/>
    <hyperlink ref="U187" r:id="rId999" location="!/rtsmallstreams/status/1465202672714371072" xr:uid="{2DF88842-C9B3-49EC-9C24-0B9650F17D86}"/>
    <hyperlink ref="U188" r:id="rId1000" location="!/rtsmallstreams/status/1465202672714371072" xr:uid="{63D47298-3BD5-44C7-A40D-9F2F2CAFE48C}"/>
    <hyperlink ref="U189" r:id="rId1001" location="!/rtsmallstreams/status/1465202672714371072" xr:uid="{DBF01003-8BD9-4FED-A8DA-13F167385DE4}"/>
    <hyperlink ref="U190" r:id="rId1002" location="!/rtsmallstreams/status/1465202672714371072" xr:uid="{B50F789D-39C3-46CE-9B80-E53431AD1300}"/>
    <hyperlink ref="U191" r:id="rId1003" location="!/rtsmallstreams/status/1465202672714371072" xr:uid="{81EFB5EF-2D6C-4D06-A460-9043214BBF9F}"/>
    <hyperlink ref="U192" r:id="rId1004" location="!/rtsmallstreams/status/1465202672714371072" xr:uid="{F7CBC656-A815-4C68-A055-DAEBB94043F6}"/>
    <hyperlink ref="U193" r:id="rId1005" location="!/rtsmallstreams/status/1465202672714371072" xr:uid="{C67D765E-F569-4CD7-B0FD-0089C70A75BE}"/>
    <hyperlink ref="U194" r:id="rId1006" location="!/waywardprairie/status/1465202715856826374" xr:uid="{7E6CDDEE-34D5-4AA6-ADB1-65F13F3D4CC2}"/>
    <hyperlink ref="U195" r:id="rId1007" location="!/waywardprairie/status/1465202715856826374" xr:uid="{878EBDD8-3844-45A1-8B5D-B890C12203CA}"/>
    <hyperlink ref="U196" r:id="rId1008" location="!/bklaeren/status/1465202801265582087" xr:uid="{F5993511-1110-4FDE-8FB4-1ECCFA24DAD4}"/>
    <hyperlink ref="U197" r:id="rId1009" location="!/bklaeren/status/1465202801265582087" xr:uid="{5F9B20F2-368B-4928-95AE-5E190EEA15E5}"/>
    <hyperlink ref="U198" r:id="rId1010" location="!/wwwanpaus/status/1465202827626782721" xr:uid="{633C1E8E-2D09-41C2-BE6D-B81340D59054}"/>
    <hyperlink ref="U199" r:id="rId1011" location="!/wwwanpaus/status/1465202827626782721" xr:uid="{DA5380CA-0071-4809-8C9E-815EE73D6153}"/>
    <hyperlink ref="U200" r:id="rId1012" location="!/wwwanpaus/status/1465202827626782721" xr:uid="{B38DF1F7-818E-4464-822C-898F8332285A}"/>
    <hyperlink ref="U201" r:id="rId1013" location="!/wwwanpaus/status/1465202827626782721" xr:uid="{11EE7B84-AF46-4C13-8034-39381351F5DB}"/>
    <hyperlink ref="U202" r:id="rId1014" location="!/wwwanpaus/status/1465202827626782721" xr:uid="{7973F300-C579-4549-AD55-165864F32B3A}"/>
    <hyperlink ref="U203" r:id="rId1015" location="!/wwwanpaus/status/1465202827626782721" xr:uid="{20F50BCA-0166-4702-B6D2-31B227EC4A84}"/>
    <hyperlink ref="U204" r:id="rId1016" location="!/wwwanpaus/status/1465202827626782721" xr:uid="{18AB3A31-A48E-49CE-9D77-7E034A932EA5}"/>
    <hyperlink ref="U205" r:id="rId1017" location="!/usamix3/status/1465202843670003717" xr:uid="{9F17C3CD-FE1E-49BE-B694-4E9DB17235E9}"/>
    <hyperlink ref="U206" r:id="rId1018" location="!/ufc_junkie89/status/1465202834647965700" xr:uid="{5739498E-5FF7-47C0-8F91-E4EA6948A44F}"/>
    <hyperlink ref="U207" r:id="rId1019" location="!/ufc_junkie89/status/1465202915749076997" xr:uid="{FA73B09E-E919-4FD0-A1B0-510E57219999}"/>
    <hyperlink ref="U208" r:id="rId1020" location="!/karma_smackdown/status/1465203073433759749" xr:uid="{76255DBD-876B-453A-9B55-2FC0F946555B}"/>
    <hyperlink ref="U209" r:id="rId1021" location="!/mmafuxks209/status/1465203104597614599" xr:uid="{1B23D45B-B63C-45B3-ABB8-7BC033C6E532}"/>
    <hyperlink ref="U210" r:id="rId1022" location="!/fanbolero/status/1465203216736473093" xr:uid="{DC84ECF2-AF31-4688-B448-5720C96E7DE2}"/>
    <hyperlink ref="U211" r:id="rId1023" location="!/gothishcatgirl/status/1465203280775200773" xr:uid="{80452B83-836D-4DE9-9C78-766182F507E7}"/>
    <hyperlink ref="U212" r:id="rId1024" location="!/gothishcatgirl/status/1465203280775200773" xr:uid="{F070CCAF-772E-48D9-95A9-39E903C3AB42}"/>
    <hyperlink ref="U213" r:id="rId1025" location="!/gothishcatgirl/status/1465203280775200773" xr:uid="{3713E0AA-8B8B-4EA5-AA00-1BF5F1393AC5}"/>
    <hyperlink ref="U214" r:id="rId1026" location="!/gothishcatgirl/status/1465203280775200773" xr:uid="{22BE9458-0980-4A08-BD93-43F1AD48E189}"/>
    <hyperlink ref="U215" r:id="rId1027" location="!/foot_basket/status/1465203369988001795" xr:uid="{595EAF2F-A9E2-46CE-83D7-78EADEFC2AC4}"/>
    <hyperlink ref="U216" r:id="rId1028" location="!/echeves2/status/1465202829572902914" xr:uid="{6ECE474C-2750-49CA-A1B4-A6B07B9E1807}"/>
    <hyperlink ref="U217" r:id="rId1029" location="!/echeves2/status/1465202829572902914" xr:uid="{F5B1D2D9-22A6-4A9F-A3DB-20940D9149AF}"/>
    <hyperlink ref="U218" r:id="rId1030" location="!/echeves2/status/1465202829572902914" xr:uid="{037BE487-035D-4D43-A885-3C4EE02DC9D2}"/>
    <hyperlink ref="U219" r:id="rId1031" location="!/echeves2/status/1465203431442771975" xr:uid="{8DC35B1F-4AD9-49E5-B4AF-45FA4E2F26C3}"/>
    <hyperlink ref="U220" r:id="rId1032" location="!/wangyfcomedi/status/1465203469296365569" xr:uid="{3A2A6B3D-370B-4363-84E7-6041B90CCFC4}"/>
    <hyperlink ref="U221" r:id="rId1033" location="!/noodlehotpot/status/1465203565140480003" xr:uid="{25B8048B-3556-4236-8033-822F07FB8018}"/>
    <hyperlink ref="U222" r:id="rId1034" location="!/beastnation2019/status/1465203849229074435" xr:uid="{059AD2DE-95A0-47D0-B6A5-3C2B43E3B27D}"/>
    <hyperlink ref="U223" r:id="rId1035" location="!/beastnation2019/status/1465203849229074435" xr:uid="{5D4B13B1-BB96-4D38-8497-413506542268}"/>
    <hyperlink ref="U224" r:id="rId1036" location="!/kshaunblunt/status/1465198844354830338" xr:uid="{830B4F37-5519-49D9-8A48-A3475E58BE37}"/>
    <hyperlink ref="U225" r:id="rId1037" location="!/kshaunblunt/status/1465198844354830338" xr:uid="{DC10F7A9-8613-4B20-9C9B-8A32D00188BB}"/>
    <hyperlink ref="U226" r:id="rId1038" location="!/kshaunblunt/status/1465199244713750533" xr:uid="{EFD3816C-3A1E-42C1-B0EB-16015EEB82DE}"/>
    <hyperlink ref="U227" r:id="rId1039" location="!/kshaunblunt/status/1465199244713750533" xr:uid="{684764DA-0D29-4D1F-BAD7-FDC3D1B79D5B}"/>
    <hyperlink ref="U228" r:id="rId1040" location="!/kshaunblunt/status/1465203863854616576" xr:uid="{681C815B-7787-48B4-B7A0-2C20E933739A}"/>
    <hyperlink ref="U229" r:id="rId1041" location="!/kshaunblunt/status/1465203863854616576" xr:uid="{2F3CE334-3CD5-415A-B3FD-3FE85CC0A38A}"/>
    <hyperlink ref="U230" r:id="rId1042" location="!/ryomendokusai/status/1465203919265484801" xr:uid="{DC330800-F1C2-49C8-8054-78FE8FB424E0}"/>
    <hyperlink ref="U231" r:id="rId1043" location="!/burkley_c/status/1465204038262214668" xr:uid="{66C10220-B3D2-4A2B-A595-F685AF766F7D}"/>
    <hyperlink ref="U232" r:id="rId1044" location="!/burkley_c/status/1465204038262214668" xr:uid="{C66EBE75-95C5-42C8-B7C8-882265F072AB}"/>
    <hyperlink ref="U233" r:id="rId1045" location="!/officalaustin75/status/1465202934887501825" xr:uid="{6FC424AF-1CF9-4CBD-8804-9F1CCB0AB56E}"/>
    <hyperlink ref="U234" r:id="rId1046" location="!/officalaustin75/status/1465203012209500161" xr:uid="{D576D0E7-26E3-4D8D-9E18-71D0E6A1E2E4}"/>
    <hyperlink ref="U235" r:id="rId1047" location="!/officalaustin75/status/1465203075715506180" xr:uid="{C376DD9D-6BB1-459B-B1AF-91E032B89D25}"/>
    <hyperlink ref="U236" r:id="rId1048" location="!/officalaustin75/status/1465203154501312512" xr:uid="{9EF58D8B-AA4D-4A8C-80F0-FD5E6E6C4A05}"/>
    <hyperlink ref="U237" r:id="rId1049" location="!/officalaustin75/status/1465203229487079424" xr:uid="{AFD35C40-DF59-42AA-96BE-8E56B7A03943}"/>
    <hyperlink ref="U238" r:id="rId1050" location="!/officalaustin75/status/1465203326174187525" xr:uid="{FA2042F5-1F37-4286-83F9-DC2842598B5C}"/>
    <hyperlink ref="U239" r:id="rId1051" location="!/officalaustin75/status/1465203619154698250" xr:uid="{7C7D3DBD-56CC-4092-8253-D755030C7F3B}"/>
    <hyperlink ref="U240" r:id="rId1052" location="!/officalaustin75/status/1465203707637686277" xr:uid="{AA52DE40-F378-42AF-9F22-7612070BBB45}"/>
    <hyperlink ref="U241" r:id="rId1053" location="!/officalaustin75/status/1465203801380376577" xr:uid="{A6414C5B-5DB5-4D9B-ADB5-6C7E1F358EF3}"/>
    <hyperlink ref="U242" r:id="rId1054" location="!/officalaustin75/status/1465203896473645059" xr:uid="{3DA2C32B-E938-44EA-BDCE-535DCA6E7ADC}"/>
    <hyperlink ref="U243" r:id="rId1055" location="!/officalaustin75/status/1465204010558783490" xr:uid="{BA5F59FB-B47E-4639-BB1B-17FA928EA303}"/>
    <hyperlink ref="U244" r:id="rId1056" location="!/officalaustin75/status/1465204085469052932" xr:uid="{0ADF03D1-8EA7-4399-8CDE-AC66F9587814}"/>
    <hyperlink ref="U245" r:id="rId1057" location="!/classifiedmma/status/1465204073205014530" xr:uid="{B3ADABDB-E45C-4563-B26C-8F961D439644}"/>
    <hyperlink ref="U246" r:id="rId1058" location="!/classifiedmma/status/1465204105312444416" xr:uid="{7E47CEB3-3FB8-482F-9681-910A6371B322}"/>
    <hyperlink ref="U247" r:id="rId1059" location="!/indysport/status/1465204125034074117" xr:uid="{E53105FE-F7AA-480F-BBE4-75A4BDC7B30C}"/>
    <hyperlink ref="U248" r:id="rId1060" location="!/yeokbo/status/1465204434602917889" xr:uid="{BD6B47B6-9798-43CE-9A12-94E3F990CDD8}"/>
    <hyperlink ref="U249" r:id="rId1061" location="!/420mmapicks/status/1465204460263669760" xr:uid="{82AB7D3B-9D9A-407E-A9DE-F0D079C22579}"/>
    <hyperlink ref="U250" r:id="rId1062" location="!/donfigure12/status/1465205166999846915" xr:uid="{6FEDC223-939F-4AFC-8BA9-D124737C7712}"/>
    <hyperlink ref="U251" r:id="rId1063" location="!/donfigure12/status/1465205166999846915" xr:uid="{B806C641-4298-4BAF-B356-D37AB0244F75}"/>
    <hyperlink ref="U252" r:id="rId1064" location="!/sinabro0106/status/1465205301766807553" xr:uid="{85EC1695-9EEF-4AD4-B399-826D0362CD7B}"/>
    <hyperlink ref="U253" r:id="rId1065" location="!/crybchell/status/1465205341923299328" xr:uid="{FFBC3130-821E-468A-A027-D8A416BFDCF1}"/>
    <hyperlink ref="U254" r:id="rId1066" location="!/nrlpicks/status/1465205354212462593" xr:uid="{1CE55AC7-F2AF-4A9A-8658-041A90A33871}"/>
    <hyperlink ref="U255" r:id="rId1067" location="!/nrlpicks/status/1465205354212462593" xr:uid="{93D793F0-48D1-4AD8-97C5-0E3086401BAA}"/>
    <hyperlink ref="U256" r:id="rId1068" location="!/nrlpicks/status/1465205354212462593" xr:uid="{F222D400-8A50-4053-81E0-365EDF1461EA}"/>
    <hyperlink ref="U257" r:id="rId1069" location="!/isaacroyel/status/1465205424722898946" xr:uid="{AEFAD27C-4A04-4423-A10C-8CFF28FC46E3}"/>
    <hyperlink ref="U258" r:id="rId1070" location="!/patrick_mma_/status/1465205759231160330" xr:uid="{AC90F390-7F8D-4C12-AFC3-FF139083484B}"/>
    <hyperlink ref="U259" r:id="rId1071" location="!/mmasaelite/status/1465205781016547330" xr:uid="{CAE729A5-398C-4C6E-BFD3-701DAFC82076}"/>
    <hyperlink ref="U260" r:id="rId1072" location="!/mmasaelite/status/1465205781016547330" xr:uid="{3BF2D14D-EC6E-4BFB-8698-61FB72368966}"/>
    <hyperlink ref="U261" r:id="rId1073" location="!/kusamura_eisei/status/1465205792278126595" xr:uid="{FD914539-E4E3-4BB5-9083-47692FFB3E00}"/>
    <hyperlink ref="U262" r:id="rId1074" location="!/shankslz/status/1465205994829533187" xr:uid="{6EA34F84-4C15-4137-B6CF-31F9907EEB06}"/>
    <hyperlink ref="U263" r:id="rId1075" location="!/kimurasweden/status/1465206002022760448" xr:uid="{1D34DECA-130E-4E61-B717-7516465419F8}"/>
    <hyperlink ref="U264" r:id="rId1076" location="!/rafif_botak/status/1465206009798922249" xr:uid="{F84B3D36-153C-4F96-8960-AE95A9C922DF}"/>
    <hyperlink ref="U265" r:id="rId1077" location="!/rafif_botak/status/1465206009798922249" xr:uid="{E280C7B4-CF20-4106-9259-F55D450E4636}"/>
    <hyperlink ref="U266" r:id="rId1078" location="!/guavaji_/status/1465206038148403203" xr:uid="{69581E22-66AB-4AF6-BF4F-3690391909D9}"/>
    <hyperlink ref="U267" r:id="rId1079" location="!/guavaji_/status/1465206038148403203" xr:uid="{45BAEBB5-9AF0-44DC-84C6-9D053D8C4092}"/>
    <hyperlink ref="U268" r:id="rId1080" location="!/guavaji_/status/1465206038148403203" xr:uid="{B2EC6EF1-A9FB-44F1-89EA-D2DD43312609}"/>
    <hyperlink ref="U269" r:id="rId1081" location="!/batingaws/status/1465206120570519558" xr:uid="{CD25E330-5635-4C17-904A-4A54A66B3518}"/>
    <hyperlink ref="U270" r:id="rId1082" location="!/batingaws/status/1465206120570519558" xr:uid="{43FB17A6-532B-4BE7-AEFF-1AD4684E0520}"/>
    <hyperlink ref="U271" r:id="rId1083" location="!/_salt_burn_/status/1465206181001977857" xr:uid="{37A211EE-FCE6-4386-9F45-5628F6FFB178}"/>
    <hyperlink ref="U272" r:id="rId1084" location="!/lucky_elel/status/1465206401093963783" xr:uid="{EFEB4072-DD6E-4BD7-9A7F-8844B9F98C26}"/>
    <hyperlink ref="U273" r:id="rId1085" location="!/fate_jagabee/status/1465206484996792321" xr:uid="{53464DA7-0885-472F-BB6A-9BCDEB03D25D}"/>
    <hyperlink ref="U274" r:id="rId1086" location="!/karrbren/status/1465206566001405961" xr:uid="{B3E5EF5E-4610-47CC-9CAC-435D92C879F4}"/>
    <hyperlink ref="U275" r:id="rId1087" location="!/surouninoira/status/1465206668807921664" xr:uid="{87B75D40-2E89-4DB2-B8E7-F035D8C87BEA}"/>
    <hyperlink ref="U276" r:id="rId1088" location="!/captain_ufc/status/1465206634389639169" xr:uid="{AE6355D8-82C1-40D2-A5BE-F747796E9F81}"/>
    <hyperlink ref="U277" r:id="rId1089" location="!/captain_ufc/status/1465206644464312330" xr:uid="{41B9FDEE-5201-41A4-9FED-8E1DD5883A5C}"/>
    <hyperlink ref="U278" r:id="rId1090" location="!/captain_ufc/status/1465206658070687744" xr:uid="{2D746A3E-5EB0-44C6-A65D-79FED741EACF}"/>
    <hyperlink ref="U279" r:id="rId1091" location="!/captain_ufc/status/1465206694410133509" xr:uid="{E81E7094-63F7-4A91-A097-B459B92C2150}"/>
    <hyperlink ref="U280" r:id="rId1092" location="!/captain_ufc/status/1465206709039865857" xr:uid="{18E2F3DC-1C4C-4610-8F53-4F1C48EAEFAD}"/>
    <hyperlink ref="U281" r:id="rId1093" location="!/captain_ufc/status/1465206733203197954" xr:uid="{7A06AD98-763C-4652-830B-A94EDAE52C1D}"/>
    <hyperlink ref="U282" r:id="rId1094" location="!/captain_ufc/status/1465206748210417675" xr:uid="{5959444E-85EF-4E2C-B3AD-0AFAC4DE6C92}"/>
    <hyperlink ref="U283" r:id="rId1095" location="!/captain_ufc/status/1465206785032302595" xr:uid="{DB02D5D5-219F-40C7-B7E4-5A4B0B1008F9}"/>
    <hyperlink ref="U284" r:id="rId1096" location="!/rainstrad/status/1465206788400107522" xr:uid="{438B2425-DE09-43CC-9A3A-845E04B48574}"/>
    <hyperlink ref="U285" r:id="rId1097" location="!/peoplerpeople4/status/1465206835212795914" xr:uid="{E08DE99B-82D2-4E76-83E8-59B92839F909}"/>
    <hyperlink ref="U286" r:id="rId1098" location="!/erikbetsfights/status/1465206935255355397" xr:uid="{0D576C80-D637-4E13-BFFA-475E9AB32CCF}"/>
    <hyperlink ref="U287" r:id="rId1099" location="!/aoi114514box/status/1465206949725683717" xr:uid="{56E2B04E-45CF-4001-99B0-84AE16E8A342}"/>
    <hyperlink ref="U288" r:id="rId1100" location="!/elickflow/status/1465207008802467857" xr:uid="{C537260A-5040-41EA-A3A6-E9E1752684D2}"/>
    <hyperlink ref="U289" r:id="rId1101" location="!/dendeweg/status/1465207314936442883" xr:uid="{86AF730F-3EE1-4775-856E-EF9F185B2E40}"/>
    <hyperlink ref="U290" r:id="rId1102" location="!/kantbtamed/status/1465207337866649600" xr:uid="{5F2B83B7-6303-439E-A5CE-4078FA518F5B}"/>
    <hyperlink ref="U291" r:id="rId1103" location="!/thegladiatorufc/status/1465207373656698881" xr:uid="{930A4D6A-3189-49AD-AF5D-356730A43FE6}"/>
    <hyperlink ref="U292" r:id="rId1104" location="!/gavindre27/status/1465207443781156864" xr:uid="{C912BFE8-8CA6-49D0-BD7D-9B6C0F99451A}"/>
    <hyperlink ref="U293" r:id="rId1105" location="!/jayski711/status/1465207463100268544" xr:uid="{F6EB095B-CE07-45AF-9C49-340B973A1993}"/>
    <hyperlink ref="U294" r:id="rId1106" location="!/cm_fights/status/1465207468917731331" xr:uid="{AD206A49-C95E-4312-A22C-6645E55B0C20}"/>
    <hyperlink ref="U295" r:id="rId1107" location="!/romeoams1/status/1465207641060388866" xr:uid="{C61EE0FF-693C-44ED-8159-2459C2993C19}"/>
    <hyperlink ref="U296" r:id="rId1108" location="!/romeoams1/status/1465207641060388866" xr:uid="{3EC2A4B1-38C6-45EB-A4BC-79217EB0B94B}"/>
    <hyperlink ref="U297" r:id="rId1109" location="!/aromeroxvii/status/1465207710312448003" xr:uid="{CF796EF1-A60C-495E-86DF-6F845D48500A}"/>
    <hyperlink ref="U298" r:id="rId1110" location="!/aromeroxvii/status/1465207710312448003" xr:uid="{856FDC49-C7BE-486B-AC26-09B70B2141C2}"/>
    <hyperlink ref="U299" r:id="rId1111" location="!/aromeroxvii/status/1465207710312448003" xr:uid="{3BB476E2-699A-406C-A91F-9263BEF6D420}"/>
    <hyperlink ref="U300" r:id="rId1112" location="!/moch_thrath/status/1465207725655158791" xr:uid="{21328C0A-95DC-414A-BCCA-F0503256DD74}"/>
    <hyperlink ref="U301" r:id="rId1113" location="!/moch_thrath/status/1465207736811941890" xr:uid="{37DF7B7B-78BD-4BF8-9605-2A9E59FF8FC0}"/>
    <hyperlink ref="U302" r:id="rId1114" location="!/xiecheze/status/1465207737340420101" xr:uid="{D344A626-522D-4920-AA87-EA10CC7DB516}"/>
    <hyperlink ref="U303" r:id="rId1115" location="!/estebanwinch/status/1465207746647703553" xr:uid="{65DAEE91-5FA8-4D5D-9C34-ED32E1649BFC}"/>
    <hyperlink ref="U304" r:id="rId1116" location="!/estebanwinch/status/1465207746647703553" xr:uid="{DF7C0D14-CA7E-4AA4-A33A-BAD178FD8D55}"/>
    <hyperlink ref="U305" r:id="rId1117" location="!/dekuplace/status/1465207776213274629" xr:uid="{54B2CB21-DDB4-46FA-AA03-5D641ADD349C}"/>
    <hyperlink ref="U306" r:id="rId1118" location="!/dekuplace/status/1465207840600068099" xr:uid="{BAEE5860-41DB-411D-8D1D-6ABE8BD87DA4}"/>
    <hyperlink ref="U307" r:id="rId1119" location="!/johnny200018/status/1465207934720233473" xr:uid="{72DC7EE3-96A8-4387-ABC9-FB0705AB066C}"/>
    <hyperlink ref="U308" r:id="rId1120" location="!/qgapu2/status/1465207952843821056" xr:uid="{868244FB-A588-4DF1-B00E-7466E8F91A83}"/>
    <hyperlink ref="U309" r:id="rId1121" location="!/martin23kings/status/1465207963501555717" xr:uid="{9C90215E-602B-4326-A95B-C384F875BFA9}"/>
    <hyperlink ref="U310" r:id="rId1122" location="!/kaeri____tai/status/1465208160398970880" xr:uid="{ED94D992-5C24-4D0A-A25F-6FD1B8C8A1F4}"/>
    <hyperlink ref="U311" r:id="rId1123" location="!/l_z_a/status/1465208346877825025" xr:uid="{9877232F-3CFF-431F-B49C-364AE1AFA028}"/>
    <hyperlink ref="U312" r:id="rId1124" location="!/bigboycamacho/status/1465208353303379970" xr:uid="{857F4E64-4F8D-47FA-8498-1C7361FE9EFB}"/>
    <hyperlink ref="U313" r:id="rId1125" location="!/danijm7/status/1465208380839055362" xr:uid="{0C66950E-70EC-45EC-A11D-B70FFDC11469}"/>
    <hyperlink ref="U314" r:id="rId1126" location="!/danijm7/status/1465208380839055362" xr:uid="{AEE070BE-B1A3-4292-8326-A13CA8B1F006}"/>
    <hyperlink ref="U315" r:id="rId1127" location="!/rodneyashley/status/1465208645076013061" xr:uid="{1CE21B5D-5434-4731-B9E7-36FE1BFBD856}"/>
    <hyperlink ref="U316" r:id="rId1128" location="!/rodneyashley/status/1465208645076013061" xr:uid="{E7055AA2-070F-4710-8D9D-9DA92913C9AF}"/>
    <hyperlink ref="U317" r:id="rId1129" location="!/rodneyashley/status/1465208645076013061" xr:uid="{1FA907A2-253C-4427-856B-653D425511B9}"/>
    <hyperlink ref="U318" r:id="rId1130" location="!/k_trpgonly/status/1465208692412850177" xr:uid="{CF24C75C-B1BE-4456-AEFF-052E7916A3D8}"/>
    <hyperlink ref="U319" r:id="rId1131" location="!/vargnarvii/status/1465208717058576385" xr:uid="{CD9FC2BC-72B5-4D07-A3EA-69BE0FFE6FCB}"/>
    <hyperlink ref="U320" r:id="rId1132" location="!/vargnarvii/status/1465208717058576385" xr:uid="{02AD47EC-5828-4ADB-9055-BBB06850B70C}"/>
    <hyperlink ref="U321" r:id="rId1133" location="!/authentikmindz/status/1465208867298676736" xr:uid="{CF5DACBF-0DBD-4D84-A90B-FC94CFA2D7B4}"/>
    <hyperlink ref="U322" r:id="rId1134" location="!/meteoraspractor/status/1465209332224700418" xr:uid="{1590DA79-7C1A-4D79-8F64-50F250BA6C83}"/>
    <hyperlink ref="U323" r:id="rId1135" location="!/freddycarbs/status/1465209520347566081" xr:uid="{4A363503-6E3A-44FE-A881-073D51D5A5E0}"/>
    <hyperlink ref="U324" r:id="rId1136" location="!/freddycarbs/status/1465209520347566081" xr:uid="{ADB7A78A-2F20-4951-9A8F-3B456DD2F143}"/>
    <hyperlink ref="U325" r:id="rId1137" location="!/afarangwhocares/status/1465209571719495681" xr:uid="{926A3B25-26F3-4A8E-A414-4639848770C8}"/>
    <hyperlink ref="U326" r:id="rId1138" location="!/sznrqyuewfo4m3v/status/1465209603155660800" xr:uid="{5A079E07-1129-40C4-8D82-946A2EB89B6D}"/>
    <hyperlink ref="U327" r:id="rId1139" location="!/gwang_dil/status/1465209619773415431" xr:uid="{DAD310D4-6341-4BCA-9BC9-423D3E11EAA3}"/>
    <hyperlink ref="U328" r:id="rId1140" location="!/ufc_az/status/1465209690317545473" xr:uid="{28CFFF34-E9B1-4AC3-919E-8CF0EA917E2D}"/>
    <hyperlink ref="U329" r:id="rId1141" location="!/eraserby/status/1465199366113738766" xr:uid="{B45237BF-08C0-4C09-B72E-E530FE64AB4E}"/>
    <hyperlink ref="U330" r:id="rId1142" location="!/eraserby/status/1465209795493908481" xr:uid="{8705EEA9-11A0-4ABA-A0C9-B52B59D1C1C5}"/>
    <hyperlink ref="U331" r:id="rId1143" location="!/eraserby/status/1465209795493908481" xr:uid="{4F209860-C88C-486B-8910-F456D43894D9}"/>
    <hyperlink ref="U332" r:id="rId1144" location="!/eraserby/status/1465199234928553992" xr:uid="{5872EB2E-1FF7-474D-BE50-B555A5ECA31F}"/>
    <hyperlink ref="U333" r:id="rId1145" location="!/eraserby/status/1465199366113738766" xr:uid="{C960D15A-BCF2-47E7-B66A-91553F848552}"/>
    <hyperlink ref="U334" r:id="rId1146" location="!/s_jogador05/status/1465209817895743489" xr:uid="{1F0D2C20-000C-4967-B7AD-8D8BB703405C}"/>
    <hyperlink ref="U335" r:id="rId1147" location="!/nya_oooooong/status/1465209818172444675" xr:uid="{6B1153BD-57AC-4C04-B50F-2DDA802BE143}"/>
    <hyperlink ref="U336" r:id="rId1148" location="!/matteopoto/status/1465209904956952579" xr:uid="{E834A8B4-DA27-4CBC-81E6-5235B979E213}"/>
    <hyperlink ref="U337" r:id="rId1149" location="!/matteopoto/status/1465209904956952579" xr:uid="{0B828FE0-DBD3-43FA-99DE-5088E107B2AD}"/>
    <hyperlink ref="U338" r:id="rId1150" location="!/matteopoto/status/1465209904956952579" xr:uid="{4243733F-CE87-43CD-8A31-25D74619CF34}"/>
    <hyperlink ref="U339" r:id="rId1151" location="!/titane82855434/status/1465210076172468229" xr:uid="{33D04A05-506C-41CA-9EE4-E70B2762A345}"/>
    <hyperlink ref="U340" r:id="rId1152" location="!/hiroyuki_ota13/status/1465207816566689795" xr:uid="{7F11B79B-0C72-467B-B02C-27B2DA55C246}"/>
    <hyperlink ref="U341" r:id="rId1153" location="!/hiroyuki_ota13/status/1465209529407197189" xr:uid="{7F0AE645-0872-4359-BD2F-D0119ADFE9C7}"/>
    <hyperlink ref="U342" r:id="rId1154" location="!/hiroyuki_ota13/status/1465210143889494017" xr:uid="{92973CA3-0FFA-4D77-9CB3-9683C801EDE5}"/>
    <hyperlink ref="U343" r:id="rId1155" location="!/dataaugmented/status/1465210175506173961" xr:uid="{16A6FC18-B9A7-4C61-B051-5C963F819D8E}"/>
    <hyperlink ref="U344" r:id="rId1156" location="!/dataaugmented/status/1465210175506173961" xr:uid="{0E2E50CF-495E-4DE3-8C3D-2988A04193F5}"/>
    <hyperlink ref="U345" r:id="rId1157" location="!/letstakeshrooms/status/1465210301989543943" xr:uid="{F42A72CB-693E-4FBD-8AE0-8B4208A34116}"/>
    <hyperlink ref="U346" r:id="rId1158" location="!/hcj7656/status/1465210144824954882" xr:uid="{EC1182EE-7040-42CE-A172-EF1EF28CA682}"/>
    <hyperlink ref="U347" r:id="rId1159" location="!/hcj7656/status/1465210144824954882" xr:uid="{6DEF96CD-D757-4493-B2A2-4265494BE6E8}"/>
    <hyperlink ref="U348" r:id="rId1160" location="!/hcj7656/status/1465210399721144320" xr:uid="{0A0A3D60-6D8A-4F78-A2F4-47ED880F08EA}"/>
    <hyperlink ref="U349" r:id="rId1161" location="!/hcj7656/status/1465210144824954882" xr:uid="{2E706999-0736-4C06-A879-30B2AD562D67}"/>
    <hyperlink ref="U350" r:id="rId1162" location="!/hcj7656/status/1465210144824954882" xr:uid="{3871894D-1E39-4FC3-BBF9-F47C7B3E190D}"/>
    <hyperlink ref="U351" r:id="rId1163" location="!/hcj7656/status/1465210399721144320" xr:uid="{1967A522-E017-4F53-845C-1A910B642281}"/>
    <hyperlink ref="U352" r:id="rId1164" location="!/brian57174698/status/1465210693519495172" xr:uid="{20300877-A2ED-4823-A7B1-469FD375A51C}"/>
    <hyperlink ref="U353" r:id="rId1165" location="!/brian57174698/status/1465210693519495172" xr:uid="{3B22360B-3AF1-41FF-AF6C-37D2E265AEA6}"/>
    <hyperlink ref="U354" r:id="rId1166" location="!/tokyo_cabal/status/1465210728655192069" xr:uid="{0652A705-FF9C-4992-92B0-E64CEDBE7E79}"/>
    <hyperlink ref="U355" r:id="rId1167" location="!/fljuemnw3pyp9th/status/1465210958213566467" xr:uid="{125A68C1-AF5B-4598-AE5C-DB342FED9C33}"/>
    <hyperlink ref="U356" r:id="rId1168" location="!/pritch91/status/1465210976026996740" xr:uid="{8CACC38B-D2C0-4CD8-8EB7-68E0AAC3877D}"/>
    <hyperlink ref="U357" r:id="rId1169" location="!/pritch91/status/1465210978111569921" xr:uid="{F598AE11-3232-4CD4-982A-7B78AA3D7A94}"/>
    <hyperlink ref="U358" r:id="rId1170" location="!/ya_meis/status/1465211038056386562" xr:uid="{E9E158D6-5423-4B29-A3CD-BC33C6E632E8}"/>
    <hyperlink ref="U359" r:id="rId1171" location="!/nzakkyyf/status/1465211100652179461" xr:uid="{CF2B35FD-0443-4714-9749-CB9193BE0FD4}"/>
    <hyperlink ref="U360" r:id="rId1172" location="!/nzakkyyf/status/1465211100652179461" xr:uid="{05D45101-414F-4966-B3CD-80B94938E90A}"/>
    <hyperlink ref="U361" r:id="rId1173" location="!/c8w6gwssbbyogng/status/1465211365153394691" xr:uid="{BD1777C9-E02E-40D8-B27B-64310EE1985C}"/>
    <hyperlink ref="U362" r:id="rId1174" location="!/thortolu/status/1465211459311439876" xr:uid="{6A0BC98B-5364-4BF3-A31E-FAD2692082B0}"/>
    <hyperlink ref="U363" r:id="rId1175" location="!/thortolu/status/1465211459311439876" xr:uid="{B5CEA12B-2A13-4A05-AF3F-A591FAA84E7B}"/>
    <hyperlink ref="U364" r:id="rId1176" location="!/whywicaks/status/1465211714182336514" xr:uid="{BB90FFA1-43E0-41BE-A573-7DB411675445}"/>
    <hyperlink ref="U365" r:id="rId1177" location="!/whywicaks/status/1465211714182336514" xr:uid="{5EF7727D-54CF-480F-BF36-598CF5862206}"/>
    <hyperlink ref="U366" r:id="rId1178" location="!/whywicaks/status/1465211714182336514" xr:uid="{9A72EABB-3565-472F-8FB3-A3A507F5A02D}"/>
    <hyperlink ref="U367" r:id="rId1179" location="!/10k_mma/status/1465211848647753735" xr:uid="{1E5EB770-0EE0-454C-B138-6A4D7E3FA763}"/>
    <hyperlink ref="U368" r:id="rId1180" location="!/rotton_bananas/status/1465211954193211395" xr:uid="{ADBC7A7C-D5E7-4FC2-964E-8B6DC6D7FA35}"/>
    <hyperlink ref="U369" r:id="rId1181" location="!/rotton_bananas/status/1465211954193211395" xr:uid="{11926653-3FE3-4871-ACB9-6546C008A5D8}"/>
    <hyperlink ref="U370" r:id="rId1182" location="!/b_arism97/status/1465212464904110082" xr:uid="{2EA6292B-1FAB-42A2-98C8-79B9C8DDEF5F}"/>
    <hyperlink ref="U371" r:id="rId1183" location="!/n0m3rcymma/status/1465212562014937094" xr:uid="{EC87DE33-90B8-4E4D-935A-65463AB19140}"/>
    <hyperlink ref="U372" r:id="rId1184" location="!/n0m3rcymma/status/1465212562014937094" xr:uid="{D9DB7AE1-88B2-49ED-B7B7-A381B7F05A27}"/>
    <hyperlink ref="U373" r:id="rId1185" location="!/franklind114/status/1465212681812680705" xr:uid="{540B0A85-F9A6-4D35-B5DC-52F1C2A77C86}"/>
    <hyperlink ref="U374" r:id="rId1186" location="!/josephj/status/1465212687546294275" xr:uid="{153A29C8-7115-4E74-8E9B-AC1C841053D6}"/>
    <hyperlink ref="U375" r:id="rId1187" location="!/gorindojokol/status/1465212641022922754" xr:uid="{6FB92EAA-9637-4071-85E5-2E1FAC13FE33}"/>
    <hyperlink ref="U376" r:id="rId1188" location="!/axisthefallen/status/1465212826927046658" xr:uid="{5851D473-A03B-4D15-9A06-DE0B95720983}"/>
    <hyperlink ref="U377" r:id="rId1189" location="!/fattybbw/status/1465213049372086273" xr:uid="{2AC29D40-A230-49C3-967C-CF3BFEC9D511}"/>
    <hyperlink ref="U378" r:id="rId1190" location="!/fattybbw/status/1465213049372086273" xr:uid="{B053F8BD-82BF-49D2-943A-A3C41BA418EA}"/>
    <hyperlink ref="U379" r:id="rId1191" location="!/fattybbw/status/1465213049372086273" xr:uid="{0E912A93-F60D-4926-A0A3-619994291253}"/>
    <hyperlink ref="U380" r:id="rId1192" location="!/burberrywearke/status/1465213056028454913" xr:uid="{385A2204-26BF-4595-8718-627AEEE6B9ED}"/>
    <hyperlink ref="U381" r:id="rId1193" location="!/jpriverag/status/1465213127235092483" xr:uid="{7D32B559-8901-4E9E-9F07-325F4DC71EC0}"/>
    <hyperlink ref="U382" r:id="rId1194" location="!/kindlejo_jo/status/1465197303136878595" xr:uid="{3CA2B6A1-D14E-435B-B944-AC50A47E33F4}"/>
    <hyperlink ref="U383" r:id="rId1195" location="!/richardasalas3/status/1465212355126648838" xr:uid="{4B183A20-687F-4BB4-B1FC-A046CD3D507E}"/>
    <hyperlink ref="U384" r:id="rId1196" location="!/kindlejo_jo/status/1465213131135729668" xr:uid="{4B43DDAC-12D2-4901-9CF0-26684A0B2C1A}"/>
    <hyperlink ref="U385" r:id="rId1197" location="!/roombatv/status/1465213188467687427" xr:uid="{A038C6C9-A578-4888-AB0F-7ACD2406E657}"/>
    <hyperlink ref="U386" r:id="rId1198" location="!/_adorablyksn/status/1465213422438477824" xr:uid="{A2732F4B-3599-479E-8748-1F3C6367B6FA}"/>
    <hyperlink ref="U387" r:id="rId1199" location="!/grappler_a2c/status/1465213439068958730" xr:uid="{12090EB3-E45B-4E01-8BC6-B8FA62B9B38A}"/>
    <hyperlink ref="U388" r:id="rId1200" location="!/danielmicheale/status/1465213517049511939" xr:uid="{8FC9F8D1-589B-4D49-BF04-FABBEAD04D1C}"/>
    <hyperlink ref="U389" r:id="rId1201" location="!/danielmicheale/status/1465213517049511939" xr:uid="{1554B457-C760-485A-9BE4-5FE5B77A645A}"/>
    <hyperlink ref="U390" r:id="rId1202" location="!/lostromo27/status/1465213555897249803" xr:uid="{4A770407-1BF1-44E3-843E-A42085AB768F}"/>
    <hyperlink ref="U391" r:id="rId1203" location="!/78gkhltqweidppd/status/1465213732536025089" xr:uid="{8B1F1215-1330-47E3-835D-98F8BD90E79D}"/>
    <hyperlink ref="U392" r:id="rId1204" location="!/luidavid986/status/1465213783425486855" xr:uid="{5CBCCDED-4153-4AC6-A6F8-1FA4114E51BA}"/>
    <hyperlink ref="U393" r:id="rId1205" location="!/windujati4/status/1465213794410323970" xr:uid="{33095BE2-13BF-4074-8535-031589C855E0}"/>
    <hyperlink ref="U394" r:id="rId1206" location="!/derekbrink3/status/1465210903931064324" xr:uid="{753B14EC-9ECE-49A0-AB90-2F766869198F}"/>
    <hyperlink ref="U395" r:id="rId1207" location="!/derekbrink3/status/1465213897112236034" xr:uid="{65A6C9B2-F5DE-4D36-A03B-EF8EB2C839B3}"/>
    <hyperlink ref="U396" r:id="rId1208" location="!/brian_vanenburg/status/1465213934173138946" xr:uid="{B14E503D-DD2E-4FF0-A5AE-EAE317BACA9E}"/>
    <hyperlink ref="U397" r:id="rId1209" location="!/brian_vanenburg/status/1465213934173138946" xr:uid="{C64BA5C6-4E65-4C8B-8BE0-E8524E451BCE}"/>
    <hyperlink ref="U398" r:id="rId1210" location="!/doinga55ina54/status/1465213936584773636" xr:uid="{96BCBAC9-77B9-4F05-842A-4EB00B0EC7D4}"/>
    <hyperlink ref="U399" r:id="rId1211" location="!/ringtestnz/status/1465214086895923203" xr:uid="{B38FCFB3-D2A9-4399-A260-4422EB0F4FA9}"/>
    <hyperlink ref="U400" r:id="rId1212" location="!/ringtestnz/status/1465214086895923203" xr:uid="{33C5B2C1-E9FB-4A53-BBDC-10CE47641C93}"/>
    <hyperlink ref="U401" r:id="rId1213" location="!/ringtestnz/status/1465214086895923203" xr:uid="{FDF531A5-AD9D-43B5-B104-F86205809EB9}"/>
    <hyperlink ref="U402" r:id="rId1214" location="!/183773shhs/status/1465214149504356352" xr:uid="{1E5FC617-5590-4E9D-A983-30561F4E6B90}"/>
    <hyperlink ref="U403" r:id="rId1215" location="!/mokiller98/status/1465214322603442177" xr:uid="{A86E8209-3D1B-4BEF-AF27-BA561FBBE00F}"/>
    <hyperlink ref="U404" r:id="rId1216" location="!/goukizm/status/1465214424663281669" xr:uid="{0464ACB7-527E-4F64-9988-D89327A2C391}"/>
    <hyperlink ref="U405" r:id="rId1217" location="!/lucky_grateful/status/1465214626040213504" xr:uid="{8CF0988B-8819-4A6C-8691-ABA662E42FCD}"/>
    <hyperlink ref="U406" r:id="rId1218" location="!/rigoson51/status/1465214639948513280" xr:uid="{EB6A0C16-9543-4330-A6EA-D1FB247545C4}"/>
    <hyperlink ref="U407" r:id="rId1219" location="!/funktownflex/status/1465214746647359488" xr:uid="{8DA0B298-2B77-412D-A806-B95488E6D336}"/>
    <hyperlink ref="U408" r:id="rId1220" location="!/crissyndatt/status/1465214907264102403" xr:uid="{9F4275BF-9075-4226-9258-4D3912E5F25E}"/>
    <hyperlink ref="U409" r:id="rId1221" location="!/legendrafic/status/1465215128182280195" xr:uid="{1744A8E9-58AA-4142-BBB2-01B595990C5C}"/>
    <hyperlink ref="U410" r:id="rId1222" location="!/legendrafic/status/1465215128182280195" xr:uid="{2CCF9246-EFAF-471D-B367-EAD5D91E396D}"/>
    <hyperlink ref="U411" r:id="rId1223" location="!/legendrafic/status/1465215128182280195" xr:uid="{C1EB2CE2-91AF-4C01-903C-AE2B212C3ACD}"/>
    <hyperlink ref="U412" r:id="rId1224" location="!/eolx5/status/1465215188324417542" xr:uid="{34C5B1B7-4569-4A49-8AD0-3863BE66CEF7}"/>
    <hyperlink ref="U413" r:id="rId1225" location="!/ethermushroom/status/1465215252530749441" xr:uid="{C0B9696C-F5BE-4D39-97B2-9498EDC620D4}"/>
    <hyperlink ref="U414" r:id="rId1226" location="!/ufcathome/status/1465215185233362950" xr:uid="{2B829987-18D5-4689-9A37-0835715976CF}"/>
    <hyperlink ref="U415" r:id="rId1227" location="!/ufcathome/status/1465215185233362950" xr:uid="{B066B649-54AE-4B04-A39D-5D523703AE44}"/>
    <hyperlink ref="U416" r:id="rId1228" location="!/ufcathome/status/1465215468348878851" xr:uid="{8EEAD226-EE8B-4FF6-97E9-9C10C6AFD655}"/>
    <hyperlink ref="U417" r:id="rId1229" location="!/ufcathome/status/1465215468348878851" xr:uid="{648D7C9A-42D0-4D0F-AFBE-76B5C314147E}"/>
    <hyperlink ref="U418" r:id="rId1230" location="!/ufcathome/status/1465215468348878851" xr:uid="{6392B36E-D30B-413A-B0F0-5C591C51E39B}"/>
    <hyperlink ref="U419" r:id="rId1231" location="!/ufcathome/status/1465215655704244227" xr:uid="{119DED5D-8483-44E0-962C-17FF0796B342}"/>
    <hyperlink ref="U420" r:id="rId1232" location="!/lotuse_xx/status/1465215713090572290" xr:uid="{3606604A-7DBE-4CF1-8D7F-F0AACA064367}"/>
    <hyperlink ref="U421" r:id="rId1233" location="!/mma_fans_0817/status/1465215826458386432" xr:uid="{33F52E30-E490-445F-995D-D032FB198A54}"/>
    <hyperlink ref="U422" r:id="rId1234" location="!/_victorihanna_/status/1465216237185605636" xr:uid="{F4677206-96C5-4ACD-833D-4353BFE1114D}"/>
    <hyperlink ref="U423" r:id="rId1235" location="!/mma_fan223/status/1465216712106659844" xr:uid="{BD15E66C-B823-4DC5-BF4E-4B56D5E66F30}"/>
    <hyperlink ref="U424" r:id="rId1236" location="!/therenegadegod/status/1465216735892492293" xr:uid="{2AAE592F-8FB3-4BD4-880D-4D9AD8847190}"/>
    <hyperlink ref="U425" r:id="rId1237" location="!/therenegadegod/status/1465216735892492293" xr:uid="{E9348D06-8027-4377-B9D7-7DD59F05D222}"/>
    <hyperlink ref="U426" r:id="rId1238" location="!/eeelambda/status/1465216744281108481" xr:uid="{3517C537-6718-430D-8AE7-1A16CDA99EA1}"/>
    <hyperlink ref="U427" r:id="rId1239" location="!/aboveallbeing/status/1465217036519456768" xr:uid="{FB11B712-6642-40A0-9EAF-957CEBD1430D}"/>
    <hyperlink ref="U428" r:id="rId1240" location="!/aboveallbeing/status/1465217036519456768" xr:uid="{9859F34F-9EA2-4AAC-8C6B-E2E52FBA273B}"/>
    <hyperlink ref="U429" r:id="rId1241" location="!/aseelfoods/status/1465217157638283264" xr:uid="{CA184A5E-C36F-421B-AA49-AA61A038B94D}"/>
    <hyperlink ref="U430" r:id="rId1242" location="!/see_u_soon_boi/status/1465217272709062662" xr:uid="{96F27CA5-737A-44D0-8E70-4C063D877CE4}"/>
    <hyperlink ref="U431" r:id="rId1243" location="!/chris19585632/status/1465217326303772674" xr:uid="{75FA4CDC-EBFB-4981-BA98-D58E0ED686F5}"/>
    <hyperlink ref="U432" r:id="rId1244" location="!/bogackibart/status/1465217358017007620" xr:uid="{62C24B43-1147-4052-B940-65DBC17D42FE}"/>
    <hyperlink ref="U433" r:id="rId1245" location="!/bogackibart/status/1465217358017007620" xr:uid="{5AA3502B-EB39-46D8-9D22-E158C858D4B3}"/>
    <hyperlink ref="U434" r:id="rId1246" location="!/jjsssyyldx/status/1465217473779798016" xr:uid="{8981F387-16E6-4E74-AC70-85A8090B19C4}"/>
    <hyperlink ref="U435" r:id="rId1247" location="!/v0lswq/status/1465217515777232896" xr:uid="{FD4DA1DE-867F-4D58-AD6B-452761AAAB2C}"/>
    <hyperlink ref="U436" r:id="rId1248" location="!/af1s__/status/1465217746921267206" xr:uid="{7F738223-9402-4388-A777-208F3B8A733C}"/>
    <hyperlink ref="U437" r:id="rId1249" location="!/af1s__/status/1465217746921267206" xr:uid="{8807C228-CA90-4911-B635-A7CE4A937B94}"/>
    <hyperlink ref="U438" r:id="rId1250" location="!/industrializ3d/status/1465215751044808708" xr:uid="{E07CE6B3-127C-46E2-B4D4-2B6A3D6607AF}"/>
    <hyperlink ref="U439" r:id="rId1251" location="!/industrializ3d/status/1465215751044808708" xr:uid="{94C33817-0747-48EB-B599-28A9AA2ADE2A}"/>
    <hyperlink ref="U440" r:id="rId1252" location="!/industrializ3d/status/1465217772422524929" xr:uid="{9278DB00-42D4-47C8-83AB-735D8C4E072D}"/>
    <hyperlink ref="U441" r:id="rId1253" location="!/industrializ3d/status/1465217772422524929" xr:uid="{198E1F49-2EEB-410C-A6C8-13059C0DD8F5}"/>
    <hyperlink ref="U442" r:id="rId1254" location="!/xx54mwooerplinj/status/1465217889217044486" xr:uid="{6C768046-51E7-4EF3-9E05-8CA034AAC766}"/>
    <hyperlink ref="U443" r:id="rId1255" location="!/xx54mwooerplinj/status/1465217889217044486" xr:uid="{2EF8AAFA-830E-4794-B1E8-307888822B4D}"/>
    <hyperlink ref="U444" r:id="rId1256" location="!/shxttaa/status/1465218039012634624" xr:uid="{4909EE12-F56F-4C10-B295-F17C9AF5CF04}"/>
    <hyperlink ref="U445" r:id="rId1257" location="!/shxttaa/status/1465218039012634624" xr:uid="{D98D5E33-9DDD-4578-B3AE-FB8F9F877C93}"/>
    <hyperlink ref="U446" r:id="rId1258" location="!/shxttaa/status/1465218039012634624" xr:uid="{4FDB9C85-7BDF-4F1C-BD9F-7444BDA7CB7C}"/>
    <hyperlink ref="U447" r:id="rId1259" location="!/s_bagnuls/status/1465218161045823490" xr:uid="{F360DE34-8FCE-458B-AD8D-63D6E794B417}"/>
    <hyperlink ref="U448" r:id="rId1260" location="!/s_bagnuls/status/1465218161045823490" xr:uid="{C5034200-D19A-4E68-A7E2-C5F445637BA0}"/>
    <hyperlink ref="U449" r:id="rId1261" location="!/s_bagnuls/status/1465218161045823490" xr:uid="{8CB00460-A79B-45D8-8243-D4F9AAF52B3E}"/>
    <hyperlink ref="U450" r:id="rId1262" location="!/karate_getter/status/1465218230230736896" xr:uid="{A2607D8A-F791-4868-9018-433E4BE84DB7}"/>
    <hyperlink ref="U451" r:id="rId1263" location="!/ble/status/1465218576713797635" xr:uid="{079EF5A9-0A26-4065-BBE2-F45A2AE828FB}"/>
    <hyperlink ref="U452" r:id="rId1264" location="!/gamers_bima/status/1465218811632578565" xr:uid="{15297CFB-5519-437B-8632-80BAF6805E5E}"/>
    <hyperlink ref="U453" r:id="rId1265" location="!/maksetamo_/status/1465218840456011777" xr:uid="{975837A2-6CF1-49BE-BB08-818D3FE69F18}"/>
    <hyperlink ref="U454" r:id="rId1266" location="!/_alexandriant_/status/1465218873175719940" xr:uid="{2B83DB21-91F9-4B15-83E0-0F89CA87667F}"/>
    <hyperlink ref="U455" r:id="rId1267" location="!/horaengssui/status/1465218885251047426" xr:uid="{67C5B999-BFEF-4CBC-B3C5-ED772B8274BB}"/>
    <hyperlink ref="U456" r:id="rId1268" location="!/horaengssui/status/1465218906746810368" xr:uid="{899D5DBF-A7CE-4387-AC07-6B8DBE7CAFB6}"/>
    <hyperlink ref="U457" r:id="rId1269" location="!/malak_sahb1/status/1465218955539148805" xr:uid="{645DF024-43CD-4CA4-A936-18576DF7F9B5}"/>
    <hyperlink ref="U458" r:id="rId1270" location="!/ihtaejin/status/1465219361153638410" xr:uid="{2746452E-4B69-4973-A02A-48096EB102A7}"/>
    <hyperlink ref="U459" r:id="rId1271" location="!/diamondsga21/status/1465219447967391748" xr:uid="{42BB1427-6281-4A81-91EA-097D5E825142}"/>
    <hyperlink ref="U460" r:id="rId1272" location="!/izzy_515/status/1465219579462963203" xr:uid="{DBF8B815-FB5D-4362-8D2D-4BD18F3CE44F}"/>
    <hyperlink ref="U461" r:id="rId1273" location="!/amandabarragan_/status/1465219770538594309" xr:uid="{6310D492-D04B-48F6-ACBB-BD8EF5E1C620}"/>
    <hyperlink ref="U462" r:id="rId1274" location="!/amandabarragan_/status/1465219770538594309" xr:uid="{9FD38253-BA57-4642-B131-1E72BC3FD90A}"/>
    <hyperlink ref="U463" r:id="rId1275" location="!/amandabarragan_/status/1465219770538594309" xr:uid="{ED4B8313-0961-4B56-A2D4-0CEC9567BF36}"/>
    <hyperlink ref="U464" r:id="rId1276" location="!/luanvagnerbrxuk/status/1465220158721511425" xr:uid="{840D6223-4115-458A-878E-9FD5FE58AFC5}"/>
    <hyperlink ref="U465" r:id="rId1277" location="!/mctranquility/status/1465220165344415744" xr:uid="{088451BC-7B87-4722-81D2-4E9DBF86D05A}"/>
    <hyperlink ref="U466" r:id="rId1278" location="!/chrismartinart1/status/1465220255417044992" xr:uid="{344212ED-8D62-4617-86D5-6EA27D6B08B9}"/>
    <hyperlink ref="U467" r:id="rId1279" location="!/hongjoongiie_/status/1465220337914761216" xr:uid="{7A9A8BB2-2085-4A09-95CA-13150B419D72}"/>
    <hyperlink ref="U468" r:id="rId1280" location="!/justpersnickety/status/1465220417069600776" xr:uid="{61280E21-27F4-4A6B-9BCB-359495001DAB}"/>
    <hyperlink ref="U469" r:id="rId1281" location="!/yohukasi_4254/status/1465220447365001216" xr:uid="{62BA819A-49FF-48FA-9F8C-0611FA51EC48}"/>
    <hyperlink ref="U470" r:id="rId1282" location="!/yoyomike22/status/1465220634120798208" xr:uid="{5F755753-0860-4DA3-B8CD-9CF4EB880AA0}"/>
    <hyperlink ref="U471" r:id="rId1283" location="!/winkidinkjohnny/status/1465220694900281347" xr:uid="{D67BEAD9-F4F3-4F3D-8914-D1EDD6F74BDA}"/>
    <hyperlink ref="U472" r:id="rId1284" location="!/y_snchzz/status/1465220856255328256" xr:uid="{D87B7223-CA96-4AA6-A19A-F7AB0B7641FA}"/>
    <hyperlink ref="U473" r:id="rId1285" location="!/ngcebo_ynwa/status/1465221096777654272" xr:uid="{A2BC9A97-B3FD-4A23-9150-9685EFF4F7AC}"/>
    <hyperlink ref="U474" r:id="rId1286" location="!/gangouskhan/status/1465221131242295299" xr:uid="{31EEC172-7DD1-4AB3-A41F-CB312DC87EE3}"/>
    <hyperlink ref="U475" r:id="rId1287" location="!/gangouskhan/status/1465221131242295299" xr:uid="{86106467-A2F3-4F3E-B5D7-72F04A5E678E}"/>
    <hyperlink ref="U476" r:id="rId1288" location="!/lizzkiven/status/1465221225886535681" xr:uid="{EF94AEAA-8516-4D5E-A7AE-88C81525BF60}"/>
    <hyperlink ref="U477" r:id="rId1289" location="!/thedoubledos/status/1465221294262145027" xr:uid="{776D8342-01E2-42D7-B574-DCF045FD2A0C}"/>
    <hyperlink ref="U478" r:id="rId1290" location="!/thedoubledos/status/1465221294262145027" xr:uid="{B1FB26BD-6755-4FDA-A53E-3D0D115E2DBA}"/>
    <hyperlink ref="U479" r:id="rId1291" location="!/thedoubledos/status/1465221294262145027" xr:uid="{8859723C-6EEA-4555-B0E2-9C0FD6F33D19}"/>
    <hyperlink ref="U480" r:id="rId1292" location="!/thedoubledos/status/1465221294262145027" xr:uid="{4FC05E35-6D19-442E-AC6E-254F1CD285F0}"/>
    <hyperlink ref="U481" r:id="rId1293" location="!/joemufc111/status/1465210769579065352" xr:uid="{8F33105F-AE2A-405A-8E4C-89CFD64D113A}"/>
    <hyperlink ref="U482" r:id="rId1294" location="!/joemufc111/status/1465210769579065352" xr:uid="{86DEE475-B3F9-4009-ACA7-830F9D2644EE}"/>
    <hyperlink ref="U483" r:id="rId1295" location="!/joemufc111/status/1465210769579065352" xr:uid="{2D33B2C7-FB6A-4522-AD44-A61898BE1888}"/>
    <hyperlink ref="U484" r:id="rId1296" location="!/joemufc111/status/1465221416362594305" xr:uid="{AA4F23AF-E903-484F-88A6-E9B08245E8C8}"/>
    <hyperlink ref="U485" r:id="rId1297" location="!/rakuten_mens/status/1465221535065681940" xr:uid="{D7389D37-04C1-451F-B34A-329913652915}"/>
    <hyperlink ref="U486" r:id="rId1298" location="!/vidrinebailie/status/1465221732579647493" xr:uid="{77DD0F7C-2DD6-48C1-BFCB-B01058DA2C1C}"/>
    <hyperlink ref="U487" r:id="rId1299" location="!/morumotto2234/status/1465221795116507137" xr:uid="{EA12BF02-135B-44E6-B2BA-C30CD12604EE}"/>
    <hyperlink ref="U488" r:id="rId1300" location="!/powerbower20/status/1465221988008476672" xr:uid="{2A613CA4-30F9-441E-AC26-57013CBB2951}"/>
    <hyperlink ref="U489" r:id="rId1301" location="!/powerbower20/status/1465221988008476672" xr:uid="{A5C97E7A-4948-4E95-BB0F-0C3BD9009E9B}"/>
    <hyperlink ref="U490" r:id="rId1302" location="!/powerbower20/status/1465221988008476672" xr:uid="{5FC8C663-5C7A-4F8B-8D7D-5818AB77A0D5}"/>
    <hyperlink ref="U491" r:id="rId1303" location="!/powerbower20/status/1465221988008476672" xr:uid="{8531D044-8186-49F7-ACFE-F9680A1C5665}"/>
    <hyperlink ref="U492" r:id="rId1304" location="!/nexus0001234/status/1465222073920327681" xr:uid="{F298F8CA-5FB9-4803-B6B8-7C05D5B3CF37}"/>
    <hyperlink ref="U493" r:id="rId1305" location="!/brandon68081501/status/1465222150663585794" xr:uid="{253877EF-6B14-4003-B961-DC6CC2742FCB}"/>
    <hyperlink ref="U494" r:id="rId1306" location="!/_miggzy/status/1465216552102506501" xr:uid="{7E28124A-FC83-40B3-9708-8FFE404F847D}"/>
    <hyperlink ref="U495" r:id="rId1307" location="!/_miggzy/status/1465222166576779269" xr:uid="{8AF0D46A-0B7F-4317-9281-372553A890E6}"/>
    <hyperlink ref="U496" r:id="rId1308" location="!/bolasportdotcom/status/1465206285851189250" xr:uid="{4522B128-F93F-4E69-B7F8-47FDF547E413}"/>
    <hyperlink ref="U497" r:id="rId1309" location="!/bolasportdotcom/status/1465222194644983808" xr:uid="{13ACF4C3-B4DB-41F2-8779-603E53E5642A}"/>
    <hyperlink ref="U498" r:id="rId1310" location="!/itssjeffreyy/status/1465222198101041154" xr:uid="{22BD1769-3FDD-456D-BFFF-A4CCFDF406D2}"/>
    <hyperlink ref="U499" r:id="rId1311" location="!/tribunsuperball/status/1465206274581168129" xr:uid="{99D34CF0-2444-43DA-9CA9-A416A9B3AF8D}"/>
    <hyperlink ref="U500" r:id="rId1312" location="!/tribunsuperball/status/1465222205868949513" xr:uid="{ED605425-9FF7-4F5D-967B-2A3A9CC35CD3}"/>
    <hyperlink ref="U501" r:id="rId1313" location="!/midruig/status/1465222220762992646" xr:uid="{431AD784-AE2A-449F-9376-541502C2B0B4}"/>
    <hyperlink ref="U502" r:id="rId1314" location="!/midruig/status/1465222220762992646" xr:uid="{FC9CCD55-D4B3-4D6B-8AAF-AA18ABCC0D8D}"/>
    <hyperlink ref="U503" r:id="rId1315" location="!/gnashlan1/status/1465222256825622530" xr:uid="{C85534E2-A522-4DBC-9997-58C4E8654967}"/>
    <hyperlink ref="U504" r:id="rId1316" location="!/gnashlan1/status/1465222256825622530" xr:uid="{F9016D50-005F-41CC-8FC4-473F7E23CAE1}"/>
    <hyperlink ref="U505" r:id="rId1317" location="!/melo23107/status/1465222269920178179" xr:uid="{69653237-79A1-4601-A12A-9C556B09BD98}"/>
    <hyperlink ref="U506" r:id="rId1318" location="!/comandamm/status/1465222384839970817" xr:uid="{B14A5C38-1E6A-4B50-AAFC-40B5367AB592}"/>
    <hyperlink ref="U507" r:id="rId1319" location="!/rickmauler/status/1465222406130262026" xr:uid="{358E2091-CEB8-4E89-BCA8-29CB6A0E38A6}"/>
    <hyperlink ref="U508" r:id="rId1320" location="!/rickmauler/status/1465222406130262026" xr:uid="{269AB059-98A9-4FC0-983F-96A9DD06DD5C}"/>
    <hyperlink ref="U509" r:id="rId1321" location="!/rickmauler/status/1465222406130262026" xr:uid="{16CE8490-CFC1-4862-8D08-9D3EC3288C38}"/>
    <hyperlink ref="U510" r:id="rId1322" location="!/rickmauler/status/1465222406130262026" xr:uid="{744DD2E4-B3B9-45E3-A404-D2B77171472B}"/>
    <hyperlink ref="U511" r:id="rId1323" location="!/ligastavok_05/status/1465222421720576006" xr:uid="{F55F5AC0-119E-4C64-9594-1BB2052A475F}"/>
    <hyperlink ref="U512" r:id="rId1324" location="!/ayodeji_02/status/1465222425231036418" xr:uid="{867C60DF-2A49-4809-96CB-4B84310A8BAA}"/>
    <hyperlink ref="U513" r:id="rId1325" location="!/ayodeji_02/status/1465222425231036418" xr:uid="{2A66AB6E-F098-40AC-9922-C72AAF103B12}"/>
    <hyperlink ref="U514" r:id="rId1326" location="!/arijxoxoxo/status/1465222492658806787" xr:uid="{8800DE9E-6D56-4E81-BF4D-9739C0DC143B}"/>
    <hyperlink ref="U515" r:id="rId1327" location="!/eudy_ftb/status/1465222575663955970" xr:uid="{3C4E3588-590A-4DE9-84C4-C70656D74EBB}"/>
    <hyperlink ref="U516" r:id="rId1328" location="!/xenpods/status/1465222973196050434" xr:uid="{330610D4-3B86-4F2B-90E4-D21B8F31E55B}"/>
    <hyperlink ref="U517" r:id="rId1329" location="!/gabriel24778149/status/1465223222446723072" xr:uid="{A1F36B1F-6DFB-4EBF-8AD0-313342B8B998}"/>
    <hyperlink ref="U518" r:id="rId1330" location="!/moyensnet/status/1465223304965410816" xr:uid="{410FB052-AF10-483C-B719-7513B5B5FA37}"/>
    <hyperlink ref="U519" r:id="rId1331" location="!/kylefromohio777/status/1465223431595638784" xr:uid="{BCC00370-251A-41F6-9884-2F2EC2EE7ABA}"/>
    <hyperlink ref="U520" r:id="rId1332" location="!/meowtoshi_/status/1465223519294402564" xr:uid="{4FF760DC-9E05-48EE-901F-4C177359BED2}"/>
    <hyperlink ref="U521" r:id="rId1333" location="!/meowtoshi_/status/1465223519294402564" xr:uid="{9E0B38B5-813B-4DB9-B3C2-37948891710E}"/>
    <hyperlink ref="U522" r:id="rId1334" location="!/meowtoshi_/status/1465223519294402564" xr:uid="{329EA1F2-5C4A-41DE-BB70-C531C328D58D}"/>
    <hyperlink ref="U523" r:id="rId1335" location="!/j7s92prbvaz0qkl/status/1465223646373314563" xr:uid="{C3EDF159-D296-4D1E-AA17-FBE9FD60224E}"/>
    <hyperlink ref="U524" r:id="rId1336" location="!/terinahope/status/1465223748433301506" xr:uid="{3F6BE6FE-4BB0-4431-AADF-29A5841DA160}"/>
    <hyperlink ref="U525" r:id="rId1337" location="!/efcnigeria/status/1465223926028640259" xr:uid="{794FEF9D-E0EF-4EE7-84C6-5C0A3C7F3D6D}"/>
    <hyperlink ref="U526" r:id="rId1338" location="!/efcnigeria/status/1465223926028640259" xr:uid="{11E4C56D-C6C9-4EE4-B605-016CFA429DC5}"/>
    <hyperlink ref="U527" r:id="rId1339" location="!/kingtafesh1/status/1465224159584305154" xr:uid="{9ECE8C9E-3CCE-4E0A-A86D-84BEF13DBBB8}"/>
    <hyperlink ref="U528" r:id="rId1340" location="!/arimi_909/status/1465224179381424130" xr:uid="{B52DFAF1-4A40-44AA-A7EE-B5E2C1627526}"/>
    <hyperlink ref="U529" r:id="rId1341" location="!/arimi_909/status/1465224179381424130" xr:uid="{5A4F7350-0F76-4B10-AE5D-9E91A4C1746D}"/>
    <hyperlink ref="U530" r:id="rId1342" location="!/arimi_909/status/1465224179381424130" xr:uid="{6F729DE2-E3E9-46BE-A256-924EF8CE5F83}"/>
    <hyperlink ref="U531" r:id="rId1343" location="!/arimi_909/status/1465224179381424130" xr:uid="{E8E7FD06-9A17-4D25-AFFB-95D434A9CA3B}"/>
    <hyperlink ref="U532" r:id="rId1344" location="!/arimi_909/status/1465224179381424130" xr:uid="{205AB4E6-18E4-45B0-8ED3-221159B8B5C7}"/>
    <hyperlink ref="U533" r:id="rId1345" location="!/willemynss/status/1465224103720366083" xr:uid="{3106E38C-B6DF-4945-B1EC-31C613A8D8C0}"/>
    <hyperlink ref="U534" r:id="rId1346" location="!/willemynss/status/1465224103720366083" xr:uid="{54A5B1D0-3735-4EF7-937A-86AACD4251D7}"/>
    <hyperlink ref="U535" r:id="rId1347" location="!/willemynss/status/1465224103720366083" xr:uid="{D56911B4-7321-460D-A0C5-EE7094F9DD98}"/>
    <hyperlink ref="U536" r:id="rId1348" location="!/willemynss/status/1465224459296587779" xr:uid="{207E4899-FF09-4E7F-92F9-52016E75298A}"/>
    <hyperlink ref="U537" r:id="rId1349" location="!/willemynss/status/1465224459296587779" xr:uid="{FBD858F5-43C1-4A17-8283-DA61DB8934B9}"/>
    <hyperlink ref="U538" r:id="rId1350" location="!/willemynss/status/1465224459296587779" xr:uid="{73FCD80B-8F26-4316-A5EA-1F50965C409D}"/>
    <hyperlink ref="U539" r:id="rId1351" location="!/mbb_original/status/1465224602712424448" xr:uid="{80824855-5E98-4231-9C41-70127BAFF5B3}"/>
    <hyperlink ref="U540" r:id="rId1352" location="!/mbb_original/status/1465224602712424448" xr:uid="{E43DDB60-4E91-4E55-A203-D3AB031A0780}"/>
    <hyperlink ref="U541" r:id="rId1353" location="!/ty04914476/status/1465224621561577474" xr:uid="{443CFFBA-0938-44AF-BC5A-054A9A453CF1}"/>
    <hyperlink ref="U542" r:id="rId1354" location="!/katpol80/status/1465225089729937410" xr:uid="{CE471CBF-239A-42D0-B6AF-31DE98C007E2}"/>
    <hyperlink ref="U543" r:id="rId1355" location="!/katpol80/status/1465225089729937410" xr:uid="{E7A6A759-9837-4FEE-B141-0BDC2AC09A0B}"/>
    <hyperlink ref="U544" r:id="rId1356" location="!/katpol80/status/1465225089729937410" xr:uid="{88B22A42-9A5F-4056-A2AD-1C6A20855F70}"/>
    <hyperlink ref="U545" r:id="rId1357" location="!/vestisporta/status/1465225152736763904" xr:uid="{CE10AA2C-6D92-4A45-899A-3590C300484F}"/>
    <hyperlink ref="U546" r:id="rId1358" location="!/youngdreamer321/status/1465225264217174017" xr:uid="{B07EA584-FF11-47F2-80F2-9862F182E946}"/>
    <hyperlink ref="U547" r:id="rId1359" location="!/youngdreamer321/status/1465225264217174017" xr:uid="{EDC49028-9EC7-4CBF-B839-C4756F0297AE}"/>
    <hyperlink ref="U548" r:id="rId1360" location="!/anthony_guzmann/status/1465225427409006593" xr:uid="{5DFA730A-1D79-4542-A1A2-6AB33FDB8EB1}"/>
    <hyperlink ref="U549" r:id="rId1361" location="!/strizzyallen/status/1465225611035779074" xr:uid="{872E1886-F806-4A14-9674-8F6A0F9C8A42}"/>
    <hyperlink ref="U550" r:id="rId1362" location="!/smpmonks/status/1465217892379607046" xr:uid="{01394AB1-5D63-46A8-A117-FB1CF995B522}"/>
    <hyperlink ref="U551" r:id="rId1363" location="!/smpmonks/status/1465225718506278917" xr:uid="{CF2898A9-A40B-4B9F-8165-A28707E6523A}"/>
    <hyperlink ref="U552" r:id="rId1364" location="!/smpmonks/status/1465225718506278917" xr:uid="{6ED7C684-71B6-4481-9568-22A9BC59B470}"/>
    <hyperlink ref="U553" r:id="rId1365" location="!/smpmonks/status/1465225718506278917" xr:uid="{95FFFB15-12E5-46A6-845A-35258949428E}"/>
    <hyperlink ref="U554" r:id="rId1366" location="!/vlastkoe/status/1465225833031749632" xr:uid="{D3A530C9-19F9-4D46-BF53-68EE424DCB42}"/>
    <hyperlink ref="U555" r:id="rId1367" location="!/jakeywilliss/status/1465225892859318277" xr:uid="{2A9D2CD2-CFA5-47E9-86FB-B9F2718EF091}"/>
    <hyperlink ref="U556" r:id="rId1368" location="!/jakeywilliss/status/1465225892859318277" xr:uid="{36310FFF-5ED8-47B4-8828-4956A40620A2}"/>
    <hyperlink ref="U557" r:id="rId1369" location="!/jakeywilliss/status/1465225892859318277" xr:uid="{25663F5C-6128-47A5-BAD9-92A620C55B71}"/>
    <hyperlink ref="U558" r:id="rId1370" location="!/luckyjoyyyy/status/1465225968994291721" xr:uid="{08A6C14A-9E76-41E3-B929-1FF77AC2725B}"/>
    <hyperlink ref="U559" r:id="rId1371" location="!/lelkan/status/1465225999663214599" xr:uid="{FF2B52E0-C3CE-4B17-9E30-F560484B65E6}"/>
    <hyperlink ref="U560" r:id="rId1372" location="!/ramzlif3/status/1465226214260592645" xr:uid="{222D01B5-005E-4B0F-A445-C8F76BFD12BD}"/>
    <hyperlink ref="U561" r:id="rId1373" location="!/martialartfan19/status/1465224585230565381" xr:uid="{8D86607C-D491-48E3-A113-04C0607AE238}"/>
    <hyperlink ref="U562" r:id="rId1374" location="!/martialartfan19/status/1465226329079615490" xr:uid="{1C2EEBC4-2BB4-4262-9743-FD6F469C47FF}"/>
    <hyperlink ref="U563" r:id="rId1375" location="!/los_herren/status/1465226333429116931" xr:uid="{EAC5BFBB-86F0-4637-B03F-A079A2F9E23A}"/>
    <hyperlink ref="U564" r:id="rId1376" location="!/los_herren/status/1465226333429116931" xr:uid="{BE23AB25-BA3F-4C0B-B38C-B68FE0BF9BD4}"/>
    <hyperlink ref="U565" r:id="rId1377" location="!/los_herren/status/1465226333429116931" xr:uid="{EE48A5A6-F535-4EDA-A993-8B54F517B36E}"/>
    <hyperlink ref="U566" r:id="rId1378" location="!/jeoffroi/status/1465226385253879809" xr:uid="{2B66B47F-0B78-49FD-98D9-6CC7EA8A3C52}"/>
    <hyperlink ref="U567" r:id="rId1379" location="!/ogcy7ozmngzk828/status/1465226562844827652" xr:uid="{D34F27BE-30FA-4E0B-ABC8-E9AAF8412704}"/>
    <hyperlink ref="U568" r:id="rId1380" location="!/jordanlucki/status/1465226982564769793" xr:uid="{6FB5FEFF-5AAD-49F0-A94B-0ABF1CCA6E31}"/>
    <hyperlink ref="U569" r:id="rId1381" location="!/mamorusugahara7/status/1465227194486034434" xr:uid="{B691BFA3-C994-465C-845E-EAC0B4530E06}"/>
    <hyperlink ref="U570" r:id="rId1382" location="!/erikhipolito/status/1465227227528794123" xr:uid="{CC9227FB-134A-43FA-A024-A5DB88298B44}"/>
    <hyperlink ref="U571" r:id="rId1383" location="!/ffewp01ezxgrrlu/status/1465227298706116608" xr:uid="{C712CDE8-BA69-4CFC-9E07-00BD6A25ADC5}"/>
    <hyperlink ref="U572" r:id="rId1384" location="!/adamlufc1919/status/1465227405262561285" xr:uid="{21C2E5B0-301B-498B-97D4-D110D46CB9FC}"/>
    <hyperlink ref="U573" r:id="rId1385" location="!/adamlufc1919/status/1465227405262561285" xr:uid="{B5721134-72E7-4BA4-B7D0-C7C94F10817D}"/>
    <hyperlink ref="U574" r:id="rId1386" location="!/510cisco/status/1465227443061600259" xr:uid="{A7831F48-AD54-455E-802C-13ABBA43AB3C}"/>
    <hyperlink ref="U575" r:id="rId1387" location="!/510cisco/status/1465227443061600259" xr:uid="{7BD13673-2848-4378-83F8-ADA75B7DD467}"/>
    <hyperlink ref="U576" r:id="rId1388" location="!/rhzsdb0jp0cph5b/status/1465227490406723585" xr:uid="{33616283-4682-4A63-A415-0DFD340F3ACE}"/>
    <hyperlink ref="U577" r:id="rId1389" location="!/j05h_16/status/1465227651371646978" xr:uid="{7913114D-A242-4C73-84FB-B41EE439FFE1}"/>
    <hyperlink ref="U578" r:id="rId1390" location="!/joint889/status/1465227758976438278" xr:uid="{267A7C23-5FD9-421D-B63F-351978B52FAF}"/>
    <hyperlink ref="U579" r:id="rId1391" location="!/tjidenma/status/1465225546296479746" xr:uid="{424C8A26-B6C1-4A1C-8447-0125BA5E6C75}"/>
    <hyperlink ref="U580" r:id="rId1392" location="!/tjidenma/status/1465225626801954818" xr:uid="{2A996AEC-19C6-4F86-8065-0B7E53FB1F8F}"/>
    <hyperlink ref="U581" r:id="rId1393" location="!/tjidenma/status/1465225725699506179" xr:uid="{8251B0A7-5551-4A15-B6D8-F480FF045C06}"/>
    <hyperlink ref="U582" r:id="rId1394" location="!/tjidenma/status/1465226611196784644" xr:uid="{CF895BED-B698-4B30-B346-83AF8DE173A7}"/>
    <hyperlink ref="U583" r:id="rId1395" location="!/tjidenma/status/1465226621900648451" xr:uid="{F2A60440-FCF2-4C63-9E08-C772DC0E3710}"/>
    <hyperlink ref="U584" r:id="rId1396" location="!/tjidenma/status/1465227171408986116" xr:uid="{B2970A0F-3002-4164-BA18-AD1D8339BAB8}"/>
    <hyperlink ref="U585" r:id="rId1397" location="!/tjidenma/status/1465227777313935362" xr:uid="{1CD4228D-A693-4E3D-A36C-E0D08F67D79E}"/>
    <hyperlink ref="U586" r:id="rId1398" location="!/tjidenma/status/1465226611196784644" xr:uid="{BEF44C09-00B8-45EC-AB36-C51A4AB731D1}"/>
    <hyperlink ref="U587" r:id="rId1399" location="!/tjidenma/status/1465226621900648451" xr:uid="{B6CB9ED8-46E4-46E8-87AE-B92AF73BAB46}"/>
    <hyperlink ref="U588" r:id="rId1400" location="!/tjidenma/status/1465227171408986116" xr:uid="{B122301A-ABA8-4C11-BD2D-F6CC2F1E3C73}"/>
    <hyperlink ref="U589" r:id="rId1401" location="!/tjidenma/status/1465227777313935362" xr:uid="{CB66879C-D9E9-4685-9E51-9F5A8CE97961}"/>
    <hyperlink ref="U590" r:id="rId1402" location="!/tjidenma/status/1465212127585521664" xr:uid="{0C07FAE2-49E4-4CA7-9F24-708ADAD75AF5}"/>
    <hyperlink ref="U591" r:id="rId1403" location="!/tjidenma/status/1465212127585521664" xr:uid="{51BC06D9-354A-440B-BEAE-2F2E58A39A80}"/>
    <hyperlink ref="U592" r:id="rId1404" location="!/tjidenma/status/1465225546296479746" xr:uid="{44437AF8-94D8-4F71-9629-8329BDB3240E}"/>
    <hyperlink ref="U593" r:id="rId1405" location="!/tjidenma/status/1465225626801954818" xr:uid="{7DDF9E86-DF93-4ACE-ACA8-7BF3FC8FCCAD}"/>
    <hyperlink ref="U594" r:id="rId1406" location="!/tjidenma/status/1465225725699506179" xr:uid="{C4B297BC-D8EF-4D7A-87F7-54C557D7F7F3}"/>
    <hyperlink ref="U595" r:id="rId1407" location="!/tjidenma/status/1465226611196784644" xr:uid="{01A2ED0C-9C2E-46E5-A3E1-5ADF945B351E}"/>
    <hyperlink ref="U596" r:id="rId1408" location="!/tjidenma/status/1465226621900648451" xr:uid="{572F7514-58C8-4038-A693-CD9A2C45813A}"/>
    <hyperlink ref="U597" r:id="rId1409" location="!/tjidenma/status/1465227171408986116" xr:uid="{C829C109-A566-4B99-9BFC-F3A978EB92DA}"/>
    <hyperlink ref="U598" r:id="rId1410" location="!/tjidenma/status/1465227777313935362" xr:uid="{ECB042DC-87B8-47BA-A676-6F1EA9F833B9}"/>
    <hyperlink ref="U599" r:id="rId1411" location="!/joshuagabriel__/status/1465227876815409152" xr:uid="{EF21CA4C-5B5F-4740-A260-FD21635960D2}"/>
    <hyperlink ref="U600" r:id="rId1412" location="!/breetztweetz/status/1465227885405376514" xr:uid="{29A1ECFC-BFCA-4B26-A238-101D31777986}"/>
    <hyperlink ref="U601" r:id="rId1413" location="!/adabagcompany/status/1465228069837418500" xr:uid="{D87CC74D-9204-4397-8204-AA96A4C199B4}"/>
    <hyperlink ref="U602" r:id="rId1414" location="!/vaskyo/status/1465228418858065920" xr:uid="{BAF585B7-672E-46DB-8D6C-E7CA043476F3}"/>
    <hyperlink ref="U603" r:id="rId1415" location="!/jogabonito10__/status/1465228466459226118" xr:uid="{9A422E54-2584-4F40-BECF-8C46676B09CD}"/>
    <hyperlink ref="U604" r:id="rId1416" location="!/jul14nnn1/status/1465228583606050818" xr:uid="{9E1CD743-C83E-4F92-8D21-598E4A9FA5F1}"/>
    <hyperlink ref="U605" r:id="rId1417" location="!/tejimax777/status/1465228015319740417" xr:uid="{6F37D964-E358-4D2B-A988-EEAD64A63F90}"/>
    <hyperlink ref="U606" r:id="rId1418" location="!/tejimax777/status/1465228602010525701" xr:uid="{30C5AAE9-B155-4D24-AAB8-8C6831F078F4}"/>
    <hyperlink ref="U607" r:id="rId1419" location="!/tejimax777/status/1465228602010525701" xr:uid="{DD4A9288-3C26-4CAE-AD01-E4B2CB1823C8}"/>
    <hyperlink ref="U608" r:id="rId1420" location="!/ladha_chetan/status/1465228777475096588" xr:uid="{A39CA26F-ADB3-4FD6-A0EE-9C6E339DF095}"/>
    <hyperlink ref="U609" r:id="rId1421" location="!/ladha_chetan/status/1465228777475096588" xr:uid="{E5358D0C-5A29-46FC-A3FB-8F0945111533}"/>
    <hyperlink ref="U610" r:id="rId1422" location="!/ladha_chetan/status/1465228777475096588" xr:uid="{3FF83969-9979-438A-AB8F-B979B4E76BA2}"/>
    <hyperlink ref="U611" r:id="rId1423" location="!/fooaaaddd/status/1465228817023176706" xr:uid="{94F4CEB2-1566-4800-9794-93C648E37F96}"/>
    <hyperlink ref="U612" r:id="rId1424" location="!/fooaaaddd/status/1465228817023176706" xr:uid="{7AEE5D3F-AA34-417C-9987-02298131B7FA}"/>
    <hyperlink ref="U613" r:id="rId1425" location="!/ifigeneiamaymac/status/1465229079368634371" xr:uid="{AA765A39-499C-4694-BA6A-3B866762B743}"/>
    <hyperlink ref="U614" r:id="rId1426" location="!/ifigeneiamaymac/status/1465229079368634371" xr:uid="{2C9F443C-C4CF-48CD-9E5F-552FA7FABA34}"/>
    <hyperlink ref="U615" r:id="rId1427" location="!/jfo169/status/1465229298068082689" xr:uid="{889BAFFF-444F-467E-B319-623D23821263}"/>
    <hyperlink ref="U616" r:id="rId1428" location="!/jfo169/status/1465229298068082689" xr:uid="{448D8B09-9306-4A38-9F87-7F9C5C9E16C6}"/>
    <hyperlink ref="U617" r:id="rId1429" location="!/essiesharkmiss/status/1465229383514398722" xr:uid="{0363D81C-5433-449F-94F5-7C02E78A7425}"/>
    <hyperlink ref="U618" r:id="rId1430" location="!/eddielent7/status/1465229481539481602" xr:uid="{CA282CC2-DAB8-4725-A269-B5D729C62C5D}"/>
    <hyperlink ref="U619" r:id="rId1431" location="!/vampaveli/status/1465229677606445056" xr:uid="{8E0A24B3-22AE-4C33-B146-9266545E7801}"/>
    <hyperlink ref="U620" r:id="rId1432" location="!/yvngskootaaj/status/1465230039147028481" xr:uid="{9873901B-7207-4E14-8642-2FA5971718EC}"/>
    <hyperlink ref="U621" r:id="rId1433" location="!/murtonedelstei1/status/1465230048760406017" xr:uid="{A89A0AC0-A396-4E14-9F61-ADDE2B74A678}"/>
    <hyperlink ref="U622" r:id="rId1434" location="!/andre_dz/status/1465230094037831682" xr:uid="{A4B205C4-D947-4E3C-9A68-7425D24A3CD1}"/>
    <hyperlink ref="U623" r:id="rId1435" location="!/jamiehollis17/status/1465230186966921220" xr:uid="{4F637C7D-2207-4A92-8E51-6FA635A4D023}"/>
    <hyperlink ref="U624" r:id="rId1436" location="!/jamiehollis17/status/1465230186966921220" xr:uid="{E147E6FB-9E24-4CEF-AD22-CDFCA4B2565D}"/>
    <hyperlink ref="U625" r:id="rId1437" location="!/jamiehollis17/status/1465230186966921220" xr:uid="{4C2EFE98-568F-4685-A190-E361A5F0119E}"/>
    <hyperlink ref="U626" r:id="rId1438" location="!/kiboko30/status/1465230215508992003" xr:uid="{E4D5DEE4-3CCF-4244-A122-834EBF897A8B}"/>
    <hyperlink ref="U627" r:id="rId1439" location="!/tonyfergusonbot/status/1465230434837536775" xr:uid="{EC1B4B87-D47B-401C-BC76-E828702B6CB6}"/>
    <hyperlink ref="U628" r:id="rId1440" location="!/1xqkev3dsxzoyba/status/1465230810374877186" xr:uid="{DC001BE5-EC05-4AA3-9C83-5C8C0509951A}"/>
    <hyperlink ref="U629" r:id="rId1441" location="!/yvngblvvdsvccer/status/1465231000024363012" xr:uid="{E7C8FC16-56C2-45A5-BD71-9D1210918C8E}"/>
    <hyperlink ref="U630" r:id="rId1442" location="!/jonatha37281295/status/1465231094815600643" xr:uid="{10A63FD1-6B74-416A-8E33-680B8E1B465B}"/>
    <hyperlink ref="U631" r:id="rId1443" location="!/jonatha37281295/status/1465231094815600643" xr:uid="{BA8A79ED-766C-46FD-BEF6-0D1B8AC0016D}"/>
    <hyperlink ref="U632" r:id="rId1444" location="!/jonatha37281295/status/1465231094815600643" xr:uid="{EBB6F05F-9ED4-4767-9CAA-54648F13BC05}"/>
    <hyperlink ref="U633" r:id="rId1445" location="!/sportz_x/status/1465231160653590535" xr:uid="{A14D1AF2-EC03-4546-991F-2B0653BD5B2A}"/>
    <hyperlink ref="U634" r:id="rId1446" location="!/zaaaaaacck/status/1465231202105933825" xr:uid="{406BE47A-88E5-4CB4-8803-2FBB5D962EF3}"/>
    <hyperlink ref="U635" r:id="rId1447" location="!/zaaaaaacck/status/1465231202105933825" xr:uid="{BDC79EA6-0733-427A-A731-71EE851AD3ED}"/>
    <hyperlink ref="U636" r:id="rId1448" location="!/zaaaaaacck/status/1465231202105933825" xr:uid="{6D6027AE-DFAA-42C3-ADA3-6561D18E3A7D}"/>
    <hyperlink ref="U637" r:id="rId1449" location="!/zaaaaaacck/status/1465231202105933825" xr:uid="{2DA0D946-E83F-4DCB-B18D-419C193E0E7A}"/>
    <hyperlink ref="U638" r:id="rId1450" location="!/qmer_ylg/status/1465231225501663235" xr:uid="{39EA1A76-9A35-4A2A-99B8-B2A7F017C46E}"/>
    <hyperlink ref="U639" r:id="rId1451" location="!/qmer_ylg/status/1465231225501663235" xr:uid="{96C681A3-189E-4926-B960-DE316C87EB6E}"/>
    <hyperlink ref="U640" r:id="rId1452" location="!/qmer_ylg/status/1465231225501663235" xr:uid="{4A01A187-0D79-425E-B487-DBBB1339F304}"/>
    <hyperlink ref="U641" r:id="rId1453" location="!/qmer_ylg/status/1465231255402946563" xr:uid="{9C68AED2-AA2E-450A-B723-9E565E0CCB7C}"/>
    <hyperlink ref="U642" r:id="rId1454" location="!/qmer_ylg/status/1465231255402946563" xr:uid="{FBF1705D-D9F2-4B11-9C91-E0937E59CE11}"/>
    <hyperlink ref="U643" r:id="rId1455" location="!/qmer_ylg/status/1465231255402946563" xr:uid="{AE02AE19-EC70-4FA6-95D5-D30452ADC877}"/>
    <hyperlink ref="U644" r:id="rId1456" location="!/hkakutoooogi/status/1465231596903026700" xr:uid="{8E77BE51-4652-4CB8-9802-3DB986889E24}"/>
    <hyperlink ref="U645" r:id="rId1457" location="!/frankiebabie7/status/1465231606470356994" xr:uid="{5467E37E-5C99-40FD-A409-3CF8BACE132F}"/>
    <hyperlink ref="U646" r:id="rId1458" location="!/frankiebabie7/status/1465231606470356994" xr:uid="{FF42E691-5DA0-4B59-9568-776BDFB435A2}"/>
    <hyperlink ref="U647" r:id="rId1459" location="!/sebastianpetr12/status/1465231749634473985" xr:uid="{B398B17D-9FF9-4615-B0F8-DDE78178B642}"/>
    <hyperlink ref="U648" r:id="rId1460" location="!/im_klout/status/1465231799135748096" xr:uid="{ADB60238-53E2-4E18-953B-0C37792B2975}"/>
    <hyperlink ref="U649" r:id="rId1461" location="!/im_klout/status/1465229626670829570" xr:uid="{5331D6AC-A820-41D3-B259-A0C916105BFB}"/>
    <hyperlink ref="U650" r:id="rId1462" location="!/zombie_hold/status/1465231808220467203" xr:uid="{B67A863B-6622-43DF-8E6D-A8AB68D6933B}"/>
    <hyperlink ref="U651" r:id="rId1463" location="!/jube_yagyu/status/1465231920409694210" xr:uid="{5C31D0B7-8B4A-4BC8-95A3-9E04005ED7A8}"/>
    <hyperlink ref="U652" r:id="rId1464" location="!/617allday/status/1465231938927607812" xr:uid="{A5EAA1C1-B04C-4242-84A0-32D130F1C32E}"/>
    <hyperlink ref="U653" r:id="rId1465" location="!/617allday/status/1465231938927607812" xr:uid="{7A8FA2A4-AB54-49A1-8B7A-799F85A5F80A}"/>
    <hyperlink ref="U654" r:id="rId1466" location="!/617allday/status/1465231938927607812" xr:uid="{E4656DDF-2E98-4E3B-B3EE-F26EA26B8E1A}"/>
    <hyperlink ref="U655" r:id="rId1467" location="!/akuubobi/status/1465231694877761536" xr:uid="{A659B326-8307-4AC6-97C3-464223C6E59A}"/>
    <hyperlink ref="U656" r:id="rId1468" location="!/akuubobi/status/1465231811651387394" xr:uid="{FC4D54E4-9C25-45F9-8BF9-21A6C9DAC37D}"/>
    <hyperlink ref="U657" r:id="rId1469" location="!/nengmaungg/status/1465232029432180738" xr:uid="{257534C8-E2B6-43E9-B642-7D6903C639A7}"/>
    <hyperlink ref="U658" r:id="rId1470" location="!/sahturne_/status/1465232332944822274" xr:uid="{373A2A4D-0F2D-47B0-9FAF-5EAE6053CBD7}"/>
    <hyperlink ref="U659" r:id="rId1471" location="!/suzuyamob/status/1465232359230476288" xr:uid="{8FFBCCE4-3DEC-4634-AA1E-0865FF4780C6}"/>
    <hyperlink ref="U660" r:id="rId1472" location="!/akatsukinolucif/status/1465232468085116931" xr:uid="{38AA078C-C3EC-4B00-B58E-FE3DED24FFD1}"/>
    <hyperlink ref="U661" r:id="rId1473" location="!/rubenpais_9/status/1465232715578585089" xr:uid="{3A5355E2-6FEA-411E-98E2-11C6AAD46C8D}"/>
    <hyperlink ref="U662" r:id="rId1474" location="!/amaac_mottyairo/status/1465232860281901057" xr:uid="{B1903E04-3DBE-46CE-83D6-5405E33DAF04}"/>
    <hyperlink ref="U663" r:id="rId1475" location="!/randuasri1704/status/1465232945472368643" xr:uid="{67461B2A-8DCE-4902-9DD8-90E031B62789}"/>
    <hyperlink ref="U664" r:id="rId1476" location="!/randuasri1704/status/1465232945472368643" xr:uid="{864C4563-D314-451D-9F64-FFEDCF093097}"/>
    <hyperlink ref="U665" r:id="rId1477" location="!/jamskah/status/1465232991282778116" xr:uid="{6EE3007D-B1CC-4D5F-A3DB-48D39F30D73D}"/>
    <hyperlink ref="U666" r:id="rId1478" location="!/italiano78/status/1465233027303411714" xr:uid="{59FDC7D7-9A10-4844-BCB4-574036B063F7}"/>
    <hyperlink ref="U667" r:id="rId1479" location="!/hello90603534/status/1465233078100578305" xr:uid="{7324CFC8-7777-4C6B-ADCF-33558581AA72}"/>
    <hyperlink ref="U668" r:id="rId1480" location="!/pedrocrf10/status/1465233140365074439" xr:uid="{1D5FD159-B884-4B24-84C0-954F0412C817}"/>
    <hyperlink ref="U669" r:id="rId1481" location="!/flamengozip/status/1465233162112581633" xr:uid="{2C9BCEC8-4ABD-4C64-9F7E-0480F3A0B482}"/>
    <hyperlink ref="U670" r:id="rId1482" location="!/izayy05/status/1465233221663133700" xr:uid="{5415412E-7807-4306-B5B2-85FCAE43BD69}"/>
    <hyperlink ref="U671" r:id="rId1483" location="!/dudafxrs/status/1465233222091087876" xr:uid="{6D7935FF-1952-409D-B8FF-7EEB8E48ABAB}"/>
    <hyperlink ref="U672" r:id="rId1484" location="!/mcudlypoops/status/1465228759607427079" xr:uid="{AAF0E892-5475-45C7-AC3B-848C0048A48E}"/>
    <hyperlink ref="U673" r:id="rId1485" location="!/mcudlypoops/status/1465233272477257728" xr:uid="{16615565-DBEB-46B1-A407-94D36C230C56}"/>
    <hyperlink ref="U674" r:id="rId1486" location="!/mcudlypoops/status/1465233272477257728" xr:uid="{6F87E30B-7438-4116-8CD8-448F4D569C4B}"/>
    <hyperlink ref="U675" r:id="rId1487" location="!/mcudlypoops/status/1465228759607427079" xr:uid="{64640387-33A3-437B-A499-ADB8846DE9F2}"/>
    <hyperlink ref="U676" r:id="rId1488" location="!/mcudlypoops/status/1465233272477257728" xr:uid="{3A88416B-1555-42E2-8288-7F1BE100B9F7}"/>
    <hyperlink ref="U677" r:id="rId1489" location="!/mcudlypoops/status/1465228759607427079" xr:uid="{7F41C2C6-E2E5-40E8-9E1E-79A4A9149A77}"/>
    <hyperlink ref="U678" r:id="rId1490" location="!/mcudlypoops/status/1465233272477257728" xr:uid="{000890A2-19E2-441D-9C9D-905E7AD1E88A}"/>
    <hyperlink ref="U679" r:id="rId1491" location="!/mymartialartstv/status/1465233247030460420" xr:uid="{563C0B16-A5CF-4949-A0C8-BC0DA63B57E0}"/>
    <hyperlink ref="U680" r:id="rId1492" location="!/mymartialartstv/status/1465233267079196686" xr:uid="{FE8EA0A6-47B6-4BF7-B371-396666189475}"/>
    <hyperlink ref="U681" r:id="rId1493" location="!/mymartialartstv/status/1465233277824946178" xr:uid="{68A56459-F129-4F4D-82A0-B9FDF19D6BD4}"/>
    <hyperlink ref="U682" r:id="rId1494" location="!/mymartialartstv/status/1465233283122442242" xr:uid="{44D24369-A9F9-48F0-8C9C-1ADE90FB8648}"/>
    <hyperlink ref="U683" r:id="rId1495" location="!/mymartialartstv/status/1465233286171615237" xr:uid="{0799887A-2F7F-4901-82CD-1FFDBD0E975B}"/>
    <hyperlink ref="U684" r:id="rId1496" location="!/kingfisher_mma/status/1465233377980829697" xr:uid="{589F4B06-9DA8-4A66-BC36-364C410DDCAB}"/>
    <hyperlink ref="U685" r:id="rId1497" location="!/barbietrinip/status/1465233425124581376" xr:uid="{B9C07187-9C9A-4008-A493-2BC45BFB2BCB}"/>
    <hyperlink ref="U686" r:id="rId1498" location="!/bradynclarke/status/1465233463024308224" xr:uid="{66524B8E-D40D-4173-8853-B23F7C2970AD}"/>
    <hyperlink ref="U687" r:id="rId1499" location="!/phodisho16/status/1465233535040737282" xr:uid="{941A0616-2885-40F8-B39E-69257C1CF37D}"/>
    <hyperlink ref="U688" r:id="rId1500" location="!/phodisho16/status/1465233535040737282" xr:uid="{DE0FB951-196F-4C32-9C4F-FA18D5C33D01}"/>
    <hyperlink ref="U689" r:id="rId1501" location="!/yagyag_bs/status/1465233687541587970" xr:uid="{EDCCD816-4C8E-48B2-AE65-05134222E4C6}"/>
    <hyperlink ref="U690" r:id="rId1502" location="!/zelawar/status/1465233785608306692" xr:uid="{18DE536B-F69C-49AF-9D14-8FDB09485B2E}"/>
    <hyperlink ref="U691" r:id="rId1503" location="!/asim_ali_arain/status/1465233789941071874" xr:uid="{56AEDED0-C208-41A0-9B68-C9B8047584BD}"/>
    <hyperlink ref="U692" r:id="rId1504" location="!/salimrykiel/status/1465234056887652353" xr:uid="{E9BEE874-797C-4C34-B974-DD588D4E9909}"/>
    <hyperlink ref="U693" r:id="rId1505" location="!/wwe_imagenes/status/1465234199963648008" xr:uid="{3262469B-B4CA-4CAA-868E-5A3ADD8C733F}"/>
    <hyperlink ref="U694" r:id="rId1506" location="!/djmactenonline/status/1465234439361945603" xr:uid="{7977FFF8-BA29-4A7C-9F3D-E49D0DAE109C}"/>
    <hyperlink ref="U695" r:id="rId1507" location="!/worldbjjlibrary/status/1465234507276029954" xr:uid="{A51F30DA-EAEA-43A5-BF6E-B683EFAE2B65}"/>
    <hyperlink ref="U696" r:id="rId1508" location="!/jpbacallan/status/1465234711031123980" xr:uid="{FF3CA6C9-1F47-40BB-855A-7D3578D4BDAC}"/>
    <hyperlink ref="U697" r:id="rId1509" location="!/martialarts_jp/status/1465234751980281860" xr:uid="{1BAEE0A6-8CED-4D33-9491-ECAD266BC25E}"/>
    <hyperlink ref="U698" r:id="rId1510" location="!/mmaindiashow/status/1465234856779018240" xr:uid="{EA55B248-6A4D-4EC5-B5B3-09E68D77F960}"/>
    <hyperlink ref="U699" r:id="rId1511" location="!/mmafactory_fr/status/1465234749467893765" xr:uid="{F46823C7-4846-4ECC-AE2E-1CAF3A27BFAC}"/>
    <hyperlink ref="U700" r:id="rId1512" location="!/sarfatibenjamin/status/1465234857009766403" xr:uid="{48D43FF1-1A56-4BD4-A47B-B4F75391723E}"/>
    <hyperlink ref="U701" r:id="rId1513" location="!/mmafactory_fr/status/1465234749467893765" xr:uid="{C5DA3175-7F00-44A8-A381-1F25F0063FDA}"/>
    <hyperlink ref="U702" r:id="rId1514" location="!/sarfatibenjamin/status/1465234857009766403" xr:uid="{2D335611-BA7E-45CE-B849-441B0FFA8FF7}"/>
    <hyperlink ref="U703" r:id="rId1515" location="!/sarfatibenjamin/status/1465234857009766403" xr:uid="{BC447B37-F788-443C-A1F0-B19E56C8A2D0}"/>
    <hyperlink ref="U704" r:id="rId1516" location="!/baeron_/status/1465234959162089472" xr:uid="{F3D49A1D-E9F5-4C40-9B2B-75DB2098D501}"/>
    <hyperlink ref="U705" r:id="rId1517" location="!/nlkagan/status/1465235321998749697" xr:uid="{B8FA742D-427C-43B0-ACEF-9424B41A5BF3}"/>
    <hyperlink ref="U706" r:id="rId1518" location="!/ace8033/status/1465235350381490177" xr:uid="{3D435DBE-0F84-4236-A5A2-6CCADC62D1BF}"/>
    <hyperlink ref="U707" r:id="rId1519" location="!/boxing_ufc_pfp/status/1465235688975056896" xr:uid="{E6559F64-DDE2-422D-9C5F-97A596F0785B}"/>
    <hyperlink ref="U708" r:id="rId1520" location="!/colinmma_wwe/status/1465235745833168897" xr:uid="{2BA66827-C6DA-4E9C-94A1-8B52F5C2257C}"/>
    <hyperlink ref="U709" r:id="rId1521" location="!/gokhanatak__/status/1465235767949672450" xr:uid="{CA93A2C2-8B95-4B3C-B0D6-0E321770BF34}"/>
    <hyperlink ref="U710" r:id="rId1522" location="!/gokhanatak__/status/1465235767949672450" xr:uid="{5010D01B-0FF9-4AC8-86F7-3188E69CD06C}"/>
    <hyperlink ref="U711" r:id="rId1523" location="!/gokhanatak__/status/1465235767949672450" xr:uid="{EEB7B85F-C008-4C22-85FE-CC5C0A856856}"/>
    <hyperlink ref="U712" r:id="rId1524" location="!/dapper_doug/status/1465236169856360451" xr:uid="{9FAF6F78-67E5-4F90-BBC7-91FBD983C448}"/>
    <hyperlink ref="U713" r:id="rId1525" location="!/realbrill_show/status/1465236176986460162" xr:uid="{D6B4A85A-A010-489B-B20F-9481E6CBA7D0}"/>
    <hyperlink ref="U714" r:id="rId1526" location="!/thestug1985/status/1465236297094676483" xr:uid="{B45BFF22-A910-4384-8F5D-7F9589F8DB5D}"/>
    <hyperlink ref="U715" r:id="rId1527" location="!/aldochired/status/1465236356435570693" xr:uid="{6030FDD7-09FE-460F-8F09-EFB42B49C747}"/>
    <hyperlink ref="U716" r:id="rId1528" location="!/tripleidoubleh1/status/1465235262913585155" xr:uid="{EAA904B5-9E99-48DF-B4FB-C77755460AB3}"/>
    <hyperlink ref="U717" r:id="rId1529" location="!/tripleidoubleh1/status/1465235278730301444" xr:uid="{9DB6162D-5D7E-46F8-9377-28B16F482143}"/>
    <hyperlink ref="U718" r:id="rId1530" location="!/tripleidoubleh1/status/1465235479746555909" xr:uid="{DA733E31-C342-4822-AADA-ACF02D648097}"/>
    <hyperlink ref="U719" r:id="rId1531" location="!/tripleidoubleh1/status/1465235652589625344" xr:uid="{7B4883F2-DC2B-4621-90AA-E27CC62D3AA1}"/>
    <hyperlink ref="U720" r:id="rId1532" location="!/tripleidoubleh1/status/1465235652589625344" xr:uid="{1E41B8F4-0749-4361-B7AF-6CDEE2C844FE}"/>
    <hyperlink ref="U721" r:id="rId1533" location="!/tripleidoubleh1/status/1465236125929385986" xr:uid="{0674B157-B333-48EB-9B5B-81B7C432A358}"/>
    <hyperlink ref="U722" r:id="rId1534" location="!/tripleidoubleh1/status/1465236372898336768" xr:uid="{366701BF-4AA5-4E05-891E-57F713F75017}"/>
    <hyperlink ref="U723" r:id="rId1535" location="!/tripleidoubleh1/status/1465236372898336768" xr:uid="{599B610E-1E29-45B9-8878-10DCF45951C8}"/>
    <hyperlink ref="U724" r:id="rId1536" location="!/tripleidoubleh1/status/1465235262913585155" xr:uid="{D5352039-6985-4133-A770-8D8B010FA869}"/>
    <hyperlink ref="U725" r:id="rId1537" location="!/tripleidoubleh1/status/1465235262913585155" xr:uid="{87DB7ED4-595B-4EC8-AABD-E446D6BF6E80}"/>
    <hyperlink ref="U726" r:id="rId1538" location="!/tripleidoubleh1/status/1465235278730301444" xr:uid="{0FD7FE02-A962-447B-AC85-A1EFB1FFB446}"/>
    <hyperlink ref="U727" r:id="rId1539" location="!/tripleidoubleh1/status/1465235479746555909" xr:uid="{23D7DF40-58B4-41F6-BB34-B12CEE13E41C}"/>
    <hyperlink ref="U728" r:id="rId1540" location="!/tripleidoubleh1/status/1465235479746555909" xr:uid="{CD8874EA-3ACE-4777-BF1C-7B56D41214F9}"/>
    <hyperlink ref="U729" r:id="rId1541" location="!/tripleidoubleh1/status/1465235652589625344" xr:uid="{2C2C5941-3224-4FCB-8CC9-F0BEC167800E}"/>
    <hyperlink ref="U730" r:id="rId1542" location="!/tripleidoubleh1/status/1465236125929385986" xr:uid="{7A5A52A3-340D-475A-99B7-8F6E84D758D7}"/>
    <hyperlink ref="U731" r:id="rId1543" location="!/tripleidoubleh1/status/1465236372898336768" xr:uid="{37DDEA99-AC04-492F-A330-0B485AA7752E}"/>
    <hyperlink ref="U732" r:id="rId1544" location="!/tdicianno/status/1465236488203948036" xr:uid="{5B8CB995-97EB-4324-949B-875D337EA825}"/>
    <hyperlink ref="U733" r:id="rId1545" location="!/attackingscrum/status/1465236079011942401" xr:uid="{DEC1A000-D52A-4359-B89E-43711CED36E9}"/>
    <hyperlink ref="U734" r:id="rId1546" location="!/daniel_killick/status/1465236803368144896" xr:uid="{6DF924AD-50B9-4BF1-BCD3-96FFFA5E7C45}"/>
    <hyperlink ref="U735" r:id="rId1547" location="!/daniel_killick/status/1465236803368144896" xr:uid="{61CEFE8A-F2D9-470B-961D-14C6E129F5E8}"/>
    <hyperlink ref="U736" r:id="rId1548" location="!/frankmodica2/status/1465237112647663623" xr:uid="{B798B663-F8C5-433F-84A8-B9FBB4BDF0FF}"/>
    <hyperlink ref="U737" r:id="rId1549" location="!/rndvkf/status/1465237158004813827" xr:uid="{B6411029-D275-4D88-A376-1BEDA2B154C8}"/>
    <hyperlink ref="U738" r:id="rId1550" location="!/mr__prolifik__/status/1465237179358236672" xr:uid="{11CC6226-99CC-44C1-B021-414D4023B9DE}"/>
    <hyperlink ref="U739" r:id="rId1551" location="!/zulkhanhongor/status/1465237230495096835" xr:uid="{D3D88632-9A91-498A-B1CF-A9F41D6E3EB3}"/>
    <hyperlink ref="U740" r:id="rId1552" location="!/snebbimma/status/1465237266956263429" xr:uid="{CA910C95-99DE-4FAF-8A91-5620739A5B73}"/>
    <hyperlink ref="U741" r:id="rId1553" location="!/dede_alsace_68/status/1465236336143654914" xr:uid="{EE57A57E-2624-491C-80F5-7DD71C81CA9A}"/>
    <hyperlink ref="U742" r:id="rId1554" location="!/dede_alsace_68/status/1465236336143654914" xr:uid="{1C560E4A-DD77-4386-A055-8700CEB4B79C}"/>
    <hyperlink ref="U743" r:id="rId1555" location="!/dede_alsace_68/status/1465237427447029763" xr:uid="{6D6372C2-F904-4B3C-9305-7C8B20D75D86}"/>
    <hyperlink ref="U744" r:id="rId1556" location="!/nfalphabet/status/1465237629050314754" xr:uid="{03E0CB71-D887-4C3B-8F1F-5A74DB978FBC}"/>
    <hyperlink ref="U745" r:id="rId1557" location="!/3gweyrey_boy/status/1465237697044307969" xr:uid="{126203DA-35F3-4942-BC93-A3A0F79A499C}"/>
    <hyperlink ref="U746" r:id="rId1558" location="!/3gweyrey_boy/status/1465237697044307969" xr:uid="{D1B89AFA-6575-4AD1-A795-9B0B803B3536}"/>
    <hyperlink ref="U747" r:id="rId1559" location="!/3gweyrey_boy/status/1465237697044307969" xr:uid="{300B7E90-BC9E-427D-B8DE-42834AB6E8BD}"/>
    <hyperlink ref="U748" r:id="rId1560" location="!/mustle_bot/status/1465237714887143425" xr:uid="{1BED50FD-51EA-4CF7-92F1-74EBE15D2783}"/>
    <hyperlink ref="U749" r:id="rId1561" location="!/steve_cribb/status/1465237844042166274" xr:uid="{438D2976-0376-4C01-8A2C-DFFF2D5B7B3D}"/>
    <hyperlink ref="U750" r:id="rId1562" location="!/steve_cribb/status/1465237844042166274" xr:uid="{C2A86EC4-2674-4B9C-A745-21F270332791}"/>
    <hyperlink ref="U751" r:id="rId1563" location="!/nathalienath19/status/1465237974791168001" xr:uid="{E77DA3FB-16A1-4A0D-B245-1B3E9D3E88FA}"/>
    <hyperlink ref="U752" r:id="rId1564" location="!/shinnosu2/status/1465237981975879688" xr:uid="{EB53DE8E-8704-40EB-8465-D06EA0F43FC0}"/>
    <hyperlink ref="U753" r:id="rId1565" location="!/morgan99044993/status/1465238065148956675" xr:uid="{8094FA0C-F72D-44A0-B0A4-B42C3544A04F}"/>
    <hyperlink ref="U754" r:id="rId1566" location="!/pribarskiy/status/1465238066763870211" xr:uid="{71127FD8-B093-462B-974C-4B99F87F08FC}"/>
    <hyperlink ref="U755" r:id="rId1567" location="!/mma_lens/status/1465238070165336071" xr:uid="{5E616A33-15BD-4E5B-A39A-77CABE50BF06}"/>
    <hyperlink ref="U756" r:id="rId1568" location="!/itsjustkadarius/status/1465238288214732800" xr:uid="{47B7CE4F-A664-41B0-9843-3C2028412AF2}"/>
    <hyperlink ref="U757" r:id="rId1569" location="!/fedricemasse/status/1465208494047510532" xr:uid="{284A1D91-DF63-4557-AF40-4D6B3F53944E}"/>
    <hyperlink ref="U758" r:id="rId1570" location="!/fedricemasse/status/1465238318208192515" xr:uid="{471F1599-BF87-4EC3-B204-21B496E1194D}"/>
    <hyperlink ref="U759" r:id="rId1571" location="!/thesportszone__/status/1465237230474215425" xr:uid="{5F96E226-7963-4EFB-8AB7-1F1B3A00E66A}"/>
    <hyperlink ref="U760" r:id="rId1572" location="!/thesportszone__/status/1465237242679603202" xr:uid="{1C40804D-F88E-49E9-986D-C96176CB7CE3}"/>
    <hyperlink ref="U761" r:id="rId1573" location="!/thesportszone__/status/1465237242679603202" xr:uid="{11D0FD04-2B28-49C0-8EE3-FB1E2E9BB0AB}"/>
    <hyperlink ref="U762" r:id="rId1574" location="!/thesportszone__/status/1465238446621011969" xr:uid="{FD708EE8-23E4-4E9F-A400-B4AA6E289097}"/>
    <hyperlink ref="U763" r:id="rId1575" location="!/thesportszone__/status/1465238446621011969" xr:uid="{A80FB205-D5C5-473C-85FC-567A4FB03F3D}"/>
    <hyperlink ref="U764" r:id="rId1576" location="!/thesportszone__/status/1465238452656558085" xr:uid="{0C5BF13D-4B9B-4751-8616-2B50B690CAF1}"/>
    <hyperlink ref="U765" r:id="rId1577" location="!/thesportszone__/status/1465238461636657153" xr:uid="{32776FB0-6BF5-40E9-B197-BAB63FB30548}"/>
    <hyperlink ref="U766" r:id="rId1578" location="!/thesportszone__/status/1465238466946650113" xr:uid="{657292AB-9075-43F6-9AA8-4B204A8AAA75}"/>
    <hyperlink ref="U767" r:id="rId1579" location="!/femhealth4life/status/1465238548081266688" xr:uid="{5A1C0400-540E-4E18-A8A1-5BFF4C150499}"/>
    <hyperlink ref="U768" r:id="rId1580" location="!/jackassmomo_/status/1465238639340756995" xr:uid="{41911EB1-7D47-4586-AD52-F947A52E4616}"/>
    <hyperlink ref="U769" r:id="rId1581" location="!/mikkysupreme/status/1465238670127124480" xr:uid="{8D09D40E-B792-4D7F-BE52-58A7B177D7D0}"/>
    <hyperlink ref="U770" r:id="rId1582" location="!/elianaferns/status/1465238678289227778" xr:uid="{DB50F366-7654-4BEA-AC52-5071073D5B5B}"/>
    <hyperlink ref="U771" r:id="rId1583" location="!/papaj_managment/status/1465238314617913347" xr:uid="{870C1577-9B83-4CD4-83DA-BDF409B76EAE}"/>
    <hyperlink ref="U772" r:id="rId1584" location="!/papaj_managment/status/1465238773244043270" xr:uid="{59EAD408-DE73-49D1-BFBF-4655F7EB22F5}"/>
    <hyperlink ref="U773" r:id="rId1585" location="!/leigh1040/status/1465238808488730629" xr:uid="{EC075955-C93C-49CF-8C33-E2E87330E9FD}"/>
    <hyperlink ref="U774" r:id="rId1586" location="!/leigh1040/status/1465238808488730629" xr:uid="{3528E061-3140-4B97-9333-121376748576}"/>
    <hyperlink ref="U775" r:id="rId1587" location="!/leigh1040/status/1465238808488730629" xr:uid="{E31F27F4-3B8D-48B6-81EA-1F7ADAA06759}"/>
    <hyperlink ref="U776" r:id="rId1588" location="!/luisher84089853/status/1465238810820808706" xr:uid="{F408C8F7-5088-48E6-9882-E5A9C0B327F5}"/>
    <hyperlink ref="U777" r:id="rId1589" location="!/luisher84089853/status/1465238810820808706" xr:uid="{2E6BAF34-5A83-4A8E-953F-C3710B9C5081}"/>
    <hyperlink ref="U778" r:id="rId1590" location="!/cotymma/status/1465238923358126085" xr:uid="{64245B67-D34C-401A-8516-2D5ECCB9BF80}"/>
    <hyperlink ref="U779" r:id="rId1591" location="!/cotymma/status/1465238923358126085" xr:uid="{63DDE1FD-083C-42D6-A256-EFCDEC81131D}"/>
    <hyperlink ref="U780" r:id="rId1592" location="!/ether_8_/status/1465225948823887873" xr:uid="{AF23617B-EE18-44C5-842E-D5D8258C95C6}"/>
    <hyperlink ref="U781" r:id="rId1593" location="!/ether_8_/status/1465239019797692416" xr:uid="{7375FB05-9472-4974-87D1-B400CC3B673C}"/>
    <hyperlink ref="U782" r:id="rId1594" location="!/r_k_t_14/status/1465239052093833220" xr:uid="{A0371C44-432F-4C6F-9F96-1BA039E739DE}"/>
    <hyperlink ref="U783" r:id="rId1595" location="!/zpyywv6agzm42rq/status/1465239056518823940" xr:uid="{97B3981E-3FE0-447B-B77E-DEFBECD69309}"/>
    <hyperlink ref="U784" r:id="rId1596" location="!/familyfightguy/status/1465239080128626689" xr:uid="{76930988-C5D1-4282-9139-07A389A983BB}"/>
    <hyperlink ref="U785" r:id="rId1597" location="!/m6son_/status/1465239218028904452" xr:uid="{18E367F7-E3E0-4D80-979F-CB8F9069CBC5}"/>
    <hyperlink ref="U786" r:id="rId1598" location="!/m6son_/status/1465239218028904452" xr:uid="{85EF33F1-B320-496F-8193-0844B4EB8505}"/>
    <hyperlink ref="U787" r:id="rId1599" location="!/acespacek/status/1465239352796229635" xr:uid="{9A49395C-F11E-455C-93BD-4BE0DDFB2891}"/>
    <hyperlink ref="U788" r:id="rId1600" location="!/takigawa1989/status/1465239426531872769" xr:uid="{58BB2AB2-FE4D-474D-B605-B5EFA29BE732}"/>
    <hyperlink ref="U789" r:id="rId1601" location="!/pefra20/status/1465239445473529858" xr:uid="{7971AD89-D40A-45EA-B22D-8D77C9CDC44D}"/>
    <hyperlink ref="U790" r:id="rId1602" location="!/taka19750516/status/1465239237356240901" xr:uid="{275F0E1C-8B12-4B41-9A84-9A714C7DEE21}"/>
    <hyperlink ref="U791" r:id="rId1603" location="!/taka19750516/status/1465239498951127040" xr:uid="{E280FA36-FDB5-4017-8DE6-872BAD896ECA}"/>
    <hyperlink ref="U792" r:id="rId1604" location="!/thiagomianti/status/1465239532937351168" xr:uid="{D80D8FA4-105E-4F1F-BD2E-C1B26046F227}"/>
    <hyperlink ref="U793" r:id="rId1605" location="!/thiagomianti/status/1465239532937351168" xr:uid="{E44B892D-E04F-4A69-97A6-8892FD8BDF1F}"/>
    <hyperlink ref="U794" r:id="rId1606" location="!/ultimateappfan/status/1465230910928957442" xr:uid="{EEA88CD8-854D-4685-B47A-54F82B507CD4}"/>
    <hyperlink ref="U795" r:id="rId1607" location="!/ultimateappfan/status/1465230919938232321" xr:uid="{9165C87B-9635-48A0-A165-7C9A9636EC47}"/>
    <hyperlink ref="U796" r:id="rId1608" location="!/ultimateappfan/status/1465230926040993796" xr:uid="{A09AE99D-13F4-470A-87BB-44781A681AF0}"/>
    <hyperlink ref="U797" r:id="rId1609" location="!/ultimateappfan/status/1465230930323415042" xr:uid="{CB4E84DC-175C-4DF9-AEDD-13C709B0D2FD}"/>
    <hyperlink ref="U798" r:id="rId1610" location="!/ultimateappfan/status/1465230935708815364" xr:uid="{61589BC6-ED68-4704-8E7E-CC8A152D4799}"/>
    <hyperlink ref="U799" r:id="rId1611" location="!/ultimateappfan/status/1465230940213596162" xr:uid="{88FF9C2E-3435-4CCC-B66A-F33842F65E16}"/>
    <hyperlink ref="U800" r:id="rId1612" location="!/ultimateappfan/status/1465230945829765127" xr:uid="{5C45B7B0-3384-4520-96AE-6A36B10700D4}"/>
    <hyperlink ref="U801" r:id="rId1613" location="!/ultimateappfan/status/1465230952695803907" xr:uid="{0177D02B-F28C-43E8-84A5-7ABD85A74A5C}"/>
    <hyperlink ref="U802" r:id="rId1614" location="!/ultimateappfan/status/1465234499428659204" xr:uid="{8D5440A9-AB75-4552-AE00-333945037B8C}"/>
    <hyperlink ref="U803" r:id="rId1615" location="!/ultimateappfan/status/1465234501295087621" xr:uid="{A06DF4C2-EC93-43C5-B198-62B3226CC46C}"/>
    <hyperlink ref="U804" r:id="rId1616" location="!/ultimateappfan/status/1465234503442567169" xr:uid="{E26CF1FA-78EC-4390-884A-D9096088DFBC}"/>
    <hyperlink ref="U805" r:id="rId1617" location="!/ultimateappfan/status/1465234506361810946" xr:uid="{4126D799-52B3-457D-A085-ECDB346BE3FA}"/>
    <hyperlink ref="U806" r:id="rId1618" location="!/ultimateappfan/status/1465234508383465474" xr:uid="{408B3265-5234-4492-8444-88BD2AE3040D}"/>
    <hyperlink ref="U807" r:id="rId1619" location="!/ultimateappfan/status/1465234512011481089" xr:uid="{850E1B09-7CD2-427E-A896-BF57B90A1BC8}"/>
    <hyperlink ref="U808" r:id="rId1620" location="!/ultimateappfan/status/1465234514754654208" xr:uid="{8926A3A0-AA7B-4B4B-8140-03B9766DFF39}"/>
    <hyperlink ref="U809" r:id="rId1621" location="!/ultimateappfan/status/1465234518152028160" xr:uid="{65C2D90F-34EA-46AF-A0B4-B388E83D1C75}"/>
    <hyperlink ref="U810" r:id="rId1622" location="!/ultimateappfan/status/1465239580819562498" xr:uid="{87EC7712-A2F6-46B5-A230-40687360BCFF}"/>
    <hyperlink ref="U811" r:id="rId1623" location="!/ultimateappfan/status/1465239583877173251" xr:uid="{10F84559-BE08-40D6-9A64-68FBE393A59E}"/>
    <hyperlink ref="U812" r:id="rId1624" location="!/ultimateappfan/status/1465239590252552198" xr:uid="{249C2239-4F1F-419B-B64F-21867AC800FD}"/>
    <hyperlink ref="U813" r:id="rId1625" location="!/ultimateappfan/status/1465239597038899202" xr:uid="{D3B3DEF9-AD5A-4F9A-8794-0047256E990E}"/>
    <hyperlink ref="U814" r:id="rId1626" location="!/ultimateappfan/status/1465239603984674818" xr:uid="{A58C1798-6756-4E8E-AF9D-3656643FD900}"/>
    <hyperlink ref="U815" r:id="rId1627" location="!/ultimateappfan/status/1465239611194679301" xr:uid="{E435521C-29FF-4DB4-8917-4E4C173075FA}"/>
    <hyperlink ref="U816" r:id="rId1628" location="!/ultimateappfan/status/1465239614499790850" xr:uid="{D02E18EB-C769-43D9-9D91-15A12FC087CD}"/>
    <hyperlink ref="U817" r:id="rId1629" location="!/ultimateappfan/status/1465239619721650179" xr:uid="{5C3EA63E-0873-4AAD-BA1B-73E14F1A0D77}"/>
    <hyperlink ref="U818" r:id="rId1630" location="!/ultimateappfan/status/1465239628382969862" xr:uid="{8C632C5A-13C8-424D-97B8-5F73F721650E}"/>
    <hyperlink ref="U819" r:id="rId1631" location="!/anomaro426/status/1465239667419140099" xr:uid="{4C75F4D7-21C4-4195-B3FA-F0AE11560D69}"/>
    <hyperlink ref="U820" r:id="rId1632" location="!/minadibari/status/1465239964896137217" xr:uid="{8151F9C7-5433-4166-90DF-77A51ED02DE5}"/>
    <hyperlink ref="U821" r:id="rId1633" location="!/minadibari/status/1465239964896137217" xr:uid="{794A176D-95EE-4568-A350-A0DE4835CB3D}"/>
    <hyperlink ref="U822" r:id="rId1634" location="!/ufc_infojp/status/1465240135369302016" xr:uid="{E7E263A3-3700-468F-A2B9-5288765B483D}"/>
    <hyperlink ref="U823" r:id="rId1635" location="!/indieangles/status/1465240173457858562" xr:uid="{2BD313AB-ABB2-4942-A729-D1D306441EEB}"/>
    <hyperlink ref="U824" r:id="rId1636" location="!/crunthorpe5/status/1465240270224572426" xr:uid="{C2EF8107-9BE9-439E-BB4B-1E5F957142A7}"/>
    <hyperlink ref="U825" r:id="rId1637" location="!/crunthorpe5/status/1465240270224572426" xr:uid="{11B2335C-6813-471D-88F9-FDCF9889B984}"/>
    <hyperlink ref="U826" r:id="rId1638" location="!/prestonbowman12/status/1465240292068675584" xr:uid="{A495A0E7-0AA3-4946-8339-AC09B99448BB}"/>
    <hyperlink ref="U827" r:id="rId1639" location="!/prestonbowman12/status/1465240292068675584" xr:uid="{0DD5B18D-A412-42E1-B909-A3C80F71F2FC}"/>
    <hyperlink ref="U828" r:id="rId1640" location="!/prestonbowman12/status/1465240292068675584" xr:uid="{A918714B-9DAA-415A-9AC5-685E79625BFF}"/>
    <hyperlink ref="U829" r:id="rId1641" location="!/jon81814650/status/1465240516757491715" xr:uid="{BDFEFEE2-D1B4-45B1-BA6F-6A0CEFD4DB26}"/>
    <hyperlink ref="U830" r:id="rId1642" location="!/jon81814650/status/1465240516757491715" xr:uid="{85591217-5586-40C3-83E8-469790590A9C}"/>
    <hyperlink ref="U831" r:id="rId1643" location="!/jon81814650/status/1465240516757491715" xr:uid="{47320A26-FBD7-48AF-A9FB-E247E9911CBA}"/>
    <hyperlink ref="U832" r:id="rId1644" location="!/see_u_soon_boi/status/1465217272709062662" xr:uid="{4F3ABAB5-E803-45E2-93E1-EF49AE2AF0DB}"/>
    <hyperlink ref="U833" r:id="rId1645" location="!/jon81814650/status/1465240516757491715" xr:uid="{8364DF0B-2663-47D5-A754-B8F579264758}"/>
    <hyperlink ref="U834" r:id="rId1646" location="!/batal_ibrahim1/status/1465240569412784129" xr:uid="{4EAF6A50-639A-457B-ABEA-033D52B46D46}"/>
    <hyperlink ref="U835" r:id="rId1647" location="!/batal_ibrahim1/status/1465240569412784129" xr:uid="{42AF05A5-BB61-4DAE-A29E-2EAAD2DF9C04}"/>
    <hyperlink ref="U836" r:id="rId1648" location="!/teamsavage/status/1465240701344657408" xr:uid="{8C1E56D8-2C71-4A20-B137-01BA46C760E6}"/>
    <hyperlink ref="U837" r:id="rId1649" location="!/teamsavage/status/1465240714170843137" xr:uid="{92DC0BE1-9788-416E-97A4-85340332E0D2}"/>
    <hyperlink ref="U838" r:id="rId1650" location="!/teamsavage/status/1465240714170843137" xr:uid="{F1ED7DAD-0F26-4130-B642-B8D631D521B2}"/>
    <hyperlink ref="U839" r:id="rId1651" location="!/hisham72354482/status/1465240757967613955" xr:uid="{CD34E4AE-4FD1-4753-897A-6CA1389163BB}"/>
    <hyperlink ref="U840" r:id="rId1652" location="!/v3ganpussy/status/1465240799814295554" xr:uid="{313E74C8-1525-4C96-9389-E795D2F499DB}"/>
    <hyperlink ref="U841" r:id="rId1653" location="!/v3ganpussy/status/1465236468910235648" xr:uid="{95A31E9E-C5EF-40C1-BAA1-326BA24721BF}"/>
    <hyperlink ref="U842" r:id="rId1654" location="!/v3ganpussy/status/1465239046326829059" xr:uid="{E15B8506-DB8C-4B0C-937C-20B60225C277}"/>
    <hyperlink ref="U843" r:id="rId1655" location="!/manutd_bitw/status/1465241089544179712" xr:uid="{DBDEC87F-FFCF-4D5A-93D2-2D9198867751}"/>
    <hyperlink ref="U844" r:id="rId1656" location="!/joshmas86634462/status/1465241112939880453" xr:uid="{A08AEC99-A1FE-4663-9684-5EE23FD4EFD0}"/>
    <hyperlink ref="U845" r:id="rId1657" location="!/joshmas86634462/status/1465241112939880453" xr:uid="{06C10541-9210-4FB4-B10C-6A6B18BCD3B2}"/>
    <hyperlink ref="U846" r:id="rId1658" location="!/joshmas86634462/status/1465241112939880453" xr:uid="{39C60156-0750-4A79-A83C-972ADA3BF107}"/>
    <hyperlink ref="U847" r:id="rId1659" location="!/kamidorapad/status/1465241167608487943" xr:uid="{9A90185C-C779-438A-9877-0D0F7EE2B0F4}"/>
    <hyperlink ref="U848" r:id="rId1660" location="!/ajkhan83/status/1465228724924731394" xr:uid="{B10E44D9-C13C-4047-B95E-F26A392724BF}"/>
    <hyperlink ref="U849" r:id="rId1661" location="!/ajkhan83/status/1465241290002608134" xr:uid="{9151DFD0-805D-48F0-99D3-8AC9CD95722B}"/>
    <hyperlink ref="U850" r:id="rId1662" location="!/hikonyan_nao/status/1465241322315390979" xr:uid="{00A6ECFC-07DC-4ED4-B1D0-187E32C2B88E}"/>
    <hyperlink ref="U851" r:id="rId1663" location="!/andrewc_1999/status/1465228304257097728" xr:uid="{B6ED78E1-B1BF-4FA9-93DB-FD5EF87B0819}"/>
    <hyperlink ref="U852" r:id="rId1664" location="!/andrewc_1999/status/1465228304257097728" xr:uid="{BB081BD5-5444-4795-BCE2-F675B5C23E0D}"/>
    <hyperlink ref="U853" r:id="rId1665" location="!/andrewc_1999/status/1465241369144926213" xr:uid="{BF0AB87B-D4B9-4F05-810E-B74E237D8F51}"/>
    <hyperlink ref="U854" r:id="rId1666" location="!/andrewc_1999/status/1465241369144926213" xr:uid="{CA40FACD-FF14-4985-AD1C-45DFC1F1BF1B}"/>
    <hyperlink ref="U855" r:id="rId1667" location="!/andrewc_1999/status/1465241369144926213" xr:uid="{573BBA6F-4806-4843-8E17-331DA182907E}"/>
    <hyperlink ref="U856" r:id="rId1668" location="!/le_alloe/status/1465241391374737408" xr:uid="{A58B3FA6-876C-41A7-A3C7-DD97B085DB4E}"/>
    <hyperlink ref="U857" r:id="rId1669" location="!/le_alloe/status/1465241391374737408" xr:uid="{7F15C789-241B-425F-BA15-483BE8263A8C}"/>
    <hyperlink ref="U858" r:id="rId1670" location="!/kimboss3/status/1465241727644893184" xr:uid="{6FDED7A2-09FA-4532-BE24-FAFF12F52D52}"/>
    <hyperlink ref="U859" r:id="rId1671" location="!/anthonyprendez_/status/1465241753422729216" xr:uid="{9AC44561-BFB6-4F29-9DA2-D88A4129AE64}"/>
    <hyperlink ref="U860" r:id="rId1672" location="!/mmaseat/status/1465241786637504516" xr:uid="{A41644E8-4505-46D3-A1AA-2C80A435CD28}"/>
    <hyperlink ref="U861" r:id="rId1673" location="!/mmaseat/status/1465241786637504516" xr:uid="{5F82A782-A27C-4180-99F3-116D88E4510E}"/>
    <hyperlink ref="U862" r:id="rId1674" location="!/mogulmma/status/1465241812843438083" xr:uid="{FCB0AC96-E3D1-4713-9CE1-2D14212276A8}"/>
    <hyperlink ref="U863" r:id="rId1675" location="!/tylertheapex/status/1465241812910710788" xr:uid="{7348946E-233E-4BB8-8D4A-06B6F105CE79}"/>
    <hyperlink ref="U864" r:id="rId1676" location="!/trippingmau5/status/1465241837472411658" xr:uid="{B4952B9B-5F2C-464E-AD1E-1D3D20B5F9E4}"/>
    <hyperlink ref="U865" r:id="rId1677" location="!/trippingmau5/status/1465241837472411658" xr:uid="{93558335-3B7D-4A74-B9B3-AD573A12DDCC}"/>
    <hyperlink ref="U866" r:id="rId1678" location="!/henryviribus/status/1465239927268855808" xr:uid="{0B9E0BC0-8BF2-43FE-B62A-8A3A5C15E29A}"/>
    <hyperlink ref="U867" r:id="rId1679" location="!/henryviribus/status/1465241889032994817" xr:uid="{79143734-8787-4897-AC29-799C431AED95}"/>
    <hyperlink ref="U868" r:id="rId1680" location="!/raymundomma/status/1465241929977896968" xr:uid="{4ACF272B-9667-4D78-AA98-964657E68AAC}"/>
    <hyperlink ref="U869" r:id="rId1681" location="!/raymundomma/status/1465241929977896968" xr:uid="{4912D4B8-82F9-49D3-B58C-F7007D20EF29}"/>
    <hyperlink ref="U870" r:id="rId1682" location="!/raymundomma/status/1465241929977896968" xr:uid="{364C0C0E-3CFD-40A2-8B1A-E6A3A6418514}"/>
    <hyperlink ref="U871" r:id="rId1683" location="!/sqarnix/status/1465241993102049286" xr:uid="{AAB16D53-869F-4FC2-B4D1-EA24044F099C}"/>
    <hyperlink ref="U872" r:id="rId1684" location="!/leilasdt_of/status/1465242076837261313" xr:uid="{756C3ACC-6222-4995-B684-1FC3D5B9DEA3}"/>
    <hyperlink ref="U873" r:id="rId1685" location="!/sigilo_ce/status/1465242080297504775" xr:uid="{8C752758-6ADC-455D-B105-6E3E923D7C43}"/>
    <hyperlink ref="U874" r:id="rId1686" location="!/ssassincreedo/status/1465242248463847426" xr:uid="{08977D65-9DB6-4FE5-A52D-EC1F4E2778DF}"/>
    <hyperlink ref="U875" r:id="rId1687" location="!/wiweck/status/1465242439652884482" xr:uid="{7F5B457E-C5E7-43AC-99E2-1C22A7FE2574}"/>
    <hyperlink ref="U876" r:id="rId1688" location="!/p7_ufc/status/1465242643127013376" xr:uid="{2A45ADA4-763B-4A6B-9DB5-0BEB823AC819}"/>
    <hyperlink ref="U877" r:id="rId1689" location="!/the_ballas/status/1465242675049762818" xr:uid="{A3025C0B-9B46-4246-B034-D839E808D1CE}"/>
    <hyperlink ref="U878" r:id="rId1690" location="!/connerj_vh/status/1465242678820548612" xr:uid="{3408A549-65FA-40FF-9478-85CD4A3F2A53}"/>
    <hyperlink ref="U879" r:id="rId1691" location="!/angra_letsgo/status/1465242722894508033" xr:uid="{E4BB2469-41DA-43FE-963B-9C5EECCBC093}"/>
    <hyperlink ref="U880" r:id="rId1692" location="!/rzcraw/status/1465242750165524485" xr:uid="{DAE7F248-940F-4651-9271-6FEBDF4A1AEF}"/>
    <hyperlink ref="U881" r:id="rId1693" location="!/n_h_mma/status/1465242813755543555" xr:uid="{60CE952B-63F0-4582-BC00-E6487CDC783A}"/>
    <hyperlink ref="U882" r:id="rId1694" location="!/items_sport/status/1465242893312933895" xr:uid="{6075086E-A742-49A5-8CF0-1EEDEF775283}"/>
    <hyperlink ref="U883" r:id="rId1695" location="!/ahab_comoff/status/1465242916771688456" xr:uid="{275125DC-7C68-4E3B-A15B-A974AC4B9FCA}"/>
    <hyperlink ref="U884" r:id="rId1696" location="!/ahab_comoff/status/1465242932852625409" xr:uid="{EAA6A006-E270-42A8-95BC-7880768ECA1D}"/>
    <hyperlink ref="U885" r:id="rId1697" location="!/cbdapis/status/1465242949478850561" xr:uid="{3B0CCDB3-68DC-44ED-AB37-D2375239392B}"/>
    <hyperlink ref="U886" r:id="rId1698" location="!/elijahgithugo/status/1465242952851197955" xr:uid="{50471D31-3EBE-44AF-8857-0AB68391AFDD}"/>
    <hyperlink ref="U887" r:id="rId1699" location="!/muhammedabolor4/status/1465243039107006466" xr:uid="{2D9EE206-F39C-44FC-90D3-33F1F94A8CF0}"/>
    <hyperlink ref="U888" r:id="rId1700" location="!/chineselove555/status/1465243077480976384" xr:uid="{CA2AE51E-104B-4107-BA16-8EDA9DCAEF3F}"/>
    <hyperlink ref="U889" r:id="rId1701" location="!/don_uel/status/1465243134661738499" xr:uid="{68CB76F5-220C-4B1D-8A72-21601C8BCEDA}"/>
    <hyperlink ref="U890" r:id="rId1702" location="!/tianfirdauss/status/1465243183353188359" xr:uid="{BAF8878F-8530-4EB8-A56D-498B35897E19}"/>
    <hyperlink ref="U891" r:id="rId1703" location="!/milodini88/status/1465243340757213184" xr:uid="{64E3B9A3-9EC6-477F-84A7-E69CFCFE67B4}"/>
    <hyperlink ref="U892" r:id="rId1704" location="!/milodini88/status/1465243340757213184" xr:uid="{BB97ED02-BD2C-48B4-9A79-BCC0F28768E0}"/>
    <hyperlink ref="U893" r:id="rId1705" location="!/milodini88/status/1465243340757213184" xr:uid="{79F81B14-4AB2-44F3-A9C9-364143BC9185}"/>
    <hyperlink ref="U894" r:id="rId1706" location="!/cototoko/status/1465243433803534336" xr:uid="{ADA192BA-24EA-4DFC-9EDE-08603341D73B}"/>
    <hyperlink ref="U895" r:id="rId1707" location="!/cicabobycorgi/status/1465220766018854916" xr:uid="{A949BF29-F6C6-4FC8-B757-6A4B43B53D4A}"/>
    <hyperlink ref="U896" r:id="rId1708" location="!/rocketmarcii/status/1465243729132990465" xr:uid="{5A6C8815-1052-482E-B711-EF7971398964}"/>
    <hyperlink ref="U897" r:id="rId1709" location="!/izmtml/status/1465243737303314437" xr:uid="{D1EC1E27-0C96-4C1C-8152-F998979B10D8}"/>
    <hyperlink ref="U898" r:id="rId1710" location="!/sarrismau/status/1465243871894454274" xr:uid="{1407DC39-79A9-4E19-A492-FB85A78133EC}"/>
    <hyperlink ref="U899" r:id="rId1711" location="!/bernardshure/status/1465243874746580997" xr:uid="{AE7B65F6-FE4B-455A-A660-D3418DE11D43}"/>
    <hyperlink ref="U900" r:id="rId1712" location="!/kinniku3320011/status/1465243890483564544" xr:uid="{2022D341-0844-43DA-B453-BABB8D1C4609}"/>
    <hyperlink ref="U901" r:id="rId1713" location="!/hji8ixvvr39lisc/status/1465243903972425729" xr:uid="{83675C12-C710-47F1-9480-8AADCF99AC04}"/>
    <hyperlink ref="U902" r:id="rId1714" location="!/mmarumorbot/status/1465243983177601027" xr:uid="{78298A4A-0829-4288-9F33-8C598B234531}"/>
    <hyperlink ref="U903" r:id="rId1715" location="!/nickfluckiger/status/1465244116338589699" xr:uid="{AA594D59-BEA2-4A4D-9084-28E4F6BBE366}"/>
    <hyperlink ref="U904" r:id="rId1716" location="!/crfsalvino/status/1465244118687399936" xr:uid="{758EE995-AD49-465F-A025-3FE0D9946E95}"/>
    <hyperlink ref="U905" r:id="rId1717" location="!/oncepa1/status/1465244162664579073" xr:uid="{AAE07A39-2446-4B4C-9D0E-D74FF38D792D}"/>
    <hyperlink ref="U906" r:id="rId1718" location="!/riki_kami/status/1465244265030635521" xr:uid="{E4764E64-CC7A-48FB-A04D-B56E59046854}"/>
    <hyperlink ref="U907" r:id="rId1719" location="!/mmarockspl/status/1465215959053082630" xr:uid="{E7D84315-067B-4728-9B47-276CA782493E}"/>
    <hyperlink ref="U908" r:id="rId1720" location="!/mmarockspl/status/1465222219152375815" xr:uid="{9A276A77-1FBC-4789-8661-0B2CCA1A55E6}"/>
    <hyperlink ref="U909" r:id="rId1721" location="!/mmarockspl/status/1465226882413219841" xr:uid="{B8D04216-5EBE-4EEA-97E3-7DE614BB0680}"/>
    <hyperlink ref="U910" r:id="rId1722" location="!/mmarockspl/status/1465239127247495174" xr:uid="{635F8DEE-2FE0-45B9-B1A2-A8EA47FE8F78}"/>
    <hyperlink ref="U911" r:id="rId1723" location="!/mmarockspl/status/1465244280914644996" xr:uid="{6FED1206-908C-43F2-A907-F61732C29E9A}"/>
    <hyperlink ref="U912" r:id="rId1724" location="!/dabbomma/status/1465244387206647812" xr:uid="{345EAA53-D67E-470D-A428-558C51E3C1E9}"/>
    <hyperlink ref="U913" r:id="rId1725" location="!/shebing11092/status/1465244392198123522" xr:uid="{A1E69EB1-D8C3-41A7-BD38-7C806817A2A2}"/>
    <hyperlink ref="U914" r:id="rId1726" location="!/haouoreo/status/1465244670284337154" xr:uid="{8A1CB99F-32B8-4419-8F75-4F6F7A5820BD}"/>
    <hyperlink ref="U915" r:id="rId1727" location="!/terezowens/status/1465244716627288065" xr:uid="{46DFFCCE-289C-4D92-80ED-A2FD6B924FC9}"/>
    <hyperlink ref="U916" r:id="rId1728" location="!/ewoodphoto/status/1465244761099489294" xr:uid="{5B6543A6-41CA-45AE-A35B-C7D9D7309CAD}"/>
    <hyperlink ref="U917" r:id="rId1729" location="!/tellmesuuup/status/1465244929937059840" xr:uid="{3C14ADBF-1577-4723-96F3-DD015057649F}"/>
    <hyperlink ref="U918" r:id="rId1730" location="!/90alex011/status/1465245152340021253" xr:uid="{1CE97393-7608-4114-A825-F7FF60EA6589}"/>
    <hyperlink ref="U919" r:id="rId1731" location="!/ll0key/status/1465245200700248073" xr:uid="{D74A5491-8F24-4D80-A74F-0890A2F28F57}"/>
    <hyperlink ref="U920" r:id="rId1732" location="!/yeah_nuh/status/1465245461241942017" xr:uid="{9F4FD014-57A1-48A6-A9FF-360F023C3BC8}"/>
    <hyperlink ref="U921" r:id="rId1733" location="!/velvethundr/status/1465204136429895687" xr:uid="{13B99FE2-0C75-4A00-99B3-A07DA7AC4369}"/>
    <hyperlink ref="U922" r:id="rId1734" location="!/velvethundr/status/1465204136429895687" xr:uid="{7A7CCF43-7519-4B4D-BAFE-796947ED75AB}"/>
    <hyperlink ref="U923" r:id="rId1735" location="!/fullcontactmtwf/status/1465208593217507328" xr:uid="{85C8F324-61B8-40A2-9EAA-85DC0E0D1192}"/>
    <hyperlink ref="U924" r:id="rId1736" location="!/hardcorecasua10/status/1465198966702845953" xr:uid="{0DB2ECBD-448E-44BC-8AE0-1031A5F361E7}"/>
    <hyperlink ref="U925" r:id="rId1737" location="!/hardcorecasua10/status/1465198966702845953" xr:uid="{4ED40E89-A6C9-4B3F-BBEF-C41075AA6745}"/>
    <hyperlink ref="U926" r:id="rId1738" location="!/ufc_obsessed/status/1465199390017015811" xr:uid="{7A2970B8-F4BA-477D-8918-2EDE642887DA}"/>
    <hyperlink ref="U927" r:id="rId1739" location="!/ufc_obsessed/status/1465209415938629635" xr:uid="{F1CDE1C7-08D9-40A6-B9C4-C0BDA5741D7F}"/>
    <hyperlink ref="U928" r:id="rId1740" location="!/fullcontactmtwf/status/1465208860570910724" xr:uid="{6A31BDCA-D423-4ADD-BDC1-F3B263C27A60}"/>
    <hyperlink ref="U929" r:id="rId1741" location="!/ap03__/status/1465245827769647104" xr:uid="{40223FF1-90A5-43E0-B899-2D947BC731D7}"/>
    <hyperlink ref="U930" r:id="rId1742" location="!/8amaken/status/1465246128237015044" xr:uid="{A537B4CB-C7F8-4F2B-801F-4128CEE51FD7}"/>
    <hyperlink ref="U931" r:id="rId1743" location="!/criptoesir/status/1465246275058606080" xr:uid="{4946E89C-4CA6-43CE-B6EB-99A4D9B6CD28}"/>
    <hyperlink ref="U932" r:id="rId1744" location="!/criptoesir/status/1465246275058606080" xr:uid="{8B7B8F0F-3B3B-43B0-9B11-68508C340B00}"/>
    <hyperlink ref="U933" r:id="rId1745" location="!/calguetajr/status/1465246296575549442" xr:uid="{E39B0F4D-00E3-4EC9-B829-4F18D7677493}"/>
    <hyperlink ref="U934" r:id="rId1746" location="!/calguetajr/status/1465246296575549442" xr:uid="{8E896679-7EC7-46CC-9DD0-D01C7844F059}"/>
    <hyperlink ref="U935" r:id="rId1747" location="!/battlearena1/status/1465246403664527361" xr:uid="{8A4D6313-F0FA-45F9-813D-00501AF74641}"/>
    <hyperlink ref="U936" r:id="rId1748" location="!/nfbetofficial/status/1465242989060517892" xr:uid="{DAA4DE78-0F76-48C6-A283-14DEA9CE507A}"/>
    <hyperlink ref="U937" r:id="rId1749" location="!/nfbetofficial/status/1465246881756319746" xr:uid="{C5F8327A-A0E1-4927-A973-89AC7FB9B7DA}"/>
    <hyperlink ref="U938" r:id="rId1750" location="!/gotflick/status/1465246970625282048" xr:uid="{2918543A-102C-411D-8007-3B18A59A77C0}"/>
    <hyperlink ref="U939" r:id="rId1751" location="!/boxinglivetoday/status/1465216908056223746" xr:uid="{188C5970-C9A7-4E74-84F2-17D45B595144}"/>
    <hyperlink ref="U940" r:id="rId1752" location="!/boxinglivetoday/status/1465247103471472642" xr:uid="{1438ED6E-BE09-41E1-9B0F-BCB60F6541F0}"/>
    <hyperlink ref="U941" r:id="rId1753" location="!/boxingtonightl1/status/1465216911143325697" xr:uid="{3BEEA2E9-D564-4A6A-AF9F-705A8FB239B7}"/>
    <hyperlink ref="U942" r:id="rId1754" location="!/boxingtonightl1/status/1465247107183480836" xr:uid="{98D697A8-126A-460F-82CA-8DB3A9AC2155}"/>
    <hyperlink ref="U943" r:id="rId1755" location="!/hiddenresonance/status/1465247132693241857" xr:uid="{7C93DFAC-5794-4E55-867C-611C2EA7A83D}"/>
    <hyperlink ref="U944" r:id="rId1756" location="!/yuu_hilux/status/1465247133343178754" xr:uid="{18FAA805-95FF-4E51-992B-4ED983A1158C}"/>
    <hyperlink ref="U945" r:id="rId1757" location="!/rawb_7/status/1465247236942712835" xr:uid="{DD70462C-0DC4-41DA-BD85-59BE504D9BB2}"/>
    <hyperlink ref="U946" r:id="rId1758" location="!/huemungus__/status/1465247293989261314" xr:uid="{167751E9-344C-4788-81F6-C2EC05BF51BC}"/>
    <hyperlink ref="U947" r:id="rId1759" location="!/mr_jospinchrist/status/1465247400549888001" xr:uid="{466C01AD-C94C-43CF-95F0-00F36E9076B1}"/>
    <hyperlink ref="U948" r:id="rId1760" location="!/djomoplatta/status/1465247578191437826" xr:uid="{F4FEBFE8-16B0-408C-A7BB-0ECD26F2578B}"/>
    <hyperlink ref="U949" r:id="rId1761" location="!/komalakaiahau/status/1465247715827146758" xr:uid="{CC7602D0-3EF1-4639-BAFC-BF817410FEF7}"/>
    <hyperlink ref="U950" r:id="rId1762" location="!/komalakaiahau/status/1465247715827146758" xr:uid="{B60AA276-EC54-47C7-8674-5C5728405A62}"/>
    <hyperlink ref="U951" r:id="rId1763" location="!/mariso_valentin/status/1465247756168183810" xr:uid="{6D86539D-6B26-4EEB-9D69-8B336ACA8236}"/>
    <hyperlink ref="U952" r:id="rId1764" location="!/kek0055/status/1465247914473754628" xr:uid="{ADDC6687-5EA3-490A-83C0-73829EF24315}"/>
    <hyperlink ref="U953" r:id="rId1765" location="!/kek0055/status/1465247914473754628" xr:uid="{BA0E72C6-8CB7-4FE6-9617-70E02CBE4106}"/>
    <hyperlink ref="U954" r:id="rId1766" location="!/megaoniptv/status/1465247927564185603" xr:uid="{1E4AA679-85AC-4F24-BCFA-EFF27A18E231}"/>
    <hyperlink ref="U955" r:id="rId1767" location="!/steveausti23/status/1465247911244185600" xr:uid="{276592FF-06C5-402A-ADD2-3091B5F777C4}"/>
    <hyperlink ref="U956" r:id="rId1768" location="!/steveausti23/status/1465247983180685312" xr:uid="{06D004BF-B700-4424-B628-DA8A2B445DD4}"/>
    <hyperlink ref="U957" r:id="rId1769" location="!/steveausti23/status/1465247911244185600" xr:uid="{74930CC5-D8EB-4198-A976-EC3F2911E984}"/>
    <hyperlink ref="U958" r:id="rId1770" location="!/steveausti23/status/1465247983180685312" xr:uid="{9B6A2187-2BE6-4CC5-A11F-DB0FF28BB393}"/>
    <hyperlink ref="U959" r:id="rId1771" location="!/kakutsuka/status/1465248129754988544" xr:uid="{B167A966-D9AA-4268-927A-16B32915BA55}"/>
    <hyperlink ref="U960" r:id="rId1772" location="!/rzarehmanzade/status/1465248209652039682" xr:uid="{B38F0A1D-8B91-422F-9147-1DBB65ADF287}"/>
    <hyperlink ref="U961" r:id="rId1773" location="!/gourovh/status/1465248212265091079" xr:uid="{2B8F5CCF-235D-4894-B060-32C5B9ED9D94}"/>
    <hyperlink ref="U962" r:id="rId1774" location="!/gourovh/status/1465248212265091079" xr:uid="{604768D8-E8CF-4428-B228-AFA06C389E90}"/>
    <hyperlink ref="U963" r:id="rId1775" location="!/gourovh/status/1465248212265091079" xr:uid="{4DE923C6-D4C4-46EB-964D-9B3DD822DC61}"/>
    <hyperlink ref="U964" r:id="rId1776" location="!/bibliothequesub/status/1465248372030418952" xr:uid="{C3296F39-32AF-4FBE-A0DC-980FDC79DB56}"/>
    <hyperlink ref="U965" r:id="rId1777" location="!/20minuteseco/status/1465248432394686473" xr:uid="{0EDB0B5A-A9E5-421B-86A8-E08BEE99D660}"/>
    <hyperlink ref="U966" r:id="rId1778" location="!/jimmy_l_ufc/status/1465223652111228928" xr:uid="{1164A56A-8AD5-4126-B17F-47EB15E0DB79}"/>
    <hyperlink ref="U967" r:id="rId1779" location="!/skiersteve23/status/1465248746384539649" xr:uid="{D67156D8-41DA-4685-B623-80B8B8D77A6D}"/>
    <hyperlink ref="U968" r:id="rId1780" location="!/jimmy_l_ufc/status/1465218872420798466" xr:uid="{D1843D5B-2677-4DFF-B3A5-A15B8BBAAE49}"/>
    <hyperlink ref="U969" r:id="rId1781" location="!/skiersteve23/status/1465248746384539649" xr:uid="{8AB4569E-6DC3-4D10-98AC-3EDDE2816005}"/>
    <hyperlink ref="U970" r:id="rId1782" location="!/fightin87101491/status/1465248807994621953" xr:uid="{61D98BDE-139C-4E4F-AEA1-B60551FCC343}"/>
    <hyperlink ref="U971" r:id="rId1783" location="!/kingkorn5/status/1465238893251469317" xr:uid="{01CE40E2-F525-4227-8A0B-23CAB8E79F85}"/>
    <hyperlink ref="U972" r:id="rId1784" location="!/kingkorn5/status/1465248868413628416" xr:uid="{F4518649-3D06-4E56-B122-C6B543BAE0FD}"/>
    <hyperlink ref="U973" r:id="rId1785" location="!/paopaomanaog/status/1465248888789487621" xr:uid="{6669977C-8180-414E-AA71-CAEA6EC09AA3}"/>
    <hyperlink ref="U974" r:id="rId1786" location="!/paopaomanaog/status/1465248888789487621" xr:uid="{28C37CAC-F1C8-407C-BB8B-31A303A0FD7A}"/>
    <hyperlink ref="U975" r:id="rId1787" location="!/ufc_dut/status/1465238075588677635" xr:uid="{684C7B87-E09F-413D-8F09-6D57AD400686}"/>
    <hyperlink ref="U976" r:id="rId1788" location="!/ufc_dut/status/1465238075588677635" xr:uid="{B1EF93B8-B80A-4A1B-84B4-A2786DAD4879}"/>
    <hyperlink ref="U977" r:id="rId1789" location="!/ufc_dut/status/1465238075588677635" xr:uid="{0758F9EB-E20E-4200-8A90-48442557C922}"/>
    <hyperlink ref="U978" r:id="rId1790" location="!/ufc_dut/status/1465238075588677635" xr:uid="{7AA2D9DE-E2E5-4DF1-A343-3EB034A0F241}"/>
    <hyperlink ref="U979" r:id="rId1791" location="!/ufc_dut/status/1465241743415259136" xr:uid="{EF11E2A0-C811-4CC8-B3B8-5934DD7CDD2C}"/>
    <hyperlink ref="U980" r:id="rId1792" location="!/haydenhunter_12/status/1465196728978530306" xr:uid="{CFF9FDFF-43EB-4A57-8B13-183FDD372066}"/>
    <hyperlink ref="U981" r:id="rId1793" location="!/haydenhunter_12/status/1465228766024646660" xr:uid="{35931075-1727-4B4F-9EA1-3543F65F7186}"/>
    <hyperlink ref="U982" r:id="rId1794" location="!/haydenhunter_12/status/1465228766024646660" xr:uid="{44858DD3-752B-4147-8264-A603A3F3C6E4}"/>
    <hyperlink ref="U983" r:id="rId1795" location="!/haydenhunter_12/status/1465249184903094273" xr:uid="{A057E1EA-FF27-4DE2-85BA-3F895AD46B02}"/>
    <hyperlink ref="U984" r:id="rId1796" location="!/sakiya707/status/1465249302838935553" xr:uid="{276C7F6F-06D1-4CA7-A437-3AC38A43D047}"/>
    <hyperlink ref="U985" r:id="rId1797" location="!/barbara48789551/status/1465249404546424838" xr:uid="{85E32AA4-4AC8-43E3-B9B8-1A2B54D72389}"/>
    <hyperlink ref="U986" r:id="rId1798" location="!/yowesbbigwins1/status/1465249405368299523" xr:uid="{78EE13D6-A8B6-41BB-9C74-9C0786FBE320}"/>
    <hyperlink ref="U987" r:id="rId1799" location="!/laylaylayleah/status/1465249407155146753" xr:uid="{07897F5E-D4CF-4D72-B401-44AA88F9FD36}"/>
    <hyperlink ref="U988" r:id="rId1800" location="!/_ibrashkalash/status/1465227877931261953" xr:uid="{EDBF8EF7-142B-4253-B9F2-1A1713265178}"/>
    <hyperlink ref="U989" r:id="rId1801" location="!/_ibrashkalash/status/1465227877931261953" xr:uid="{C842C43F-C4AB-4F28-823D-EBE7B1D19F58}"/>
    <hyperlink ref="U990" r:id="rId1802" location="!/gari_morote/status/1465249449366720521" xr:uid="{B278DE72-9607-4C4A-95D3-8B3955369B8E}"/>
    <hyperlink ref="U991" r:id="rId1803" location="!/gari_morote/status/1465249449366720521" xr:uid="{379A26AE-2F9E-4643-AC11-822A2C78F372}"/>
    <hyperlink ref="U992" r:id="rId1804" location="!/crist3l_cityx_/status/1465249552290570242" xr:uid="{DB97D7B4-5131-47ED-B51B-DA5B437BFA6D}"/>
    <hyperlink ref="U993" r:id="rId1805" location="!/angelji46432911/status/1465249564592869377" xr:uid="{57ECC0AA-35A0-40B2-B3F2-AF25639A31F6}"/>
    <hyperlink ref="U994" r:id="rId1806" location="!/heyyjeon_/status/1465249595605151747" xr:uid="{53496217-5EDE-4981-92CE-69BCD7AF9DF1}"/>
    <hyperlink ref="U995" r:id="rId1807" location="!/igayoa00000565/status/1465249599002591232" xr:uid="{8D345E07-8D00-4175-883A-E2896C4832F8}"/>
    <hyperlink ref="U996" r:id="rId1808" location="!/jahseung/status/1465249817727172615" xr:uid="{9E8C027F-91E1-4F4B-A79A-827F4A70A0DA}"/>
    <hyperlink ref="U997" r:id="rId1809" location="!/lgjkempson/status/1465249859410268168" xr:uid="{0BA82B4C-57AE-4345-AAD5-BCF22918FA96}"/>
    <hyperlink ref="U998" r:id="rId1810" location="!/ddionysus_js/status/1465249860240965632" xr:uid="{AA536270-5E57-4E31-86E0-E89B01FA9B98}"/>
    <hyperlink ref="U999" r:id="rId1811" location="!/pinksh3yb4rwin_/status/1465249874127904768" xr:uid="{B7F38A1E-8D62-4A0B-A30F-894F055174E5}"/>
    <hyperlink ref="U1000" r:id="rId1812" location="!/h0usewlves/status/1465250057821827077" xr:uid="{A6997A11-437B-4ABA-B66F-88087E79B029}"/>
    <hyperlink ref="U1001" r:id="rId1813" location="!/_jima__/status/1465250063110721536" xr:uid="{9C116B88-F344-461E-A26C-13B76550A4F3}"/>
    <hyperlink ref="U1002" r:id="rId1814" location="!/missyufe/status/1465250072703102980" xr:uid="{986C4F75-4300-4199-A70C-367B3E7A9C31}"/>
    <hyperlink ref="U1003" r:id="rId1815" location="!/zeropressure_/status/1465250144039936005" xr:uid="{A26C3655-3C19-4C31-99AE-127841AA0A9D}"/>
    <hyperlink ref="U1004" r:id="rId1816" location="!/patrick_mccorry/status/1465250177246273536" xr:uid="{5FB7BA16-A462-4070-BEE3-ED08EB892678}"/>
    <hyperlink ref="U1005" r:id="rId1817" location="!/mickacityxxxxxx/status/1465250205712871432" xr:uid="{F34AB1FC-C546-4380-8722-DA96E5F76121}"/>
    <hyperlink ref="U1006" r:id="rId1818" location="!/biased_mma/status/1465250334243180546" xr:uid="{E797C24D-A3B1-4D22-8B97-29F78A740FAC}"/>
    <hyperlink ref="U1007" r:id="rId1819" location="!/bar_resurrected/status/1465250395312345092" xr:uid="{AD18D3D4-7291-4933-9F55-34E08EABF41A}"/>
    <hyperlink ref="U1008" r:id="rId1820" location="!/mryuji1112/status/1465250399007686659" xr:uid="{4CFACA91-681D-4290-B6B1-732531DF7CB0}"/>
    <hyperlink ref="U1009" r:id="rId1821" location="!/ryanhadden1/status/1465250400932700166" xr:uid="{F13B7EEF-ED83-4474-A686-6597D04CDD0C}"/>
    <hyperlink ref="U1010" r:id="rId1822" location="!/ryanhadden1/status/1465250400932700166" xr:uid="{9F13CE0C-00EA-47CB-A0BB-70A5C6B482AF}"/>
    <hyperlink ref="U1011" r:id="rId1823" location="!/ryanhadden1/status/1465250400932700166" xr:uid="{3B1E111D-3C69-41E7-BE1F-3F8391873298}"/>
    <hyperlink ref="U1012" r:id="rId1824" location="!/natash_blake/status/1465250644500131840" xr:uid="{A8A380F5-7675-459C-A404-E67C051F7294}"/>
    <hyperlink ref="U1013" r:id="rId1825" location="!/natash_blake/status/1465250644500131840" xr:uid="{B3C6F6B2-8C3F-4B1D-A35E-A88F9ADCCC3F}"/>
    <hyperlink ref="U1014" r:id="rId1826" location="!/natash_blake/status/1465250644500131840" xr:uid="{F15293EC-E67A-405E-B2CA-4A30A8893EBE}"/>
    <hyperlink ref="U1015" r:id="rId1827" location="!/natash_blake/status/1465250644500131840" xr:uid="{1F2E3B18-5BC1-48C9-8FB6-5BEA4162B35D}"/>
    <hyperlink ref="U1016" r:id="rId1828" location="!/natash_blake/status/1465250644500131840" xr:uid="{DE08F4BB-F830-4FE3-9366-83CEACB30237}"/>
    <hyperlink ref="U1017" r:id="rId1829" location="!/natash_blake/status/1465250644500131840" xr:uid="{B53CE98D-6E57-40C0-9EE1-B317360A33A3}"/>
    <hyperlink ref="U1018" r:id="rId1830" location="!/natash_blake/status/1465250644500131840" xr:uid="{E0B4B802-9A31-4838-80D1-5F9A06CE5892}"/>
    <hyperlink ref="U1019" r:id="rId1831" location="!/natash_blake/status/1465250644500131840" xr:uid="{C0B01207-EC58-49CE-959E-A14B3A9C5246}"/>
    <hyperlink ref="U1020" r:id="rId1832" location="!/mhd_581/status/1465250701559353344" xr:uid="{7277898E-7BFE-47AC-B843-1A3578BABE13}"/>
    <hyperlink ref="U1021" r:id="rId1833" location="!/mhd_581/status/1465250701559353344" xr:uid="{1F0CCEC0-4FC9-47E0-9DD9-BE8EBD3C4F00}"/>
    <hyperlink ref="U1022" r:id="rId1834" location="!/daintyyyoon/status/1465250862725406722" xr:uid="{9685093D-8A0C-405A-B13C-B22C89EFA86D}"/>
    <hyperlink ref="U1023" r:id="rId1835" location="!/xviiimma/status/1465250956543733765" xr:uid="{2BB557A0-B62E-48D7-B667-66A449EBD657}"/>
    <hyperlink ref="U1024" r:id="rId1836" location="!/xviiimma/status/1465250956543733765" xr:uid="{5066C607-E86F-4B16-A53D-338C2CB09FA4}"/>
    <hyperlink ref="U1025" r:id="rId1837" location="!/xviiimma/status/1465250956543733765" xr:uid="{73623B09-F0D9-4959-B91D-6FBE822278E8}"/>
    <hyperlink ref="U1026" r:id="rId1838" location="!/warriorcode2020/status/1465251091587739651" xr:uid="{A729EA32-947A-41A9-B948-5F0183F92344}"/>
    <hyperlink ref="U1027" r:id="rId1839" location="!/vividxtreme/status/1465251101167558660" xr:uid="{7AA47B2B-F7CA-434E-A893-EDE699F06981}"/>
    <hyperlink ref="U1028" r:id="rId1840" location="!/sugarish25/status/1465251161682808832" xr:uid="{CBF6CB39-579F-4555-912F-9E12529A7C4E}"/>
    <hyperlink ref="U1029" r:id="rId1841" location="!/mvyowa/status/1465251172361641984" xr:uid="{E53862C6-1C43-49F5-BEC3-6A70127FC1BE}"/>
    <hyperlink ref="U1030" r:id="rId1842" location="!/bibi47x_/status/1465251330671317003" xr:uid="{313553BA-CA3E-40E9-92F2-967F2E3E7B6B}"/>
    <hyperlink ref="U1031" r:id="rId1843" location="!/bloodyflower482/status/1465251465203621888" xr:uid="{461AA228-049A-48A8-BC6D-C0F0059BA9BB}"/>
    <hyperlink ref="U1032" r:id="rId1844" location="!/datoukyoku1993/status/1465251692228743174" xr:uid="{E70848E0-F6D0-4B4A-BECE-017F88DF6C39}"/>
    <hyperlink ref="U1033" r:id="rId1845" location="!/sultonsabillar/status/1465251878543892483" xr:uid="{24CEAA7F-65C1-46D2-AF61-2628DA5F93AF}"/>
    <hyperlink ref="U1034" r:id="rId1846" location="!/xcrazypollobeat/status/1465252077588791299" xr:uid="{D260296C-6DF7-463A-9EF3-389917441631}"/>
    <hyperlink ref="U1035" r:id="rId1847" location="!/xcrazypollobeat/status/1465252077588791299" xr:uid="{1BC22875-245A-46E0-A782-FB1A8EA1D301}"/>
    <hyperlink ref="U1036" r:id="rId1848" location="!/xcrazypollobeat/status/1465252077588791299" xr:uid="{52B2CA24-E40D-425A-8C25-F82C92F86239}"/>
    <hyperlink ref="U1037" r:id="rId1849" location="!/xcrazypollobeat/status/1465252077588791299" xr:uid="{D9417930-F674-4F67-B21A-82B96CD5BDDE}"/>
    <hyperlink ref="U1038" r:id="rId1850" location="!/m01am01a/status/1465252207897444353" xr:uid="{9122B4DF-9576-4371-A95B-9E06FB70B13F}"/>
    <hyperlink ref="U1039" r:id="rId1851" location="!/mma_twister/status/1465252324243292167" xr:uid="{4176BEBC-F11E-425C-BAE0-11CB53A32AF4}"/>
    <hyperlink ref="U1040" r:id="rId1852" location="!/denistweetdudin/status/1465252447815831557" xr:uid="{6B9437C8-6639-49DE-85DA-04353E67FC45}"/>
    <hyperlink ref="U1041" r:id="rId1853" location="!/denistweetdudin/status/1465252447815831557" xr:uid="{54DF8597-0FA7-4796-8D57-FCAAF6CB769A}"/>
    <hyperlink ref="U1042" r:id="rId1854" location="!/ufc_dogukan/status/1465252567013892098" xr:uid="{5A46658D-9643-4E98-8AB2-4DB04EBAAFC9}"/>
    <hyperlink ref="U1043" r:id="rId1855" location="!/senorjaycabrera/status/1465252612790358017" xr:uid="{9BEC89ED-FAFF-48C5-8804-800D2097347C}"/>
    <hyperlink ref="U1044" r:id="rId1856" location="!/senorjaycabrera/status/1465252612790358017" xr:uid="{BBE607A9-E07B-46AC-818C-A8F6DB896ADB}"/>
    <hyperlink ref="U1045" r:id="rId1857" location="!/senorjaycabrera/status/1465252612790358017" xr:uid="{1AFDBA82-5755-423D-A4DC-689946856DA8}"/>
    <hyperlink ref="U1046" r:id="rId1858" location="!/syou7829/status/1465252654934757381" xr:uid="{059849F6-64AC-41C3-8458-53E047A3D506}"/>
    <hyperlink ref="U1047" r:id="rId1859" location="!/andy_sv650s/status/1465252722815369221" xr:uid="{27010363-01D8-4483-A087-7F85EE018864}"/>
    <hyperlink ref="U1048" r:id="rId1860" location="!/bra_channie/status/1465252871155462152" xr:uid="{F0BAA571-842E-468B-9C19-312F501A4477}"/>
    <hyperlink ref="U1049" r:id="rId1861" location="!/gejjurahul/status/1465252914050396169" xr:uid="{53094AAB-C107-4FD7-8870-3EEBF75B599C}"/>
    <hyperlink ref="U1050" r:id="rId1862" location="!/gejjurahul/status/1465252914050396169" xr:uid="{FB4E2C64-AD8B-4EE1-92BD-83DFD20605AC}"/>
    <hyperlink ref="U1051" r:id="rId1863" location="!/20minutes/status/1465248745591824384" xr:uid="{1F3B4A41-4702-421A-B147-C8BB7D9D3557}"/>
    <hyperlink ref="U1052" r:id="rId1864" location="!/liveyrlife1/status/1465252921382252552" xr:uid="{88EDC6AD-DC93-426F-8433-954F1E4549D1}"/>
    <hyperlink ref="U1053" r:id="rId1865" location="!/danieltubesite/status/1465252979661959170" xr:uid="{112A4B58-4F3A-4A25-9463-AC6C0EA37C56}"/>
    <hyperlink ref="U1054" r:id="rId1866" location="!/danieltubesite/status/1465252979661959170" xr:uid="{5A3C7A63-00B3-4130-9176-1866B8C5EB9F}"/>
    <hyperlink ref="U1055" r:id="rId1867" location="!/mmashorties/status/1465253204476801027" xr:uid="{5B59BA64-0342-47F6-925D-445C32283011}"/>
    <hyperlink ref="U1056" r:id="rId1868" location="!/kingblack600/status/1465253316615622662" xr:uid="{2DF2C7C3-4B4E-4E62-A7E6-6BE82CA66505}"/>
    <hyperlink ref="U1057" r:id="rId1869" location="!/kingblack600/status/1465253316615622662" xr:uid="{D8CF4B6D-E293-4A06-A9E2-CDE27DE236DF}"/>
    <hyperlink ref="U1058" r:id="rId1870" location="!/arod_oakland/status/1465253613949927425" xr:uid="{4DCB0D9C-2AEF-4136-8047-236CCA8DD264}"/>
    <hyperlink ref="U1059" r:id="rId1871" location="!/ksilentdope/status/1465253709235965955" xr:uid="{546B1803-8551-49A4-8DC0-10A56DD4F2DA}"/>
    <hyperlink ref="U1060" r:id="rId1872" location="!/sbe94/status/1465252104705134596" xr:uid="{477ABBF2-9D30-4505-A15B-34C7081E35DE}"/>
    <hyperlink ref="U1061" r:id="rId1873" location="!/brecours/status/1465253740378738692" xr:uid="{1E37D724-00A0-43CA-BDE8-2D2ECEFF27D3}"/>
    <hyperlink ref="U1062" r:id="rId1874" location="!/sbe94/status/1465252104705134596" xr:uid="{34A7A897-2A58-4D6A-8F8B-ED176C26CBA9}"/>
    <hyperlink ref="U1063" r:id="rId1875" location="!/brecours/status/1465253740378738692" xr:uid="{E5647BF1-E5C3-4336-8793-8318357CCD66}"/>
    <hyperlink ref="U1064" r:id="rId1876" location="!/sbe94/status/1465252104705134596" xr:uid="{1874A1A1-6B10-4E44-9901-5305C6C27A02}"/>
    <hyperlink ref="U1065" r:id="rId1877" location="!/brecours/status/1465253740378738692" xr:uid="{50D35CE8-7124-4B34-AA43-7206A222C65F}"/>
    <hyperlink ref="U1066" r:id="rId1878" location="!/sbe94/status/1465252104705134596" xr:uid="{EF660D42-1779-4FEB-88A6-02BCCD295446}"/>
    <hyperlink ref="U1067" r:id="rId1879" location="!/brecours/status/1465253740378738692" xr:uid="{8D0AC8A0-66CE-43BB-BF17-3597CF5E3DEB}"/>
    <hyperlink ref="U1068" r:id="rId1880" location="!/rogerdealmeida5/status/1465254058504208386" xr:uid="{E72646F5-67B9-4D74-BFC8-B954D42058C4}"/>
    <hyperlink ref="U1069" r:id="rId1881" location="!/cherrybomb2711/status/1465254090577891329" xr:uid="{51E9CD27-BB30-4B42-AD24-51743E3F9843}"/>
    <hyperlink ref="U1070" r:id="rId1882" location="!/kookluvvx/status/1465254106348490757" xr:uid="{30CBDE0D-C463-4E58-BF71-D1877B5595CC}"/>
    <hyperlink ref="U1071" r:id="rId1883" location="!/ziiesky19__/status/1465254107464097793" xr:uid="{F740086B-BCC1-4C8B-85C0-63ED48D68DD3}"/>
    <hyperlink ref="U1072" r:id="rId1884" location="!/imnotkish/status/1465254124610412544" xr:uid="{47FDA74B-DF62-4F51-8575-1EB7782CEA69}"/>
    <hyperlink ref="U1073" r:id="rId1885" location="!/jocelyndomantay/status/1465254133380771841" xr:uid="{44DE7987-88EA-4BD0-A313-E4E1CCAA7752}"/>
    <hyperlink ref="U1074" r:id="rId1886" location="!/minyangii/status/1465254139957415936" xr:uid="{267BF452-19FA-49A9-853F-C33C7C18BB4E}"/>
    <hyperlink ref="U1075" r:id="rId1887" location="!/_chaerybearyy/status/1465254141920382980" xr:uid="{C1D44689-7D52-409C-8B0D-DE26B80F97FF}"/>
    <hyperlink ref="U1076" r:id="rId1888" location="!/mejie_u/status/1465254143728050181" xr:uid="{EA69BB02-F884-43AB-9000-D619117D8CDB}"/>
    <hyperlink ref="U1077" r:id="rId1889" location="!/mindless_titan/status/1465254154083848200" xr:uid="{CDDCFA82-ADA9-4262-A675-C7D359D16094}"/>
    <hyperlink ref="U1078" r:id="rId1890" location="!/cithabang_cityx/status/1465254167203569671" xr:uid="{A027BCA7-2C6A-449F-9DD3-33F222A618D9}"/>
    <hyperlink ref="U1079" r:id="rId1891" location="!/changkyuncityx/status/1465254175487369222" xr:uid="{40A69314-3CCD-4D60-84B4-4E22E035D72D}"/>
    <hyperlink ref="U1080" r:id="rId1892" location="!/bhirrr/status/1465254182848372736" xr:uid="{2E74EDAA-9BC8-408B-B393-7EDDF792A2D0}"/>
    <hyperlink ref="U1081" r:id="rId1893" location="!/_asteriaxxx/status/1465254192314916864" xr:uid="{243BBE89-FD51-48ED-B277-D89A18096F56}"/>
    <hyperlink ref="U1082" r:id="rId1894" location="!/sunoomoms/status/1465254209679282176" xr:uid="{8FD6750A-06B6-4BD2-8DB5-8FFCF5F20118}"/>
    <hyperlink ref="U1083" r:id="rId1895" location="!/rappygil/status/1465254219502419969" xr:uid="{530E097E-393F-44F6-A829-2491353B2008}"/>
    <hyperlink ref="U1084" r:id="rId1896" location="!/hwaniee382/status/1465254228545343495" xr:uid="{97A458C7-B595-4AE9-A245-DAFAFB3E2D8B}"/>
    <hyperlink ref="U1085" r:id="rId1897" location="!/hardin_09/status/1465254229258366981" xr:uid="{9D85CADF-2B10-4684-BCDF-A4171969160E}"/>
    <hyperlink ref="U1086" r:id="rId1898" location="!/tiramisudaniel/status/1465254231284273154" xr:uid="{9BF5255E-81BD-4709-9E0C-B92938C33747}"/>
    <hyperlink ref="U1087" r:id="rId1899" location="!/ensanomarlou/status/1465254257620230148" xr:uid="{077921C8-2204-45A8-9E5A-D9ADD75F973D}"/>
    <hyperlink ref="U1088" r:id="rId1900" location="!/drdumpu09/status/1465254274921762823" xr:uid="{2E4CDE00-9525-4100-969D-93DB2949330A}"/>
    <hyperlink ref="U1089" r:id="rId1901" location="!/crezellsipe/status/1465254276503011331" xr:uid="{FB63572B-4DF5-49C7-996F-A4E859A3F60F}"/>
    <hyperlink ref="U1090" r:id="rId1902" location="!/shawtingg/status/1465254292302884864" xr:uid="{C722E284-2A5D-427D-9EFB-297C57309B9E}"/>
    <hyperlink ref="U1091" r:id="rId1903" location="!/_lalaluna_/status/1465254355490471936" xr:uid="{56BAEEEC-F4FD-4ACA-B7B8-4B6B6E161389}"/>
    <hyperlink ref="U1092" r:id="rId1904" location="!/ruto_n00na/status/1465254371990458370" xr:uid="{D1E92D17-FDEB-45D2-AEE4-1A83897CB48C}"/>
    <hyperlink ref="U1093" r:id="rId1905" location="!/pieckcart7/status/1465254384795672576" xr:uid="{63BFB10B-5DB8-4F98-B9A1-E626E216E34D}"/>
    <hyperlink ref="U1094" r:id="rId1906" location="!/_daryadokht/status/1465254398280572928" xr:uid="{38AC8886-A04C-409D-9BB4-35ACC111A5EB}"/>
    <hyperlink ref="U1095" r:id="rId1907" location="!/_daryadokht/status/1465254398280572928" xr:uid="{72BB8EDD-AD3C-430B-A859-B9A67AC4B45A}"/>
    <hyperlink ref="U1096" r:id="rId1908" location="!/nanaciay/status/1465254402361462785" xr:uid="{F48A203E-55B0-4014-9614-47FCC422976E}"/>
    <hyperlink ref="U1097" r:id="rId1909" location="!/ekanovi68887021/status/1465254423047802886" xr:uid="{BAA358CB-4D6E-4077-91CC-2271DB89DC50}"/>
    <hyperlink ref="U1098" r:id="rId1910" location="!/monikatriwahyu9/status/1465254432459800576" xr:uid="{5283CBC2-ADED-47E1-B761-368CFCF959F7}"/>
    <hyperlink ref="U1099" r:id="rId1911" location="!/lamakcityx/status/1465254449614503939" xr:uid="{B027AD39-DE2E-4CA9-A74A-DB76DF8A934B}"/>
    <hyperlink ref="U1100" r:id="rId1912" location="!/xingyundaying/status/1465250580549435392" xr:uid="{3376CE1B-0DC1-4617-8483-B77C8C3B7163}"/>
    <hyperlink ref="U1101" r:id="rId1913" location="!/xingyundaying/status/1465254457617252352" xr:uid="{A0E7A5BD-78F3-4D5F-B770-AD62CF700C69}"/>
    <hyperlink ref="U1102" r:id="rId1914" location="!/andini_a17/status/1465254516824051713" xr:uid="{45AE87D7-EE00-4DB0-8EAC-D281E182DC47}"/>
    <hyperlink ref="U1103" r:id="rId1915" location="!/ufc_dut/status/1465249153290838016" xr:uid="{4D329724-D27E-456A-96B9-D6B0A4B61290}"/>
    <hyperlink ref="U1104" r:id="rId1916" location="!/urbanafricaacc/status/1465254532062105611" xr:uid="{A91469E1-0552-4056-B97D-5C2AAF6C714A}"/>
    <hyperlink ref="U1105" r:id="rId1917" location="!/soft_ddeonuu/status/1465254558716751874" xr:uid="{B2862908-330B-463D-A0B4-B81FEEC62907}"/>
    <hyperlink ref="U1106" r:id="rId1918" location="!/anouar55771/status/1465254574483247113" xr:uid="{3918A7A9-CA5D-4E14-9F78-04640CC4FF93}"/>
    <hyperlink ref="U1107" r:id="rId1919" location="!/jnghwncityx/status/1465254608880947201" xr:uid="{94138E2A-723F-40E6-9543-C8FFA87D4E63}"/>
    <hyperlink ref="U1108" r:id="rId1920" location="!/triwira83/status/1465250045930795008" xr:uid="{A31AAFD0-0F14-4D58-9BA2-E450CC0BA28B}"/>
    <hyperlink ref="U1109" r:id="rId1921" location="!/triwira83/status/1465254625536143360" xr:uid="{F4FD7C94-A0E4-462B-A4AB-B2B25EB69372}"/>
    <hyperlink ref="U1110" r:id="rId1922" location="!/brunopompis/status/1465254673330450438" xr:uid="{3923008D-513F-4813-A5A7-73BFADE1A225}"/>
    <hyperlink ref="U1111" r:id="rId1923" location="!/winsachicity/status/1465254713587163138" xr:uid="{E833EEE4-820B-4CE0-A774-D8A64C8735FD}"/>
    <hyperlink ref="U1112" r:id="rId1924" location="!/ida1_novitasari/status/1465254722076512264" xr:uid="{28D4F2B4-8B6F-4A31-ADBF-1961935AC871}"/>
    <hyperlink ref="U1113" r:id="rId1925" location="!/snnlvsthn/status/1465254746084630528" xr:uid="{DE404C1E-B478-4FCF-A323-639AA0A96B3D}"/>
    <hyperlink ref="U1114" r:id="rId1926" location="!/m4nochris/status/1465254756658692096" xr:uid="{9F5FBFAE-AC18-49F7-B5DE-5FC2004B2579}"/>
    <hyperlink ref="U1115" r:id="rId1927" location="!/m4nochris/status/1465254756658692096" xr:uid="{E6F150B5-3A09-468C-B6DA-ADEF4979F20E}"/>
    <hyperlink ref="U1116" r:id="rId1928" location="!/m4nochris/status/1465254756658692096" xr:uid="{E85D91F3-6CFC-4EBE-91CB-866DD50273A0}"/>
    <hyperlink ref="U1117" r:id="rId1929" location="!/m4nochris/status/1465254756658692096" xr:uid="{FC9EB07D-D5E4-4D0F-B836-65DC79FDE0E1}"/>
    <hyperlink ref="U1118" r:id="rId1930" location="!/5starzx_/status/1465254808609198082" xr:uid="{79D0088A-711E-4577-B2B4-E356BFA564E5}"/>
    <hyperlink ref="U1119" r:id="rId1931" location="!/verxryjn/status/1465254842591371275" xr:uid="{CB629304-935F-4E0E-A995-778DE04A77EF}"/>
    <hyperlink ref="U1120" r:id="rId1932" location="!/lechalrk/status/1465254760030908416" xr:uid="{F5E3DCCA-2176-4438-87EE-8EF2CF550FDA}"/>
    <hyperlink ref="U1121" r:id="rId1933" location="!/walter_sentsho/status/1465254860341788682" xr:uid="{93C612D2-E6AD-4873-826A-14B2D4EAD071}"/>
    <hyperlink ref="U1122" r:id="rId1934" location="!/yourainnn/status/1465254902075039749" xr:uid="{BAC4323A-5CD6-40F5-97D5-84C1A8C62E2F}"/>
    <hyperlink ref="U1123" r:id="rId1935" location="!/cereal_kilier/status/1465255040432574470" xr:uid="{A4B2FD2A-CA6F-4A19-872C-8E058F9EB5E0}"/>
    <hyperlink ref="U1124" r:id="rId1936" location="!/curtisnewtin9/status/1465255086037385220" xr:uid="{A3785C3F-5E51-41FC-802A-81A0F716DA8E}"/>
    <hyperlink ref="U1125" r:id="rId1937" location="!/snghnlvvs/status/1465255112335499269" xr:uid="{AC717810-CD10-4060-AA08-23B8427BA2D1}"/>
    <hyperlink ref="U1126" r:id="rId1938" location="!/kaii2475/status/1465255131562319876" xr:uid="{E37BD4F4-B26A-48AA-8929-DFEDF0A4247C}"/>
    <hyperlink ref="U1127" r:id="rId1939" location="!/maximlln_/status/1465255211245596680" xr:uid="{0DDB1AB7-FA30-4D57-A6A9-D47E0C43CC8B}"/>
    <hyperlink ref="U1128" r:id="rId1940" location="!/rh_subagio/status/1465255241771745287" xr:uid="{E31F2582-0E06-45A7-879E-3D3C32562794}"/>
    <hyperlink ref="U1129" r:id="rId1941" location="!/ufc_crazy/status/1465255249241726984" xr:uid="{E4B35244-5F02-4CBF-BACB-1092F46E8056}"/>
    <hyperlink ref="U1130" r:id="rId1942" location="!/farida_mona2/status/1465255276643188743" xr:uid="{98544686-7A55-48E3-8262-46F6B03D56A4}"/>
    <hyperlink ref="U1131" r:id="rId1943" location="!/ioutruenorth/status/1465255489353179137" xr:uid="{9B40F713-E63A-4077-AD5F-47C253ADE781}"/>
    <hyperlink ref="U1132" r:id="rId1944" location="!/isleii2/status/1465255502271582212" xr:uid="{F81CE875-1DCD-4B6A-B2C3-A82609109468}"/>
    <hyperlink ref="U1133" r:id="rId1945" location="!/hasiyangame/status/1465255557510705153" xr:uid="{A5BEEC13-ED38-4833-9790-B0D65743E2AB}"/>
    <hyperlink ref="U1134" r:id="rId1946" location="!/_advxm_/status/1465255557686718466" xr:uid="{D0E42E53-F682-4A3C-8F35-C4C9E0ADA628}"/>
    <hyperlink ref="U1135" r:id="rId1947" location="!/oh_emay_/status/1465255577815187458" xr:uid="{AC0DE720-6B45-4AF9-8D3B-6CB6172F31AB}"/>
    <hyperlink ref="U1136" r:id="rId1948" location="!/tonight_news/status/1465255579471990786" xr:uid="{03D61EFA-454B-43BD-826F-11A3DE0CF601}"/>
    <hyperlink ref="U1137" r:id="rId1949" location="!/pivet_ufc/status/1465253710829920257" xr:uid="{7286370C-146E-4D03-AD05-42D606AEBF86}"/>
    <hyperlink ref="U1138" r:id="rId1950" location="!/pivet_ufc/status/1465254733262819328" xr:uid="{A0968784-E5EA-4F14-8B65-F49C89BB977E}"/>
    <hyperlink ref="U1139" r:id="rId1951" location="!/pivet_ufc/status/1465255596228239362" xr:uid="{3EC32D04-9980-4110-ABE5-7E01C5377F35}"/>
    <hyperlink ref="U1140" r:id="rId1952" location="!/brianco15657846/status/1465255617489166340" xr:uid="{1F7A4252-7ABF-4A0B-80CD-1CFC8C5D7924}"/>
    <hyperlink ref="U1141" r:id="rId1953" location="!/decastroyon/status/1465255626334867464" xr:uid="{EC6943A7-800C-4860-875E-C5238BE86E85}"/>
    <hyperlink ref="U1142" r:id="rId1954" location="!/decastroyon/status/1465255626334867464" xr:uid="{DE226D72-7743-44C6-BFAD-1542BE7E7045}"/>
    <hyperlink ref="U1143" r:id="rId1955" location="!/detiksport/status/1465254774060761090" xr:uid="{4BB61EA0-7ED8-44B1-A4BC-1E1C485E008B}"/>
    <hyperlink ref="U1144" r:id="rId1956" location="!/ekobr_/status/1465255701744283652" xr:uid="{36B7292C-82B0-417C-A67C-A5DD06674B77}"/>
    <hyperlink ref="U1145" r:id="rId1957" location="!/meloso_128/status/1465255708862005253" xr:uid="{6A55DFE8-61C7-4D07-B943-A22207191309}"/>
    <hyperlink ref="U1146" r:id="rId1958" location="!/rosie_roses_bp/status/1465255780920152069" xr:uid="{2ED747D1-B630-451F-9B7E-35D1411CBB8D}"/>
    <hyperlink ref="U1147" r:id="rId1959" location="!/jaemwinbigcityx/status/1465255808954880004" xr:uid="{DB264FAC-1E26-4235-8425-09D055BD57C3}"/>
    <hyperlink ref="U1148" r:id="rId1960" location="!/erudamy/status/1465255805259694081" xr:uid="{1D62EBE5-F79A-4E8C-B193-E0ED943A9F19}"/>
    <hyperlink ref="U1149" r:id="rId1961" location="!/erudamy/status/1465255821357453314" xr:uid="{8E54B531-9C8F-4389-994F-AB75C6E4D710}"/>
    <hyperlink ref="U1150" r:id="rId1962" location="!/horizon343/status/1465255860930629634" xr:uid="{15645A6E-744C-4B61-BC63-F0147D2EADDC}"/>
    <hyperlink ref="U1151" r:id="rId1963" location="!/franzcapt/status/1465255907374223367" xr:uid="{C6FE89C9-98F5-4345-BBFA-3BF097554B3D}"/>
    <hyperlink ref="U1152" r:id="rId1964" location="!/liaquat_mohmand/status/1465255981571522565" xr:uid="{C482C682-E1AF-4920-BFA3-5F7A4D689C48}"/>
    <hyperlink ref="U1153" r:id="rId1965" location="!/liaquat_mohmand/status/1465255981571522565" xr:uid="{0958C040-573E-4601-BF6C-C64DBBAECFBC}"/>
    <hyperlink ref="U1154" r:id="rId1966" location="!/zeicityx/status/1465255986935992321" xr:uid="{B0550A03-57AA-4E2B-A961-4B16BDEB7F1E}"/>
    <hyperlink ref="U1155" r:id="rId1967" location="!/water_busaik/status/1465255989792296964" xr:uid="{AE3F6F31-675B-47B9-A8E0-11359B68765E}"/>
    <hyperlink ref="U1156" r:id="rId1968" location="!/show24240/status/1465256305854009346" xr:uid="{BA7B8D84-E1A0-4E89-B9CC-EB389C0169D7}"/>
    <hyperlink ref="U1157" r:id="rId1969" location="!/patambaylang/status/1465249622016729090" xr:uid="{1B3522F5-9CC2-4F54-A3A2-7C0283358C98}"/>
    <hyperlink ref="U1158" r:id="rId1970" location="!/patambaylang/status/1465256349546147843" xr:uid="{F755883B-9036-4B50-8D0D-3B24E71F5411}"/>
    <hyperlink ref="U1159" r:id="rId1971" location="!/ramaxjichuu/status/1465256382609780739" xr:uid="{914A3D9A-A358-423B-9534-DD2903EE31CB}"/>
    <hyperlink ref="U1160" r:id="rId1972" location="!/rhayneastrid/status/1465256458086334469" xr:uid="{833D9D46-EC4D-4155-8711-C10A1FE6BE50}"/>
    <hyperlink ref="U1161" r:id="rId1973" location="!/scqub_www/status/1465256502898270212" xr:uid="{49D0E3E3-1AD3-45B5-822F-B61AC81C6237}"/>
    <hyperlink ref="U1162" r:id="rId1974" location="!/_babacar/status/1465256542798811141" xr:uid="{3A17BA0B-25B5-4FE1-A002-80FD9EB26E69}"/>
    <hyperlink ref="U1163" r:id="rId1975" location="!/_babacar/status/1465256542798811141" xr:uid="{EB0592B8-07AC-45B4-81E7-9B8297B493E6}"/>
    <hyperlink ref="U1164" r:id="rId1976" location="!/cchorier/status/1465254344396312580" xr:uid="{A654AC4B-3002-4493-BD15-5896151A775F}"/>
    <hyperlink ref="U1165" r:id="rId1977" location="!/cedricbaaga/status/1465256636151472130" xr:uid="{36B03E7E-8E03-4F93-84FD-B159C8E0B080}"/>
    <hyperlink ref="U1166" r:id="rId1978" location="!/cedricbaaga/status/1465256636151472130" xr:uid="{779C9EF5-10E4-48DF-A81D-A98D9CE6B442}"/>
    <hyperlink ref="U1167" r:id="rId1979" location="!/evasomo17/status/1465256672159428608" xr:uid="{AC16AF46-3911-4A1B-9191-44846F348095}"/>
    <hyperlink ref="U1168" r:id="rId1980" location="!/nicolas27700629/status/1465256883397152774" xr:uid="{E3F52C9F-6ADC-43A2-8870-D1982632E953}"/>
    <hyperlink ref="U1169" r:id="rId1981" location="!/nicolas27700629/status/1465256883397152774" xr:uid="{BB9FBAFC-3C90-4201-8933-19632098A28E}"/>
    <hyperlink ref="U1170" r:id="rId1982" location="!/rayjjonker/status/1465256906147172352" xr:uid="{6AED54B6-4C1F-4EAE-BDC8-65EAF77E8782}"/>
    <hyperlink ref="U1171" r:id="rId1983" location="!/laywinscityxx/status/1465256929677103106" xr:uid="{4E811200-677A-474B-A72E-80D3479658AB}"/>
    <hyperlink ref="U1172" r:id="rId1984" location="!/jj_euphoria/status/1465256960648179716" xr:uid="{8F9264BA-FCC0-42E8-8907-5445DC020B00}"/>
    <hyperlink ref="U1173" r:id="rId1985" location="!/itsjustmezeynah/status/1465257014158761984" xr:uid="{E9FE4E5C-05AE-469F-BE3F-BC69FE6F06C7}"/>
    <hyperlink ref="U1174" r:id="rId1986" location="!/luckymekoo/status/1465257125501083651" xr:uid="{F68ECD73-EECE-48DE-BE3C-691E7BDE98E0}"/>
    <hyperlink ref="U1175" r:id="rId1987" location="!/jstnmcp/status/1465257127400849410" xr:uid="{074A2476-4804-4157-B97B-96FD6A46C899}"/>
    <hyperlink ref="U1176" r:id="rId1988" location="!/unorthodox_vir/status/1465257181482303488" xr:uid="{D534FAAC-1C48-4F47-BAE4-2B53CEFAC5BD}"/>
    <hyperlink ref="U1177" r:id="rId1989" location="!/jaemrencake/status/1465257303997759488" xr:uid="{AFCCEC2D-257D-4567-8177-7A887E2DC7D4}"/>
    <hyperlink ref="U1178" r:id="rId1990" location="!/lucishari05/status/1465257381525430276" xr:uid="{B3FA6E3A-B0B1-4131-990A-1FFFF7EDACBD}"/>
    <hyperlink ref="U1179" r:id="rId1991" location="!/sugaaacubee/status/1465257447300337665" xr:uid="{93028E00-AE0E-455D-8344-161DADB8802C}"/>
    <hyperlink ref="U1180" r:id="rId1992" location="!/lockedfloyd/status/1465257550148997123" xr:uid="{59D2BC64-4E69-4ABC-B729-93F3AC3DBD7A}"/>
    <hyperlink ref="U1181" r:id="rId1993" location="!/sheluvsrikii/status/1465257554527674370" xr:uid="{CEA16C1B-6B29-4397-B65E-28293565C22C}"/>
    <hyperlink ref="U1182" r:id="rId1994" location="!/direitoce/status/1465257565231763461" xr:uid="{56AA8713-2A44-4A75-AAF9-B0113B5F4768}"/>
    <hyperlink ref="U1183" r:id="rId1995" location="!/alicesyea/status/1465257647460929538" xr:uid="{8FD03C37-811C-460B-A75B-6040A64AC39B}"/>
    <hyperlink ref="U1184" r:id="rId1996" location="!/jaemcity_xyxy/status/1465257649616814088" xr:uid="{F40F3E30-F99D-457E-9482-1D6C2E7FF960}"/>
    <hyperlink ref="U1185" r:id="rId1997" location="!/mezosetr/status/1465257671372722177" xr:uid="{C3E08397-B2B3-4775-8059-44BA949DE828}"/>
    <hyperlink ref="U1186" r:id="rId1998" location="!/taescakeq/status/1465257673994096641" xr:uid="{61CDADAB-ACB3-4D00-9560-B9429EEEE8C2}"/>
    <hyperlink ref="U1187" r:id="rId1999" location="!/dapphyyyy/status/1465257681493528579" xr:uid="{CF93F7D6-97BF-42DB-8A32-3D8B8F4C1ABD}"/>
    <hyperlink ref="U1188" r:id="rId2000" location="!/zavziie/status/1465257749353099264" xr:uid="{6054318B-8BC3-40B2-8E87-EB34D3EBF70E}"/>
    <hyperlink ref="U1189" r:id="rId2001" location="!/iryan10102014/status/1465257849831886848" xr:uid="{30323DF6-A002-45BD-A9B0-123B0AD19AC2}"/>
    <hyperlink ref="U1190" r:id="rId2002" location="!/aannnddrraa/status/1465257948523892741" xr:uid="{D3586C5E-2661-468A-AA9A-6191B50499C9}"/>
    <hyperlink ref="U1191" r:id="rId2003" location="!/chitawinscityx/status/1465257939174768645" xr:uid="{F8B6442F-58BD-4C7F-8705-70C1F6E61D27}"/>
    <hyperlink ref="U1192" r:id="rId2004" location="!/chitawinscityx/status/1465257953108234244" xr:uid="{C5B99EBE-AE2D-4D61-9297-1A0B704881DF}"/>
    <hyperlink ref="U1193" r:id="rId2005" location="!/kwonkr88/status/1465257968966930435" xr:uid="{03AABAA4-C049-4C33-AF0D-D79959672D87}"/>
    <hyperlink ref="U1194" r:id="rId2006" location="!/808mmainsight/status/1465198665824235527" xr:uid="{9E913C6A-EF77-4FD9-99F1-120A6E74AB84}"/>
    <hyperlink ref="U1195" r:id="rId2007" location="!/808mmainsight/status/1465258021727047683" xr:uid="{9C769B57-6B46-496A-B0E0-5549FCEF8061}"/>
    <hyperlink ref="U1196" r:id="rId2008" location="!/dogface4life/status/1465258023509803013" xr:uid="{609C31EB-8E1B-4BCA-AA09-02669AC0BEDE}"/>
    <hyperlink ref="U1197" r:id="rId2009" location="!/luckydrea2/status/1465258028077228034" xr:uid="{9C08EFF3-97FD-4B9A-9DAC-340803C867D2}"/>
    <hyperlink ref="U1198" r:id="rId2010" location="!/cutiemyhoshii/status/1465258032942948352" xr:uid="{44BC0BFE-2388-4824-81D9-172BF390E52D}"/>
    <hyperlink ref="U1199" r:id="rId2011" location="!/snrfcityx/status/1465258095521632256" xr:uid="{26C7241E-E9B4-432D-98B8-14122AAFD0FE}"/>
    <hyperlink ref="U1200" r:id="rId2012" location="!/pakyeoooooooooo/status/1465258098482823168" xr:uid="{4379F71A-4057-4288-BF7A-C4DC012283B0}"/>
    <hyperlink ref="U1201" r:id="rId2013" location="!/xx_ream_xx/status/1465258166954774528" xr:uid="{D2C5367D-5ACE-4603-880F-F42A67B0B8DE}"/>
    <hyperlink ref="U1202" r:id="rId2014" location="!/xx_ream_xx/status/1465258166954774528" xr:uid="{B05327C0-C884-4C6A-9ACC-A0E0F8297092}"/>
    <hyperlink ref="U1203" r:id="rId2015" location="!/xx_ream_xx/status/1465258166954774528" xr:uid="{570F175B-6D95-4B77-870C-6EC6FDE40AEC}"/>
    <hyperlink ref="U1204" r:id="rId2016" location="!/mehrassports/status/1465258197464215557" xr:uid="{14335666-069A-42B3-89EF-33FC02F4FB41}"/>
    <hyperlink ref="U1205" r:id="rId2017" location="!/kunciwin/status/1465258277277601794" xr:uid="{4924BA3D-ADAA-464A-902D-50C869B00D81}"/>
    <hyperlink ref="U1206" r:id="rId2018" location="!/jel_winnie/status/1465258342100602881" xr:uid="{4356C585-1D52-4904-824F-65AB02235DA9}"/>
    <hyperlink ref="U1207" r:id="rId2019" location="!/kagura0212/status/1465258360329015298" xr:uid="{11016F58-87CF-4003-8ABE-DF66E5DEDD78}"/>
    <hyperlink ref="U1208" r:id="rId2020" location="!/ultimatesolana/status/1465253984227180546" xr:uid="{C429B3A9-3241-47A6-B456-ECF9203751CC}"/>
    <hyperlink ref="U1209" r:id="rId2021" location="!/uxujamal/status/1465258459117412355" xr:uid="{0CE07BF5-3961-4E4E-B86A-266FCE2BFAA5}"/>
    <hyperlink ref="U1210" r:id="rId2022" location="!/winjcityx/status/1465258512003436544" xr:uid="{230C21C2-446E-47B5-A37F-95AF309E9AF1}"/>
    <hyperlink ref="U1211" r:id="rId2023" location="!/kissy_pretz/status/1465258562930704393" xr:uid="{7FF1331E-7FFE-4D6A-B535-1745FCCEFDE9}"/>
    <hyperlink ref="U1212" r:id="rId2024" location="!/kingkrasher/status/1465258589312806912" xr:uid="{516399F9-18F8-4E1E-9DEC-B89A39BB4B3E}"/>
    <hyperlink ref="U1213" r:id="rId2025" location="!/mahha_kick/status/1465258612972949504" xr:uid="{9247C9EB-E14A-400E-847B-1861F783C352}"/>
    <hyperlink ref="U1214" r:id="rId2026" location="!/1s44c1/status/1465258662491004928" xr:uid="{452FD504-9FDF-42CB-BE6D-EC9D0B05574D}"/>
    <hyperlink ref="U1215" r:id="rId2027" location="!/1s44c1/status/1465254829715034114" xr:uid="{92F53732-78BD-4ABE-9416-AD6C79963529}"/>
    <hyperlink ref="U1216" r:id="rId2028" location="!/jamaal123456782/status/1465258680790749186" xr:uid="{CE2FAC19-F69E-49C7-8950-50D018204AFB}"/>
    <hyperlink ref="U1217" r:id="rId2029" location="!/sunwoo_shidae/status/1465258788718452736" xr:uid="{F19B35BC-9F09-4BCE-BA5F-DA0E1F3B3D01}"/>
    <hyperlink ref="U1218" r:id="rId2030" location="!/macfromdurbs/status/1465258798277353474" xr:uid="{281285DF-5F20-49FA-997C-11C3518AEEE8}"/>
    <hyperlink ref="U1219" r:id="rId2031" location="!/macfromdurbs/status/1465258798277353474" xr:uid="{52877E2A-C159-4996-8B38-555B61851420}"/>
    <hyperlink ref="U1220" r:id="rId2032" location="!/macfromdurbs/status/1465258798277353474" xr:uid="{E78FD74F-1345-4CEC-8E2E-DE2740164BA2}"/>
    <hyperlink ref="U1221" r:id="rId2033" location="!/flymerebear/status/1465258912404312067" xr:uid="{CE989D09-4AAE-4A07-B2CD-FF28F26CB316}"/>
    <hyperlink ref="U1222" r:id="rId2034" location="!/vpenttinen/status/1465258943572230147" xr:uid="{46AFE3B7-D511-4C75-93A0-A5D0EB3654C9}"/>
    <hyperlink ref="U1223" r:id="rId2035" location="!/vpenttinen/status/1465258943572230147" xr:uid="{8B7741E7-83FE-4E9E-94AC-05BFB4352344}"/>
    <hyperlink ref="U1224" r:id="rId2036" location="!/ryu_xenin/status/1465259038313091072" xr:uid="{B6DDB87D-1694-424C-AEBF-2695C166308B}"/>
    <hyperlink ref="U1225" r:id="rId2037" location="!/mid_summer_koba/status/1465259094793605124" xr:uid="{76267D06-C198-40F8-B413-DD2AC98D490B}"/>
    <hyperlink ref="U1226" r:id="rId2038" location="!/jaycmma/status/1465259183352262659" xr:uid="{9C6EA991-2001-47DD-AE9C-D7ACC94F6523}"/>
    <hyperlink ref="U1227" r:id="rId2039" location="!/chaeeyie/status/1465259216177102848" xr:uid="{4A26F822-EB63-431F-BDC5-B8F00F084CD7}"/>
    <hyperlink ref="U1228" r:id="rId2040" location="!/qiana0802/status/1465259219175632901" xr:uid="{771AC656-1FC0-43AA-9797-0282C0779B1E}"/>
    <hyperlink ref="U1229" r:id="rId2041" location="!/couchsidejudges/status/1465259240583479308" xr:uid="{0E1D4D09-45B3-4871-820A-D9CAC5B0456F}"/>
    <hyperlink ref="U1230" r:id="rId2042" location="!/planetrugby/status/1465259242567483393" xr:uid="{F6B5B203-A7D0-48AD-B7DF-6BBA054E1A91}"/>
    <hyperlink ref="U1231" r:id="rId2043" location="!/yyyyyamaryo/status/1465259248674226179" xr:uid="{8EA52E62-3557-47ED-93BE-20804A4EF562}"/>
    <hyperlink ref="U1232" r:id="rId2044" location="!/haebomwins/status/1465259292320096265" xr:uid="{63DC6E4F-A68B-4404-8B62-8456449942E3}"/>
    <hyperlink ref="U1233" r:id="rId2045" location="!/lakay_hopetowin/status/1465259322263310346" xr:uid="{413CB7C7-2C39-4257-AB4A-9948B424AC1D}"/>
    <hyperlink ref="U1234" r:id="rId2046" location="!/kumari_shruthi/status/1465258905131384838" xr:uid="{C459A017-1C48-40E3-A5A7-E4DB19E7E62E}"/>
    <hyperlink ref="U1235" r:id="rId2047" location="!/kumari_shruthi/status/1465259427624153089" xr:uid="{5F43A8FA-874C-4749-A7F4-89F9EFA31390}"/>
    <hyperlink ref="U1236" r:id="rId2048" location="!/dcfirstwinwhen/status/1465259434783883271" xr:uid="{0FF2B39F-F655-4434-AF9F-940C86CD0401}"/>
    <hyperlink ref="U1237" r:id="rId2049" location="!/dikasureeeeeeee/status/1465259452844875778" xr:uid="{69302A7F-6F02-46E7-8C2A-A92BDACD5F09}"/>
    <hyperlink ref="U1238" r:id="rId2050" location="!/hamzhee/status/1465259468246044672" xr:uid="{6BF822C0-2453-4B8D-8AE8-B98953123460}"/>
    <hyperlink ref="U1239" r:id="rId2051" location="!/kamedajunior/status/1465259583467704321" xr:uid="{1B50AAA7-E6A4-48FB-ACF9-3E705D7C9FBF}"/>
    <hyperlink ref="U1240" r:id="rId2052" location="!/channiieexx_/status/1465259737566806016" xr:uid="{A45A06CE-E25D-4182-B8BB-D5B70DBA3FD3}"/>
    <hyperlink ref="U1241" r:id="rId2053" location="!/toshikungfu/status/1465259905531592704" xr:uid="{B6E23954-69DB-4AA7-9254-DAE355400D9E}"/>
    <hyperlink ref="U1242" r:id="rId2054" location="!/vannyy29/status/1465259954177474561" xr:uid="{3CED9DEB-049B-4992-94C7-8499D534864A}"/>
    <hyperlink ref="U1243" r:id="rId2055" location="!/hypengee/status/1465259970732048387" xr:uid="{4685C84E-F989-4A58-9980-F8EC45F10183}"/>
    <hyperlink ref="U1244" r:id="rId2056" location="!/atakhelikoptar/status/1465260015116115969" xr:uid="{9C4A1170-BB85-4C2B-8395-32DDA9857BCB}"/>
    <hyperlink ref="U1245" r:id="rId2057" location="!/montassar_anes/status/1465260016689160199" xr:uid="{D9325FAA-9D69-46FD-B1DC-E39C35CAD62E}"/>
    <hyperlink ref="U1246" r:id="rId2058" location="!/imqft/status/1465260089657409538" xr:uid="{6B2EB7A6-6981-4774-88D7-D34450C263BB}"/>
    <hyperlink ref="U1247" r:id="rId2059" location="!/aeryslain/status/1465260112935673857" xr:uid="{6E7CD7D1-BEEE-441D-98F3-9810272A4A83}"/>
    <hyperlink ref="U1248" r:id="rId2060" location="!/jaywhewell/status/1465260217537638406" xr:uid="{1F65A44F-ACCF-4602-B7DD-DD177E4D5BFC}"/>
    <hyperlink ref="U1249" r:id="rId2061" location="!/jaywhewell/status/1465260217537638406" xr:uid="{F1260EDA-F67D-4447-9C54-D2006B25846D}"/>
    <hyperlink ref="U1250" r:id="rId2062" location="!/jaywhewell/status/1465260217537638406" xr:uid="{387330DF-BB6D-4EF7-BEDC-81875BF25469}"/>
    <hyperlink ref="U1251" r:id="rId2063" location="!/jaywhewell/status/1465260217537638406" xr:uid="{2F33FF48-0EA8-4B3B-8A55-B39516EF93E7}"/>
    <hyperlink ref="U1252" r:id="rId2064" location="!/bigwin_1485/status/1465260223287812096" xr:uid="{0B0ED144-FC39-4103-BB9C-3EB278BEB3D1}"/>
    <hyperlink ref="U1253" r:id="rId2065" location="!/kddmediacompany/status/1465259851324571651" xr:uid="{ADF680C3-371B-4B45-B7EB-440D7307C87D}"/>
    <hyperlink ref="U1254" r:id="rId2066" location="!/kddmediacompany/status/1465260287846752256" xr:uid="{62C2C4CB-E759-4D9D-9584-CED436BEBB0E}"/>
    <hyperlink ref="U1255" r:id="rId2067" location="!/infos_nutrition/status/1465260288001855490" xr:uid="{88F791BA-B4BE-464D-AC4A-65CB60964476}"/>
    <hyperlink ref="U1256" r:id="rId2068" location="!/goidoutarou/status/1465260351344164866" xr:uid="{E36EF110-D59F-46E2-9EA1-8AA927466805}"/>
    <hyperlink ref="U1257" r:id="rId2069" location="!/aoecoinnews/status/1465260476049203200" xr:uid="{C612552F-6757-4F05-A87C-F87CF135081A}"/>
    <hyperlink ref="U1258" r:id="rId2070" location="!/ep2phppewoolky1/status/1465260506030088194" xr:uid="{E05C30D8-3DE9-431D-BAD1-F833A156BE1A}"/>
    <hyperlink ref="U1259" r:id="rId2071" location="!/songodaniel/status/1465204433193684998" xr:uid="{038F5F36-F505-416A-A906-FEC546C56A0F}"/>
    <hyperlink ref="U1260" r:id="rId2072" location="!/pnkpapucho/status/1465260588766928896" xr:uid="{E38FFB97-C9CF-49B7-84DE-53FAAB52AAD6}"/>
    <hyperlink ref="U1261" r:id="rId2073" location="!/strbryci/status/1465260724549083142" xr:uid="{CF8AFC1D-9384-463A-B210-A0CBD59DE372}"/>
    <hyperlink ref="U1262" r:id="rId2074" location="!/jammyleoox/status/1465260739883671559" xr:uid="{56BBFAF6-5B8C-436F-8525-26E83BA40EE7}"/>
    <hyperlink ref="U1263" r:id="rId2075" location="!/nick202wastaken/status/1465260806518591495" xr:uid="{07A1A17E-C13B-45D6-8413-214A50E0B4CB}"/>
    <hyperlink ref="U1264" r:id="rId2076" location="!/enajcityxx/status/1465260907785719820" xr:uid="{7474FCD2-0DB4-4DA1-A7E1-6DA001EED1A9}"/>
    <hyperlink ref="U1265" r:id="rId2077" location="!/nagoyagonay/status/1465260915893293057" xr:uid="{80C6B69C-CE44-46E7-AFBA-FBF82723B8F3}"/>
    <hyperlink ref="U1266" r:id="rId2078" location="!/carpediem_oki/status/1465260922562174978" xr:uid="{D0DC9C91-A868-4CFE-9263-0E399919F476}"/>
    <hyperlink ref="U1267" r:id="rId2079" location="!/moneyrightfc/status/1465260960013176840" xr:uid="{FC649FEF-CD9B-42E1-A959-8BA1A89C192B}"/>
    <hyperlink ref="U1268" r:id="rId2080" location="!/moneyrightfc/status/1465260960013176840" xr:uid="{5AD8850F-4457-4B11-AA90-985058D62C6E}"/>
    <hyperlink ref="U1269" r:id="rId2081" location="!/iqbalkoshan27/status/1465261028091043844" xr:uid="{4712FBFC-6942-460E-B23A-1EF558ECB8D7}"/>
    <hyperlink ref="U1270" r:id="rId2082" location="!/bigmansheenz/status/1465218189411774465" xr:uid="{B7B66628-979D-451E-A4D3-C9A6EA081644}"/>
    <hyperlink ref="U1271" r:id="rId2083" location="!/bigmansheenz/status/1465221259252273156" xr:uid="{2BF40C25-2FC1-4F5C-A3F3-8B4D281CB727}"/>
    <hyperlink ref="U1272" r:id="rId2084" location="!/bigmansheenz/status/1465221259252273156" xr:uid="{0663623D-19B2-48CF-96F9-140927906C73}"/>
    <hyperlink ref="U1273" r:id="rId2085" location="!/bigmansheenz/status/1465221259252273156" xr:uid="{DC03EECA-20FC-49A7-954A-0A8F849F2545}"/>
    <hyperlink ref="U1274" r:id="rId2086" location="!/bigmansheenz/status/1465261072579895302" xr:uid="{91560CE5-EE62-4872-A442-CF46A10DB71E}"/>
    <hyperlink ref="U1275" r:id="rId2087" location="!/604mma/status/1465261104242647046" xr:uid="{71EF013A-A277-4D79-BBCE-5B3A0ABA66A0}"/>
    <hyperlink ref="U1276" r:id="rId2088" location="!/fiyauxiliaries_/status/1465261247524315137" xr:uid="{FC33CCC6-0326-4291-8F1F-426447563E12}"/>
    <hyperlink ref="U1277" r:id="rId2089" location="!/toddcastpodcast/status/1465202870035357700" xr:uid="{0A00181F-DD26-4B5E-91DF-2ACCB423395D}"/>
    <hyperlink ref="U1278" r:id="rId2090" location="!/toddcastpodcast/status/1465203623940481027" xr:uid="{F544001D-C1C2-4459-8140-32D0D1178534}"/>
    <hyperlink ref="U1279" r:id="rId2091" location="!/toddcastpodcast/status/1465225016879075330" xr:uid="{E6E76451-D173-48AA-AEEE-E584950DFC64}"/>
    <hyperlink ref="U1280" r:id="rId2092" location="!/toddcastpodcast/status/1465240116541153281" xr:uid="{ED402B29-9172-45A1-BFC6-777845D8824B}"/>
    <hyperlink ref="U1281" r:id="rId2093" location="!/researchmrx/status/1465259992055955460" xr:uid="{2F75F0D6-E055-495A-9634-2C97E5ED1328}"/>
    <hyperlink ref="U1282" r:id="rId2094" location="!/retweetdc/status/1465261559719120897" xr:uid="{B9A034C2-5AE1-416D-B929-7CC17B4501EE}"/>
    <hyperlink ref="U1283" r:id="rId2095" location="!/retweetdc/status/1465261559719120897" xr:uid="{0F18EF82-5761-4955-B0ED-FF15128D76B8}"/>
    <hyperlink ref="U1284" r:id="rId2096" location="!/stuartmoore17/status/1465261627201236998" xr:uid="{92E1653F-274A-4454-A37F-F8C131DAAF96}"/>
    <hyperlink ref="U1285" r:id="rId2097" location="!/marconi__17/status/1465261702388330505" xr:uid="{CAFF23CB-98A2-48AA-AE35-139ED4F3286A}"/>
    <hyperlink ref="U1286" r:id="rId2098" location="!/marconi__17/status/1465260916845461508" xr:uid="{53941332-94D0-4A6C-94E2-FCB45290033E}"/>
    <hyperlink ref="U1287" r:id="rId2099" location="!/gogglyjun/status/1465261710713901062" xr:uid="{1BFF0578-19C7-4261-A122-529B4F7897A8}"/>
    <hyperlink ref="U1288" r:id="rId2100" location="!/iplib5uu9ouxtyx/status/1465261871209271299" xr:uid="{9220120C-7E93-4AA9-A58E-7501AB25C0FA}"/>
    <hyperlink ref="U1289" r:id="rId2101" location="!/koo49022111/status/1465261983788240901" xr:uid="{49AA25E1-DB04-4ED7-B6D1-07982423FDC5}"/>
    <hyperlink ref="U1290" r:id="rId2102" location="!/piolofrmspn/status/1465262358096269316" xr:uid="{C3414905-6707-481C-8FC3-ADE26D6F358F}"/>
    <hyperlink ref="U1291" r:id="rId2103" location="!/shineedust/status/1465262360432558085" xr:uid="{D2CDA6DE-ADF6-4459-86C3-FE99E174EE08}"/>
    <hyperlink ref="U1292" r:id="rId2104" location="!/jamcityxzx35156/status/1465262394146320385" xr:uid="{6B3FBDC7-4E53-4A3B-AAED-83FC4BE2593C}"/>
    <hyperlink ref="U1293" r:id="rId2105" location="!/keelinbyrne2020/status/1465262433652641792" xr:uid="{42E8891C-0E46-48EE-8583-AD7F9ABE556C}"/>
    <hyperlink ref="U1294" r:id="rId2106" location="!/nunesnation/status/1465255556822691843" xr:uid="{756598EA-CBD8-405D-980E-4653E50EAEDC}"/>
    <hyperlink ref="U1295" r:id="rId2107" location="!/nunesnation/status/1465255556822691843" xr:uid="{D8E303AF-4FF6-40F5-804B-2B974DEA5062}"/>
    <hyperlink ref="U1296" r:id="rId2108" location="!/nunesnation/status/1465253041934725121" xr:uid="{C45E4769-1420-4239-9E44-85F40E37456A}"/>
    <hyperlink ref="U1297" r:id="rId2109" location="!/nunesnation/status/1465258707164434435" xr:uid="{11166CB9-A953-4596-8F67-24E0237DF135}"/>
    <hyperlink ref="U1298" r:id="rId2110" location="!/nunesnation/status/1465262434977923079" xr:uid="{8C13D752-2807-4378-BA71-FBAD8A03395B}"/>
    <hyperlink ref="U1299" r:id="rId2111" location="!/ufcbettinggod1/status/1465262957449854976" xr:uid="{6571BA33-E5C3-4BCC-B67C-D1CE342B6493}"/>
    <hyperlink ref="U1300" r:id="rId2112" location="!/svtt7teencityx/status/1465262960100528133" xr:uid="{7B7C9C49-86DD-4840-AF9E-B51F5A67883D}"/>
    <hyperlink ref="U1301" r:id="rId2113" location="!/trauch21/status/1465263024965664772" xr:uid="{9DA73E0B-93D2-4179-8E47-C65DE5CA2A0D}"/>
    <hyperlink ref="U1302" r:id="rId2114" location="!/trauch21/status/1465263024965664772" xr:uid="{7B738C42-2273-43AB-A48A-BB340973AFBC}"/>
    <hyperlink ref="U1303" r:id="rId2115" location="!/vyyy03607013/status/1465263204930441217" xr:uid="{FA990AD8-923F-418E-B952-4E62F87B4638}"/>
    <hyperlink ref="U1304" r:id="rId2116" location="!/lilahana20/status/1465263223733555204" xr:uid="{AE94B638-3201-4BA6-9E50-8A28BB6BF5CB}"/>
    <hyperlink ref="U1305" r:id="rId2117" location="!/eshingostozin/status/1465263225042202628" xr:uid="{5ED2F2D2-2865-4F87-95F6-222CAA9CA2F5}"/>
    <hyperlink ref="U1306" r:id="rId2118" location="!/eshingostozin/status/1465263225042202628" xr:uid="{E4A8C5ED-EF28-41A2-B158-4C2E15545692}"/>
    <hyperlink ref="U1307" r:id="rId2119" location="!/eshingostozin/status/1465263225042202628" xr:uid="{C08222EF-086A-45E2-91FF-2E160484C4C3}"/>
    <hyperlink ref="U1308" r:id="rId2120" location="!/alodiasha_/status/1465263595969650692" xr:uid="{9A78F807-FC7A-46A6-B0DC-FD5F9D596586}"/>
    <hyperlink ref="U1309" r:id="rId2121" location="!/japanprideoki13/status/1465263660280934404" xr:uid="{51C87356-9D30-47B3-839E-E30BB8B8F79F}"/>
    <hyperlink ref="U1310" r:id="rId2122" location="!/casualmmaf4n/status/1465263705931726854" xr:uid="{A1BECD6D-A2A2-49DB-8E61-AE25EE6946CE}"/>
    <hyperlink ref="U1311" r:id="rId2123" location="!/russell08277846/status/1465263756536074240" xr:uid="{2BF02FC7-A2CA-4B88-AC9D-AC58D806A243}"/>
    <hyperlink ref="U1312" r:id="rId2124" location="!/soleilreads_/status/1465263762131152899" xr:uid="{F8C0EA6F-A059-40F5-8C86-7093F037F82D}"/>
    <hyperlink ref="U1313" r:id="rId2125" location="!/naydas209/status/1465263768774975493" xr:uid="{BB4B9C9A-144B-4456-8662-E966B5ABEBEB}"/>
    <hyperlink ref="U1314" r:id="rId2126" location="!/dongwwins/status/1465263998949945344" xr:uid="{65467044-F75B-4836-8825-7D92FFCFBF91}"/>
    <hyperlink ref="U1315" r:id="rId2127" location="!/umashantha/status/1465264054490963969" xr:uid="{7959C0BF-2316-4810-AA2C-052910E519EF}"/>
    <hyperlink ref="U1316" r:id="rId2128" location="!/umashantha/status/1465264054490963969" xr:uid="{F65017E1-AC11-410D-B82B-A407D003C702}"/>
    <hyperlink ref="U1317" r:id="rId2129" location="!/umashantha/status/1465264054490963969" xr:uid="{33E98A4D-E732-4551-9762-3BBD8C1740FA}"/>
    <hyperlink ref="U1318" r:id="rId2130" location="!/umashantha/status/1465264054490963969" xr:uid="{B6629385-D53B-4DAF-B39C-8548EA4D21B8}"/>
    <hyperlink ref="U1319" r:id="rId2131" location="!/umashantha/status/1465264054490963969" xr:uid="{EC96D4D3-B467-4559-AC03-4A702776208F}"/>
    <hyperlink ref="U1320" r:id="rId2132" location="!/umashantha/status/1465264054490963969" xr:uid="{B20E7503-A155-4CD7-BF5A-B6E0B07CAF86}"/>
    <hyperlink ref="U1321" r:id="rId2133" location="!/dhananj28188748/status/1465264140872667142" xr:uid="{07EE6BD5-FAB0-4B59-A355-36372F24B2F3}"/>
    <hyperlink ref="U1322" r:id="rId2134" location="!/dhananj28188748/status/1465264140872667142" xr:uid="{EC3ACFCA-C1D7-4134-A6C1-6840DA70EF41}"/>
    <hyperlink ref="U1323" r:id="rId2135" location="!/dhananj28188748/status/1465264140872667142" xr:uid="{6260BB37-7D15-4504-8925-3F7C0C642842}"/>
    <hyperlink ref="U1324" r:id="rId2136" location="!/dhananj28188748/status/1465264140872667142" xr:uid="{D7BD7127-E38D-48E9-BC22-757EEB406FF3}"/>
    <hyperlink ref="U1325" r:id="rId2137" location="!/dhananj28188748/status/1465264140872667142" xr:uid="{897D2C05-53B6-4261-BA9D-705486188ADE}"/>
    <hyperlink ref="U1326" r:id="rId2138" location="!/dhananj28188748/status/1465264140872667142" xr:uid="{CAA1D77B-0B24-40A1-BEDB-FE96DB4F576E}"/>
    <hyperlink ref="U1327" r:id="rId2139" location="!/hobbyconnector/status/1465264156114890756" xr:uid="{689F8119-F0DC-4CE5-A75A-966DCB0EF08D}"/>
    <hyperlink ref="U1328" r:id="rId2140" location="!/zigev/status/1465264293918621697" xr:uid="{7F68CA8B-F8B2-40C9-8B77-9397FFE812B0}"/>
    <hyperlink ref="U1329" r:id="rId2141" location="!/2x_matt/status/1465264298658353152" xr:uid="{D5D79420-3FB3-4605-B334-1F79558064B8}"/>
    <hyperlink ref="U1330" r:id="rId2142" location="!/bartmazniak/status/1465222890916306959" xr:uid="{0733392B-C85A-48EE-AA51-4D440A9B6638}"/>
    <hyperlink ref="U1331" r:id="rId2143" location="!/bartmazniak/status/1465264614086696967" xr:uid="{B220B264-9BF7-40FF-B003-AED6AE77FE3B}"/>
    <hyperlink ref="U1332" r:id="rId2144" location="!/bartmazniak/status/1465222890916306959" xr:uid="{15C4244E-BDBC-4BDC-9B3E-A96E07D98D44}"/>
    <hyperlink ref="U1333" r:id="rId2145" location="!/bartmazniak/status/1465264614086696967" xr:uid="{D7524B72-E7B3-420E-912D-95E13ED3C46A}"/>
    <hyperlink ref="U1334" r:id="rId2146" location="!/bartmazniak/status/1465222890916306959" xr:uid="{F76C717A-1BA1-4F6B-A9E2-C4F9CC80EA5B}"/>
    <hyperlink ref="U1335" r:id="rId2147" location="!/bartmazniak/status/1465264614086696967" xr:uid="{9A9D0806-42E3-48DA-857D-30CC446DC64C}"/>
    <hyperlink ref="U1336" r:id="rId2148" location="!/bartmazniak/status/1465222890916306959" xr:uid="{010A704D-01A3-433D-8B18-414EAD23E5B7}"/>
    <hyperlink ref="U1337" r:id="rId2149" location="!/bartmazniak/status/1465264614086696967" xr:uid="{B6AE77E6-D610-45CB-875E-95845CCB2FF4}"/>
    <hyperlink ref="U1338" r:id="rId2150" location="!/bartmazniak/status/1465222890916306959" xr:uid="{DDA459A4-F06B-445C-844F-5659008AC73A}"/>
    <hyperlink ref="U1339" r:id="rId2151" location="!/bartmazniak/status/1465264614086696967" xr:uid="{B5F1CB73-FE9C-4263-852E-7FF80DCFBA30}"/>
    <hyperlink ref="U1340" r:id="rId2152" location="!/bartmazniak/status/1465222890916306959" xr:uid="{6656193B-C82D-4C6E-A05C-7BFB8D2A54A5}"/>
    <hyperlink ref="U1341" r:id="rId2153" location="!/bartmazniak/status/1465264614086696967" xr:uid="{76BA9D0A-9047-468D-8770-A015681C0952}"/>
    <hyperlink ref="U1342" r:id="rId2154" location="!/stella0o01/status/1465264658982469634" xr:uid="{FD12CBB7-2883-41C6-B0F7-14E0F922B0D0}"/>
    <hyperlink ref="U1343" r:id="rId2155" location="!/ashley_easton14/status/1465264732504477696" xr:uid="{1E971BDB-9D39-4071-ABDC-ADF3CF5B239B}"/>
    <hyperlink ref="U1344" r:id="rId2156" location="!/fight24pl/status/1465264780558712833" xr:uid="{121A3506-0995-4171-B594-4C5693985751}"/>
    <hyperlink ref="U1345" r:id="rId2157" location="!/newsoldsfurther/status/1465264832513720321" xr:uid="{37E32424-ACD1-4875-BF0C-C6E6695C3D05}"/>
    <hyperlink ref="U1346" r:id="rId2158" location="!/collectioncold/status/1465262164474675203" xr:uid="{2322AAED-2C73-4E71-8712-F105F7AE04C3}"/>
    <hyperlink ref="U1347" r:id="rId2159" location="!/arthoizon/status/1465264862678773761" xr:uid="{4298097B-FBF8-4ECD-BEE7-6E57DCBC80AF}"/>
    <hyperlink ref="U1348" r:id="rId2160" location="!/judicarlee_/status/1465264888117284869" xr:uid="{E9A3ACA2-B442-4C64-974A-6FFDFBAF5054}"/>
    <hyperlink ref="U1349" r:id="rId2161" location="!/judicarlee_/status/1465264888117284869" xr:uid="{4F2CDA08-545D-4214-8811-E34BFE96BF75}"/>
    <hyperlink ref="U1350" r:id="rId2162" location="!/judicarlee_/status/1465264888117284869" xr:uid="{B459E633-BE46-444F-AE1B-17A997992737}"/>
    <hyperlink ref="U1351" r:id="rId2163" location="!/itsnaph/status/1465264933646610434" xr:uid="{DB49C61B-AC91-4B73-8A03-7F5F4A85A0B4}"/>
    <hyperlink ref="U1352" r:id="rId2164" location="!/sonavarghese8/status/1465264997584363522" xr:uid="{38F6EF2E-14CA-4976-A605-74473A988C23}"/>
    <hyperlink ref="U1353" r:id="rId2165" location="!/sonavarghese8/status/1465264997584363522" xr:uid="{FBFE9F5B-CB8B-4283-82EC-A5CF3DDB15A4}"/>
    <hyperlink ref="U1354" r:id="rId2166" location="!/sonavarghese8/status/1465264997584363522" xr:uid="{408ABE22-B878-47C8-A57F-B05E1BC0995E}"/>
    <hyperlink ref="U1355" r:id="rId2167" location="!/sonavarghese8/status/1465264997584363522" xr:uid="{A7308BCD-673D-40B2-9A42-338DE6BAFC24}"/>
    <hyperlink ref="U1356" r:id="rId2168" location="!/sonavarghese8/status/1465264997584363522" xr:uid="{A85D4391-7949-4CFB-B0E0-9AE13F85CFCF}"/>
    <hyperlink ref="U1357" r:id="rId2169" location="!/sonavarghese8/status/1465264997584363522" xr:uid="{75458376-EB34-4AA7-85BC-C8B033DBCE53}"/>
    <hyperlink ref="U1358" r:id="rId2170" location="!/najeongwincityx/status/1465265130531266564" xr:uid="{C0056F25-36E7-4699-9E42-6A53A48BA4A9}"/>
    <hyperlink ref="U1359" r:id="rId2171" location="!/immanuel_wonder/status/1465265218272079877" xr:uid="{53AC6B0B-B3B6-4276-A71B-D2DDC611852E}"/>
    <hyperlink ref="U1360" r:id="rId2172" location="!/immanuel_wonder/status/1465265218272079877" xr:uid="{63BBA8E7-690B-41BB-AB03-161BF43CA0D8}"/>
    <hyperlink ref="U1361" r:id="rId2173" location="!/immanuel_wonder/status/1465265218272079877" xr:uid="{325ED73D-3752-4BA2-B100-00D03D6C2C64}"/>
    <hyperlink ref="U1362" r:id="rId2174" location="!/beautifulsoull5/status/1465265223926001664" xr:uid="{E84B160B-476F-4103-B55B-BD97C6519E44}"/>
    <hyperlink ref="U1363" r:id="rId2175" location="!/beautifulsoull5/status/1465265223926001664" xr:uid="{0BA3564F-B1A6-477D-ACE4-70A6C182D413}"/>
    <hyperlink ref="U1364" r:id="rId2176" location="!/beautifulsoull5/status/1465265223926001664" xr:uid="{17A69BAD-BF93-4F75-BC28-83E27A4F9330}"/>
    <hyperlink ref="U1365" r:id="rId2177" location="!/beautifulsoull5/status/1465265223926001664" xr:uid="{38AA0134-7B60-473E-92F8-9EC9F0EDF639}"/>
    <hyperlink ref="U1366" r:id="rId2178" location="!/beautifulsoull5/status/1465265223926001664" xr:uid="{C7DF8153-0E68-4F03-A9F8-3DE85078601F}"/>
    <hyperlink ref="U1367" r:id="rId2179" location="!/beautifulsoull5/status/1465265223926001664" xr:uid="{7EC6E6EA-6E4E-4E3A-9F35-AA4192E76968}"/>
    <hyperlink ref="U1368" r:id="rId2180" location="!/mykjmmmr/status/1465265291596763138" xr:uid="{4196DCC8-9667-46D4-A6E8-784336A7EA6B}"/>
    <hyperlink ref="U1369" r:id="rId2181" location="!/bbfeed7/status/1465265311607758850" xr:uid="{B32B27B9-4371-4284-931F-DCF1484AB1A9}"/>
    <hyperlink ref="U1370" r:id="rId2182" location="!/bbfeed7/status/1465265311607758850" xr:uid="{64E60582-3673-4BCD-B897-783EA41EE068}"/>
    <hyperlink ref="U1371" r:id="rId2183" location="!/bbfeed7/status/1465265311607758850" xr:uid="{C31AC621-B1A1-46FA-A353-741598AB352A}"/>
    <hyperlink ref="U1372" r:id="rId2184" location="!/bbfeed7/status/1465265311607758850" xr:uid="{7E6FCF22-16FE-474F-A018-7E843E04439E}"/>
    <hyperlink ref="U1373" r:id="rId2185" location="!/bbfeed7/status/1465265311607758850" xr:uid="{26B6DBF7-747F-4EFB-A171-23F9BBF4EA57}"/>
    <hyperlink ref="U1374" r:id="rId2186" location="!/bbfeed7/status/1465265311607758850" xr:uid="{CD9E8F34-C13D-462E-AA96-7159284E7FD8}"/>
    <hyperlink ref="U1375" r:id="rId2187" location="!/egochihuahua/status/1465265364967862272" xr:uid="{D5225FF9-7012-46AE-8B67-ADC88F92FF4E}"/>
    <hyperlink ref="U1376" r:id="rId2188" location="!/miglioresulweb/status/1465265416205475840" xr:uid="{6E3A50BD-1E46-416F-91E4-2CF6A6153EBD}"/>
    <hyperlink ref="U1377" r:id="rId2189" location="!/pettingerjoshua/status/1465265423360962575" xr:uid="{0F2FA06C-799E-4C9F-822C-9F06C6416099}"/>
    <hyperlink ref="U1378" r:id="rId2190" location="!/pettingerjoshua/status/1465265423360962575" xr:uid="{D85D307C-8DDC-4428-9A42-0C4C07F7824E}"/>
    <hyperlink ref="U1379" r:id="rId2191" location="!/pettingerjoshua/status/1465265423360962575" xr:uid="{8B741514-A8E7-4D83-A007-F1B40698302E}"/>
    <hyperlink ref="U1380" r:id="rId2192" location="!/superpumpkin2/status/1465265545696014341" xr:uid="{1E5F53CC-D92F-48ED-9ED0-6236A26C5533}"/>
    <hyperlink ref="U1381" r:id="rId2193" location="!/snigdha36779914/status/1465265554894192647" xr:uid="{E80980C6-A006-4290-9A2E-57202EAC0923}"/>
    <hyperlink ref="U1382" r:id="rId2194" location="!/snigdha36779914/status/1465265554894192647" xr:uid="{B8FF7AB3-929D-46C6-875D-685F852A6102}"/>
    <hyperlink ref="U1383" r:id="rId2195" location="!/snigdha36779914/status/1465265554894192647" xr:uid="{75ECA2F2-11B4-424B-B543-30FD6A58E9AF}"/>
    <hyperlink ref="U1384" r:id="rId2196" location="!/snigdha36779914/status/1465265554894192647" xr:uid="{EE2C2BE3-E5D0-40BD-BDCA-6930A8155604}"/>
    <hyperlink ref="U1385" r:id="rId2197" location="!/snigdha36779914/status/1465265554894192647" xr:uid="{10AB70C8-1422-4817-A171-5A0FDFE81B25}"/>
    <hyperlink ref="U1386" r:id="rId2198" location="!/snigdha36779914/status/1465265554894192647" xr:uid="{D6FA4FAC-4E58-4FEE-A840-9D18D77C34FF}"/>
    <hyperlink ref="U1387" r:id="rId2199" location="!/timiyaaaaa_/status/1465265627224887299" xr:uid="{F610B9C1-B66E-4FCC-A40F-FE9469578511}"/>
    <hyperlink ref="U1388" r:id="rId2200" location="!/romarnixmma/status/1465265639992414214" xr:uid="{7D04E327-7487-4743-82F0-4201510887A8}"/>
    <hyperlink ref="U1389" r:id="rId2201" location="!/chixkenztyxx/status/1465265720821174272" xr:uid="{8BAD3705-C2FA-47E3-A3AB-09FB7AFBC136}"/>
    <hyperlink ref="U1390" r:id="rId2202" location="!/namjoon_alperez/status/1465265752747888644" xr:uid="{AA6504D3-69B6-44FA-AFAF-EC14D72BC058}"/>
    <hyperlink ref="U1391" r:id="rId2203" location="!/woopy_woocityxx/status/1465265880909058049" xr:uid="{F3ED7515-6E41-4C8C-BD7B-2BA3494E7CAC}"/>
    <hyperlink ref="U1392" r:id="rId2204" location="!/utsav80767403/status/1465265943899086852" xr:uid="{16576667-70D5-4AB6-9495-9CD921A28A71}"/>
    <hyperlink ref="U1393" r:id="rId2205" location="!/sunoo_bels/status/1465266090192556037" xr:uid="{02F64547-F46C-4D2B-BBED-C40815F55D17}"/>
    <hyperlink ref="U1394" r:id="rId2206" location="!/jaelyncityx/status/1465266102372802561" xr:uid="{2CCE32D5-F3D2-4B68-8139-5189D7F2CDAB}"/>
    <hyperlink ref="U1395" r:id="rId2207" location="!/thesportingbase/status/1465266226498883591" xr:uid="{B3C102AC-65E4-4ABA-BA72-FE32CA12879E}"/>
    <hyperlink ref="U1396" r:id="rId2208" location="!/bbylioncityx/status/1465266235927515143" xr:uid="{C467D999-B352-4FB2-B7CC-3CF5C40F0DF8}"/>
    <hyperlink ref="U1397" r:id="rId2209" location="!/delsoncarvalho2/status/1465266255087251457" xr:uid="{C96B339B-B209-4065-A6C1-7E68CE7DCB25}"/>
    <hyperlink ref="U1398" r:id="rId2210" location="!/izianita/status/1465266264700456962" xr:uid="{7DD0BF96-2FF1-4C34-8ABE-5C253DC5DBD2}"/>
    <hyperlink ref="U1399" r:id="rId2211" location="!/showbiznotices/status/1465251419955646468" xr:uid="{F16DF4C0-9621-4D74-920F-6C9AFAAD2C6F}"/>
    <hyperlink ref="U1400" r:id="rId2212" location="!/showbiznotices/status/1465266524076363776" xr:uid="{B38CD3B7-950A-4865-A4B4-D60235FCAAC7}"/>
    <hyperlink ref="U1401" r:id="rId2213" location="!/ruffleberg/status/1465266564022759430" xr:uid="{B8CCBBCC-4727-4F85-9D8B-460F518F7981}"/>
    <hyperlink ref="U1402" r:id="rId2214" location="!/guicorentin/status/1465258194884829194" xr:uid="{E5E8E8B9-6243-4E4B-A05D-4DA7B404C92E}"/>
    <hyperlink ref="U1403" r:id="rId2215" location="!/guicorentin/status/1465258194884829194" xr:uid="{D5EBF513-6E76-4F2B-BF62-F2BC3E504D4C}"/>
    <hyperlink ref="U1404" r:id="rId2216" location="!/guicorentin/status/1465260793033801733" xr:uid="{E85AF2D6-1A00-4D59-BDF0-96FDABA120D3}"/>
    <hyperlink ref="U1405" r:id="rId2217" location="!/guicorentin/status/1465260793033801733" xr:uid="{EBC8B942-BF64-4D14-996F-5CE2E66D6B41}"/>
    <hyperlink ref="U1406" r:id="rId2218" location="!/fatih_fight/status/1465260498824445953" xr:uid="{C2613176-0FDA-4915-884A-98D25F8D5D9E}"/>
    <hyperlink ref="U1407" r:id="rId2219" location="!/fatih_fight/status/1465262001828028417" xr:uid="{B8FADA58-46EF-4B70-9E81-9E17C7980B5E}"/>
    <hyperlink ref="U1408" r:id="rId2220" location="!/fatih_fight/status/1465266253338234880" xr:uid="{8766DFD2-1066-4E42-B13B-88B27B2FFC45}"/>
    <hyperlink ref="U1409" r:id="rId2221" location="!/jsuischo/status/1465265419531468802" xr:uid="{7669BE92-941F-4EED-94ED-6F18CEF5D926}"/>
    <hyperlink ref="U1410" r:id="rId2222" location="!/jsuischo/status/1465266607563939841" xr:uid="{4258F234-F06B-4179-A897-92FEAECDE368}"/>
    <hyperlink ref="U1411" r:id="rId2223" location="!/fatih_fight/status/1465255627790471175" xr:uid="{D644660F-AFDC-468D-AEA4-0F41AD6C38FD}"/>
    <hyperlink ref="U1412" r:id="rId2224" location="!/fatih_fight/status/1465260498824445953" xr:uid="{0163B04A-0269-418B-BCBF-C98D8A3B212C}"/>
    <hyperlink ref="U1413" r:id="rId2225" location="!/fatih_fight/status/1465262001828028417" xr:uid="{6BC671D9-4543-4AE4-A1D5-B5CFE0BBF79E}"/>
    <hyperlink ref="U1414" r:id="rId2226" location="!/fatih_fight/status/1465266253338234880" xr:uid="{D9CB16D4-633D-4891-B25E-6F4F0CF97691}"/>
    <hyperlink ref="U1415" r:id="rId2227" location="!/fatih_fight/status/1465266253338234880" xr:uid="{B81EC89E-63A4-4C16-992F-DE787FC810D3}"/>
    <hyperlink ref="U1416" r:id="rId2228" location="!/jsuischo/status/1465265419531468802" xr:uid="{BFF89CCD-E703-4E2F-A6BE-AFF89DECBE3E}"/>
    <hyperlink ref="U1417" r:id="rId2229" location="!/jsuischo/status/1465266607563939841" xr:uid="{6E7EAFF3-9120-4750-8EAA-0CDB2DA083FC}"/>
    <hyperlink ref="U1418" r:id="rId2230" location="!/jsuischo/status/1465265419531468802" xr:uid="{2E490C5C-D3B0-476E-AD8C-478C7A335F91}"/>
    <hyperlink ref="U1419" r:id="rId2231" location="!/jsuischo/status/1465266607563939841" xr:uid="{F2F11AC3-68A2-4886-A8F7-5F29C7581C2B}"/>
    <hyperlink ref="U1420" r:id="rId2232" location="!/spicymmanerd/status/1465266644717080577" xr:uid="{8DB61A5D-197E-406B-8F5C-BA09E42E50F7}"/>
    <hyperlink ref="U1421" r:id="rId2233" location="!/severegroupie/status/1465199819404759052" xr:uid="{D27F1770-BF66-4E31-BCDE-CA956F675D22}"/>
    <hyperlink ref="U1422" r:id="rId2234" location="!/caoiltedebarra/status/1465266667114713089" xr:uid="{83FE8BAF-58F6-408B-A8DA-92BF5F060051}"/>
    <hyperlink ref="U1423" r:id="rId2235" location="!/severegroupie/status/1465199819404759052" xr:uid="{66FADFBB-BEA0-418E-BE11-F819472DDD56}"/>
    <hyperlink ref="U1424" r:id="rId2236" location="!/caoiltedebarra/status/1465266667114713089" xr:uid="{AF88BC65-FF8F-4350-B384-3297107460A7}"/>
    <hyperlink ref="U1425" r:id="rId2237" location="!/actu_mma/status/1465266674131603457" xr:uid="{902EE61D-C5BB-4755-8917-D49931308534}"/>
    <hyperlink ref="U1426" r:id="rId2238" location="!/actu_mma/status/1465266689239519233" xr:uid="{6BC9D700-8C8C-42CE-89D9-4F7278570664}"/>
    <hyperlink ref="U1427" r:id="rId2239" location="!/kixsasa/status/1465266774929129472" xr:uid="{070A6497-58A9-425B-A0C8-7058161A7D32}"/>
    <hyperlink ref="U1428" r:id="rId2240" location="!/vymajories/status/1465266789202415622" xr:uid="{A089FCBB-337E-471A-A4D5-E496FC26D06B}"/>
    <hyperlink ref="U1429" r:id="rId2241" location="!/vymajories/status/1465266789202415622" xr:uid="{E7004B31-6C35-4575-BFC3-002AA8F80FB9}"/>
    <hyperlink ref="U1430" r:id="rId2242" location="!/vymajories/status/1465266789202415622" xr:uid="{0EC1FC33-11DA-4739-87D4-CCAC7F99D508}"/>
    <hyperlink ref="U1431" r:id="rId2243" location="!/kawataku0210/status/1465266904806092806" xr:uid="{7816C58F-8788-4DB3-890E-A7963865FB6A}"/>
    <hyperlink ref="U1432" r:id="rId2244" location="!/kawataku0210/status/1465266904806092806" xr:uid="{04030949-D0DB-4EAD-9170-0B09C3E80A1C}"/>
    <hyperlink ref="U1433" r:id="rId2245" location="!/___kwinlycityx_/status/1465266974598983684" xr:uid="{C47D338D-2E02-42A8-A1A2-68B28D1726C5}"/>
    <hyperlink ref="U1434" r:id="rId2246" location="!/jayjeezer1773/status/1465267077284048898" xr:uid="{CE0B44A1-3601-4876-9D76-027D6B780E54}"/>
    <hyperlink ref="U1435" r:id="rId2247" location="!/dftgipntdned9np/status/1465267157604831234" xr:uid="{4DF687E3-A44B-4BAA-9D75-7F93E97E87AB}"/>
    <hyperlink ref="U1436" r:id="rId2248" location="!/peytonmatherne1/status/1465267214467035146" xr:uid="{840DAFFF-72B0-48F2-A284-099853C9AC5A}"/>
    <hyperlink ref="U1437" r:id="rId2249" location="!/g_sonerr/status/1465267260784787457" xr:uid="{AC72C7C2-6CA5-4ABE-B1DF-3ACE350A25C5}"/>
    <hyperlink ref="U1438" r:id="rId2250" location="!/luckytannie_/status/1465267278052683779" xr:uid="{8E81C097-ADAA-47CD-9B27-51775BCC4E49}"/>
    <hyperlink ref="U1439" r:id="rId2251" location="!/dainelombardo/status/1465267307979153409" xr:uid="{49CA0778-1EDE-463E-84DC-B2FCF5778AAB}"/>
    <hyperlink ref="U1440" r:id="rId2252" location="!/dainelombardo/status/1465267307979153409" xr:uid="{5952D710-413A-4507-A73B-D175725A1B3B}"/>
    <hyperlink ref="U1441" r:id="rId2253" location="!/belucky_p/status/1465267424647729153" xr:uid="{057A67CC-C4BC-4B5F-A5E3-2B4E545CD256}"/>
    <hyperlink ref="U1442" r:id="rId2254" location="!/aqrbawi5/status/1465217917008715784" xr:uid="{E2EF6E84-E607-4BB5-9E95-1AA5E9DC878C}"/>
    <hyperlink ref="U1443" r:id="rId2255" location="!/bwsq11/status/1465267426812215298" xr:uid="{E77A75CF-89B9-4EAF-A445-7075E89B9602}"/>
    <hyperlink ref="U1444" r:id="rId2256" location="!/aqrbawi5/status/1465217917008715784" xr:uid="{30BF90B1-44E5-44DF-9B6D-DC49E32E1C90}"/>
    <hyperlink ref="U1445" r:id="rId2257" location="!/bwsq11/status/1465267426812215298" xr:uid="{027A2454-4B7D-47F3-88A4-5D0155C9902F}"/>
    <hyperlink ref="U1446" r:id="rId2258" location="!/oxidisedpotato/status/1465267491781824514" xr:uid="{0982104B-5AA9-412D-9F59-CC3B0C5AA55D}"/>
    <hyperlink ref="U1447" r:id="rId2259" location="!/oxidisedpotato/status/1465267491781824514" xr:uid="{F75CD938-3241-4D49-A35B-AD7B3E9B9533}"/>
    <hyperlink ref="U1448" r:id="rId2260" location="!/oxidisedpotato/status/1465267491781824514" xr:uid="{BA544266-0E9B-4B44-96C6-E072283E4670}"/>
    <hyperlink ref="U1449" r:id="rId2261" location="!/oxidisedpotato/status/1465267491781824514" xr:uid="{760B1892-0037-4E88-B2BF-E2691DBAE138}"/>
    <hyperlink ref="U1450" r:id="rId2262" location="!/oxidisedpotato/status/1465267491781824514" xr:uid="{3C592AE0-0FBF-488F-B795-986173B2AE0D}"/>
    <hyperlink ref="U1451" r:id="rId2263" location="!/oxidisedpotato/status/1465267491781824514" xr:uid="{C97A59D7-957E-4B3E-ADEB-2AE867ED08D0}"/>
    <hyperlink ref="U1452" r:id="rId2264" location="!/kateleehs/status/1465267601936842755" xr:uid="{CAC9F3C9-0DFB-465D-8DA1-A39A055DBE05}"/>
    <hyperlink ref="U1453" r:id="rId2265" location="!/win_cutie_cityx/status/1465267604667334657" xr:uid="{3FDB82FE-0F30-4DA4-AD50-8AE720198974}"/>
    <hyperlink ref="U1454" r:id="rId2266" location="!/joshialois/status/1465267621712973824" xr:uid="{0EA9585F-1531-4AA4-8997-267BDBB8FA8D}"/>
    <hyperlink ref="U1455" r:id="rId2267" location="!/itz_draconian/status/1465267636829179904" xr:uid="{D4F2F305-A1BC-4918-BE21-9D4B2CDA9EB8}"/>
    <hyperlink ref="U1456" r:id="rId2268" location="!/sahiiku/status/1465267640994197507" xr:uid="{580FA79C-C09E-4099-B8D6-8AE1A6D8B2F8}"/>
    <hyperlink ref="U1457" r:id="rId2269" location="!/marygracejumao2/status/1465267731893157892" xr:uid="{9EA81DE9-A4AE-4C4D-8F8E-14BBFC1941BF}"/>
    <hyperlink ref="U1458" r:id="rId2270" location="!/iqthhxnfrpy0h8x/status/1465267772879826945" xr:uid="{BD9A4F9D-4C9B-4D9D-9007-22BCAF160D96}"/>
    <hyperlink ref="U1459" r:id="rId2271" location="!/scoutelye/status/1465266407764017153" xr:uid="{6BB4357D-62EC-4C8E-9A28-2696DA6E6440}"/>
    <hyperlink ref="U1460" r:id="rId2272" location="!/kyl0_renn/status/1465267862914973697" xr:uid="{213B23FD-45EF-4E87-9B71-D2BEA143E867}"/>
    <hyperlink ref="U1461" r:id="rId2273" location="!/jaewon4lifer/status/1465267911438651397" xr:uid="{E3901944-19E7-434F-A681-E29D6E740085}"/>
    <hyperlink ref="U1462" r:id="rId2274" location="!/lucky_froggy/status/1465267924885651461" xr:uid="{B86B4054-580C-4F1B-AD0F-6D4CE42B1425}"/>
    <hyperlink ref="U1463" r:id="rId2275" location="!/sasarai8/status/1465268056548995073" xr:uid="{F7A51E17-DF92-48FE-8177-987D576E5FA9}"/>
    <hyperlink ref="U1464" r:id="rId2276" location="!/jinniesnzxnsnz/status/1465268067684941826" xr:uid="{1B73582D-1C97-4CBE-9548-68CFC05B6936}"/>
    <hyperlink ref="U1465" r:id="rId2277" location="!/camyyycityx/status/1465268264171282434" xr:uid="{D1AAB22B-0FCA-4A79-8D48-03EDC3888737}"/>
    <hyperlink ref="U1466" r:id="rId2278" location="!/universe__vk/status/1465268509991215106" xr:uid="{AD698F42-7579-4DE9-9757-AD151BC21364}"/>
    <hyperlink ref="U1467" r:id="rId2279" location="!/universe__vk/status/1465268509991215106" xr:uid="{ED8D06B2-FE0B-4602-919C-4CD3F634B3AC}"/>
    <hyperlink ref="U1468" r:id="rId2280" location="!/universe__vk/status/1465268509991215106" xr:uid="{4AEE027C-4208-429F-90B4-0BCC73FB3A8D}"/>
    <hyperlink ref="U1469" r:id="rId2281" location="!/universe__vk/status/1465268509991215106" xr:uid="{04731541-4D0D-4CD2-8E95-DA7AA5F85C3B}"/>
    <hyperlink ref="U1470" r:id="rId2282" location="!/universe__vk/status/1465268509991215106" xr:uid="{0DE9499F-510F-4FEB-ADEE-941CF41EA839}"/>
    <hyperlink ref="U1471" r:id="rId2283" location="!/universe__vk/status/1465268509991215106" xr:uid="{05A2C845-EBDF-4433-AD97-B8286E721862}"/>
    <hyperlink ref="U1472" r:id="rId2284" location="!/eyessmanga/status/1465268710722125830" xr:uid="{5DAD43CF-0AB3-45FD-9542-1C3973819DE7}"/>
    <hyperlink ref="U1473" r:id="rId2285" location="!/k2mjj3mouk9vgpb/status/1465268795384086537" xr:uid="{E1705FDC-ACC1-4077-8CD1-2872E870CA0A}"/>
    <hyperlink ref="U1474" r:id="rId2286" location="!/sahal13omar/status/1465268823339188228" xr:uid="{D15AAFF7-91FE-4F03-AE7E-65EAC7ABF470}"/>
    <hyperlink ref="U1475" r:id="rId2287" location="!/shreyydave/status/1465268995917975553" xr:uid="{21C9604D-51F7-4909-8100-1EC2072C0DBB}"/>
    <hyperlink ref="U1476" r:id="rId2288" location="!/shreyydave/status/1465268995917975553" xr:uid="{1C86B5B4-ED3B-4AF6-BE61-CC988E6245FE}"/>
    <hyperlink ref="U1477" r:id="rId2289" location="!/shreyydave/status/1465268995917975553" xr:uid="{F6F08BC7-0798-4F8C-8623-FA6A0B88C059}"/>
    <hyperlink ref="U1478" r:id="rId2290" location="!/shreyydave/status/1465268995917975553" xr:uid="{93412F05-0950-4E66-9F8E-62F02C73F032}"/>
    <hyperlink ref="U1479" r:id="rId2291" location="!/shreyydave/status/1465268995917975553" xr:uid="{CB70EA6B-A33C-41E7-AC34-CE46A3B608BD}"/>
    <hyperlink ref="U1480" r:id="rId2292" location="!/shreyydave/status/1465268995917975553" xr:uid="{7EDDF209-66A0-4D46-A78A-723134D2C09A}"/>
    <hyperlink ref="U1481" r:id="rId2293" location="!/paczmat/status/1465269020807073798" xr:uid="{D7AA9D76-5E36-41E1-9178-DD393E8256BC}"/>
    <hyperlink ref="U1482" r:id="rId2294" location="!/ddd_mma_ball/status/1465269089660649474" xr:uid="{A51F8FFC-B9EE-4E29-9DDF-229A81416FF2}"/>
    <hyperlink ref="U1483" r:id="rId2295" location="!/mmaworldinside/status/1465236363805085698" xr:uid="{3937161F-295B-4CAA-9B8D-6034B4AFF52F}"/>
    <hyperlink ref="U1484" r:id="rId2296" location="!/mmaworldinside/status/1465236368406241286" xr:uid="{6ACB80F7-6F9D-4EFB-B77D-EE841DF390D0}"/>
    <hyperlink ref="U1485" r:id="rId2297" location="!/mmaworldinside/status/1465236373175250947" xr:uid="{F42197C8-8EB7-4563-A2AB-F2112AD2E6B9}"/>
    <hyperlink ref="U1486" r:id="rId2298" location="!/mmaworldinside/status/1465236376593604609" xr:uid="{752E1E4C-DABA-4579-B2BC-1E7E2021EE4A}"/>
    <hyperlink ref="U1487" r:id="rId2299" location="!/mmaworldinside/status/1465236379508559872" xr:uid="{23490834-1A81-4366-A639-28FBA29A5F23}"/>
    <hyperlink ref="U1488" r:id="rId2300" location="!/mmaworldinside/status/1465236384227209216" xr:uid="{D84A9D3F-6076-4EC2-A05C-B2A26D6BEF79}"/>
    <hyperlink ref="U1489" r:id="rId2301" location="!/mmaworldinside/status/1465236386697650178" xr:uid="{9B765830-C989-4F3F-B666-038C48011CA6}"/>
    <hyperlink ref="U1490" r:id="rId2302" location="!/mmaworldinside/status/1465236390858342400" xr:uid="{437175A1-AD96-4D4E-9B5D-F954244A5B22}"/>
    <hyperlink ref="U1491" r:id="rId2303" location="!/mmaworldinside/status/1465236394712965120" xr:uid="{C240B9A3-0ACF-4929-A81D-1DAE12C0BA04}"/>
    <hyperlink ref="U1492" r:id="rId2304" location="!/mmaworldinside/status/1465236397858689024" xr:uid="{E02E1CCC-5AF6-49AA-B248-A8452F46624D}"/>
    <hyperlink ref="U1493" r:id="rId2305" location="!/mmaworldinside/status/1465236401641992192" xr:uid="{D913A17B-B867-4004-9B36-D2D970706499}"/>
    <hyperlink ref="U1494" r:id="rId2306" location="!/mmaworldinside/status/1465236404871565313" xr:uid="{84DDEA23-EA09-4F19-96AB-0B6A7259F7E0}"/>
    <hyperlink ref="U1495" r:id="rId2307" location="!/mmaworldinside/status/1465236409246171140" xr:uid="{62D236C4-5815-416E-B513-A5BF75740CBB}"/>
    <hyperlink ref="U1496" r:id="rId2308" location="!/mmaworldinside/status/1465236412446527491" xr:uid="{A6D6F0FF-F2C1-44E5-A10D-54CDB6785782}"/>
    <hyperlink ref="U1497" r:id="rId2309" location="!/mmaworldinside/status/1465236415197945858" xr:uid="{F9B90239-A0D1-4E96-B862-DB7D05BF4F00}"/>
    <hyperlink ref="U1498" r:id="rId2310" location="!/mmaworldinside/status/1465236416951201798" xr:uid="{56A1830F-A499-4F42-8DA7-36CD2C7E79B9}"/>
    <hyperlink ref="U1499" r:id="rId2311" location="!/mmaworldinside/status/1465236420231061506" xr:uid="{C1B7C000-D503-4074-AD46-AC5444334C9C}"/>
    <hyperlink ref="U1500" r:id="rId2312" location="!/mmaworldinside/status/1465236426149310471" xr:uid="{257467EF-840A-4D51-BA16-56ADB1E24503}"/>
    <hyperlink ref="U1501" r:id="rId2313" location="!/mmaworldinside/status/1465236431614672897" xr:uid="{ABC94854-1612-49BA-B617-48B4BF777AD4}"/>
    <hyperlink ref="U1502" r:id="rId2314" location="!/mmaworldinside/status/1465239128405123074" xr:uid="{08759B6B-92F6-46A4-A815-9EFF7D849000}"/>
    <hyperlink ref="U1503" r:id="rId2315" location="!/mmaworldinside/status/1465269209546506243" xr:uid="{0178DD5F-2DD7-44EA-A0C9-4F7AA934B1F9}"/>
    <hyperlink ref="U1504" r:id="rId2316" location="!/deckyferns/status/1465269218300116996" xr:uid="{DA189841-9167-49BF-A450-CA9FF75250B5}"/>
    <hyperlink ref="U1505" r:id="rId2317" location="!/patureaumarie/status/1465269257453903874" xr:uid="{0884A2D4-DCE6-4B32-9B65-F3DB6A1A876F}"/>
    <hyperlink ref="U1506" r:id="rId2318" location="!/sirpunchalot69/status/1465269289636831240" xr:uid="{5D580F5E-7F16-42E5-AD2C-047DE9EB9616}"/>
    <hyperlink ref="U1507" r:id="rId2319" location="!/sirpunchalot69/status/1465269289636831240" xr:uid="{7F788136-C2A6-4B20-B8C5-7574DF576546}"/>
    <hyperlink ref="U1508" r:id="rId2320" location="!/sirpunchalot69/status/1465269289636831240" xr:uid="{999C22A9-ACF6-4589-8C13-D90396ED5E58}"/>
    <hyperlink ref="U1509" r:id="rId2321" location="!/brennan42915808/status/1465269398608887810" xr:uid="{BB4B3ED3-DF19-49DF-8123-E5F84A80D3B4}"/>
    <hyperlink ref="U1510" r:id="rId2322" location="!/cemkaj_/status/1465269402010542080" xr:uid="{27B3207B-4C3D-4FC6-A124-F46D6E1B3ECF}"/>
    <hyperlink ref="U1511" r:id="rId2323" location="!/kk10980838/status/1465269478841675780" xr:uid="{BD07EA64-65D9-4FF9-B933-3340C21A0F5C}"/>
    <hyperlink ref="U1512" r:id="rId2324" location="!/kk10980838/status/1465269478841675780" xr:uid="{A24CE86E-4477-4D99-B2E1-4C066DBF5FAE}"/>
    <hyperlink ref="U1513" r:id="rId2325" location="!/kk10980838/status/1465269478841675780" xr:uid="{CF01272B-7247-4487-B088-070D5CEAC2FC}"/>
    <hyperlink ref="U1514" r:id="rId2326" location="!/kk10980838/status/1465269478841675780" xr:uid="{63E15250-0775-4BDF-BBCB-C7338E3E0884}"/>
    <hyperlink ref="U1515" r:id="rId2327" location="!/kk10980838/status/1465269478841675780" xr:uid="{8F3E8036-92B3-4B27-A4BD-4F17D2851758}"/>
    <hyperlink ref="U1516" r:id="rId2328" location="!/kk10980838/status/1465269478841675780" xr:uid="{9FE50B85-E7E8-44BA-AEDD-63909C917ED2}"/>
    <hyperlink ref="U1517" r:id="rId2329" location="!/jayatogel/status/1465269563205902336" xr:uid="{7FE8E121-25DA-45D0-9456-9D0E9DBF5A2A}"/>
    <hyperlink ref="U1518" r:id="rId2330" location="!/fqmma/status/1465267911111716867" xr:uid="{DE60BD43-6301-4636-BB98-9A04AF56A312}"/>
    <hyperlink ref="U1519" r:id="rId2331" location="!/31_mnc/status/1465269620395421703" xr:uid="{CBE117AD-766A-484D-A0A7-D3704B25DBE7}"/>
    <hyperlink ref="U1520" r:id="rId2332" location="!/tatsuyanagasaki/status/1465269648664895494" xr:uid="{5F4EBD41-2770-499C-ACD7-244DCCA0AE59}"/>
    <hyperlink ref="U1521" r:id="rId2333" location="!/naggetrebuss/status/1465269672522104837" xr:uid="{D388CD27-61DC-4696-98C4-0BD7A935409F}"/>
    <hyperlink ref="U1522" r:id="rId2334" location="!/smassuyo/status/1465269687147642882" xr:uid="{6B0A76C7-138E-40E8-8713-61400EEA9273}"/>
    <hyperlink ref="U1523" r:id="rId2335" location="!/9_breaking_news/status/1465269694777147394" xr:uid="{FE1260C1-87A9-46C4-9446-C01CC2142E57}"/>
    <hyperlink ref="U1524" r:id="rId2336" location="!/cnews/status/1465267505010724865" xr:uid="{5107D34E-CB44-4EAA-BA20-C4502B7D68E8}"/>
    <hyperlink ref="U1525" r:id="rId2337" location="!/skirandohp/status/1465269747386306564" xr:uid="{0C75019B-F0E1-407A-8E6E-5D99D8516715}"/>
    <hyperlink ref="U1526" r:id="rId2338" location="!/skirandohp/status/1465269747386306564" xr:uid="{AE9A8BC4-91D5-4BFB-A4BD-9C5B84AA6884}"/>
    <hyperlink ref="U1527" r:id="rId2339" location="!/tristifano/status/1465269821273255936" xr:uid="{B81378A7-13D8-4183-8176-1C1C07E91666}"/>
    <hyperlink ref="U1528" r:id="rId2340" location="!/tristifano/status/1465269821273255936" xr:uid="{BA1FE77D-0400-40E3-8BA3-17C56767874F}"/>
    <hyperlink ref="U1529" r:id="rId2341" location="!/jinsei_torisu/status/1465269856371023875" xr:uid="{0CC78B72-4063-4012-8781-C0DDDF2D9384}"/>
    <hyperlink ref="U1530" r:id="rId2342" location="!/derekbrink3/status/1465208158155116547" xr:uid="{2F23A8AD-9924-4331-A7ED-AAEE97DE2369}"/>
    <hyperlink ref="U1531" r:id="rId2343" location="!/derekbrink3/status/1465208425827213316" xr:uid="{0CFCB383-519F-454A-BFED-BFFF0EFBD927}"/>
    <hyperlink ref="U1532" r:id="rId2344" location="!/derekbrink3/status/1465210903931064324" xr:uid="{A5F8C809-7796-4181-A892-3FBD415B51AB}"/>
    <hyperlink ref="U1533" r:id="rId2345" location="!/derekbrink3/status/1465213897112236034" xr:uid="{C96618C6-4EDF-4CCE-B903-755616658FB3}"/>
    <hyperlink ref="U1534" r:id="rId2346" location="!/greggburke4444/status/1465198592243740672" xr:uid="{E40FAC24-BFA0-4359-8E7F-2375E28B92CF}"/>
    <hyperlink ref="U1535" r:id="rId2347" location="!/greggburke4444/status/1465211523102613508" xr:uid="{FD65777F-BA74-4D2D-A2F5-50D5C7153E4A}"/>
    <hyperlink ref="U1536" r:id="rId2348" location="!/derekbrink3/status/1465208158155116547" xr:uid="{99D1AE37-594E-4A02-B3CD-D19476091373}"/>
    <hyperlink ref="U1537" r:id="rId2349" location="!/derekbrink3/status/1465208425827213316" xr:uid="{DF2F508B-6BED-4AB0-8D72-84922B2AB5DD}"/>
    <hyperlink ref="U1538" r:id="rId2350" location="!/derekbrink3/status/1465210903931064324" xr:uid="{F1F3AD89-301A-419F-826F-88254895A658}"/>
    <hyperlink ref="U1539" r:id="rId2351" location="!/derekbrink3/status/1465213897112236034" xr:uid="{5AB5B9AF-9EFF-4ABB-A89A-818E468329F8}"/>
    <hyperlink ref="U1540" r:id="rId2352" location="!/greggburke4444/status/1465198592243740672" xr:uid="{AE019647-C9A3-4BA4-ADB1-B20F6E4A6182}"/>
    <hyperlink ref="U1541" r:id="rId2353" location="!/greggburke4444/status/1465211523102613508" xr:uid="{601C1342-DE43-44B8-90CB-E3276859B352}"/>
    <hyperlink ref="U1542" r:id="rId2354" location="!/derekbrink3/status/1465208158155116547" xr:uid="{AD9C27F2-2DBE-457E-B682-D8972DF109E7}"/>
    <hyperlink ref="U1543" r:id="rId2355" location="!/derekbrink3/status/1465208425827213316" xr:uid="{18E4E828-9F66-4601-ADDB-438DEECF6A1E}"/>
    <hyperlink ref="U1544" r:id="rId2356" location="!/derekbrink3/status/1465208425827213316" xr:uid="{FAF19EFC-BA67-46E8-A484-AE115987AA0D}"/>
    <hyperlink ref="U1545" r:id="rId2357" location="!/derekbrink3/status/1465210903931064324" xr:uid="{D253C7A4-F560-4B77-9F04-8DC249B2F47E}"/>
    <hyperlink ref="U1546" r:id="rId2358" location="!/derekbrink3/status/1465213897112236034" xr:uid="{6AEA24B8-2732-468C-82CC-A6DB5B9D2301}"/>
    <hyperlink ref="U1547" r:id="rId2359" location="!/greggburke4444/status/1465198592243740672" xr:uid="{964114DA-474E-42A1-A8E9-5E86F8840E9A}"/>
    <hyperlink ref="U1548" r:id="rId2360" location="!/greggburke4444/status/1465211523102613508" xr:uid="{6DF50ADC-C523-45B3-8DBF-A2981EE2854C}"/>
    <hyperlink ref="U1549" r:id="rId2361" location="!/greggburke4444/status/1465267883311869955" xr:uid="{63B6458F-350D-4C1B-9C8B-EDC80E2F39CA}"/>
    <hyperlink ref="U1550" r:id="rId2362" location="!/greggburke4444/status/1465269917691875330" xr:uid="{52630888-DBF3-45A1-91E6-CCC5913CA679}"/>
    <hyperlink ref="U1551" r:id="rId2363" location="!/greggburke4444/status/1465267883311869955" xr:uid="{988A3580-FC81-4DD4-8F2A-C10D5BCF1237}"/>
    <hyperlink ref="U1552" r:id="rId2364" location="!/greggburke4444/status/1465269917691875330" xr:uid="{27FCF30A-7848-458E-9549-8550B9625C98}"/>
    <hyperlink ref="U1553" r:id="rId2365" location="!/greggburke4444/status/1465267883311869955" xr:uid="{4ECFB771-4B84-470B-8F7A-B3AFEF6719EE}"/>
    <hyperlink ref="U1554" r:id="rId2366" location="!/greggburke4444/status/1465269917691875330" xr:uid="{EB66A744-FB9B-4A9C-A198-B2D05B62D007}"/>
    <hyperlink ref="U1555" r:id="rId2367" location="!/greggburke4444/status/1465198592243740672" xr:uid="{C865D318-FA5A-4023-8CB8-9B291C7188DF}"/>
    <hyperlink ref="U1556" r:id="rId2368" location="!/greggburke4444/status/1465211523102613508" xr:uid="{0B95C291-C078-472E-859E-122A79A6747F}"/>
    <hyperlink ref="U1557" r:id="rId2369" location="!/copirof/status/1465269995340898305" xr:uid="{811EEBB8-CF6A-4B81-B793-950C5373C0FE}"/>
    <hyperlink ref="U1558" r:id="rId2370" location="!/mangalpramani14/status/1465270244931514374" xr:uid="{76F41708-A6BE-4B98-8BDB-D2E44A1B9043}"/>
    <hyperlink ref="U1559" r:id="rId2371" location="!/mangalpramani14/status/1465270244931514374" xr:uid="{68FA559E-A2F7-4E16-A728-C39AADCBDFCB}"/>
    <hyperlink ref="U1560" r:id="rId2372" location="!/mangalpramani14/status/1465270244931514374" xr:uid="{3AE34C76-0F84-40F5-9E55-D588B20435A7}"/>
    <hyperlink ref="U1561" r:id="rId2373" location="!/mangalpramani14/status/1465270244931514374" xr:uid="{7A0CE684-FA3B-4F8F-83BB-853C3D9FB706}"/>
    <hyperlink ref="U1562" r:id="rId2374" location="!/mangalpramani14/status/1465270244931514374" xr:uid="{F89D630A-677C-4509-8C8A-3A6171EAD5D6}"/>
    <hyperlink ref="U1563" r:id="rId2375" location="!/mangalpramani14/status/1465270244931514374" xr:uid="{E82B1D9E-D301-409F-8F20-85B2487141B0}"/>
    <hyperlink ref="U1564" r:id="rId2376" location="!/rezhlovescones/status/1465270308831576070" xr:uid="{F426636E-856C-41BC-A58C-706AA14250B6}"/>
    <hyperlink ref="U1565" r:id="rId2377" location="!/rezhlovescones/status/1465270308831576070" xr:uid="{BCF1032C-D90B-4EE2-A851-F95176FADB27}"/>
    <hyperlink ref="U1566" r:id="rId2378" location="!/websefard/status/1465269925333897217" xr:uid="{0E364F7E-060F-4D74-940D-ED97BA122D92}"/>
    <hyperlink ref="U1567" r:id="rId2379" location="!/jpoetes/status/1465270714769027079" xr:uid="{8189E7CE-E56A-4FF4-AA4E-18C4A8453177}"/>
    <hyperlink ref="U1568" r:id="rId2380" location="!/jpoetes/status/1465270714769027079" xr:uid="{4BCC44BC-9C65-4BD5-8581-A66418FED797}"/>
    <hyperlink ref="U1569" r:id="rId2381" location="!/redwhitequeen/status/1465270812169093120" xr:uid="{77D5737B-2FCF-442E-A71F-3EF1B75913CF}"/>
    <hyperlink ref="U1570" r:id="rId2382" location="!/arunsha24501846/status/1465270826349989891" xr:uid="{38859136-9358-4A75-A8E2-EB1655367A8A}"/>
    <hyperlink ref="U1571" r:id="rId2383" location="!/arunsha24501846/status/1465270826349989891" xr:uid="{657FD505-8A89-4290-9891-8921480FCBCA}"/>
    <hyperlink ref="U1572" r:id="rId2384" location="!/arunsha24501846/status/1465270826349989891" xr:uid="{C9DD0E33-C6D9-499E-9278-242E6548D236}"/>
    <hyperlink ref="U1573" r:id="rId2385" location="!/arunsha24501846/status/1465270826349989891" xr:uid="{11E06F86-E2E2-45FF-AF53-8CBD4D334876}"/>
    <hyperlink ref="U1574" r:id="rId2386" location="!/arunsha24501846/status/1465270826349989891" xr:uid="{C14620D3-1201-4D86-90E1-3DDC90F977FA}"/>
    <hyperlink ref="U1575" r:id="rId2387" location="!/arunsha24501846/status/1465270826349989891" xr:uid="{18395234-90DC-4D3D-9EDD-955C95B9854A}"/>
    <hyperlink ref="U1576" r:id="rId2388" location="!/muntasir795/status/1465270832943570947" xr:uid="{A7C4CD5B-EBA4-4D93-8308-D65D30344D37}"/>
    <hyperlink ref="U1577" r:id="rId2389" location="!/muntasir795/status/1465270832943570947" xr:uid="{1FC366E5-8908-4D16-BA49-BF8F470E521C}"/>
    <hyperlink ref="U1578" r:id="rId2390" location="!/indigomma/status/1465270901532811273" xr:uid="{E9FBC6A5-6067-4DE4-B4C7-7B551814570F}"/>
    <hyperlink ref="U1579" r:id="rId2391" location="!/here_ufc/status/1465258530424999938" xr:uid="{A08370F0-71FC-4C19-BCF2-33225EF0B35A}"/>
    <hyperlink ref="U1580" r:id="rId2392" location="!/here_ufc/status/1465261723494105092" xr:uid="{7E27BEF1-4B79-488E-8F9A-53CF70AC87C4}"/>
    <hyperlink ref="U1581" r:id="rId2393" location="!/here_ufc/status/1465270964296499202" xr:uid="{F284222C-8BF5-4F7B-B7EF-8C434691EAEC}"/>
    <hyperlink ref="U1582" r:id="rId2394" location="!/10ji_tetsujin/status/1465270970017484805" xr:uid="{92CB73DD-DF08-494C-899C-AF05CC339162}"/>
    <hyperlink ref="U1583" r:id="rId2395" location="!/dory_meh/status/1465270975155433475" xr:uid="{9E4E2A11-8835-43DA-84B8-88038B243191}"/>
    <hyperlink ref="U1584" r:id="rId2396" location="!/bhaskargarg16/status/1465270991957889029" xr:uid="{0B924AF2-7D1C-4F28-8FFF-ABD285323B25}"/>
    <hyperlink ref="U1585" r:id="rId2397" location="!/bhaskargarg16/status/1465270991957889029" xr:uid="{4F966B3B-EEBE-4132-AA96-B061CA7BEC2B}"/>
    <hyperlink ref="U1586" r:id="rId2398" location="!/bhaskargarg16/status/1465270991957889029" xr:uid="{8F87A639-40CF-419B-8590-53D5B1A7D6EA}"/>
    <hyperlink ref="U1587" r:id="rId2399" location="!/bhaskargarg16/status/1465270991957889029" xr:uid="{F8D01A66-EC5E-443F-9C72-3F16E3E51A3F}"/>
    <hyperlink ref="U1588" r:id="rId2400" location="!/bhaskargarg16/status/1465270991957889029" xr:uid="{A6AA5A05-3089-452C-97B0-9599E41D7735}"/>
    <hyperlink ref="U1589" r:id="rId2401" location="!/bhaskargarg16/status/1465270991957889029" xr:uid="{DC11203B-AB7E-4B5B-B955-FFA8DE1BB1B2}"/>
    <hyperlink ref="U1590" r:id="rId2402" location="!/ghostsofmerthyr/status/1465271137840111618" xr:uid="{12EE3FC3-9EA4-46FA-86F8-F405FE03CF78}"/>
    <hyperlink ref="U1591" r:id="rId2403" location="!/tadanoiiyatu/status/1465271285345181702" xr:uid="{5B641BB5-1F27-4E03-B148-EA5193C54866}"/>
    <hyperlink ref="U1592" r:id="rId2404" location="!/noticiasport_/status/1465271333529563139" xr:uid="{0DBF3BB1-1C0E-4371-85EF-3ECFFAEB00FD}"/>
    <hyperlink ref="U1593" r:id="rId2405" location="!/jmcguire320/status/1465271421781880833" xr:uid="{2C2E22C6-7DE2-46C0-A74F-B1B8573DBB5D}"/>
    <hyperlink ref="U1594" r:id="rId2406" location="!/ferriolferrio2/status/1465271502681489424" xr:uid="{5A6CD6DB-8308-495B-B99D-2E94F8EF4E94}"/>
    <hyperlink ref="U1595" r:id="rId2407" location="!/eurosjonesevans/status/1465271582713131014" xr:uid="{F6DB7055-5C2A-4C64-9B94-3C7C18AE2D44}"/>
    <hyperlink ref="U1596" r:id="rId2408" location="!/eurosjonesevans/status/1465271582713131014" xr:uid="{C69990D0-B6F0-4776-908B-7B0C76B84404}"/>
    <hyperlink ref="U1597" r:id="rId2409" location="!/eurosjonesevans/status/1465271582713131014" xr:uid="{E1EA63A7-5CA6-472F-B7F4-9615E2E8BCA4}"/>
    <hyperlink ref="U1598" r:id="rId2410" location="!/heyitsyel_/status/1465271672705990657" xr:uid="{BB84E91C-8005-47D6-BF9E-CB57B1AA6E73}"/>
    <hyperlink ref="U1599" r:id="rId2411" location="!/ufc_obsessed/status/1465199390017015811" xr:uid="{70B4A2A2-8950-4D02-A8B5-05BA2C3CE9C7}"/>
    <hyperlink ref="U1600" r:id="rId2412" location="!/ufc_obsessed/status/1465209415938629635" xr:uid="{81B97522-8121-4910-9C4C-EDE8D649747E}"/>
    <hyperlink ref="U1601" r:id="rId2413" location="!/ufc_obsessed/status/1465232071647895552" xr:uid="{F6E687CC-CCAD-4B17-9028-F00FD180FB18}"/>
    <hyperlink ref="U1602" r:id="rId2414" location="!/ufc_obsessed/status/1465232071647895552" xr:uid="{3F17FADC-87B6-4784-A3DB-DE4667EB8CE6}"/>
    <hyperlink ref="U1603" r:id="rId2415" location="!/ufc_obsessed/status/1465237094771560450" xr:uid="{D127717F-10EB-4429-A975-43BCCD68EC92}"/>
    <hyperlink ref="U1604" r:id="rId2416" location="!/ufc_obsessed/status/1465237094771560450" xr:uid="{90ACCBAC-50DB-4689-A2C2-86E3599175A8}"/>
    <hyperlink ref="U1605" r:id="rId2417" location="!/fullcontactmtwf/status/1465208593217507328" xr:uid="{4D2E068B-658D-4ADA-A562-30EFB3079CF5}"/>
    <hyperlink ref="U1606" r:id="rId2418" location="!/fullcontactmtwf/status/1465208860570910724" xr:uid="{F9F13588-7EF5-4D39-B324-17934A497D7A}"/>
    <hyperlink ref="U1607" r:id="rId2419" location="!/fullcontactmtwf/status/1465233301161922561" xr:uid="{322CAD69-687F-4048-9D1F-2FA680F17AC9}"/>
    <hyperlink ref="U1608" r:id="rId2420" location="!/fullcontactmtwf/status/1465245480787406858" xr:uid="{88BA9820-90A6-4A8A-9880-8D087CAE69A8}"/>
    <hyperlink ref="U1609" r:id="rId2421" location="!/krisjames1978/status/1465231100209360902" xr:uid="{B6176F4E-FF6C-4A21-A720-734C3F12E2DE}"/>
    <hyperlink ref="U1610" r:id="rId2422" location="!/krisjames1978/status/1465236101417746438" xr:uid="{ABCD22CE-1E37-41B4-B14D-AFD58A6920B1}"/>
    <hyperlink ref="U1611" r:id="rId2423" location="!/krisjames1978/status/1465238066910543875" xr:uid="{8B56355A-203D-41A6-97F8-693D327027C7}"/>
    <hyperlink ref="U1612" r:id="rId2424" location="!/krisjames1978/status/1465271801764667397" xr:uid="{8485C32F-FDCA-4CA8-96C5-7A310434F250}"/>
    <hyperlink ref="U1613" r:id="rId2425" location="!/fullcontactmtwf/status/1465233301161922561" xr:uid="{06CAB03E-0377-46CF-A3B8-6E66303F518F}"/>
    <hyperlink ref="U1614" r:id="rId2426" location="!/fullcontactmtwf/status/1465245480787406858" xr:uid="{9B8824CE-D94C-4BB9-8B66-6FDBB563A1CC}"/>
    <hyperlink ref="U1615" r:id="rId2427" location="!/krisjames1978/status/1465231100209360902" xr:uid="{252C70DE-DAFA-4164-AFC2-575E56209DE2}"/>
    <hyperlink ref="U1616" r:id="rId2428" location="!/krisjames1978/status/1465236101417746438" xr:uid="{C00FAA2C-8EC5-4CD0-A08A-AD07D48A53E4}"/>
    <hyperlink ref="U1617" r:id="rId2429" location="!/krisjames1978/status/1465238066910543875" xr:uid="{AB66BB8E-ED98-4025-A623-AF565C9E6FE8}"/>
    <hyperlink ref="U1618" r:id="rId2430" location="!/krisjames1978/status/1465271801764667397" xr:uid="{0CFAE872-0D19-48CA-BEA0-833EBBB462E1}"/>
    <hyperlink ref="U1619" r:id="rId2431" location="!/awesoome999/status/1465271821155160064" xr:uid="{4B02A036-D80E-46B7-834F-853A125B5B84}"/>
    <hyperlink ref="U1620" r:id="rId2432" location="!/creammma_rizin/status/1465271863068684288" xr:uid="{91D9F4C1-821A-44A8-A38B-C818382A2C1D}"/>
    <hyperlink ref="U1621" r:id="rId2433" location="!/sannomiyadkk/status/1465271873969655810" xr:uid="{26B213CD-0A7D-4EFC-87D8-BAEAE2C16C99}"/>
    <hyperlink ref="U1622" r:id="rId2434" location="!/tanabigroup/status/1465271874489880582" xr:uid="{A10613FA-FE54-4806-B952-E2DEC20A199B}"/>
    <hyperlink ref="U1623" r:id="rId2435" location="!/tanabigroup/status/1465271874489880582" xr:uid="{775A9666-1ED7-4481-A04F-44F74697869B}"/>
    <hyperlink ref="U1624" r:id="rId2436" location="!/93mma93ren/status/1465271938197065729" xr:uid="{5789A904-8091-476C-B420-1C9F886EC615}"/>
    <hyperlink ref="U1625" r:id="rId2437" location="!/wahuuwahyu/status/1465272086218244097" xr:uid="{0B19C532-CE95-441D-B021-C808504D5A74}"/>
    <hyperlink ref="U1626" r:id="rId2438" location="!/omarsaidjoty/status/1465269142655803392" xr:uid="{C26E2A18-C880-40C5-8796-A3CF1684EAA7}"/>
    <hyperlink ref="U1627" r:id="rId2439" location="!/shiiro_jk/status/1465272177196941313" xr:uid="{70AD9AD8-C1F5-4002-A321-6E8150CBCFE5}"/>
    <hyperlink ref="U1628" r:id="rId2440" location="!/omarsaidjoty/status/1465269142655803392" xr:uid="{073759DA-6CA4-4356-9659-0660108989A1}"/>
    <hyperlink ref="U1629" r:id="rId2441" location="!/shiiro_jk/status/1465272177196941313" xr:uid="{4D323E0C-B76E-46EB-B176-FA714AC21B63}"/>
    <hyperlink ref="U1630" r:id="rId2442" location="!/shiiro_jk/status/1465272177196941313" xr:uid="{BF7C248C-E252-4F40-B3A4-790BE0A8AFD3}"/>
    <hyperlink ref="U1631" r:id="rId2443" location="!/edugevinci/status/1465272185497731072" xr:uid="{691C61A0-04D2-48DC-B90C-CA1322B07A81}"/>
    <hyperlink ref="U1632" r:id="rId2444" location="!/gcllx_/status/1465272375197732865" xr:uid="{E9488B6A-E0FF-4DBA-8814-97F02D48BE40}"/>
    <hyperlink ref="U1633" r:id="rId2445" location="!/the_dcom2/status/1465268226909249539" xr:uid="{467B0075-500C-44B2-9F49-1F1D236FA552}"/>
    <hyperlink ref="U1634" r:id="rId2446" location="!/the_dcom2/status/1465268226909249539" xr:uid="{7AF8ACC3-FDF7-4129-95BA-92D84BDA74BE}"/>
    <hyperlink ref="U1635" r:id="rId2447" location="!/thenotorious080/status/1465272466306220035" xr:uid="{88E6652F-DC6F-4875-91A1-B383731FD419}"/>
    <hyperlink ref="U1636" r:id="rId2448" location="!/castillo_lolit/status/1465272472870129665" xr:uid="{92F9FFE1-C3F6-4914-89C4-FB7AC9B3B850}"/>
    <hyperlink ref="U1637" r:id="rId2449" location="!/kirua_07/status/1465272522824466438" xr:uid="{ACB2390A-EC63-4559-826F-2850D03FC744}"/>
    <hyperlink ref="U1638" r:id="rId2450" location="!/ufcarabia/status/1465268909704028163" xr:uid="{218A95DA-D65E-4854-9CE6-0E11E719EEB4}"/>
    <hyperlink ref="U1639" r:id="rId2451" location="!/ijonk992/status/1465272778211221508" xr:uid="{5D1DCE76-F144-45C5-877F-CA3F6E363F09}"/>
    <hyperlink ref="U1640" r:id="rId2452" location="!/cedrick89/status/1465272799447203840" xr:uid="{702975F6-2D52-4C3A-99D0-43383CE9A250}"/>
    <hyperlink ref="U1641" r:id="rId2453" location="!/cedrick89/status/1465272799447203840" xr:uid="{6A207767-B287-4249-8BF6-38D58D1C531C}"/>
    <hyperlink ref="U1642" r:id="rId2454" location="!/cedrick89/status/1465272799447203840" xr:uid="{8444166B-1E8B-434B-A6C1-1B6349BAB0E9}"/>
    <hyperlink ref="U1643" r:id="rId2455" location="!/gyeombamie_/status/1465273082516365318" xr:uid="{F8307A29-9897-46F6-8570-A480EF3FD702}"/>
    <hyperlink ref="U1644" r:id="rId2456" location="!/kayode__xo/status/1465273091815362562" xr:uid="{9BFA3E11-ECEC-4755-A6BD-4A4A802A1683}"/>
    <hyperlink ref="U1645" r:id="rId2457" location="!/savn0nltnvpp67y/status/1465273098274414601" xr:uid="{08800CB7-337F-4A34-8EBA-A7FCCA50B716}"/>
    <hyperlink ref="U1646" r:id="rId2458" location="!/bamareb56/status/1465273129698271234" xr:uid="{3004ECE9-C1DA-4777-8754-F5495D6F74A8}"/>
    <hyperlink ref="U1647" r:id="rId2459" location="!/lasso_rfz/status/1465273190628872192" xr:uid="{E5979405-E1D1-4F35-BD1A-4AF460A2812A}"/>
    <hyperlink ref="U1648" r:id="rId2460" location="!/newsmond1/status/1465273234354487302" xr:uid="{6924FFE7-F2A1-4C22-914F-10E24B9F30D0}"/>
    <hyperlink ref="U1649" r:id="rId2461" location="!/8dquh0ctsnmgvyf/status/1465273254726148101" xr:uid="{EAE4693A-D19A-451B-B42B-74E644064316}"/>
    <hyperlink ref="U1650" r:id="rId2462" location="!/tubatuwins/status/1465273329578016774" xr:uid="{0B411EA6-0E9E-48BE-9130-6C0E911AC6F8}"/>
    <hyperlink ref="U1651" r:id="rId2463" location="!/thatswraith_/status/1465273377275486209" xr:uid="{0D71E1C2-DC57-42B8-8AC9-E5EA201B69A6}"/>
    <hyperlink ref="U1652" r:id="rId2464" location="!/lobjectif17/status/1465273501925920768" xr:uid="{948876EA-56E2-4FD7-844E-7CD279335280}"/>
    <hyperlink ref="U1653" r:id="rId2465" location="!/imsaamycb/status/1465273561921339396" xr:uid="{2D053DF1-130D-4644-996B-11CE31E10DC6}"/>
    <hyperlink ref="U1654" r:id="rId2466" location="!/dsjhayden/status/1465273567759814662" xr:uid="{9CB65C49-E25D-493F-8446-227AD07D083F}"/>
    <hyperlink ref="U1655" r:id="rId2467" location="!/suissesui/status/1465273613167202304" xr:uid="{71A7F8EE-A868-475E-A0AD-037654694A6B}"/>
    <hyperlink ref="U1656" r:id="rId2468" location="!/blackpandamma/status/1465229045877014531" xr:uid="{083529F6-11CD-42B7-BE27-2A3CEA2649AC}"/>
    <hyperlink ref="U1657" r:id="rId2469" location="!/blackpandamma/status/1465263269497622531" xr:uid="{B307ECFC-6891-47F0-9F98-882B94D670DA}"/>
    <hyperlink ref="U1658" r:id="rId2470" location="!/blackpandamma/status/1465269271018180612" xr:uid="{07B71632-5132-42EE-9B05-544219B63889}"/>
    <hyperlink ref="U1659" r:id="rId2471" location="!/wannmma/status/1465268138669318146" xr:uid="{BE249312-7482-4A5C-830E-77F9BF0C309B}"/>
    <hyperlink ref="U1660" r:id="rId2472" location="!/wannmma/status/1465273702241619971" xr:uid="{D0E63400-3B06-47C3-A3E5-05500C0A2236}"/>
    <hyperlink ref="U1661" r:id="rId2473" location="!/wannmma/status/1465206298958462979" xr:uid="{83708667-E8F7-4BB5-97F4-78EA3A1B07DF}"/>
    <hyperlink ref="U1662" r:id="rId2474" location="!/wannmma/status/1465206883862474754" xr:uid="{961D1916-35C4-4EEA-84DD-4F5BB90BBB0B}"/>
    <hyperlink ref="U1663" r:id="rId2475" location="!/wannmma/status/1465235549669625856" xr:uid="{36A4737C-5FC1-46E3-8A74-EF54C5F3ED0F}"/>
    <hyperlink ref="U1664" r:id="rId2476" location="!/iamkrizzachu/status/1465273749536575489" xr:uid="{D527E8AB-B0C1-4D1E-BD1D-8DB9DF8420EB}"/>
    <hyperlink ref="U1665" r:id="rId2477" location="!/vesgonco/status/1465273778141814789" xr:uid="{9756B716-F125-4CAE-BA21-7238FA8A147E}"/>
    <hyperlink ref="U1666" r:id="rId2478" location="!/qtrriki/status/1465273931871383559" xr:uid="{50318E2D-2DED-48F5-98CC-4845CCFF1F81}"/>
    <hyperlink ref="U1667" r:id="rId2479" location="!/paraluman_26/status/1465273933603635201" xr:uid="{A9BC39FB-BC36-4BC2-9DD1-5E5186219957}"/>
    <hyperlink ref="U1668" r:id="rId2480" location="!/luuftw/status/1465274109739163654" xr:uid="{0D24FFDF-E174-46A7-A8E3-5496E1787BF1}"/>
    <hyperlink ref="U1669" r:id="rId2481" location="!/luuftw/status/1465274109739163654" xr:uid="{0BF9A70C-F554-4277-B50F-73FFCBC19094}"/>
    <hyperlink ref="U1670" r:id="rId2482" location="!/luuftw/status/1465274109739163654" xr:uid="{461CC39F-C7E6-432D-A036-5A6F3759682A}"/>
    <hyperlink ref="U1671" r:id="rId2483" location="!/luuftw/status/1465274109739163654" xr:uid="{9FF2A282-1B5E-41A8-9C59-D3728BE4F6BE}"/>
    <hyperlink ref="U1672" r:id="rId2484" location="!/luuftw/status/1465274109739163654" xr:uid="{94EA944B-9989-4657-95EB-37BC4DB50E8F}"/>
    <hyperlink ref="U1673" r:id="rId2485" location="!/luuftw/status/1465274109739163654" xr:uid="{390D6702-2EF5-4C20-85BA-0FFDAE971779}"/>
    <hyperlink ref="U1674" r:id="rId2486" location="!/angelinvestorog/status/1465274192539041805" xr:uid="{CD37D860-1312-46CC-86C2-092F1A859942}"/>
    <hyperlink ref="U1675" r:id="rId2487" location="!/43toeknee/status/1465274220552888327" xr:uid="{454A384E-BAF6-42C5-9FC7-16F522B33F46}"/>
    <hyperlink ref="U1676" r:id="rId2488" location="!/43toeknee/status/1465274220552888327" xr:uid="{8F1123BB-1B6E-40BC-A3F0-A6D3EB68D772}"/>
    <hyperlink ref="U1677" r:id="rId2489" location="!/43toeknee/status/1465272707021475840" xr:uid="{C1638FDA-24AF-4F98-8137-21FFC71B5B1B}"/>
    <hyperlink ref="U1678" r:id="rId2490" location="!/toi20479486/status/1465274280564998145" xr:uid="{47C25F5E-1578-4BF7-8753-E2821095236F}"/>
    <hyperlink ref="U1679" r:id="rId2491" location="!/hugoawrites/status/1465274282083188736" xr:uid="{81D562DD-4F26-48F6-BE48-93E63C8D9A9A}"/>
    <hyperlink ref="U1680" r:id="rId2492" location="!/mmateam100/status/1465274338345631747" xr:uid="{4DAE99E6-DDC8-46B3-A7EC-5ACB99AE50B9}"/>
    <hyperlink ref="U1681" r:id="rId2493" location="!/givemesport/status/1465274341701013506" xr:uid="{F143FCC2-6270-488A-B321-BD2C624ED3AB}"/>
    <hyperlink ref="U1682" r:id="rId2494" location="!/nalokimang/status/1465274557959327744" xr:uid="{7DCA905E-AF57-4B50-B778-A2B10AF479E5}"/>
    <hyperlink ref="U1683" r:id="rId2495" location="!/nalokimang/status/1465274557959327744" xr:uid="{704B7B8E-9AE9-43E2-89F2-AEE0C0BA33AD}"/>
    <hyperlink ref="U1684" r:id="rId2496" location="!/nalokimang/status/1465274557959327744" xr:uid="{36816656-85A1-42BB-8441-3D21F0D9BEEE}"/>
    <hyperlink ref="U1685" r:id="rId2497" location="!/nalokimang/status/1465274557959327744" xr:uid="{64971DAA-F013-4D7F-BB18-0A2F877A7A9F}"/>
    <hyperlink ref="U1686" r:id="rId2498" location="!/nalokimang/status/1465274557959327744" xr:uid="{27BDDE99-1BC3-4345-BAA1-B893A79ED7C3}"/>
    <hyperlink ref="U1687" r:id="rId2499" location="!/nalokimang/status/1465274557959327744" xr:uid="{857EBEC9-9021-43E0-9FCA-24A7094854B2}"/>
    <hyperlink ref="U1688" r:id="rId2500" location="!/mesyedsalu/status/1465274563567128577" xr:uid="{64DE880B-9611-4363-A9B2-94472C9A7FB8}"/>
    <hyperlink ref="U1689" r:id="rId2501" location="!/pucci0211/status/1465254245167423492" xr:uid="{19B7BE9A-C2E7-49EA-8EBC-92C60E3A5697}"/>
    <hyperlink ref="U1690" r:id="rId2502" location="!/pucci0211/status/1465268443037503494" xr:uid="{DCF2F9B9-FD89-42DE-9408-9F4FF5863C88}"/>
    <hyperlink ref="U1691" r:id="rId2503" location="!/pucci0211/status/1465268443037503494" xr:uid="{6633DB16-51D4-417F-A1BD-36DDFC2E4F79}"/>
    <hyperlink ref="U1692" r:id="rId2504" location="!/pucci0211/status/1465274657272221705" xr:uid="{6E5B2FD2-70B6-477C-B462-06999F0B0667}"/>
    <hyperlink ref="U1693" r:id="rId2505" location="!/taexoocityx/status/1465274673784967172" xr:uid="{582DFE62-D14C-4C69-A97A-6A907AD74F64}"/>
    <hyperlink ref="U1694" r:id="rId2506" location="!/cluckypls/status/1465274704478949384" xr:uid="{99B8AC99-9CD9-4858-BE2D-969EDC6DF6E5}"/>
    <hyperlink ref="U1695" r:id="rId2507" location="!/bobthedoctor_/status/1465274720295788544" xr:uid="{A23A351C-E16F-4D70-A3EA-5D77DFB5B398}"/>
    <hyperlink ref="U1696" r:id="rId2508" location="!/sidi_94470/status/1465274809751945223" xr:uid="{6AB65430-9145-489E-872F-BB53015CACB9}"/>
    <hyperlink ref="U1697" r:id="rId2509" location="!/sidi_94470/status/1465274809751945223" xr:uid="{6C526424-0FF0-4A65-A4BC-56181291BCD7}"/>
    <hyperlink ref="U1698" r:id="rId2510" location="!/bby_chanyeol/status/1465274809885986823" xr:uid="{8CBB1BD2-70F2-4D0F-91C2-1266DE7CB1CD}"/>
    <hyperlink ref="U1699" r:id="rId2511" location="!/dinozeroo/status/1465274876814446592" xr:uid="{61FB989F-5A12-4C5C-9E9B-B485DE950B79}"/>
    <hyperlink ref="U1700" r:id="rId2512" location="!/sulemam42920632/status/1465274884968402949" xr:uid="{0F6814EF-9D62-4F44-B4E0-756E58974149}"/>
    <hyperlink ref="U1701" r:id="rId2513" location="!/sulemam42920632/status/1465274884968402949" xr:uid="{C923010B-0AEE-40FC-A150-9B7EB564F5D6}"/>
    <hyperlink ref="U1702" r:id="rId2514" location="!/sulemam42920632/status/1465274884968402949" xr:uid="{86DC2227-0DAA-4121-8CA5-EB43405622D3}"/>
    <hyperlink ref="U1703" r:id="rId2515" location="!/sulemam42920632/status/1465274884968402949" xr:uid="{BE2E6DDB-2471-4BBE-BA19-6457594F488A}"/>
    <hyperlink ref="U1704" r:id="rId2516" location="!/sulemam42920632/status/1465274884968402949" xr:uid="{5C4124C7-96F7-4C22-9060-F34DF54C4D07}"/>
    <hyperlink ref="U1705" r:id="rId2517" location="!/sulemam42920632/status/1465274884968402949" xr:uid="{03C3203F-5D43-45E9-B56A-0AFBF717BF0A}"/>
    <hyperlink ref="U1706" r:id="rId2518" location="!/bbbbforb/status/1465274960230764545" xr:uid="{291EA7E0-2610-45EA-884D-BC0B2887567F}"/>
    <hyperlink ref="U1707" r:id="rId2519" location="!/sujalsalekar2/status/1465275058805350404" xr:uid="{0193BC3D-EFE2-427E-98D4-0D65B4D7182F}"/>
    <hyperlink ref="U1708" r:id="rId2520" location="!/sujalsalekar2/status/1465275058805350404" xr:uid="{B552992D-768C-403F-B0FA-F7C09A0CC0C4}"/>
    <hyperlink ref="U1709" r:id="rId2521" location="!/sujalsalekar2/status/1465275058805350404" xr:uid="{E8DFFCA5-F11D-4C58-82CA-421208C31882}"/>
    <hyperlink ref="U1710" r:id="rId2522" location="!/sujalsalekar2/status/1465275058805350404" xr:uid="{318E22ED-DFA2-4F6B-B83B-48699CD8BC77}"/>
    <hyperlink ref="U1711" r:id="rId2523" location="!/sujalsalekar2/status/1465275058805350404" xr:uid="{B772BBAB-4B4B-470A-9F74-FA2015C42DEB}"/>
    <hyperlink ref="U1712" r:id="rId2524" location="!/sujalsalekar2/status/1465275058805350404" xr:uid="{C144F0EC-9B8F-4947-BCCC-3D89F314AC8C}"/>
    <hyperlink ref="U1713" r:id="rId2525" location="!/leo072521/status/1465275119194935305" xr:uid="{0DFB51BF-A321-45A7-9219-0D9AFAB51E7A}"/>
    <hyperlink ref="U1714" r:id="rId2526" location="!/leo072521/status/1465275119194935305" xr:uid="{FD9FE22F-6C25-4F16-B1E9-690913AA3104}"/>
    <hyperlink ref="U1715" r:id="rId2527" location="!/ufc_ausnz/status/1465198842316406786" xr:uid="{331FFDDB-B313-49E8-A577-7D650E53EAB8}"/>
    <hyperlink ref="U1716" r:id="rId2528" location="!/dnw91melbourne/status/1465275143148630025" xr:uid="{B140304D-D9F5-486C-A92A-3F5359CE46B2}"/>
    <hyperlink ref="U1717" r:id="rId2529" location="!/dnw91melbourne/status/1465275143148630025" xr:uid="{D929C629-EAE3-4A9A-9EEA-98051A1A7A73}"/>
    <hyperlink ref="U1718" r:id="rId2530" location="!/win_nidayu/status/1465275273104949251" xr:uid="{3866EBFD-00D6-446F-9217-63530909CC1E}"/>
    <hyperlink ref="U1719" r:id="rId2531" location="!/uwu_city/status/1465275560439869443" xr:uid="{2CCF7250-CB9E-49D6-9FB7-51F0E8D0FF0B}"/>
    <hyperlink ref="U1720" r:id="rId2532" location="!/blissmarieee/status/1465275772357120000" xr:uid="{DB1685B7-017E-474F-92EC-F1C97DA3F054}"/>
    <hyperlink ref="U1721" r:id="rId2533" location="!/h_m_a_04/status/1465275625158193152" xr:uid="{CD49976B-4CFC-46BD-8462-31994B47B619}"/>
    <hyperlink ref="U1722" r:id="rId2534" location="!/h_m_a_04/status/1465275625158193152" xr:uid="{ECA1C8BD-07DF-4B16-82A1-BF8F3D86D7A4}"/>
    <hyperlink ref="U1723" r:id="rId2535" location="!/h_m_a_04/status/1465275694833930242" xr:uid="{3A81890E-86EB-454E-982A-CC30ACC768BA}"/>
    <hyperlink ref="U1724" r:id="rId2536" location="!/h_m_a_04/status/1465275694833930242" xr:uid="{9F164F0C-81B7-474B-8191-582EE1C9A0DE}"/>
    <hyperlink ref="U1725" r:id="rId2537" location="!/h_m_a_04/status/1465275935322685440" xr:uid="{E61A450D-41DF-4B68-8E9A-7D70035BD4C5}"/>
    <hyperlink ref="U1726" r:id="rId2538" location="!/h_m_a_04/status/1465275935322685440" xr:uid="{A4CCFEC9-B23C-42FA-894D-F66DBE384846}"/>
    <hyperlink ref="U1727" r:id="rId2539" location="!/h_m_a_04/status/1465275973625159683" xr:uid="{A1921B01-F8D9-481D-AC09-37C80A07348E}"/>
    <hyperlink ref="U1728" r:id="rId2540" location="!/h_m_a_04/status/1465275973625159683" xr:uid="{E4263EF8-08BC-408A-9731-A313DD1F7AE9}"/>
    <hyperlink ref="U1729" r:id="rId2541" location="!/rudedj/status/1465276060128399363" xr:uid="{A0E477E0-242A-4E3D-84FF-EB73B2732C47}"/>
    <hyperlink ref="U1730" r:id="rId2542" location="!/poliana1895_/status/1465276155976732679" xr:uid="{4B1D60D0-8EF1-41FB-B1FD-8D870A921921}"/>
    <hyperlink ref="U1731" r:id="rId2543" location="!/burncali/status/1465276256090349579" xr:uid="{4B356ACD-681A-42F7-A262-19ED7443A2C7}"/>
    <hyperlink ref="U1732" r:id="rId2544" location="!/soyaaaaaaaaaaa_/status/1465276283441483776" xr:uid="{975F4883-DC0B-4437-9E24-4725E5B2B92D}"/>
    <hyperlink ref="U1733" r:id="rId2545" location="!/martinscount/status/1465276312554254337" xr:uid="{C29CC233-925C-4B8E-B1DB-28B75CCC01E1}"/>
    <hyperlink ref="U1734" r:id="rId2546" location="!/ufc_artois/status/1465276453751296006" xr:uid="{8DCDCC44-7DD0-4321-AF81-AD593ACE7A3D}"/>
    <hyperlink ref="U1735" r:id="rId2547" location="!/ufc_artois/status/1465276308880084992" xr:uid="{E8D6CA39-8F25-49F3-B8F3-0D905507D2C5}"/>
    <hyperlink ref="U1736" r:id="rId2548" location="!/life_suchis/status/1465276475641376770" xr:uid="{FDA98B14-1266-427E-BD88-7E66E9A86C4F}"/>
    <hyperlink ref="U1737" r:id="rId2549" location="!/druidruimama/status/1465276489428086786" xr:uid="{2BE5BA6C-FDC0-464F-BF20-EF3B88FF160E}"/>
    <hyperlink ref="U1738" r:id="rId2550" location="!/sauceepice/status/1465276550350360577" xr:uid="{7EFA1083-39DF-48CC-B151-F285F9A30A8A}"/>
    <hyperlink ref="U1739" r:id="rId2551" location="!/ufcrizink1/status/1465276893037424642" xr:uid="{AAF6122A-AFBC-4446-81F0-4CDE5899D857}"/>
    <hyperlink ref="U1740" r:id="rId2552" location="!/florentmalice/status/1465274425205481481" xr:uid="{71218E2E-AA34-4669-A686-F63358E06141}"/>
    <hyperlink ref="U1741" r:id="rId2553" location="!/vxl2905/status/1465277003716866049" xr:uid="{DF0A4194-5464-446F-8710-89EFDE1673CF}"/>
    <hyperlink ref="U1742" r:id="rId2554" location="!/vxl2905/status/1465277003716866049" xr:uid="{919403D5-CE9C-4BD9-BEA3-124B3B889441}"/>
    <hyperlink ref="U1743" r:id="rId2555" location="!/pratik__theboss/status/1465277099388719112" xr:uid="{9BB4700B-3361-4977-9F05-8BD01FAA9EF8}"/>
    <hyperlink ref="U1744" r:id="rId2556" location="!/pratik__theboss/status/1465277099388719112" xr:uid="{2EEADB0D-1DFD-4EDB-AAC4-02568004B5F1}"/>
    <hyperlink ref="U1745" r:id="rId2557" location="!/pratik__theboss/status/1465277099388719112" xr:uid="{A2A9F01F-6597-4BEF-A6C3-6CE8D14BF1B8}"/>
    <hyperlink ref="U1746" r:id="rId2558" location="!/pratik__theboss/status/1465277099388719112" xr:uid="{92999E1B-0CC1-409B-B6EC-D6600FF6EC63}"/>
    <hyperlink ref="U1747" r:id="rId2559" location="!/pratik__theboss/status/1465277099388719112" xr:uid="{8D18820D-E0F3-41E5-9DAB-D9DD8DA714EF}"/>
    <hyperlink ref="U1748" r:id="rId2560" location="!/pratik__theboss/status/1465277099388719112" xr:uid="{51726F34-06AC-477E-931D-211CE623987C}"/>
    <hyperlink ref="U1749" r:id="rId2561" location="!/mvhdshahrom/status/1465277279160844290" xr:uid="{6E85C75E-1747-4016-97F4-075FCC5F93DD}"/>
    <hyperlink ref="U1750" r:id="rId2562" location="!/elduper1/status/1465277334676819969" xr:uid="{9A291581-0BD1-4AC3-8484-8273F18BCC85}"/>
    <hyperlink ref="U1751" r:id="rId2563" location="!/winluckycharm/status/1465277628609302529" xr:uid="{68DD4EBA-C1AB-45C6-ACD4-7C438C3A3253}"/>
    <hyperlink ref="U1752" r:id="rId2564" location="!/sirjanakhapang/status/1465277799929761792" xr:uid="{A867D668-5741-4994-B5C5-478F73275463}"/>
    <hyperlink ref="U1753" r:id="rId2565" location="!/sirjanakhapang/status/1465277799929761792" xr:uid="{C4DADEE7-2E55-4B9A-9476-56EAFC188334}"/>
    <hyperlink ref="U1754" r:id="rId2566" location="!/sirjanakhapang/status/1465277799929761792" xr:uid="{4EAE1E58-6861-41B5-861A-8937BC5419F4}"/>
    <hyperlink ref="U1755" r:id="rId2567" location="!/sirjanakhapang/status/1465277799929761792" xr:uid="{3EF16135-94E2-4646-A75E-32E1A591A30B}"/>
    <hyperlink ref="U1756" r:id="rId2568" location="!/sirjanakhapang/status/1465277799929761792" xr:uid="{35BA7D5E-2010-46DE-81C3-B1BCC056F226}"/>
    <hyperlink ref="U1757" r:id="rId2569" location="!/sirjanakhapang/status/1465277799929761792" xr:uid="{7B6CC584-65ED-440C-913C-CEB3FF66D008}"/>
    <hyperlink ref="U1758" r:id="rId2570" location="!/_angelique0_0/status/1465277864560197634" xr:uid="{9DDE40DB-7F57-43DD-B7C8-ADB40AD1C91E}"/>
    <hyperlink ref="U1759" r:id="rId2571" location="!/durazell/status/1465278033334607874" xr:uid="{9167C2F2-886C-41E9-BC83-0476A3EDECB8}"/>
    <hyperlink ref="U1760" r:id="rId2572" location="!/gamersloungedk/status/1465278038858518528" xr:uid="{CA13588E-0ABD-41D5-9905-1D0F2C89AD8A}"/>
    <hyperlink ref="U1761" r:id="rId2573" location="!/zmcmuffxn/status/1465278082336526345" xr:uid="{ADBE8492-304D-4FD9-B63E-9E3A73EE54FB}"/>
    <hyperlink ref="U1762" r:id="rId2574" location="!/heesunkicityxx/status/1465278229938278401" xr:uid="{ECA80F61-EF0B-4D7E-8207-7AE0EDBED7CF}"/>
    <hyperlink ref="U1763" r:id="rId2575" location="!/jenkyues/status/1465278277535219716" xr:uid="{A8AB7EC6-874E-4B08-AB20-47BDCDFE45AF}"/>
    <hyperlink ref="U1764" r:id="rId2576" location="!/ningajadah/status/1465278277891735561" xr:uid="{AD0259A8-3BD3-4F7A-9FA7-4A95AE7E1F89}"/>
    <hyperlink ref="U1765" r:id="rId2577" location="!/nmjnygi/status/1465257887215734785" xr:uid="{014210D8-A7F8-45B1-A731-51C9F4F79EA7}"/>
    <hyperlink ref="U1766" r:id="rId2578" location="!/nmjnygi/status/1465278294081761285" xr:uid="{CE5F3FB7-BB2E-4F4F-BC72-E961FCF26C68}"/>
    <hyperlink ref="U1767" r:id="rId2579" location="!/illwinthiscityx/status/1465278313480392708" xr:uid="{6570F5F5-C86B-42ED-A528-F831386E7A22}"/>
    <hyperlink ref="U1768" r:id="rId2580" location="!/lee_hsng_/status/1465278314688364547" xr:uid="{4F0E1268-AB54-4E7D-A1B1-ECEE88F45956}"/>
    <hyperlink ref="U1769" r:id="rId2581" location="!/pebriaaannn252/status/1465278320631631875" xr:uid="{86404149-8224-41EE-A6B5-94CC45748F31}"/>
    <hyperlink ref="U1770" r:id="rId2582" location="!/desertheart85/status/1465278320958840835" xr:uid="{A0D19891-C89A-481E-9349-B311D29C9CF2}"/>
    <hyperlink ref="U1771" r:id="rId2583" location="!/xdejunwoo/status/1465278324934991874" xr:uid="{E41E0D6D-E117-4573-8333-2E50F362635F}"/>
    <hyperlink ref="U1772" r:id="rId2584" location="!/talgicityx/status/1465278335492132868" xr:uid="{91BA5974-2CA4-4AE5-8161-B26CF739AC0F}"/>
    <hyperlink ref="U1773" r:id="rId2585" location="!/istyluq/status/1465278336897220611" xr:uid="{CA5DD79D-737F-4FB1-B698-77CEA56E9BBD}"/>
    <hyperlink ref="U1774" r:id="rId2586" location="!/freyselaluhokyx/status/1465278347093569542" xr:uid="{C744FFAE-BC1E-4B07-AE22-FE8FC913ABDD}"/>
    <hyperlink ref="U1775" r:id="rId2587" location="!/pransesjoyxx/status/1465254181208735744" xr:uid="{B14529DF-370E-43F1-8E90-B43FDF900534}"/>
    <hyperlink ref="U1776" r:id="rId2588" location="!/pransesjoyxx/status/1465278347525898244" xr:uid="{088B7FD9-394B-4FAC-89B6-27A53A949C61}"/>
    <hyperlink ref="U1777" r:id="rId2589" location="!/luxxkim/status/1465278364374089730" xr:uid="{5F8B1569-CBCC-4663-B0EF-DA67CF41CA5A}"/>
    <hyperlink ref="U1778" r:id="rId2590" location="!/dreambigtowin11/status/1465278389900644359" xr:uid="{C6F84617-33F6-4FA1-BDDD-1C991E3EC9D0}"/>
    <hyperlink ref="U1779" r:id="rId2591" location="!/odettecityx/status/1465278404891078656" xr:uid="{8C6B81F2-1C16-4269-A1CE-9E3F1030AF2A}"/>
    <hyperlink ref="U1780" r:id="rId2592" location="!/floofpandacat/status/1465278457072414722" xr:uid="{D3258BC0-2EBF-4588-9152-AFEF8B75BC3B}"/>
    <hyperlink ref="U1781" r:id="rId2593" location="!/leecjeno_/status/1465278457370140674" xr:uid="{46693DB0-2A52-4DB3-B0CD-501047E1C0B3}"/>
    <hyperlink ref="U1782" r:id="rId2594" location="!/shreadercityx/status/1465278486008922116" xr:uid="{6C42AD60-55E0-4839-BF42-DD1A96B368DD}"/>
    <hyperlink ref="U1783" r:id="rId2595" location="!/hiraethzephyr/status/1465278491125977092" xr:uid="{9463C337-600C-476F-98B6-AD915A8909E0}"/>
    <hyperlink ref="U1784" r:id="rId2596" location="!/arctmonksa/status/1465278509111152643" xr:uid="{5EE78E49-3811-4B0F-B9C2-57C0A3C0C358}"/>
    <hyperlink ref="U1785" r:id="rId2597" location="!/gyuuskies/status/1465278516090396678" xr:uid="{D269689F-26C5-4833-B5E8-60192017BA04}"/>
    <hyperlink ref="U1786" r:id="rId2598" location="!/nettybns/status/1465278531529691142" xr:uid="{B9BB89D6-8BBD-4A87-996A-C0B8BAC74AF1}"/>
    <hyperlink ref="U1787" r:id="rId2599" location="!/kousukewaifu/status/1465257655115472897" xr:uid="{B7FD2CF2-CEA5-4B28-A844-82A26095452F}"/>
    <hyperlink ref="U1788" r:id="rId2600" location="!/kousukewaifu/status/1465278531546411010" xr:uid="{3FA2D075-D463-4140-9972-84D86F4C122B}"/>
    <hyperlink ref="U1789" r:id="rId2601" location="!/kepincityx/status/1465278551498788871" xr:uid="{2B77406A-88D3-427A-B64A-2EB07FFCD475}"/>
    <hyperlink ref="U1790" r:id="rId2602" location="!/smoothipup/status/1465278585158062081" xr:uid="{E4FE76B0-B90E-4541-B668-CE8DC63C0220}"/>
    <hyperlink ref="U1791" r:id="rId2603" location="!/marstarvega77/status/1465278591680212996" xr:uid="{F3E0880A-A6CB-446A-AC8D-BFE2189EAF7F}"/>
    <hyperlink ref="U1792" r:id="rId2604" location="!/tresandangel/status/1465278623972134912" xr:uid="{D7ABC5E6-77B2-41CE-958D-14A160C9E307}"/>
    <hyperlink ref="U1793" r:id="rId2605" location="!/ph17053627/status/1465212076658348039" xr:uid="{4B9D6792-6938-4262-B196-5173F6073144}"/>
    <hyperlink ref="U1794" r:id="rId2606" location="!/nikbilejn_/status/1465278626405007367" xr:uid="{659F1D51-B62A-433C-8173-3A2A8507C1C6}"/>
    <hyperlink ref="U1795" r:id="rId2607" location="!/es_sportsnews/status/1465252976738537472" xr:uid="{3CC866BF-40A4-4BEB-B2BB-41858D800F36}"/>
    <hyperlink ref="U1796" r:id="rId2608" location="!/es_sportsnews/status/1465278636483743744" xr:uid="{08A295F4-5E69-4D90-B394-14BEF31BB614}"/>
    <hyperlink ref="U1797" r:id="rId2609" location="!/hehim6/status/1465278648676757504" xr:uid="{ED94F1B7-A944-48B9-8AAE-A873AA521774}"/>
    <hyperlink ref="U1798" r:id="rId2610" location="!/hehim6/status/1465278648676757504" xr:uid="{16F9B443-34D7-4447-8BAB-4D376FABE2CF}"/>
    <hyperlink ref="U1799" r:id="rId2611" location="!/jungworld99/status/1465278689189367812" xr:uid="{2B9F3ACC-91E1-4B86-8091-46FBADE836D8}"/>
    <hyperlink ref="U1800" r:id="rId2612" location="!/go_jerem/status/1465278717857513479" xr:uid="{340E6CA2-D405-4DE9-84EC-A7185DC338CD}"/>
    <hyperlink ref="U1801" r:id="rId2613" location="!/bloodline_nzl/status/1465278719778451458" xr:uid="{837736C4-96B8-46BE-9633-6DB429DC4D65}"/>
    <hyperlink ref="U1802" r:id="rId2614" location="!/bloodline_nzl/status/1465278719778451458" xr:uid="{C7A20AA1-01DA-401A-817F-FDF5508CA30F}"/>
    <hyperlink ref="U1803" r:id="rId2615" location="!/__fairywonnie/status/1465278738417942529" xr:uid="{6A919B5C-8AFD-41A1-9EAB-5963929EA364}"/>
    <hyperlink ref="U1804" r:id="rId2616" location="!/ciarafiles/status/1465278745246240769" xr:uid="{A19CEE9B-C088-4EB9-B54C-BE2C8834B2D2}"/>
    <hyperlink ref="U1805" r:id="rId2617" location="!/cryptodoge146/status/1465278824388587520" xr:uid="{DC79970A-84D3-4C3C-B35D-7EE24A94E5CD}"/>
    <hyperlink ref="U1806" r:id="rId2618" location="!/binitrejo/status/1465278901538549764" xr:uid="{BECE4DA7-FDEC-4735-A34D-3CB6B403685C}"/>
    <hyperlink ref="U1807" r:id="rId2619" location="!/sexipops1/status/1465278963601793031" xr:uid="{EBC54925-CE23-4958-86B4-375E538D211C}"/>
    <hyperlink ref="U1808" r:id="rId2620" location="!/sexipops1/status/1465278963601793031" xr:uid="{14540BF1-1201-4ADF-A44B-08EFA0B1ABCD}"/>
    <hyperlink ref="U1809" r:id="rId2621" location="!/inungs/status/1465278979250671616" xr:uid="{7E567A3B-8786-45E7-81FC-1EA07E6B506C}"/>
    <hyperlink ref="U1810" r:id="rId2622" location="!/redamancyjade/status/1465257522780991490" xr:uid="{20D9106A-C7A6-4723-BF26-62FCBB946476}"/>
    <hyperlink ref="U1811" r:id="rId2623" location="!/redamancyjade/status/1465279019251765251" xr:uid="{9A4F284E-500B-4A5D-8A85-2ECF4C28DC16}"/>
    <hyperlink ref="U1812" r:id="rId2624" location="!/missufecityy/status/1465279070002814978" xr:uid="{FFB5620F-8B7C-4ED0-A47B-C25A14484254}"/>
    <hyperlink ref="U1813" r:id="rId2625" location="!/rccccheon/status/1465279096179474436" xr:uid="{9A821CE7-883D-4657-B67A-47253DD8B8AB}"/>
    <hyperlink ref="U1814" r:id="rId2626" location="!/nabeha_ru/status/1465268128892735488" xr:uid="{66FA296B-DFEE-450C-9B39-7771BBAEA4B0}"/>
    <hyperlink ref="U1815" r:id="rId2627" location="!/nabeha_ru/status/1465279150894518272" xr:uid="{E6CD7E04-C42B-4F37-975C-B871206F2814}"/>
    <hyperlink ref="U1816" r:id="rId2628" location="!/akumakamen2/status/1465279166480191488" xr:uid="{E7A24FDB-5DE4-4B78-9867-6ED5DCF02804}"/>
    <hyperlink ref="U1817" r:id="rId2629" location="!/ree_nim02/status/1465279293958017029" xr:uid="{FE687ED0-FE6A-421A-9B7B-E7BB977D0BB4}"/>
    <hyperlink ref="U1818" r:id="rId2630" location="!/77elodiewwe_ufc/status/1465277702966063105" xr:uid="{0FDCB246-C9B1-4314-A35E-FEC9198C3348}"/>
    <hyperlink ref="U1819" r:id="rId2631" location="!/77elodiewwe_ufc/status/1465277708292796418" xr:uid="{08D91F12-F47F-418D-BB70-6D72C0A781E3}"/>
    <hyperlink ref="U1820" r:id="rId2632" location="!/77elodiewwe_ufc/status/1465277752211300359" xr:uid="{762BA70D-AF91-4B9C-B33D-F860A934A74F}"/>
    <hyperlink ref="U1821" r:id="rId2633" location="!/77elodiewwe_ufc/status/1465277702966063105" xr:uid="{8BA25E71-A5BB-4619-8C61-3C218E3A5F16}"/>
    <hyperlink ref="U1822" r:id="rId2634" location="!/77elodiewwe_ufc/status/1465277708292796418" xr:uid="{DFE4EA10-EE22-4F7F-9DBA-9B7985E4B781}"/>
    <hyperlink ref="U1823" r:id="rId2635" location="!/77elodiewwe_ufc/status/1465277752211300359" xr:uid="{F5209E83-D0E1-494F-B69F-A9CA19F1249A}"/>
    <hyperlink ref="U1824" r:id="rId2636" location="!/77elodiewwe_ufc/status/1465277708292796418" xr:uid="{10C2F1D6-007D-41FC-934C-8792B3FBD795}"/>
    <hyperlink ref="U1825" r:id="rId2637" location="!/77elodiewwe_ufc/status/1465277752211300359" xr:uid="{8D5A1D28-C2A0-4068-9583-87CD1B27C550}"/>
    <hyperlink ref="U1826" r:id="rId2638" location="!/77elodiewwe_ufc/status/1465277752211300359" xr:uid="{DBC87E82-0CA9-4AD2-98A2-F8AB6A845CB6}"/>
    <hyperlink ref="U1827" r:id="rId2639" location="!/77elodiewwe_ufc/status/1465277752211300359" xr:uid="{1BC98ECF-63F7-4495-B2EB-D4AB8DF7EAB0}"/>
    <hyperlink ref="U1828" r:id="rId2640" location="!/77elodiewwe_ufc/status/1465279217407569921" xr:uid="{D34A6402-78C4-4409-B438-5E874A805858}"/>
    <hyperlink ref="U1829" r:id="rId2641" location="!/77elodiewwe_ufc/status/1465279247128403972" xr:uid="{35A32165-CD0A-4D7F-B814-1C7B998A2659}"/>
    <hyperlink ref="U1830" r:id="rId2642" location="!/77elodiewwe_ufc/status/1465279279747510274" xr:uid="{2D4FA756-ED21-413E-B891-F9278D56AAC7}"/>
    <hyperlink ref="U1831" r:id="rId2643" location="!/77elodiewwe_ufc/status/1465279384634499075" xr:uid="{D30FB034-CEE5-4EB2-999A-682AE8D1B9F7}"/>
    <hyperlink ref="U1832" r:id="rId2644" location="!/scannellnathan/status/1465279503878565898" xr:uid="{27E57D50-E080-4112-95D1-C9A208B0C586}"/>
    <hyperlink ref="U1833" r:id="rId2645" location="!/unlimitedmindb/status/1465279518160084996" xr:uid="{51C6D092-68EC-48DC-9239-E5ED1C37E404}"/>
    <hyperlink ref="U1834" r:id="rId2646" location="!/unlimitedmindb/status/1465279518160084996" xr:uid="{CB8E93CE-E61C-46B2-9B47-B4318C52BF02}"/>
    <hyperlink ref="U1835" r:id="rId2647" location="!/unlimitedmindb/status/1465279518160084996" xr:uid="{46A6D278-DFFF-47EC-ACDB-EF61BC77EC53}"/>
    <hyperlink ref="U1836" r:id="rId2648" location="!/24365withlisa/status/1465279524833140739" xr:uid="{BADE97FC-1ACD-49D1-8383-B75D9622BBDE}"/>
    <hyperlink ref="U1837" r:id="rId2649" location="!/ltiufpb/status/1465279588863463431" xr:uid="{47FC80C9-EDB9-4A89-BD50-AFCEFBD7A43A}"/>
    <hyperlink ref="U1838" r:id="rId2650" location="!/winterr_cityxx/status/1465279636028362754" xr:uid="{22AA47AC-9566-4B2C-8E0F-6486FAB49AE0}"/>
    <hyperlink ref="U1839" r:id="rId2651" location="!/ssebongieeee17/status/1465279650762932224" xr:uid="{C02C40A3-A1EC-414A-BEF3-756612B71649}"/>
    <hyperlink ref="U1840" r:id="rId2652" location="!/pooching17/status/1465279750520246281" xr:uid="{5DE7A3F2-93EA-443D-9430-499F6E4C032E}"/>
    <hyperlink ref="U1841" r:id="rId2653" location="!/jakevil97/status/1465279771668094976" xr:uid="{3381870B-B216-442F-904D-74021E1BAC8E}"/>
    <hyperlink ref="U1842" r:id="rId2654" location="!/artic_2010/status/1465279884234686471" xr:uid="{A39E03B0-2736-496B-9901-EF20CF508A23}"/>
    <hyperlink ref="U1843" r:id="rId2655" location="!/rennyunodeshi/status/1465279931861004294" xr:uid="{BD00BB31-BC7E-4ECF-9E6E-5688178805E4}"/>
    <hyperlink ref="U1844" r:id="rId2656" location="!/mcnsk96/status/1465280068037476355" xr:uid="{E86A4DDD-2215-495B-B458-DB61B728DD68}"/>
    <hyperlink ref="U1845" r:id="rId2657" location="!/ruben10pt/status/1465280107422101517" xr:uid="{CFDFEF02-BE13-4903-97F4-682D59A117BF}"/>
    <hyperlink ref="U1846" r:id="rId2658" location="!/jessthegemini/status/1465239270927388672" xr:uid="{173B59D8-0842-4A56-B836-5149E0A79D82}"/>
    <hyperlink ref="U1847" r:id="rId2659" location="!/eliseothe3rd/status/1465280126640443393" xr:uid="{1E7A323E-B764-4035-9612-FAA68BBFB31D}"/>
    <hyperlink ref="U1848" r:id="rId2660" location="!/snowiethunder/status/1465280307192426504" xr:uid="{33A178F7-DDCA-4B58-B3F6-B6A8812BE01F}"/>
    <hyperlink ref="U1849" r:id="rId2661" location="!/shyou412/status/1465280323768385545" xr:uid="{868D31DA-2239-4529-B0DA-45883260D668}"/>
    <hyperlink ref="U1850" r:id="rId2662" location="!/sirisking/status/1465280324963819522" xr:uid="{21DA12D9-FBF2-4500-B129-331800635BF6}"/>
    <hyperlink ref="U1851" r:id="rId2663" location="!/galaskyamazing/status/1465280363626782723" xr:uid="{D145BEA7-33DE-43B3-94DF-831B74184B6B}"/>
    <hyperlink ref="U1852" r:id="rId2664" location="!/lismandeukie/status/1465280452651261953" xr:uid="{207CBFCD-5CF3-4B90-BA3A-8DE6CC5B07FA}"/>
    <hyperlink ref="U1853" r:id="rId2665" location="!/realgbf_/status/1465280456975388674" xr:uid="{1242ED8C-0CD9-48C7-92BA-5288A003F91C}"/>
    <hyperlink ref="U1854" r:id="rId2666" location="!/dth_detha/status/1465280469126168576" xr:uid="{CE964108-CEB6-4F2A-BF6A-26C43BADF4B1}"/>
    <hyperlink ref="U1855" r:id="rId2667" location="!/dth_detha/status/1465280469126168576" xr:uid="{361AB311-A18D-4A2C-ADB8-00F6B9AEDBEC}"/>
    <hyperlink ref="U1856" r:id="rId2668" location="!/dth_detha/status/1465280469126168576" xr:uid="{6C9F052E-5F6E-42B0-A775-9212B9214F54}"/>
    <hyperlink ref="U1857" r:id="rId2669" location="!/traffictriangle/status/1465280477351186435" xr:uid="{030F5A2A-FA43-45DA-B298-AFADE8C0867A}"/>
    <hyperlink ref="U1858" r:id="rId2670" location="!/mhb_brasil/status/1465280547085856770" xr:uid="{DF3FBAF4-7A53-4E04-9D28-58E63DC94978}"/>
    <hyperlink ref="U1859" r:id="rId2671" location="!/shingeki_bo/status/1465280599795826696" xr:uid="{59980E07-6844-417E-AC42-3C69FB278679}"/>
    <hyperlink ref="U1860" r:id="rId2672" location="!/fitzymatts/status/1465280666451562498" xr:uid="{58312A9D-1B8D-4029-8644-197A832A0DC2}"/>
    <hyperlink ref="U1861" r:id="rId2673" location="!/fitzymatts/status/1465280666451562498" xr:uid="{EC084E0E-C9D4-451D-A75C-2A5EEB1BA157}"/>
    <hyperlink ref="U1862" r:id="rId2674" location="!/jayfdiaz99/status/1465280674277965833" xr:uid="{C669F5FF-CA2E-43A3-8D76-D30DD7E05623}"/>
    <hyperlink ref="U1863" r:id="rId2675" location="!/a_alquaymi/status/1465280674945019905" xr:uid="{C1D4FA66-6509-4E47-8AC9-BF2DE7A2B4A8}"/>
    <hyperlink ref="U1864" r:id="rId2676" location="!/byborsa72/status/1465280692489707525" xr:uid="{539EB09C-8E05-4687-976A-67EBC9AF0CF2}"/>
    <hyperlink ref="U1865" r:id="rId2677" location="!/niabigwinn/status/1465280701616459781" xr:uid="{EFE54BE6-B180-494D-A453-0B921A86A8D6}"/>
    <hyperlink ref="U1866" r:id="rId2678" location="!/martin79foster/status/1465280913995149315" xr:uid="{372CF062-6D88-4612-88B1-9CC47625D07A}"/>
    <hyperlink ref="U1867" r:id="rId2679" location="!/martin79foster/status/1465280913995149315" xr:uid="{E1073631-A3E7-43A9-B847-A22585942006}"/>
    <hyperlink ref="U1868" r:id="rId2680" location="!/toribasutom/status/1465280935876648965" xr:uid="{BAD9856F-77B1-4864-A00F-C13AD536B470}"/>
    <hyperlink ref="U1869" r:id="rId2681" location="!/obs_sport_biz/status/1465275543641894914" xr:uid="{4AE1E2C4-8406-48CA-95C9-90474A3848B9}"/>
    <hyperlink ref="U1870" r:id="rId2682" location="!/mewj79/status/1465280948338049025" xr:uid="{CDF26E09-0D12-424E-9F42-4E46F97B7B34}"/>
    <hyperlink ref="U1871" r:id="rId2683" location="!/leo_nxt5595/status/1465280982278311939" xr:uid="{C607EFD3-B0DC-49B1-9C89-D841D7936D94}"/>
    <hyperlink ref="U1872" r:id="rId2684" location="!/lvaro40614856/status/1465280996941737984" xr:uid="{1653AC62-C347-4E8B-BBFF-6CE5B40901AC}"/>
    <hyperlink ref="U1873" r:id="rId2685" location="!/crewtaxi/status/1465281041552183305" xr:uid="{B89F0A6A-D600-4B9D-8DE0-DD4032FFD8D7}"/>
    <hyperlink ref="U1874" r:id="rId2686" location="!/kakarot_ufc/status/1465238964541952001" xr:uid="{E358887C-35C8-40E9-A1D1-6B04BB929A2C}"/>
    <hyperlink ref="U1875" r:id="rId2687" location="!/kakarot_ufc/status/1465241557225787395" xr:uid="{EDA8ED77-3579-48D0-AD0E-6420958FB895}"/>
    <hyperlink ref="U1876" r:id="rId2688" location="!/thenotorious080/status/1465229265105035269" xr:uid="{4C8CD7A7-3C34-49C2-9BDB-78E3FDA86AD5}"/>
    <hyperlink ref="U1877" r:id="rId2689" location="!/thenotorious080/status/1465229492805324801" xr:uid="{E543C0D3-93D0-4EB5-A3BE-FFE0818A950D}"/>
    <hyperlink ref="U1878" r:id="rId2690" location="!/thenotorious080/status/1465239275772039178" xr:uid="{7D510D0C-0947-4DF5-98E4-5A95A1C8C914}"/>
    <hyperlink ref="U1879" r:id="rId2691" location="!/thenotorious080/status/1465272466306220035" xr:uid="{67F2A63D-9975-43E0-91C3-88167A1A583E}"/>
    <hyperlink ref="U1880" r:id="rId2692" location="!/_jssy____/status/1465268578194755588" xr:uid="{4514723D-B7D4-45E1-A1F7-1C59290342EE}"/>
    <hyperlink ref="U1881" r:id="rId2693" location="!/_mrhakka/status/1465252053731708932" xr:uid="{EDFD96F5-6022-41D4-BF43-840B5D503A97}"/>
    <hyperlink ref="U1882" r:id="rId2694" location="!/_mrhakka/status/1465273867958722563" xr:uid="{29C54141-97AE-4080-911A-3AE1DDE0195C}"/>
    <hyperlink ref="U1883" r:id="rId2695" location="!/_mrhakka/status/1465273867958722563" xr:uid="{6A82DB92-5F38-48DE-9176-B698A0B459FA}"/>
    <hyperlink ref="U1884" r:id="rId2696" location="!/_mrhakka/status/1465276321962016773" xr:uid="{75408B8F-D05A-4342-A6BF-520089E53E74}"/>
    <hyperlink ref="U1885" r:id="rId2697" location="!/_mrhakka/status/1465276321962016773" xr:uid="{317A00C6-8525-472C-9AE9-9FDB84E2FD9C}"/>
    <hyperlink ref="U1886" r:id="rId2698" location="!/_mrhakka/status/1465276568390062083" xr:uid="{00FB4BE5-655C-4E09-B8A9-DD024FC146AF}"/>
    <hyperlink ref="U1887" r:id="rId2699" location="!/_mrhakka/status/1465276568390062083" xr:uid="{EB0AE187-6205-4642-BE4A-B262F1B48BB5}"/>
    <hyperlink ref="U1888" r:id="rId2700" location="!/_mrhakka/status/1465276654050230277" xr:uid="{7BBBA5C8-413C-44C1-86ED-87FE2FEF4A89}"/>
    <hyperlink ref="U1889" r:id="rId2701" location="!/_mrhakka/status/1465276654050230277" xr:uid="{4A46C932-AD83-46C7-968D-495C1DC843B5}"/>
    <hyperlink ref="U1890" r:id="rId2702" location="!/_jssy____/status/1465268394933039112" xr:uid="{0468E8F8-2116-49D0-B29D-163510811EE4}"/>
    <hyperlink ref="U1891" r:id="rId2703" location="!/_jssy____/status/1465275369360080899" xr:uid="{5094EF69-4FE2-4232-91A8-BF3B2D0111AB}"/>
    <hyperlink ref="U1892" r:id="rId2704" location="!/_jssy____/status/1465281096170545153" xr:uid="{EDF2E473-38D9-427D-AF44-327769E06C2A}"/>
    <hyperlink ref="U1893" r:id="rId2705" location="!/_jssy____/status/1465268394933039112" xr:uid="{FF51AE54-7A2E-4761-8429-15E636978EF3}"/>
    <hyperlink ref="U1894" r:id="rId2706" location="!/_jssy____/status/1465268578194755588" xr:uid="{1FF6A74C-0CC1-447E-AAA3-2BE15AEEF5F3}"/>
    <hyperlink ref="U1895" r:id="rId2707" location="!/_jssy____/status/1465275369360080899" xr:uid="{1BA0008D-ADDF-455C-AE72-2B9325C9C7E7}"/>
    <hyperlink ref="U1896" r:id="rId2708" location="!/_jssy____/status/1465281096170545153" xr:uid="{564349B9-447B-43B9-B91B-7E4CB18CBD1B}"/>
    <hyperlink ref="U1897" r:id="rId2709" location="!/yohan081113/status/1465281187912507406" xr:uid="{D2553A6B-59BF-4EA8-8E71-974914871802}"/>
    <hyperlink ref="U1898" r:id="rId2710" location="!/chcolaate/status/1465281259517612037" xr:uid="{AC7E393C-3083-41B4-AD1B-939FC10E6E5B}"/>
    <hyperlink ref="U1899" r:id="rId2711" location="!/hoge_tetra/status/1465281420822253573" xr:uid="{311FEC15-1986-4247-8A97-D4260EFBDDBE}"/>
    <hyperlink ref="U1900" r:id="rId2712" location="!/hoge_tetra/status/1465281420822253573" xr:uid="{816B9D4A-7B12-4A37-AEE4-4E8FC89525AC}"/>
    <hyperlink ref="U1901" r:id="rId2713" location="!/_ownedbynam/status/1465281425658179594" xr:uid="{09F74D5D-28FC-4EA9-8B2C-B8743900A364}"/>
    <hyperlink ref="U1902" r:id="rId2714" location="!/greenray2012/status/1465281282548527104" xr:uid="{21EE4C38-D755-4008-BD1E-D6D32960B3DF}"/>
    <hyperlink ref="U1903" r:id="rId2715" location="!/greenray2012/status/1465281282548527104" xr:uid="{4EFCC719-30C3-454F-B617-A253A2B8182F}"/>
    <hyperlink ref="U1904" r:id="rId2716" location="!/greenray2012/status/1465281355802025985" xr:uid="{6A50E33F-B536-475F-BE2C-8002B39794ED}"/>
    <hyperlink ref="U1905" r:id="rId2717" location="!/greenray2012/status/1465281355802025985" xr:uid="{37FCDABC-2B0C-4A18-B9A9-13A28E0F97C6}"/>
    <hyperlink ref="U1906" r:id="rId2718" location="!/greenray2012/status/1465281464942030851" xr:uid="{8B9C19CA-586A-4906-9BB1-626D5D67795D}"/>
    <hyperlink ref="U1907" r:id="rId2719" location="!/greenray2012/status/1465281464942030851" xr:uid="{33439210-C20C-4736-B552-419D6B80B346}"/>
    <hyperlink ref="U1908" r:id="rId2720" location="!/greenray2012/status/1465281464942030851" xr:uid="{70C5CC13-A580-4A1C-B0BA-6089284C36AD}"/>
    <hyperlink ref="U1909" r:id="rId2721" location="!/aeioupro/status/1465281587210121216" xr:uid="{1B78596A-F10C-478A-A23B-9582AE5CB90B}"/>
    <hyperlink ref="U1910" r:id="rId2722" location="!/dmitriy73972149/status/1465280719496912898" xr:uid="{B9F8F017-28DD-4087-AE29-A0DADBCEB5F3}"/>
    <hyperlink ref="U1911" r:id="rId2723" location="!/dmitriy73972149/status/1465280719496912898" xr:uid="{6A53A4F7-9EB1-40BD-82D3-C7E92D4C0E02}"/>
    <hyperlink ref="U1912" r:id="rId2724" location="!/dmitriy73972149/status/1465281591752761348" xr:uid="{72D65DEC-9A18-414E-A86E-D723F924E4B4}"/>
    <hyperlink ref="U1913" r:id="rId2725" location="!/dmitriy73972149/status/1465280719496912898" xr:uid="{800C67A6-0ABD-4446-96DC-392910E5B77D}"/>
    <hyperlink ref="U1914" r:id="rId2726" location="!/christinatasty/status/1465281714511622150" xr:uid="{122459EA-FAAD-4DC5-A701-5B91E4848104}"/>
    <hyperlink ref="U1915" r:id="rId2727" location="!/norteyrichard62/status/1465281813514002437" xr:uid="{3F2C1090-C7F6-48E0-9B0A-E038A92546D0}"/>
    <hyperlink ref="U1916" r:id="rId2728" location="!/norteyrichard62/status/1465281813514002437" xr:uid="{3701695A-B84A-4CA3-A2CD-C97C644D48E0}"/>
    <hyperlink ref="U1917" r:id="rId2729" location="!/trifight/status/1465259255502721028" xr:uid="{063DAD47-9219-42DB-90FE-B2B5252F66BB}"/>
    <hyperlink ref="U1918" r:id="rId2730" location="!/trifight/status/1465281904714960899" xr:uid="{01BCAA94-1406-483A-8888-25E7699CD51C}"/>
    <hyperlink ref="U1919" r:id="rId2731" location="!/fownem5/status/1465282012831440902" xr:uid="{5171C232-1FB4-483B-A3D8-903B65383C9A}"/>
    <hyperlink ref="U1920" r:id="rId2732" location="!/ovitchovitch/status/1465271921315041286" xr:uid="{2B3B0DE7-77C2-4A9B-AF22-5371DF1A5022}"/>
    <hyperlink ref="U1921" r:id="rId2733" location="!/clementdiaa/status/1465272495154647046" xr:uid="{E8F19D13-1FF0-4555-A045-60C25F9C44E7}"/>
    <hyperlink ref="U1922" r:id="rId2734" location="!/clementdiaa/status/1465272336257630210" xr:uid="{B2F27C41-66F5-415B-AFAD-466444BC3779}"/>
    <hyperlink ref="U1923" r:id="rId2735" location="!/clementdiaa/status/1465272495154647046" xr:uid="{E9740CF1-29BD-4C3A-94E8-9290174DF907}"/>
    <hyperlink ref="U1924" r:id="rId2736" location="!/clementdiaa/status/1465282032997650443" xr:uid="{DE58EB99-AC08-4C31-921C-EAF27278EAFE}"/>
    <hyperlink ref="U1925" r:id="rId2737" location="!/amidalaa_/status/1465277351894335490" xr:uid="{F942F84A-7808-4215-814C-FE2856FB0454}"/>
    <hyperlink ref="U1926" r:id="rId2738" location="!/amidalaa_/status/1465282052987789318" xr:uid="{0CA05BD6-8DF5-467D-9BFF-68C6A988B5E0}"/>
    <hyperlink ref="U1927" r:id="rId2739" location="!/dlove108/status/1465282155618131968" xr:uid="{42431DB6-B808-42A6-B8FB-7735FAC48A47}"/>
    <hyperlink ref="U1928" r:id="rId2740" location="!/dlove108/status/1465282155618131968" xr:uid="{85AEF63C-8814-43F8-875D-6FA04478F6A7}"/>
    <hyperlink ref="U1929" r:id="rId2741" location="!/dlove108/status/1465282155618131968" xr:uid="{4D9B2046-EF37-4031-9B3A-DF80F6F3D566}"/>
    <hyperlink ref="U1930" r:id="rId2742" location="!/dlove108/status/1465282155618131968" xr:uid="{1AB139A3-7A9F-4F95-B949-E0B9E52DA498}"/>
    <hyperlink ref="U1931" r:id="rId2743" location="!/dlove108/status/1465282155618131968" xr:uid="{2FA414A2-44A5-403F-AF55-64CBC2B613B2}"/>
    <hyperlink ref="U1932" r:id="rId2744" location="!/dlove108/status/1465282155618131968" xr:uid="{2FAA1641-34BA-46B2-AB65-F120A37EC9E8}"/>
    <hyperlink ref="U1933" r:id="rId2745" location="!/future_bro718/status/1465282244520644613" xr:uid="{23FA11E1-158E-4CDB-A243-D9C8D494E6DE}"/>
    <hyperlink ref="U1934" r:id="rId2746" location="!/thecristhian2/status/1465282256419758085" xr:uid="{30735A8B-263B-4A00-8C37-9537E97BF510}"/>
    <hyperlink ref="U1935" r:id="rId2747" location="!/devi_imouto/status/1465282523513065473" xr:uid="{461F5962-5CBB-4808-8AA4-669FAE71B796}"/>
    <hyperlink ref="U1936" r:id="rId2748" location="!/by360sport/status/1465282588176748545" xr:uid="{7983B0F3-531B-490A-BC6E-F346F326087E}"/>
    <hyperlink ref="U1937" r:id="rId2749" location="!/chremirlie/status/1465282619768139785" xr:uid="{1588BF7C-CA7E-4F98-AAFA-1687EC4A62A7}"/>
    <hyperlink ref="U1938" r:id="rId2750" location="!/pao8abkqljk6xjo/status/1465282622251094022" xr:uid="{4E92D50D-42CB-427E-9FAF-142CA3CD5090}"/>
    <hyperlink ref="U1939" r:id="rId2751" location="!/2021vista_1st/status/1465282727964332036" xr:uid="{C38EF879-EE11-4340-A382-C04EA578E2D6}"/>
    <hyperlink ref="U1940" r:id="rId2752" location="!/ryu02760276/status/1465282757626523653" xr:uid="{4D424C8F-F72C-4121-BC66-4B4052545C5F}"/>
    <hyperlink ref="U1941" r:id="rId2753" location="!/iluvchan1e/status/1465282865805991942" xr:uid="{CC5DF855-BD34-4557-A7A1-A0681520B599}"/>
    <hyperlink ref="U1942" r:id="rId2754" location="!/sportskeedamma/status/1465282866565238787" xr:uid="{F807D673-47E2-4ACC-9A23-03FED6BBAA44}"/>
    <hyperlink ref="U1943" r:id="rId2755" location="!/l3n667xxxufc/status/1465282876551876610" xr:uid="{840DEF78-A386-47C6-B2E5-1A18A94F77D5}"/>
    <hyperlink ref="U1944" r:id="rId2756" location="!/aegyowincityxxx/status/1465282882474102786" xr:uid="{DCA5699D-8548-4120-B40D-07046567F72A}"/>
    <hyperlink ref="U1945" r:id="rId2757" location="!/kang_sol_a_/status/1465282890325913602" xr:uid="{A13B36AB-BD89-4C07-A788-BE5A832CCFF0}"/>
    <hyperlink ref="U1946" r:id="rId2758" location="!/revivrgl/status/1465282935062335489" xr:uid="{343D867A-FB10-44A2-A933-F1DF0E46C26D}"/>
    <hyperlink ref="U1947" r:id="rId2759" location="!/fightersecuador/status/1465283034178068487" xr:uid="{DBCC957B-7714-4F20-8E3C-483F478A7B7E}"/>
    <hyperlink ref="U1948" r:id="rId2760" location="!/fightersecuador/status/1465283034178068487" xr:uid="{BDA3E168-8D97-4C8E-81F3-C4C4929E5278}"/>
    <hyperlink ref="U1949" r:id="rId2761" location="!/box_fc/status/1465283053916332037" xr:uid="{AF42D445-5CDD-4DB4-A7D6-9B875F948895}"/>
    <hyperlink ref="U1950" r:id="rId2762" location="!/box_fc/status/1465283053916332037" xr:uid="{A9556BE4-AEBF-4039-8067-8E61958D6034}"/>
    <hyperlink ref="U1951" r:id="rId2763" location="!/ras_lghul/status/1465283102985670661" xr:uid="{7844AF38-E048-49E7-B602-DDCA3E0B12EF}"/>
    <hyperlink ref="U1952" r:id="rId2764" location="!/kakuota_neet/status/1465283420838264835" xr:uid="{903E1C5D-4393-42E0-A00D-C0CCCD9D915F}"/>
    <hyperlink ref="U1953" r:id="rId2765" location="!/kiyongie123/status/1465283431625940994" xr:uid="{607D1E1E-7B7A-4D00-834A-081EDB19FA78}"/>
    <hyperlink ref="U1954" r:id="rId2766" location="!/mikerobmma/status/1465283579437629444" xr:uid="{A4C4CCB8-5CC5-40BF-B681-4EC9343AC122}"/>
    <hyperlink ref="U1955" r:id="rId2767" location="!/mikerobmma/status/1465283579437629444" xr:uid="{0920AE17-9885-498B-AD2D-88F7DE6A56ED}"/>
    <hyperlink ref="U1956" r:id="rId2768" location="!/mikerobmma/status/1465283579437629444" xr:uid="{D5EF51C9-61AB-4F4D-B335-9432D4555F10}"/>
    <hyperlink ref="U1957" r:id="rId2769" location="!/mikerobmma/status/1465283579437629444" xr:uid="{6FD80BE8-4D67-4574-A179-773668D99175}"/>
    <hyperlink ref="U1958" r:id="rId2770" location="!/mikerobmma/status/1465283579437629444" xr:uid="{BA445D56-B197-47F2-856B-E3785282D433}"/>
    <hyperlink ref="U1959" r:id="rId2771" location="!/mikerobmma/status/1465283579437629444" xr:uid="{1E574124-22C7-4E54-9FBC-6424A3CFD37B}"/>
    <hyperlink ref="U1960" r:id="rId2772" location="!/mikerobmma/status/1465283579437629444" xr:uid="{6B767965-EB15-4BAF-84E8-E9EB5E84A9E9}"/>
    <hyperlink ref="U1961" r:id="rId2773" location="!/ameen_qith/status/1465283642406567941" xr:uid="{259798CE-8F55-41E0-9F1C-A97109E350A8}"/>
    <hyperlink ref="U1962" r:id="rId2774" location="!/nbuskova/status/1465283657023774724" xr:uid="{375E1296-E429-4183-881E-C33DAE7F4172}"/>
    <hyperlink ref="U1963" r:id="rId2775" location="!/mjotamarques/status/1465283673708716034" xr:uid="{5AEC3128-0D0C-4D26-BA1C-0A0088587BF1}"/>
    <hyperlink ref="U1964" r:id="rId2776" location="!/mjotamarques/status/1465283673708716034" xr:uid="{A8A5C79D-E641-45C8-B39A-92C12531C873}"/>
    <hyperlink ref="U1965" r:id="rId2777" location="!/mjotamarques/status/1465283673708716034" xr:uid="{4A5143BB-61B8-4791-B17A-0A8CF37F0ED5}"/>
    <hyperlink ref="U1966" r:id="rId2778" location="!/ryuwinscityxx/status/1465283690477408258" xr:uid="{16111EC4-BCB7-4B1B-9C13-AA52E9C56360}"/>
    <hyperlink ref="U1967" r:id="rId2779" location="!/ernas35843958/status/1465283698656378886" xr:uid="{90929296-AB07-4158-B2AD-123FBD2862D3}"/>
    <hyperlink ref="U1968" r:id="rId2780" location="!/realabdulaliyu1/status/1465283821721563137" xr:uid="{2A0CBED9-C990-481F-9831-E47962BA6622}"/>
    <hyperlink ref="U1969" r:id="rId2781" location="!/tropicano90/status/1465283910590476290" xr:uid="{9DAD0613-5D92-4F2D-A654-0C9A0A9CCBBE}"/>
    <hyperlink ref="U1970" r:id="rId2782" location="!/joscel1/status/1465283944174215174" xr:uid="{59CB6825-B541-4B55-A3F7-FDB5DBC6CDD4}"/>
    <hyperlink ref="U1971" r:id="rId2783" location="!/czekata/status/1465283954366423045" xr:uid="{FFFFA26D-5D67-422A-B4B9-290365E34FAA}"/>
    <hyperlink ref="U1972" r:id="rId2784" location="!/bg1oilewnbkq8pe/status/1465276899312095234" xr:uid="{63F5B702-1F9C-4CB7-B8CF-67C467A47B56}"/>
    <hyperlink ref="U1973" r:id="rId2785" location="!/bg1oilewnbkq8pe/status/1465284017691889664" xr:uid="{3B8E81D9-499B-4325-8C2A-B44DE691BB3F}"/>
    <hyperlink ref="U1974" r:id="rId2786" location="!/kkooblog/status/1465284077779660802" xr:uid="{362AC6A8-0B12-4D79-9368-7C07AA9E5531}"/>
    <hyperlink ref="U1975" r:id="rId2787" location="!/inspecteurjcc/status/1465284099887841280" xr:uid="{EB976D98-D417-4606-8365-347FDB1E0AEA}"/>
    <hyperlink ref="U1976" r:id="rId2788" location="!/guerreirosasa/status/1465284171618603018" xr:uid="{CFF053B8-19FE-4EE1-99E9-B2B92409246F}"/>
    <hyperlink ref="U1977" r:id="rId2789" location="!/_wasssup/status/1465284251918688261" xr:uid="{20276AD4-B58A-474D-BE8F-36815230704C}"/>
    <hyperlink ref="U1978" r:id="rId2790" location="!/ricojugg/status/1465284319648301061" xr:uid="{6EAE0744-49C7-4240-9A97-1385A6DA49B0}"/>
    <hyperlink ref="U1979" r:id="rId2791" location="!/loiavnducelsjtd/status/1465284353139695616" xr:uid="{098F24E9-C6DD-4EAD-84E9-B79342D20C4D}"/>
    <hyperlink ref="U1980" r:id="rId2792" location="!/jjarack/status/1465284392235016206" xr:uid="{B7A42C6F-6D11-482C-AF9A-192533B825EC}"/>
    <hyperlink ref="U1981" r:id="rId2793" location="!/tsune_homie/status/1465284461453451271" xr:uid="{E32C05EE-91D5-444C-B05F-DAE62E03E71E}"/>
    <hyperlink ref="U1982" r:id="rId2794" location="!/beigerobvandam/status/1465284471343566850" xr:uid="{AC170454-012D-4702-9DF5-A660C1DB484C}"/>
    <hyperlink ref="U1983" r:id="rId2795" location="!/akuranet/status/1465284482412744706" xr:uid="{BF77A390-5C95-4A88-A254-DE957FE21328}"/>
    <hyperlink ref="U1984" r:id="rId2796" location="!/makakolcrf/status/1465284535818625028" xr:uid="{1A5146F0-3DFA-4DCB-9215-59B5F220649B}"/>
    <hyperlink ref="U1985" r:id="rId2797" location="!/haba__pero/status/1465284482278506497" xr:uid="{18A9F27F-FAC9-426B-9F30-32CA8F928ED9}"/>
    <hyperlink ref="U1986" r:id="rId2798" location="!/ishin_is_fake/status/1465284561965772803" xr:uid="{79398B93-57D9-48C9-B889-F98AD50BB4F5}"/>
    <hyperlink ref="U1987" r:id="rId2799" location="!/winnietinniex/status/1465284574624112642" xr:uid="{37861965-8122-446E-B93A-B6E429888A67}"/>
    <hyperlink ref="U1988" r:id="rId2800" location="!/toma_nwk/status/1465284583071567881" xr:uid="{05EF3E53-E0BD-44FE-B1FF-72099BC8A727}"/>
    <hyperlink ref="U1989" r:id="rId2801" location="!/liletrafe/status/1465228510167982083" xr:uid="{DE20BDC6-C37D-4386-9FE0-D862506490A0}"/>
    <hyperlink ref="U1990" r:id="rId2802" location="!/liletrafe/status/1465264230123376646" xr:uid="{95B795D9-384F-443D-BE8B-8BC43377E08E}"/>
    <hyperlink ref="U1991" r:id="rId2803" location="!/liletrafe/status/1465284636020559875" xr:uid="{F25A4BA4-9B1C-4B58-8060-0511CC28210E}"/>
    <hyperlink ref="U1992" r:id="rId2804" location="!/codyboucher2/status/1465284664927698950" xr:uid="{D0BFBA7D-D8D4-42F0-A9D9-1CD5FAA06360}"/>
    <hyperlink ref="U1993" r:id="rId2805" location="!/codyboucher2/status/1465284664927698950" xr:uid="{BF8E2749-F03D-4714-B21F-094470DAE991}"/>
    <hyperlink ref="U1994" r:id="rId2806" location="!/_dml20/status/1465284700256284672" xr:uid="{D1F571D7-20B6-4CC7-9801-BDE44D399242}"/>
    <hyperlink ref="U1995" r:id="rId2807" location="!/ufc_mmafrontier/status/1465214255977107457" xr:uid="{2BAB9001-9711-401A-AC5A-F697563CD618}"/>
    <hyperlink ref="U1996" r:id="rId2808" location="!/ufc_mmafrontier/status/1465274250562965504" xr:uid="{56150CBE-F225-4869-AC8B-0A92B82BB156}"/>
    <hyperlink ref="U1997" r:id="rId2809" location="!/ufc_mmafrontier/status/1465284800668143616" xr:uid="{24A2437B-A560-4062-9DED-F0F727B7408B}"/>
    <hyperlink ref="U1998" r:id="rId2810" location="!/mmawrestle_chat/status/1465264449091215362" xr:uid="{140628D1-07CA-41F8-86CE-BB149DA4E6DA}"/>
    <hyperlink ref="U1999" r:id="rId2811" location="!/mmawrestle_chat/status/1465284934193631238" xr:uid="{1B12EF81-F757-4690-AC7C-606CC56F65E9}"/>
    <hyperlink ref="U2000" r:id="rId2812" location="!/neezax6/status/1465284993282891779" xr:uid="{A4F2D194-B251-4A02-AB21-5E950D8F631F}"/>
    <hyperlink ref="U2001" r:id="rId2813" location="!/bonekrusher_/status/1465210818333716480" xr:uid="{6C3BEE47-045F-46CB-9240-89B58A27EB70}"/>
    <hyperlink ref="U2002" r:id="rId2814" location="!/therealennardzl/status/1465285009405878272" xr:uid="{758CCDD1-90C2-4BE1-8C44-AD8946F88FFE}"/>
    <hyperlink ref="U2003" r:id="rId2815" location="!/gaeulparksh/status/1465285238137884678" xr:uid="{E3E90231-6FCC-462E-A397-F1651AD665E8}"/>
    <hyperlink ref="U2004" r:id="rId2816" location="!/penguinhxxnie/status/1465285242923610119" xr:uid="{576077DF-3D76-4FA4-85F2-26A3C97DFFDD}"/>
    <hyperlink ref="U2005" r:id="rId2817" location="!/angelo090406/status/1465285244760702976" xr:uid="{DEED1D00-7668-4A89-B8AA-DFD938521961}"/>
    <hyperlink ref="U2006" r:id="rId2818" location="!/let_itbewinn/status/1465285246929489920" xr:uid="{77B8EF58-2C98-4A2F-988B-2ABD4FEF0B80}"/>
    <hyperlink ref="U2007" r:id="rId2819" location="!/poppinclea/status/1465285251664465925" xr:uid="{7E25BEA0-C69F-4587-A195-F0E9087DBF1F}"/>
    <hyperlink ref="U2008" r:id="rId2820" location="!/haniette_/status/1465285271826489349" xr:uid="{CDF9BD00-7B87-4318-9900-0CC76EC22DC4}"/>
    <hyperlink ref="U2009" r:id="rId2821" location="!/gemmmsss___/status/1465285315053060097" xr:uid="{061E2CAD-E2C4-4E19-9095-421444ECE94A}"/>
    <hyperlink ref="U2010" r:id="rId2822" location="!/ka_bigwin/status/1465285316709785609" xr:uid="{4D9416A0-679F-4B04-94BE-7A9670787EE6}"/>
    <hyperlink ref="U2011" r:id="rId2823" location="!/kosshi0627/status/1465285405503156228" xr:uid="{129725A8-3085-457C-A4EE-2CCECC20DC92}"/>
    <hyperlink ref="U2012" r:id="rId2824" location="!/beneadth/status/1465285417993838598" xr:uid="{3A08FD15-8F86-41A6-9E1D-AE071C02F62A}"/>
    <hyperlink ref="U2013" r:id="rId2825" location="!/boxemag_com/status/1465236106929180673" xr:uid="{D91F79A4-B70A-44EB-934E-9F52F234BA14}"/>
    <hyperlink ref="U2014" r:id="rId2826" location="!/boxemag_com/status/1465285419231236104" xr:uid="{C5DAF532-1F67-4E98-BB2B-BA12994CDEC1}"/>
    <hyperlink ref="U2015" r:id="rId2827" location="!/bts_xxmochiii/status/1465285445172953093" xr:uid="{B9005AA4-338A-43F1-9018-B03B053084AC}"/>
    <hyperlink ref="U2016" r:id="rId2828" location="!/1lyfe1chance/status/1465285480837222408" xr:uid="{CA9FA528-E0EC-4F6B-B894-350CBF29A12E}"/>
    <hyperlink ref="U2017" r:id="rId2829" location="!/1lyfe1chance/status/1465285480837222408" xr:uid="{8E4CD4BA-CFA7-465D-9692-E1FE2FF22045}"/>
    <hyperlink ref="U2018" r:id="rId2830" location="!/cgm_angie11/status/1465285515935358977" xr:uid="{6A5107AD-EE14-4B11-8512-DF01A9359A5E}"/>
    <hyperlink ref="U2019" r:id="rId2831" location="!/nizargu/status/1465285534457253892" xr:uid="{DC24C56B-B898-42C8-A217-240BB2D4ACB2}"/>
    <hyperlink ref="U2020" r:id="rId2832" location="!/blueberto/status/1465285559589425156" xr:uid="{9CFE539E-79B0-4BC3-9A7C-F3219DC6A2F3}"/>
    <hyperlink ref="U2021" r:id="rId2833" location="!/blueberto/status/1465285559589425156" xr:uid="{528809CD-7986-4DA1-9998-7E8C39BF9B0C}"/>
    <hyperlink ref="U2022" r:id="rId2834" location="!/blueberto/status/1465285559589425156" xr:uid="{CB73B50A-A778-4C8F-84DA-FACAFE878EAE}"/>
    <hyperlink ref="U2023" r:id="rId2835" location="!/blueberto/status/1465285559589425156" xr:uid="{374F0D8C-D494-4AF9-96B0-1DE8769CF6A1}"/>
    <hyperlink ref="U2024" r:id="rId2836" location="!/wonieewins/status/1465285572713279489" xr:uid="{169D8CF1-A0D1-4A0C-9B64-349ED6A94C02}"/>
    <hyperlink ref="U2025" r:id="rId2837" location="!/yanda041092701/status/1465285610327867396" xr:uid="{487F9590-8A6B-40C3-9287-BDE098371ADE}"/>
    <hyperlink ref="U2026" r:id="rId2838" location="!/yanda041092701/status/1465285610327867396" xr:uid="{77F3FE02-5C13-4A1F-B81D-E2B303FC5DB3}"/>
    <hyperlink ref="U2027" r:id="rId2839" location="!/enjane_07/status/1465285611464511490" xr:uid="{3FF6192A-D908-4008-BBE1-3FB63FFEB6E1}"/>
    <hyperlink ref="U2028" r:id="rId2840" location="!/caratrightherez/status/1465285627751321603" xr:uid="{5C4348EA-5611-4AD9-B762-8FCA035C0112}"/>
    <hyperlink ref="U2029" r:id="rId2841" location="!/_chinoirzerr/status/1465285633396645894" xr:uid="{2E65275A-2333-42BC-8816-7F1DD286F805}"/>
    <hyperlink ref="U2030" r:id="rId2842" location="!/keisyishere/status/1465285661502623748" xr:uid="{618DB8DD-5E17-4E5C-A05E-4A54114A344B}"/>
    <hyperlink ref="U2031" r:id="rId2843" location="!/keisyishere/status/1465285661502623748" xr:uid="{6587A4ED-F612-4904-BFA0-6B04B2AD9798}"/>
    <hyperlink ref="U2032" r:id="rId2844" location="!/hxerit/status/1465285680347631621" xr:uid="{1595E033-94B0-4D86-8C90-81C269B2215F}"/>
    <hyperlink ref="U2033" r:id="rId2845" location="!/vvshyyy/status/1465285721732775943" xr:uid="{3BF79DC0-3499-4E09-9F2A-CF92F5783068}"/>
    <hyperlink ref="U2034" r:id="rId2846" location="!/folivares10p/status/1465285733934055427" xr:uid="{182C9256-2071-4551-9258-768B449F609C}"/>
    <hyperlink ref="U2035" r:id="rId2847" location="!/folivares10p/status/1465285733934055427" xr:uid="{C0DA6C17-3999-4042-ACBE-E705C7A8247A}"/>
    <hyperlink ref="U2036" r:id="rId2848" location="!/vtaehyungsii_/status/1465285784626360325" xr:uid="{87641CB2-3235-443F-A30D-8280D1E11259}"/>
    <hyperlink ref="U2037" r:id="rId2849" location="!/stetheh/status/1465285845641015299" xr:uid="{93117E34-E19B-42A0-AA6C-6A933CC3B2E0}"/>
    <hyperlink ref="U2038" r:id="rId2850" location="!/_7012citix/status/1465285908786155524" xr:uid="{654622E0-9A6B-4626-8F88-7B0B2562A5D5}"/>
    <hyperlink ref="U2039" r:id="rId2851" location="!/felipsn_/status/1465285914612039684" xr:uid="{057A0F3F-DC1E-485F-873B-F974D329016E}"/>
    <hyperlink ref="U2040" r:id="rId2852" location="!/paliklol/status/1465285959851905033" xr:uid="{4F45C891-97E5-4F50-B4BD-2FAA5539214A}"/>
    <hyperlink ref="U2041" r:id="rId2853" location="!/pessi_suzaku/status/1465285956009742342" xr:uid="{E2B6048E-2003-45B4-B66E-8650D32C7819}"/>
    <hyperlink ref="U2042" r:id="rId2854" location="!/pessi_suzaku/status/1465286012062498822" xr:uid="{AA16DA31-C566-4821-BC49-B30E239687E0}"/>
    <hyperlink ref="U2043" r:id="rId2855" location="!/melvvln/status/1465286144153767937" xr:uid="{281A0A3B-6868-4585-AB99-990A24842494}"/>
    <hyperlink ref="U2044" r:id="rId2856" location="!/burakoz68032132/status/1465286198751121409" xr:uid="{1EEEA712-D82F-4E0D-B967-C81FF0E8A5F7}"/>
    <hyperlink ref="U2045" r:id="rId2857" location="!/wf4_phd/status/1465286334449344516" xr:uid="{E35DEE10-A0B1-445D-8311-AC3D71295DA4}"/>
    <hyperlink ref="U2046" r:id="rId2858" location="!/macarioxmapi/status/1465286405207252996" xr:uid="{1C3B0790-D1EC-41F8-9D56-3881C46F4E6D}"/>
    <hyperlink ref="U2047" r:id="rId2859" location="!/jjaywonx/status/1465286429513183234" xr:uid="{8C395A39-965E-42FC-8631-93374AB8F366}"/>
    <hyperlink ref="U2048" r:id="rId2860" location="!/valenteen_rus/status/1465286459254980609" xr:uid="{F67A0DBF-ACCD-4541-A47A-3E08E91A6D3F}"/>
    <hyperlink ref="U2049" r:id="rId2861" location="!/rtsportnews/status/1465286255307071494" xr:uid="{13BF63B2-A913-4C6C-838C-55714CE3B3C5}"/>
    <hyperlink ref="U2050" r:id="rId2862" location="!/armando91142904/status/1465286498949816321" xr:uid="{0948A168-C82F-4832-B0F9-B3E858D1906C}"/>
    <hyperlink ref="U2051" r:id="rId2863" location="!/sootanghoon08/status/1465286526384807938" xr:uid="{25EFFB16-A58D-4204-99FC-2EBAD8C76FA5}"/>
    <hyperlink ref="U2052" r:id="rId2864" location="!/enfuego101/status/1465286537621479435" xr:uid="{F0440C8D-84A9-480F-9B66-CA0CF3E94575}"/>
    <hyperlink ref="U2053" r:id="rId2865" location="!/bosscapone415/status/1465286611193659401" xr:uid="{3D6E70A7-BB45-459D-966A-35690CEAF9FD}"/>
    <hyperlink ref="U2054" r:id="rId2866" location="!/codymas40298655/status/1465286614624751618" xr:uid="{6E6BB39C-A82B-45DD-B22D-C9B27D18BE8A}"/>
    <hyperlink ref="U2055" r:id="rId2867" location="!/relyamnz/status/1465286637328416772" xr:uid="{A6CD8218-BC12-4722-B862-3E2EFF801BF1}"/>
    <hyperlink ref="U2056" r:id="rId2868" location="!/hosierlouie/status/1465286676452986883" xr:uid="{9DFC9B0E-0E24-49C8-ACF0-ED0F72F08592}"/>
    <hyperlink ref="U2057" r:id="rId2869" location="!/iyadtari1/status/1465286710359592969" xr:uid="{48BE135B-19BD-4C75-9CF5-B9C05E02CE0A}"/>
    <hyperlink ref="U2058" r:id="rId2870" location="!/apfml27/status/1465286733809868802" xr:uid="{3CA7A03F-EC4B-4904-AAC6-90EDC9C12F0A}"/>
    <hyperlink ref="U2059" r:id="rId2871" location="!/bigthumb_ck631/status/1465286761160982530" xr:uid="{0A288646-8B09-43F0-B979-B96AB42E3760}"/>
    <hyperlink ref="U2060" r:id="rId2872" location="!/tkvk7_cityx/status/1465286895072464898" xr:uid="{0B55536F-B3FF-4BC4-9C3B-7FAD5F6E5F88}"/>
    <hyperlink ref="U2061" r:id="rId2873" location="!/mirrorsportie/status/1465286920628576260" xr:uid="{46844B8D-F643-4162-8204-3528E48E7DB2}"/>
    <hyperlink ref="U2062" r:id="rId2874" location="!/gq_mma/status/1465286922641760265" xr:uid="{9B168D55-E2D0-48C0-B2D2-CE41E3DAF5A1}"/>
    <hyperlink ref="U2063" r:id="rId2875" location="!/bigboybeefdip/status/1465286964349968387" xr:uid="{07D3E27A-A6CF-48C5-AE4A-B1AF1E3FA0B1}"/>
    <hyperlink ref="U2064" r:id="rId2876" location="!/bigboybeefdip/status/1465286964349968387" xr:uid="{AE8DD35B-03B4-4716-8337-A6533E144FA9}"/>
    <hyperlink ref="U2065" r:id="rId2877" location="!/bigboybeefdip/status/1465286964349968387" xr:uid="{E9A54694-89AA-45A7-A4C9-509FC6D36DEA}"/>
    <hyperlink ref="U2066" r:id="rId2878" location="!/bigboybeefdip/status/1465286964349968387" xr:uid="{C2DB0869-28E1-491A-8CBC-448939A982F9}"/>
    <hyperlink ref="U2067" r:id="rId2879" location="!/amkmrmm/status/1465286969668546560" xr:uid="{E78BD988-6176-4AA6-B9D6-2F8FCAE47854}"/>
    <hyperlink ref="U2068" r:id="rId2880" location="!/jay_moffatt/status/1465286975863369733" xr:uid="{78565800-5E4E-4447-B8C3-A4C0624A2041}"/>
    <hyperlink ref="U2069" r:id="rId2881" location="!/jay_moffatt/status/1465286975863369733" xr:uid="{30C5A873-9C41-4493-866A-3931D8B13BB1}"/>
    <hyperlink ref="U2070" r:id="rId2882" location="!/jay_moffatt/status/1465286975863369733" xr:uid="{01EE02E0-2793-48C7-9146-D5A7712A015B}"/>
    <hyperlink ref="U2071" r:id="rId2883" location="!/thirdmannn/status/1465287095400865795" xr:uid="{686CB8A4-5B99-41C2-BAD5-2DFC73F8FFC2}"/>
    <hyperlink ref="U2072" r:id="rId2884" location="!/turnflafly_/status/1465199704111673349" xr:uid="{D4DB4FB8-3D0E-4532-BEE1-B3E99355C777}"/>
    <hyperlink ref="U2073" r:id="rId2885" location="!/turnflafly_/status/1465274041929920519" xr:uid="{3BEB27C8-3799-4333-ADF0-C77230B26C4F}"/>
    <hyperlink ref="U2074" r:id="rId2886" location="!/turnflafly_/status/1465287154855079936" xr:uid="{2DBA3F39-F944-4081-BAFC-B6C2D7E5FD8D}"/>
    <hyperlink ref="U2075" r:id="rId2887" location="!/fayssalefra/status/1465287188212502535" xr:uid="{A49D8060-61C2-4B97-9EDA-F382A35649E9}"/>
    <hyperlink ref="U2076" r:id="rId2888" location="!/saku_rizin_ufc/status/1465273069803499523" xr:uid="{7C2E3539-31A9-459A-84AB-04A6195442E4}"/>
    <hyperlink ref="U2077" r:id="rId2889" location="!/saku_rizin_ufc/status/1465281698745049097" xr:uid="{0D9D750F-2FED-4F8B-BD9D-CA7632AF1AFA}"/>
    <hyperlink ref="U2078" r:id="rId2890" location="!/saku_rizin_ufc/status/1465274588040810502" xr:uid="{23073F58-C9E8-44AC-89E1-29B2936777DC}"/>
    <hyperlink ref="U2079" r:id="rId2891" location="!/saku_rizin_ufc/status/1465287218306502666" xr:uid="{F82FE2B8-413A-45C1-BB18-54C4487665E0}"/>
    <hyperlink ref="U2080" r:id="rId2892" location="!/saku_rizin_ufc/status/1465287119623000070" xr:uid="{B0AF6A68-12E6-416C-8268-BADD1F3EDF18}"/>
    <hyperlink ref="U2081" r:id="rId2893" location="!/thelastdragon89/status/1465287297855893515" xr:uid="{F43EE75A-BFCF-4DCB-A066-2D9DFCFEFC87}"/>
    <hyperlink ref="U2082" r:id="rId2894" location="!/thelastdragon89/status/1465287297855893515" xr:uid="{68A0F645-C937-4263-9B92-1FA45C4E6294}"/>
    <hyperlink ref="U2083" r:id="rId2895" location="!/kayyieu/status/1465287333729607681" xr:uid="{9A397463-18E4-48EB-A94D-F1891227BF15}"/>
    <hyperlink ref="U2084" r:id="rId2896" location="!/j_al_fa/status/1465287606778933255" xr:uid="{11B6DBF9-3ACC-45FB-81D4-B3EE2CD68A63}"/>
    <hyperlink ref="U2085" r:id="rId2897" location="!/sportsinsider/status/1465287651938996227" xr:uid="{07A126E3-0DE2-4DC4-AAEA-85734315038A}"/>
    <hyperlink ref="U2086" r:id="rId2898" location="!/tonyselbow1/status/1465222852806946818" xr:uid="{8C76C57C-2CC8-4A5B-B652-22B979C69F58}"/>
    <hyperlink ref="U2087" r:id="rId2899" location="!/tonyselbow1/status/1465222878820016131" xr:uid="{02DE86C5-748D-495B-9853-A32B91957608}"/>
    <hyperlink ref="U2088" r:id="rId2900" location="!/tonyselbow1/status/1465222991722201093" xr:uid="{2921744A-FBC1-49FC-A658-46CC61E0EED6}"/>
    <hyperlink ref="U2089" r:id="rId2901" location="!/tonyselbow1/status/1465287685422080002" xr:uid="{349A62E6-F996-475B-A160-D288EE7A2C6A}"/>
    <hyperlink ref="U2090" r:id="rId2902" location="!/kaiseranddragon/status/1465287708448751617" xr:uid="{DE2D33F8-7A25-4B71-9E3E-CEB47008B8CC}"/>
    <hyperlink ref="U2091" r:id="rId2903" location="!/savileaurus/status/1465287709228949512" xr:uid="{EC85DB98-A704-4765-A27A-312F61581F9E}"/>
    <hyperlink ref="U2092" r:id="rId2904" location="!/rhnlyn_/status/1465287783325470724" xr:uid="{70DE854E-E436-4B05-BDF1-F19030ABDE33}"/>
    <hyperlink ref="U2093" r:id="rId2905" location="!/wen96zjun/status/1465287801587437570" xr:uid="{0069BE7D-40DD-40AB-AFBB-06D02EE10017}"/>
    <hyperlink ref="U2094" r:id="rId2906" location="!/fristalobo/status/1465287861863804936" xr:uid="{484015B7-651D-44B2-A73D-ED12DBFFC893}"/>
    <hyperlink ref="U2095" r:id="rId2907" location="!/fristalobo/status/1465287861863804936" xr:uid="{FB7BB03D-72D3-4C1F-9AE1-6B80ABB35DE5}"/>
    <hyperlink ref="U2096" r:id="rId2908" location="!/fristalobo/status/1465287861863804936" xr:uid="{283001EC-0668-4DF4-B530-E1F124F966BE}"/>
    <hyperlink ref="U2097" r:id="rId2909" location="!/fristalobo/status/1465287861863804936" xr:uid="{2B0EEAEB-0496-40B4-8A52-051AD6D920BF}"/>
    <hyperlink ref="U2098" r:id="rId2910" location="!/fristalobo/status/1465287861863804936" xr:uid="{F1D49102-3B8F-40D6-A77E-C98E26F2C6E8}"/>
    <hyperlink ref="U2099" r:id="rId2911" location="!/fristalobo/status/1465287861863804936" xr:uid="{470104E1-7C04-448F-8C10-2481F997C7FE}"/>
    <hyperlink ref="U2100" r:id="rId2912" location="!/_jayc12/status/1465287908194144262" xr:uid="{32D2D5BB-FC11-414B-AC5A-F7C20F491145}"/>
    <hyperlink ref="U2101" r:id="rId2913" location="!/amu_babachenko/status/1465287934236676101" xr:uid="{3A8022DE-E683-4F5B-B143-1DD00FD6B021}"/>
    <hyperlink ref="U2102" r:id="rId2914" location="!/poodlewins/status/1465287953400221696" xr:uid="{2862916B-479C-43A8-BD36-08D247FB6335}"/>
    <hyperlink ref="U2103" r:id="rId2915" location="!/doerlangga/status/1465287996593238022" xr:uid="{A5A4117C-F250-4855-A055-36C3B2596AB4}"/>
    <hyperlink ref="U2104" r:id="rId2916" location="!/kixeann_/status/1465288067292413956" xr:uid="{1AC06D04-390C-4337-A906-EAE2D4F5E63D}"/>
    <hyperlink ref="U2105" r:id="rId2917" location="!/iautohost/status/1465234316741464064" xr:uid="{9AB2F5D9-13E6-4858-BFFD-1489034657F0}"/>
    <hyperlink ref="U2106" r:id="rId2918" location="!/iautohost/status/1465288135139643401" xr:uid="{ED1C90E2-429D-4806-A639-ECC46817476D}"/>
    <hyperlink ref="U2107" r:id="rId2919" location="!/recitesocial/status/1465262393995542530" xr:uid="{09E3D2AA-FEB6-45E7-A9CD-2A10D9668F86}"/>
    <hyperlink ref="U2108" r:id="rId2920" location="!/recitesocial/status/1465265343769763843" xr:uid="{2700EA1D-CC35-4F93-B14E-A0E182CDD532}"/>
    <hyperlink ref="U2109" r:id="rId2921" location="!/recitesocial/status/1465265362044346370" xr:uid="{44A5396A-54E3-4447-8D61-E7A8BB3F9722}"/>
    <hyperlink ref="U2110" r:id="rId2922" location="!/recitesocial/status/1465288130848829443" xr:uid="{E0CACF53-1243-471D-A648-61B31A9318C4}"/>
    <hyperlink ref="U2111" r:id="rId2923" location="!/recitesocial/status/1465288140051169285" xr:uid="{03F145F5-ADA1-49DA-963E-1DE7D98D57A7}"/>
    <hyperlink ref="U2112" r:id="rId2924" location="!/recitesocial/status/1465265352913391617" xr:uid="{356642B7-8EF1-424F-8DBB-A37BEFA14540}"/>
    <hyperlink ref="U2113" r:id="rId2925" location="!/kentjenningsadg/status/1465288410562805772" xr:uid="{E5E9948F-F825-42D5-8C18-E5C04F531204}"/>
    <hyperlink ref="U2114" r:id="rId2926" location="!/oskareidemmma/status/1465288419031101440" xr:uid="{2BB4191B-C079-4C47-B59A-D214BC05AAF2}"/>
    <hyperlink ref="U2115" r:id="rId2927" location="!/johnsnobbish/status/1465284518382915586" xr:uid="{315EB771-52CA-491D-BA79-391C9B8E2AD2}"/>
    <hyperlink ref="U2116" r:id="rId2928" location="!/johnsnobbish/status/1465284518382915586" xr:uid="{4C2AAA11-0920-4D37-A617-874BD4CF11C1}"/>
    <hyperlink ref="U2117" r:id="rId2929" location="!/johnsnobbish/status/1465288537897672709" xr:uid="{7442609E-EA8E-46D2-8475-4CAE265D060A}"/>
    <hyperlink ref="U2118" r:id="rId2930" location="!/johnsnobbish/status/1465288537897672709" xr:uid="{FF09C508-34EA-41B1-BDDC-6F6DCA028AF3}"/>
    <hyperlink ref="U2119" r:id="rId2931" location="!/johnsnobbish/status/1465288537897672709" xr:uid="{318F72CB-225D-47D9-9FF2-9D79A1A15D3E}"/>
    <hyperlink ref="U2120" r:id="rId2932" location="!/kthsbebu_/status/1465288614506467328" xr:uid="{D2B99F8A-C80A-4EEB-BE7E-E5DADF0A5250}"/>
    <hyperlink ref="U2121" r:id="rId2933" location="!/yaskojr/status/1465288619313221634" xr:uid="{1286BDFF-C32F-4F40-9531-8CF69C430C70}"/>
    <hyperlink ref="U2122" r:id="rId2934" location="!/regina_ador/status/1465288647410733064" xr:uid="{BE8D7AEF-0C9B-4417-B1DC-539064DC946B}"/>
    <hyperlink ref="U2123" r:id="rId2935" location="!/fx12345678910/status/1465288693002821633" xr:uid="{E0DE05BE-04E1-4F19-84FD-D0C819736119}"/>
    <hyperlink ref="U2124" r:id="rId2936" location="!/kwinassistance/status/1465288753744781316" xr:uid="{6F13EF12-CE4F-49EE-8169-471DAA14794B}"/>
    <hyperlink ref="U2125" r:id="rId2937" location="!/thecheflayun/status/1465288778512166922" xr:uid="{E5BC9787-2E2A-436A-A813-CD6DC3C34ACD}"/>
    <hyperlink ref="U2126" r:id="rId2938" location="!/scrptddy/status/1465288830077050880" xr:uid="{A9959AC6-B820-44CE-BD7C-DB02A88A4BFE}"/>
    <hyperlink ref="U2127" r:id="rId2939" location="!/lhscityx_/status/1465288841858715653" xr:uid="{4D7C3A38-0336-4514-930A-F2D933CA6607}"/>
    <hyperlink ref="U2128" r:id="rId2940" location="!/takeuchikenji6/status/1465288863279054851" xr:uid="{89838C95-7583-4A62-ACA1-8DBC3B63FB89}"/>
    <hyperlink ref="U2129" r:id="rId2941" location="!/abanoubfares4/status/1465288901283794944" xr:uid="{43879F50-8D83-4464-B354-648995AB470C}"/>
    <hyperlink ref="U2130" r:id="rId2942" location="!/tarveraew/status/1465288910842613766" xr:uid="{B639D89E-4C4D-4B87-8E49-474DDDBA1750}"/>
    <hyperlink ref="U2131" r:id="rId2943" location="!/bonoroigor/status/1465288963829211138" xr:uid="{0B77F2DD-454B-45A7-99AF-433245D6934B}"/>
    <hyperlink ref="U2132" r:id="rId2944" location="!/kuniedasagami/status/1465289099326099461" xr:uid="{A0D77DF3-D372-48C1-8694-E72EFB831B2D}"/>
    <hyperlink ref="U2133" r:id="rId2945" location="!/bot_mma_fan/status/1465228707896115200" xr:uid="{C97E0D1C-3D48-4059-9453-F157FF6DF160}"/>
    <hyperlink ref="U2134" r:id="rId2946" location="!/bot_mma_fan/status/1465289104401510408" xr:uid="{11B43A74-1DDC-4D20-A3C7-78B20E46C6CA}"/>
    <hyperlink ref="U2135" r:id="rId2947" location="!/theaditya49/status/1465289166992777220" xr:uid="{59D7FDF0-E89D-4DA3-9E50-9129C23FEC65}"/>
    <hyperlink ref="U2136" r:id="rId2948" location="!/cwxjgkax8btyk9l/status/1465289238996414468" xr:uid="{850F9272-E426-4198-A706-9654877CDEBA}"/>
    <hyperlink ref="U2137" r:id="rId2949" location="!/akirajoycityx_/status/1465289275512356865" xr:uid="{4F450D9A-BC0C-431F-9854-196E97E11CF4}"/>
    <hyperlink ref="U2138" r:id="rId2950" location="!/hannahgarcia_/status/1465289354213945344" xr:uid="{2CC878A2-8D48-405C-9DD7-8F5F3CBE924B}"/>
    <hyperlink ref="U2139" r:id="rId2951" location="!/so_picky/status/1465283162456481800" xr:uid="{F14E4FC5-73C3-4AEC-BDB9-C11BB07C2E17}"/>
    <hyperlink ref="U2140" r:id="rId2952" location="!/dr_manpsa/status/1465289366155108355" xr:uid="{D8C17E7A-0265-4FAE-8A7E-7816ECDAC6C7}"/>
    <hyperlink ref="U2141" r:id="rId2953" location="!/macenah21/status/1465289422862180353" xr:uid="{3D43B449-D35F-4371-812B-0E0F0F2CF46E}"/>
    <hyperlink ref="U2142" r:id="rId2954" location="!/cyminsh/status/1465289437147893765" xr:uid="{202B9268-84FE-4C6E-AEC5-35B846458B92}"/>
    <hyperlink ref="U2143" r:id="rId2955" location="!/news_ringkz/status/1465289482513666049" xr:uid="{DF9D99EA-C156-427A-966F-69AA356C55B7}"/>
    <hyperlink ref="U2144" r:id="rId2956" location="!/umbreullia/status/1465289504281956356" xr:uid="{22717E0E-3083-47DB-A4B3-343A7F46168C}"/>
    <hyperlink ref="U2145" r:id="rId2957" location="!/josecoronel117/status/1465289547990765579" xr:uid="{99AA2C6F-ACF9-4100-8239-6A24803E275A}"/>
    <hyperlink ref="U2146" r:id="rId2958" location="!/josecoronel117/status/1465289547990765579" xr:uid="{7D7F1EB4-590D-4F62-990D-A5D1A50F44FF}"/>
    <hyperlink ref="U2147" r:id="rId2959" location="!/kakutou_ms/status/1465289549223890946" xr:uid="{661CED56-BAA2-4F91-87FC-77647E202339}"/>
    <hyperlink ref="U2148" r:id="rId2960" location="!/mtk_mma/status/1465289605230567428" xr:uid="{A0CC17C7-A3B1-4065-951B-F35035C8558F}"/>
    <hyperlink ref="U2149" r:id="rId2961" location="!/robert28800594/status/1465270646749999104" xr:uid="{1C388F06-19EB-4B49-925C-D996709C18C2}"/>
    <hyperlink ref="U2150" r:id="rId2962" location="!/robert28800594/status/1465280343276232705" xr:uid="{4CD8D180-367C-4077-B8BD-F65ECB421603}"/>
    <hyperlink ref="U2151" r:id="rId2963" location="!/robert28800594/status/1465281527126888453" xr:uid="{2D710803-781C-4C72-A33E-2F3CF61E1456}"/>
    <hyperlink ref="U2152" r:id="rId2964" location="!/cantellmebot/status/1465289651946766336" xr:uid="{48D1D4C3-0557-4416-BA47-2C93C993DCBA}"/>
    <hyperlink ref="U2153" r:id="rId2965" location="!/djidji35derenne/status/1465289679696240640" xr:uid="{9E9CF4EE-B3D6-4C0C-B4CD-9593C2B3F009}"/>
    <hyperlink ref="U2154" r:id="rId2966" location="!/43n20/status/1465289770536357891" xr:uid="{956D2E61-44AC-4A1E-834B-181DDF1DD632}"/>
    <hyperlink ref="U2155" r:id="rId2967" location="!/piaf_acab/status/1465289772230926343" xr:uid="{8418BAB5-72A5-4D44-9F96-C36D1AFAF593}"/>
    <hyperlink ref="U2156" r:id="rId2968" location="!/shouvrscdx/status/1465289781261135877" xr:uid="{01FC0697-DA6E-406D-947E-A25D35DE08ED}"/>
    <hyperlink ref="U2157" r:id="rId2969" location="!/mve240/status/1465289809312854017" xr:uid="{70DAFD21-C2E6-4973-A4AA-C0F128DF401C}"/>
    <hyperlink ref="U2158" r:id="rId2970" location="!/winnulaacityx/status/1465289871942041612" xr:uid="{2F7F1A09-B45B-41F7-BE2A-94A4711D71FA}"/>
    <hyperlink ref="U2159" r:id="rId2971" location="!/homelessrambo/status/1465289950765670412" xr:uid="{370C8682-B9FB-47D0-85F4-017BB7C4C9D4}"/>
    <hyperlink ref="U2160" r:id="rId2972" location="!/jejaembigwin/status/1465290013952774146" xr:uid="{01051175-8CF2-430E-B548-06E9CF7E4965}"/>
    <hyperlink ref="U2161" r:id="rId2973" location="!/bao92639773/status/1465290031895957508" xr:uid="{7583A3E4-F4F4-4517-8FEC-E1D6BC4F4871}"/>
    <hyperlink ref="U2162" r:id="rId2974" location="!/hamgoesham/status/1465290061486993409" xr:uid="{755C3CA4-6B74-4D53-8640-DF274CA2558A}"/>
    <hyperlink ref="U2163" r:id="rId2975" location="!/galoph_/status/1465290062103564292" xr:uid="{ECC3BA25-E378-43DA-BF6D-705F08EF0ECE}"/>
    <hyperlink ref="U2164" r:id="rId2976" location="!/i_belong_to_non/status/1465290096416944128" xr:uid="{36A28248-4EAA-4231-B3F9-78908F3C275C}"/>
    <hyperlink ref="U2165" r:id="rId2977" location="!/makgolli_/status/1465290161000837124" xr:uid="{C4C18D50-FE02-437E-A447-1452E717FE13}"/>
    <hyperlink ref="U2166" r:id="rId2978" location="!/agfight/status/1465289940825108481" xr:uid="{7945459A-352C-4020-A8FA-766F200E2074}"/>
    <hyperlink ref="U2167" r:id="rId2979" location="!/agfight/status/1465290192504426500" xr:uid="{AA7EEAD4-B437-4B87-9CC4-8FA0889902D8}"/>
    <hyperlink ref="U2168" r:id="rId2980" location="!/ak__kr/status/1465290220165730315" xr:uid="{C80A2390-DD96-48D5-9F06-A1B2E99D505E}"/>
    <hyperlink ref="U2169" r:id="rId2981" location="!/iron_fist_jnr/status/1465290222518689794" xr:uid="{D0329436-476F-428B-8ED2-CD340812C2AB}"/>
    <hyperlink ref="U2170" r:id="rId2982" location="!/zhumagulovnews/status/1465290313220644866" xr:uid="{AAD2B5B1-A625-4698-B2AB-B4602ADB50F4}"/>
    <hyperlink ref="U2171" r:id="rId2983" location="!/mmaofarm1/status/1465290410478247944" xr:uid="{FF3411A0-D2A8-47CE-BBB6-BD2CBB585842}"/>
    <hyperlink ref="U2172" r:id="rId2984" location="!/77elodiewwe_ufc/status/1465273137298354177" xr:uid="{2C9B4296-D0A9-43D1-AADA-E04B1539B903}"/>
    <hyperlink ref="U2173" r:id="rId2985" location="!/77elodiewwe_ufc/status/1465277616966012931" xr:uid="{AE8CC35A-C991-46F1-8C7C-B6F3E0B84385}"/>
    <hyperlink ref="U2174" r:id="rId2986" location="!/fabrice_genevay/status/1465258423944192006" xr:uid="{42ED477F-D0FA-4BA8-9570-6F3032560F9C}"/>
    <hyperlink ref="U2175" r:id="rId2987" location="!/fabrice_genevay/status/1465290477029183489" xr:uid="{C18A90B3-922F-4A3C-9425-3098C3E829A7}"/>
    <hyperlink ref="U2176" r:id="rId2988" location="!/77elodiewwe_ufc/status/1465273137298354177" xr:uid="{C2DE387F-99D4-479B-B038-E1FAE846AE71}"/>
    <hyperlink ref="U2177" r:id="rId2989" location="!/77elodiewwe_ufc/status/1465277616966012931" xr:uid="{553DBFEB-70FF-4127-BC4B-A581E508B646}"/>
    <hyperlink ref="U2178" r:id="rId2990" location="!/fabrice_genevay/status/1465258423944192006" xr:uid="{66F224B7-9604-4CB6-9C11-5FA0FC5DA88D}"/>
    <hyperlink ref="U2179" r:id="rId2991" location="!/fabrice_genevay/status/1465290477029183489" xr:uid="{555CE443-138A-423E-9EDA-756135DF1630}"/>
    <hyperlink ref="U2180" r:id="rId2992" location="!/77elodiewwe_ufc/status/1465273137298354177" xr:uid="{96DF659D-EB11-412C-AE64-CCBFBFF16576}"/>
    <hyperlink ref="U2181" r:id="rId2993" location="!/77elodiewwe_ufc/status/1465277616966012931" xr:uid="{064B8BF8-728B-4E06-A8F9-95A98BDE115C}"/>
    <hyperlink ref="U2182" r:id="rId2994" location="!/fabrice_genevay/status/1465258423944192006" xr:uid="{38518BD9-F127-4399-B3B5-04E776405EA3}"/>
    <hyperlink ref="U2183" r:id="rId2995" location="!/fabrice_genevay/status/1465290477029183489" xr:uid="{5C301549-2577-4388-B5F7-1712D26B2722}"/>
    <hyperlink ref="U2184" r:id="rId2996" location="!/boucheraelwady/status/1465290595606401028" xr:uid="{4C418444-D74A-4B06-8664-B334963E8DEB}"/>
    <hyperlink ref="U2185" r:id="rId2997" location="!/nicosomoza06/status/1465290616170893313" xr:uid="{49FBED63-5795-42B5-B7A7-03A906D1745B}"/>
    <hyperlink ref="U2186" r:id="rId2998" location="!/chongsaengie/status/1465290704419127307" xr:uid="{E8F3F234-AF60-4EC8-B0B7-6962C8374492}"/>
    <hyperlink ref="U2187" r:id="rId2999" location="!/jesuschild87/status/1465290796794449921" xr:uid="{C34D84AF-5B5D-4DE3-8153-85374CE77911}"/>
    <hyperlink ref="U2188" r:id="rId3000" location="!/julienskuu/status/1465290853207969795" xr:uid="{D36AFA17-815F-4CAB-8E69-0CAA1CE982D6}"/>
    <hyperlink ref="U2189" r:id="rId3001" location="!/rimshankjesus/status/1465291045130940416" xr:uid="{D479B654-EFCF-493C-A52B-0B00AA293A46}"/>
    <hyperlink ref="U2190" r:id="rId3002" location="!/geglobo/status/1465291198818504710" xr:uid="{02BA94A4-1612-4DD9-9701-95C1B1BB08F0}"/>
    <hyperlink ref="U2191" r:id="rId3003" location="!/sajjada63772046/status/1465291401705447434" xr:uid="{3E41CC78-23E6-48F5-AA34-F537DFCE1114}"/>
    <hyperlink ref="U2192" r:id="rId3004" location="!/sajjada63772046/status/1465291401705447434" xr:uid="{05288A54-305D-47E0-841B-286FE3F02E9B}"/>
    <hyperlink ref="U2193" r:id="rId3005" location="!/sajjada63772046/status/1465291401705447434" xr:uid="{7A857F84-E834-4C7A-85DD-ECE49020C854}"/>
    <hyperlink ref="U2194" r:id="rId3006" location="!/sajjada63772046/status/1465291401705447434" xr:uid="{DE2D755A-1E2F-418F-AC0D-ACED64CBC96E}"/>
    <hyperlink ref="U2195" r:id="rId3007" location="!/sajjada63772046/status/1465291401705447434" xr:uid="{6DC1F876-DBF7-4896-ABD6-9F19349670E1}"/>
    <hyperlink ref="U2196" r:id="rId3008" location="!/sajjada63772046/status/1465291401705447434" xr:uid="{9387A022-43B3-4142-A14E-73F025E434A2}"/>
    <hyperlink ref="U2197" r:id="rId3009" location="!/daddehdazai/status/1465291523512168448" xr:uid="{98840F76-F64E-487B-9FCC-41A2018516BC}"/>
    <hyperlink ref="U2198" r:id="rId3010" location="!/faf_d_sh9/status/1465291640948477952" xr:uid="{CC295730-8D05-4D28-BE59-251DAC72C79F}"/>
    <hyperlink ref="U2199" r:id="rId3011" location="!/faf_d_sh9/status/1465291640948477952" xr:uid="{939E07C9-8FF6-42B5-879E-7BBA0D4B3B0A}"/>
    <hyperlink ref="U2200" r:id="rId3012" location="!/ericaaricardo/status/1465291678584127498" xr:uid="{EE55086A-0073-4FED-874E-A90FAC5A1D3E}"/>
    <hyperlink ref="U2201" r:id="rId3013" location="!/ericlaughsatyou/status/1465220256444686337" xr:uid="{4FE6D7C2-47D8-4DC9-B8C8-56D8A236CC35}"/>
    <hyperlink ref="U2202" r:id="rId3014" location="!/ericlaughsatyou/status/1465220256444686337" xr:uid="{FB8EE188-2E4A-4D4C-914C-2B788E659223}"/>
    <hyperlink ref="U2203" r:id="rId3015" location="!/ericlaughsatyou/status/1465220256444686337" xr:uid="{16F1A625-C457-4DD2-B395-198642936D15}"/>
    <hyperlink ref="U2204" r:id="rId3016" location="!/joeking704/status/1465291486405312513" xr:uid="{FA7AAFC2-AD1F-4112-A888-E84DD1175309}"/>
    <hyperlink ref="U2205" r:id="rId3017" location="!/joeking704/status/1465291742329163776" xr:uid="{A73D384E-F28A-47DD-ADC6-6E01784BA4B6}"/>
    <hyperlink ref="U2206" r:id="rId3018" location="!/joeking704/status/1465291486405312513" xr:uid="{02F690DD-F797-4FFD-9A35-A768443AC0FE}"/>
    <hyperlink ref="U2207" r:id="rId3019" location="!/joeking704/status/1465291486405312513" xr:uid="{3A411971-ADA4-4690-AC0A-8E8AF193191F}"/>
    <hyperlink ref="U2208" r:id="rId3020" location="!/joeking704/status/1465291742329163776" xr:uid="{24EA1ADF-DE7A-45DF-AA4E-6A0CF5C9237B}"/>
    <hyperlink ref="U2209" r:id="rId3021" location="!/joeking704/status/1465291742329163776" xr:uid="{25BB2885-49E2-4C1C-ABD0-5EF3684E17CB}"/>
    <hyperlink ref="U2210" r:id="rId3022" location="!/canarddeorenge/status/1465291755780120580" xr:uid="{7F1D425B-83B7-4B97-B82D-2D47045BC7A9}"/>
    <hyperlink ref="U2211" r:id="rId3023" location="!/jaemnncityxx/status/1465291816261939200" xr:uid="{D2B25F6D-EB09-43B7-9F4E-7331A07AF65B}"/>
    <hyperlink ref="U2212" r:id="rId3024" location="!/v24e3wsxlhvnzqc/status/1465291847551504389" xr:uid="{19EC291D-E069-4D6A-9D3D-886FE6DAE007}"/>
    <hyperlink ref="U2213" r:id="rId3025" location="!/ksc47/status/1465291947518701573" xr:uid="{AD6D50DD-41D3-45C9-9077-26E396E999C1}"/>
    <hyperlink ref="U2214" r:id="rId3026" location="!/rennoka/status/1465282296257204229" xr:uid="{BADFAAF9-B241-41FA-A393-CF69A3702990}"/>
    <hyperlink ref="U2215" r:id="rId3027" location="!/rennoka/status/1465292046000803840" xr:uid="{3D33C6C7-80A2-4ADB-B022-9127D6913172}"/>
    <hyperlink ref="U2216" r:id="rId3028" location="!/marioah86/status/1465292083296673802" xr:uid="{0323575E-13A1-49EE-8302-D2B544B73E8D}"/>
    <hyperlink ref="U2217" r:id="rId3029" location="!/sepsfcsch3msjky/status/1465291952400711685" xr:uid="{B4549A6B-7880-465A-8BA6-F8655F20AE66}"/>
    <hyperlink ref="U2218" r:id="rId3030" location="!/kyojimomoko1/status/1465198026218098691" xr:uid="{357F1D0A-4EBC-44CF-B4A2-5242C60DE076}"/>
    <hyperlink ref="U2219" r:id="rId3031" location="!/0522_gon/status/1465249877122715650" xr:uid="{3A178A18-262E-44F6-A14A-9BDADCB397C3}"/>
    <hyperlink ref="U2220" r:id="rId3032" location="!/sepsfcsch3msjky/status/1465292101785059331" xr:uid="{6C97B9F7-34BB-4694-B1AC-D40F9085B277}"/>
    <hyperlink ref="U2221" r:id="rId3033" location="!/sepsfcsch3msjky/status/1465290950817710086" xr:uid="{7C57B4B5-88D6-407A-BBF2-9281A0A21A4A}"/>
    <hyperlink ref="U2222" r:id="rId3034" location="!/minbnscart/status/1465292109238341634" xr:uid="{3FC17D48-7192-4613-AEDA-7D4897D501AC}"/>
    <hyperlink ref="U2223" r:id="rId3035" location="!/lehmanaamari/status/1465292189546819587" xr:uid="{41BA70C5-9276-4CC9-B639-B32E5565DAA6}"/>
    <hyperlink ref="U2224" r:id="rId3036" location="!/citrompierre/status/1465238601122385921" xr:uid="{F6299194-239C-4230-AF0E-DF9279A3438E}"/>
    <hyperlink ref="U2225" r:id="rId3037" location="!/citrompierre/status/1465238601122385921" xr:uid="{59FDCDAE-277A-4073-8AF0-735A730FCE55}"/>
    <hyperlink ref="U2226" r:id="rId3038" location="!/xrumourz/status/1465292253870526464" xr:uid="{0825D9CB-4E40-4852-96B5-47D50B8B3B70}"/>
    <hyperlink ref="U2227" r:id="rId3039" location="!/xrumourz/status/1465197033271148544" xr:uid="{B20A7D03-2659-4B0D-A5C0-A99B94939E7B}"/>
    <hyperlink ref="U2228" r:id="rId3040" location="!/xrumourz/status/1465224562899972096" xr:uid="{795B4191-3634-430A-BDCD-33351EA0074E}"/>
    <hyperlink ref="U2229" r:id="rId3041" location="!/xrumourz/status/1465292253870526464" xr:uid="{752657AB-2303-4A7C-8DAC-90768087449A}"/>
    <hyperlink ref="U2230" r:id="rId3042" location="!/iris_lang_muna/status/1465292417687379970" xr:uid="{F092971C-9C17-4689-B77B-5CA355E51B5B}"/>
    <hyperlink ref="U2231" r:id="rId3043" location="!/iris_lang_muna/status/1465292417687379970" xr:uid="{1176657C-DA93-4A7F-B129-8BCB1A7D3EEA}"/>
    <hyperlink ref="U2232" r:id="rId3044" location="!/iris_lang_muna/status/1465292417687379970" xr:uid="{D2E6C645-52ED-4009-9EE8-B2EAB9558273}"/>
    <hyperlink ref="U2233" r:id="rId3045" location="!/iris_lang_muna/status/1465292417687379970" xr:uid="{7EC3DBF5-6A1F-4D2E-B02F-A1104AC402E2}"/>
    <hyperlink ref="U2234" r:id="rId3046" location="!/sabrinaluckss/status/1465292493059407872" xr:uid="{A9B66043-42FD-4B25-9738-EE00FB11E774}"/>
    <hyperlink ref="U2235" r:id="rId3047" location="!/romeu35956250/status/1465292541302034432" xr:uid="{5051ED1E-0B69-4858-BB88-F34791058DCA}"/>
    <hyperlink ref="U2236" r:id="rId3048" location="!/910sts777/status/1465292578018902016" xr:uid="{6006DAAB-D7F7-43C2-8BB4-7179D68CC048}"/>
    <hyperlink ref="U2237" r:id="rId3049" location="!/aaronpriv4/status/1465292618590531588" xr:uid="{95162532-72F9-4529-9ACA-23C4E4B87910}"/>
    <hyperlink ref="U2238" r:id="rId3050" location="!/aaronpriv4/status/1465292618590531588" xr:uid="{0302DFE8-74FA-4CF5-9A16-9DFB53DCC341}"/>
    <hyperlink ref="U2239" r:id="rId3051" location="!/ishinochono/status/1465292624932184064" xr:uid="{B78785A3-A8A1-4BE0-A7D1-F17072E0525B}"/>
    <hyperlink ref="U2240" r:id="rId3052" location="!/oharuhaiiyo/status/1465292698605084673" xr:uid="{F81B034A-C448-454F-9AA8-B866B0B41B49}"/>
    <hyperlink ref="U2241" r:id="rId3053" location="!/samlafritte/status/1465292717437685767" xr:uid="{3BE6B358-CB57-430E-A75A-261B22C1D3EB}"/>
    <hyperlink ref="U2242" r:id="rId3054" location="!/bjpenndotcom/status/1465234600574214144" xr:uid="{9A084C0D-E604-4B4F-8D5A-181E8E9FA1B9}"/>
    <hyperlink ref="U2243" r:id="rId3055" location="!/wildraisan/status/1465270515686264832" xr:uid="{600893B3-0FF2-461A-9960-EA2D26BD9CFF}"/>
    <hyperlink ref="U2244" r:id="rId3056" location="!/wildraisan/status/1465292736660008964" xr:uid="{D000D614-AECD-4F2E-A9A0-F1AB404151CA}"/>
    <hyperlink ref="U2245" r:id="rId3057" location="!/damcolog/status/1465291242259070986" xr:uid="{94FCBC81-8104-4BA3-9E56-A9A1771CC738}"/>
    <hyperlink ref="U2246" r:id="rId3058" location="!/damcolog/status/1465291747987234823" xr:uid="{B0B2FF21-7AA9-42C1-9B41-821B1B0965EB}"/>
    <hyperlink ref="U2247" r:id="rId3059" location="!/damcolog/status/1465291242259070986" xr:uid="{A05D76FD-71DD-46B7-94D2-6E34943FC95B}"/>
    <hyperlink ref="U2248" r:id="rId3060" location="!/damcolog/status/1465291747987234823" xr:uid="{9683E389-5A7B-47F6-93C8-C2CD9890B2B0}"/>
    <hyperlink ref="U2249" r:id="rId3061" location="!/damcolog/status/1465291242259070986" xr:uid="{12A620B5-2B00-401E-B150-5633062BCC13}"/>
    <hyperlink ref="U2250" r:id="rId3062" location="!/damcolog/status/1465291747987234823" xr:uid="{1911F5A1-32D8-431B-9CF2-207DC90685C5}"/>
    <hyperlink ref="U2251" r:id="rId3063" location="!/damcolog/status/1465291242259070986" xr:uid="{09A3A247-F39E-4B76-BB82-F7ECFC690A1B}"/>
    <hyperlink ref="U2252" r:id="rId3064" location="!/damcolog/status/1465291747987234823" xr:uid="{2C222677-2E9C-4295-A33E-D4945BE9230E}"/>
    <hyperlink ref="U2253" r:id="rId3065" location="!/damcolog/status/1465292791320399876" xr:uid="{272D8B33-BFFA-40E9-897F-933F16CF58DA}"/>
    <hyperlink ref="U2254" r:id="rId3066" location="!/_inuinu_n/status/1465292801843757061" xr:uid="{9DE670FB-4A2E-4782-8A0E-C61FEA5A3AF2}"/>
    <hyperlink ref="U2255" r:id="rId3067" location="!/cunhaism0/status/1465292837772218370" xr:uid="{E0077CAA-BF3F-411F-8318-42726AAF7BCF}"/>
    <hyperlink ref="U2256" r:id="rId3068" location="!/swm7ssjyjab4bxz/status/1465292899763953666" xr:uid="{67668069-E020-4CC4-8DA2-0EE7DCC0C042}"/>
    <hyperlink ref="U2257" r:id="rId3069" location="!/yurinaup/status/1465292919661682701" xr:uid="{6A94652E-452F-4500-8044-645F6FA7CE08}"/>
    <hyperlink ref="U2258" r:id="rId3070" location="!/antwadley325/status/1465292922371383298" xr:uid="{1BC85676-9901-479B-B0EA-95E5FCE8C526}"/>
    <hyperlink ref="U2259" r:id="rId3071" location="!/antwadley325/status/1465292922371383298" xr:uid="{735AAD58-0900-45A5-AE95-612CAA21D46F}"/>
    <hyperlink ref="U2260" r:id="rId3072" location="!/inso29328688/status/1465292946815782913" xr:uid="{7ACB6D7C-FA5D-4A97-B0B5-688C47BC6BF9}"/>
    <hyperlink ref="U2261" r:id="rId3073" location="!/pabasbasriegoo/status/1465292965639704585" xr:uid="{5B8B9B35-08AB-4052-B332-E516307C1ADD}"/>
    <hyperlink ref="U2262" r:id="rId3074" location="!/jjaemrencityx/status/1465292967871057924" xr:uid="{BAF3EF3F-6C2E-432A-8A8D-0FA872AB3DC0}"/>
    <hyperlink ref="U2263" r:id="rId3075" location="!/theshopth/status/1465293022514462720" xr:uid="{79E92762-1CB4-47B1-829A-D7CBDAC4DC34}"/>
    <hyperlink ref="U2264" r:id="rId3076" location="!/ruedadepperu/status/1465293120321511434" xr:uid="{84DE6382-18D0-43EB-AFFA-1F3164AC9CA3}"/>
    <hyperlink ref="U2265" r:id="rId3077" location="!/dxvidabolivia/status/1465293234712756227" xr:uid="{89D29BAE-6644-4901-B8C1-B5A4AFDC2D41}"/>
    <hyperlink ref="U2266" r:id="rId3078" location="!/din_chipmunk/status/1465272545263841289" xr:uid="{C01F93DF-EC21-4B18-B13E-9B70B70D37F6}"/>
    <hyperlink ref="U2267" r:id="rId3079" location="!/din_chipmunk/status/1465293234737876998" xr:uid="{FD795E8E-F1C5-494D-A686-989E56AE2214}"/>
    <hyperlink ref="U2268" r:id="rId3080" location="!/zettonmen/status/1465293256250601473" xr:uid="{AAF9278D-5351-4406-8DA3-BBC525A51879}"/>
    <hyperlink ref="U2269" r:id="rId3081" location="!/zettonmen/status/1465293256250601473" xr:uid="{5368609D-09D2-4306-BAA5-F0ED627CD446}"/>
    <hyperlink ref="U2270" r:id="rId3082" location="!/el_star9/status/1465293363888881671" xr:uid="{78BC852B-0DC1-426E-B45C-45C7CAD6910C}"/>
    <hyperlink ref="U2271" r:id="rId3083" location="!/ardienterev/status/1465293585884975105" xr:uid="{327E87AB-FFE1-41D9-B0C7-E7BDC01DD504}"/>
    <hyperlink ref="U2272" r:id="rId3084" location="!/mizutonii/status/1465293612397309960" xr:uid="{DE8D0531-459D-449D-A533-9445B18A76B8}"/>
    <hyperlink ref="U2273" r:id="rId3085" location="!/yasagresnipe025/status/1465293620760616963" xr:uid="{DEBE2ABF-2D6E-422D-A319-2928365FD281}"/>
    <hyperlink ref="U2274" r:id="rId3086" location="!/stallmma/status/1465240974423113729" xr:uid="{AEB2F464-C5EF-4006-AFE5-8687D75E8478}"/>
    <hyperlink ref="U2275" r:id="rId3087" location="!/stallmma/status/1465288183978024964" xr:uid="{AF0F6E60-3C48-4A5D-A207-E43817EC90D4}"/>
    <hyperlink ref="U2276" r:id="rId3088" location="!/stallmma/status/1465293514141544451" xr:uid="{0D1C67B4-8618-48D7-9770-23BE1BFDD18C}"/>
    <hyperlink ref="U2277" r:id="rId3089" location="!/stallmma/status/1465293514141544451" xr:uid="{7FB456B9-83CD-4D40-A431-577E4433552A}"/>
    <hyperlink ref="U2278" r:id="rId3090" location="!/stallmma/status/1465293674363904001" xr:uid="{85B64A28-D91F-4992-8D80-C822F8239506}"/>
    <hyperlink ref="U2279" r:id="rId3091" location="!/dada_wada_dada/status/1465260110872133632" xr:uid="{076D7C38-8862-4584-90BE-562CE2FF0D8C}"/>
    <hyperlink ref="U2280" r:id="rId3092" location="!/dada_wada_dada/status/1465259317376917505" xr:uid="{2B9A8A79-1AAD-411D-8199-8E5BC108871A}"/>
    <hyperlink ref="U2281" r:id="rId3093" location="!/dada_wada_dada/status/1465293724804472833" xr:uid="{A5620630-7CB4-4733-83BC-AFBEDE411423}"/>
    <hyperlink ref="U2282" r:id="rId3094" location="!/wrestlejamia/status/1465293726318833665" xr:uid="{BF68A169-63FE-4E67-93B2-2D79F6BE7632}"/>
    <hyperlink ref="U2283" r:id="rId3095" location="!/fybzjkb1rkgn4ro/status/1465293728327745536" xr:uid="{43F986C3-F59D-48C0-AB0E-1D8B507BD680}"/>
    <hyperlink ref="U2284" r:id="rId3096" location="!/nazmulmarketer1/status/1465293745201590279" xr:uid="{6186845F-A365-45E6-97D7-2BE450605FA6}"/>
    <hyperlink ref="U2285" r:id="rId3097" location="!/_winscityxxxx_/status/1465293781528297475" xr:uid="{C8DA861E-C898-4401-92BF-49C2FEEBB73E}"/>
    <hyperlink ref="U2286" r:id="rId3098" location="!/ataeyong/status/1465293782144872456" xr:uid="{530C676A-41E0-488C-B26D-AFB770514CAE}"/>
    <hyperlink ref="U2287" r:id="rId3099" location="!/ataeyong/status/1465293782144872456" xr:uid="{24FD1C08-5DD5-48CF-9B3D-FEB05F44D36D}"/>
    <hyperlink ref="U2288" r:id="rId3100" location="!/kakutogifanmma/status/1465288608860893189" xr:uid="{DDE2C9C0-409B-49F6-B5ED-84343A0C6C18}"/>
    <hyperlink ref="U2289" r:id="rId3101" location="!/kakutogifanmma/status/1465293468968755201" xr:uid="{21AEBB08-AF61-4A59-84D5-85F54E49A97A}"/>
    <hyperlink ref="U2290" r:id="rId3102" location="!/kou_1987/status/1465293829280460804" xr:uid="{6C4FA21A-E31D-4255-9AF7-0BDD9EB9F46B}"/>
    <hyperlink ref="U2291" r:id="rId3103" location="!/michaelerossi/status/1465293888671735815" xr:uid="{0DF7B56E-B063-41F8-9545-156F30AA6811}"/>
    <hyperlink ref="U2292" r:id="rId3104" location="!/ryanspencermma/status/1465293911346266120" xr:uid="{0A3BB105-3287-4B31-83AB-1EFF2A459551}"/>
    <hyperlink ref="U2293" r:id="rId3105" location="!/ryanspencermma/status/1465293911346266120" xr:uid="{647AD144-3A25-4F20-8681-52C8ED911071}"/>
    <hyperlink ref="U2294" r:id="rId3106" location="!/ryanspencermma/status/1465292947616944131" xr:uid="{6CD1C1E4-054F-4269-838A-F3061430CAAF}"/>
    <hyperlink ref="U2295" r:id="rId3107" location="!/jaemcitybigwins/status/1465293927800442887" xr:uid="{FD1AA526-6A52-41A8-A8A2-51C6DFB57F90}"/>
    <hyperlink ref="U2296" r:id="rId3108" location="!/lest0rm/status/1465293944292528135" xr:uid="{D84BB37C-2502-4ACB-AEA8-2E8B0C97B6C4}"/>
    <hyperlink ref="U2297" r:id="rId3109" location="!/lest0rm/status/1465293944292528135" xr:uid="{70D2C0C2-954F-4658-A776-56836A97F69D}"/>
    <hyperlink ref="U2298" r:id="rId3110" location="!/swipuchka/status/1465293974567071744" xr:uid="{E03012DF-97F8-490C-8C63-97BB0287F385}"/>
    <hyperlink ref="U2299" r:id="rId3111" location="!/swipuchka/status/1465293974567071744" xr:uid="{654A2E23-DEDE-4FB2-81F3-9BE174741FBC}"/>
    <hyperlink ref="U2300" r:id="rId3112" location="!/luckyhooncityx/status/1465293983920254981" xr:uid="{488E868C-9ACC-4150-92DF-79E5389A0E49}"/>
    <hyperlink ref="U2301" r:id="rId3113" location="!/sunoocityxy/status/1465294123158491139" xr:uid="{A80E9861-1448-42A2-A77E-73396711F2D6}"/>
    <hyperlink ref="U2302" r:id="rId3114" location="!/mmajunkie/status/1465278149244198918" xr:uid="{5C2182AF-84B1-49B3-907F-1284BCDDA5E8}"/>
    <hyperlink ref="U2303" r:id="rId3115" location="!/mgratton1988/status/1465294164309024772" xr:uid="{F0E279FE-01A6-415B-BA12-EE07D9BF61DC}"/>
    <hyperlink ref="U2304" r:id="rId3116" location="!/mgratton1988/status/1465276867620052993" xr:uid="{661A4752-6F25-4C2B-B701-A40B474BA560}"/>
    <hyperlink ref="U2305" r:id="rId3117" location="!/mgratton1988/status/1465294164309024772" xr:uid="{C0B610CF-E64A-4E83-BF90-CBAE1305C1BB}"/>
    <hyperlink ref="U2306" r:id="rId3118" location="!/getschwifty97/status/1465294218931408899" xr:uid="{938EB2D3-93DC-46ED-AE80-B8A66E31320B}"/>
    <hyperlink ref="U2307" r:id="rId3119" location="!/patrickv23/status/1465294237986029573" xr:uid="{717EB658-3E7F-4808-A315-507FDB5A0495}"/>
    <hyperlink ref="U2308" r:id="rId3120" location="!/patrickv23/status/1465294237986029573" xr:uid="{559979E0-CF72-4F3E-B292-F2EDD138FBB4}"/>
    <hyperlink ref="U2309" r:id="rId3121" location="!/patrickv23/status/1465294237986029573" xr:uid="{0CBF577F-D28B-42D3-9480-1490497AC856}"/>
    <hyperlink ref="U2310" r:id="rId3122" location="!/kzboxingmmanews/status/1465198552234266626" xr:uid="{DEFAB7FD-C7C1-4854-8687-4D7764F14429}"/>
    <hyperlink ref="U2311" r:id="rId3123" location="!/kzboxingmmanews/status/1465202128952115205" xr:uid="{FD34A602-EE57-43DC-9BA4-69241FA22B46}"/>
    <hyperlink ref="U2312" r:id="rId3124" location="!/kzboxingmmanews/status/1465204781102813188" xr:uid="{A9692308-CF1C-4CCB-8055-D0165EECC0A9}"/>
    <hyperlink ref="U2313" r:id="rId3125" location="!/kzboxingmmanews/status/1465207243285094402" xr:uid="{0B347693-AB7E-472C-A617-140E2C78BDAF}"/>
    <hyperlink ref="U2314" r:id="rId3126" location="!/kzboxingmmanews/status/1465212228077031425" xr:uid="{1DFA2FD4-3C88-4C5C-A226-34417206C089}"/>
    <hyperlink ref="U2315" r:id="rId3127" location="!/kzboxingmmanews/status/1465214877933387776" xr:uid="{1B7EB38A-6797-4F6D-971E-A87312149385}"/>
    <hyperlink ref="U2316" r:id="rId3128" location="!/kzboxingmmanews/status/1465233225639510016" xr:uid="{27A7AAA8-FE48-437E-BC6A-0B893E6D94CF}"/>
    <hyperlink ref="U2317" r:id="rId3129" location="!/kzboxingmmanews/status/1465239739779399681" xr:uid="{FB3EE31A-6E45-44C8-A111-9DFB29DA7292}"/>
    <hyperlink ref="U2318" r:id="rId3130" location="!/kzboxingmmanews/status/1465243301620158468" xr:uid="{553E73A9-16D8-437E-914E-17F080EB78B7}"/>
    <hyperlink ref="U2319" r:id="rId3131" location="!/kzboxingmmanews/status/1465245922250694662" xr:uid="{D8D1D34A-1F58-4B32-BCC8-5149363FBA31}"/>
    <hyperlink ref="U2320" r:id="rId3132" location="!/kzboxingmmanews/status/1465245923374686213" xr:uid="{A29051F2-D6C4-4397-B052-0321EBE3D94B}"/>
    <hyperlink ref="U2321" r:id="rId3133" location="!/kzboxingmmanews/status/1465253251423649794" xr:uid="{9ECA5CF5-26F7-4AB9-92F9-FFE3A4506006}"/>
    <hyperlink ref="U2322" r:id="rId3134" location="!/kzboxingmmanews/status/1465261834680811524" xr:uid="{701CD41A-1180-49D2-A6AC-B7AFDF0C5FBE}"/>
    <hyperlink ref="U2323" r:id="rId3135" location="!/kzboxingmmanews/status/1465264475490197504" xr:uid="{359088D8-3FDE-414B-B6E0-7D2E191F5144}"/>
    <hyperlink ref="U2324" r:id="rId3136" location="!/kzboxingmmanews/status/1465285100384526340" xr:uid="{53B29DE3-BE26-4C75-A2DC-F040D7F7F223}"/>
    <hyperlink ref="U2325" r:id="rId3137" location="!/kzboxingmmanews/status/1465289692425990144" xr:uid="{F6A571FB-79EB-41E6-961C-A2CF8DD225E8}"/>
    <hyperlink ref="U2326" r:id="rId3138" location="!/kzboxingmmanews/status/1465294242931265540" xr:uid="{225C6A3D-7884-424B-A03F-2308B640AE24}"/>
    <hyperlink ref="U2327" r:id="rId3139" location="!/castellanoskin3/status/1465294336787193856" xr:uid="{4BE5FF94-27DF-44CE-97DB-09236FCC740C}"/>
    <hyperlink ref="U2328" r:id="rId3140" location="!/fighthqtv/status/1465293514611298317" xr:uid="{15BA1DBB-F96D-4D71-885E-C138AACAB57C}"/>
    <hyperlink ref="U2329" r:id="rId3141" location="!/castellanoskin3/status/1465294336787193856" xr:uid="{6DCEFBF7-7C43-47F6-9925-17AF0FAFB020}"/>
    <hyperlink ref="U2330" r:id="rId3142" location="!/thaysoberana/status/1465294362783272966" xr:uid="{23B5CA05-1690-4ED0-9DA1-A76DDF72F9E7}"/>
    <hyperlink ref="U2331" r:id="rId3143" location="!/eksuh_el/status/1465294366725992450" xr:uid="{1C25A389-DC25-45DE-BD03-915EEAB04F4D}"/>
    <hyperlink ref="U2332" r:id="rId3144" location="!/kourosh99913687/status/1465294385860468744" xr:uid="{90F8FDD7-38A2-4222-95E5-3CF9349C6A0E}"/>
    <hyperlink ref="U2333" r:id="rId3145" location="!/kourosh99913687/status/1465294385860468744" xr:uid="{A8389BD2-57B7-4010-AF52-24A5AB7B1989}"/>
    <hyperlink ref="U2334" r:id="rId3146" location="!/kourosh99913687/status/1465294385860468744" xr:uid="{88204F58-B617-477C-B0B2-DC9983338D74}"/>
    <hyperlink ref="U2335" r:id="rId3147" location="!/kourosh99913687/status/1465294385860468744" xr:uid="{10FB8357-A842-4BA6-992A-EC73C6785D1C}"/>
    <hyperlink ref="U2336" r:id="rId3148" location="!/delorazepary/status/1465294483331895302" xr:uid="{5632E8CD-2208-43AE-91DE-1E0CD0F0D06A}"/>
    <hyperlink ref="U2337" r:id="rId3149" location="!/mmahwatch/status/1465294536402427907" xr:uid="{49CBF31F-5B78-44A7-95F3-9957A5B609E9}"/>
    <hyperlink ref="U2338" r:id="rId3150" location="!/kakarot_ufc/status/1465218213554229250" xr:uid="{8DE700AE-BA30-46F8-8FB5-CCE26CC106FB}"/>
    <hyperlink ref="U2339" r:id="rId3151" location="!/kakarot_ufc/status/1465271205716381699" xr:uid="{8684CFDD-5A4E-4D5B-84F1-36DDA389DDFF}"/>
    <hyperlink ref="U2340" r:id="rId3152" location="!/flowpom/status/1465294633223667714" xr:uid="{7AD41943-8F66-4CEA-95DA-AFFBB191B5BE}"/>
    <hyperlink ref="U2341" r:id="rId3153" location="!/luberakkj/status/1465294763943510021" xr:uid="{85EEA7E0-E468-4533-8B97-826ECEDAEA45}"/>
    <hyperlink ref="U2342" r:id="rId3154" location="!/bigwinclaiming/status/1465294877533499392" xr:uid="{4E425F31-A512-4531-9557-D59E7233C764}"/>
    <hyperlink ref="U2343" r:id="rId3155" location="!/txtdrsalman/status/1465294968445038597" xr:uid="{E65EB6BF-288A-401D-A0C1-60911E878099}"/>
    <hyperlink ref="U2344" r:id="rId3156" location="!/alisawim/status/1465294992457535494" xr:uid="{F4B02FA5-26AC-40B2-AD68-7CC4D31B0D3B}"/>
    <hyperlink ref="U2345" r:id="rId3157" location="!/alisawim/status/1465294992457535494" xr:uid="{9AAC7EB9-D136-4393-BBEA-94571E8C5965}"/>
    <hyperlink ref="U2346" r:id="rId3158" location="!/multixxc/status/1465295029367296006" xr:uid="{18285E3B-324A-4688-8E47-3367B09833A5}"/>
    <hyperlink ref="U2347" r:id="rId3159" location="!/harukisunoo/status/1465295063483764740" xr:uid="{EA95680D-2865-4517-8312-C342C19EBBBD}"/>
    <hyperlink ref="U2348" r:id="rId3160" location="!/sochak34/status/1465295082568003586" xr:uid="{86F6815E-CD5F-48D6-AFE9-961C50E969C7}"/>
    <hyperlink ref="U2349" r:id="rId3161" location="!/sochak34/status/1465295082568003586" xr:uid="{E926B622-AFBA-4774-A8F0-1DF3DFAF43F1}"/>
    <hyperlink ref="U2350" r:id="rId3162" location="!/macamac6/status/1465268011623976960" xr:uid="{948D3EE5-4E0F-4E4F-BFE6-BB04857083B7}"/>
    <hyperlink ref="U2351" r:id="rId3163" location="!/1sx8so071gcurom/status/1465295100557553664" xr:uid="{6CE80FE8-8DE9-4A4C-9905-EE8338B83284}"/>
    <hyperlink ref="U2352" r:id="rId3164" location="!/oopvputz/status/1465295121566646273" xr:uid="{46B0B17F-A666-4954-BDB3-D1D686C6126B}"/>
    <hyperlink ref="U2353" r:id="rId3165" location="!/alarchy_/status/1465295150880464898" xr:uid="{F47BEDA1-ABC1-4F4A-BA98-D1BEE1229422}"/>
    <hyperlink ref="U2354" r:id="rId3166" location="!/taufiqhakimi_/status/1465295126553501697" xr:uid="{B547A4D3-2829-4185-B974-8737B7603F3E}"/>
    <hyperlink ref="U2355" r:id="rId3167" location="!/combathubreal/status/1465275855769423879" xr:uid="{C2527B28-5B58-4E0C-845A-BF0BDE8FF365}"/>
    <hyperlink ref="U2356" r:id="rId3168" location="!/taufiqhakimi_/status/1465295176658657285" xr:uid="{CCF391B7-AB40-4342-BC22-AB03606C50B7}"/>
    <hyperlink ref="U2357" r:id="rId3169" location="!/pwinsidercom/status/1465295001252999177" xr:uid="{860C967E-CC9F-4AD1-8478-CEC784BABB0F}"/>
    <hyperlink ref="U2358" r:id="rId3170" location="!/olivertaylordmu/status/1465295201560403973" xr:uid="{749B8D18-DE65-41C1-8FC5-06A9A85BEE6B}"/>
    <hyperlink ref="U2359" r:id="rId3171" location="!/nanadjibril/status/1465295275405320199" xr:uid="{E8A74C0C-5A84-43C3-8B59-ADA90DF0D77A}"/>
    <hyperlink ref="U2360" r:id="rId3172" location="!/chivas8_/status/1465295311379873801" xr:uid="{71C4B486-A571-4988-BBD7-A8A74FD7BB90}"/>
    <hyperlink ref="U2361" r:id="rId3173" location="!/dstandridge92/status/1465220222269509636" xr:uid="{63DBFC0C-FE7A-4ED9-8CB0-16F1B0ED2A87}"/>
    <hyperlink ref="U2362" r:id="rId3174" location="!/dstandridge92/status/1465295452354625536" xr:uid="{7EFA2913-C4F5-4591-A6A2-891222E095D1}"/>
    <hyperlink ref="U2363" r:id="rId3175" location="!/canalcombate/status/1465295497715924996" xr:uid="{8CBCA5C7-F682-4C8C-8BFF-5AC303D9EABE}"/>
    <hyperlink ref="U2364" r:id="rId3176" location="!/sweetsssv/status/1465295501008392195" xr:uid="{F95B369A-99C2-4A36-96B1-623189954D98}"/>
    <hyperlink ref="U2365" r:id="rId3177" location="!/skach___/status/1465275608951316481" xr:uid="{DA212418-0D27-4C76-8D88-CFA477B747C4}"/>
    <hyperlink ref="U2366" r:id="rId3178" location="!/skach___/status/1465295518465249281" xr:uid="{BD51AD26-38C1-44D2-97CD-7C08169B6E43}"/>
    <hyperlink ref="U2367" r:id="rId3179" location="!/officialmmatime/status/1465294680824762369" xr:uid="{C102627E-4060-40B5-B3DC-C51661C5DE3F}"/>
    <hyperlink ref="U2368" r:id="rId3180" location="!/jahmalbaksh/status/1465295633363963904" xr:uid="{E0828211-14EC-47A7-B561-D2720EB9B8AC}"/>
    <hyperlink ref="U2369" r:id="rId3181" location="!/bananagugu/status/1465249699489730561" xr:uid="{73606916-3A10-44E5-A8E3-8935E67ED61D}"/>
    <hyperlink ref="U2370" r:id="rId3182" location="!/bananagugu/status/1465294842225852416" xr:uid="{DFBCD71D-63C3-4DB8-8602-016CE7EAB7F2}"/>
    <hyperlink ref="U2371" r:id="rId3183" location="!/bananagugu/status/1465295784828571652" xr:uid="{286BC43A-1BC0-4824-B467-3CF18CD6A046}"/>
    <hyperlink ref="U2372" r:id="rId3184" location="!/cathalemyr/status/1465295788901376000" xr:uid="{ADD17B3D-9839-4ADF-8A7D-FAEB0302D639}"/>
    <hyperlink ref="U2373" r:id="rId3185" location="!/devilbisspeter/status/1465295861345312777" xr:uid="{AD21D19B-5DBE-49AB-B991-614418B57C81}"/>
    <hyperlink ref="U2374" r:id="rId3186" location="!/tinlopss/status/1465295875714945033" xr:uid="{2E404FAE-13C4-4C07-ABA9-EBB7C1F48C7A}"/>
    <hyperlink ref="U2375" r:id="rId3187" location="!/ufc_rizin3/status/1465260522652069890" xr:uid="{52C7A6AE-4C20-4D0C-AFD6-91E5BB783A03}"/>
    <hyperlink ref="U2376" r:id="rId3188" location="!/ufc_rizin3/status/1465260533947396105" xr:uid="{6A1AA6E7-31BC-4622-85FA-E60622140AF9}"/>
    <hyperlink ref="U2377" r:id="rId3189" location="!/ufc_rizin3/status/1465260551903191041" xr:uid="{FB97B722-6D0D-4181-AFCD-17C90F4552BC}"/>
    <hyperlink ref="U2378" r:id="rId3190" location="!/ufc_rizin3/status/1465260629334245376" xr:uid="{DB795AC2-5663-45A6-9213-71E437889478}"/>
    <hyperlink ref="U2379" r:id="rId3191" location="!/ufc_rizin3/status/1465260643871641604" xr:uid="{D1F8F2CB-A55F-435E-BCBC-4DA35909F9B4}"/>
    <hyperlink ref="U2380" r:id="rId3192" location="!/ufc_rizin3/status/1465260652918833160" xr:uid="{7913030D-DD64-42D7-91C1-6342FD754BE9}"/>
    <hyperlink ref="U2381" r:id="rId3193" location="!/ufc_rizin3/status/1465260664067215363" xr:uid="{028BACEF-43E4-427F-93C3-C67D698CA08C}"/>
    <hyperlink ref="U2382" r:id="rId3194" location="!/ufc_rizin3/status/1465260750478274562" xr:uid="{97D4BD7F-4C7D-4332-8F87-E0B44BA3B03E}"/>
    <hyperlink ref="U2383" r:id="rId3195" location="!/ufc_rizin3/status/1465260807659216908" xr:uid="{356CEC77-C723-4433-B9CF-2C9FB7233712}"/>
    <hyperlink ref="U2384" r:id="rId3196" location="!/ufc_rizin3/status/1465260823257829389" xr:uid="{C43AF50C-0F90-48D1-B9DE-A28376B5B2D9}"/>
    <hyperlink ref="U2385" r:id="rId3197" location="!/ufc_rizin3/status/1465260962672377866" xr:uid="{AF7A5A30-1612-4608-AD9D-29B860969159}"/>
    <hyperlink ref="U2386" r:id="rId3198" location="!/ufc_rizin3/status/1465260971530752002" xr:uid="{1206D75C-2D00-4EF2-B6EA-9A2B9EFCB7CC}"/>
    <hyperlink ref="U2387" r:id="rId3199" location="!/ufc_rizin3/status/1465261081715109890" xr:uid="{DEF302B4-E9E8-47B8-9AAA-4D56658D0BAA}"/>
    <hyperlink ref="U2388" r:id="rId3200" location="!/ufc_rizin3/status/1465261165496266757" xr:uid="{6C40116B-B9A4-4D61-815F-82CE83494D2B}"/>
    <hyperlink ref="U2389" r:id="rId3201" location="!/ufc_rizin3/status/1465261272526589956" xr:uid="{0E9B80CE-4C1C-4F1A-8A3B-221C4CFA277E}"/>
    <hyperlink ref="U2390" r:id="rId3202" location="!/ufc_rizin3/status/1465261245527855111" xr:uid="{86A64FCC-D9E4-421B-AD6B-7D81EBEE50D8}"/>
    <hyperlink ref="U2391" r:id="rId3203" location="!/ufc_rizin3/status/1465261328709210115" xr:uid="{83BDF2F6-F929-4EFD-9CDC-FF0D4C6CFAE3}"/>
    <hyperlink ref="U2392" r:id="rId3204" location="!/ufc_rizin3/status/1465261340826558474" xr:uid="{FD59A7F6-2E17-49AA-82C0-B94476E2455B}"/>
    <hyperlink ref="U2393" r:id="rId3205" location="!/ufc_rizin3/status/1465261346824486912" xr:uid="{CB299625-E8D8-4332-AE2D-1ED6FBBF4D13}"/>
    <hyperlink ref="U2394" r:id="rId3206" location="!/ufc_rizin3/status/1465261418727440385" xr:uid="{0033F217-A63B-4627-A8CA-9239F10981AC}"/>
    <hyperlink ref="U2395" r:id="rId3207" location="!/ufc_rizin3/status/1465261440906919938" xr:uid="{3DB62D27-170D-4F0C-860B-0ADE2FD8BB7F}"/>
    <hyperlink ref="U2396" r:id="rId3208" location="!/ufc_rizin3/status/1465261500881272838" xr:uid="{F0F94720-E935-44B3-A50B-66F0DDC3360D}"/>
    <hyperlink ref="U2397" r:id="rId3209" location="!/ufc_rizin3/status/1465261507847933953" xr:uid="{C08CB08A-47CD-4027-94D5-BE13BC5066A6}"/>
    <hyperlink ref="U2398" r:id="rId3210" location="!/ufc_rizin3/status/1465261507847933953" xr:uid="{26EB6FE2-664F-4F28-B37D-2B3344CA509F}"/>
    <hyperlink ref="U2399" r:id="rId3211" location="!/ufc_rizin3/status/1465261515104141320" xr:uid="{A760A9B0-403A-4E9D-964C-D9DAC6EE4BE4}"/>
    <hyperlink ref="U2400" r:id="rId3212" location="!/ufc_rizin3/status/1465261523366936576" xr:uid="{F79A10ED-1072-4B28-A314-C2FD1FD35305}"/>
    <hyperlink ref="U2401" r:id="rId3213" location="!/ufc_rizin3/status/1465261575875424258" xr:uid="{1BFE49EC-38AC-4C8A-BCAA-1BE35BF8397C}"/>
    <hyperlink ref="U2402" r:id="rId3214" location="!/ufc_rizin3/status/1465261585492967427" xr:uid="{37A46128-6052-4841-8013-48CBF2C08359}"/>
    <hyperlink ref="U2403" r:id="rId3215" location="!/ufc_rizin3/status/1465279202962264064" xr:uid="{19962F71-6836-44EE-B34C-33CF8BAF3349}"/>
    <hyperlink ref="U2404" r:id="rId3216" location="!/ufc_rizin3/status/1465279210465869824" xr:uid="{B0076E89-DDBB-4EAC-9EC3-356D138F69C0}"/>
    <hyperlink ref="U2405" r:id="rId3217" location="!/ufc_rizin3/status/1465279210465869824" xr:uid="{C44F8129-05B1-452D-9280-08ED1CFF8066}"/>
    <hyperlink ref="U2406" r:id="rId3218" location="!/ufc_rizin3/status/1465279310302892038" xr:uid="{D0B7ABDB-93A4-44E0-950C-A73961915D0E}"/>
    <hyperlink ref="U2407" r:id="rId3219" location="!/ufc_rizin3/status/1465279372219207686" xr:uid="{370D4BC7-57C0-4341-B70E-4774C9D32DA8}"/>
    <hyperlink ref="U2408" r:id="rId3220" location="!/ufc_rizin3/status/1465279519237947392" xr:uid="{D9A5EDB9-7303-4812-B5A2-DF7158000C59}"/>
    <hyperlink ref="U2409" r:id="rId3221" location="!/ufc_rizin3/status/1465279674548817922" xr:uid="{46A4E244-75C8-4FEC-8C9F-569518DAF7AB}"/>
    <hyperlink ref="U2410" r:id="rId3222" location="!/ufc_rizin3/status/1465279785471332356" xr:uid="{A0235DEF-E917-4432-A2BE-9152F10843E8}"/>
    <hyperlink ref="U2411" r:id="rId3223" location="!/ufc_rizin3/status/1465279807373996033" xr:uid="{32DD8F93-4D76-46E9-8E99-B7976DA10668}"/>
    <hyperlink ref="U2412" r:id="rId3224" location="!/ufc_rizin3/status/1465279869005172736" xr:uid="{3EA1F1A0-C291-455F-A459-C8BCAE762E7A}"/>
    <hyperlink ref="U2413" r:id="rId3225" location="!/ufc_rizin3/status/1465279869005172736" xr:uid="{7AAA876C-71A8-4185-8594-BBA034DD2AAA}"/>
    <hyperlink ref="U2414" r:id="rId3226" location="!/ufc_rizin3/status/1465280317690822656" xr:uid="{49ED0E74-B9A2-4668-9C00-1305E86EFDAF}"/>
    <hyperlink ref="U2415" r:id="rId3227" location="!/ufc_rizin3/status/1465261105995935750" xr:uid="{B533B04F-3C3C-4B46-BA64-ED0553F2335E}"/>
    <hyperlink ref="U2416" r:id="rId3228" location="!/ufc_rizin3/status/1465280388104736774" xr:uid="{C0D13741-BA7E-48B2-934E-A669C8CE0155}"/>
    <hyperlink ref="U2417" r:id="rId3229" location="!/ufc_rizin3/status/1465280413996236803" xr:uid="{A01D416A-20F2-4192-AE4A-E596DB755526}"/>
    <hyperlink ref="U2418" r:id="rId3230" location="!/ufc_rizin3/status/1465280451690393600" xr:uid="{C414A1DA-B538-4817-888B-150102EE05F3}"/>
    <hyperlink ref="U2419" r:id="rId3231" location="!/ufc_rizin3/status/1465280464202047489" xr:uid="{A7A9C2B1-198F-4AAB-872A-075AF96666FD}"/>
    <hyperlink ref="U2420" r:id="rId3232" location="!/ufc_rizin3/status/1465280486259843079" xr:uid="{A0B73CCB-5261-4FB8-9A8D-CB1E27A95947}"/>
    <hyperlink ref="U2421" r:id="rId3233" location="!/ufc_rizin3/status/1465280509676691456" xr:uid="{FC2F0D54-5804-4D01-B2BC-6086BD52B899}"/>
    <hyperlink ref="U2422" r:id="rId3234" location="!/ufc_rizin3/status/1465280519675863041" xr:uid="{3311975A-EAA3-4140-9697-58388FC76AD3}"/>
    <hyperlink ref="U2423" r:id="rId3235" location="!/ufc_rizin3/status/1465280577477627905" xr:uid="{333EA369-9AAE-4CDF-9936-8F504D9AD518}"/>
    <hyperlink ref="U2424" r:id="rId3236" location="!/ufc_rizin3/status/1465280605944356865" xr:uid="{ABB0E649-8E75-4E4F-8152-C55697570BE7}"/>
    <hyperlink ref="U2425" r:id="rId3237" location="!/ufc_rizin3/status/1465280613573804036" xr:uid="{A2B3617D-B4FB-48F1-9EEE-1315C3E5FA90}"/>
    <hyperlink ref="U2426" r:id="rId3238" location="!/ufc_rizin3/status/1465280613573804036" xr:uid="{C4C35A1C-9F68-4541-B641-088D9B80BB2F}"/>
    <hyperlink ref="U2427" r:id="rId3239" location="!/ufc_rizin3/status/1465280620888662019" xr:uid="{5FA8CDA0-81B3-421B-80D0-C4F9A4F09D31}"/>
    <hyperlink ref="U2428" r:id="rId3240" location="!/ufc_rizin3/status/1465280654887710724" xr:uid="{1B236B91-F847-4840-AC94-393FB1258FFA}"/>
    <hyperlink ref="U2429" r:id="rId3241" location="!/ufc_rizin3/status/1465280717542223876" xr:uid="{B307B681-9B52-40C0-BE64-E429033F477D}"/>
    <hyperlink ref="U2430" r:id="rId3242" location="!/ufc_rizin3/status/1465280727298162693" xr:uid="{8326D85B-7A3A-4F94-8163-3EB195109AE1}"/>
    <hyperlink ref="U2431" r:id="rId3243" location="!/ufc_rizin3/status/1465280734873022468" xr:uid="{D99B9769-3D37-4CB2-8D78-F11FB2AA36A9}"/>
    <hyperlink ref="U2432" r:id="rId3244" location="!/ufc_rizin3/status/1465280734873022468" xr:uid="{3AB22E78-E29D-48EE-83BF-5CC6BE3580A3}"/>
    <hyperlink ref="U2433" r:id="rId3245" location="!/yakult_man/status/1465280745346596865" xr:uid="{04A93635-5FF8-4E8F-8F5A-16155493D2BA}"/>
    <hyperlink ref="U2434" r:id="rId3246" location="!/ufc_rizin3/status/1465280742032740354" xr:uid="{0DA0599F-72CE-40EF-8E0D-B0A4CB418CE6}"/>
    <hyperlink ref="U2435" r:id="rId3247" location="!/ufc_rizin3/status/1465280770986024970" xr:uid="{DB760D9E-904D-45DD-B10C-D49AF4BF741D}"/>
    <hyperlink ref="U2436" r:id="rId3248" location="!/ufc_rizin3/status/1465280797540175872" xr:uid="{315D324B-3547-4D6E-BA32-A47891F65AB9}"/>
    <hyperlink ref="U2437" r:id="rId3249" location="!/ufc_rizin3/status/1465280816464809984" xr:uid="{9BF3A537-5596-41CF-AC13-C9F6C3BF555C}"/>
    <hyperlink ref="U2438" r:id="rId3250" location="!/ufc_rizin3/status/1465280829353967622" xr:uid="{67B4E0B1-5BE1-4074-AD96-1ADB14CD5D3F}"/>
    <hyperlink ref="U2439" r:id="rId3251" location="!/ufc_rizin3/status/1465280877705842691" xr:uid="{7A34AE6D-51F0-4595-97C5-05E839EFE448}"/>
    <hyperlink ref="U2440" r:id="rId3252" location="!/ufc_rizin3/status/1465280885561847813" xr:uid="{503E9018-EAAB-41B9-BB09-300AA49F58AF}"/>
    <hyperlink ref="U2441" r:id="rId3253" location="!/ufc_rizin3/status/1465280892859916290" xr:uid="{C54A6533-D5B6-4D47-8131-B7F51F0FDBB0}"/>
    <hyperlink ref="U2442" r:id="rId3254" location="!/ufc_rizin3/status/1465280900434776071" xr:uid="{C778EB1C-390E-4DAC-8B6C-44E466FE2A5E}"/>
    <hyperlink ref="U2443" r:id="rId3255" location="!/ufc_rizin3/status/1465280907074363395" xr:uid="{CCAC86E9-29AA-4AE5-8D3C-9D6559EED123}"/>
    <hyperlink ref="U2444" r:id="rId3256" location="!/ufc_rizin3/status/1465229005792038915" xr:uid="{5AF6DBAA-EDDC-40AA-9072-DC675744A3FB}"/>
    <hyperlink ref="U2445" r:id="rId3257" location="!/ufc_rizin3/status/1465280917136547842" xr:uid="{66A37BF2-2BC7-4268-9955-895ABF3A9708}"/>
    <hyperlink ref="U2446" r:id="rId3258" location="!/ufc_rizin3/status/1465260962672377866" xr:uid="{58060A10-BE2F-449F-9394-5D6EF7DA6ABD}"/>
    <hyperlink ref="U2447" r:id="rId3259" location="!/ufc_rizin3/status/1465280926670221313" xr:uid="{F43A9113-EE1D-4C2D-9F7D-0A14751C3FB8}"/>
    <hyperlink ref="U2448" r:id="rId3260" location="!/ufc_rizin3/status/1465280934324760578" xr:uid="{CC7A8414-E971-46D5-9557-FED3933FDB82}"/>
    <hyperlink ref="U2449" r:id="rId3261" location="!/ufc_rizin3/status/1465294134734835721" xr:uid="{89C16A7F-FCCB-498B-9B4C-FEC73377A747}"/>
    <hyperlink ref="U2450" r:id="rId3262" location="!/ufc_rizin3/status/1465294160664006660" xr:uid="{941EB189-FE4A-4AAD-B13D-50C5A3A32445}"/>
    <hyperlink ref="U2451" r:id="rId3263" location="!/ufc_rizin3/status/1465294292214169605" xr:uid="{2AA60453-8C9C-4E9D-A263-BE9C1A62130C}"/>
    <hyperlink ref="U2452" r:id="rId3264" location="!/ufc_rizin3/status/1465294328876601357" xr:uid="{9D4C2726-8D4C-448E-8954-598E2DD023CA}"/>
    <hyperlink ref="U2453" r:id="rId3265" location="!/ufc_rizin3/status/1465294355711729664" xr:uid="{8DA0F098-D093-4667-9D88-4AD69042CDEB}"/>
    <hyperlink ref="U2454" r:id="rId3266" location="!/ufc_rizin3/status/1465294370655981579" xr:uid="{646319DB-05F8-4289-A25A-3658EAFD6623}"/>
    <hyperlink ref="U2455" r:id="rId3267" location="!/ufc_rizin3/status/1465294379136925698" xr:uid="{C8BFDEF6-2DEF-44DB-A29C-8504247B6191}"/>
    <hyperlink ref="U2456" r:id="rId3268" location="!/ufc_rizin3/status/1465294388309880832" xr:uid="{1B2183EB-C16B-4AD8-8E0C-B9C66B303446}"/>
    <hyperlink ref="U2457" r:id="rId3269" location="!/ufc_rizin3/status/1465294396023193600" xr:uid="{4E5312AD-426F-414E-A42B-9BB9500C3D69}"/>
    <hyperlink ref="U2458" r:id="rId3270" location="!/ufc_rizin3/status/1465294403539390468" xr:uid="{B36C53A6-75A4-45BA-8748-7618F5ED4E25}"/>
    <hyperlink ref="U2459" r:id="rId3271" location="!/ufc_rizin3/status/1465294444131807233" xr:uid="{DF8D86A9-FD65-45E4-83B1-17201524D131}"/>
    <hyperlink ref="U2460" r:id="rId3272" location="!/ufc_rizin3/status/1465294479678599170" xr:uid="{8B1B553A-0BD4-41E4-B8AB-5E7F72407464}"/>
    <hyperlink ref="U2461" r:id="rId3273" location="!/ufc_rizin3/status/1465294488838946819" xr:uid="{1EBA3BFE-33F5-43BF-9A9B-4F41C148F3D5}"/>
    <hyperlink ref="U2462" r:id="rId3274" location="!/ufc_rizin3/status/1465294495155585026" xr:uid="{6C49A5E5-2A9C-47FF-B182-181A85857394}"/>
    <hyperlink ref="U2463" r:id="rId3275" location="!/ufc_rizin3/status/1465294502411657221" xr:uid="{7BA49EE4-0228-40F7-9273-35EAE0E11DA8}"/>
    <hyperlink ref="U2464" r:id="rId3276" location="!/ufc_rizin3/status/1465294547005542405" xr:uid="{29C2E4B8-FFF8-4AFB-BFC9-7A7A0CA82B03}"/>
    <hyperlink ref="U2465" r:id="rId3277" location="!/ufc_rizin3/status/1465294557847834624" xr:uid="{62C16B8D-39B9-4525-866D-0FF0C5925A8B}"/>
    <hyperlink ref="U2466" r:id="rId3278" location="!/ufc_rizin3/status/1465294583554740229" xr:uid="{550D0B3F-861E-41FB-AD05-8D3E69455A5F}"/>
    <hyperlink ref="U2467" r:id="rId3279" location="!/ufc_rizin3/status/1465294599597953027" xr:uid="{39B26DCB-3AF6-44AF-A6BA-F0672851115A}"/>
    <hyperlink ref="U2468" r:id="rId3280" location="!/ufc_rizin3/status/1465294609383260160" xr:uid="{8F217286-244A-4789-AD45-BF782C138931}"/>
    <hyperlink ref="U2469" r:id="rId3281" location="!/ufc_rizin3/status/1465294615829901315" xr:uid="{0DE96054-47E2-4AE1-9B96-3A200461E71D}"/>
    <hyperlink ref="U2470" r:id="rId3282" location="!/ufc_rizin3/status/1465294644598562817" xr:uid="{577AAF17-2578-4324-9DC9-2417D28877A1}"/>
    <hyperlink ref="U2471" r:id="rId3283" location="!/ufc_rizin3/status/1465294675640602628" xr:uid="{11343F1B-A807-4744-AA0B-ED172F635B16}"/>
    <hyperlink ref="U2472" r:id="rId3284" location="!/ufc_rizin3/status/1465294680988348417" xr:uid="{385B9913-D15F-471A-A272-4C171EA4ADA3}"/>
    <hyperlink ref="U2473" r:id="rId3285" location="!/ufc_rizin3/status/1465294723195695105" xr:uid="{038EF7A1-CF1B-4F5A-B79A-82156A762128}"/>
    <hyperlink ref="U2474" r:id="rId3286" location="!/ufc_rizin3/status/1465294753981820934" xr:uid="{386AFC22-BE55-4FED-A6DC-3E8162D87FF1}"/>
    <hyperlink ref="U2475" r:id="rId3287" location="!/ufc_rizin3/status/1465294747078049795" xr:uid="{BD5E1495-CCE7-4BE8-A510-4396EBCFC601}"/>
    <hyperlink ref="U2476" r:id="rId3288" location="!/ufc_rizin3/status/1465294753981820934" xr:uid="{CED687A9-4546-4494-B56F-377889A9ADCF}"/>
    <hyperlink ref="U2477" r:id="rId3289" location="!/ufc_rizin3/status/1465294760889884676" xr:uid="{0D0A45A6-C842-48FC-A589-14D5E7E15654}"/>
    <hyperlink ref="U2478" r:id="rId3290" location="!/ufc_rizin3/status/1465294785116205058" xr:uid="{E7E953B5-9A84-47AE-9D0E-EF7EC094FB9C}"/>
    <hyperlink ref="U2479" r:id="rId3291" location="!/ufc_rizin3/status/1465294793198604297" xr:uid="{E25C959C-04D5-443E-ACCE-72A1CB80376A}"/>
    <hyperlink ref="U2480" r:id="rId3292" location="!/ufc_rizin3/status/1465294908957155332" xr:uid="{AF5CD756-DA82-48AB-A5B2-CCF45E82ED5F}"/>
    <hyperlink ref="U2481" r:id="rId3293" location="!/ufc_rizin3/status/1465294933296701440" xr:uid="{F6FF23A7-9F4F-4036-900F-F332999606F3}"/>
    <hyperlink ref="U2482" r:id="rId3294" location="!/ufc_rizin3/status/1465294950371762177" xr:uid="{8463D911-8731-4ED6-9CA0-BE94C59B07D5}"/>
    <hyperlink ref="U2483" r:id="rId3295" location="!/ufc_rizin3/status/1465294950371762177" xr:uid="{846665CF-F9C8-4EFD-8C29-6A1935D311A7}"/>
    <hyperlink ref="U2484" r:id="rId3296" location="!/ufc_rizin3/status/1465294970365964294" xr:uid="{4A2DB543-3F35-47D9-9291-3E5914CB2FAD}"/>
    <hyperlink ref="U2485" r:id="rId3297" location="!/ufc_rizin3/status/1465294977357864962" xr:uid="{B5088E3E-50C2-4F95-8B1D-DFE8057AE6B6}"/>
    <hyperlink ref="U2486" r:id="rId3298" location="!/ufc_rizin3/status/1465279192883347456" xr:uid="{C2E1AFA0-4892-4251-A685-018E5C2B9D44}"/>
    <hyperlink ref="U2487" r:id="rId3299" location="!/ufc_rizin3/status/1465294984639225862" xr:uid="{A1D01602-48A2-4EB6-ADF2-DE680407EC99}"/>
    <hyperlink ref="U2488" r:id="rId3300" location="!/ufc_rizin3/status/1465294991064846338" xr:uid="{3C7BB8FB-4E09-446A-83E0-DE97D689D79E}"/>
    <hyperlink ref="U2489" r:id="rId3301" location="!/ufc_rizin3/status/1465295066168061953" xr:uid="{FBAC6730-7DFC-4D88-98AE-05FB07BA8908}"/>
    <hyperlink ref="U2490" r:id="rId3302" location="!/ufc_rizin3/status/1465260544236011520" xr:uid="{C9B81EFE-DC11-4448-ACB1-70CECA4C984F}"/>
    <hyperlink ref="U2491" r:id="rId3303" location="!/ufc_rizin3/status/1465260942996897797" xr:uid="{4398C7B6-19AD-4116-A70E-02A50717841A}"/>
    <hyperlink ref="U2492" r:id="rId3304" location="!/ufc_rizin3/status/1465295066168061953" xr:uid="{1B3B785E-7066-4F1A-BCA3-E1F0B2D4F865}"/>
    <hyperlink ref="U2493" r:id="rId3305" location="!/ufc_rizin3/status/1465295139945914372" xr:uid="{AF518B6C-9D64-4493-8ACA-7C5B65A98D58}"/>
    <hyperlink ref="U2494" r:id="rId3306" location="!/ufc_rizin3/status/1465261491699937280" xr:uid="{2EC15C91-8113-4507-8B9B-810628C51BF4}"/>
    <hyperlink ref="U2495" r:id="rId3307" location="!/ufc_rizin3/status/1465279886184964097" xr:uid="{C773BA06-DFC9-409C-A7F5-ABE6ACB4D8E9}"/>
    <hyperlink ref="U2496" r:id="rId3308" location="!/ufc_rizin3/status/1465295173890371595" xr:uid="{1D593A93-BEC3-4515-AA4E-3A17776CDCB9}"/>
    <hyperlink ref="U2497" r:id="rId3309" location="!/ufc_rizin3/status/1465295375946825728" xr:uid="{39FDE5E6-E78C-4C19-8647-68D86CA8BEC5}"/>
    <hyperlink ref="U2498" r:id="rId3310" location="!/ufc_rizin3/status/1465295433530417156" xr:uid="{8D19F066-960B-4530-95E0-7C14CA142C29}"/>
    <hyperlink ref="U2499" r:id="rId3311" location="!/ufc_rizin3/status/1465295514941886469" xr:uid="{C9692488-F0E9-4221-8D76-106831DC7668}"/>
    <hyperlink ref="U2500" r:id="rId3312" location="!/ufc_rizin3/status/1465295534625673226" xr:uid="{3214E0DF-CBE5-49D7-9A4B-8823EE847123}"/>
    <hyperlink ref="U2501" r:id="rId3313" location="!/ufc_rizin3/status/1465260629334245376" xr:uid="{F75D88BE-111C-490B-853C-27C702430EDB}"/>
    <hyperlink ref="U2502" r:id="rId3314" location="!/ufc_rizin3/status/1465261023825317889" xr:uid="{F55FC182-0431-417C-81A5-5F6613577667}"/>
    <hyperlink ref="U2503" r:id="rId3315" location="!/ufc_rizin3/status/1465279310302892038" xr:uid="{8A4569BB-6F3A-42B5-99A6-4EFE42ED7FC5}"/>
    <hyperlink ref="U2504" r:id="rId3316" location="!/ufc_rizin3/status/1465279674548817922" xr:uid="{F70FA657-07F9-4E2A-BF7B-CDA43D3E8245}"/>
    <hyperlink ref="U2505" r:id="rId3317" location="!/ufc_rizin3/status/1465295534625673226" xr:uid="{919B90B7-8EBA-4586-8F4E-3A8598304DE7}"/>
    <hyperlink ref="U2506" r:id="rId3318" location="!/ufc_rizin3/status/1465295592351883265" xr:uid="{C7320EAD-03BD-4D46-964A-937DBE99FFB8}"/>
    <hyperlink ref="U2507" r:id="rId3319" location="!/ufc_rizin3/status/1465295600551821314" xr:uid="{26371DC5-C208-4C4B-890C-FECC49DEBEC0}"/>
    <hyperlink ref="U2508" r:id="rId3320" location="!/ufc_rizin3/status/1465295600551821314" xr:uid="{41DB00B0-DFC9-4DDA-94DC-B4D540C37464}"/>
    <hyperlink ref="U2509" r:id="rId3321" location="!/ufc_rizin3/status/1465295614900510720" xr:uid="{7DB66160-226E-4E94-AB3F-AE77B98AA5A0}"/>
    <hyperlink ref="U2510" r:id="rId3322" location="!/ufc_rizin3/status/1465295656549945346" xr:uid="{CDDF2A2F-D5A6-408D-B94E-1AA5D0615F71}"/>
    <hyperlink ref="U2511" r:id="rId3323" location="!/ufc_rizin3/status/1465260942996897797" xr:uid="{4FC0F91A-E833-43D2-9B44-7093110D8240}"/>
    <hyperlink ref="U2512" r:id="rId3324" location="!/ufc_rizin3/status/1465279519237947392" xr:uid="{37CB335C-A1EE-487E-B89E-D208EFA83176}"/>
    <hyperlink ref="U2513" r:id="rId3325" location="!/ufc_rizin3/status/1465280317690822656" xr:uid="{2B2B6D5B-503A-4F43-8D29-2B8FB34E1BD0}"/>
    <hyperlink ref="U2514" r:id="rId3326" location="!/ufc_rizin3/status/1465295375946825728" xr:uid="{CB280722-9D48-4701-BD5D-5AAFDA7B6434}"/>
    <hyperlink ref="U2515" r:id="rId3327" location="!/ufc_rizin3/status/1465295664489717767" xr:uid="{707F713B-3587-4E91-8ECE-F01FBD724247}"/>
    <hyperlink ref="U2516" r:id="rId3328" location="!/ufc_rizin3/status/1465295751131504644" xr:uid="{B87A8904-9BE3-4074-9CFD-19995EC6C550}"/>
    <hyperlink ref="U2517" r:id="rId3329" location="!/ufc_rizin3/status/1465260912642703363" xr:uid="{55CADE15-950C-44E8-A896-CA550AA01734}"/>
    <hyperlink ref="U2518" r:id="rId3330" location="!/ufc_rizin3/status/1465261264456740868" xr:uid="{7C03D7DE-5062-4916-A66F-14174241964C}"/>
    <hyperlink ref="U2519" r:id="rId3331" location="!/ufc_rizin3/status/1465261430463078400" xr:uid="{05CEA8D4-0AA1-4D00-AB3F-65A39228B1CD}"/>
    <hyperlink ref="U2520" r:id="rId3332" location="!/ufc_rizin3/status/1465261648059375616" xr:uid="{A25CDB7C-5ED3-4E5D-B644-C9E1896E310B}"/>
    <hyperlink ref="U2521" r:id="rId3333" location="!/ufc_rizin3/status/1465280303191126017" xr:uid="{EBA2F7FB-95D4-4D97-85D1-1604053A0043}"/>
    <hyperlink ref="U2522" r:id="rId3334" location="!/ufc_rizin3/status/1465295744080900111" xr:uid="{EC75A3AD-8054-4653-82E6-668CB037DC58}"/>
    <hyperlink ref="U2523" r:id="rId3335" location="!/ufc_rizin3/status/1465295836296802308" xr:uid="{EF8196C8-B978-4F94-8CA9-7E3765E8EFB8}"/>
    <hyperlink ref="U2524" r:id="rId3336" location="!/ufc_rizin3/status/1465295841887805440" xr:uid="{6D0E4900-077A-4A65-AF20-6E397B9DD550}"/>
    <hyperlink ref="U2525" r:id="rId3337" location="!/ufc_rizin3/status/1465295841887805440" xr:uid="{96BD4AFB-F1DA-4F31-926B-820C9AC48FBE}"/>
    <hyperlink ref="U2526" r:id="rId3338" location="!/ufc_rizin3/status/1465295850783928320" xr:uid="{EA29CA82-5083-4E3D-A0F6-7E944B61A2C2}"/>
    <hyperlink ref="U2527" r:id="rId3339" location="!/ufc_rizin3/status/1465295880450310147" xr:uid="{0C90D381-B538-4DA0-A667-F9F887907D3C}"/>
    <hyperlink ref="U2528" r:id="rId3340" location="!/ufc_rizin3/status/1465295884090937347" xr:uid="{94996704-0C76-4273-9AFA-8BA9354250B4}"/>
    <hyperlink ref="U2529" r:id="rId3341" location="!/ufc_rizin3/status/1465295904231936007" xr:uid="{1FF5F74E-29D0-4ECB-A4A6-BDDA037BF776}"/>
    <hyperlink ref="U2530" r:id="rId3342" location="!/ufc_rizin3/status/1465295940198174724" xr:uid="{49517F31-15C9-489F-B3F9-E6FACDC89335}"/>
    <hyperlink ref="U2531" r:id="rId3343" location="!/ufc_rizin3/status/1465295940198174724" xr:uid="{C80F1FD9-1924-4ADB-9C6B-BB355EF4DF42}"/>
    <hyperlink ref="U2532" r:id="rId3344" location="!/ufc_rizin3/status/1465295940198174724" xr:uid="{618E40C8-696E-4EA8-8B22-A722945BF884}"/>
    <hyperlink ref="U2533" r:id="rId3345" location="!/riya74675039/status/1465296025195712514" xr:uid="{1882B272-0BFE-4E95-9D25-3F74E282AE9D}"/>
    <hyperlink ref="U2534" r:id="rId3346" location="!/riya74675039/status/1465296025195712514" xr:uid="{DDA93EB1-B2D4-4371-9896-E984A98569DB}"/>
    <hyperlink ref="U2535" r:id="rId3347" location="!/riya74675039/status/1465296025195712514" xr:uid="{378CE661-6072-41CE-8BDF-1658E2AC79EA}"/>
    <hyperlink ref="U2536" r:id="rId3348" location="!/riya74675039/status/1465296025195712514" xr:uid="{F25CE80F-56BD-41B4-957C-56C397D24147}"/>
    <hyperlink ref="U2537" r:id="rId3349" location="!/riya74675039/status/1465296025195712514" xr:uid="{1095831F-62FC-4729-96BB-01326212FB5D}"/>
    <hyperlink ref="U2538" r:id="rId3350" location="!/riya74675039/status/1465296025195712514" xr:uid="{712F0CD1-C2C4-4F39-B8DD-51E70A758450}"/>
    <hyperlink ref="U2539" r:id="rId3351" location="!/77elodiewwe_ufc/status/1465278836862562304" xr:uid="{A496E312-6595-4C8F-B9D5-D9C1DE620A81}"/>
    <hyperlink ref="U2540" r:id="rId3352" location="!/77elodiewwe_ufc/status/1465278977380073475" xr:uid="{65460483-1750-47F2-B444-9B1D2907BA9A}"/>
    <hyperlink ref="U2541" r:id="rId3353" location="!/77elodiewwe_ufc/status/1465279465836191744" xr:uid="{98FD92B6-DF8A-4B99-9094-30CDB89F85F1}"/>
    <hyperlink ref="U2542" r:id="rId3354" location="!/ilye3s/status/1465279337897381891" xr:uid="{FC4CCCAC-B834-48B1-8621-BDD84B6BB2F5}"/>
    <hyperlink ref="U2543" r:id="rId3355" location="!/ilye3s/status/1465279917671788546" xr:uid="{3DA62B0B-84F0-40A8-981E-A86A7FFDA43E}"/>
    <hyperlink ref="U2544" r:id="rId3356" location="!/toutmenmerde/status/1465293886226673673" xr:uid="{D255ED27-B500-45F7-A99F-339DDF3A5CE8}"/>
    <hyperlink ref="U2545" r:id="rId3357" location="!/nana2pvriiis/status/1465296093202239488" xr:uid="{F9039D45-0D57-4D79-A5EE-C2C6909068D0}"/>
    <hyperlink ref="U2546" r:id="rId3358" location="!/77elodiewwe_ufc/status/1465278977380073475" xr:uid="{F13916E2-10CD-480A-B38A-1FDD04435D9D}"/>
    <hyperlink ref="U2547" r:id="rId3359" location="!/77elodiewwe_ufc/status/1465279465836191744" xr:uid="{47018D30-8F26-4AC0-AC0F-2DCEE90E62E5}"/>
    <hyperlink ref="U2548" r:id="rId3360" location="!/ilye3s/status/1465279337897381891" xr:uid="{1651CAD1-EDBE-4C6C-8463-423C976CD6CE}"/>
    <hyperlink ref="U2549" r:id="rId3361" location="!/ilye3s/status/1465279917671788546" xr:uid="{E2893727-1654-4234-ADB7-298FD96B9653}"/>
    <hyperlink ref="U2550" r:id="rId3362" location="!/toutmenmerde/status/1465293886226673673" xr:uid="{1CFCFAFF-9EA5-418F-B309-7994ECA8F396}"/>
    <hyperlink ref="U2551" r:id="rId3363" location="!/toutmenmerde/status/1465293886226673673" xr:uid="{9F1339E8-67CB-443B-96B0-16284859DE74}"/>
    <hyperlink ref="U2552" r:id="rId3364" location="!/nana2pvriiis/status/1465296093202239488" xr:uid="{15D3B530-7BFF-485D-A1E0-ACC70BF4C2C6}"/>
    <hyperlink ref="U2553" r:id="rId3365" location="!/77elodiewwe_ufc/status/1465278977380073475" xr:uid="{B67B299B-D3F9-4BF0-BEB5-11AF8864012E}"/>
    <hyperlink ref="U2554" r:id="rId3366" location="!/77elodiewwe_ufc/status/1465279465836191744" xr:uid="{F5C62E6C-74AA-431E-8F6E-9C1629C255FB}"/>
    <hyperlink ref="U2555" r:id="rId3367" location="!/ilye3s/status/1465279337897381891" xr:uid="{4D03F7C3-E759-4B2D-B071-AB02C1B2B34D}"/>
    <hyperlink ref="U2556" r:id="rId3368" location="!/ilye3s/status/1465279917671788546" xr:uid="{FAE2B539-A3AC-4147-9362-2243C8525818}"/>
    <hyperlink ref="U2557" r:id="rId3369" location="!/nana2pvriiis/status/1465296093202239488" xr:uid="{23D55E35-B992-4A3D-B9C2-DC2A4E7E8719}"/>
    <hyperlink ref="U2558" r:id="rId3370" location="!/77elodiewwe_ufc/status/1465279105335799810" xr:uid="{79BFA6E0-7E19-4F76-B181-D25041B86D40}"/>
    <hyperlink ref="U2559" r:id="rId3371" location="!/nana2pvriiis/status/1465296093202239488" xr:uid="{47140A8F-20E3-4FC0-A69A-1E1DCF500BD4}"/>
    <hyperlink ref="U2560" r:id="rId3372" location="!/smkngdn/status/1465296112797958144" xr:uid="{FAE855D6-2E0F-4009-83E4-3C87626E0EA6}"/>
    <hyperlink ref="U2561" r:id="rId3373" location="!/thomasa22879421/status/1465295945550241793" xr:uid="{73139663-19C2-4686-B128-2E8B97F5F31B}"/>
    <hyperlink ref="U2562" r:id="rId3374" location="!/thomasa22879421/status/1465295945550241793" xr:uid="{54F6E012-2A64-4628-A515-EB3C2FBFEE62}"/>
    <hyperlink ref="U2563" r:id="rId3375" location="!/adamcrypro777/status/1465296127096504327" xr:uid="{41687CDE-59B0-47EA-8C1F-8D51FF26619E}"/>
    <hyperlink ref="U2564" r:id="rId3376" location="!/adamcrypro777/status/1465296127096504327" xr:uid="{8EA2BD78-8897-489E-A9E0-00006211901D}"/>
    <hyperlink ref="U2565" r:id="rId3377" location="!/adamcrypro777/status/1465296127096504327" xr:uid="{C5AEA137-3A25-4F49-A97A-80DAFE1BC38C}"/>
    <hyperlink ref="U2566" r:id="rId3378" location="!/hermaeusmorafr/status/1465290783154659333" xr:uid="{746B9957-858E-48BE-83C8-11B9E0E48C4E}"/>
    <hyperlink ref="U2567" r:id="rId3379" location="!/hermaeusmorafr/status/1465296166552322048" xr:uid="{1A6187AD-8B0D-4A0B-B5A4-1D127B5D120C}"/>
    <hyperlink ref="U2568" r:id="rId3380" location="!/larryfisher_man/status/1465261851311321088" xr:uid="{9C45F4F7-66D0-493C-BFC4-45BE1041A834}"/>
    <hyperlink ref="U2569" r:id="rId3381" location="!/sumner06/status/1465296181983166464" xr:uid="{744D3F36-710F-498D-94EC-5A47242CCB4B}"/>
    <hyperlink ref="U2570" r:id="rId3382" location="!/larryfisher_man/status/1465261851311321088" xr:uid="{7F63A2C1-6309-49E8-8F6A-1DAA174233CB}"/>
    <hyperlink ref="U2571" r:id="rId3383" location="!/sumner06/status/1465296181983166464" xr:uid="{C25C1A2E-912E-4DC8-BE80-D90614812FCB}"/>
    <hyperlink ref="U2572" r:id="rId3384" location="!/sumner06/status/1465296181983166464" xr:uid="{2C8848AD-B920-462F-8329-13BA9918BE86}"/>
    <hyperlink ref="U2573" r:id="rId3385" location="!/nonoy9561/status/1465295934636453890" xr:uid="{D7A4772E-05E0-4C22-B9C6-2F07C747AFF0}"/>
    <hyperlink ref="U2574" r:id="rId3386" location="!/dqng8vetasasnik/status/1465296262953979906" xr:uid="{BF39F1DA-D8F4-480B-B80D-AC00FC850D94}"/>
    <hyperlink ref="U2575" r:id="rId3387" location="!/muhammad_aldaaa/status/1465296307535298563" xr:uid="{AA262E00-A05D-410A-BF06-41AC389FFB55}"/>
    <hyperlink ref="U2576" r:id="rId3388" location="!/itsjustrome_/status/1465296318742642689" xr:uid="{08809414-A362-4D7D-8857-CFE8F3E5D76B}"/>
    <hyperlink ref="U2577" r:id="rId3389" location="!/northernsky__/status/1465281611805646855" xr:uid="{C80F751B-6009-4620-92F3-5C0008E899C6}"/>
    <hyperlink ref="U2578" r:id="rId3390" location="!/eliocinelli/status/1465296396169498636" xr:uid="{180F3D22-CBD3-42D4-8783-E946432684DA}"/>
    <hyperlink ref="U2579" r:id="rId3391" location="!/eliocinelli/status/1465296396169498636" xr:uid="{455878DC-098D-4D51-8F9F-95FBC9E26126}"/>
    <hyperlink ref="U2580" r:id="rId3392" location="!/jhg78596940/status/1465220980910227456" xr:uid="{87F114F3-DB10-4B81-8A43-AFB2906403F5}"/>
    <hyperlink ref="U2581" r:id="rId3393" location="!/jhg78596940/status/1465236078915637254" xr:uid="{B712F135-2543-4E8D-98ED-342275320006}"/>
    <hyperlink ref="U2582" r:id="rId3394" location="!/jhg78596940/status/1465272778156916737" xr:uid="{C2A9B94E-9F80-498D-A1FE-4E14019A8CE7}"/>
    <hyperlink ref="U2583" r:id="rId3395" location="!/jhg78596940/status/1465281406234669057" xr:uid="{7E505DBC-0D1E-4F11-A25D-434C15981194}"/>
    <hyperlink ref="U2584" r:id="rId3396" location="!/jhg78596940/status/1465287904104955904" xr:uid="{CF808DCA-C44C-4AFC-BBE7-F497EB289725}"/>
    <hyperlink ref="U2585" r:id="rId3397" location="!/jhg78596940/status/1465296465597992961" xr:uid="{B60CCD9A-A794-45BF-9D5F-994CC308916E}"/>
    <hyperlink ref="U2586" r:id="rId3398" location="!/honestkhabib/status/1465296503937851392" xr:uid="{B344568C-78F8-4BA7-8124-14E97F2F6C45}"/>
    <hyperlink ref="U2587" r:id="rId3399" location="!/ufc_rizin3/status/1465295926231134212" xr:uid="{87A9B39B-C085-4009-8C0E-CDA578224B01}"/>
    <hyperlink ref="U2588" r:id="rId3400" location="!/maiko041736/status/1465296594983538692" xr:uid="{0A9B9275-C9B6-445B-A768-AE9136672F16}"/>
    <hyperlink ref="U2589" r:id="rId3401" location="!/maiko041736/status/1465296594983538692" xr:uid="{E3A40284-D852-4831-B8CA-24B6411D0C16}"/>
    <hyperlink ref="U2590" r:id="rId3402" location="!/phill_kallings/status/1465296608950726657" xr:uid="{0587DED0-E5B0-458D-A3C5-0725B4286390}"/>
    <hyperlink ref="U2591" r:id="rId3403" location="!/maiconfrattani/status/1465296648440066051" xr:uid="{9B9EED3B-5E07-4D3A-80C2-1CC7DA982D86}"/>
    <hyperlink ref="U2592" r:id="rId3404" location="!/maiconfrattani/status/1465296648440066051" xr:uid="{80DE5844-9FE9-4F79-8755-7FDB33853A3B}"/>
    <hyperlink ref="U2593" r:id="rId3405" location="!/setsunataisho_4/status/1465296729440280581" xr:uid="{FB6C6E32-2396-47D6-9B87-D1EBD48DC9A4}"/>
    <hyperlink ref="U2594" r:id="rId3406" location="!/menggayyiee/status/1465296736281194499" xr:uid="{5AD5F39E-B8CE-465B-9EE5-B657B08E61A3}"/>
    <hyperlink ref="U2595" r:id="rId3407" location="!/adam__mma__/status/1465296923670294535" xr:uid="{6BEE80A7-2955-49D3-894F-D980CD8C3E12}"/>
    <hyperlink ref="U2596" r:id="rId3408" location="!/freakydeakgifs/status/1465297056231215111" xr:uid="{5AEDD2DF-AAB2-4CED-9FEC-26452783603E}"/>
    <hyperlink ref="U2597" r:id="rId3409" location="!/bitsnark/status/1465297116197228549" xr:uid="{69B62753-B87A-48EE-9143-3F07AF94A8C6}"/>
    <hyperlink ref="U2598" r:id="rId3410" location="!/upscpractice/status/1465198886889345026" xr:uid="{DF034103-DA5F-415F-BDC1-1F3EBF12DDDA}"/>
    <hyperlink ref="U2599" r:id="rId3411" location="!/upscpractice/status/1465202651453345792" xr:uid="{EAB2AAF4-EB16-4B3B-8FD0-1BD48E92E719}"/>
    <hyperlink ref="U2600" r:id="rId3412" location="!/upscpractice/status/1465206420614307846" xr:uid="{101FF514-1710-4349-82C3-6A841137AEB3}"/>
    <hyperlink ref="U2601" r:id="rId3413" location="!/upscpractice/status/1465210202907623427" xr:uid="{F7934E50-BECB-4DBA-8EF3-542636D7C626}"/>
    <hyperlink ref="U2602" r:id="rId3414" location="!/upscpractice/status/1465214055279431681" xr:uid="{BB9D054C-4E4E-4E4A-ABB8-E4277C60D21E}"/>
    <hyperlink ref="U2603" r:id="rId3415" location="!/upscpractice/status/1465217746690613252" xr:uid="{D4E1CCB9-D7F0-411D-8ACD-415B0100F8A7}"/>
    <hyperlink ref="U2604" r:id="rId3416" location="!/upscpractice/status/1465221588853346307" xr:uid="{55A8D3A6-F388-43CA-BE5D-48A53985337C}"/>
    <hyperlink ref="U2605" r:id="rId3417" location="!/upscpractice/status/1465225295380856835" xr:uid="{12B2E6B0-B4BE-48B8-9E4D-26A8999C5701}"/>
    <hyperlink ref="U2606" r:id="rId3418" location="!/upscpractice/status/1465229147022708740" xr:uid="{510EB215-422C-41BE-8AF4-15E80D41B5EE}"/>
    <hyperlink ref="U2607" r:id="rId3419" location="!/upscpractice/status/1465232921363689472" xr:uid="{CEF05A84-A34A-461F-8A76-9D675103308E}"/>
    <hyperlink ref="U2608" r:id="rId3420" location="!/upscpractice/status/1465236756182278145" xr:uid="{D72B4882-C854-4740-AC64-B30A6689F258}"/>
    <hyperlink ref="U2609" r:id="rId3421" location="!/upscpractice/status/1465240422637314048" xr:uid="{69F63B77-54EB-4B4A-B737-73996D2C959A}"/>
    <hyperlink ref="U2610" r:id="rId3422" location="!/upscpractice/status/1465244266519797770" xr:uid="{8F96B58E-AEC8-488D-8970-1470A6AB44D3}"/>
    <hyperlink ref="U2611" r:id="rId3423" location="!/upscpractice/status/1465248025727676416" xr:uid="{7538AACB-9AAA-4BA9-B1ED-43DF7192E4F4}"/>
    <hyperlink ref="U2612" r:id="rId3424" location="!/upscpractice/status/1465251885896683520" xr:uid="{D9698B11-A35C-4F33-B54C-511700140CC6}"/>
    <hyperlink ref="U2613" r:id="rId3425" location="!/upscpractice/status/1465255511192973314" xr:uid="{31F35248-A336-4282-B6E4-983409B6D74A}"/>
    <hyperlink ref="U2614" r:id="rId3426" location="!/upscpractice/status/1465259367708737540" xr:uid="{C3B0B4AD-24EA-4640-90F4-F8C7BB594CA8}"/>
    <hyperlink ref="U2615" r:id="rId3427" location="!/upscpractice/status/1465263085552287746" xr:uid="{90C9AF8F-2B2A-4210-A487-DDB05D2B0467}"/>
    <hyperlink ref="U2616" r:id="rId3428" location="!/upscpractice/status/1465266917124493317" xr:uid="{AB745A5B-E1A6-4055-B059-CDE9D1A9AD5C}"/>
    <hyperlink ref="U2617" r:id="rId3429" location="!/upscpractice/status/1465270663187423233" xr:uid="{362D95A3-5B8E-4A49-9996-C9217FCBF6EB}"/>
    <hyperlink ref="U2618" r:id="rId3430" location="!/upscpractice/status/1465274526363979776" xr:uid="{5275ECE6-8FE4-4211-A1B2-0CA8F8F4717D}"/>
    <hyperlink ref="U2619" r:id="rId3431" location="!/upscpractice/status/1465278144458461184" xr:uid="{F63495DA-9888-4CA1-84D6-6CF2981F7587}"/>
    <hyperlink ref="U2620" r:id="rId3432" location="!/upscpractice/status/1465282033815638020" xr:uid="{555DF600-6F6A-4D68-924D-3528F33AE386}"/>
    <hyperlink ref="U2621" r:id="rId3433" location="!/upscpractice/status/1465285713226878980" xr:uid="{B07CEB73-CE58-4847-989E-94EAF3932D35}"/>
    <hyperlink ref="U2622" r:id="rId3434" location="!/upscpractice/status/1465289599362740241" xr:uid="{FB8DD849-101C-486A-920B-C61C886C11A1}"/>
    <hyperlink ref="U2623" r:id="rId3435" location="!/upscpractice/status/1465293254811865088" xr:uid="{28B9C03A-AFF0-4D3A-9EA5-5AFBED9D7750}"/>
    <hyperlink ref="U2624" r:id="rId3436" location="!/upscpractice/status/1465297178084220934" xr:uid="{09F851F1-72A7-4A19-B591-A5CB7EC9ECA4}"/>
    <hyperlink ref="U2625" r:id="rId3437" location="!/deadlifter93/status/1465297179896070153" xr:uid="{FDECC834-71EB-45C8-9181-80424FC3E82F}"/>
    <hyperlink ref="U2626" r:id="rId3438" location="!/tcsinterview/status/1465202655664422916" xr:uid="{AC9EEAA5-736F-4B9E-892C-295977623DC7}"/>
    <hyperlink ref="U2627" r:id="rId3439" location="!/tcsinterview/status/1465206423525249026" xr:uid="{07A7CB89-89FA-48BE-B021-BA3B3466A08E}"/>
    <hyperlink ref="U2628" r:id="rId3440" location="!/tcsinterview/status/1465210207018049536" xr:uid="{9C982B04-C75A-48E4-8257-56D8ABE83C30}"/>
    <hyperlink ref="U2629" r:id="rId3441" location="!/tcsinterview/status/1465225299587653632" xr:uid="{0F008047-97DC-458A-A35C-39D8ABF5B12E}"/>
    <hyperlink ref="U2630" r:id="rId3442" location="!/tcsinterview/status/1465236761110626305" xr:uid="{827D5427-E8B8-40C5-A3B5-67DC013D515B}"/>
    <hyperlink ref="U2631" r:id="rId3443" location="!/tcsinterview/status/1465251889621225473" xr:uid="{BD139B85-1215-4E61-BABD-85EAEC11817A}"/>
    <hyperlink ref="U2632" r:id="rId3444" location="!/tcsinterview/status/1465259371101769735" xr:uid="{E6F4F38A-5CC1-4BA9-AA1D-7D9CFA0D37C3}"/>
    <hyperlink ref="U2633" r:id="rId3445" location="!/tcsinterview/status/1465266920970719233" xr:uid="{87C2D1A6-231F-40E1-818C-598F13AD57BB}"/>
    <hyperlink ref="U2634" r:id="rId3446" location="!/tcsinterview/status/1465270671945375744" xr:uid="{C68FB05A-77D2-44E6-A918-8AB11B745878}"/>
    <hyperlink ref="U2635" r:id="rId3447" location="!/tcsinterview/status/1465274530729975815" xr:uid="{8E2D16E0-8DB2-4E9C-B2D7-4EDEA2152CC5}"/>
    <hyperlink ref="U2636" r:id="rId3448" location="!/tcsinterview/status/1465278148950568968" xr:uid="{5CBEFA78-27DF-4D9B-A60B-C71FAD05D5B8}"/>
    <hyperlink ref="U2637" r:id="rId3449" location="!/tcsinterview/status/1465282037233987585" xr:uid="{D41F170E-9D4A-41BD-AB52-0D2BAD5014AD}"/>
    <hyperlink ref="U2638" r:id="rId3450" location="!/tcsinterview/status/1465285716997545985" xr:uid="{7ACFC8E5-E8A7-47B9-B671-6552C9ADBCD7}"/>
    <hyperlink ref="U2639" r:id="rId3451" location="!/tcsinterview/status/1465297184103055366" xr:uid="{7B398344-DF68-49E5-A994-6C31AA72230E}"/>
    <hyperlink ref="U2640" r:id="rId3452" location="!/74fbs/status/1465296887280373767" xr:uid="{A711EF26-E410-47D2-9F3D-11D83DA65BD3}"/>
    <hyperlink ref="U2641" r:id="rId3453" location="!/74fbs/status/1465297188410384384" xr:uid="{52A92A05-4878-4E44-B81B-0119B33B45F5}"/>
    <hyperlink ref="U2642" r:id="rId3454" location="!/hemoans_drino/status/1465297214616571905" xr:uid="{B954BED1-0C06-4988-9F2F-2114D7962679}"/>
    <hyperlink ref="U2643" r:id="rId3455" location="!/f_lab_niigata/status/1465208589035859970" xr:uid="{5EAA335E-EA13-4176-94C9-0B55300C620D}"/>
    <hyperlink ref="U2644" r:id="rId3456" location="!/f_lab_niigata/status/1465297255422783488" xr:uid="{9AB907AD-FBD4-4096-B2FF-725A3ADDC34B}"/>
    <hyperlink ref="U2645" r:id="rId3457" location="!/cryptobetu/status/1465297278625738754" xr:uid="{B6D0C191-E2DC-43C0-B306-EFAF714B1829}"/>
    <hyperlink ref="U2646" r:id="rId3458" location="!/dragovich26/status/1465215328603066368" xr:uid="{16B49086-2F56-4B41-952C-2867738891FC}"/>
    <hyperlink ref="U2647" r:id="rId3459" location="!/dragovich26/status/1465215328603066368" xr:uid="{AA4FA4B6-4909-4046-B4C8-4BB48093A572}"/>
    <hyperlink ref="U2648" r:id="rId3460" location="!/dragovich26/status/1465222125996937221" xr:uid="{073B535E-9CDC-4B9C-BFF1-197EBB629885}"/>
    <hyperlink ref="U2649" r:id="rId3461" location="!/dragovich26/status/1465222125996937221" xr:uid="{109B55C1-9DBB-47B9-AD09-319A5F9AFFD1}"/>
    <hyperlink ref="U2650" r:id="rId3462" location="!/dragovich26/status/1465222125996937221" xr:uid="{5EB31E3B-B91A-46C0-98DF-5B259FF7CF60}"/>
    <hyperlink ref="U2651" r:id="rId3463" location="!/dragovich26/status/1465297282027372547" xr:uid="{AFF7BC2C-1033-47EF-BE79-8B7E538577AD}"/>
    <hyperlink ref="U2652" r:id="rId3464" location="!/jmga1961/status/1465297324431876100" xr:uid="{06875409-5E95-4A0A-BBF4-9CD174737EF3}"/>
    <hyperlink ref="U2653" r:id="rId3465" location="!/infidels888/status/1465297330496626689" xr:uid="{A9A2DC53-8607-4FF9-BF02-51B39FF32C57}"/>
    <hyperlink ref="U2654" r:id="rId3466" location="!/parmy_singh/status/1465297347026501644" xr:uid="{7BE38BC1-63C9-4A93-92E1-A72B57A339D5}"/>
    <hyperlink ref="U2655" r:id="rId3467" location="!/parmy_singh/status/1465297347026501644" xr:uid="{DC373D15-4E20-4452-9713-8156F5AC1095}"/>
    <hyperlink ref="U2656" r:id="rId3468" location="!/itome100028/status/1465279404225941508" xr:uid="{E416F384-EF26-4790-B26E-1B0BDBB348AB}"/>
    <hyperlink ref="U2657" r:id="rId3469" location="!/cowyfit/status/1465297364722216963" xr:uid="{38CC2341-ED33-4B35-922A-53D67D466814}"/>
    <hyperlink ref="U2658" r:id="rId3470" location="!/kekeniea/status/1465297488273838084" xr:uid="{8A5EE440-974D-4561-9509-552B85BD1FB1}"/>
    <hyperlink ref="U2659" r:id="rId3471" location="!/im_fo9/status/1465296884457693201" xr:uid="{46213902-B095-4FA4-B754-C8BB419AC73A}"/>
    <hyperlink ref="U2660" r:id="rId3472" location="!/presidentboxing/status/1465297512722485250" xr:uid="{23E2EB03-B8C0-4B77-A5A7-183EF104345B}"/>
    <hyperlink ref="U2661" r:id="rId3473" location="!/europe_mma/status/1465297537968091136" xr:uid="{0A687AB1-22D6-4E06-9C5C-D967834435FB}"/>
    <hyperlink ref="U2662" r:id="rId3474" location="!/krauss_kvin/status/1465297626107154435" xr:uid="{79E2DEE4-E909-446F-B667-C163FC4A8CF6}"/>
    <hyperlink ref="U2663" r:id="rId3475" location="!/dewa_bcrypto/status/1465297742813560833" xr:uid="{248E67C7-8635-4697-89C1-2A846DA83228}"/>
    <hyperlink ref="U2664" r:id="rId3476" location="!/dewa_bcrypto/status/1465297769455779842" xr:uid="{FC3E0EC5-87E1-4EBB-924C-276788196FED}"/>
    <hyperlink ref="U2665" r:id="rId3477" location="!/dewa_bcrypto/status/1465297742813560833" xr:uid="{E247A8F0-B290-40F4-AC44-6DD239D708D4}"/>
    <hyperlink ref="U2666" r:id="rId3478" location="!/dewa_bcrypto/status/1465297769455779842" xr:uid="{B706B631-6EB8-4A4E-88C5-BBB7DE3A697B}"/>
    <hyperlink ref="U2667" r:id="rId3479" location="!/surfsumatra/status/1465296797346066435" xr:uid="{44902C01-D850-4355-BE84-B949416DE124}"/>
    <hyperlink ref="U2668" r:id="rId3480" location="!/dewa_bcrypto/status/1465297769455779842" xr:uid="{8E11474A-595C-4DDA-AD06-5C12C1D69F70}"/>
    <hyperlink ref="U2669" r:id="rId3481" location="!/dewa_bcrypto/status/1465297708327915530" xr:uid="{C96D4EB7-C0C2-474E-869E-5540CBD8996A}"/>
    <hyperlink ref="U2670" r:id="rId3482" location="!/ishjitsu/status/1465297772895162369" xr:uid="{0D36F63B-2AE4-4C16-830E-C9F67FE690BE}"/>
    <hyperlink ref="U2671" r:id="rId3483" location="!/a91636/status/1465297824434765829" xr:uid="{6F4AE403-70FD-43AE-A3F7-0096651A0686}"/>
    <hyperlink ref="U2672" r:id="rId3484" location="!/bowgli92/status/1465297299530207235" xr:uid="{0F4802B3-DE0B-45A6-8AA3-F4B3BFB8049A}"/>
    <hyperlink ref="U2673" r:id="rId3485" location="!/bowgli92/status/1465297831745540100" xr:uid="{8FBB2079-1787-4833-841C-EDA76EB7B8B7}"/>
    <hyperlink ref="U2674" r:id="rId3486" location="!/packm93m/status/1465297541076029443" xr:uid="{6FFB8F34-9ABA-4728-AF38-452C9B377452}"/>
    <hyperlink ref="U2675" r:id="rId3487" location="!/moulayougo92/status/1465297871004213248" xr:uid="{FAD0B32E-6E1B-4497-80CF-4140C9E2344B}"/>
    <hyperlink ref="U2676" r:id="rId3488" location="!/dunn0428/status/1465297991271870466" xr:uid="{6AA248A7-0D89-4115-9BFF-6AE7842C27DA}"/>
    <hyperlink ref="U2677" r:id="rId3489" location="!/iewefed/status/1465298120036823045" xr:uid="{7217B049-A6A5-4F66-AB47-67BB88DF1977}"/>
    <hyperlink ref="U2678" r:id="rId3490" location="!/iewefed/status/1465298120036823045" xr:uid="{C55D9CB3-5A0C-44AF-9869-8FD0449907C0}"/>
    <hyperlink ref="U2679" r:id="rId3491" location="!/iewefed/status/1465298120036823045" xr:uid="{9D6EE168-DA26-4A06-B6BD-6CA0C3BC9C9B}"/>
    <hyperlink ref="U2680" r:id="rId3492" location="!/iewefed/status/1465298120036823045" xr:uid="{46DAE019-1C01-4AD9-80AF-A75BFB067079}"/>
    <hyperlink ref="U2681" r:id="rId3493" location="!/iewefed/status/1465298120036823045" xr:uid="{DA9512FE-A09A-46D9-B49A-6A1C861EDE45}"/>
    <hyperlink ref="U2682" r:id="rId3494" location="!/teepkickk/status/1465211362947174404" xr:uid="{2A4C605B-8857-43C1-B2E8-4292E31A9D4D}"/>
    <hyperlink ref="U2683" r:id="rId3495" location="!/rileyradford_/status/1465298152819347459" xr:uid="{A8B64B73-4A91-49DE-9EB9-C22452D68589}"/>
    <hyperlink ref="U2684" r:id="rId3496" location="!/rileyradford_/status/1465274388454903818" xr:uid="{A434AE16-7F9D-4378-8A60-8FB8DB72A643}"/>
    <hyperlink ref="U2685" r:id="rId3497" location="!/rileyradford_/status/1465274388454903818" xr:uid="{011A95B2-42A7-4635-BBCA-702A6E992266}"/>
    <hyperlink ref="U2686" r:id="rId3498" location="!/scotty2long/status/1465298176269815814" xr:uid="{79A1A40C-8B1F-4B18-8B4E-FECFDB96CE10}"/>
    <hyperlink ref="U2687" r:id="rId3499" location="!/zen_sekai88/status/1465298176282267650" xr:uid="{51BB7B63-FFD2-48AE-ABAB-65495612CAE6}"/>
    <hyperlink ref="U2688" r:id="rId3500" location="!/lasueur_off/status/1465271726154166276" xr:uid="{B914C116-B068-497A-95F1-AD3255FCE594}"/>
    <hyperlink ref="U2689" r:id="rId3501" location="!/lasueur_off/status/1465281697755410432" xr:uid="{02BBFFDC-0385-42B8-9D84-7953DAF6F6FB}"/>
    <hyperlink ref="U2690" r:id="rId3502" location="!/cassius__92/status/1465273092578717696" xr:uid="{61403077-9EB4-4B66-96B3-862CCFBD9357}"/>
    <hyperlink ref="U2691" r:id="rId3503" location="!/cassius__92/status/1465298202635157506" xr:uid="{BF815F50-EBB8-4209-819A-3CFAD157C873}"/>
    <hyperlink ref="U2692" r:id="rId3504" location="!/polishprincemma/status/1465245353574342661" xr:uid="{981F1EF7-6051-460A-B3B4-81E05E0E83A6}"/>
    <hyperlink ref="U2693" r:id="rId3505" location="!/polishprincemma/status/1465245365209337860" xr:uid="{4CA74118-9BCC-4DCE-A553-7958ABF1C33F}"/>
    <hyperlink ref="U2694" r:id="rId3506" location="!/polishprincemma/status/1465245402500849665" xr:uid="{B89671E7-68F1-49E4-AFFD-C21B7DCAFA17}"/>
    <hyperlink ref="U2695" r:id="rId3507" location="!/armenia__mma/status/1465272678445686785" xr:uid="{8262D5D9-A038-44FD-A9A5-58B53E79BEFA}"/>
    <hyperlink ref="U2696" r:id="rId3508" location="!/polishprincemma/status/1465298264899702793" xr:uid="{96E4D38E-EE50-49D8-8B03-5FBDC83A943E}"/>
    <hyperlink ref="U2697" r:id="rId3509" location="!/polishprincemma/status/1465245353574342661" xr:uid="{E355A703-6D60-4175-BE69-A8762AD75F24}"/>
    <hyperlink ref="U2698" r:id="rId3510" location="!/polishprincemma/status/1465245353574342661" xr:uid="{DC58A87A-3C63-40AE-B576-9B467DD87733}"/>
    <hyperlink ref="U2699" r:id="rId3511" location="!/polishprincemma/status/1465245402500849665" xr:uid="{80EBFD15-E168-45D1-834F-F56A745B989C}"/>
    <hyperlink ref="U2700" r:id="rId3512" location="!/deathpunchgame/status/1465221237618130948" xr:uid="{761CD5A1-7AB1-4DD0-AA73-95C32A1483D5}"/>
    <hyperlink ref="U2701" r:id="rId3513" location="!/gerggardniller1/status/1465298308209856517" xr:uid="{F3EE1114-6DA4-4305-9F1E-6EDF35CC5EED}"/>
    <hyperlink ref="U2702" r:id="rId3514" location="!/deusdaguerra___/status/1465268711410081795" xr:uid="{917AEE12-9FE2-42D3-B671-0B63709E997D}"/>
    <hyperlink ref="U2703" r:id="rId3515" location="!/deusdaguerra___/status/1465298350853570560" xr:uid="{970229A6-648E-42C5-8299-32310BB7A95A}"/>
    <hyperlink ref="U2704" r:id="rId3516" location="!/mmahojepodcast/status/1465298362878599169" xr:uid="{119FCBBD-137A-441F-AADD-EEDBEEE6CA99}"/>
    <hyperlink ref="U2705" r:id="rId3517" location="!/meaggypants/status/1465298374878498822" xr:uid="{74FFF615-35E7-4E88-A79A-0448DA27163A}"/>
    <hyperlink ref="U2706" r:id="rId3518" location="!/jivites40705454/status/1465289610716594176" xr:uid="{FB4E7295-1216-4007-A473-9D5CC5050DED}"/>
    <hyperlink ref="U2707" r:id="rId3519" location="!/jivites40705454/status/1465289610716594176" xr:uid="{0AF21E44-A2A8-4ADF-A20F-D96831E96949}"/>
    <hyperlink ref="U2708" r:id="rId3520" location="!/jivites40705454/status/1465298405819760648" xr:uid="{A1D99623-AF5A-47C6-9383-3ECBFA4971A8}"/>
    <hyperlink ref="U2709" r:id="rId3521" location="!/tomsmetaverse/status/1465298418876755971" xr:uid="{3DE9A3A2-C1FD-4BE4-B3A7-D976C6F9D770}"/>
    <hyperlink ref="U2710" r:id="rId3522" location="!/tomsmetaverse/status/1465298418876755971" xr:uid="{06173E8E-997B-4315-BE65-882D7D7705AF}"/>
    <hyperlink ref="U2711" r:id="rId3523" location="!/mmanews_com/status/1465200279301804034" xr:uid="{2F5476C4-2F9B-4F98-9A2A-4184D327BB53}"/>
    <hyperlink ref="U2712" r:id="rId3524" location="!/harveyleonardd/status/1465298567480983566" xr:uid="{57F1C4C2-5E29-4512-9C41-D848C99F9629}"/>
    <hyperlink ref="U2713" r:id="rId3525" location="!/mmajunkie/status/1465232832956182529" xr:uid="{D136A0F0-A990-4E9F-8459-78E4765D4250}"/>
    <hyperlink ref="U2714" r:id="rId3526" location="!/hana2360/status/1465296597525405698" xr:uid="{7B81E38C-AED0-4481-9921-76F73FD25779}"/>
    <hyperlink ref="U2715" r:id="rId3527" location="!/hana2360/status/1465297277912817669" xr:uid="{9B08BDA2-12B6-4D9C-8087-49D80AC90674}"/>
    <hyperlink ref="U2716" r:id="rId3528" location="!/hana2360/status/1465298604705337348" xr:uid="{AD6A9738-F308-42D4-9CC3-BEE66998E7E0}"/>
    <hyperlink ref="U2717" r:id="rId3529" location="!/fau1in/status/1465298606064295942" xr:uid="{CEFA42FD-10F2-4E0E-A395-ED4ECCE59A87}"/>
    <hyperlink ref="U2718" r:id="rId3530" location="!/zuian4410/status/1465298712176246785" xr:uid="{8061C36D-9355-47CA-BAD9-9553097D7460}"/>
    <hyperlink ref="U2719" r:id="rId3531" location="!/fau1in/status/1465297843774709760" xr:uid="{FECAA4AD-9210-423F-BEBB-EE4D9D760D80}"/>
    <hyperlink ref="U2720" r:id="rId3532" location="!/busydreamingg/status/1465298717590925317" xr:uid="{9339A8BF-1D14-4784-8EDB-E6F0160B1B50}"/>
    <hyperlink ref="U2721" r:id="rId3533" location="!/annasazin/status/1465298884373086208" xr:uid="{240236FE-18D2-4A65-BC23-BB205DB96FF9}"/>
    <hyperlink ref="U2722" r:id="rId3534" location="!/8_yfm_ufc/status/1465240559371505668" xr:uid="{8F4AD207-632F-47EE-BBD1-1453F5FCBECE}"/>
    <hyperlink ref="U2723" r:id="rId3535" location="!/8_yfm_ufc/status/1465240635519111178" xr:uid="{98DD97E1-A7F5-49A7-972C-20A72440B62A}"/>
    <hyperlink ref="U2724" r:id="rId3536" location="!/8_yfm_ufc/status/1465273649762476035" xr:uid="{CB1A413C-773C-4900-AA05-D4B1C4B0C5E1}"/>
    <hyperlink ref="U2725" r:id="rId3537" location="!/8_yfm_ufc/status/1465289975017009152" xr:uid="{F3CBFC18-8A47-41E5-B5D9-3AE4B612D618}"/>
    <hyperlink ref="U2726" r:id="rId3538" location="!/8_yfm_ufc/status/1465290040234295300" xr:uid="{3E80280D-6836-4A8D-983D-ED1CEAE2466E}"/>
    <hyperlink ref="U2727" r:id="rId3539" location="!/8_yfm_ufc/status/1465292074761162752" xr:uid="{4D54587F-EEE3-4AC9-8B3D-EFD2F517AB87}"/>
    <hyperlink ref="U2728" r:id="rId3540" location="!/8_yfm_ufc/status/1465298887795568645" xr:uid="{E0DD5B28-795F-47D9-96A0-EA7FE0DE7604}"/>
    <hyperlink ref="U2729" r:id="rId3541" location="!/wmtyufc4/status/1465298947694551045" xr:uid="{45A99092-E096-42A2-AAF5-BA631ECBD93E}"/>
    <hyperlink ref="U2730" r:id="rId3542" location="!/wmtyufc2/status/1465298962798284808" xr:uid="{FEE43824-62F0-43B5-832C-A016E8EFD832}"/>
    <hyperlink ref="U2731" r:id="rId3543" location="!/wmtyufc1/status/1465298968032825344" xr:uid="{0D8DE380-D1DC-46FB-8A93-2D7BB902046A}"/>
    <hyperlink ref="U2732" r:id="rId3544" location="!/wmtyufc5/status/1465298969454649350" xr:uid="{7DE2A26D-82F0-4023-A360-B6703ED569C1}"/>
    <hyperlink ref="U2733" r:id="rId3545" location="!/wmtyufc3/status/1465299014409195522" xr:uid="{51E1255A-4DD3-4C6B-A044-08AA9A4B5B09}"/>
    <hyperlink ref="U2734" r:id="rId3546" location="!/lalawoodd/status/1465299050970845186" xr:uid="{2D8646F5-D70C-4429-9DB0-113C817F8D90}"/>
    <hyperlink ref="U2735" r:id="rId3547" location="!/lalawoodd/status/1465299050970845186" xr:uid="{1A696105-7B6D-4B1C-9A06-4592EAD4AFA9}"/>
    <hyperlink ref="U2736" r:id="rId3548" location="!/lalawoodd/status/1465299050970845186" xr:uid="{74C6B411-AE2E-4CE8-94F0-D84743E6EE3A}"/>
    <hyperlink ref="U2737" r:id="rId3549" location="!/luckiestlilies/status/1465299080213504002" xr:uid="{3FF49748-2700-46C7-9714-20FA9269249F}"/>
    <hyperlink ref="U2738" r:id="rId3550" location="!/ufcinforma/status/1465298664583278594" xr:uid="{19ADAA4A-C765-4A56-B09B-BCF99223A1F9}"/>
    <hyperlink ref="U2739" r:id="rId3551" location="!/herson_herbster/status/1465299102074343442" xr:uid="{90B43E30-57E0-4C29-B5BE-A0F6A872F5B0}"/>
    <hyperlink ref="U2740" r:id="rId3552" location="!/lianataylor3/status/1465299111498813443" xr:uid="{8ECDE96B-D48B-43AA-BAE7-998753506437}"/>
    <hyperlink ref="U2741" r:id="rId3553" location="!/iamretrsuleiman/status/1465299162539466756" xr:uid="{9D10653B-3C4D-4ABD-92D0-0E4CA7C503ED}"/>
    <hyperlink ref="U2742" r:id="rId3554" location="!/judas_1994/status/1465263710918742020" xr:uid="{AE788975-3F98-4213-80D0-C2E4FF0B2272}"/>
    <hyperlink ref="U2743" r:id="rId3555" location="!/judas_1994/status/1465263732057989120" xr:uid="{99F5DC5C-11A1-4EE8-8010-7F83E21EC005}"/>
    <hyperlink ref="U2744" r:id="rId3556" location="!/simran20761/status/1465299182432886791" xr:uid="{9DE3C5C8-AD81-49DD-BEAD-11EA46AC1B66}"/>
    <hyperlink ref="U2745" r:id="rId3557" location="!/judas_1994/status/1465263710918742020" xr:uid="{20B45400-6E11-4045-AA26-02A712B391E3}"/>
    <hyperlink ref="U2746" r:id="rId3558" location="!/judas_1994/status/1465263732057989120" xr:uid="{9BF967FC-3791-4B24-99A3-47592F8FAEAC}"/>
    <hyperlink ref="U2747" r:id="rId3559" location="!/simran20761/status/1465299182432886791" xr:uid="{1E23C614-8D66-4FD1-9951-ED98327867E3}"/>
    <hyperlink ref="U2748" r:id="rId3560" location="!/judas_1994/status/1465263710918742020" xr:uid="{81C5C4E0-60E3-4EED-8568-A1B249DA349F}"/>
    <hyperlink ref="U2749" r:id="rId3561" location="!/judas_1994/status/1465263732057989120" xr:uid="{8A984C8F-10BE-4F4B-9EF0-BE7666DDA740}"/>
    <hyperlink ref="U2750" r:id="rId3562" location="!/simran20761/status/1465299182432886791" xr:uid="{288E9BA2-290E-4AF9-9385-A525A4FE8A35}"/>
    <hyperlink ref="U2751" r:id="rId3563" location="!/judas_1994/status/1465263710918742020" xr:uid="{798ABFC6-E13F-4414-87C9-11D1330C023F}"/>
    <hyperlink ref="U2752" r:id="rId3564" location="!/judas_1994/status/1465263732057989120" xr:uid="{463B819A-4AD4-40DF-82A2-27294080EEAB}"/>
    <hyperlink ref="U2753" r:id="rId3565" location="!/simran20761/status/1465299182432886791" xr:uid="{BE052A90-8BD9-4884-B508-12FB566880AD}"/>
    <hyperlink ref="U2754" r:id="rId3566" location="!/judas_1994/status/1465263710918742020" xr:uid="{9CCE9F6E-2A44-453A-AEE2-DF20C7FB8433}"/>
    <hyperlink ref="U2755" r:id="rId3567" location="!/judas_1994/status/1465263732057989120" xr:uid="{628EB517-8F0C-476F-BBEE-489F13AB0E99}"/>
    <hyperlink ref="U2756" r:id="rId3568" location="!/simran20761/status/1465299182432886791" xr:uid="{A31C4A6F-9C7D-49FC-A016-983CCEA7279E}"/>
    <hyperlink ref="U2757" r:id="rId3569" location="!/simran20761/status/1465299182432886791" xr:uid="{5BF4E87C-BA9D-4C8A-8639-2E12B32A4424}"/>
    <hyperlink ref="U2758" r:id="rId3570" location="!/caekx/status/1465299185834639367" xr:uid="{6F7D3DC4-A010-41E1-BC11-1B73FA8B441F}"/>
    <hyperlink ref="U2759" r:id="rId3571" location="!/htsony/status/1465270395481722883" xr:uid="{81EF2C83-7252-49E1-A023-28447AECB518}"/>
    <hyperlink ref="U2760" r:id="rId3572" location="!/jadebigwinsxx/status/1465299222211616778" xr:uid="{7B3B297B-E653-4D3E-B24A-239E95648DDD}"/>
  </hyperlinks>
  <pageMargins left="0.7" right="0.7" top="0.75" bottom="0.75" header="0.3" footer="0.3"/>
  <pageSetup orientation="portrait" verticalDpi="0" r:id="rId3573"/>
  <legacyDrawing r:id="rId3574"/>
  <tableParts count="1">
    <tablePart r:id="rId3575"/>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V2092"/>
  <sheetViews>
    <sheetView tabSelected="1" workbookViewId="0">
      <pane xSplit="1" ySplit="2" topLeftCell="B108" activePane="bottomRight" state="frozen"/>
      <selection pane="topRight" activeCell="B1" sqref="B1"/>
      <selection pane="bottomLeft" activeCell="A3" sqref="A3"/>
      <selection pane="bottomRight" activeCell="B1" sqref="B1"/>
    </sheetView>
  </sheetViews>
  <sheetFormatPr defaultRowHeight="15" x14ac:dyDescent="0.25"/>
  <cols>
    <col min="1" max="1" width="9.140625" style="1"/>
    <col min="2" max="2" width="11.7109375" customWidth="1"/>
    <col min="3" max="3" width="7.85546875" customWidth="1"/>
    <col min="4" max="4" width="8.5703125" customWidth="1"/>
    <col min="5" max="5" width="6.7109375" customWidth="1"/>
    <col min="6" max="6" width="9.85546875" customWidth="1"/>
    <col min="7" max="7" width="7.7109375" customWidth="1"/>
    <col min="8" max="8" width="11" customWidth="1"/>
    <col min="9" max="9" width="8.5703125" customWidth="1"/>
    <col min="10" max="10" width="9.7109375" style="3" customWidth="1"/>
    <col min="11" max="11" width="10.5703125" customWidth="1"/>
    <col min="12" max="12" width="9.140625" customWidth="1"/>
    <col min="13" max="13" width="9.140625" hidden="1" customWidth="1"/>
    <col min="14" max="15" width="4.28515625" hidden="1" customWidth="1"/>
    <col min="16" max="16" width="10.28515625" hidden="1" customWidth="1"/>
    <col min="17" max="17" width="6.42578125" hidden="1" customWidth="1"/>
    <col min="18" max="18" width="8.28515625" hidden="1" customWidth="1"/>
    <col min="19" max="19" width="9.5703125" customWidth="1"/>
    <col min="20" max="20" width="9.28515625" customWidth="1"/>
    <col min="21" max="21" width="9.5703125" customWidth="1"/>
    <col min="22" max="24" width="14.28515625" customWidth="1"/>
    <col min="25" max="25" width="11.85546875" customWidth="1"/>
    <col min="26" max="26" width="14.42578125" customWidth="1"/>
    <col min="27" max="27" width="18.28515625" style="3" customWidth="1"/>
    <col min="28" max="28" width="5" style="3" hidden="1" customWidth="1"/>
    <col min="29" max="29" width="16" style="6" hidden="1" customWidth="1"/>
    <col min="30" max="30" width="16" style="2" customWidth="1"/>
    <col min="31" max="31" width="11.5703125" style="3" customWidth="1"/>
    <col min="32" max="32" width="12" style="3" customWidth="1"/>
    <col min="33" max="33" width="9.7109375" style="3" customWidth="1"/>
    <col min="34" max="34" width="11.42578125" style="3" customWidth="1"/>
    <col min="35" max="35" width="18.140625" customWidth="1"/>
    <col min="36" max="36" width="10.5703125" customWidth="1"/>
    <col min="37" max="37" width="10.7109375" customWidth="1"/>
    <col min="38" max="38" width="7.42578125" customWidth="1"/>
    <col min="39" max="39" width="8.140625" customWidth="1"/>
    <col min="40" max="40" width="16.5703125" customWidth="1"/>
    <col min="41" max="42" width="16.140625" customWidth="1"/>
    <col min="43" max="43" width="15.140625" customWidth="1"/>
  </cols>
  <sheetData>
    <row r="1" spans="1:48" x14ac:dyDescent="0.25">
      <c r="B1" s="1"/>
      <c r="C1" s="23" t="s">
        <v>39</v>
      </c>
      <c r="D1" s="16"/>
      <c r="E1" s="16"/>
      <c r="F1" s="16"/>
      <c r="G1" s="16"/>
      <c r="H1" s="16"/>
      <c r="I1" s="25" t="s">
        <v>43</v>
      </c>
      <c r="J1" s="24"/>
      <c r="K1" s="24"/>
      <c r="L1" s="24"/>
      <c r="M1" s="27" t="s">
        <v>44</v>
      </c>
      <c r="N1" s="26"/>
      <c r="O1" s="26"/>
      <c r="P1" s="26"/>
      <c r="Q1" s="26"/>
      <c r="R1" s="26"/>
      <c r="S1" s="22" t="s">
        <v>42</v>
      </c>
      <c r="T1" s="19"/>
      <c r="U1" s="20"/>
      <c r="V1" s="21"/>
      <c r="W1" s="19"/>
      <c r="X1" s="19"/>
      <c r="Y1" s="19"/>
      <c r="Z1" s="19"/>
      <c r="AA1" s="19"/>
      <c r="AB1" s="28" t="s">
        <v>40</v>
      </c>
      <c r="AC1" s="18"/>
      <c r="AD1" s="29" t="s">
        <v>41</v>
      </c>
      <c r="AE1"/>
      <c r="AF1"/>
      <c r="AG1"/>
      <c r="AH1"/>
    </row>
    <row r="2" spans="1:48" ht="30" customHeight="1" x14ac:dyDescent="0.25">
      <c r="A2" s="11" t="s">
        <v>5</v>
      </c>
      <c r="B2" t="s">
        <v>18795</v>
      </c>
      <c r="C2" s="8" t="s">
        <v>2</v>
      </c>
      <c r="D2" s="8" t="s">
        <v>8</v>
      </c>
      <c r="E2" s="9" t="s">
        <v>45</v>
      </c>
      <c r="F2" s="10" t="s">
        <v>4</v>
      </c>
      <c r="G2" s="8" t="s">
        <v>48</v>
      </c>
      <c r="H2" s="8" t="s">
        <v>11</v>
      </c>
      <c r="I2" s="8" t="s">
        <v>46</v>
      </c>
      <c r="J2" s="8" t="s">
        <v>47</v>
      </c>
      <c r="K2" s="8" t="s">
        <v>77</v>
      </c>
      <c r="L2" s="8" t="s">
        <v>10</v>
      </c>
      <c r="M2" s="8" t="s">
        <v>27</v>
      </c>
      <c r="N2" s="8" t="s">
        <v>15</v>
      </c>
      <c r="O2" s="8" t="s">
        <v>16</v>
      </c>
      <c r="P2" s="8" t="s">
        <v>13</v>
      </c>
      <c r="Q2" s="8" t="s">
        <v>28</v>
      </c>
      <c r="R2" s="8" t="s">
        <v>29</v>
      </c>
      <c r="S2" s="13" t="s">
        <v>31</v>
      </c>
      <c r="T2" s="13" t="s">
        <v>32</v>
      </c>
      <c r="U2" s="13" t="s">
        <v>33</v>
      </c>
      <c r="V2" s="13" t="s">
        <v>34</v>
      </c>
      <c r="W2" s="13" t="s">
        <v>35</v>
      </c>
      <c r="X2" s="13" t="s">
        <v>36</v>
      </c>
      <c r="Y2" s="13" t="s">
        <v>136</v>
      </c>
      <c r="Z2" s="13" t="s">
        <v>37</v>
      </c>
      <c r="AA2" s="13" t="s">
        <v>169</v>
      </c>
      <c r="AB2" s="11" t="s">
        <v>12</v>
      </c>
      <c r="AC2" s="11" t="s">
        <v>38</v>
      </c>
      <c r="AD2" s="8" t="s">
        <v>26</v>
      </c>
      <c r="AE2" s="13" t="s">
        <v>8507</v>
      </c>
      <c r="AF2" s="13" t="s">
        <v>8508</v>
      </c>
      <c r="AG2" s="13" t="s">
        <v>8509</v>
      </c>
      <c r="AH2" s="13" t="s">
        <v>8510</v>
      </c>
      <c r="AI2" s="13" t="s">
        <v>8511</v>
      </c>
      <c r="AJ2" s="13" t="s">
        <v>8512</v>
      </c>
      <c r="AK2" s="13" t="s">
        <v>8513</v>
      </c>
      <c r="AL2" s="13" t="s">
        <v>8514</v>
      </c>
      <c r="AM2" s="13" t="s">
        <v>8515</v>
      </c>
      <c r="AN2" s="13" t="s">
        <v>8516</v>
      </c>
      <c r="AO2" s="13" t="s">
        <v>8517</v>
      </c>
      <c r="AP2" s="13" t="s">
        <v>8518</v>
      </c>
      <c r="AQ2" s="13" t="s">
        <v>8519</v>
      </c>
      <c r="AR2" s="3"/>
      <c r="AS2" s="3"/>
    </row>
    <row r="3" spans="1:48" ht="41.45" customHeight="1" x14ac:dyDescent="0.25">
      <c r="A3" s="62" t="s">
        <v>188</v>
      </c>
      <c r="C3" s="63"/>
      <c r="D3" s="63"/>
      <c r="E3" s="64"/>
      <c r="F3" s="66"/>
      <c r="G3" s="100" t="s">
        <v>12022</v>
      </c>
      <c r="H3" s="63"/>
      <c r="I3" s="67"/>
      <c r="J3" s="68"/>
      <c r="K3" s="68"/>
      <c r="L3" s="67" t="s">
        <v>16166</v>
      </c>
      <c r="M3" s="71"/>
      <c r="N3" s="72"/>
      <c r="O3" s="72"/>
      <c r="P3" s="73"/>
      <c r="Q3" s="74"/>
      <c r="R3" s="74"/>
      <c r="S3" s="48"/>
      <c r="T3" s="48"/>
      <c r="U3" s="48"/>
      <c r="V3" s="48"/>
      <c r="W3" s="49"/>
      <c r="X3" s="49"/>
      <c r="Y3" s="50"/>
      <c r="Z3" s="49"/>
      <c r="AA3" s="49"/>
      <c r="AB3" s="69">
        <v>3</v>
      </c>
      <c r="AC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 s="70"/>
      <c r="AE3" s="76">
        <v>93</v>
      </c>
      <c r="AF3" s="76">
        <v>20</v>
      </c>
      <c r="AG3" s="76">
        <v>451</v>
      </c>
      <c r="AH3" s="76">
        <v>2503</v>
      </c>
      <c r="AI3" s="76"/>
      <c r="AJ3" s="76" t="s">
        <v>8520</v>
      </c>
      <c r="AK3" s="76" t="s">
        <v>10347</v>
      </c>
      <c r="AL3" s="76"/>
      <c r="AM3" s="76"/>
      <c r="AN3" s="78">
        <v>40911.01258101852</v>
      </c>
      <c r="AO3" s="76" t="s">
        <v>14075</v>
      </c>
      <c r="AP3" s="82" t="s">
        <v>14076</v>
      </c>
      <c r="AQ3" s="76" t="s">
        <v>66</v>
      </c>
      <c r="AR3" s="3"/>
      <c r="AS3" s="3"/>
    </row>
    <row r="4" spans="1:48" ht="41.45" customHeight="1" x14ac:dyDescent="0.25">
      <c r="A4" s="62" t="s">
        <v>1662</v>
      </c>
      <c r="C4" s="63"/>
      <c r="D4" s="63"/>
      <c r="E4" s="64"/>
      <c r="F4" s="66"/>
      <c r="G4" s="100" t="s">
        <v>12023</v>
      </c>
      <c r="H4" s="63"/>
      <c r="I4" s="67"/>
      <c r="J4" s="68"/>
      <c r="K4" s="68"/>
      <c r="L4" s="67" t="s">
        <v>16167</v>
      </c>
      <c r="M4" s="71"/>
      <c r="N4" s="72">
        <v>6573.15966796875</v>
      </c>
      <c r="O4" s="72">
        <v>3063.03564453125</v>
      </c>
      <c r="P4" s="73"/>
      <c r="Q4" s="74"/>
      <c r="R4" s="74"/>
      <c r="S4" s="84"/>
      <c r="T4" s="84"/>
      <c r="U4" s="84"/>
      <c r="V4" s="84"/>
      <c r="W4" s="50"/>
      <c r="X4" s="50"/>
      <c r="Y4" s="50"/>
      <c r="Z4" s="50"/>
      <c r="AA4" s="49"/>
      <c r="AB4" s="69">
        <v>4</v>
      </c>
      <c r="AC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 s="70"/>
      <c r="AE4" s="76">
        <v>564</v>
      </c>
      <c r="AF4" s="76">
        <v>13439</v>
      </c>
      <c r="AG4" s="76">
        <v>19881</v>
      </c>
      <c r="AH4" s="76">
        <v>13275</v>
      </c>
      <c r="AI4" s="76"/>
      <c r="AJ4" s="76" t="s">
        <v>8521</v>
      </c>
      <c r="AK4" s="76" t="s">
        <v>10348</v>
      </c>
      <c r="AL4" s="82" t="s">
        <v>11321</v>
      </c>
      <c r="AM4" s="76"/>
      <c r="AN4" s="78">
        <v>40954.951932870368</v>
      </c>
      <c r="AO4" s="76" t="s">
        <v>14075</v>
      </c>
      <c r="AP4" s="82" t="s">
        <v>14077</v>
      </c>
      <c r="AQ4" s="76" t="s">
        <v>65</v>
      </c>
      <c r="AR4" s="2"/>
      <c r="AS4" s="3"/>
      <c r="AT4" s="3"/>
      <c r="AU4" s="3"/>
      <c r="AV4" s="3"/>
    </row>
    <row r="5" spans="1:48" ht="41.45" customHeight="1" x14ac:dyDescent="0.25">
      <c r="A5" s="62" t="s">
        <v>189</v>
      </c>
      <c r="C5" s="63"/>
      <c r="D5" s="63"/>
      <c r="E5" s="64"/>
      <c r="F5" s="66"/>
      <c r="G5" s="100" t="s">
        <v>12024</v>
      </c>
      <c r="H5" s="63"/>
      <c r="I5" s="67"/>
      <c r="J5" s="68"/>
      <c r="K5" s="68"/>
      <c r="L5" s="67" t="s">
        <v>16168</v>
      </c>
      <c r="M5" s="71"/>
      <c r="N5" s="72">
        <v>2607.446044921875</v>
      </c>
      <c r="O5" s="72">
        <v>9157.744140625</v>
      </c>
      <c r="P5" s="73"/>
      <c r="Q5" s="74"/>
      <c r="R5" s="74"/>
      <c r="S5" s="84"/>
      <c r="T5" s="84"/>
      <c r="U5" s="84"/>
      <c r="V5" s="84"/>
      <c r="W5" s="50"/>
      <c r="X5" s="50"/>
      <c r="Y5" s="50"/>
      <c r="Z5" s="50"/>
      <c r="AA5" s="49"/>
      <c r="AB5" s="69">
        <v>5</v>
      </c>
      <c r="AC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 s="70"/>
      <c r="AE5" s="76">
        <v>1722</v>
      </c>
      <c r="AF5" s="76">
        <v>24829</v>
      </c>
      <c r="AG5" s="76">
        <v>36507</v>
      </c>
      <c r="AH5" s="76">
        <v>4920</v>
      </c>
      <c r="AI5" s="76"/>
      <c r="AJ5" s="76" t="s">
        <v>8522</v>
      </c>
      <c r="AK5" s="76" t="s">
        <v>10349</v>
      </c>
      <c r="AL5" s="82" t="s">
        <v>11322</v>
      </c>
      <c r="AM5" s="76"/>
      <c r="AN5" s="78">
        <v>40023.138460648152</v>
      </c>
      <c r="AO5" s="76" t="s">
        <v>14075</v>
      </c>
      <c r="AP5" s="82" t="s">
        <v>14078</v>
      </c>
      <c r="AQ5" s="76" t="s">
        <v>66</v>
      </c>
      <c r="AR5" s="2"/>
      <c r="AS5" s="3"/>
      <c r="AT5" s="3"/>
      <c r="AU5" s="3"/>
      <c r="AV5" s="3"/>
    </row>
    <row r="6" spans="1:48" ht="41.45" customHeight="1" x14ac:dyDescent="0.25">
      <c r="A6" s="62" t="s">
        <v>190</v>
      </c>
      <c r="C6" s="63"/>
      <c r="D6" s="63"/>
      <c r="E6" s="64"/>
      <c r="F6" s="66"/>
      <c r="G6" s="100" t="s">
        <v>12025</v>
      </c>
      <c r="H6" s="63"/>
      <c r="I6" s="67"/>
      <c r="J6" s="68"/>
      <c r="K6" s="68"/>
      <c r="L6" s="67" t="s">
        <v>16169</v>
      </c>
      <c r="M6" s="71"/>
      <c r="N6" s="72">
        <v>2814.539306640625</v>
      </c>
      <c r="O6" s="72">
        <v>6723.0947265625</v>
      </c>
      <c r="P6" s="73"/>
      <c r="Q6" s="74"/>
      <c r="R6" s="74"/>
      <c r="S6" s="84"/>
      <c r="T6" s="84"/>
      <c r="U6" s="84"/>
      <c r="V6" s="84"/>
      <c r="W6" s="50"/>
      <c r="X6" s="50"/>
      <c r="Y6" s="50"/>
      <c r="Z6" s="50"/>
      <c r="AA6" s="49"/>
      <c r="AB6" s="69">
        <v>6</v>
      </c>
      <c r="AC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 s="70"/>
      <c r="AE6" s="76">
        <v>2917</v>
      </c>
      <c r="AF6" s="76">
        <v>6963</v>
      </c>
      <c r="AG6" s="76">
        <v>27825</v>
      </c>
      <c r="AH6" s="76">
        <v>169653</v>
      </c>
      <c r="AI6" s="76"/>
      <c r="AJ6" s="76" t="s">
        <v>8523</v>
      </c>
      <c r="AK6" s="76" t="s">
        <v>10350</v>
      </c>
      <c r="AL6" s="82" t="s">
        <v>11323</v>
      </c>
      <c r="AM6" s="76"/>
      <c r="AN6" s="78">
        <v>41503.175775462965</v>
      </c>
      <c r="AO6" s="76" t="s">
        <v>14075</v>
      </c>
      <c r="AP6" s="82" t="s">
        <v>14079</v>
      </c>
      <c r="AQ6" s="76" t="s">
        <v>66</v>
      </c>
      <c r="AR6" s="2"/>
      <c r="AS6" s="3"/>
      <c r="AT6" s="3"/>
      <c r="AU6" s="3"/>
      <c r="AV6" s="3"/>
    </row>
    <row r="7" spans="1:48" ht="41.45" customHeight="1" x14ac:dyDescent="0.25">
      <c r="A7" s="62" t="s">
        <v>1663</v>
      </c>
      <c r="C7" s="63"/>
      <c r="D7" s="63"/>
      <c r="E7" s="64"/>
      <c r="F7" s="66"/>
      <c r="G7" s="100" t="s">
        <v>12026</v>
      </c>
      <c r="H7" s="63"/>
      <c r="I7" s="67"/>
      <c r="J7" s="68"/>
      <c r="K7" s="68"/>
      <c r="L7" s="67" t="s">
        <v>16170</v>
      </c>
      <c r="M7" s="71"/>
      <c r="N7" s="72">
        <v>3797.7041015625</v>
      </c>
      <c r="O7" s="72">
        <v>5101.2822265625</v>
      </c>
      <c r="P7" s="73"/>
      <c r="Q7" s="74"/>
      <c r="R7" s="74"/>
      <c r="S7" s="84"/>
      <c r="T7" s="84"/>
      <c r="U7" s="84"/>
      <c r="V7" s="84"/>
      <c r="W7" s="50"/>
      <c r="X7" s="50"/>
      <c r="Y7" s="50"/>
      <c r="Z7" s="50"/>
      <c r="AA7" s="49"/>
      <c r="AB7" s="69">
        <v>7</v>
      </c>
      <c r="AC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 s="70"/>
      <c r="AE7" s="76">
        <v>606</v>
      </c>
      <c r="AF7" s="76">
        <v>19070</v>
      </c>
      <c r="AG7" s="76">
        <v>95262</v>
      </c>
      <c r="AH7" s="76">
        <v>3</v>
      </c>
      <c r="AI7" s="76"/>
      <c r="AJ7" s="76" t="s">
        <v>8524</v>
      </c>
      <c r="AK7" s="76" t="s">
        <v>10351</v>
      </c>
      <c r="AL7" s="82" t="s">
        <v>11324</v>
      </c>
      <c r="AM7" s="76"/>
      <c r="AN7" s="78">
        <v>40304.7966087963</v>
      </c>
      <c r="AO7" s="76" t="s">
        <v>14075</v>
      </c>
      <c r="AP7" s="82" t="s">
        <v>14080</v>
      </c>
      <c r="AQ7" s="76" t="s">
        <v>65</v>
      </c>
      <c r="AR7" s="2"/>
      <c r="AS7" s="3"/>
      <c r="AT7" s="3"/>
      <c r="AU7" s="3"/>
      <c r="AV7" s="3"/>
    </row>
    <row r="8" spans="1:48" ht="41.45" customHeight="1" x14ac:dyDescent="0.25">
      <c r="A8" s="62" t="s">
        <v>1664</v>
      </c>
      <c r="C8" s="63"/>
      <c r="D8" s="63"/>
      <c r="E8" s="64"/>
      <c r="F8" s="66"/>
      <c r="G8" s="100" t="s">
        <v>12027</v>
      </c>
      <c r="H8" s="63"/>
      <c r="I8" s="67"/>
      <c r="J8" s="68"/>
      <c r="K8" s="68"/>
      <c r="L8" s="67" t="s">
        <v>16171</v>
      </c>
      <c r="M8" s="71"/>
      <c r="N8" s="72">
        <v>4420.21728515625</v>
      </c>
      <c r="O8" s="72">
        <v>5345.02392578125</v>
      </c>
      <c r="P8" s="73"/>
      <c r="Q8" s="74"/>
      <c r="R8" s="74"/>
      <c r="S8" s="84"/>
      <c r="T8" s="84"/>
      <c r="U8" s="84"/>
      <c r="V8" s="84"/>
      <c r="W8" s="50"/>
      <c r="X8" s="50"/>
      <c r="Y8" s="50"/>
      <c r="Z8" s="50"/>
      <c r="AA8" s="49"/>
      <c r="AB8" s="69">
        <v>8</v>
      </c>
      <c r="AC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 s="70"/>
      <c r="AE8" s="76">
        <v>765</v>
      </c>
      <c r="AF8" s="76">
        <v>663764</v>
      </c>
      <c r="AG8" s="76">
        <v>158940</v>
      </c>
      <c r="AH8" s="76">
        <v>1302</v>
      </c>
      <c r="AI8" s="76"/>
      <c r="AJ8" s="76" t="s">
        <v>8525</v>
      </c>
      <c r="AK8" s="76" t="s">
        <v>10352</v>
      </c>
      <c r="AL8" s="82" t="s">
        <v>11325</v>
      </c>
      <c r="AM8" s="76"/>
      <c r="AN8" s="78">
        <v>39782.933981481481</v>
      </c>
      <c r="AO8" s="76" t="s">
        <v>14075</v>
      </c>
      <c r="AP8" s="82" t="s">
        <v>14081</v>
      </c>
      <c r="AQ8" s="76" t="s">
        <v>65</v>
      </c>
      <c r="AR8" s="2"/>
      <c r="AS8" s="3"/>
      <c r="AT8" s="3"/>
      <c r="AU8" s="3"/>
      <c r="AV8" s="3"/>
    </row>
    <row r="9" spans="1:48" ht="41.45" customHeight="1" x14ac:dyDescent="0.25">
      <c r="A9" s="62" t="s">
        <v>191</v>
      </c>
      <c r="C9" s="63"/>
      <c r="D9" s="63"/>
      <c r="E9" s="64"/>
      <c r="F9" s="66"/>
      <c r="G9" s="100" t="s">
        <v>12028</v>
      </c>
      <c r="H9" s="63"/>
      <c r="I9" s="67"/>
      <c r="J9" s="68"/>
      <c r="K9" s="68"/>
      <c r="L9" s="67" t="s">
        <v>16172</v>
      </c>
      <c r="M9" s="71"/>
      <c r="N9" s="72">
        <v>2756.447509765625</v>
      </c>
      <c r="O9" s="72">
        <v>834.31719970703125</v>
      </c>
      <c r="P9" s="73"/>
      <c r="Q9" s="74"/>
      <c r="R9" s="74"/>
      <c r="S9" s="84"/>
      <c r="T9" s="84"/>
      <c r="U9" s="84"/>
      <c r="V9" s="84"/>
      <c r="W9" s="50"/>
      <c r="X9" s="50"/>
      <c r="Y9" s="50"/>
      <c r="Z9" s="50"/>
      <c r="AA9" s="49"/>
      <c r="AB9" s="69">
        <v>9</v>
      </c>
      <c r="AC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 s="70"/>
      <c r="AE9" s="76">
        <v>133</v>
      </c>
      <c r="AF9" s="76">
        <v>14</v>
      </c>
      <c r="AG9" s="76">
        <v>2343</v>
      </c>
      <c r="AH9" s="76">
        <v>1707</v>
      </c>
      <c r="AI9" s="76"/>
      <c r="AJ9" s="76" t="s">
        <v>8526</v>
      </c>
      <c r="AK9" s="76"/>
      <c r="AL9" s="76"/>
      <c r="AM9" s="76"/>
      <c r="AN9" s="78">
        <v>40786.449224537035</v>
      </c>
      <c r="AO9" s="76" t="s">
        <v>14075</v>
      </c>
      <c r="AP9" s="82" t="s">
        <v>14082</v>
      </c>
      <c r="AQ9" s="76" t="s">
        <v>66</v>
      </c>
      <c r="AR9" s="2"/>
      <c r="AS9" s="3"/>
      <c r="AT9" s="3"/>
      <c r="AU9" s="3"/>
      <c r="AV9" s="3"/>
    </row>
    <row r="10" spans="1:48" ht="41.45" customHeight="1" x14ac:dyDescent="0.25">
      <c r="A10" s="62" t="s">
        <v>1665</v>
      </c>
      <c r="C10" s="63"/>
      <c r="D10" s="63"/>
      <c r="E10" s="64"/>
      <c r="F10" s="66"/>
      <c r="G10" s="100" t="s">
        <v>12029</v>
      </c>
      <c r="H10" s="63"/>
      <c r="I10" s="67"/>
      <c r="J10" s="68"/>
      <c r="K10" s="68"/>
      <c r="L10" s="67" t="s">
        <v>16173</v>
      </c>
      <c r="M10" s="71"/>
      <c r="N10" s="72">
        <v>1180.48583984375</v>
      </c>
      <c r="O10" s="72">
        <v>2700.209228515625</v>
      </c>
      <c r="P10" s="73"/>
      <c r="Q10" s="74"/>
      <c r="R10" s="74"/>
      <c r="S10" s="84"/>
      <c r="T10" s="84"/>
      <c r="U10" s="84"/>
      <c r="V10" s="84"/>
      <c r="W10" s="50"/>
      <c r="X10" s="50"/>
      <c r="Y10" s="50"/>
      <c r="Z10" s="50"/>
      <c r="AA10" s="49"/>
      <c r="AB10" s="69">
        <v>10</v>
      </c>
      <c r="AC1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 s="70"/>
      <c r="AE10" s="76">
        <v>1979</v>
      </c>
      <c r="AF10" s="76">
        <v>287141</v>
      </c>
      <c r="AG10" s="76">
        <v>39427</v>
      </c>
      <c r="AH10" s="76">
        <v>61620</v>
      </c>
      <c r="AI10" s="76"/>
      <c r="AJ10" s="76" t="s">
        <v>8527</v>
      </c>
      <c r="AK10" s="76" t="s">
        <v>10353</v>
      </c>
      <c r="AL10" s="82" t="s">
        <v>11326</v>
      </c>
      <c r="AM10" s="76"/>
      <c r="AN10" s="78">
        <v>40747.390729166669</v>
      </c>
      <c r="AO10" s="76" t="s">
        <v>14075</v>
      </c>
      <c r="AP10" s="82" t="s">
        <v>14083</v>
      </c>
      <c r="AQ10" s="76" t="s">
        <v>65</v>
      </c>
      <c r="AR10" s="2"/>
      <c r="AS10" s="3"/>
      <c r="AT10" s="3"/>
      <c r="AU10" s="3"/>
      <c r="AV10" s="3"/>
    </row>
    <row r="11" spans="1:48" ht="41.45" customHeight="1" x14ac:dyDescent="0.25">
      <c r="A11" s="62" t="s">
        <v>192</v>
      </c>
      <c r="C11" s="63"/>
      <c r="D11" s="63"/>
      <c r="E11" s="64"/>
      <c r="F11" s="66"/>
      <c r="G11" s="100" t="s">
        <v>12030</v>
      </c>
      <c r="H11" s="63"/>
      <c r="I11" s="67"/>
      <c r="J11" s="68"/>
      <c r="K11" s="68"/>
      <c r="L11" s="67" t="s">
        <v>16174</v>
      </c>
      <c r="M11" s="71"/>
      <c r="N11" s="72">
        <v>510.97604370117188</v>
      </c>
      <c r="O11" s="72">
        <v>5207.1474609375</v>
      </c>
      <c r="P11" s="73"/>
      <c r="Q11" s="74"/>
      <c r="R11" s="74"/>
      <c r="S11" s="84"/>
      <c r="T11" s="84"/>
      <c r="U11" s="84"/>
      <c r="V11" s="84"/>
      <c r="W11" s="50"/>
      <c r="X11" s="50"/>
      <c r="Y11" s="50"/>
      <c r="Z11" s="50"/>
      <c r="AA11" s="49"/>
      <c r="AB11" s="69">
        <v>11</v>
      </c>
      <c r="AC1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 s="70"/>
      <c r="AE11" s="76">
        <v>135</v>
      </c>
      <c r="AF11" s="76">
        <v>160</v>
      </c>
      <c r="AG11" s="76">
        <v>322429</v>
      </c>
      <c r="AH11" s="76">
        <v>2506</v>
      </c>
      <c r="AI11" s="76"/>
      <c r="AJ11" s="76" t="s">
        <v>8528</v>
      </c>
      <c r="AK11" s="76" t="s">
        <v>10354</v>
      </c>
      <c r="AL11" s="76"/>
      <c r="AM11" s="76"/>
      <c r="AN11" s="78">
        <v>41640.260983796295</v>
      </c>
      <c r="AO11" s="76" t="s">
        <v>14075</v>
      </c>
      <c r="AP11" s="82" t="s">
        <v>14084</v>
      </c>
      <c r="AQ11" s="76" t="s">
        <v>66</v>
      </c>
      <c r="AR11" s="2"/>
      <c r="AS11" s="3"/>
      <c r="AT11" s="3"/>
      <c r="AU11" s="3"/>
      <c r="AV11" s="3"/>
    </row>
    <row r="12" spans="1:48" ht="41.45" customHeight="1" x14ac:dyDescent="0.25">
      <c r="A12" s="62" t="s">
        <v>1666</v>
      </c>
      <c r="C12" s="63"/>
      <c r="D12" s="63"/>
      <c r="E12" s="64"/>
      <c r="F12" s="66"/>
      <c r="G12" s="100" t="s">
        <v>12031</v>
      </c>
      <c r="H12" s="63"/>
      <c r="I12" s="67"/>
      <c r="J12" s="68"/>
      <c r="K12" s="68"/>
      <c r="L12" s="67" t="s">
        <v>16175</v>
      </c>
      <c r="M12" s="71"/>
      <c r="N12" s="72">
        <v>4150.791015625</v>
      </c>
      <c r="O12" s="72">
        <v>3497.7470703125</v>
      </c>
      <c r="P12" s="73"/>
      <c r="Q12" s="74"/>
      <c r="R12" s="74"/>
      <c r="S12" s="84"/>
      <c r="T12" s="84"/>
      <c r="U12" s="84"/>
      <c r="V12" s="84"/>
      <c r="W12" s="50"/>
      <c r="X12" s="50"/>
      <c r="Y12" s="50"/>
      <c r="Z12" s="50"/>
      <c r="AA12" s="49"/>
      <c r="AB12" s="69">
        <v>12</v>
      </c>
      <c r="AC1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 s="70"/>
      <c r="AE12" s="76">
        <v>119</v>
      </c>
      <c r="AF12" s="76">
        <v>756</v>
      </c>
      <c r="AG12" s="76">
        <v>5263</v>
      </c>
      <c r="AH12" s="76">
        <v>384</v>
      </c>
      <c r="AI12" s="76"/>
      <c r="AJ12" s="76" t="s">
        <v>8529</v>
      </c>
      <c r="AK12" s="76"/>
      <c r="AL12" s="82" t="s">
        <v>11327</v>
      </c>
      <c r="AM12" s="76"/>
      <c r="AN12" s="78">
        <v>42087.423877314817</v>
      </c>
      <c r="AO12" s="76" t="s">
        <v>14075</v>
      </c>
      <c r="AP12" s="82" t="s">
        <v>14085</v>
      </c>
      <c r="AQ12" s="76" t="s">
        <v>65</v>
      </c>
      <c r="AR12" s="2"/>
      <c r="AS12" s="3"/>
      <c r="AT12" s="3"/>
      <c r="AU12" s="3"/>
      <c r="AV12" s="3"/>
    </row>
    <row r="13" spans="1:48" ht="41.45" customHeight="1" x14ac:dyDescent="0.25">
      <c r="A13" s="62" t="s">
        <v>193</v>
      </c>
      <c r="C13" s="63"/>
      <c r="D13" s="63"/>
      <c r="E13" s="64"/>
      <c r="F13" s="66"/>
      <c r="G13" s="100" t="s">
        <v>12032</v>
      </c>
      <c r="H13" s="63"/>
      <c r="I13" s="67"/>
      <c r="J13" s="68"/>
      <c r="K13" s="68"/>
      <c r="L13" s="67" t="s">
        <v>16176</v>
      </c>
      <c r="M13" s="71"/>
      <c r="N13" s="72">
        <v>5711.59375</v>
      </c>
      <c r="O13" s="72">
        <v>4042.257080078125</v>
      </c>
      <c r="P13" s="73"/>
      <c r="Q13" s="74"/>
      <c r="R13" s="74"/>
      <c r="S13" s="84"/>
      <c r="T13" s="84"/>
      <c r="U13" s="84"/>
      <c r="V13" s="84"/>
      <c r="W13" s="50"/>
      <c r="X13" s="50"/>
      <c r="Y13" s="50"/>
      <c r="Z13" s="50"/>
      <c r="AA13" s="49"/>
      <c r="AB13" s="69">
        <v>13</v>
      </c>
      <c r="AC1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 s="70"/>
      <c r="AE13" s="76">
        <v>57</v>
      </c>
      <c r="AF13" s="76">
        <v>11</v>
      </c>
      <c r="AG13" s="76">
        <v>135</v>
      </c>
      <c r="AH13" s="76">
        <v>467</v>
      </c>
      <c r="AI13" s="76"/>
      <c r="AJ13" s="76"/>
      <c r="AK13" s="76"/>
      <c r="AL13" s="76"/>
      <c r="AM13" s="76"/>
      <c r="AN13" s="78">
        <v>41840.916087962964</v>
      </c>
      <c r="AO13" s="76" t="s">
        <v>14075</v>
      </c>
      <c r="AP13" s="82" t="s">
        <v>14086</v>
      </c>
      <c r="AQ13" s="76" t="s">
        <v>66</v>
      </c>
      <c r="AR13" s="2"/>
      <c r="AS13" s="3"/>
      <c r="AT13" s="3"/>
      <c r="AU13" s="3"/>
      <c r="AV13" s="3"/>
    </row>
    <row r="14" spans="1:48" ht="41.45" customHeight="1" x14ac:dyDescent="0.25">
      <c r="A14" s="62" t="s">
        <v>1667</v>
      </c>
      <c r="C14" s="63"/>
      <c r="D14" s="63"/>
      <c r="E14" s="64"/>
      <c r="F14" s="66"/>
      <c r="G14" s="100" t="s">
        <v>12033</v>
      </c>
      <c r="H14" s="63"/>
      <c r="I14" s="67"/>
      <c r="J14" s="68"/>
      <c r="K14" s="68"/>
      <c r="L14" s="67" t="s">
        <v>16177</v>
      </c>
      <c r="M14" s="71"/>
      <c r="N14" s="72">
        <v>4162.40966796875</v>
      </c>
      <c r="O14" s="72">
        <v>5612.14111328125</v>
      </c>
      <c r="P14" s="73"/>
      <c r="Q14" s="74"/>
      <c r="R14" s="74"/>
      <c r="S14" s="84"/>
      <c r="T14" s="84"/>
      <c r="U14" s="84"/>
      <c r="V14" s="84"/>
      <c r="W14" s="50"/>
      <c r="X14" s="50"/>
      <c r="Y14" s="50"/>
      <c r="Z14" s="50"/>
      <c r="AA14" s="49"/>
      <c r="AB14" s="69">
        <v>14</v>
      </c>
      <c r="AC1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 s="70"/>
      <c r="AE14" s="76">
        <v>1425</v>
      </c>
      <c r="AF14" s="76">
        <v>48938</v>
      </c>
      <c r="AG14" s="76">
        <v>19699</v>
      </c>
      <c r="AH14" s="76">
        <v>2011</v>
      </c>
      <c r="AI14" s="76"/>
      <c r="AJ14" s="76" t="s">
        <v>8530</v>
      </c>
      <c r="AK14" s="76" t="s">
        <v>10355</v>
      </c>
      <c r="AL14" s="82" t="s">
        <v>11328</v>
      </c>
      <c r="AM14" s="76"/>
      <c r="AN14" s="78">
        <v>39728.620347222219</v>
      </c>
      <c r="AO14" s="76" t="s">
        <v>14075</v>
      </c>
      <c r="AP14" s="82" t="s">
        <v>14087</v>
      </c>
      <c r="AQ14" s="76" t="s">
        <v>65</v>
      </c>
      <c r="AR14" s="2"/>
      <c r="AS14" s="3"/>
      <c r="AT14" s="3"/>
      <c r="AU14" s="3"/>
      <c r="AV14" s="3"/>
    </row>
    <row r="15" spans="1:48" ht="41.45" customHeight="1" x14ac:dyDescent="0.25">
      <c r="A15" s="62" t="s">
        <v>1668</v>
      </c>
      <c r="C15" s="63"/>
      <c r="D15" s="63"/>
      <c r="E15" s="64"/>
      <c r="F15" s="66"/>
      <c r="G15" s="100" t="s">
        <v>12034</v>
      </c>
      <c r="H15" s="63"/>
      <c r="I15" s="67"/>
      <c r="J15" s="68"/>
      <c r="K15" s="68"/>
      <c r="L15" s="67" t="s">
        <v>16178</v>
      </c>
      <c r="M15" s="71"/>
      <c r="N15" s="72">
        <v>5497.8876953125</v>
      </c>
      <c r="O15" s="72">
        <v>4934.19580078125</v>
      </c>
      <c r="P15" s="73"/>
      <c r="Q15" s="74"/>
      <c r="R15" s="74"/>
      <c r="S15" s="84"/>
      <c r="T15" s="84"/>
      <c r="U15" s="84"/>
      <c r="V15" s="84"/>
      <c r="W15" s="50"/>
      <c r="X15" s="50"/>
      <c r="Y15" s="50"/>
      <c r="Z15" s="50"/>
      <c r="AA15" s="49"/>
      <c r="AB15" s="69">
        <v>15</v>
      </c>
      <c r="AC1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 s="70"/>
      <c r="AE15" s="76">
        <v>668</v>
      </c>
      <c r="AF15" s="76">
        <v>9034535</v>
      </c>
      <c r="AG15" s="76">
        <v>117854</v>
      </c>
      <c r="AH15" s="76">
        <v>18693</v>
      </c>
      <c r="AI15" s="76"/>
      <c r="AJ15" s="76" t="s">
        <v>8531</v>
      </c>
      <c r="AK15" s="76" t="s">
        <v>10356</v>
      </c>
      <c r="AL15" s="82" t="s">
        <v>11329</v>
      </c>
      <c r="AM15" s="76"/>
      <c r="AN15" s="78">
        <v>39232.674305555556</v>
      </c>
      <c r="AO15" s="76" t="s">
        <v>14075</v>
      </c>
      <c r="AP15" s="82" t="s">
        <v>14088</v>
      </c>
      <c r="AQ15" s="76" t="s">
        <v>65</v>
      </c>
      <c r="AR15" s="2"/>
      <c r="AS15" s="3"/>
      <c r="AT15" s="3"/>
      <c r="AU15" s="3"/>
      <c r="AV15" s="3"/>
    </row>
    <row r="16" spans="1:48" ht="41.45" customHeight="1" x14ac:dyDescent="0.25">
      <c r="A16" s="62" t="s">
        <v>194</v>
      </c>
      <c r="C16" s="63"/>
      <c r="D16" s="63"/>
      <c r="E16" s="64"/>
      <c r="F16" s="66"/>
      <c r="G16" s="100" t="s">
        <v>12035</v>
      </c>
      <c r="H16" s="63"/>
      <c r="I16" s="67"/>
      <c r="J16" s="68"/>
      <c r="K16" s="68"/>
      <c r="L16" s="67" t="s">
        <v>16179</v>
      </c>
      <c r="M16" s="71"/>
      <c r="N16" s="72">
        <v>5992.6953125</v>
      </c>
      <c r="O16" s="72">
        <v>5048.9326171875</v>
      </c>
      <c r="P16" s="73"/>
      <c r="Q16" s="74"/>
      <c r="R16" s="74"/>
      <c r="S16" s="84"/>
      <c r="T16" s="84"/>
      <c r="U16" s="84"/>
      <c r="V16" s="84"/>
      <c r="W16" s="50"/>
      <c r="X16" s="50"/>
      <c r="Y16" s="50"/>
      <c r="Z16" s="50"/>
      <c r="AA16" s="49"/>
      <c r="AB16" s="69">
        <v>16</v>
      </c>
      <c r="AC1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 s="70"/>
      <c r="AE16" s="76">
        <v>320</v>
      </c>
      <c r="AF16" s="76">
        <v>286</v>
      </c>
      <c r="AG16" s="76">
        <v>69151</v>
      </c>
      <c r="AH16" s="76">
        <v>2512</v>
      </c>
      <c r="AI16" s="76"/>
      <c r="AJ16" s="76" t="s">
        <v>8532</v>
      </c>
      <c r="AK16" s="76"/>
      <c r="AL16" s="76"/>
      <c r="AM16" s="76"/>
      <c r="AN16" s="78">
        <v>42372.832488425927</v>
      </c>
      <c r="AO16" s="76" t="s">
        <v>14075</v>
      </c>
      <c r="AP16" s="82" t="s">
        <v>14089</v>
      </c>
      <c r="AQ16" s="76" t="s">
        <v>66</v>
      </c>
      <c r="AR16" s="2"/>
      <c r="AS16" s="3"/>
      <c r="AT16" s="3"/>
      <c r="AU16" s="3"/>
      <c r="AV16" s="3"/>
    </row>
    <row r="17" spans="1:48" ht="41.45" customHeight="1" x14ac:dyDescent="0.25">
      <c r="A17" s="62" t="s">
        <v>195</v>
      </c>
      <c r="C17" s="63"/>
      <c r="D17" s="63"/>
      <c r="E17" s="64"/>
      <c r="F17" s="66"/>
      <c r="G17" s="100" t="s">
        <v>12036</v>
      </c>
      <c r="H17" s="63"/>
      <c r="I17" s="67"/>
      <c r="J17" s="68"/>
      <c r="K17" s="68"/>
      <c r="L17" s="67" t="s">
        <v>16180</v>
      </c>
      <c r="M17" s="71"/>
      <c r="N17" s="72">
        <v>5309.45947265625</v>
      </c>
      <c r="O17" s="72">
        <v>7101.49462890625</v>
      </c>
      <c r="P17" s="73"/>
      <c r="Q17" s="74"/>
      <c r="R17" s="74"/>
      <c r="S17" s="84"/>
      <c r="T17" s="84"/>
      <c r="U17" s="84"/>
      <c r="V17" s="84"/>
      <c r="W17" s="50"/>
      <c r="X17" s="50"/>
      <c r="Y17" s="50"/>
      <c r="Z17" s="50"/>
      <c r="AA17" s="49"/>
      <c r="AB17" s="69">
        <v>17</v>
      </c>
      <c r="AC1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 s="70"/>
      <c r="AE17" s="76">
        <v>435</v>
      </c>
      <c r="AF17" s="76">
        <v>175</v>
      </c>
      <c r="AG17" s="76">
        <v>3719</v>
      </c>
      <c r="AH17" s="76">
        <v>8171</v>
      </c>
      <c r="AI17" s="76"/>
      <c r="AJ17" s="76" t="s">
        <v>8533</v>
      </c>
      <c r="AK17" s="76" t="s">
        <v>10357</v>
      </c>
      <c r="AL17" s="82" t="s">
        <v>11330</v>
      </c>
      <c r="AM17" s="76"/>
      <c r="AN17" s="78">
        <v>40912.785520833335</v>
      </c>
      <c r="AO17" s="76" t="s">
        <v>14075</v>
      </c>
      <c r="AP17" s="82" t="s">
        <v>14090</v>
      </c>
      <c r="AQ17" s="76" t="s">
        <v>66</v>
      </c>
      <c r="AR17" s="2"/>
      <c r="AS17" s="3"/>
      <c r="AT17" s="3"/>
      <c r="AU17" s="3"/>
      <c r="AV17" s="3"/>
    </row>
    <row r="18" spans="1:48" ht="41.45" customHeight="1" x14ac:dyDescent="0.25">
      <c r="A18" s="62" t="s">
        <v>1669</v>
      </c>
      <c r="C18" s="63"/>
      <c r="D18" s="63"/>
      <c r="E18" s="64"/>
      <c r="F18" s="66"/>
      <c r="G18" s="100" t="s">
        <v>12037</v>
      </c>
      <c r="H18" s="63"/>
      <c r="I18" s="67"/>
      <c r="J18" s="68"/>
      <c r="K18" s="68"/>
      <c r="L18" s="67" t="s">
        <v>16181</v>
      </c>
      <c r="M18" s="71"/>
      <c r="N18" s="72">
        <v>6140.29736328125</v>
      </c>
      <c r="O18" s="72">
        <v>6229.7421875</v>
      </c>
      <c r="P18" s="73"/>
      <c r="Q18" s="74"/>
      <c r="R18" s="74"/>
      <c r="S18" s="84"/>
      <c r="T18" s="84"/>
      <c r="U18" s="84"/>
      <c r="V18" s="84"/>
      <c r="W18" s="50"/>
      <c r="X18" s="50"/>
      <c r="Y18" s="50"/>
      <c r="Z18" s="50"/>
      <c r="AA18" s="49"/>
      <c r="AB18" s="69">
        <v>18</v>
      </c>
      <c r="AC1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 s="70"/>
      <c r="AE18" s="76">
        <v>184</v>
      </c>
      <c r="AF18" s="76">
        <v>3166</v>
      </c>
      <c r="AG18" s="76">
        <v>30562</v>
      </c>
      <c r="AH18" s="76">
        <v>39</v>
      </c>
      <c r="AI18" s="76"/>
      <c r="AJ18" s="76" t="s">
        <v>8534</v>
      </c>
      <c r="AK18" s="76" t="s">
        <v>10358</v>
      </c>
      <c r="AL18" s="82" t="s">
        <v>11331</v>
      </c>
      <c r="AM18" s="76"/>
      <c r="AN18" s="78">
        <v>40363.98978009259</v>
      </c>
      <c r="AO18" s="76" t="s">
        <v>14075</v>
      </c>
      <c r="AP18" s="82" t="s">
        <v>14091</v>
      </c>
      <c r="AQ18" s="76" t="s">
        <v>65</v>
      </c>
      <c r="AR18" s="2"/>
      <c r="AS18" s="3"/>
      <c r="AT18" s="3"/>
      <c r="AU18" s="3"/>
      <c r="AV18" s="3"/>
    </row>
    <row r="19" spans="1:48" ht="41.45" customHeight="1" x14ac:dyDescent="0.25">
      <c r="A19" s="62" t="s">
        <v>1670</v>
      </c>
      <c r="C19" s="63"/>
      <c r="D19" s="63"/>
      <c r="E19" s="64"/>
      <c r="F19" s="66"/>
      <c r="G19" s="100" t="s">
        <v>12038</v>
      </c>
      <c r="H19" s="63"/>
      <c r="I19" s="67"/>
      <c r="J19" s="68"/>
      <c r="K19" s="68"/>
      <c r="L19" s="67" t="s">
        <v>16182</v>
      </c>
      <c r="M19" s="71"/>
      <c r="N19" s="72">
        <v>6146.45947265625</v>
      </c>
      <c r="O19" s="72">
        <v>6312.49658203125</v>
      </c>
      <c r="P19" s="73"/>
      <c r="Q19" s="74"/>
      <c r="R19" s="74"/>
      <c r="S19" s="84"/>
      <c r="T19" s="84"/>
      <c r="U19" s="84"/>
      <c r="V19" s="84"/>
      <c r="W19" s="50"/>
      <c r="X19" s="50"/>
      <c r="Y19" s="50"/>
      <c r="Z19" s="50"/>
      <c r="AA19" s="49"/>
      <c r="AB19" s="69">
        <v>19</v>
      </c>
      <c r="AC1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 s="70"/>
      <c r="AE19" s="76">
        <v>597</v>
      </c>
      <c r="AF19" s="76">
        <v>3445</v>
      </c>
      <c r="AG19" s="76">
        <v>53019</v>
      </c>
      <c r="AH19" s="76">
        <v>184</v>
      </c>
      <c r="AI19" s="76"/>
      <c r="AJ19" s="76" t="s">
        <v>8535</v>
      </c>
      <c r="AK19" s="76"/>
      <c r="AL19" s="82" t="s">
        <v>11332</v>
      </c>
      <c r="AM19" s="76"/>
      <c r="AN19" s="78">
        <v>41051.798321759263</v>
      </c>
      <c r="AO19" s="76" t="s">
        <v>14075</v>
      </c>
      <c r="AP19" s="82" t="s">
        <v>14092</v>
      </c>
      <c r="AQ19" s="76" t="s">
        <v>65</v>
      </c>
      <c r="AR19" s="2"/>
      <c r="AS19" s="3"/>
      <c r="AT19" s="3"/>
      <c r="AU19" s="3"/>
      <c r="AV19" s="3"/>
    </row>
    <row r="20" spans="1:48" ht="41.45" customHeight="1" x14ac:dyDescent="0.25">
      <c r="A20" s="62" t="s">
        <v>196</v>
      </c>
      <c r="C20" s="63"/>
      <c r="D20" s="63"/>
      <c r="E20" s="64"/>
      <c r="F20" s="66"/>
      <c r="G20" s="100" t="s">
        <v>12039</v>
      </c>
      <c r="H20" s="63"/>
      <c r="I20" s="67"/>
      <c r="J20" s="68"/>
      <c r="K20" s="68"/>
      <c r="L20" s="67" t="s">
        <v>16183</v>
      </c>
      <c r="M20" s="71"/>
      <c r="N20" s="72">
        <v>5464.994140625</v>
      </c>
      <c r="O20" s="72">
        <v>1664.4703369140625</v>
      </c>
      <c r="P20" s="73"/>
      <c r="Q20" s="74"/>
      <c r="R20" s="74"/>
      <c r="S20" s="84"/>
      <c r="T20" s="84"/>
      <c r="U20" s="84"/>
      <c r="V20" s="84"/>
      <c r="W20" s="50"/>
      <c r="X20" s="50"/>
      <c r="Y20" s="50"/>
      <c r="Z20" s="50"/>
      <c r="AA20" s="49"/>
      <c r="AB20" s="69">
        <v>20</v>
      </c>
      <c r="AC2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 s="70"/>
      <c r="AE20" s="76">
        <v>413</v>
      </c>
      <c r="AF20" s="76">
        <v>169</v>
      </c>
      <c r="AG20" s="76">
        <v>411966</v>
      </c>
      <c r="AH20" s="76">
        <v>14138</v>
      </c>
      <c r="AI20" s="76"/>
      <c r="AJ20" s="76" t="s">
        <v>8536</v>
      </c>
      <c r="AK20" s="76" t="s">
        <v>10359</v>
      </c>
      <c r="AL20" s="82" t="s">
        <v>11333</v>
      </c>
      <c r="AM20" s="76"/>
      <c r="AN20" s="78">
        <v>42138.132800925923</v>
      </c>
      <c r="AO20" s="76" t="s">
        <v>14075</v>
      </c>
      <c r="AP20" s="82" t="s">
        <v>14093</v>
      </c>
      <c r="AQ20" s="76" t="s">
        <v>66</v>
      </c>
      <c r="AR20" s="2"/>
      <c r="AS20" s="3"/>
      <c r="AT20" s="3"/>
      <c r="AU20" s="3"/>
      <c r="AV20" s="3"/>
    </row>
    <row r="21" spans="1:48" ht="41.45" customHeight="1" x14ac:dyDescent="0.25">
      <c r="A21" s="62" t="s">
        <v>197</v>
      </c>
      <c r="C21" s="63"/>
      <c r="D21" s="63"/>
      <c r="E21" s="64"/>
      <c r="F21" s="66"/>
      <c r="G21" s="100" t="s">
        <v>12040</v>
      </c>
      <c r="H21" s="63"/>
      <c r="I21" s="67"/>
      <c r="J21" s="68"/>
      <c r="K21" s="68"/>
      <c r="L21" s="67" t="s">
        <v>16184</v>
      </c>
      <c r="M21" s="71"/>
      <c r="N21" s="72">
        <v>7390.85986328125</v>
      </c>
      <c r="O21" s="72">
        <v>4977.46533203125</v>
      </c>
      <c r="P21" s="73"/>
      <c r="Q21" s="74"/>
      <c r="R21" s="74"/>
      <c r="S21" s="84"/>
      <c r="T21" s="84"/>
      <c r="U21" s="84"/>
      <c r="V21" s="84"/>
      <c r="W21" s="50"/>
      <c r="X21" s="50"/>
      <c r="Y21" s="50"/>
      <c r="Z21" s="50"/>
      <c r="AA21" s="49"/>
      <c r="AB21" s="69">
        <v>21</v>
      </c>
      <c r="AC2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1" s="70"/>
      <c r="AE21" s="76">
        <v>3514</v>
      </c>
      <c r="AF21" s="76">
        <v>344</v>
      </c>
      <c r="AG21" s="76">
        <v>10318</v>
      </c>
      <c r="AH21" s="76">
        <v>22069</v>
      </c>
      <c r="AI21" s="76"/>
      <c r="AJ21" s="76"/>
      <c r="AK21" s="76"/>
      <c r="AL21" s="76"/>
      <c r="AM21" s="76"/>
      <c r="AN21" s="78">
        <v>40925.520995370367</v>
      </c>
      <c r="AO21" s="76" t="s">
        <v>14075</v>
      </c>
      <c r="AP21" s="82" t="s">
        <v>14094</v>
      </c>
      <c r="AQ21" s="76" t="s">
        <v>66</v>
      </c>
      <c r="AR21" s="2"/>
      <c r="AS21" s="3"/>
      <c r="AT21" s="3"/>
      <c r="AU21" s="3"/>
      <c r="AV21" s="3"/>
    </row>
    <row r="22" spans="1:48" ht="41.45" customHeight="1" x14ac:dyDescent="0.25">
      <c r="A22" s="62" t="s">
        <v>1671</v>
      </c>
      <c r="C22" s="63"/>
      <c r="D22" s="63"/>
      <c r="E22" s="64"/>
      <c r="F22" s="66"/>
      <c r="G22" s="100" t="s">
        <v>12041</v>
      </c>
      <c r="H22" s="63"/>
      <c r="I22" s="67"/>
      <c r="J22" s="68"/>
      <c r="K22" s="68"/>
      <c r="L22" s="67" t="s">
        <v>16185</v>
      </c>
      <c r="M22" s="71"/>
      <c r="N22" s="72">
        <v>6240.03662109375</v>
      </c>
      <c r="O22" s="72">
        <v>6362.693359375</v>
      </c>
      <c r="P22" s="73"/>
      <c r="Q22" s="74"/>
      <c r="R22" s="74"/>
      <c r="S22" s="84"/>
      <c r="T22" s="84"/>
      <c r="U22" s="84"/>
      <c r="V22" s="84"/>
      <c r="W22" s="50"/>
      <c r="X22" s="50"/>
      <c r="Y22" s="50"/>
      <c r="Z22" s="50"/>
      <c r="AA22" s="49"/>
      <c r="AB22" s="69">
        <v>22</v>
      </c>
      <c r="AC2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2" s="70"/>
      <c r="AE22" s="76">
        <v>501</v>
      </c>
      <c r="AF22" s="76">
        <v>992</v>
      </c>
      <c r="AG22" s="76">
        <v>11588</v>
      </c>
      <c r="AH22" s="76">
        <v>18304</v>
      </c>
      <c r="AI22" s="76"/>
      <c r="AJ22" s="76" t="s">
        <v>8537</v>
      </c>
      <c r="AK22" s="76" t="s">
        <v>10360</v>
      </c>
      <c r="AL22" s="76"/>
      <c r="AM22" s="76"/>
      <c r="AN22" s="78">
        <v>43288.528368055559</v>
      </c>
      <c r="AO22" s="76" t="s">
        <v>14075</v>
      </c>
      <c r="AP22" s="82" t="s">
        <v>14095</v>
      </c>
      <c r="AQ22" s="76" t="s">
        <v>65</v>
      </c>
      <c r="AR22" s="2"/>
      <c r="AS22" s="3"/>
      <c r="AT22" s="3"/>
      <c r="AU22" s="3"/>
      <c r="AV22" s="3"/>
    </row>
    <row r="23" spans="1:48" ht="41.45" customHeight="1" x14ac:dyDescent="0.25">
      <c r="A23" s="62" t="s">
        <v>198</v>
      </c>
      <c r="C23" s="63"/>
      <c r="D23" s="63"/>
      <c r="E23" s="64"/>
      <c r="F23" s="66"/>
      <c r="G23" s="100" t="s">
        <v>12042</v>
      </c>
      <c r="H23" s="63"/>
      <c r="I23" s="67"/>
      <c r="J23" s="68"/>
      <c r="K23" s="68"/>
      <c r="L23" s="67" t="s">
        <v>16186</v>
      </c>
      <c r="M23" s="71"/>
      <c r="N23" s="72">
        <v>6097.39453125</v>
      </c>
      <c r="O23" s="72">
        <v>2026.5870361328125</v>
      </c>
      <c r="P23" s="73"/>
      <c r="Q23" s="74"/>
      <c r="R23" s="74"/>
      <c r="S23" s="84"/>
      <c r="T23" s="84"/>
      <c r="U23" s="84"/>
      <c r="V23" s="84"/>
      <c r="W23" s="50"/>
      <c r="X23" s="50"/>
      <c r="Y23" s="50"/>
      <c r="Z23" s="50"/>
      <c r="AA23" s="49"/>
      <c r="AB23" s="69">
        <v>23</v>
      </c>
      <c r="AC2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3" s="70"/>
      <c r="AE23" s="76">
        <v>342</v>
      </c>
      <c r="AF23" s="76">
        <v>232</v>
      </c>
      <c r="AG23" s="76">
        <v>511802</v>
      </c>
      <c r="AH23" s="76">
        <v>32008</v>
      </c>
      <c r="AI23" s="76"/>
      <c r="AJ23" s="76" t="s">
        <v>8538</v>
      </c>
      <c r="AK23" s="76"/>
      <c r="AL23" s="76"/>
      <c r="AM23" s="76"/>
      <c r="AN23" s="78">
        <v>41398.716412037036</v>
      </c>
      <c r="AO23" s="76" t="s">
        <v>14075</v>
      </c>
      <c r="AP23" s="82" t="s">
        <v>14096</v>
      </c>
      <c r="AQ23" s="76" t="s">
        <v>66</v>
      </c>
      <c r="AR23" s="2"/>
      <c r="AS23" s="3"/>
      <c r="AT23" s="3"/>
      <c r="AU23" s="3"/>
      <c r="AV23" s="3"/>
    </row>
    <row r="24" spans="1:48" ht="41.45" customHeight="1" x14ac:dyDescent="0.25">
      <c r="A24" s="62" t="s">
        <v>199</v>
      </c>
      <c r="C24" s="63"/>
      <c r="D24" s="63"/>
      <c r="E24" s="64"/>
      <c r="F24" s="66"/>
      <c r="G24" s="100" t="s">
        <v>12043</v>
      </c>
      <c r="H24" s="63"/>
      <c r="I24" s="67"/>
      <c r="J24" s="68"/>
      <c r="K24" s="68"/>
      <c r="L24" s="67" t="s">
        <v>16187</v>
      </c>
      <c r="M24" s="71"/>
      <c r="N24" s="72">
        <v>7491.29150390625</v>
      </c>
      <c r="O24" s="72">
        <v>5914.22265625</v>
      </c>
      <c r="P24" s="73"/>
      <c r="Q24" s="74"/>
      <c r="R24" s="74"/>
      <c r="S24" s="84"/>
      <c r="T24" s="84"/>
      <c r="U24" s="84"/>
      <c r="V24" s="84"/>
      <c r="W24" s="50"/>
      <c r="X24" s="50"/>
      <c r="Y24" s="50"/>
      <c r="Z24" s="50"/>
      <c r="AA24" s="49"/>
      <c r="AB24" s="69">
        <v>24</v>
      </c>
      <c r="AC2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4" s="70"/>
      <c r="AE24" s="76">
        <v>24</v>
      </c>
      <c r="AF24" s="76">
        <v>0</v>
      </c>
      <c r="AG24" s="76">
        <v>4</v>
      </c>
      <c r="AH24" s="76">
        <v>0</v>
      </c>
      <c r="AI24" s="76"/>
      <c r="AJ24" s="76" t="s">
        <v>8539</v>
      </c>
      <c r="AK24" s="76"/>
      <c r="AL24" s="76"/>
      <c r="AM24" s="76"/>
      <c r="AN24" s="78">
        <v>44496.798437500001</v>
      </c>
      <c r="AO24" s="76" t="s">
        <v>14075</v>
      </c>
      <c r="AP24" s="82" t="s">
        <v>14097</v>
      </c>
      <c r="AQ24" s="76" t="s">
        <v>66</v>
      </c>
      <c r="AR24" s="2"/>
      <c r="AS24" s="3"/>
      <c r="AT24" s="3"/>
      <c r="AU24" s="3"/>
      <c r="AV24" s="3"/>
    </row>
    <row r="25" spans="1:48" ht="41.45" customHeight="1" x14ac:dyDescent="0.25">
      <c r="A25" s="62" t="s">
        <v>1627</v>
      </c>
      <c r="C25" s="63"/>
      <c r="D25" s="63"/>
      <c r="E25" s="64"/>
      <c r="F25" s="66"/>
      <c r="G25" s="100" t="s">
        <v>12044</v>
      </c>
      <c r="H25" s="63"/>
      <c r="I25" s="67"/>
      <c r="J25" s="68"/>
      <c r="K25" s="68"/>
      <c r="L25" s="67" t="s">
        <v>16188</v>
      </c>
      <c r="M25" s="71"/>
      <c r="N25" s="72">
        <v>5714.1298828125</v>
      </c>
      <c r="O25" s="72">
        <v>5092.318359375</v>
      </c>
      <c r="P25" s="73"/>
      <c r="Q25" s="74"/>
      <c r="R25" s="74"/>
      <c r="S25" s="84"/>
      <c r="T25" s="84"/>
      <c r="U25" s="84"/>
      <c r="V25" s="84"/>
      <c r="W25" s="50"/>
      <c r="X25" s="50"/>
      <c r="Y25" s="50"/>
      <c r="Z25" s="50"/>
      <c r="AA25" s="49"/>
      <c r="AB25" s="69">
        <v>25</v>
      </c>
      <c r="AC2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5" s="70"/>
      <c r="AE25" s="76">
        <v>824</v>
      </c>
      <c r="AF25" s="76">
        <v>34758</v>
      </c>
      <c r="AG25" s="76">
        <v>22750</v>
      </c>
      <c r="AH25" s="76">
        <v>7477</v>
      </c>
      <c r="AI25" s="76"/>
      <c r="AJ25" s="76" t="s">
        <v>8540</v>
      </c>
      <c r="AK25" s="76" t="s">
        <v>10361</v>
      </c>
      <c r="AL25" s="82" t="s">
        <v>11334</v>
      </c>
      <c r="AM25" s="76"/>
      <c r="AN25" s="78">
        <v>42184.359918981485</v>
      </c>
      <c r="AO25" s="76" t="s">
        <v>14075</v>
      </c>
      <c r="AP25" s="82" t="s">
        <v>14098</v>
      </c>
      <c r="AQ25" s="76" t="s">
        <v>66</v>
      </c>
      <c r="AR25" s="2"/>
      <c r="AS25" s="3"/>
      <c r="AT25" s="3"/>
      <c r="AU25" s="3"/>
      <c r="AV25" s="3"/>
    </row>
    <row r="26" spans="1:48" ht="41.45" customHeight="1" x14ac:dyDescent="0.25">
      <c r="A26" s="62" t="s">
        <v>200</v>
      </c>
      <c r="C26" s="63"/>
      <c r="D26" s="63"/>
      <c r="E26" s="64"/>
      <c r="F26" s="66"/>
      <c r="G26" s="100" t="s">
        <v>12045</v>
      </c>
      <c r="H26" s="63"/>
      <c r="I26" s="67"/>
      <c r="J26" s="68"/>
      <c r="K26" s="68"/>
      <c r="L26" s="67" t="s">
        <v>16189</v>
      </c>
      <c r="M26" s="71"/>
      <c r="N26" s="72">
        <v>4004.806884765625</v>
      </c>
      <c r="O26" s="72">
        <v>4067.68359375</v>
      </c>
      <c r="P26" s="73"/>
      <c r="Q26" s="74"/>
      <c r="R26" s="74"/>
      <c r="S26" s="84"/>
      <c r="T26" s="84"/>
      <c r="U26" s="84"/>
      <c r="V26" s="84"/>
      <c r="W26" s="50"/>
      <c r="X26" s="50"/>
      <c r="Y26" s="50"/>
      <c r="Z26" s="50"/>
      <c r="AA26" s="49"/>
      <c r="AB26" s="69">
        <v>26</v>
      </c>
      <c r="AC2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6" s="70"/>
      <c r="AE26" s="76">
        <v>57</v>
      </c>
      <c r="AF26" s="76">
        <v>59</v>
      </c>
      <c r="AG26" s="76">
        <v>1712</v>
      </c>
      <c r="AH26" s="76">
        <v>10285</v>
      </c>
      <c r="AI26" s="76"/>
      <c r="AJ26" s="76"/>
      <c r="AK26" s="76"/>
      <c r="AL26" s="76"/>
      <c r="AM26" s="76"/>
      <c r="AN26" s="78">
        <v>44083.622604166667</v>
      </c>
      <c r="AO26" s="76" t="s">
        <v>14075</v>
      </c>
      <c r="AP26" s="82" t="s">
        <v>14099</v>
      </c>
      <c r="AQ26" s="76" t="s">
        <v>66</v>
      </c>
      <c r="AR26" s="2"/>
      <c r="AS26" s="3"/>
      <c r="AT26" s="3"/>
      <c r="AU26" s="3"/>
      <c r="AV26" s="3"/>
    </row>
    <row r="27" spans="1:48" ht="41.45" customHeight="1" x14ac:dyDescent="0.25">
      <c r="A27" s="62" t="s">
        <v>1672</v>
      </c>
      <c r="C27" s="63"/>
      <c r="D27" s="63"/>
      <c r="E27" s="64"/>
      <c r="F27" s="66"/>
      <c r="G27" s="100" t="s">
        <v>12046</v>
      </c>
      <c r="H27" s="63"/>
      <c r="I27" s="67"/>
      <c r="J27" s="68"/>
      <c r="K27" s="68"/>
      <c r="L27" s="67" t="s">
        <v>16190</v>
      </c>
      <c r="M27" s="71"/>
      <c r="N27" s="72">
        <v>4862.8203125</v>
      </c>
      <c r="O27" s="72">
        <v>3489.643798828125</v>
      </c>
      <c r="P27" s="73"/>
      <c r="Q27" s="74"/>
      <c r="R27" s="74"/>
      <c r="S27" s="84"/>
      <c r="T27" s="84"/>
      <c r="U27" s="84"/>
      <c r="V27" s="84"/>
      <c r="W27" s="50"/>
      <c r="X27" s="50"/>
      <c r="Y27" s="50"/>
      <c r="Z27" s="50"/>
      <c r="AA27" s="49"/>
      <c r="AB27" s="69">
        <v>27</v>
      </c>
      <c r="AC2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7" s="70"/>
      <c r="AE27" s="76">
        <v>71</v>
      </c>
      <c r="AF27" s="76">
        <v>93</v>
      </c>
      <c r="AG27" s="76">
        <v>37591</v>
      </c>
      <c r="AH27" s="76">
        <v>89605</v>
      </c>
      <c r="AI27" s="76"/>
      <c r="AJ27" s="76"/>
      <c r="AK27" s="76"/>
      <c r="AL27" s="76"/>
      <c r="AM27" s="76"/>
      <c r="AN27" s="78">
        <v>43788.740011574075</v>
      </c>
      <c r="AO27" s="76" t="s">
        <v>14075</v>
      </c>
      <c r="AP27" s="82" t="s">
        <v>14100</v>
      </c>
      <c r="AQ27" s="76" t="s">
        <v>65</v>
      </c>
      <c r="AR27" s="2"/>
      <c r="AS27" s="3"/>
      <c r="AT27" s="3"/>
      <c r="AU27" s="3"/>
      <c r="AV27" s="3"/>
    </row>
    <row r="28" spans="1:48" ht="41.45" customHeight="1" x14ac:dyDescent="0.25">
      <c r="A28" s="62" t="s">
        <v>1673</v>
      </c>
      <c r="C28" s="63"/>
      <c r="D28" s="63"/>
      <c r="E28" s="64"/>
      <c r="F28" s="66"/>
      <c r="G28" s="100" t="s">
        <v>12047</v>
      </c>
      <c r="H28" s="63"/>
      <c r="I28" s="67"/>
      <c r="J28" s="68"/>
      <c r="K28" s="68"/>
      <c r="L28" s="67" t="s">
        <v>16191</v>
      </c>
      <c r="M28" s="71"/>
      <c r="N28" s="72">
        <v>3603.31884765625</v>
      </c>
      <c r="O28" s="72">
        <v>2885.05712890625</v>
      </c>
      <c r="P28" s="73"/>
      <c r="Q28" s="74"/>
      <c r="R28" s="74"/>
      <c r="S28" s="84"/>
      <c r="T28" s="84"/>
      <c r="U28" s="84"/>
      <c r="V28" s="84"/>
      <c r="W28" s="50"/>
      <c r="X28" s="50"/>
      <c r="Y28" s="50"/>
      <c r="Z28" s="50"/>
      <c r="AA28" s="49"/>
      <c r="AB28" s="69">
        <v>28</v>
      </c>
      <c r="AC2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8" s="70"/>
      <c r="AE28" s="76">
        <v>24</v>
      </c>
      <c r="AF28" s="76">
        <v>13</v>
      </c>
      <c r="AG28" s="76">
        <v>1986</v>
      </c>
      <c r="AH28" s="76">
        <v>3854</v>
      </c>
      <c r="AI28" s="76"/>
      <c r="AJ28" s="76" t="s">
        <v>8541</v>
      </c>
      <c r="AK28" s="76"/>
      <c r="AL28" s="76"/>
      <c r="AM28" s="76"/>
      <c r="AN28" s="78">
        <v>43413.002766203703</v>
      </c>
      <c r="AO28" s="76" t="s">
        <v>14075</v>
      </c>
      <c r="AP28" s="82" t="s">
        <v>14101</v>
      </c>
      <c r="AQ28" s="76" t="s">
        <v>65</v>
      </c>
      <c r="AR28" s="2"/>
      <c r="AS28" s="3"/>
      <c r="AT28" s="3"/>
      <c r="AU28" s="3"/>
      <c r="AV28" s="3"/>
    </row>
    <row r="29" spans="1:48" ht="41.45" customHeight="1" x14ac:dyDescent="0.25">
      <c r="A29" s="62" t="s">
        <v>1674</v>
      </c>
      <c r="C29" s="63"/>
      <c r="D29" s="63"/>
      <c r="E29" s="64"/>
      <c r="F29" s="66"/>
      <c r="G29" s="100" t="s">
        <v>12048</v>
      </c>
      <c r="H29" s="63"/>
      <c r="I29" s="67"/>
      <c r="J29" s="68"/>
      <c r="K29" s="68"/>
      <c r="L29" s="67" t="s">
        <v>16192</v>
      </c>
      <c r="M29" s="71"/>
      <c r="N29" s="72">
        <v>4750.759765625</v>
      </c>
      <c r="O29" s="72">
        <v>3127.236572265625</v>
      </c>
      <c r="P29" s="73"/>
      <c r="Q29" s="74"/>
      <c r="R29" s="74"/>
      <c r="S29" s="84"/>
      <c r="T29" s="84"/>
      <c r="U29" s="84"/>
      <c r="V29" s="84"/>
      <c r="W29" s="50"/>
      <c r="X29" s="50"/>
      <c r="Y29" s="50"/>
      <c r="Z29" s="50"/>
      <c r="AA29" s="49"/>
      <c r="AB29" s="69">
        <v>29</v>
      </c>
      <c r="AC2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9" s="70"/>
      <c r="AE29" s="76">
        <v>11</v>
      </c>
      <c r="AF29" s="76">
        <v>2</v>
      </c>
      <c r="AG29" s="76">
        <v>115</v>
      </c>
      <c r="AH29" s="76">
        <v>14</v>
      </c>
      <c r="AI29" s="76"/>
      <c r="AJ29" s="76" t="s">
        <v>8542</v>
      </c>
      <c r="AK29" s="76" t="s">
        <v>10362</v>
      </c>
      <c r="AL29" s="76"/>
      <c r="AM29" s="76"/>
      <c r="AN29" s="78">
        <v>44012.212372685186</v>
      </c>
      <c r="AO29" s="76" t="s">
        <v>14075</v>
      </c>
      <c r="AP29" s="82" t="s">
        <v>14102</v>
      </c>
      <c r="AQ29" s="76" t="s">
        <v>65</v>
      </c>
      <c r="AR29" s="2"/>
      <c r="AS29" s="3"/>
      <c r="AT29" s="3"/>
      <c r="AU29" s="3"/>
      <c r="AV29" s="3"/>
    </row>
    <row r="30" spans="1:48" ht="41.45" customHeight="1" x14ac:dyDescent="0.25">
      <c r="A30" s="62" t="s">
        <v>1675</v>
      </c>
      <c r="C30" s="63"/>
      <c r="D30" s="63"/>
      <c r="E30" s="64"/>
      <c r="F30" s="66"/>
      <c r="G30" s="100" t="s">
        <v>12049</v>
      </c>
      <c r="H30" s="63"/>
      <c r="I30" s="67"/>
      <c r="J30" s="68"/>
      <c r="K30" s="68"/>
      <c r="L30" s="67" t="s">
        <v>16193</v>
      </c>
      <c r="M30" s="71"/>
      <c r="N30" s="72">
        <v>2892.360595703125</v>
      </c>
      <c r="O30" s="72">
        <v>3598.624267578125</v>
      </c>
      <c r="P30" s="73"/>
      <c r="Q30" s="74"/>
      <c r="R30" s="74"/>
      <c r="S30" s="84"/>
      <c r="T30" s="84"/>
      <c r="U30" s="84"/>
      <c r="V30" s="84"/>
      <c r="W30" s="50"/>
      <c r="X30" s="50"/>
      <c r="Y30" s="50"/>
      <c r="Z30" s="50"/>
      <c r="AA30" s="49"/>
      <c r="AB30" s="69">
        <v>30</v>
      </c>
      <c r="AC3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0" s="70"/>
      <c r="AE30" s="76">
        <v>1683</v>
      </c>
      <c r="AF30" s="76">
        <v>1761</v>
      </c>
      <c r="AG30" s="76">
        <v>54401</v>
      </c>
      <c r="AH30" s="76">
        <v>164715</v>
      </c>
      <c r="AI30" s="76"/>
      <c r="AJ30" s="76" t="s">
        <v>8543</v>
      </c>
      <c r="AK30" s="76" t="s">
        <v>10363</v>
      </c>
      <c r="AL30" s="82" t="s">
        <v>11335</v>
      </c>
      <c r="AM30" s="76"/>
      <c r="AN30" s="78">
        <v>41040.07340277778</v>
      </c>
      <c r="AO30" s="76" t="s">
        <v>14075</v>
      </c>
      <c r="AP30" s="82" t="s">
        <v>14103</v>
      </c>
      <c r="AQ30" s="76" t="s">
        <v>65</v>
      </c>
      <c r="AR30" s="2"/>
      <c r="AS30" s="3"/>
      <c r="AT30" s="3"/>
      <c r="AU30" s="3"/>
      <c r="AV30" s="3"/>
    </row>
    <row r="31" spans="1:48" ht="41.45" customHeight="1" x14ac:dyDescent="0.25">
      <c r="A31" s="62" t="s">
        <v>1676</v>
      </c>
      <c r="C31" s="63"/>
      <c r="D31" s="63"/>
      <c r="E31" s="64"/>
      <c r="F31" s="66"/>
      <c r="G31" s="100" t="s">
        <v>12050</v>
      </c>
      <c r="H31" s="63"/>
      <c r="I31" s="67"/>
      <c r="J31" s="68"/>
      <c r="K31" s="68"/>
      <c r="L31" s="67" t="s">
        <v>16194</v>
      </c>
      <c r="M31" s="71"/>
      <c r="N31" s="72">
        <v>3474.72607421875</v>
      </c>
      <c r="O31" s="72">
        <v>5626.36962890625</v>
      </c>
      <c r="P31" s="73"/>
      <c r="Q31" s="74"/>
      <c r="R31" s="74"/>
      <c r="S31" s="84"/>
      <c r="T31" s="84"/>
      <c r="U31" s="84"/>
      <c r="V31" s="84"/>
      <c r="W31" s="50"/>
      <c r="X31" s="50"/>
      <c r="Y31" s="50"/>
      <c r="Z31" s="50"/>
      <c r="AA31" s="49"/>
      <c r="AB31" s="69">
        <v>31</v>
      </c>
      <c r="AC3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1" s="70"/>
      <c r="AE31" s="76">
        <v>315</v>
      </c>
      <c r="AF31" s="76">
        <v>11</v>
      </c>
      <c r="AG31" s="76">
        <v>171</v>
      </c>
      <c r="AH31" s="76">
        <v>745</v>
      </c>
      <c r="AI31" s="76"/>
      <c r="AJ31" s="76" t="s">
        <v>8544</v>
      </c>
      <c r="AK31" s="76"/>
      <c r="AL31" s="76"/>
      <c r="AM31" s="76"/>
      <c r="AN31" s="78">
        <v>44514.782337962963</v>
      </c>
      <c r="AO31" s="76" t="s">
        <v>14075</v>
      </c>
      <c r="AP31" s="82" t="s">
        <v>14104</v>
      </c>
      <c r="AQ31" s="76" t="s">
        <v>65</v>
      </c>
      <c r="AR31" s="2"/>
      <c r="AS31" s="3"/>
      <c r="AT31" s="3"/>
      <c r="AU31" s="3"/>
      <c r="AV31" s="3"/>
    </row>
    <row r="32" spans="1:48" ht="41.45" customHeight="1" x14ac:dyDescent="0.25">
      <c r="A32" s="62" t="s">
        <v>201</v>
      </c>
      <c r="C32" s="63"/>
      <c r="D32" s="63"/>
      <c r="E32" s="64"/>
      <c r="F32" s="66"/>
      <c r="G32" s="100" t="s">
        <v>12051</v>
      </c>
      <c r="H32" s="63"/>
      <c r="I32" s="67"/>
      <c r="J32" s="68"/>
      <c r="K32" s="68"/>
      <c r="L32" s="67" t="s">
        <v>16195</v>
      </c>
      <c r="M32" s="71"/>
      <c r="N32" s="72">
        <v>2151.0986328125</v>
      </c>
      <c r="O32" s="72">
        <v>4251.16357421875</v>
      </c>
      <c r="P32" s="73"/>
      <c r="Q32" s="74"/>
      <c r="R32" s="74"/>
      <c r="S32" s="84"/>
      <c r="T32" s="84"/>
      <c r="U32" s="84"/>
      <c r="V32" s="84"/>
      <c r="W32" s="50"/>
      <c r="X32" s="50"/>
      <c r="Y32" s="50"/>
      <c r="Z32" s="50"/>
      <c r="AA32" s="49"/>
      <c r="AB32" s="69">
        <v>32</v>
      </c>
      <c r="AC3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2" s="70"/>
      <c r="AE32" s="76">
        <v>712</v>
      </c>
      <c r="AF32" s="76">
        <v>491</v>
      </c>
      <c r="AG32" s="76">
        <v>1271</v>
      </c>
      <c r="AH32" s="76">
        <v>2654</v>
      </c>
      <c r="AI32" s="76"/>
      <c r="AJ32" s="76" t="s">
        <v>8545</v>
      </c>
      <c r="AK32" s="76" t="s">
        <v>10364</v>
      </c>
      <c r="AL32" s="82" t="s">
        <v>11336</v>
      </c>
      <c r="AM32" s="76"/>
      <c r="AN32" s="78">
        <v>42396.436747685184</v>
      </c>
      <c r="AO32" s="76" t="s">
        <v>14075</v>
      </c>
      <c r="AP32" s="82" t="s">
        <v>14105</v>
      </c>
      <c r="AQ32" s="76" t="s">
        <v>66</v>
      </c>
      <c r="AR32" s="2"/>
      <c r="AS32" s="3"/>
      <c r="AT32" s="3"/>
      <c r="AU32" s="3"/>
      <c r="AV32" s="3"/>
    </row>
    <row r="33" spans="1:48" ht="41.45" customHeight="1" x14ac:dyDescent="0.25">
      <c r="A33" s="62" t="s">
        <v>1478</v>
      </c>
      <c r="C33" s="63"/>
      <c r="D33" s="63"/>
      <c r="E33" s="64"/>
      <c r="F33" s="66"/>
      <c r="G33" s="100" t="s">
        <v>12052</v>
      </c>
      <c r="H33" s="63"/>
      <c r="I33" s="67"/>
      <c r="J33" s="68"/>
      <c r="K33" s="68"/>
      <c r="L33" s="67" t="s">
        <v>16196</v>
      </c>
      <c r="M33" s="71"/>
      <c r="N33" s="72">
        <v>4971.4228515625</v>
      </c>
      <c r="O33" s="72">
        <v>5677.7109375</v>
      </c>
      <c r="P33" s="73"/>
      <c r="Q33" s="74"/>
      <c r="R33" s="74"/>
      <c r="S33" s="84"/>
      <c r="T33" s="84"/>
      <c r="U33" s="84"/>
      <c r="V33" s="84"/>
      <c r="W33" s="50"/>
      <c r="X33" s="50"/>
      <c r="Y33" s="50"/>
      <c r="Z33" s="50"/>
      <c r="AA33" s="49"/>
      <c r="AB33" s="69">
        <v>33</v>
      </c>
      <c r="AC3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3" s="70"/>
      <c r="AE33" s="76">
        <v>801</v>
      </c>
      <c r="AF33" s="76">
        <v>408</v>
      </c>
      <c r="AG33" s="76">
        <v>4081</v>
      </c>
      <c r="AH33" s="76">
        <v>15687</v>
      </c>
      <c r="AI33" s="76"/>
      <c r="AJ33" s="76" t="s">
        <v>8546</v>
      </c>
      <c r="AK33" s="76" t="s">
        <v>10365</v>
      </c>
      <c r="AL33" s="76"/>
      <c r="AM33" s="76"/>
      <c r="AN33" s="78">
        <v>44341.650266203702</v>
      </c>
      <c r="AO33" s="76" t="s">
        <v>14075</v>
      </c>
      <c r="AP33" s="82" t="s">
        <v>14106</v>
      </c>
      <c r="AQ33" s="76" t="s">
        <v>66</v>
      </c>
      <c r="AR33" s="2"/>
      <c r="AS33" s="3"/>
      <c r="AT33" s="3"/>
      <c r="AU33" s="3"/>
      <c r="AV33" s="3"/>
    </row>
    <row r="34" spans="1:48" ht="41.45" customHeight="1" x14ac:dyDescent="0.25">
      <c r="A34" s="62" t="s">
        <v>202</v>
      </c>
      <c r="C34" s="63"/>
      <c r="D34" s="63"/>
      <c r="E34" s="64"/>
      <c r="F34" s="66"/>
      <c r="G34" s="100" t="s">
        <v>12040</v>
      </c>
      <c r="H34" s="63"/>
      <c r="I34" s="67"/>
      <c r="J34" s="68"/>
      <c r="K34" s="68"/>
      <c r="L34" s="67" t="s">
        <v>16197</v>
      </c>
      <c r="M34" s="71"/>
      <c r="N34" s="72">
        <v>9231.736328125</v>
      </c>
      <c r="O34" s="72">
        <v>8594.5556640625</v>
      </c>
      <c r="P34" s="73"/>
      <c r="Q34" s="74"/>
      <c r="R34" s="74"/>
      <c r="S34" s="84"/>
      <c r="T34" s="84"/>
      <c r="U34" s="84"/>
      <c r="V34" s="84"/>
      <c r="W34" s="50"/>
      <c r="X34" s="50"/>
      <c r="Y34" s="50"/>
      <c r="Z34" s="50"/>
      <c r="AA34" s="49"/>
      <c r="AB34" s="69">
        <v>34</v>
      </c>
      <c r="AC3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4" s="70"/>
      <c r="AE34" s="76">
        <v>1688</v>
      </c>
      <c r="AF34" s="76">
        <v>100</v>
      </c>
      <c r="AG34" s="76">
        <v>47738</v>
      </c>
      <c r="AH34" s="76">
        <v>46334</v>
      </c>
      <c r="AI34" s="76"/>
      <c r="AJ34" s="76"/>
      <c r="AK34" s="76"/>
      <c r="AL34" s="76"/>
      <c r="AM34" s="76"/>
      <c r="AN34" s="78">
        <v>43678.166921296295</v>
      </c>
      <c r="AO34" s="76" t="s">
        <v>14075</v>
      </c>
      <c r="AP34" s="82" t="s">
        <v>14107</v>
      </c>
      <c r="AQ34" s="76" t="s">
        <v>66</v>
      </c>
      <c r="AR34" s="2"/>
      <c r="AS34" s="3"/>
      <c r="AT34" s="3"/>
      <c r="AU34" s="3"/>
      <c r="AV34" s="3"/>
    </row>
    <row r="35" spans="1:48" ht="41.45" customHeight="1" x14ac:dyDescent="0.25">
      <c r="A35" s="62" t="s">
        <v>1677</v>
      </c>
      <c r="C35" s="63"/>
      <c r="D35" s="63"/>
      <c r="E35" s="64"/>
      <c r="F35" s="66"/>
      <c r="G35" s="100" t="s">
        <v>12053</v>
      </c>
      <c r="H35" s="63"/>
      <c r="I35" s="67"/>
      <c r="J35" s="68"/>
      <c r="K35" s="68"/>
      <c r="L35" s="67" t="s">
        <v>16198</v>
      </c>
      <c r="M35" s="71"/>
      <c r="N35" s="72">
        <v>7370.05322265625</v>
      </c>
      <c r="O35" s="72">
        <v>7382.052734375</v>
      </c>
      <c r="P35" s="73"/>
      <c r="Q35" s="74"/>
      <c r="R35" s="74"/>
      <c r="S35" s="84"/>
      <c r="T35" s="84"/>
      <c r="U35" s="84"/>
      <c r="V35" s="84"/>
      <c r="W35" s="50"/>
      <c r="X35" s="50"/>
      <c r="Y35" s="50"/>
      <c r="Z35" s="50"/>
      <c r="AA35" s="49"/>
      <c r="AB35" s="69">
        <v>35</v>
      </c>
      <c r="AC3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5" s="70"/>
      <c r="AE35" s="76">
        <v>1464</v>
      </c>
      <c r="AF35" s="76">
        <v>115730</v>
      </c>
      <c r="AG35" s="76">
        <v>32265</v>
      </c>
      <c r="AH35" s="76">
        <v>11745</v>
      </c>
      <c r="AI35" s="76"/>
      <c r="AJ35" s="76" t="s">
        <v>8547</v>
      </c>
      <c r="AK35" s="76" t="s">
        <v>10366</v>
      </c>
      <c r="AL35" s="82" t="s">
        <v>11337</v>
      </c>
      <c r="AM35" s="76"/>
      <c r="AN35" s="78">
        <v>40592.800937499997</v>
      </c>
      <c r="AO35" s="76" t="s">
        <v>14075</v>
      </c>
      <c r="AP35" s="82" t="s">
        <v>14108</v>
      </c>
      <c r="AQ35" s="76" t="s">
        <v>65</v>
      </c>
      <c r="AR35" s="2"/>
      <c r="AS35" s="3"/>
      <c r="AT35" s="3"/>
      <c r="AU35" s="3"/>
      <c r="AV35" s="3"/>
    </row>
    <row r="36" spans="1:48" ht="41.45" customHeight="1" x14ac:dyDescent="0.25">
      <c r="A36" s="62" t="s">
        <v>203</v>
      </c>
      <c r="C36" s="63"/>
      <c r="D36" s="63"/>
      <c r="E36" s="64"/>
      <c r="F36" s="66"/>
      <c r="G36" s="100" t="s">
        <v>12054</v>
      </c>
      <c r="H36" s="63"/>
      <c r="I36" s="67"/>
      <c r="J36" s="68"/>
      <c r="K36" s="68"/>
      <c r="L36" s="67" t="s">
        <v>16199</v>
      </c>
      <c r="M36" s="71"/>
      <c r="N36" s="72">
        <v>3602.423095703125</v>
      </c>
      <c r="O36" s="72">
        <v>8865.615234375</v>
      </c>
      <c r="P36" s="73"/>
      <c r="Q36" s="74"/>
      <c r="R36" s="74"/>
      <c r="S36" s="84"/>
      <c r="T36" s="84"/>
      <c r="U36" s="84"/>
      <c r="V36" s="84"/>
      <c r="W36" s="50"/>
      <c r="X36" s="50"/>
      <c r="Y36" s="50"/>
      <c r="Z36" s="50"/>
      <c r="AA36" s="49"/>
      <c r="AB36" s="69">
        <v>36</v>
      </c>
      <c r="AC3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6" s="70"/>
      <c r="AE36" s="76">
        <v>4174</v>
      </c>
      <c r="AF36" s="76">
        <v>4566</v>
      </c>
      <c r="AG36" s="76">
        <v>31342</v>
      </c>
      <c r="AH36" s="76">
        <v>4659</v>
      </c>
      <c r="AI36" s="76"/>
      <c r="AJ36" s="76" t="s">
        <v>8548</v>
      </c>
      <c r="AK36" s="76" t="s">
        <v>10367</v>
      </c>
      <c r="AL36" s="76"/>
      <c r="AM36" s="76"/>
      <c r="AN36" s="78">
        <v>40531.709120370368</v>
      </c>
      <c r="AO36" s="76" t="s">
        <v>14075</v>
      </c>
      <c r="AP36" s="82" t="s">
        <v>14109</v>
      </c>
      <c r="AQ36" s="76" t="s">
        <v>66</v>
      </c>
      <c r="AR36" s="2"/>
      <c r="AS36" s="3"/>
      <c r="AT36" s="3"/>
      <c r="AU36" s="3"/>
      <c r="AV36" s="3"/>
    </row>
    <row r="37" spans="1:48" ht="41.45" customHeight="1" x14ac:dyDescent="0.25">
      <c r="A37" s="62" t="s">
        <v>1678</v>
      </c>
      <c r="C37" s="63"/>
      <c r="D37" s="63"/>
      <c r="E37" s="64"/>
      <c r="F37" s="66"/>
      <c r="G37" s="100" t="s">
        <v>12055</v>
      </c>
      <c r="H37" s="63"/>
      <c r="I37" s="67"/>
      <c r="J37" s="68"/>
      <c r="K37" s="68"/>
      <c r="L37" s="67" t="s">
        <v>16200</v>
      </c>
      <c r="M37" s="71"/>
      <c r="N37" s="72">
        <v>1856.5255126953125</v>
      </c>
      <c r="O37" s="72">
        <v>8547.1279296875</v>
      </c>
      <c r="P37" s="73"/>
      <c r="Q37" s="74"/>
      <c r="R37" s="74"/>
      <c r="S37" s="84"/>
      <c r="T37" s="84"/>
      <c r="U37" s="84"/>
      <c r="V37" s="84"/>
      <c r="W37" s="50"/>
      <c r="X37" s="50"/>
      <c r="Y37" s="50"/>
      <c r="Z37" s="50"/>
      <c r="AA37" s="49"/>
      <c r="AB37" s="69">
        <v>37</v>
      </c>
      <c r="AC3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7" s="70"/>
      <c r="AE37" s="76">
        <v>557</v>
      </c>
      <c r="AF37" s="76">
        <v>62478</v>
      </c>
      <c r="AG37" s="76">
        <v>7577</v>
      </c>
      <c r="AH37" s="76">
        <v>73477</v>
      </c>
      <c r="AI37" s="76"/>
      <c r="AJ37" s="76" t="s">
        <v>8549</v>
      </c>
      <c r="AK37" s="76"/>
      <c r="AL37" s="82" t="s">
        <v>11338</v>
      </c>
      <c r="AM37" s="76"/>
      <c r="AN37" s="78">
        <v>43723.596354166664</v>
      </c>
      <c r="AO37" s="76" t="s">
        <v>14075</v>
      </c>
      <c r="AP37" s="82" t="s">
        <v>14110</v>
      </c>
      <c r="AQ37" s="76" t="s">
        <v>65</v>
      </c>
      <c r="AR37" s="2"/>
      <c r="AS37" s="3"/>
      <c r="AT37" s="3"/>
      <c r="AU37" s="3"/>
      <c r="AV37" s="3"/>
    </row>
    <row r="38" spans="1:48" ht="41.45" customHeight="1" x14ac:dyDescent="0.25">
      <c r="A38" s="62" t="s">
        <v>1679</v>
      </c>
      <c r="C38" s="63"/>
      <c r="D38" s="63"/>
      <c r="E38" s="64"/>
      <c r="F38" s="66"/>
      <c r="G38" s="100" t="s">
        <v>12056</v>
      </c>
      <c r="H38" s="63"/>
      <c r="I38" s="67"/>
      <c r="J38" s="68"/>
      <c r="K38" s="68"/>
      <c r="L38" s="67" t="s">
        <v>16201</v>
      </c>
      <c r="M38" s="71"/>
      <c r="N38" s="72">
        <v>2283.71142578125</v>
      </c>
      <c r="O38" s="72">
        <v>8259.2978515625</v>
      </c>
      <c r="P38" s="73"/>
      <c r="Q38" s="74"/>
      <c r="R38" s="74"/>
      <c r="S38" s="84"/>
      <c r="T38" s="84"/>
      <c r="U38" s="84"/>
      <c r="V38" s="84"/>
      <c r="W38" s="50"/>
      <c r="X38" s="50"/>
      <c r="Y38" s="50"/>
      <c r="Z38" s="50"/>
      <c r="AA38" s="49"/>
      <c r="AB38" s="69">
        <v>38</v>
      </c>
      <c r="AC3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8" s="70"/>
      <c r="AE38" s="76">
        <v>791</v>
      </c>
      <c r="AF38" s="76">
        <v>977</v>
      </c>
      <c r="AG38" s="76">
        <v>2888</v>
      </c>
      <c r="AH38" s="76">
        <v>2056</v>
      </c>
      <c r="AI38" s="76"/>
      <c r="AJ38" s="76" t="s">
        <v>8550</v>
      </c>
      <c r="AK38" s="76" t="s">
        <v>10368</v>
      </c>
      <c r="AL38" s="82" t="s">
        <v>11339</v>
      </c>
      <c r="AM38" s="76"/>
      <c r="AN38" s="78">
        <v>43865.93209490741</v>
      </c>
      <c r="AO38" s="76" t="s">
        <v>14075</v>
      </c>
      <c r="AP38" s="82" t="s">
        <v>14111</v>
      </c>
      <c r="AQ38" s="76" t="s">
        <v>65</v>
      </c>
      <c r="AR38" s="2"/>
      <c r="AS38" s="3"/>
      <c r="AT38" s="3"/>
      <c r="AU38" s="3"/>
      <c r="AV38" s="3"/>
    </row>
    <row r="39" spans="1:48" ht="41.45" customHeight="1" x14ac:dyDescent="0.25">
      <c r="A39" s="62" t="s">
        <v>204</v>
      </c>
      <c r="C39" s="63"/>
      <c r="D39" s="63"/>
      <c r="E39" s="64"/>
      <c r="F39" s="66"/>
      <c r="G39" s="100" t="s">
        <v>12057</v>
      </c>
      <c r="H39" s="63"/>
      <c r="I39" s="67"/>
      <c r="J39" s="68"/>
      <c r="K39" s="68"/>
      <c r="L39" s="67" t="s">
        <v>16202</v>
      </c>
      <c r="M39" s="71"/>
      <c r="N39" s="72">
        <v>7108.70458984375</v>
      </c>
      <c r="O39" s="72">
        <v>6242.177734375</v>
      </c>
      <c r="P39" s="73"/>
      <c r="Q39" s="74"/>
      <c r="R39" s="74"/>
      <c r="S39" s="84"/>
      <c r="T39" s="84"/>
      <c r="U39" s="84"/>
      <c r="V39" s="84"/>
      <c r="W39" s="50"/>
      <c r="X39" s="50"/>
      <c r="Y39" s="50"/>
      <c r="Z39" s="50"/>
      <c r="AA39" s="49"/>
      <c r="AB39" s="69">
        <v>39</v>
      </c>
      <c r="AC3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9" s="70"/>
      <c r="AE39" s="76">
        <v>115</v>
      </c>
      <c r="AF39" s="76">
        <v>37</v>
      </c>
      <c r="AG39" s="76">
        <v>160</v>
      </c>
      <c r="AH39" s="76">
        <v>117</v>
      </c>
      <c r="AI39" s="76"/>
      <c r="AJ39" s="76" t="s">
        <v>8551</v>
      </c>
      <c r="AK39" s="76"/>
      <c r="AL39" s="76"/>
      <c r="AM39" s="76"/>
      <c r="AN39" s="78">
        <v>42312.324884259258</v>
      </c>
      <c r="AO39" s="76" t="s">
        <v>14075</v>
      </c>
      <c r="AP39" s="82" t="s">
        <v>14112</v>
      </c>
      <c r="AQ39" s="76" t="s">
        <v>66</v>
      </c>
      <c r="AR39" s="2"/>
      <c r="AS39" s="3"/>
      <c r="AT39" s="3"/>
      <c r="AU39" s="3"/>
      <c r="AV39" s="3"/>
    </row>
    <row r="40" spans="1:48" ht="41.45" customHeight="1" x14ac:dyDescent="0.25">
      <c r="A40" s="62" t="s">
        <v>1680</v>
      </c>
      <c r="C40" s="63"/>
      <c r="D40" s="63"/>
      <c r="E40" s="64"/>
      <c r="F40" s="66"/>
      <c r="G40" s="100" t="s">
        <v>12058</v>
      </c>
      <c r="H40" s="63"/>
      <c r="I40" s="67"/>
      <c r="J40" s="68"/>
      <c r="K40" s="68"/>
      <c r="L40" s="67" t="s">
        <v>16203</v>
      </c>
      <c r="M40" s="71"/>
      <c r="N40" s="72">
        <v>9728.640625</v>
      </c>
      <c r="O40" s="72">
        <v>3565.794189453125</v>
      </c>
      <c r="P40" s="73"/>
      <c r="Q40" s="74"/>
      <c r="R40" s="74"/>
      <c r="S40" s="84"/>
      <c r="T40" s="84"/>
      <c r="U40" s="84"/>
      <c r="V40" s="84"/>
      <c r="W40" s="50"/>
      <c r="X40" s="50"/>
      <c r="Y40" s="50"/>
      <c r="Z40" s="50"/>
      <c r="AA40" s="49"/>
      <c r="AB40" s="69">
        <v>40</v>
      </c>
      <c r="AC4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0" s="70"/>
      <c r="AE40" s="76">
        <v>405</v>
      </c>
      <c r="AF40" s="76">
        <v>5693154</v>
      </c>
      <c r="AG40" s="76">
        <v>6758</v>
      </c>
      <c r="AH40" s="76">
        <v>585</v>
      </c>
      <c r="AI40" s="76"/>
      <c r="AJ40" s="76" t="s">
        <v>8552</v>
      </c>
      <c r="AK40" s="76"/>
      <c r="AL40" s="82" t="s">
        <v>11340</v>
      </c>
      <c r="AM40" s="76"/>
      <c r="AN40" s="78">
        <v>40345.132210648146</v>
      </c>
      <c r="AO40" s="76" t="s">
        <v>14075</v>
      </c>
      <c r="AP40" s="82" t="s">
        <v>14113</v>
      </c>
      <c r="AQ40" s="76" t="s">
        <v>65</v>
      </c>
      <c r="AR40" s="2"/>
      <c r="AS40" s="3"/>
      <c r="AT40" s="3"/>
      <c r="AU40" s="3"/>
      <c r="AV40" s="3"/>
    </row>
    <row r="41" spans="1:48" ht="41.45" customHeight="1" x14ac:dyDescent="0.25">
      <c r="A41" s="62" t="s">
        <v>1681</v>
      </c>
      <c r="C41" s="63"/>
      <c r="D41" s="63"/>
      <c r="E41" s="64"/>
      <c r="F41" s="66"/>
      <c r="G41" s="100" t="s">
        <v>12059</v>
      </c>
      <c r="H41" s="63"/>
      <c r="I41" s="67"/>
      <c r="J41" s="68"/>
      <c r="K41" s="68"/>
      <c r="L41" s="67" t="s">
        <v>16204</v>
      </c>
      <c r="M41" s="71"/>
      <c r="N41" s="72">
        <v>8352.46875</v>
      </c>
      <c r="O41" s="72">
        <v>8050.43701171875</v>
      </c>
      <c r="P41" s="73"/>
      <c r="Q41" s="74"/>
      <c r="R41" s="74"/>
      <c r="S41" s="84"/>
      <c r="T41" s="84"/>
      <c r="U41" s="84"/>
      <c r="V41" s="84"/>
      <c r="W41" s="50"/>
      <c r="X41" s="50"/>
      <c r="Y41" s="50"/>
      <c r="Z41" s="50"/>
      <c r="AA41" s="49"/>
      <c r="AB41" s="69">
        <v>41</v>
      </c>
      <c r="AC4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1" s="70"/>
      <c r="AE41" s="76">
        <v>16082</v>
      </c>
      <c r="AF41" s="76">
        <v>2642931</v>
      </c>
      <c r="AG41" s="76">
        <v>199515</v>
      </c>
      <c r="AH41" s="76">
        <v>89525</v>
      </c>
      <c r="AI41" s="76"/>
      <c r="AJ41" s="76" t="s">
        <v>8553</v>
      </c>
      <c r="AK41" s="76" t="s">
        <v>10369</v>
      </c>
      <c r="AL41" s="82" t="s">
        <v>11341</v>
      </c>
      <c r="AM41" s="76"/>
      <c r="AN41" s="78">
        <v>39206.647777777776</v>
      </c>
      <c r="AO41" s="76" t="s">
        <v>14075</v>
      </c>
      <c r="AP41" s="82" t="s">
        <v>14114</v>
      </c>
      <c r="AQ41" s="76" t="s">
        <v>65</v>
      </c>
      <c r="AR41" s="2"/>
      <c r="AS41" s="3"/>
      <c r="AT41" s="3"/>
      <c r="AU41" s="3"/>
      <c r="AV41" s="3"/>
    </row>
    <row r="42" spans="1:48" ht="41.45" customHeight="1" x14ac:dyDescent="0.25">
      <c r="A42" s="62" t="s">
        <v>1682</v>
      </c>
      <c r="C42" s="63"/>
      <c r="D42" s="63"/>
      <c r="E42" s="64"/>
      <c r="F42" s="66"/>
      <c r="G42" s="100" t="s">
        <v>12060</v>
      </c>
      <c r="H42" s="63"/>
      <c r="I42" s="67"/>
      <c r="J42" s="68"/>
      <c r="K42" s="68"/>
      <c r="L42" s="67" t="s">
        <v>16205</v>
      </c>
      <c r="M42" s="71"/>
      <c r="N42" s="72">
        <v>3400.492919921875</v>
      </c>
      <c r="O42" s="72">
        <v>8278.12890625</v>
      </c>
      <c r="P42" s="73"/>
      <c r="Q42" s="74"/>
      <c r="R42" s="74"/>
      <c r="S42" s="84"/>
      <c r="T42" s="84"/>
      <c r="U42" s="84"/>
      <c r="V42" s="84"/>
      <c r="W42" s="50"/>
      <c r="X42" s="50"/>
      <c r="Y42" s="50"/>
      <c r="Z42" s="50"/>
      <c r="AA42" s="49"/>
      <c r="AB42" s="69">
        <v>42</v>
      </c>
      <c r="AC4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2" s="70"/>
      <c r="AE42" s="76">
        <v>1914</v>
      </c>
      <c r="AF42" s="76">
        <v>7397</v>
      </c>
      <c r="AG42" s="76">
        <v>191</v>
      </c>
      <c r="AH42" s="76">
        <v>3664</v>
      </c>
      <c r="AI42" s="76"/>
      <c r="AJ42" s="76" t="s">
        <v>8554</v>
      </c>
      <c r="AK42" s="76" t="s">
        <v>10370</v>
      </c>
      <c r="AL42" s="82" t="s">
        <v>11342</v>
      </c>
      <c r="AM42" s="76"/>
      <c r="AN42" s="78">
        <v>44378.709317129629</v>
      </c>
      <c r="AO42" s="76" t="s">
        <v>14075</v>
      </c>
      <c r="AP42" s="82" t="s">
        <v>14115</v>
      </c>
      <c r="AQ42" s="76" t="s">
        <v>65</v>
      </c>
      <c r="AR42" s="2"/>
      <c r="AS42" s="3"/>
      <c r="AT42" s="3"/>
      <c r="AU42" s="3"/>
      <c r="AV42" s="3"/>
    </row>
    <row r="43" spans="1:48" ht="41.45" customHeight="1" x14ac:dyDescent="0.25">
      <c r="A43" s="62" t="s">
        <v>1683</v>
      </c>
      <c r="C43" s="63"/>
      <c r="D43" s="63"/>
      <c r="E43" s="64"/>
      <c r="F43" s="66"/>
      <c r="G43" s="100" t="s">
        <v>12061</v>
      </c>
      <c r="H43" s="63"/>
      <c r="I43" s="67"/>
      <c r="J43" s="68"/>
      <c r="K43" s="68"/>
      <c r="L43" s="67" t="s">
        <v>16206</v>
      </c>
      <c r="M43" s="71"/>
      <c r="N43" s="72">
        <v>6792.3564453125</v>
      </c>
      <c r="O43" s="72">
        <v>3915.73291015625</v>
      </c>
      <c r="P43" s="73"/>
      <c r="Q43" s="74"/>
      <c r="R43" s="74"/>
      <c r="S43" s="84"/>
      <c r="T43" s="84"/>
      <c r="U43" s="84"/>
      <c r="V43" s="84"/>
      <c r="W43" s="50"/>
      <c r="X43" s="50"/>
      <c r="Y43" s="50"/>
      <c r="Z43" s="50"/>
      <c r="AA43" s="49"/>
      <c r="AB43" s="69">
        <v>43</v>
      </c>
      <c r="AC4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3" s="70"/>
      <c r="AE43" s="76">
        <v>3872</v>
      </c>
      <c r="AF43" s="76">
        <v>7703225</v>
      </c>
      <c r="AG43" s="76">
        <v>45880</v>
      </c>
      <c r="AH43" s="76">
        <v>904</v>
      </c>
      <c r="AI43" s="76"/>
      <c r="AJ43" s="76" t="s">
        <v>8555</v>
      </c>
      <c r="AK43" s="76"/>
      <c r="AL43" s="82" t="s">
        <v>11343</v>
      </c>
      <c r="AM43" s="76"/>
      <c r="AN43" s="78">
        <v>39800.167905092596</v>
      </c>
      <c r="AO43" s="76" t="s">
        <v>14075</v>
      </c>
      <c r="AP43" s="82" t="s">
        <v>14116</v>
      </c>
      <c r="AQ43" s="76" t="s">
        <v>65</v>
      </c>
      <c r="AR43" s="2"/>
      <c r="AS43" s="3"/>
      <c r="AT43" s="3"/>
      <c r="AU43" s="3"/>
      <c r="AV43" s="3"/>
    </row>
    <row r="44" spans="1:48" ht="41.45" customHeight="1" x14ac:dyDescent="0.25">
      <c r="A44" s="62" t="s">
        <v>1684</v>
      </c>
      <c r="C44" s="63"/>
      <c r="D44" s="63"/>
      <c r="E44" s="64"/>
      <c r="F44" s="66"/>
      <c r="G44" s="100" t="s">
        <v>12062</v>
      </c>
      <c r="H44" s="63"/>
      <c r="I44" s="67"/>
      <c r="J44" s="68"/>
      <c r="K44" s="68"/>
      <c r="L44" s="67" t="s">
        <v>16207</v>
      </c>
      <c r="M44" s="71"/>
      <c r="N44" s="72">
        <v>5169.38525390625</v>
      </c>
      <c r="O44" s="72">
        <v>5847.43212890625</v>
      </c>
      <c r="P44" s="73"/>
      <c r="Q44" s="74"/>
      <c r="R44" s="74"/>
      <c r="S44" s="84"/>
      <c r="T44" s="84"/>
      <c r="U44" s="84"/>
      <c r="V44" s="84"/>
      <c r="W44" s="50"/>
      <c r="X44" s="50"/>
      <c r="Y44" s="50"/>
      <c r="Z44" s="50"/>
      <c r="AA44" s="49"/>
      <c r="AB44" s="69">
        <v>44</v>
      </c>
      <c r="AC4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4" s="70"/>
      <c r="AE44" s="76">
        <v>1873</v>
      </c>
      <c r="AF44" s="76">
        <v>5750643</v>
      </c>
      <c r="AG44" s="76">
        <v>38835</v>
      </c>
      <c r="AH44" s="76">
        <v>56</v>
      </c>
      <c r="AI44" s="76"/>
      <c r="AJ44" s="76" t="s">
        <v>8556</v>
      </c>
      <c r="AK44" s="76" t="s">
        <v>10371</v>
      </c>
      <c r="AL44" s="82" t="s">
        <v>11344</v>
      </c>
      <c r="AM44" s="76"/>
      <c r="AN44" s="78">
        <v>39866.781122685185</v>
      </c>
      <c r="AO44" s="76" t="s">
        <v>14075</v>
      </c>
      <c r="AP44" s="82" t="s">
        <v>14117</v>
      </c>
      <c r="AQ44" s="76" t="s">
        <v>65</v>
      </c>
      <c r="AR44" s="2"/>
      <c r="AS44" s="3"/>
      <c r="AT44" s="3"/>
      <c r="AU44" s="3"/>
      <c r="AV44" s="3"/>
    </row>
    <row r="45" spans="1:48" ht="41.45" customHeight="1" x14ac:dyDescent="0.25">
      <c r="A45" s="62" t="s">
        <v>1685</v>
      </c>
      <c r="C45" s="63"/>
      <c r="D45" s="63"/>
      <c r="E45" s="64"/>
      <c r="F45" s="66"/>
      <c r="G45" s="100" t="s">
        <v>12063</v>
      </c>
      <c r="H45" s="63"/>
      <c r="I45" s="67"/>
      <c r="J45" s="68"/>
      <c r="K45" s="68"/>
      <c r="L45" s="67" t="s">
        <v>16208</v>
      </c>
      <c r="M45" s="71"/>
      <c r="N45" s="72">
        <v>9535.52734375</v>
      </c>
      <c r="O45" s="72">
        <v>6142.05517578125</v>
      </c>
      <c r="P45" s="73"/>
      <c r="Q45" s="74"/>
      <c r="R45" s="74"/>
      <c r="S45" s="84"/>
      <c r="T45" s="84"/>
      <c r="U45" s="84"/>
      <c r="V45" s="84"/>
      <c r="W45" s="50"/>
      <c r="X45" s="50"/>
      <c r="Y45" s="50"/>
      <c r="Z45" s="50"/>
      <c r="AA45" s="49"/>
      <c r="AB45" s="69">
        <v>45</v>
      </c>
      <c r="AC4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5" s="70"/>
      <c r="AE45" s="76">
        <v>1575</v>
      </c>
      <c r="AF45" s="76">
        <v>4213132</v>
      </c>
      <c r="AG45" s="76">
        <v>5927</v>
      </c>
      <c r="AH45" s="76">
        <v>16188</v>
      </c>
      <c r="AI45" s="76"/>
      <c r="AJ45" s="76" t="s">
        <v>8557</v>
      </c>
      <c r="AK45" s="76"/>
      <c r="AL45" s="82" t="s">
        <v>11345</v>
      </c>
      <c r="AM45" s="76"/>
      <c r="AN45" s="78">
        <v>42977.675150462965</v>
      </c>
      <c r="AO45" s="76" t="s">
        <v>14075</v>
      </c>
      <c r="AP45" s="82" t="s">
        <v>14118</v>
      </c>
      <c r="AQ45" s="76" t="s">
        <v>65</v>
      </c>
      <c r="AR45" s="2"/>
      <c r="AS45" s="3"/>
      <c r="AT45" s="3"/>
      <c r="AU45" s="3"/>
      <c r="AV45" s="3"/>
    </row>
    <row r="46" spans="1:48" ht="41.45" customHeight="1" x14ac:dyDescent="0.25">
      <c r="A46" s="62" t="s">
        <v>1686</v>
      </c>
      <c r="C46" s="63"/>
      <c r="D46" s="63"/>
      <c r="E46" s="64"/>
      <c r="F46" s="66"/>
      <c r="G46" s="100" t="s">
        <v>12064</v>
      </c>
      <c r="H46" s="63"/>
      <c r="I46" s="67"/>
      <c r="J46" s="68"/>
      <c r="K46" s="68"/>
      <c r="L46" s="67" t="s">
        <v>16209</v>
      </c>
      <c r="M46" s="71"/>
      <c r="N46" s="72">
        <v>6828.0439453125</v>
      </c>
      <c r="O46" s="72">
        <v>7364.04443359375</v>
      </c>
      <c r="P46" s="73"/>
      <c r="Q46" s="74"/>
      <c r="R46" s="74"/>
      <c r="S46" s="84"/>
      <c r="T46" s="84"/>
      <c r="U46" s="84"/>
      <c r="V46" s="84"/>
      <c r="W46" s="50"/>
      <c r="X46" s="50"/>
      <c r="Y46" s="50"/>
      <c r="Z46" s="50"/>
      <c r="AA46" s="49"/>
      <c r="AB46" s="69">
        <v>46</v>
      </c>
      <c r="AC4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6" s="70"/>
      <c r="AE46" s="76">
        <v>1908</v>
      </c>
      <c r="AF46" s="76">
        <v>8569736</v>
      </c>
      <c r="AG46" s="76">
        <v>4412</v>
      </c>
      <c r="AH46" s="76">
        <v>5932</v>
      </c>
      <c r="AI46" s="76"/>
      <c r="AJ46" s="76" t="s">
        <v>8558</v>
      </c>
      <c r="AK46" s="76"/>
      <c r="AL46" s="82" t="s">
        <v>11346</v>
      </c>
      <c r="AM46" s="76"/>
      <c r="AN46" s="78">
        <v>39701.883344907408</v>
      </c>
      <c r="AO46" s="76" t="s">
        <v>14075</v>
      </c>
      <c r="AP46" s="82" t="s">
        <v>14119</v>
      </c>
      <c r="AQ46" s="76" t="s">
        <v>65</v>
      </c>
      <c r="AR46" s="2"/>
      <c r="AS46" s="3"/>
      <c r="AT46" s="3"/>
      <c r="AU46" s="3"/>
      <c r="AV46" s="3"/>
    </row>
    <row r="47" spans="1:48" ht="41.45" customHeight="1" x14ac:dyDescent="0.25">
      <c r="A47" s="62" t="s">
        <v>205</v>
      </c>
      <c r="C47" s="63"/>
      <c r="D47" s="63"/>
      <c r="E47" s="64"/>
      <c r="F47" s="66"/>
      <c r="G47" s="100" t="s">
        <v>12065</v>
      </c>
      <c r="H47" s="63"/>
      <c r="I47" s="67"/>
      <c r="J47" s="68"/>
      <c r="K47" s="68"/>
      <c r="L47" s="67" t="s">
        <v>16210</v>
      </c>
      <c r="M47" s="71"/>
      <c r="N47" s="72">
        <v>2545.629150390625</v>
      </c>
      <c r="O47" s="72">
        <v>7235.177734375</v>
      </c>
      <c r="P47" s="73"/>
      <c r="Q47" s="74"/>
      <c r="R47" s="74"/>
      <c r="S47" s="84"/>
      <c r="T47" s="84"/>
      <c r="U47" s="84"/>
      <c r="V47" s="84"/>
      <c r="W47" s="50"/>
      <c r="X47" s="50"/>
      <c r="Y47" s="50"/>
      <c r="Z47" s="50"/>
      <c r="AA47" s="49"/>
      <c r="AB47" s="69">
        <v>47</v>
      </c>
      <c r="AC4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7" s="70"/>
      <c r="AE47" s="76">
        <v>103</v>
      </c>
      <c r="AF47" s="76">
        <v>46</v>
      </c>
      <c r="AG47" s="76">
        <v>5137</v>
      </c>
      <c r="AH47" s="76">
        <v>6354</v>
      </c>
      <c r="AI47" s="76"/>
      <c r="AJ47" s="76" t="s">
        <v>8559</v>
      </c>
      <c r="AK47" s="76" t="s">
        <v>10372</v>
      </c>
      <c r="AL47" s="82" t="s">
        <v>11347</v>
      </c>
      <c r="AM47" s="76"/>
      <c r="AN47" s="78">
        <v>43951.238298611112</v>
      </c>
      <c r="AO47" s="76" t="s">
        <v>14075</v>
      </c>
      <c r="AP47" s="82" t="s">
        <v>14120</v>
      </c>
      <c r="AQ47" s="76" t="s">
        <v>66</v>
      </c>
      <c r="AR47" s="2"/>
      <c r="AS47" s="3"/>
      <c r="AT47" s="3"/>
      <c r="AU47" s="3"/>
      <c r="AV47" s="3"/>
    </row>
    <row r="48" spans="1:48" ht="41.45" customHeight="1" x14ac:dyDescent="0.25">
      <c r="A48" s="62" t="s">
        <v>1687</v>
      </c>
      <c r="C48" s="63"/>
      <c r="D48" s="63"/>
      <c r="E48" s="64"/>
      <c r="F48" s="66"/>
      <c r="G48" s="100" t="s">
        <v>12066</v>
      </c>
      <c r="H48" s="63"/>
      <c r="I48" s="67"/>
      <c r="J48" s="68"/>
      <c r="K48" s="68"/>
      <c r="L48" s="67" t="s">
        <v>16211</v>
      </c>
      <c r="M48" s="71"/>
      <c r="N48" s="72">
        <v>2221.00537109375</v>
      </c>
      <c r="O48" s="72">
        <v>7007.3017578125</v>
      </c>
      <c r="P48" s="73"/>
      <c r="Q48" s="74"/>
      <c r="R48" s="74"/>
      <c r="S48" s="84"/>
      <c r="T48" s="84"/>
      <c r="U48" s="84"/>
      <c r="V48" s="84"/>
      <c r="W48" s="50"/>
      <c r="X48" s="50"/>
      <c r="Y48" s="50"/>
      <c r="Z48" s="50"/>
      <c r="AA48" s="49"/>
      <c r="AB48" s="69">
        <v>48</v>
      </c>
      <c r="AC4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8" s="70"/>
      <c r="AE48" s="76">
        <v>439</v>
      </c>
      <c r="AF48" s="76">
        <v>2222512</v>
      </c>
      <c r="AG48" s="76">
        <v>51474</v>
      </c>
      <c r="AH48" s="76">
        <v>13236</v>
      </c>
      <c r="AI48" s="76"/>
      <c r="AJ48" s="76" t="s">
        <v>8560</v>
      </c>
      <c r="AK48" s="76"/>
      <c r="AL48" s="82" t="s">
        <v>11348</v>
      </c>
      <c r="AM48" s="76"/>
      <c r="AN48" s="78">
        <v>39962.857372685183</v>
      </c>
      <c r="AO48" s="76" t="s">
        <v>14075</v>
      </c>
      <c r="AP48" s="82" t="s">
        <v>14121</v>
      </c>
      <c r="AQ48" s="76" t="s">
        <v>65</v>
      </c>
      <c r="AR48" s="2"/>
      <c r="AS48" s="3"/>
      <c r="AT48" s="3"/>
      <c r="AU48" s="3"/>
      <c r="AV48" s="3"/>
    </row>
    <row r="49" spans="1:48" ht="41.45" customHeight="1" x14ac:dyDescent="0.25">
      <c r="A49" s="62" t="s">
        <v>1688</v>
      </c>
      <c r="C49" s="63"/>
      <c r="D49" s="63"/>
      <c r="E49" s="64"/>
      <c r="F49" s="66"/>
      <c r="G49" s="100" t="s">
        <v>12067</v>
      </c>
      <c r="H49" s="63"/>
      <c r="I49" s="67"/>
      <c r="J49" s="68"/>
      <c r="K49" s="68"/>
      <c r="L49" s="67" t="s">
        <v>16212</v>
      </c>
      <c r="M49" s="71"/>
      <c r="N49" s="72">
        <v>2715.37451171875</v>
      </c>
      <c r="O49" s="72">
        <v>9419.5498046875</v>
      </c>
      <c r="P49" s="73"/>
      <c r="Q49" s="74"/>
      <c r="R49" s="74"/>
      <c r="S49" s="84"/>
      <c r="T49" s="84"/>
      <c r="U49" s="84"/>
      <c r="V49" s="84"/>
      <c r="W49" s="50"/>
      <c r="X49" s="50"/>
      <c r="Y49" s="50"/>
      <c r="Z49" s="50"/>
      <c r="AA49" s="49"/>
      <c r="AB49" s="69">
        <v>49</v>
      </c>
      <c r="AC4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9" s="70"/>
      <c r="AE49" s="76">
        <v>1125</v>
      </c>
      <c r="AF49" s="76">
        <v>24970</v>
      </c>
      <c r="AG49" s="76">
        <v>63891</v>
      </c>
      <c r="AH49" s="76">
        <v>70599</v>
      </c>
      <c r="AI49" s="76"/>
      <c r="AJ49" s="76" t="s">
        <v>8561</v>
      </c>
      <c r="AK49" s="76" t="s">
        <v>10373</v>
      </c>
      <c r="AL49" s="82" t="s">
        <v>11349</v>
      </c>
      <c r="AM49" s="76"/>
      <c r="AN49" s="78">
        <v>40444.95040509259</v>
      </c>
      <c r="AO49" s="76" t="s">
        <v>14075</v>
      </c>
      <c r="AP49" s="82" t="s">
        <v>14122</v>
      </c>
      <c r="AQ49" s="76" t="s">
        <v>65</v>
      </c>
      <c r="AR49" s="2"/>
      <c r="AS49" s="3"/>
      <c r="AT49" s="3"/>
      <c r="AU49" s="3"/>
      <c r="AV49" s="3"/>
    </row>
    <row r="50" spans="1:48" ht="41.45" customHeight="1" x14ac:dyDescent="0.25">
      <c r="A50" s="62" t="s">
        <v>206</v>
      </c>
      <c r="C50" s="63"/>
      <c r="D50" s="63"/>
      <c r="E50" s="64"/>
      <c r="F50" s="66"/>
      <c r="G50" s="100" t="s">
        <v>12068</v>
      </c>
      <c r="H50" s="63"/>
      <c r="I50" s="67"/>
      <c r="J50" s="68"/>
      <c r="K50" s="68"/>
      <c r="L50" s="67" t="s">
        <v>16213</v>
      </c>
      <c r="M50" s="71"/>
      <c r="N50" s="72">
        <v>6332.78076171875</v>
      </c>
      <c r="O50" s="72">
        <v>1085.80078125</v>
      </c>
      <c r="P50" s="73"/>
      <c r="Q50" s="74"/>
      <c r="R50" s="74"/>
      <c r="S50" s="84"/>
      <c r="T50" s="84"/>
      <c r="U50" s="84"/>
      <c r="V50" s="84"/>
      <c r="W50" s="50"/>
      <c r="X50" s="50"/>
      <c r="Y50" s="50"/>
      <c r="Z50" s="50"/>
      <c r="AA50" s="49"/>
      <c r="AB50" s="69">
        <v>50</v>
      </c>
      <c r="AC5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0" s="70"/>
      <c r="AE50" s="76">
        <v>143</v>
      </c>
      <c r="AF50" s="76">
        <v>24</v>
      </c>
      <c r="AG50" s="76">
        <v>18964</v>
      </c>
      <c r="AH50" s="76">
        <v>17073</v>
      </c>
      <c r="AI50" s="76"/>
      <c r="AJ50" s="76" t="s">
        <v>8562</v>
      </c>
      <c r="AK50" s="76" t="s">
        <v>10374</v>
      </c>
      <c r="AL50" s="82" t="s">
        <v>11350</v>
      </c>
      <c r="AM50" s="76"/>
      <c r="AN50" s="78">
        <v>44043.010798611111</v>
      </c>
      <c r="AO50" s="76" t="s">
        <v>14075</v>
      </c>
      <c r="AP50" s="82" t="s">
        <v>14123</v>
      </c>
      <c r="AQ50" s="76" t="s">
        <v>66</v>
      </c>
      <c r="AR50" s="2"/>
      <c r="AS50" s="3"/>
      <c r="AT50" s="3"/>
      <c r="AU50" s="3"/>
      <c r="AV50" s="3"/>
    </row>
    <row r="51" spans="1:48" ht="41.45" customHeight="1" x14ac:dyDescent="0.25">
      <c r="A51" s="62" t="s">
        <v>1689</v>
      </c>
      <c r="C51" s="63"/>
      <c r="D51" s="63"/>
      <c r="E51" s="64"/>
      <c r="F51" s="66"/>
      <c r="G51" s="100" t="s">
        <v>12069</v>
      </c>
      <c r="H51" s="63"/>
      <c r="I51" s="67"/>
      <c r="J51" s="68"/>
      <c r="K51" s="68"/>
      <c r="L51" s="67" t="s">
        <v>16214</v>
      </c>
      <c r="M51" s="71"/>
      <c r="N51" s="72">
        <v>7561.57275390625</v>
      </c>
      <c r="O51" s="72">
        <v>1395.7493896484375</v>
      </c>
      <c r="P51" s="73"/>
      <c r="Q51" s="74"/>
      <c r="R51" s="74"/>
      <c r="S51" s="84"/>
      <c r="T51" s="84"/>
      <c r="U51" s="84"/>
      <c r="V51" s="84"/>
      <c r="W51" s="50"/>
      <c r="X51" s="50"/>
      <c r="Y51" s="50"/>
      <c r="Z51" s="50"/>
      <c r="AA51" s="49"/>
      <c r="AB51" s="69">
        <v>51</v>
      </c>
      <c r="AC5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1" s="70"/>
      <c r="AE51" s="76">
        <v>216</v>
      </c>
      <c r="AF51" s="76">
        <v>7973</v>
      </c>
      <c r="AG51" s="76">
        <v>674</v>
      </c>
      <c r="AH51" s="76">
        <v>1108</v>
      </c>
      <c r="AI51" s="76"/>
      <c r="AJ51" s="76" t="s">
        <v>8563</v>
      </c>
      <c r="AK51" s="76" t="s">
        <v>10375</v>
      </c>
      <c r="AL51" s="82" t="s">
        <v>11351</v>
      </c>
      <c r="AM51" s="76"/>
      <c r="AN51" s="78">
        <v>42815.362337962964</v>
      </c>
      <c r="AO51" s="76" t="s">
        <v>14075</v>
      </c>
      <c r="AP51" s="82" t="s">
        <v>14124</v>
      </c>
      <c r="AQ51" s="76" t="s">
        <v>65</v>
      </c>
      <c r="AR51" s="2"/>
      <c r="AS51" s="3"/>
      <c r="AT51" s="3"/>
      <c r="AU51" s="3"/>
      <c r="AV51" s="3"/>
    </row>
    <row r="52" spans="1:48" ht="41.45" customHeight="1" x14ac:dyDescent="0.25">
      <c r="A52" s="62" t="s">
        <v>207</v>
      </c>
      <c r="C52" s="63"/>
      <c r="D52" s="63"/>
      <c r="E52" s="64"/>
      <c r="F52" s="66"/>
      <c r="G52" s="100" t="s">
        <v>12070</v>
      </c>
      <c r="H52" s="63"/>
      <c r="I52" s="67"/>
      <c r="J52" s="68"/>
      <c r="K52" s="68"/>
      <c r="L52" s="67" t="s">
        <v>16215</v>
      </c>
      <c r="M52" s="71"/>
      <c r="N52" s="72">
        <v>3636.62255859375</v>
      </c>
      <c r="O52" s="72">
        <v>9739.7783203125</v>
      </c>
      <c r="P52" s="73"/>
      <c r="Q52" s="74"/>
      <c r="R52" s="74"/>
      <c r="S52" s="84"/>
      <c r="T52" s="84"/>
      <c r="U52" s="84"/>
      <c r="V52" s="84"/>
      <c r="W52" s="50"/>
      <c r="X52" s="50"/>
      <c r="Y52" s="50"/>
      <c r="Z52" s="50"/>
      <c r="AA52" s="49"/>
      <c r="AB52" s="69">
        <v>52</v>
      </c>
      <c r="AC5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2" s="70"/>
      <c r="AE52" s="76">
        <v>383</v>
      </c>
      <c r="AF52" s="76">
        <v>74</v>
      </c>
      <c r="AG52" s="76">
        <v>5454</v>
      </c>
      <c r="AH52" s="76">
        <v>30</v>
      </c>
      <c r="AI52" s="76"/>
      <c r="AJ52" s="76" t="s">
        <v>8564</v>
      </c>
      <c r="AK52" s="76" t="s">
        <v>10363</v>
      </c>
      <c r="AL52" s="76"/>
      <c r="AM52" s="76"/>
      <c r="AN52" s="78">
        <v>43531.70208333333</v>
      </c>
      <c r="AO52" s="76" t="s">
        <v>14075</v>
      </c>
      <c r="AP52" s="82" t="s">
        <v>14125</v>
      </c>
      <c r="AQ52" s="76" t="s">
        <v>66</v>
      </c>
      <c r="AR52" s="2"/>
      <c r="AS52" s="3"/>
      <c r="AT52" s="3"/>
      <c r="AU52" s="3"/>
      <c r="AV52" s="3"/>
    </row>
    <row r="53" spans="1:48" ht="41.45" customHeight="1" x14ac:dyDescent="0.25">
      <c r="A53" s="62" t="s">
        <v>1690</v>
      </c>
      <c r="C53" s="63"/>
      <c r="D53" s="63"/>
      <c r="E53" s="64"/>
      <c r="F53" s="66"/>
      <c r="G53" s="100" t="s">
        <v>12071</v>
      </c>
      <c r="H53" s="63"/>
      <c r="I53" s="67"/>
      <c r="J53" s="68"/>
      <c r="K53" s="68"/>
      <c r="L53" s="67" t="s">
        <v>16216</v>
      </c>
      <c r="M53" s="71"/>
      <c r="N53" s="72">
        <v>6501.2705078125</v>
      </c>
      <c r="O53" s="72">
        <v>8776.087890625</v>
      </c>
      <c r="P53" s="73"/>
      <c r="Q53" s="74"/>
      <c r="R53" s="74"/>
      <c r="S53" s="84"/>
      <c r="T53" s="84"/>
      <c r="U53" s="84"/>
      <c r="V53" s="84"/>
      <c r="W53" s="50"/>
      <c r="X53" s="50"/>
      <c r="Y53" s="50"/>
      <c r="Z53" s="50"/>
      <c r="AA53" s="49"/>
      <c r="AB53" s="69">
        <v>53</v>
      </c>
      <c r="AC5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3" s="70"/>
      <c r="AE53" s="76">
        <v>90</v>
      </c>
      <c r="AF53" s="76">
        <v>14194</v>
      </c>
      <c r="AG53" s="76">
        <v>2376</v>
      </c>
      <c r="AH53" s="76">
        <v>5462</v>
      </c>
      <c r="AI53" s="76"/>
      <c r="AJ53" s="76" t="s">
        <v>8565</v>
      </c>
      <c r="AK53" s="76" t="s">
        <v>10376</v>
      </c>
      <c r="AL53" s="76"/>
      <c r="AM53" s="76"/>
      <c r="AN53" s="78">
        <v>42102.501620370371</v>
      </c>
      <c r="AO53" s="76" t="s">
        <v>14075</v>
      </c>
      <c r="AP53" s="82" t="s">
        <v>14126</v>
      </c>
      <c r="AQ53" s="76" t="s">
        <v>65</v>
      </c>
      <c r="AR53" s="2"/>
      <c r="AS53" s="3"/>
      <c r="AT53" s="3"/>
      <c r="AU53" s="3"/>
      <c r="AV53" s="3"/>
    </row>
    <row r="54" spans="1:48" ht="41.45" customHeight="1" x14ac:dyDescent="0.25">
      <c r="A54" s="62" t="s">
        <v>208</v>
      </c>
      <c r="C54" s="63"/>
      <c r="D54" s="63"/>
      <c r="E54" s="64"/>
      <c r="F54" s="66"/>
      <c r="G54" s="100" t="s">
        <v>12072</v>
      </c>
      <c r="H54" s="63"/>
      <c r="I54" s="67"/>
      <c r="J54" s="68"/>
      <c r="K54" s="68"/>
      <c r="L54" s="67" t="s">
        <v>16217</v>
      </c>
      <c r="M54" s="71"/>
      <c r="N54" s="72">
        <v>8819.875</v>
      </c>
      <c r="O54" s="72">
        <v>6571.15625</v>
      </c>
      <c r="P54" s="73"/>
      <c r="Q54" s="74"/>
      <c r="R54" s="74"/>
      <c r="S54" s="84"/>
      <c r="T54" s="84"/>
      <c r="U54" s="84"/>
      <c r="V54" s="84"/>
      <c r="W54" s="50"/>
      <c r="X54" s="50"/>
      <c r="Y54" s="50"/>
      <c r="Z54" s="50"/>
      <c r="AA54" s="49"/>
      <c r="AB54" s="69">
        <v>54</v>
      </c>
      <c r="AC5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4" s="70"/>
      <c r="AE54" s="76">
        <v>1004</v>
      </c>
      <c r="AF54" s="76">
        <v>1705</v>
      </c>
      <c r="AG54" s="76">
        <v>55910</v>
      </c>
      <c r="AH54" s="76">
        <v>15407</v>
      </c>
      <c r="AI54" s="76"/>
      <c r="AJ54" s="76" t="s">
        <v>8566</v>
      </c>
      <c r="AK54" s="76" t="s">
        <v>10377</v>
      </c>
      <c r="AL54" s="82" t="s">
        <v>11352</v>
      </c>
      <c r="AM54" s="76"/>
      <c r="AN54" s="78">
        <v>40142.595439814817</v>
      </c>
      <c r="AO54" s="76" t="s">
        <v>14075</v>
      </c>
      <c r="AP54" s="82" t="s">
        <v>14127</v>
      </c>
      <c r="AQ54" s="76" t="s">
        <v>66</v>
      </c>
      <c r="AR54" s="2"/>
      <c r="AS54" s="3"/>
      <c r="AT54" s="3"/>
      <c r="AU54" s="3"/>
      <c r="AV54" s="3"/>
    </row>
    <row r="55" spans="1:48" ht="41.45" customHeight="1" x14ac:dyDescent="0.25">
      <c r="A55" s="62" t="s">
        <v>1691</v>
      </c>
      <c r="C55" s="63"/>
      <c r="D55" s="63"/>
      <c r="E55" s="64"/>
      <c r="F55" s="66"/>
      <c r="G55" s="100" t="s">
        <v>12073</v>
      </c>
      <c r="H55" s="63"/>
      <c r="I55" s="67"/>
      <c r="J55" s="68"/>
      <c r="K55" s="68"/>
      <c r="L55" s="67" t="s">
        <v>16218</v>
      </c>
      <c r="M55" s="71"/>
      <c r="N55" s="72">
        <v>6369.4853515625</v>
      </c>
      <c r="O55" s="72">
        <v>6851.4423828125</v>
      </c>
      <c r="P55" s="73"/>
      <c r="Q55" s="74"/>
      <c r="R55" s="74"/>
      <c r="S55" s="84"/>
      <c r="T55" s="84"/>
      <c r="U55" s="84"/>
      <c r="V55" s="84"/>
      <c r="W55" s="50"/>
      <c r="X55" s="50"/>
      <c r="Y55" s="50"/>
      <c r="Z55" s="50"/>
      <c r="AA55" s="49"/>
      <c r="AB55" s="69">
        <v>55</v>
      </c>
      <c r="AC5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5" s="70"/>
      <c r="AE55" s="76">
        <v>949</v>
      </c>
      <c r="AF55" s="76">
        <v>1805</v>
      </c>
      <c r="AG55" s="76">
        <v>36400</v>
      </c>
      <c r="AH55" s="76">
        <v>34218</v>
      </c>
      <c r="AI55" s="76"/>
      <c r="AJ55" s="76" t="s">
        <v>8567</v>
      </c>
      <c r="AK55" s="76"/>
      <c r="AL55" s="82" t="s">
        <v>11353</v>
      </c>
      <c r="AM55" s="76"/>
      <c r="AN55" s="78">
        <v>42012.607858796298</v>
      </c>
      <c r="AO55" s="76" t="s">
        <v>14075</v>
      </c>
      <c r="AP55" s="82" t="s">
        <v>14128</v>
      </c>
      <c r="AQ55" s="76" t="s">
        <v>65</v>
      </c>
      <c r="AR55" s="2"/>
      <c r="AS55" s="3"/>
      <c r="AT55" s="3"/>
      <c r="AU55" s="3"/>
      <c r="AV55" s="3"/>
    </row>
    <row r="56" spans="1:48" ht="41.45" customHeight="1" x14ac:dyDescent="0.25">
      <c r="A56" s="62" t="s">
        <v>209</v>
      </c>
      <c r="C56" s="63"/>
      <c r="D56" s="63"/>
      <c r="E56" s="64"/>
      <c r="F56" s="66"/>
      <c r="G56" s="100" t="s">
        <v>12074</v>
      </c>
      <c r="H56" s="63"/>
      <c r="I56" s="67"/>
      <c r="J56" s="68"/>
      <c r="K56" s="68"/>
      <c r="L56" s="67" t="s">
        <v>16219</v>
      </c>
      <c r="M56" s="71"/>
      <c r="N56" s="72">
        <v>885.8790283203125</v>
      </c>
      <c r="O56" s="72">
        <v>6682.111328125</v>
      </c>
      <c r="P56" s="73"/>
      <c r="Q56" s="74"/>
      <c r="R56" s="74"/>
      <c r="S56" s="84"/>
      <c r="T56" s="84"/>
      <c r="U56" s="84"/>
      <c r="V56" s="84"/>
      <c r="W56" s="50"/>
      <c r="X56" s="50"/>
      <c r="Y56" s="50"/>
      <c r="Z56" s="50"/>
      <c r="AA56" s="49"/>
      <c r="AB56" s="69">
        <v>56</v>
      </c>
      <c r="AC5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6" s="70"/>
      <c r="AE56" s="76">
        <v>877</v>
      </c>
      <c r="AF56" s="76">
        <v>683</v>
      </c>
      <c r="AG56" s="76">
        <v>14164</v>
      </c>
      <c r="AH56" s="76">
        <v>17852</v>
      </c>
      <c r="AI56" s="76"/>
      <c r="AJ56" s="76" t="s">
        <v>8568</v>
      </c>
      <c r="AK56" s="76" t="s">
        <v>10378</v>
      </c>
      <c r="AL56" s="76"/>
      <c r="AM56" s="76"/>
      <c r="AN56" s="78">
        <v>41519.075173611112</v>
      </c>
      <c r="AO56" s="76" t="s">
        <v>14075</v>
      </c>
      <c r="AP56" s="82" t="s">
        <v>14129</v>
      </c>
      <c r="AQ56" s="76" t="s">
        <v>66</v>
      </c>
      <c r="AR56" s="2"/>
      <c r="AS56" s="3"/>
      <c r="AT56" s="3"/>
      <c r="AU56" s="3"/>
      <c r="AV56" s="3"/>
    </row>
    <row r="57" spans="1:48" ht="41.45" customHeight="1" x14ac:dyDescent="0.25">
      <c r="A57" s="62" t="s">
        <v>1692</v>
      </c>
      <c r="C57" s="63"/>
      <c r="D57" s="63"/>
      <c r="E57" s="64"/>
      <c r="F57" s="66"/>
      <c r="G57" s="100" t="s">
        <v>12075</v>
      </c>
      <c r="H57" s="63"/>
      <c r="I57" s="67"/>
      <c r="J57" s="68"/>
      <c r="K57" s="68"/>
      <c r="L57" s="67" t="s">
        <v>16220</v>
      </c>
      <c r="M57" s="71"/>
      <c r="N57" s="72">
        <v>4561.5439453125</v>
      </c>
      <c r="O57" s="72">
        <v>5860.13134765625</v>
      </c>
      <c r="P57" s="73"/>
      <c r="Q57" s="74"/>
      <c r="R57" s="74"/>
      <c r="S57" s="84"/>
      <c r="T57" s="84"/>
      <c r="U57" s="84"/>
      <c r="V57" s="84"/>
      <c r="W57" s="50"/>
      <c r="X57" s="50"/>
      <c r="Y57" s="50"/>
      <c r="Z57" s="50"/>
      <c r="AA57" s="49"/>
      <c r="AB57" s="69">
        <v>57</v>
      </c>
      <c r="AC5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7" s="70"/>
      <c r="AE57" s="76">
        <v>1654</v>
      </c>
      <c r="AF57" s="76">
        <v>3582</v>
      </c>
      <c r="AG57" s="76">
        <v>14169</v>
      </c>
      <c r="AH57" s="76">
        <v>43501</v>
      </c>
      <c r="AI57" s="76"/>
      <c r="AJ57" s="76" t="s">
        <v>8569</v>
      </c>
      <c r="AK57" s="76" t="s">
        <v>10379</v>
      </c>
      <c r="AL57" s="76"/>
      <c r="AM57" s="76"/>
      <c r="AN57" s="78">
        <v>42568.699699074074</v>
      </c>
      <c r="AO57" s="76" t="s">
        <v>14075</v>
      </c>
      <c r="AP57" s="82" t="s">
        <v>14130</v>
      </c>
      <c r="AQ57" s="76" t="s">
        <v>65</v>
      </c>
      <c r="AR57" s="2"/>
      <c r="AS57" s="3"/>
      <c r="AT57" s="3"/>
      <c r="AU57" s="3"/>
      <c r="AV57" s="3"/>
    </row>
    <row r="58" spans="1:48" ht="41.45" customHeight="1" x14ac:dyDescent="0.25">
      <c r="A58" s="62" t="s">
        <v>210</v>
      </c>
      <c r="C58" s="63"/>
      <c r="D58" s="63"/>
      <c r="E58" s="64"/>
      <c r="F58" s="66"/>
      <c r="G58" s="100" t="s">
        <v>12076</v>
      </c>
      <c r="H58" s="63"/>
      <c r="I58" s="67"/>
      <c r="J58" s="68"/>
      <c r="K58" s="68"/>
      <c r="L58" s="67" t="s">
        <v>16221</v>
      </c>
      <c r="M58" s="71"/>
      <c r="N58" s="72">
        <v>4374.47509765625</v>
      </c>
      <c r="O58" s="72">
        <v>3854.530029296875</v>
      </c>
      <c r="P58" s="73"/>
      <c r="Q58" s="74"/>
      <c r="R58" s="74"/>
      <c r="S58" s="84"/>
      <c r="T58" s="84"/>
      <c r="U58" s="84"/>
      <c r="V58" s="84"/>
      <c r="W58" s="50"/>
      <c r="X58" s="50"/>
      <c r="Y58" s="50"/>
      <c r="Z58" s="50"/>
      <c r="AA58" s="49"/>
      <c r="AB58" s="69">
        <v>58</v>
      </c>
      <c r="AC5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8" s="70"/>
      <c r="AE58" s="76">
        <v>43</v>
      </c>
      <c r="AF58" s="76">
        <v>34</v>
      </c>
      <c r="AG58" s="76">
        <v>904</v>
      </c>
      <c r="AH58" s="76">
        <v>1987</v>
      </c>
      <c r="AI58" s="76"/>
      <c r="AJ58" s="76" t="s">
        <v>8570</v>
      </c>
      <c r="AK58" s="76"/>
      <c r="AL58" s="76"/>
      <c r="AM58" s="76"/>
      <c r="AN58" s="78">
        <v>44445.112060185187</v>
      </c>
      <c r="AO58" s="76" t="s">
        <v>14075</v>
      </c>
      <c r="AP58" s="82" t="s">
        <v>14131</v>
      </c>
      <c r="AQ58" s="76" t="s">
        <v>66</v>
      </c>
      <c r="AR58" s="2"/>
      <c r="AS58" s="3"/>
      <c r="AT58" s="3"/>
      <c r="AU58" s="3"/>
      <c r="AV58" s="3"/>
    </row>
    <row r="59" spans="1:48" ht="41.45" customHeight="1" x14ac:dyDescent="0.25">
      <c r="A59" s="62" t="s">
        <v>211</v>
      </c>
      <c r="C59" s="63"/>
      <c r="D59" s="63"/>
      <c r="E59" s="64"/>
      <c r="F59" s="66"/>
      <c r="G59" s="100" t="s">
        <v>12077</v>
      </c>
      <c r="H59" s="63"/>
      <c r="I59" s="67"/>
      <c r="J59" s="68"/>
      <c r="K59" s="68"/>
      <c r="L59" s="67" t="s">
        <v>16222</v>
      </c>
      <c r="M59" s="71"/>
      <c r="N59" s="72">
        <v>828.1107177734375</v>
      </c>
      <c r="O59" s="72">
        <v>5447.4228515625</v>
      </c>
      <c r="P59" s="73"/>
      <c r="Q59" s="74"/>
      <c r="R59" s="74"/>
      <c r="S59" s="84"/>
      <c r="T59" s="84"/>
      <c r="U59" s="84"/>
      <c r="V59" s="84"/>
      <c r="W59" s="50"/>
      <c r="X59" s="50"/>
      <c r="Y59" s="50"/>
      <c r="Z59" s="50"/>
      <c r="AA59" s="49"/>
      <c r="AB59" s="69">
        <v>59</v>
      </c>
      <c r="AC5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9" s="70"/>
      <c r="AE59" s="76">
        <v>569</v>
      </c>
      <c r="AF59" s="76">
        <v>353</v>
      </c>
      <c r="AG59" s="76">
        <v>27578</v>
      </c>
      <c r="AH59" s="76">
        <v>21091</v>
      </c>
      <c r="AI59" s="76"/>
      <c r="AJ59" s="76" t="s">
        <v>8571</v>
      </c>
      <c r="AK59" s="76" t="s">
        <v>10380</v>
      </c>
      <c r="AL59" s="76"/>
      <c r="AM59" s="76"/>
      <c r="AN59" s="78">
        <v>42259.253668981481</v>
      </c>
      <c r="AO59" s="76" t="s">
        <v>14075</v>
      </c>
      <c r="AP59" s="82" t="s">
        <v>14132</v>
      </c>
      <c r="AQ59" s="76" t="s">
        <v>66</v>
      </c>
      <c r="AR59" s="2"/>
      <c r="AS59" s="3"/>
      <c r="AT59" s="3"/>
      <c r="AU59" s="3"/>
      <c r="AV59" s="3"/>
    </row>
    <row r="60" spans="1:48" ht="41.45" customHeight="1" x14ac:dyDescent="0.25">
      <c r="A60" s="62" t="s">
        <v>212</v>
      </c>
      <c r="C60" s="63"/>
      <c r="D60" s="63"/>
      <c r="E60" s="64"/>
      <c r="F60" s="66"/>
      <c r="G60" s="100" t="s">
        <v>12078</v>
      </c>
      <c r="H60" s="63"/>
      <c r="I60" s="67"/>
      <c r="J60" s="68"/>
      <c r="K60" s="68"/>
      <c r="L60" s="67" t="s">
        <v>16223</v>
      </c>
      <c r="M60" s="71"/>
      <c r="N60" s="72">
        <v>2042.86181640625</v>
      </c>
      <c r="O60" s="72">
        <v>7032.40966796875</v>
      </c>
      <c r="P60" s="73"/>
      <c r="Q60" s="74"/>
      <c r="R60" s="74"/>
      <c r="S60" s="84"/>
      <c r="T60" s="84"/>
      <c r="U60" s="84"/>
      <c r="V60" s="84"/>
      <c r="W60" s="50"/>
      <c r="X60" s="50"/>
      <c r="Y60" s="50"/>
      <c r="Z60" s="50"/>
      <c r="AA60" s="49"/>
      <c r="AB60" s="69">
        <v>60</v>
      </c>
      <c r="AC6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0" s="70"/>
      <c r="AE60" s="76">
        <v>2058</v>
      </c>
      <c r="AF60" s="76">
        <v>2539</v>
      </c>
      <c r="AG60" s="76">
        <v>82481</v>
      </c>
      <c r="AH60" s="76">
        <v>36897</v>
      </c>
      <c r="AI60" s="76"/>
      <c r="AJ60" s="76" t="s">
        <v>8572</v>
      </c>
      <c r="AK60" s="76" t="s">
        <v>10381</v>
      </c>
      <c r="AL60" s="82" t="s">
        <v>11354</v>
      </c>
      <c r="AM60" s="76"/>
      <c r="AN60" s="78">
        <v>40385.870254629626</v>
      </c>
      <c r="AO60" s="76" t="s">
        <v>14075</v>
      </c>
      <c r="AP60" s="82" t="s">
        <v>14133</v>
      </c>
      <c r="AQ60" s="76" t="s">
        <v>66</v>
      </c>
      <c r="AR60" s="2"/>
      <c r="AS60" s="3"/>
      <c r="AT60" s="3"/>
      <c r="AU60" s="3"/>
      <c r="AV60" s="3"/>
    </row>
    <row r="61" spans="1:48" ht="41.45" customHeight="1" x14ac:dyDescent="0.25">
      <c r="A61" s="62" t="s">
        <v>228</v>
      </c>
      <c r="C61" s="63"/>
      <c r="D61" s="63"/>
      <c r="E61" s="64"/>
      <c r="F61" s="66"/>
      <c r="G61" s="100" t="s">
        <v>12079</v>
      </c>
      <c r="H61" s="63"/>
      <c r="I61" s="67"/>
      <c r="J61" s="68"/>
      <c r="K61" s="68"/>
      <c r="L61" s="67" t="s">
        <v>16224</v>
      </c>
      <c r="M61" s="71"/>
      <c r="N61" s="72">
        <v>4034.566162109375</v>
      </c>
      <c r="O61" s="72">
        <v>6093.92236328125</v>
      </c>
      <c r="P61" s="73"/>
      <c r="Q61" s="74"/>
      <c r="R61" s="74"/>
      <c r="S61" s="84"/>
      <c r="T61" s="84"/>
      <c r="U61" s="84"/>
      <c r="V61" s="84"/>
      <c r="W61" s="50"/>
      <c r="X61" s="50"/>
      <c r="Y61" s="50"/>
      <c r="Z61" s="50"/>
      <c r="AA61" s="49"/>
      <c r="AB61" s="69">
        <v>61</v>
      </c>
      <c r="AC6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1" s="70"/>
      <c r="AE61" s="76">
        <v>1651</v>
      </c>
      <c r="AF61" s="76">
        <v>616</v>
      </c>
      <c r="AG61" s="76">
        <v>7705</v>
      </c>
      <c r="AH61" s="76">
        <v>6925</v>
      </c>
      <c r="AI61" s="76"/>
      <c r="AJ61" s="76" t="s">
        <v>8573</v>
      </c>
      <c r="AK61" s="76" t="s">
        <v>10382</v>
      </c>
      <c r="AL61" s="76"/>
      <c r="AM61" s="76"/>
      <c r="AN61" s="78">
        <v>41212.601469907408</v>
      </c>
      <c r="AO61" s="76" t="s">
        <v>14075</v>
      </c>
      <c r="AP61" s="82" t="s">
        <v>14134</v>
      </c>
      <c r="AQ61" s="76" t="s">
        <v>66</v>
      </c>
      <c r="AR61" s="2"/>
      <c r="AS61" s="3"/>
      <c r="AT61" s="3"/>
      <c r="AU61" s="3"/>
      <c r="AV61" s="3"/>
    </row>
    <row r="62" spans="1:48" ht="41.45" customHeight="1" x14ac:dyDescent="0.25">
      <c r="A62" s="62" t="s">
        <v>213</v>
      </c>
      <c r="C62" s="63"/>
      <c r="D62" s="63"/>
      <c r="E62" s="64"/>
      <c r="F62" s="66"/>
      <c r="G62" s="100" t="s">
        <v>12080</v>
      </c>
      <c r="H62" s="63"/>
      <c r="I62" s="67"/>
      <c r="J62" s="68"/>
      <c r="K62" s="68"/>
      <c r="L62" s="67" t="s">
        <v>16225</v>
      </c>
      <c r="M62" s="71"/>
      <c r="N62" s="72">
        <v>5750.7060546875</v>
      </c>
      <c r="O62" s="72">
        <v>3846.72119140625</v>
      </c>
      <c r="P62" s="73"/>
      <c r="Q62" s="74"/>
      <c r="R62" s="74"/>
      <c r="S62" s="84"/>
      <c r="T62" s="84"/>
      <c r="U62" s="84"/>
      <c r="V62" s="84"/>
      <c r="W62" s="50"/>
      <c r="X62" s="50"/>
      <c r="Y62" s="50"/>
      <c r="Z62" s="50"/>
      <c r="AA62" s="49"/>
      <c r="AB62" s="69">
        <v>62</v>
      </c>
      <c r="AC6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2" s="70"/>
      <c r="AE62" s="76">
        <v>303</v>
      </c>
      <c r="AF62" s="76">
        <v>452</v>
      </c>
      <c r="AG62" s="76">
        <v>4778</v>
      </c>
      <c r="AH62" s="76">
        <v>11051</v>
      </c>
      <c r="AI62" s="76"/>
      <c r="AJ62" s="76" t="s">
        <v>8574</v>
      </c>
      <c r="AK62" s="76"/>
      <c r="AL62" s="76"/>
      <c r="AM62" s="76"/>
      <c r="AN62" s="78">
        <v>44409.813090277778</v>
      </c>
      <c r="AO62" s="76" t="s">
        <v>14075</v>
      </c>
      <c r="AP62" s="82" t="s">
        <v>14135</v>
      </c>
      <c r="AQ62" s="76" t="s">
        <v>66</v>
      </c>
      <c r="AR62" s="2"/>
      <c r="AS62" s="3"/>
      <c r="AT62" s="3"/>
      <c r="AU62" s="3"/>
      <c r="AV62" s="3"/>
    </row>
    <row r="63" spans="1:48" ht="41.45" customHeight="1" x14ac:dyDescent="0.25">
      <c r="A63" s="62" t="s">
        <v>1693</v>
      </c>
      <c r="C63" s="63"/>
      <c r="D63" s="63"/>
      <c r="E63" s="64"/>
      <c r="F63" s="66"/>
      <c r="G63" s="100" t="s">
        <v>12081</v>
      </c>
      <c r="H63" s="63"/>
      <c r="I63" s="67"/>
      <c r="J63" s="68"/>
      <c r="K63" s="68"/>
      <c r="L63" s="67" t="s">
        <v>16226</v>
      </c>
      <c r="M63" s="71"/>
      <c r="N63" s="72">
        <v>8993.3125</v>
      </c>
      <c r="O63" s="72">
        <v>4144.32861328125</v>
      </c>
      <c r="P63" s="73"/>
      <c r="Q63" s="74"/>
      <c r="R63" s="74"/>
      <c r="S63" s="84"/>
      <c r="T63" s="84"/>
      <c r="U63" s="84"/>
      <c r="V63" s="84"/>
      <c r="W63" s="50"/>
      <c r="X63" s="50"/>
      <c r="Y63" s="50"/>
      <c r="Z63" s="50"/>
      <c r="AA63" s="49"/>
      <c r="AB63" s="69">
        <v>63</v>
      </c>
      <c r="AC6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3" s="70"/>
      <c r="AE63" s="76">
        <v>232</v>
      </c>
      <c r="AF63" s="76">
        <v>126</v>
      </c>
      <c r="AG63" s="76">
        <v>9149</v>
      </c>
      <c r="AH63" s="76">
        <v>2237</v>
      </c>
      <c r="AI63" s="76"/>
      <c r="AJ63" s="76" t="s">
        <v>8575</v>
      </c>
      <c r="AK63" s="76" t="s">
        <v>10383</v>
      </c>
      <c r="AL63" s="76"/>
      <c r="AM63" s="76"/>
      <c r="AN63" s="78">
        <v>44054.667268518519</v>
      </c>
      <c r="AO63" s="76" t="s">
        <v>14075</v>
      </c>
      <c r="AP63" s="82" t="s">
        <v>14136</v>
      </c>
      <c r="AQ63" s="76" t="s">
        <v>65</v>
      </c>
      <c r="AR63" s="2"/>
      <c r="AS63" s="3"/>
      <c r="AT63" s="3"/>
      <c r="AU63" s="3"/>
      <c r="AV63" s="3"/>
    </row>
    <row r="64" spans="1:48" ht="41.45" customHeight="1" x14ac:dyDescent="0.25">
      <c r="A64" s="62" t="s">
        <v>1694</v>
      </c>
      <c r="C64" s="63"/>
      <c r="D64" s="63"/>
      <c r="E64" s="64"/>
      <c r="F64" s="66"/>
      <c r="G64" s="100" t="s">
        <v>12082</v>
      </c>
      <c r="H64" s="63"/>
      <c r="I64" s="67"/>
      <c r="J64" s="68"/>
      <c r="K64" s="68"/>
      <c r="L64" s="67" t="s">
        <v>16227</v>
      </c>
      <c r="M64" s="71"/>
      <c r="N64" s="72">
        <v>6487.1318359375</v>
      </c>
      <c r="O64" s="72">
        <v>5695.630859375</v>
      </c>
      <c r="P64" s="73"/>
      <c r="Q64" s="74"/>
      <c r="R64" s="74"/>
      <c r="S64" s="84"/>
      <c r="T64" s="84"/>
      <c r="U64" s="84"/>
      <c r="V64" s="84"/>
      <c r="W64" s="50"/>
      <c r="X64" s="50"/>
      <c r="Y64" s="50"/>
      <c r="Z64" s="50"/>
      <c r="AA64" s="49"/>
      <c r="AB64" s="69">
        <v>64</v>
      </c>
      <c r="AC6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4" s="70"/>
      <c r="AE64" s="76">
        <v>677</v>
      </c>
      <c r="AF64" s="76">
        <v>4858</v>
      </c>
      <c r="AG64" s="76">
        <v>22065</v>
      </c>
      <c r="AH64" s="76">
        <v>32713</v>
      </c>
      <c r="AI64" s="76"/>
      <c r="AJ64" s="76" t="s">
        <v>8576</v>
      </c>
      <c r="AK64" s="76"/>
      <c r="AL64" s="76"/>
      <c r="AM64" s="76"/>
      <c r="AN64" s="78">
        <v>43931.212395833332</v>
      </c>
      <c r="AO64" s="76" t="s">
        <v>14075</v>
      </c>
      <c r="AP64" s="82" t="s">
        <v>14137</v>
      </c>
      <c r="AQ64" s="76" t="s">
        <v>65</v>
      </c>
      <c r="AR64" s="2"/>
      <c r="AS64" s="3"/>
      <c r="AT64" s="3"/>
      <c r="AU64" s="3"/>
      <c r="AV64" s="3"/>
    </row>
    <row r="65" spans="1:48" ht="41.45" customHeight="1" x14ac:dyDescent="0.25">
      <c r="A65" s="62" t="s">
        <v>618</v>
      </c>
      <c r="C65" s="63"/>
      <c r="D65" s="63"/>
      <c r="E65" s="64"/>
      <c r="F65" s="66"/>
      <c r="G65" s="100" t="s">
        <v>12083</v>
      </c>
      <c r="H65" s="63"/>
      <c r="I65" s="67"/>
      <c r="J65" s="68"/>
      <c r="K65" s="68"/>
      <c r="L65" s="67" t="s">
        <v>16228</v>
      </c>
      <c r="M65" s="71"/>
      <c r="N65" s="72">
        <v>7121.62158203125</v>
      </c>
      <c r="O65" s="72">
        <v>6182.07177734375</v>
      </c>
      <c r="P65" s="73"/>
      <c r="Q65" s="74"/>
      <c r="R65" s="74"/>
      <c r="S65" s="84"/>
      <c r="T65" s="84"/>
      <c r="U65" s="84"/>
      <c r="V65" s="84"/>
      <c r="W65" s="50"/>
      <c r="X65" s="50"/>
      <c r="Y65" s="50"/>
      <c r="Z65" s="50"/>
      <c r="AA65" s="49"/>
      <c r="AB65" s="69">
        <v>65</v>
      </c>
      <c r="AC6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5" s="70"/>
      <c r="AE65" s="76">
        <v>54</v>
      </c>
      <c r="AF65" s="76">
        <v>19</v>
      </c>
      <c r="AG65" s="76">
        <v>2616</v>
      </c>
      <c r="AH65" s="76">
        <v>4447</v>
      </c>
      <c r="AI65" s="76"/>
      <c r="AJ65" s="76" t="s">
        <v>8577</v>
      </c>
      <c r="AK65" s="76" t="s">
        <v>10384</v>
      </c>
      <c r="AL65" s="76"/>
      <c r="AM65" s="76"/>
      <c r="AN65" s="78">
        <v>44282.061666666668</v>
      </c>
      <c r="AO65" s="76" t="s">
        <v>14075</v>
      </c>
      <c r="AP65" s="82" t="s">
        <v>14138</v>
      </c>
      <c r="AQ65" s="76" t="s">
        <v>66</v>
      </c>
      <c r="AR65" s="2"/>
      <c r="AS65" s="3"/>
      <c r="AT65" s="3"/>
      <c r="AU65" s="3"/>
      <c r="AV65" s="3"/>
    </row>
    <row r="66" spans="1:48" ht="41.45" customHeight="1" x14ac:dyDescent="0.25">
      <c r="A66" s="62" t="s">
        <v>214</v>
      </c>
      <c r="C66" s="63"/>
      <c r="D66" s="63"/>
      <c r="E66" s="64"/>
      <c r="F66" s="66"/>
      <c r="G66" s="100" t="s">
        <v>12084</v>
      </c>
      <c r="H66" s="63"/>
      <c r="I66" s="67"/>
      <c r="J66" s="68"/>
      <c r="K66" s="68"/>
      <c r="L66" s="67" t="s">
        <v>16229</v>
      </c>
      <c r="M66" s="71"/>
      <c r="N66" s="72">
        <v>6795.72021484375</v>
      </c>
      <c r="O66" s="72">
        <v>7132.404296875</v>
      </c>
      <c r="P66" s="73"/>
      <c r="Q66" s="74"/>
      <c r="R66" s="74"/>
      <c r="S66" s="84"/>
      <c r="T66" s="84"/>
      <c r="U66" s="84"/>
      <c r="V66" s="84"/>
      <c r="W66" s="50"/>
      <c r="X66" s="50"/>
      <c r="Y66" s="50"/>
      <c r="Z66" s="50"/>
      <c r="AA66" s="49"/>
      <c r="AB66" s="69">
        <v>66</v>
      </c>
      <c r="AC6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6" s="70"/>
      <c r="AE66" s="76">
        <v>120</v>
      </c>
      <c r="AF66" s="76">
        <v>21</v>
      </c>
      <c r="AG66" s="76">
        <v>503</v>
      </c>
      <c r="AH66" s="76">
        <v>244</v>
      </c>
      <c r="AI66" s="76"/>
      <c r="AJ66" s="76" t="s">
        <v>8578</v>
      </c>
      <c r="AK66" s="76"/>
      <c r="AL66" s="82" t="s">
        <v>11355</v>
      </c>
      <c r="AM66" s="76"/>
      <c r="AN66" s="78">
        <v>43643.257604166669</v>
      </c>
      <c r="AO66" s="76" t="s">
        <v>14075</v>
      </c>
      <c r="AP66" s="82" t="s">
        <v>14139</v>
      </c>
      <c r="AQ66" s="76" t="s">
        <v>66</v>
      </c>
      <c r="AR66" s="2"/>
      <c r="AS66" s="3"/>
      <c r="AT66" s="3"/>
      <c r="AU66" s="3"/>
      <c r="AV66" s="3"/>
    </row>
    <row r="67" spans="1:48" ht="41.45" customHeight="1" x14ac:dyDescent="0.25">
      <c r="A67" s="62" t="s">
        <v>1695</v>
      </c>
      <c r="C67" s="63"/>
      <c r="D67" s="63"/>
      <c r="E67" s="64"/>
      <c r="F67" s="66"/>
      <c r="G67" s="100" t="s">
        <v>12085</v>
      </c>
      <c r="H67" s="63"/>
      <c r="I67" s="67"/>
      <c r="J67" s="68"/>
      <c r="K67" s="68"/>
      <c r="L67" s="67" t="s">
        <v>16230</v>
      </c>
      <c r="M67" s="71"/>
      <c r="N67" s="72">
        <v>7758.29052734375</v>
      </c>
      <c r="O67" s="72">
        <v>8403.189453125</v>
      </c>
      <c r="P67" s="73"/>
      <c r="Q67" s="74"/>
      <c r="R67" s="74"/>
      <c r="S67" s="84"/>
      <c r="T67" s="84"/>
      <c r="U67" s="84"/>
      <c r="V67" s="84"/>
      <c r="W67" s="50"/>
      <c r="X67" s="50"/>
      <c r="Y67" s="50"/>
      <c r="Z67" s="50"/>
      <c r="AA67" s="49"/>
      <c r="AB67" s="69">
        <v>67</v>
      </c>
      <c r="AC6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7" s="70"/>
      <c r="AE67" s="76">
        <v>1554</v>
      </c>
      <c r="AF67" s="76">
        <v>2864</v>
      </c>
      <c r="AG67" s="76">
        <v>9619</v>
      </c>
      <c r="AH67" s="76">
        <v>21233</v>
      </c>
      <c r="AI67" s="76"/>
      <c r="AJ67" s="76" t="s">
        <v>8579</v>
      </c>
      <c r="AK67" s="76"/>
      <c r="AL67" s="76"/>
      <c r="AM67" s="76"/>
      <c r="AN67" s="78">
        <v>43961.071747685186</v>
      </c>
      <c r="AO67" s="76" t="s">
        <v>14075</v>
      </c>
      <c r="AP67" s="82" t="s">
        <v>14140</v>
      </c>
      <c r="AQ67" s="76" t="s">
        <v>65</v>
      </c>
      <c r="AR67" s="2"/>
      <c r="AS67" s="3"/>
      <c r="AT67" s="3"/>
      <c r="AU67" s="3"/>
      <c r="AV67" s="3"/>
    </row>
    <row r="68" spans="1:48" ht="41.45" customHeight="1" x14ac:dyDescent="0.25">
      <c r="A68" s="62" t="s">
        <v>1696</v>
      </c>
      <c r="C68" s="63"/>
      <c r="D68" s="63"/>
      <c r="E68" s="64"/>
      <c r="F68" s="66"/>
      <c r="G68" s="100" t="s">
        <v>12086</v>
      </c>
      <c r="H68" s="63"/>
      <c r="I68" s="67"/>
      <c r="J68" s="68"/>
      <c r="K68" s="68"/>
      <c r="L68" s="67" t="s">
        <v>16231</v>
      </c>
      <c r="M68" s="71"/>
      <c r="N68" s="72">
        <v>4522.97705078125</v>
      </c>
      <c r="O68" s="72">
        <v>9142.083984375</v>
      </c>
      <c r="P68" s="73"/>
      <c r="Q68" s="74"/>
      <c r="R68" s="74"/>
      <c r="S68" s="84"/>
      <c r="T68" s="84"/>
      <c r="U68" s="84"/>
      <c r="V68" s="84"/>
      <c r="W68" s="50"/>
      <c r="X68" s="50"/>
      <c r="Y68" s="50"/>
      <c r="Z68" s="50"/>
      <c r="AA68" s="49"/>
      <c r="AB68" s="69">
        <v>68</v>
      </c>
      <c r="AC6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8" s="70"/>
      <c r="AE68" s="76">
        <v>203</v>
      </c>
      <c r="AF68" s="76">
        <v>26</v>
      </c>
      <c r="AG68" s="76">
        <v>1055</v>
      </c>
      <c r="AH68" s="76">
        <v>284</v>
      </c>
      <c r="AI68" s="76"/>
      <c r="AJ68" s="76" t="s">
        <v>8580</v>
      </c>
      <c r="AK68" s="76" t="s">
        <v>10385</v>
      </c>
      <c r="AL68" s="76"/>
      <c r="AM68" s="76"/>
      <c r="AN68" s="78">
        <v>44415.962048611109</v>
      </c>
      <c r="AO68" s="76" t="s">
        <v>14075</v>
      </c>
      <c r="AP68" s="82" t="s">
        <v>14141</v>
      </c>
      <c r="AQ68" s="76" t="s">
        <v>65</v>
      </c>
      <c r="AR68" s="2"/>
      <c r="AS68" s="3"/>
      <c r="AT68" s="3"/>
      <c r="AU68" s="3"/>
      <c r="AV68" s="3"/>
    </row>
    <row r="69" spans="1:48" ht="41.45" customHeight="1" x14ac:dyDescent="0.25">
      <c r="A69" s="62" t="s">
        <v>215</v>
      </c>
      <c r="C69" s="63"/>
      <c r="D69" s="63"/>
      <c r="E69" s="64"/>
      <c r="F69" s="66"/>
      <c r="G69" s="100" t="s">
        <v>12087</v>
      </c>
      <c r="H69" s="63"/>
      <c r="I69" s="67"/>
      <c r="J69" s="68"/>
      <c r="K69" s="68"/>
      <c r="L69" s="67" t="s">
        <v>16232</v>
      </c>
      <c r="M69" s="71"/>
      <c r="N69" s="72">
        <v>3242.770263671875</v>
      </c>
      <c r="O69" s="72">
        <v>5625.80712890625</v>
      </c>
      <c r="P69" s="73"/>
      <c r="Q69" s="74"/>
      <c r="R69" s="74"/>
      <c r="S69" s="84"/>
      <c r="T69" s="84"/>
      <c r="U69" s="84"/>
      <c r="V69" s="84"/>
      <c r="W69" s="50"/>
      <c r="X69" s="50"/>
      <c r="Y69" s="50"/>
      <c r="Z69" s="50"/>
      <c r="AA69" s="49"/>
      <c r="AB69" s="69">
        <v>69</v>
      </c>
      <c r="AC6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9" s="70"/>
      <c r="AE69" s="76">
        <v>7</v>
      </c>
      <c r="AF69" s="76">
        <v>4</v>
      </c>
      <c r="AG69" s="76">
        <v>96</v>
      </c>
      <c r="AH69" s="76">
        <v>762</v>
      </c>
      <c r="AI69" s="76"/>
      <c r="AJ69" s="76" t="s">
        <v>8581</v>
      </c>
      <c r="AK69" s="76"/>
      <c r="AL69" s="76"/>
      <c r="AM69" s="76"/>
      <c r="AN69" s="78">
        <v>43768.074594907404</v>
      </c>
      <c r="AO69" s="76" t="s">
        <v>14075</v>
      </c>
      <c r="AP69" s="82" t="s">
        <v>14142</v>
      </c>
      <c r="AQ69" s="76" t="s">
        <v>66</v>
      </c>
      <c r="AR69" s="2"/>
      <c r="AS69" s="3"/>
      <c r="AT69" s="3"/>
      <c r="AU69" s="3"/>
      <c r="AV69" s="3"/>
    </row>
    <row r="70" spans="1:48" ht="41.45" customHeight="1" x14ac:dyDescent="0.25">
      <c r="A70" s="62" t="s">
        <v>1697</v>
      </c>
      <c r="C70" s="63"/>
      <c r="D70" s="63"/>
      <c r="E70" s="64"/>
      <c r="F70" s="66"/>
      <c r="G70" s="100" t="s">
        <v>12088</v>
      </c>
      <c r="H70" s="63"/>
      <c r="I70" s="67"/>
      <c r="J70" s="68"/>
      <c r="K70" s="68"/>
      <c r="L70" s="67" t="s">
        <v>16233</v>
      </c>
      <c r="M70" s="71"/>
      <c r="N70" s="72">
        <v>1381.53466796875</v>
      </c>
      <c r="O70" s="72">
        <v>6536.86474609375</v>
      </c>
      <c r="P70" s="73"/>
      <c r="Q70" s="74"/>
      <c r="R70" s="74"/>
      <c r="S70" s="84"/>
      <c r="T70" s="84"/>
      <c r="U70" s="84"/>
      <c r="V70" s="84"/>
      <c r="W70" s="50"/>
      <c r="X70" s="50"/>
      <c r="Y70" s="50"/>
      <c r="Z70" s="50"/>
      <c r="AA70" s="49"/>
      <c r="AB70" s="69">
        <v>70</v>
      </c>
      <c r="AC7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0" s="70"/>
      <c r="AE70" s="76">
        <v>157</v>
      </c>
      <c r="AF70" s="76">
        <v>7032</v>
      </c>
      <c r="AG70" s="76">
        <v>27606</v>
      </c>
      <c r="AH70" s="76">
        <v>18904</v>
      </c>
      <c r="AI70" s="76"/>
      <c r="AJ70" s="76" t="s">
        <v>8582</v>
      </c>
      <c r="AK70" s="76" t="s">
        <v>10369</v>
      </c>
      <c r="AL70" s="82" t="s">
        <v>11356</v>
      </c>
      <c r="AM70" s="76"/>
      <c r="AN70" s="78">
        <v>42373.74695601852</v>
      </c>
      <c r="AO70" s="76" t="s">
        <v>14075</v>
      </c>
      <c r="AP70" s="82" t="s">
        <v>14143</v>
      </c>
      <c r="AQ70" s="76" t="s">
        <v>65</v>
      </c>
      <c r="AR70" s="2"/>
      <c r="AS70" s="3"/>
      <c r="AT70" s="3"/>
      <c r="AU70" s="3"/>
      <c r="AV70" s="3"/>
    </row>
    <row r="71" spans="1:48" ht="41.45" customHeight="1" x14ac:dyDescent="0.25">
      <c r="A71" s="62" t="s">
        <v>216</v>
      </c>
      <c r="C71" s="63"/>
      <c r="D71" s="63"/>
      <c r="E71" s="64"/>
      <c r="F71" s="66"/>
      <c r="G71" s="100" t="s">
        <v>12089</v>
      </c>
      <c r="H71" s="63"/>
      <c r="I71" s="67"/>
      <c r="J71" s="68"/>
      <c r="K71" s="68"/>
      <c r="L71" s="67" t="s">
        <v>16234</v>
      </c>
      <c r="M71" s="71"/>
      <c r="N71" s="72">
        <v>3096.779296875</v>
      </c>
      <c r="O71" s="72">
        <v>5109.0048828125</v>
      </c>
      <c r="P71" s="73"/>
      <c r="Q71" s="74"/>
      <c r="R71" s="74"/>
      <c r="S71" s="84"/>
      <c r="T71" s="84"/>
      <c r="U71" s="84"/>
      <c r="V71" s="84"/>
      <c r="W71" s="50"/>
      <c r="X71" s="50"/>
      <c r="Y71" s="50"/>
      <c r="Z71" s="50"/>
      <c r="AA71" s="49"/>
      <c r="AB71" s="69">
        <v>71</v>
      </c>
      <c r="AC7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1" s="70"/>
      <c r="AE71" s="76">
        <v>304</v>
      </c>
      <c r="AF71" s="76">
        <v>52</v>
      </c>
      <c r="AG71" s="76">
        <v>4005</v>
      </c>
      <c r="AH71" s="76">
        <v>38561</v>
      </c>
      <c r="AI71" s="76"/>
      <c r="AJ71" s="76"/>
      <c r="AK71" s="76"/>
      <c r="AL71" s="76"/>
      <c r="AM71" s="76"/>
      <c r="AN71" s="78">
        <v>43613.139988425923</v>
      </c>
      <c r="AO71" s="76" t="s">
        <v>14075</v>
      </c>
      <c r="AP71" s="82" t="s">
        <v>14144</v>
      </c>
      <c r="AQ71" s="76" t="s">
        <v>66</v>
      </c>
      <c r="AR71" s="2"/>
      <c r="AS71" s="3"/>
      <c r="AT71" s="3"/>
      <c r="AU71" s="3"/>
      <c r="AV71" s="3"/>
    </row>
    <row r="72" spans="1:48" ht="41.45" customHeight="1" x14ac:dyDescent="0.25">
      <c r="A72" s="62" t="s">
        <v>1698</v>
      </c>
      <c r="C72" s="63"/>
      <c r="D72" s="63"/>
      <c r="E72" s="64"/>
      <c r="F72" s="66"/>
      <c r="G72" s="100" t="s">
        <v>12090</v>
      </c>
      <c r="H72" s="63"/>
      <c r="I72" s="67"/>
      <c r="J72" s="68"/>
      <c r="K72" s="68"/>
      <c r="L72" s="67" t="s">
        <v>16235</v>
      </c>
      <c r="M72" s="71"/>
      <c r="N72" s="72">
        <v>5553.525390625</v>
      </c>
      <c r="O72" s="72">
        <v>5503.5771484375</v>
      </c>
      <c r="P72" s="73"/>
      <c r="Q72" s="74"/>
      <c r="R72" s="74"/>
      <c r="S72" s="84"/>
      <c r="T72" s="84"/>
      <c r="U72" s="84"/>
      <c r="V72" s="84"/>
      <c r="W72" s="50"/>
      <c r="X72" s="50"/>
      <c r="Y72" s="50"/>
      <c r="Z72" s="50"/>
      <c r="AA72" s="49"/>
      <c r="AB72" s="69">
        <v>72</v>
      </c>
      <c r="AC7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2" s="70"/>
      <c r="AE72" s="76">
        <v>747</v>
      </c>
      <c r="AF72" s="76">
        <v>9042345</v>
      </c>
      <c r="AG72" s="76">
        <v>10062</v>
      </c>
      <c r="AH72" s="76">
        <v>7518</v>
      </c>
      <c r="AI72" s="76"/>
      <c r="AJ72" s="76" t="s">
        <v>8583</v>
      </c>
      <c r="AK72" s="76" t="s">
        <v>10386</v>
      </c>
      <c r="AL72" s="76"/>
      <c r="AM72" s="76"/>
      <c r="AN72" s="78">
        <v>40793.675729166665</v>
      </c>
      <c r="AO72" s="76" t="s">
        <v>14075</v>
      </c>
      <c r="AP72" s="82" t="s">
        <v>14145</v>
      </c>
      <c r="AQ72" s="76" t="s">
        <v>65</v>
      </c>
      <c r="AR72" s="2"/>
      <c r="AS72" s="3"/>
      <c r="AT72" s="3"/>
      <c r="AU72" s="3"/>
      <c r="AV72" s="3"/>
    </row>
    <row r="73" spans="1:48" ht="41.45" customHeight="1" x14ac:dyDescent="0.25">
      <c r="A73" s="62" t="s">
        <v>217</v>
      </c>
      <c r="C73" s="63"/>
      <c r="D73" s="63"/>
      <c r="E73" s="64"/>
      <c r="F73" s="66"/>
      <c r="G73" s="100" t="s">
        <v>12091</v>
      </c>
      <c r="H73" s="63"/>
      <c r="I73" s="67"/>
      <c r="J73" s="68"/>
      <c r="K73" s="68"/>
      <c r="L73" s="67" t="s">
        <v>16236</v>
      </c>
      <c r="M73" s="71"/>
      <c r="N73" s="72">
        <v>9457.529296875</v>
      </c>
      <c r="O73" s="72">
        <v>6581.73974609375</v>
      </c>
      <c r="P73" s="73"/>
      <c r="Q73" s="74"/>
      <c r="R73" s="74"/>
      <c r="S73" s="84"/>
      <c r="T73" s="84"/>
      <c r="U73" s="84"/>
      <c r="V73" s="84"/>
      <c r="W73" s="50"/>
      <c r="X73" s="50"/>
      <c r="Y73" s="50"/>
      <c r="Z73" s="50"/>
      <c r="AA73" s="49"/>
      <c r="AB73" s="69">
        <v>73</v>
      </c>
      <c r="AC7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3" s="70"/>
      <c r="AE73" s="76">
        <v>1096</v>
      </c>
      <c r="AF73" s="76">
        <v>181738</v>
      </c>
      <c r="AG73" s="76">
        <v>188943</v>
      </c>
      <c r="AH73" s="76">
        <v>5583</v>
      </c>
      <c r="AI73" s="76"/>
      <c r="AJ73" s="76" t="s">
        <v>8584</v>
      </c>
      <c r="AK73" s="76" t="s">
        <v>10387</v>
      </c>
      <c r="AL73" s="82" t="s">
        <v>11357</v>
      </c>
      <c r="AM73" s="76"/>
      <c r="AN73" s="78">
        <v>41067.598321759258</v>
      </c>
      <c r="AO73" s="76" t="s">
        <v>14075</v>
      </c>
      <c r="AP73" s="82" t="s">
        <v>14146</v>
      </c>
      <c r="AQ73" s="76" t="s">
        <v>66</v>
      </c>
      <c r="AR73" s="2"/>
      <c r="AS73" s="3"/>
      <c r="AT73" s="3"/>
      <c r="AU73" s="3"/>
      <c r="AV73" s="3"/>
    </row>
    <row r="74" spans="1:48" ht="41.45" customHeight="1" x14ac:dyDescent="0.25">
      <c r="A74" s="62" t="s">
        <v>218</v>
      </c>
      <c r="C74" s="63"/>
      <c r="D74" s="63"/>
      <c r="E74" s="64"/>
      <c r="F74" s="66"/>
      <c r="G74" s="100" t="s">
        <v>12092</v>
      </c>
      <c r="H74" s="63"/>
      <c r="I74" s="67"/>
      <c r="J74" s="68"/>
      <c r="K74" s="68"/>
      <c r="L74" s="67" t="s">
        <v>16237</v>
      </c>
      <c r="M74" s="71"/>
      <c r="N74" s="72">
        <v>9180.4560546875</v>
      </c>
      <c r="O74" s="72">
        <v>4507.56884765625</v>
      </c>
      <c r="P74" s="73"/>
      <c r="Q74" s="74"/>
      <c r="R74" s="74"/>
      <c r="S74" s="84"/>
      <c r="T74" s="84"/>
      <c r="U74" s="84"/>
      <c r="V74" s="84"/>
      <c r="W74" s="50"/>
      <c r="X74" s="50"/>
      <c r="Y74" s="50"/>
      <c r="Z74" s="50"/>
      <c r="AA74" s="49"/>
      <c r="AB74" s="69">
        <v>74</v>
      </c>
      <c r="AC7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4" s="70"/>
      <c r="AE74" s="76">
        <v>107</v>
      </c>
      <c r="AF74" s="76">
        <v>226</v>
      </c>
      <c r="AG74" s="76">
        <v>19681</v>
      </c>
      <c r="AH74" s="76">
        <v>23029</v>
      </c>
      <c r="AI74" s="76"/>
      <c r="AJ74" s="76" t="s">
        <v>8585</v>
      </c>
      <c r="AK74" s="76" t="s">
        <v>10388</v>
      </c>
      <c r="AL74" s="76"/>
      <c r="AM74" s="76"/>
      <c r="AN74" s="78">
        <v>41167.008090277777</v>
      </c>
      <c r="AO74" s="76" t="s">
        <v>14075</v>
      </c>
      <c r="AP74" s="82" t="s">
        <v>14147</v>
      </c>
      <c r="AQ74" s="76" t="s">
        <v>66</v>
      </c>
      <c r="AR74" s="2"/>
      <c r="AS74" s="3"/>
      <c r="AT74" s="3"/>
      <c r="AU74" s="3"/>
      <c r="AV74" s="3"/>
    </row>
    <row r="75" spans="1:48" ht="41.45" customHeight="1" x14ac:dyDescent="0.25">
      <c r="A75" s="62" t="s">
        <v>1699</v>
      </c>
      <c r="C75" s="63"/>
      <c r="D75" s="63"/>
      <c r="E75" s="64"/>
      <c r="F75" s="66"/>
      <c r="G75" s="100" t="s">
        <v>12093</v>
      </c>
      <c r="H75" s="63"/>
      <c r="I75" s="67"/>
      <c r="J75" s="68"/>
      <c r="K75" s="68"/>
      <c r="L75" s="67" t="s">
        <v>16238</v>
      </c>
      <c r="M75" s="71"/>
      <c r="N75" s="72">
        <v>9441.58984375</v>
      </c>
      <c r="O75" s="72">
        <v>6725.23291015625</v>
      </c>
      <c r="P75" s="73"/>
      <c r="Q75" s="74"/>
      <c r="R75" s="74"/>
      <c r="S75" s="84"/>
      <c r="T75" s="84"/>
      <c r="U75" s="84"/>
      <c r="V75" s="84"/>
      <c r="W75" s="50"/>
      <c r="X75" s="50"/>
      <c r="Y75" s="50"/>
      <c r="Z75" s="50"/>
      <c r="AA75" s="49"/>
      <c r="AB75" s="69">
        <v>75</v>
      </c>
      <c r="AC7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5" s="70"/>
      <c r="AE75" s="76">
        <v>184</v>
      </c>
      <c r="AF75" s="76">
        <v>147736</v>
      </c>
      <c r="AG75" s="76">
        <v>237606</v>
      </c>
      <c r="AH75" s="76">
        <v>51205</v>
      </c>
      <c r="AI75" s="76"/>
      <c r="AJ75" s="76" t="s">
        <v>8586</v>
      </c>
      <c r="AK75" s="76"/>
      <c r="AL75" s="82" t="s">
        <v>11358</v>
      </c>
      <c r="AM75" s="76"/>
      <c r="AN75" s="78">
        <v>39845.965231481481</v>
      </c>
      <c r="AO75" s="76" t="s">
        <v>14075</v>
      </c>
      <c r="AP75" s="82" t="s">
        <v>14148</v>
      </c>
      <c r="AQ75" s="76" t="s">
        <v>65</v>
      </c>
      <c r="AR75" s="2"/>
      <c r="AS75" s="3"/>
      <c r="AT75" s="3"/>
      <c r="AU75" s="3"/>
      <c r="AV75" s="3"/>
    </row>
    <row r="76" spans="1:48" ht="41.45" customHeight="1" x14ac:dyDescent="0.25">
      <c r="A76" s="62" t="s">
        <v>219</v>
      </c>
      <c r="C76" s="63"/>
      <c r="D76" s="63"/>
      <c r="E76" s="64"/>
      <c r="F76" s="66"/>
      <c r="G76" s="100" t="s">
        <v>12094</v>
      </c>
      <c r="H76" s="63"/>
      <c r="I76" s="67"/>
      <c r="J76" s="68"/>
      <c r="K76" s="68"/>
      <c r="L76" s="67" t="s">
        <v>16239</v>
      </c>
      <c r="M76" s="71"/>
      <c r="N76" s="72">
        <v>1789.409423828125</v>
      </c>
      <c r="O76" s="72">
        <v>5596.66552734375</v>
      </c>
      <c r="P76" s="73"/>
      <c r="Q76" s="74"/>
      <c r="R76" s="74"/>
      <c r="S76" s="84"/>
      <c r="T76" s="84"/>
      <c r="U76" s="84"/>
      <c r="V76" s="84"/>
      <c r="W76" s="50"/>
      <c r="X76" s="50"/>
      <c r="Y76" s="50"/>
      <c r="Z76" s="50"/>
      <c r="AA76" s="49"/>
      <c r="AB76" s="69">
        <v>76</v>
      </c>
      <c r="AC7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6" s="70"/>
      <c r="AE76" s="76">
        <v>91</v>
      </c>
      <c r="AF76" s="76">
        <v>48</v>
      </c>
      <c r="AG76" s="76">
        <v>79092</v>
      </c>
      <c r="AH76" s="76">
        <v>32443</v>
      </c>
      <c r="AI76" s="76"/>
      <c r="AJ76" s="76" t="s">
        <v>8587</v>
      </c>
      <c r="AK76" s="76"/>
      <c r="AL76" s="76"/>
      <c r="AM76" s="76"/>
      <c r="AN76" s="78">
        <v>43557.520798611113</v>
      </c>
      <c r="AO76" s="76" t="s">
        <v>14075</v>
      </c>
      <c r="AP76" s="82" t="s">
        <v>14149</v>
      </c>
      <c r="AQ76" s="76" t="s">
        <v>66</v>
      </c>
      <c r="AR76" s="2"/>
      <c r="AS76" s="3"/>
      <c r="AT76" s="3"/>
      <c r="AU76" s="3"/>
      <c r="AV76" s="3"/>
    </row>
    <row r="77" spans="1:48" ht="41.45" customHeight="1" x14ac:dyDescent="0.25">
      <c r="A77" s="62" t="s">
        <v>220</v>
      </c>
      <c r="C77" s="63"/>
      <c r="D77" s="63"/>
      <c r="E77" s="64"/>
      <c r="F77" s="66"/>
      <c r="G77" s="100" t="s">
        <v>12095</v>
      </c>
      <c r="H77" s="63"/>
      <c r="I77" s="67"/>
      <c r="J77" s="68"/>
      <c r="K77" s="68"/>
      <c r="L77" s="67" t="s">
        <v>16240</v>
      </c>
      <c r="M77" s="71"/>
      <c r="N77" s="72">
        <v>7107.3447265625</v>
      </c>
      <c r="O77" s="72">
        <v>4830.02392578125</v>
      </c>
      <c r="P77" s="73"/>
      <c r="Q77" s="74"/>
      <c r="R77" s="74"/>
      <c r="S77" s="84"/>
      <c r="T77" s="84"/>
      <c r="U77" s="84"/>
      <c r="V77" s="84"/>
      <c r="W77" s="50"/>
      <c r="X77" s="50"/>
      <c r="Y77" s="50"/>
      <c r="Z77" s="50"/>
      <c r="AA77" s="49"/>
      <c r="AB77" s="69">
        <v>77</v>
      </c>
      <c r="AC7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7" s="70"/>
      <c r="AE77" s="76">
        <v>65</v>
      </c>
      <c r="AF77" s="76">
        <v>584</v>
      </c>
      <c r="AG77" s="76">
        <v>24196</v>
      </c>
      <c r="AH77" s="76">
        <v>3964</v>
      </c>
      <c r="AI77" s="76"/>
      <c r="AJ77" s="76" t="s">
        <v>8588</v>
      </c>
      <c r="AK77" s="76" t="s">
        <v>10389</v>
      </c>
      <c r="AL77" s="76"/>
      <c r="AM77" s="76"/>
      <c r="AN77" s="78">
        <v>40385.567164351851</v>
      </c>
      <c r="AO77" s="76" t="s">
        <v>14075</v>
      </c>
      <c r="AP77" s="82" t="s">
        <v>14150</v>
      </c>
      <c r="AQ77" s="76" t="s">
        <v>66</v>
      </c>
      <c r="AR77" s="2"/>
      <c r="AS77" s="3"/>
      <c r="AT77" s="3"/>
      <c r="AU77" s="3"/>
      <c r="AV77" s="3"/>
    </row>
    <row r="78" spans="1:48" ht="41.45" customHeight="1" x14ac:dyDescent="0.25">
      <c r="A78" s="62" t="s">
        <v>221</v>
      </c>
      <c r="C78" s="63"/>
      <c r="D78" s="63"/>
      <c r="E78" s="64"/>
      <c r="F78" s="66"/>
      <c r="G78" s="100" t="s">
        <v>12096</v>
      </c>
      <c r="H78" s="63"/>
      <c r="I78" s="67"/>
      <c r="J78" s="68"/>
      <c r="K78" s="68"/>
      <c r="L78" s="67" t="s">
        <v>16241</v>
      </c>
      <c r="M78" s="71"/>
      <c r="N78" s="72">
        <v>1006.0291137695313</v>
      </c>
      <c r="O78" s="72">
        <v>2586.566162109375</v>
      </c>
      <c r="P78" s="73"/>
      <c r="Q78" s="74"/>
      <c r="R78" s="74"/>
      <c r="S78" s="84"/>
      <c r="T78" s="84"/>
      <c r="U78" s="84"/>
      <c r="V78" s="84"/>
      <c r="W78" s="50"/>
      <c r="X78" s="50"/>
      <c r="Y78" s="50"/>
      <c r="Z78" s="50"/>
      <c r="AA78" s="49"/>
      <c r="AB78" s="69">
        <v>78</v>
      </c>
      <c r="AC7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8" s="70"/>
      <c r="AE78" s="76">
        <v>148</v>
      </c>
      <c r="AF78" s="76">
        <v>157</v>
      </c>
      <c r="AG78" s="76">
        <v>152495</v>
      </c>
      <c r="AH78" s="76">
        <v>8677</v>
      </c>
      <c r="AI78" s="76"/>
      <c r="AJ78" s="76" t="s">
        <v>8589</v>
      </c>
      <c r="AK78" s="76" t="s">
        <v>10390</v>
      </c>
      <c r="AL78" s="82" t="s">
        <v>11359</v>
      </c>
      <c r="AM78" s="76"/>
      <c r="AN78" s="78">
        <v>41491.604791666665</v>
      </c>
      <c r="AO78" s="76" t="s">
        <v>14075</v>
      </c>
      <c r="AP78" s="82" t="s">
        <v>14151</v>
      </c>
      <c r="AQ78" s="76" t="s">
        <v>66</v>
      </c>
      <c r="AR78" s="2"/>
      <c r="AS78" s="3"/>
      <c r="AT78" s="3"/>
      <c r="AU78" s="3"/>
      <c r="AV78" s="3"/>
    </row>
    <row r="79" spans="1:48" ht="41.45" customHeight="1" x14ac:dyDescent="0.25">
      <c r="A79" s="62" t="s">
        <v>222</v>
      </c>
      <c r="C79" s="63"/>
      <c r="D79" s="63"/>
      <c r="E79" s="64"/>
      <c r="F79" s="66"/>
      <c r="G79" s="100" t="s">
        <v>12097</v>
      </c>
      <c r="H79" s="63"/>
      <c r="I79" s="67"/>
      <c r="J79" s="68"/>
      <c r="K79" s="68"/>
      <c r="L79" s="67" t="s">
        <v>16242</v>
      </c>
      <c r="M79" s="71"/>
      <c r="N79" s="72">
        <v>6247.802734375</v>
      </c>
      <c r="O79" s="72">
        <v>8350.39453125</v>
      </c>
      <c r="P79" s="73"/>
      <c r="Q79" s="74"/>
      <c r="R79" s="74"/>
      <c r="S79" s="84"/>
      <c r="T79" s="84"/>
      <c r="U79" s="84"/>
      <c r="V79" s="84"/>
      <c r="W79" s="50"/>
      <c r="X79" s="50"/>
      <c r="Y79" s="50"/>
      <c r="Z79" s="50"/>
      <c r="AA79" s="49"/>
      <c r="AB79" s="69">
        <v>79</v>
      </c>
      <c r="AC7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9" s="70"/>
      <c r="AE79" s="76">
        <v>252</v>
      </c>
      <c r="AF79" s="76">
        <v>243</v>
      </c>
      <c r="AG79" s="76">
        <v>3338</v>
      </c>
      <c r="AH79" s="76">
        <v>46</v>
      </c>
      <c r="AI79" s="76"/>
      <c r="AJ79" s="76" t="s">
        <v>8590</v>
      </c>
      <c r="AK79" s="76"/>
      <c r="AL79" s="76"/>
      <c r="AM79" s="76"/>
      <c r="AN79" s="78">
        <v>44522.270937499998</v>
      </c>
      <c r="AO79" s="76" t="s">
        <v>14075</v>
      </c>
      <c r="AP79" s="82" t="s">
        <v>14152</v>
      </c>
      <c r="AQ79" s="76" t="s">
        <v>66</v>
      </c>
      <c r="AR79" s="2"/>
      <c r="AS79" s="3"/>
      <c r="AT79" s="3"/>
      <c r="AU79" s="3"/>
      <c r="AV79" s="3"/>
    </row>
    <row r="80" spans="1:48" ht="41.45" customHeight="1" x14ac:dyDescent="0.25">
      <c r="A80" s="62" t="s">
        <v>223</v>
      </c>
      <c r="C80" s="63"/>
      <c r="D80" s="63"/>
      <c r="E80" s="64"/>
      <c r="F80" s="66"/>
      <c r="G80" s="100" t="s">
        <v>12098</v>
      </c>
      <c r="H80" s="63"/>
      <c r="I80" s="67"/>
      <c r="J80" s="68"/>
      <c r="K80" s="68"/>
      <c r="L80" s="67" t="s">
        <v>16243</v>
      </c>
      <c r="M80" s="71"/>
      <c r="N80" s="72">
        <v>619.56011962890625</v>
      </c>
      <c r="O80" s="72">
        <v>5985.12060546875</v>
      </c>
      <c r="P80" s="73"/>
      <c r="Q80" s="74"/>
      <c r="R80" s="74"/>
      <c r="S80" s="84"/>
      <c r="T80" s="84"/>
      <c r="U80" s="84"/>
      <c r="V80" s="84"/>
      <c r="W80" s="50"/>
      <c r="X80" s="50"/>
      <c r="Y80" s="50"/>
      <c r="Z80" s="50"/>
      <c r="AA80" s="49"/>
      <c r="AB80" s="69">
        <v>80</v>
      </c>
      <c r="AC8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0" s="70"/>
      <c r="AE80" s="76">
        <v>1978</v>
      </c>
      <c r="AF80" s="76">
        <v>1849</v>
      </c>
      <c r="AG80" s="76">
        <v>4026</v>
      </c>
      <c r="AH80" s="76">
        <v>4121</v>
      </c>
      <c r="AI80" s="76"/>
      <c r="AJ80" s="76" t="s">
        <v>8591</v>
      </c>
      <c r="AK80" s="76"/>
      <c r="AL80" s="76"/>
      <c r="AM80" s="76"/>
      <c r="AN80" s="78">
        <v>44175.908171296294</v>
      </c>
      <c r="AO80" s="76" t="s">
        <v>14075</v>
      </c>
      <c r="AP80" s="82" t="s">
        <v>14153</v>
      </c>
      <c r="AQ80" s="76" t="s">
        <v>66</v>
      </c>
      <c r="AR80" s="2"/>
      <c r="AS80" s="3"/>
      <c r="AT80" s="3"/>
      <c r="AU80" s="3"/>
      <c r="AV80" s="3"/>
    </row>
    <row r="81" spans="1:48" ht="41.45" customHeight="1" x14ac:dyDescent="0.25">
      <c r="A81" s="62" t="s">
        <v>224</v>
      </c>
      <c r="C81" s="63"/>
      <c r="D81" s="63"/>
      <c r="E81" s="64"/>
      <c r="F81" s="66"/>
      <c r="G81" s="100" t="s">
        <v>12099</v>
      </c>
      <c r="H81" s="63"/>
      <c r="I81" s="67"/>
      <c r="J81" s="68"/>
      <c r="K81" s="68"/>
      <c r="L81" s="67" t="s">
        <v>16244</v>
      </c>
      <c r="M81" s="71"/>
      <c r="N81" s="72">
        <v>1652.3992919921875</v>
      </c>
      <c r="O81" s="72">
        <v>6499.80126953125</v>
      </c>
      <c r="P81" s="73"/>
      <c r="Q81" s="74"/>
      <c r="R81" s="74"/>
      <c r="S81" s="84"/>
      <c r="T81" s="84"/>
      <c r="U81" s="84"/>
      <c r="V81" s="84"/>
      <c r="W81" s="50"/>
      <c r="X81" s="50"/>
      <c r="Y81" s="50"/>
      <c r="Z81" s="50"/>
      <c r="AA81" s="49"/>
      <c r="AB81" s="69">
        <v>81</v>
      </c>
      <c r="AC8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1" s="70"/>
      <c r="AE81" s="76">
        <v>864</v>
      </c>
      <c r="AF81" s="76">
        <v>143</v>
      </c>
      <c r="AG81" s="76">
        <v>5246</v>
      </c>
      <c r="AH81" s="76">
        <v>5814</v>
      </c>
      <c r="AI81" s="76"/>
      <c r="AJ81" s="76" t="s">
        <v>8592</v>
      </c>
      <c r="AK81" s="76" t="s">
        <v>10391</v>
      </c>
      <c r="AL81" s="76"/>
      <c r="AM81" s="76"/>
      <c r="AN81" s="78">
        <v>40821.706863425927</v>
      </c>
      <c r="AO81" s="76" t="s">
        <v>14075</v>
      </c>
      <c r="AP81" s="82" t="s">
        <v>14154</v>
      </c>
      <c r="AQ81" s="76" t="s">
        <v>66</v>
      </c>
      <c r="AR81" s="2"/>
      <c r="AS81" s="3"/>
      <c r="AT81" s="3"/>
      <c r="AU81" s="3"/>
      <c r="AV81" s="3"/>
    </row>
    <row r="82" spans="1:48" ht="41.45" customHeight="1" x14ac:dyDescent="0.25">
      <c r="A82" s="62" t="s">
        <v>1700</v>
      </c>
      <c r="C82" s="63"/>
      <c r="D82" s="63"/>
      <c r="E82" s="64"/>
      <c r="F82" s="66"/>
      <c r="G82" s="100" t="s">
        <v>12100</v>
      </c>
      <c r="H82" s="63"/>
      <c r="I82" s="67"/>
      <c r="J82" s="68"/>
      <c r="K82" s="68"/>
      <c r="L82" s="67" t="s">
        <v>16245</v>
      </c>
      <c r="M82" s="71"/>
      <c r="N82" s="72">
        <v>4375.2255859375</v>
      </c>
      <c r="O82" s="72">
        <v>6445.43701171875</v>
      </c>
      <c r="P82" s="73"/>
      <c r="Q82" s="74"/>
      <c r="R82" s="74"/>
      <c r="S82" s="84"/>
      <c r="T82" s="84"/>
      <c r="U82" s="84"/>
      <c r="V82" s="84"/>
      <c r="W82" s="50"/>
      <c r="X82" s="50"/>
      <c r="Y82" s="50"/>
      <c r="Z82" s="50"/>
      <c r="AA82" s="49"/>
      <c r="AB82" s="69">
        <v>82</v>
      </c>
      <c r="AC8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2" s="70"/>
      <c r="AE82" s="76">
        <v>741</v>
      </c>
      <c r="AF82" s="76">
        <v>26347</v>
      </c>
      <c r="AG82" s="76">
        <v>6591</v>
      </c>
      <c r="AH82" s="76">
        <v>3561</v>
      </c>
      <c r="AI82" s="76"/>
      <c r="AJ82" s="76" t="s">
        <v>8593</v>
      </c>
      <c r="AK82" s="76" t="s">
        <v>10392</v>
      </c>
      <c r="AL82" s="76"/>
      <c r="AM82" s="76"/>
      <c r="AN82" s="78">
        <v>40555.042291666665</v>
      </c>
      <c r="AO82" s="76" t="s">
        <v>14075</v>
      </c>
      <c r="AP82" s="82" t="s">
        <v>14155</v>
      </c>
      <c r="AQ82" s="76" t="s">
        <v>65</v>
      </c>
      <c r="AR82" s="2"/>
      <c r="AS82" s="3"/>
      <c r="AT82" s="3"/>
      <c r="AU82" s="3"/>
      <c r="AV82" s="3"/>
    </row>
    <row r="83" spans="1:48" ht="41.45" customHeight="1" x14ac:dyDescent="0.25">
      <c r="A83" s="62" t="s">
        <v>1327</v>
      </c>
      <c r="C83" s="63"/>
      <c r="D83" s="63"/>
      <c r="E83" s="64"/>
      <c r="F83" s="66"/>
      <c r="G83" s="100" t="s">
        <v>12101</v>
      </c>
      <c r="H83" s="63"/>
      <c r="I83" s="67"/>
      <c r="J83" s="68"/>
      <c r="K83" s="68"/>
      <c r="L83" s="67" t="s">
        <v>16246</v>
      </c>
      <c r="M83" s="71"/>
      <c r="N83" s="72">
        <v>2494.5859375</v>
      </c>
      <c r="O83" s="72">
        <v>4158.8408203125</v>
      </c>
      <c r="P83" s="73"/>
      <c r="Q83" s="74"/>
      <c r="R83" s="74"/>
      <c r="S83" s="84"/>
      <c r="T83" s="84"/>
      <c r="U83" s="84"/>
      <c r="V83" s="84"/>
      <c r="W83" s="50"/>
      <c r="X83" s="50"/>
      <c r="Y83" s="50"/>
      <c r="Z83" s="50"/>
      <c r="AA83" s="49"/>
      <c r="AB83" s="69">
        <v>83</v>
      </c>
      <c r="AC8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3" s="70"/>
      <c r="AE83" s="76">
        <v>5527</v>
      </c>
      <c r="AF83" s="76">
        <v>7052</v>
      </c>
      <c r="AG83" s="76">
        <v>46289</v>
      </c>
      <c r="AH83" s="76">
        <v>332</v>
      </c>
      <c r="AI83" s="76"/>
      <c r="AJ83" s="76" t="s">
        <v>8594</v>
      </c>
      <c r="AK83" s="76" t="s">
        <v>10393</v>
      </c>
      <c r="AL83" s="76"/>
      <c r="AM83" s="76"/>
      <c r="AN83" s="78">
        <v>41834.538298611114</v>
      </c>
      <c r="AO83" s="76" t="s">
        <v>14075</v>
      </c>
      <c r="AP83" s="82" t="s">
        <v>14156</v>
      </c>
      <c r="AQ83" s="76" t="s">
        <v>66</v>
      </c>
      <c r="AR83" s="2"/>
      <c r="AS83" s="3"/>
      <c r="AT83" s="3"/>
      <c r="AU83" s="3"/>
      <c r="AV83" s="3"/>
    </row>
    <row r="84" spans="1:48" ht="41.45" customHeight="1" x14ac:dyDescent="0.25">
      <c r="A84" s="62" t="s">
        <v>225</v>
      </c>
      <c r="C84" s="63"/>
      <c r="D84" s="63"/>
      <c r="E84" s="64"/>
      <c r="F84" s="66"/>
      <c r="G84" s="100" t="s">
        <v>12102</v>
      </c>
      <c r="H84" s="63"/>
      <c r="I84" s="67"/>
      <c r="J84" s="68"/>
      <c r="K84" s="68"/>
      <c r="L84" s="67" t="s">
        <v>16247</v>
      </c>
      <c r="M84" s="71"/>
      <c r="N84" s="72">
        <v>6125.1357421875</v>
      </c>
      <c r="O84" s="72">
        <v>8186.73388671875</v>
      </c>
      <c r="P84" s="73"/>
      <c r="Q84" s="74"/>
      <c r="R84" s="74"/>
      <c r="S84" s="84"/>
      <c r="T84" s="84"/>
      <c r="U84" s="84"/>
      <c r="V84" s="84"/>
      <c r="W84" s="50"/>
      <c r="X84" s="50"/>
      <c r="Y84" s="50"/>
      <c r="Z84" s="50"/>
      <c r="AA84" s="49"/>
      <c r="AB84" s="69">
        <v>84</v>
      </c>
      <c r="AC8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4" s="70"/>
      <c r="AE84" s="76">
        <v>2121</v>
      </c>
      <c r="AF84" s="76">
        <v>419</v>
      </c>
      <c r="AG84" s="76">
        <v>5383</v>
      </c>
      <c r="AH84" s="76">
        <v>33335</v>
      </c>
      <c r="AI84" s="76"/>
      <c r="AJ84" s="76" t="s">
        <v>8595</v>
      </c>
      <c r="AK84" s="76" t="s">
        <v>10394</v>
      </c>
      <c r="AL84" s="76"/>
      <c r="AM84" s="76"/>
      <c r="AN84" s="78">
        <v>42595.065486111111</v>
      </c>
      <c r="AO84" s="76" t="s">
        <v>14075</v>
      </c>
      <c r="AP84" s="82" t="s">
        <v>14157</v>
      </c>
      <c r="AQ84" s="76" t="s">
        <v>66</v>
      </c>
      <c r="AR84" s="2"/>
      <c r="AS84" s="3"/>
      <c r="AT84" s="3"/>
      <c r="AU84" s="3"/>
      <c r="AV84" s="3"/>
    </row>
    <row r="85" spans="1:48" ht="41.45" customHeight="1" x14ac:dyDescent="0.25">
      <c r="A85" s="62" t="s">
        <v>1701</v>
      </c>
      <c r="C85" s="63"/>
      <c r="D85" s="63"/>
      <c r="E85" s="64"/>
      <c r="F85" s="66"/>
      <c r="G85" s="100" t="s">
        <v>12103</v>
      </c>
      <c r="H85" s="63"/>
      <c r="I85" s="67"/>
      <c r="J85" s="68"/>
      <c r="K85" s="68"/>
      <c r="L85" s="67" t="s">
        <v>16248</v>
      </c>
      <c r="M85" s="71"/>
      <c r="N85" s="72">
        <v>4074.397705078125</v>
      </c>
      <c r="O85" s="72">
        <v>6881.9912109375</v>
      </c>
      <c r="P85" s="73"/>
      <c r="Q85" s="74"/>
      <c r="R85" s="74"/>
      <c r="S85" s="84"/>
      <c r="T85" s="84"/>
      <c r="U85" s="84"/>
      <c r="V85" s="84"/>
      <c r="W85" s="50"/>
      <c r="X85" s="50"/>
      <c r="Y85" s="50"/>
      <c r="Z85" s="50"/>
      <c r="AA85" s="49"/>
      <c r="AB85" s="69">
        <v>85</v>
      </c>
      <c r="AC8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5" s="70"/>
      <c r="AE85" s="76">
        <v>475</v>
      </c>
      <c r="AF85" s="76">
        <v>6180</v>
      </c>
      <c r="AG85" s="76">
        <v>10776</v>
      </c>
      <c r="AH85" s="76">
        <v>26390</v>
      </c>
      <c r="AI85" s="76"/>
      <c r="AJ85" s="76" t="s">
        <v>8596</v>
      </c>
      <c r="AK85" s="76" t="s">
        <v>10395</v>
      </c>
      <c r="AL85" s="76"/>
      <c r="AM85" s="76"/>
      <c r="AN85" s="78">
        <v>44188.039756944447</v>
      </c>
      <c r="AO85" s="76" t="s">
        <v>14075</v>
      </c>
      <c r="AP85" s="82" t="s">
        <v>14158</v>
      </c>
      <c r="AQ85" s="76" t="s">
        <v>65</v>
      </c>
      <c r="AR85" s="2"/>
      <c r="AS85" s="3"/>
      <c r="AT85" s="3"/>
      <c r="AU85" s="3"/>
      <c r="AV85" s="3"/>
    </row>
    <row r="86" spans="1:48" ht="41.45" customHeight="1" x14ac:dyDescent="0.25">
      <c r="A86" s="62" t="s">
        <v>226</v>
      </c>
      <c r="C86" s="63"/>
      <c r="D86" s="63"/>
      <c r="E86" s="64"/>
      <c r="F86" s="66"/>
      <c r="G86" s="100" t="s">
        <v>12104</v>
      </c>
      <c r="H86" s="63"/>
      <c r="I86" s="67"/>
      <c r="J86" s="68"/>
      <c r="K86" s="68"/>
      <c r="L86" s="67" t="s">
        <v>16249</v>
      </c>
      <c r="M86" s="71"/>
      <c r="N86" s="72">
        <v>4797.03857421875</v>
      </c>
      <c r="O86" s="72">
        <v>4316.0302734375</v>
      </c>
      <c r="P86" s="73"/>
      <c r="Q86" s="74"/>
      <c r="R86" s="74"/>
      <c r="S86" s="84"/>
      <c r="T86" s="84"/>
      <c r="U86" s="84"/>
      <c r="V86" s="84"/>
      <c r="W86" s="50"/>
      <c r="X86" s="50"/>
      <c r="Y86" s="50"/>
      <c r="Z86" s="50"/>
      <c r="AA86" s="49"/>
      <c r="AB86" s="69">
        <v>86</v>
      </c>
      <c r="AC8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6" s="70"/>
      <c r="AE86" s="76">
        <v>185</v>
      </c>
      <c r="AF86" s="76">
        <v>379</v>
      </c>
      <c r="AG86" s="76">
        <v>3507</v>
      </c>
      <c r="AH86" s="76">
        <v>5863</v>
      </c>
      <c r="AI86" s="76"/>
      <c r="AJ86" s="76" t="s">
        <v>8597</v>
      </c>
      <c r="AK86" s="76"/>
      <c r="AL86" s="76"/>
      <c r="AM86" s="76"/>
      <c r="AN86" s="78">
        <v>44447.204317129632</v>
      </c>
      <c r="AO86" s="76" t="s">
        <v>14075</v>
      </c>
      <c r="AP86" s="82" t="s">
        <v>14159</v>
      </c>
      <c r="AQ86" s="76" t="s">
        <v>66</v>
      </c>
      <c r="AR86" s="2"/>
      <c r="AS86" s="3"/>
      <c r="AT86" s="3"/>
      <c r="AU86" s="3"/>
      <c r="AV86" s="3"/>
    </row>
    <row r="87" spans="1:48" ht="41.45" customHeight="1" x14ac:dyDescent="0.25">
      <c r="A87" s="62" t="s">
        <v>1702</v>
      </c>
      <c r="C87" s="63"/>
      <c r="D87" s="63"/>
      <c r="E87" s="64"/>
      <c r="F87" s="66"/>
      <c r="G87" s="100" t="s">
        <v>12105</v>
      </c>
      <c r="H87" s="63"/>
      <c r="I87" s="67"/>
      <c r="J87" s="68"/>
      <c r="K87" s="68"/>
      <c r="L87" s="67" t="s">
        <v>16250</v>
      </c>
      <c r="M87" s="71"/>
      <c r="N87" s="72">
        <v>4877.30859375</v>
      </c>
      <c r="O87" s="72">
        <v>7002.23583984375</v>
      </c>
      <c r="P87" s="73"/>
      <c r="Q87" s="74"/>
      <c r="R87" s="74"/>
      <c r="S87" s="84"/>
      <c r="T87" s="84"/>
      <c r="U87" s="84"/>
      <c r="V87" s="84"/>
      <c r="W87" s="50"/>
      <c r="X87" s="50"/>
      <c r="Y87" s="50"/>
      <c r="Z87" s="50"/>
      <c r="AA87" s="49"/>
      <c r="AB87" s="69">
        <v>87</v>
      </c>
      <c r="AC8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7" s="70"/>
      <c r="AE87" s="76">
        <v>743</v>
      </c>
      <c r="AF87" s="76">
        <v>149060</v>
      </c>
      <c r="AG87" s="76">
        <v>30147</v>
      </c>
      <c r="AH87" s="76">
        <v>1001</v>
      </c>
      <c r="AI87" s="76"/>
      <c r="AJ87" s="76" t="s">
        <v>8598</v>
      </c>
      <c r="AK87" s="76" t="s">
        <v>10396</v>
      </c>
      <c r="AL87" s="82" t="s">
        <v>11360</v>
      </c>
      <c r="AM87" s="76"/>
      <c r="AN87" s="78">
        <v>40310.700636574074</v>
      </c>
      <c r="AO87" s="76" t="s">
        <v>14075</v>
      </c>
      <c r="AP87" s="82" t="s">
        <v>14160</v>
      </c>
      <c r="AQ87" s="76" t="s">
        <v>65</v>
      </c>
      <c r="AR87" s="2"/>
      <c r="AS87" s="3"/>
      <c r="AT87" s="3"/>
      <c r="AU87" s="3"/>
      <c r="AV87" s="3"/>
    </row>
    <row r="88" spans="1:48" ht="41.45" customHeight="1" x14ac:dyDescent="0.25">
      <c r="A88" s="62" t="s">
        <v>227</v>
      </c>
      <c r="C88" s="63"/>
      <c r="D88" s="63"/>
      <c r="E88" s="64"/>
      <c r="F88" s="66"/>
      <c r="G88" s="100" t="s">
        <v>12106</v>
      </c>
      <c r="H88" s="63"/>
      <c r="I88" s="67"/>
      <c r="J88" s="68"/>
      <c r="K88" s="68"/>
      <c r="L88" s="67" t="s">
        <v>16251</v>
      </c>
      <c r="M88" s="71"/>
      <c r="N88" s="72">
        <v>8003.6171875</v>
      </c>
      <c r="O88" s="72">
        <v>7542.8046875</v>
      </c>
      <c r="P88" s="73"/>
      <c r="Q88" s="74"/>
      <c r="R88" s="74"/>
      <c r="S88" s="84"/>
      <c r="T88" s="84"/>
      <c r="U88" s="84"/>
      <c r="V88" s="84"/>
      <c r="W88" s="50"/>
      <c r="X88" s="50"/>
      <c r="Y88" s="50"/>
      <c r="Z88" s="50"/>
      <c r="AA88" s="49"/>
      <c r="AB88" s="69">
        <v>88</v>
      </c>
      <c r="AC8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8" s="70"/>
      <c r="AE88" s="76">
        <v>254</v>
      </c>
      <c r="AF88" s="76">
        <v>110</v>
      </c>
      <c r="AG88" s="76">
        <v>12039</v>
      </c>
      <c r="AH88" s="76">
        <v>10538</v>
      </c>
      <c r="AI88" s="76"/>
      <c r="AJ88" s="76" t="s">
        <v>8599</v>
      </c>
      <c r="AK88" s="76" t="s">
        <v>10397</v>
      </c>
      <c r="AL88" s="76"/>
      <c r="AM88" s="76"/>
      <c r="AN88" s="78">
        <v>44409.288506944446</v>
      </c>
      <c r="AO88" s="76" t="s">
        <v>14075</v>
      </c>
      <c r="AP88" s="82" t="s">
        <v>14161</v>
      </c>
      <c r="AQ88" s="76" t="s">
        <v>66</v>
      </c>
      <c r="AR88" s="2"/>
      <c r="AS88" s="3"/>
      <c r="AT88" s="3"/>
      <c r="AU88" s="3"/>
      <c r="AV88" s="3"/>
    </row>
    <row r="89" spans="1:48" ht="41.45" customHeight="1" x14ac:dyDescent="0.25">
      <c r="A89" s="62" t="s">
        <v>229</v>
      </c>
      <c r="C89" s="63"/>
      <c r="D89" s="63"/>
      <c r="E89" s="64"/>
      <c r="F89" s="66"/>
      <c r="G89" s="100" t="s">
        <v>12107</v>
      </c>
      <c r="H89" s="63"/>
      <c r="I89" s="67"/>
      <c r="J89" s="68"/>
      <c r="K89" s="68"/>
      <c r="L89" s="67" t="s">
        <v>16252</v>
      </c>
      <c r="M89" s="71"/>
      <c r="N89" s="72">
        <v>4988.5029296875</v>
      </c>
      <c r="O89" s="72">
        <v>3262.102294921875</v>
      </c>
      <c r="P89" s="73"/>
      <c r="Q89" s="74"/>
      <c r="R89" s="74"/>
      <c r="S89" s="84"/>
      <c r="T89" s="84"/>
      <c r="U89" s="84"/>
      <c r="V89" s="84"/>
      <c r="W89" s="50"/>
      <c r="X89" s="50"/>
      <c r="Y89" s="50"/>
      <c r="Z89" s="50"/>
      <c r="AA89" s="49"/>
      <c r="AB89" s="69">
        <v>89</v>
      </c>
      <c r="AC8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9" s="70"/>
      <c r="AE89" s="76">
        <v>2811</v>
      </c>
      <c r="AF89" s="76">
        <v>2047</v>
      </c>
      <c r="AG89" s="76">
        <v>6826</v>
      </c>
      <c r="AH89" s="76">
        <v>8647</v>
      </c>
      <c r="AI89" s="76"/>
      <c r="AJ89" s="76" t="s">
        <v>8600</v>
      </c>
      <c r="AK89" s="76" t="s">
        <v>10398</v>
      </c>
      <c r="AL89" s="76"/>
      <c r="AM89" s="76"/>
      <c r="AN89" s="78">
        <v>44367.566250000003</v>
      </c>
      <c r="AO89" s="76" t="s">
        <v>14075</v>
      </c>
      <c r="AP89" s="82" t="s">
        <v>14162</v>
      </c>
      <c r="AQ89" s="76" t="s">
        <v>66</v>
      </c>
      <c r="AR89" s="2"/>
      <c r="AS89" s="3"/>
      <c r="AT89" s="3"/>
      <c r="AU89" s="3"/>
      <c r="AV89" s="3"/>
    </row>
    <row r="90" spans="1:48" ht="41.45" customHeight="1" x14ac:dyDescent="0.25">
      <c r="A90" s="62" t="s">
        <v>230</v>
      </c>
      <c r="C90" s="63"/>
      <c r="D90" s="63"/>
      <c r="E90" s="64"/>
      <c r="F90" s="66"/>
      <c r="G90" s="100" t="s">
        <v>12108</v>
      </c>
      <c r="H90" s="63"/>
      <c r="I90" s="67"/>
      <c r="J90" s="68"/>
      <c r="K90" s="68"/>
      <c r="L90" s="67" t="s">
        <v>16253</v>
      </c>
      <c r="M90" s="71"/>
      <c r="N90" s="72">
        <v>8542.83984375</v>
      </c>
      <c r="O90" s="72">
        <v>6064.126953125</v>
      </c>
      <c r="P90" s="73"/>
      <c r="Q90" s="74"/>
      <c r="R90" s="74"/>
      <c r="S90" s="84"/>
      <c r="T90" s="84"/>
      <c r="U90" s="84"/>
      <c r="V90" s="84"/>
      <c r="W90" s="50"/>
      <c r="X90" s="50"/>
      <c r="Y90" s="50"/>
      <c r="Z90" s="50"/>
      <c r="AA90" s="49"/>
      <c r="AB90" s="69">
        <v>90</v>
      </c>
      <c r="AC9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0" s="70"/>
      <c r="AE90" s="76">
        <v>193</v>
      </c>
      <c r="AF90" s="76">
        <v>29</v>
      </c>
      <c r="AG90" s="76">
        <v>1278</v>
      </c>
      <c r="AH90" s="76">
        <v>1604</v>
      </c>
      <c r="AI90" s="76"/>
      <c r="AJ90" s="76" t="s">
        <v>8601</v>
      </c>
      <c r="AK90" s="76" t="s">
        <v>10399</v>
      </c>
      <c r="AL90" s="76"/>
      <c r="AM90" s="76"/>
      <c r="AN90" s="78">
        <v>44222.255462962959</v>
      </c>
      <c r="AO90" s="76" t="s">
        <v>14075</v>
      </c>
      <c r="AP90" s="82" t="s">
        <v>14163</v>
      </c>
      <c r="AQ90" s="76" t="s">
        <v>66</v>
      </c>
      <c r="AR90" s="2"/>
      <c r="AS90" s="3"/>
      <c r="AT90" s="3"/>
      <c r="AU90" s="3"/>
      <c r="AV90" s="3"/>
    </row>
    <row r="91" spans="1:48" ht="41.45" customHeight="1" x14ac:dyDescent="0.25">
      <c r="A91" s="62" t="s">
        <v>1703</v>
      </c>
      <c r="C91" s="63"/>
      <c r="D91" s="63"/>
      <c r="E91" s="64"/>
      <c r="F91" s="66"/>
      <c r="G91" s="100" t="s">
        <v>12109</v>
      </c>
      <c r="H91" s="63"/>
      <c r="I91" s="67"/>
      <c r="J91" s="68"/>
      <c r="K91" s="68"/>
      <c r="L91" s="67" t="s">
        <v>16254</v>
      </c>
      <c r="M91" s="71"/>
      <c r="N91" s="72">
        <v>6642.8564453125</v>
      </c>
      <c r="O91" s="72">
        <v>4481.06396484375</v>
      </c>
      <c r="P91" s="73"/>
      <c r="Q91" s="74"/>
      <c r="R91" s="74"/>
      <c r="S91" s="84"/>
      <c r="T91" s="84"/>
      <c r="U91" s="84"/>
      <c r="V91" s="84"/>
      <c r="W91" s="50"/>
      <c r="X91" s="50"/>
      <c r="Y91" s="50"/>
      <c r="Z91" s="50"/>
      <c r="AA91" s="49"/>
      <c r="AB91" s="69">
        <v>91</v>
      </c>
      <c r="AC9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1" s="70"/>
      <c r="AE91" s="76">
        <v>852</v>
      </c>
      <c r="AF91" s="76">
        <v>24500</v>
      </c>
      <c r="AG91" s="76">
        <v>4033</v>
      </c>
      <c r="AH91" s="76">
        <v>9079</v>
      </c>
      <c r="AI91" s="76"/>
      <c r="AJ91" s="76" t="s">
        <v>8602</v>
      </c>
      <c r="AK91" s="76"/>
      <c r="AL91" s="82" t="s">
        <v>11361</v>
      </c>
      <c r="AM91" s="76"/>
      <c r="AN91" s="78">
        <v>44366.042638888888</v>
      </c>
      <c r="AO91" s="76" t="s">
        <v>14075</v>
      </c>
      <c r="AP91" s="82" t="s">
        <v>14164</v>
      </c>
      <c r="AQ91" s="76" t="s">
        <v>65</v>
      </c>
      <c r="AR91" s="2"/>
      <c r="AS91" s="3"/>
      <c r="AT91" s="3"/>
      <c r="AU91" s="3"/>
      <c r="AV91" s="3"/>
    </row>
    <row r="92" spans="1:48" ht="41.45" customHeight="1" x14ac:dyDescent="0.25">
      <c r="A92" s="62" t="s">
        <v>231</v>
      </c>
      <c r="C92" s="63"/>
      <c r="D92" s="63"/>
      <c r="E92" s="64"/>
      <c r="F92" s="66"/>
      <c r="G92" s="100" t="s">
        <v>12110</v>
      </c>
      <c r="H92" s="63"/>
      <c r="I92" s="67"/>
      <c r="J92" s="68"/>
      <c r="K92" s="68"/>
      <c r="L92" s="67" t="s">
        <v>16255</v>
      </c>
      <c r="M92" s="71"/>
      <c r="N92" s="72">
        <v>7318.39794921875</v>
      </c>
      <c r="O92" s="72">
        <v>5720.9052734375</v>
      </c>
      <c r="P92" s="73"/>
      <c r="Q92" s="74"/>
      <c r="R92" s="74"/>
      <c r="S92" s="84"/>
      <c r="T92" s="84"/>
      <c r="U92" s="84"/>
      <c r="V92" s="84"/>
      <c r="W92" s="50"/>
      <c r="X92" s="50"/>
      <c r="Y92" s="50"/>
      <c r="Z92" s="50"/>
      <c r="AA92" s="49"/>
      <c r="AB92" s="69">
        <v>92</v>
      </c>
      <c r="AC9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2" s="70"/>
      <c r="AE92" s="76">
        <v>5003</v>
      </c>
      <c r="AF92" s="76">
        <v>189</v>
      </c>
      <c r="AG92" s="76">
        <v>5735</v>
      </c>
      <c r="AH92" s="76">
        <v>24676</v>
      </c>
      <c r="AI92" s="76"/>
      <c r="AJ92" s="76"/>
      <c r="AK92" s="76" t="s">
        <v>10400</v>
      </c>
      <c r="AL92" s="76"/>
      <c r="AM92" s="76"/>
      <c r="AN92" s="78">
        <v>40874.713576388887</v>
      </c>
      <c r="AO92" s="76" t="s">
        <v>14075</v>
      </c>
      <c r="AP92" s="82" t="s">
        <v>14165</v>
      </c>
      <c r="AQ92" s="76" t="s">
        <v>66</v>
      </c>
      <c r="AR92" s="2"/>
      <c r="AS92" s="3"/>
      <c r="AT92" s="3"/>
      <c r="AU92" s="3"/>
      <c r="AV92" s="3"/>
    </row>
    <row r="93" spans="1:48" ht="41.45" customHeight="1" x14ac:dyDescent="0.25">
      <c r="A93" s="62" t="s">
        <v>1704</v>
      </c>
      <c r="C93" s="63"/>
      <c r="D93" s="63"/>
      <c r="E93" s="64"/>
      <c r="F93" s="66"/>
      <c r="G93" s="100" t="s">
        <v>12111</v>
      </c>
      <c r="H93" s="63"/>
      <c r="I93" s="67"/>
      <c r="J93" s="68"/>
      <c r="K93" s="68"/>
      <c r="L93" s="67" t="s">
        <v>16256</v>
      </c>
      <c r="M93" s="71"/>
      <c r="N93" s="72">
        <v>6705.3203125</v>
      </c>
      <c r="O93" s="72">
        <v>4518.30322265625</v>
      </c>
      <c r="P93" s="73"/>
      <c r="Q93" s="74"/>
      <c r="R93" s="74"/>
      <c r="S93" s="84"/>
      <c r="T93" s="84"/>
      <c r="U93" s="84"/>
      <c r="V93" s="84"/>
      <c r="W93" s="50"/>
      <c r="X93" s="50"/>
      <c r="Y93" s="50"/>
      <c r="Z93" s="50"/>
      <c r="AA93" s="49"/>
      <c r="AB93" s="69">
        <v>93</v>
      </c>
      <c r="AC9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3" s="70"/>
      <c r="AE93" s="76">
        <v>485</v>
      </c>
      <c r="AF93" s="76">
        <v>230431</v>
      </c>
      <c r="AG93" s="76">
        <v>32165</v>
      </c>
      <c r="AH93" s="76">
        <v>4084</v>
      </c>
      <c r="AI93" s="76"/>
      <c r="AJ93" s="76" t="s">
        <v>8603</v>
      </c>
      <c r="AK93" s="76"/>
      <c r="AL93" s="82" t="s">
        <v>11362</v>
      </c>
      <c r="AM93" s="76"/>
      <c r="AN93" s="78">
        <v>41682.816504629627</v>
      </c>
      <c r="AO93" s="76" t="s">
        <v>14075</v>
      </c>
      <c r="AP93" s="82" t="s">
        <v>14166</v>
      </c>
      <c r="AQ93" s="76" t="s">
        <v>65</v>
      </c>
      <c r="AR93" s="2"/>
      <c r="AS93" s="3"/>
      <c r="AT93" s="3"/>
      <c r="AU93" s="3"/>
      <c r="AV93" s="3"/>
    </row>
    <row r="94" spans="1:48" ht="41.45" customHeight="1" x14ac:dyDescent="0.25">
      <c r="A94" s="62" t="s">
        <v>232</v>
      </c>
      <c r="C94" s="63"/>
      <c r="D94" s="63"/>
      <c r="E94" s="64"/>
      <c r="F94" s="66"/>
      <c r="G94" s="100" t="s">
        <v>12112</v>
      </c>
      <c r="H94" s="63"/>
      <c r="I94" s="67"/>
      <c r="J94" s="68"/>
      <c r="K94" s="68"/>
      <c r="L94" s="67" t="s">
        <v>16257</v>
      </c>
      <c r="M94" s="71"/>
      <c r="N94" s="72">
        <v>5336.06689453125</v>
      </c>
      <c r="O94" s="72">
        <v>3478.904052734375</v>
      </c>
      <c r="P94" s="73"/>
      <c r="Q94" s="74"/>
      <c r="R94" s="74"/>
      <c r="S94" s="84"/>
      <c r="T94" s="84"/>
      <c r="U94" s="84"/>
      <c r="V94" s="84"/>
      <c r="W94" s="50"/>
      <c r="X94" s="50"/>
      <c r="Y94" s="50"/>
      <c r="Z94" s="50"/>
      <c r="AA94" s="49"/>
      <c r="AB94" s="69">
        <v>94</v>
      </c>
      <c r="AC9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4" s="70"/>
      <c r="AE94" s="76">
        <v>419</v>
      </c>
      <c r="AF94" s="76">
        <v>449</v>
      </c>
      <c r="AG94" s="76">
        <v>17861</v>
      </c>
      <c r="AH94" s="76">
        <v>3047</v>
      </c>
      <c r="AI94" s="76"/>
      <c r="AJ94" s="76" t="s">
        <v>8604</v>
      </c>
      <c r="AK94" s="76"/>
      <c r="AL94" s="76"/>
      <c r="AM94" s="76"/>
      <c r="AN94" s="78">
        <v>40175.826342592591</v>
      </c>
      <c r="AO94" s="76" t="s">
        <v>14075</v>
      </c>
      <c r="AP94" s="82" t="s">
        <v>14167</v>
      </c>
      <c r="AQ94" s="76" t="s">
        <v>66</v>
      </c>
      <c r="AR94" s="2"/>
      <c r="AS94" s="3"/>
      <c r="AT94" s="3"/>
      <c r="AU94" s="3"/>
      <c r="AV94" s="3"/>
    </row>
    <row r="95" spans="1:48" ht="41.45" customHeight="1" x14ac:dyDescent="0.25">
      <c r="A95" s="62" t="s">
        <v>1705</v>
      </c>
      <c r="C95" s="63"/>
      <c r="D95" s="63"/>
      <c r="E95" s="64"/>
      <c r="F95" s="66"/>
      <c r="G95" s="100" t="s">
        <v>12113</v>
      </c>
      <c r="H95" s="63"/>
      <c r="I95" s="67"/>
      <c r="J95" s="68"/>
      <c r="K95" s="68"/>
      <c r="L95" s="67" t="s">
        <v>16258</v>
      </c>
      <c r="M95" s="71"/>
      <c r="N95" s="72">
        <v>7752.65771484375</v>
      </c>
      <c r="O95" s="72">
        <v>3199.2119140625</v>
      </c>
      <c r="P95" s="73"/>
      <c r="Q95" s="74"/>
      <c r="R95" s="74"/>
      <c r="S95" s="84"/>
      <c r="T95" s="84"/>
      <c r="U95" s="84"/>
      <c r="V95" s="84"/>
      <c r="W95" s="50"/>
      <c r="X95" s="50"/>
      <c r="Y95" s="50"/>
      <c r="Z95" s="50"/>
      <c r="AA95" s="49"/>
      <c r="AB95" s="69">
        <v>95</v>
      </c>
      <c r="AC9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5" s="70"/>
      <c r="AE95" s="76">
        <v>154</v>
      </c>
      <c r="AF95" s="76">
        <v>221101</v>
      </c>
      <c r="AG95" s="76">
        <v>17777</v>
      </c>
      <c r="AH95" s="76">
        <v>5112</v>
      </c>
      <c r="AI95" s="76"/>
      <c r="AJ95" s="76" t="s">
        <v>8605</v>
      </c>
      <c r="AK95" s="76" t="s">
        <v>10401</v>
      </c>
      <c r="AL95" s="82" t="s">
        <v>11363</v>
      </c>
      <c r="AM95" s="76"/>
      <c r="AN95" s="78">
        <v>40394.185428240744</v>
      </c>
      <c r="AO95" s="76" t="s">
        <v>14075</v>
      </c>
      <c r="AP95" s="82" t="s">
        <v>14168</v>
      </c>
      <c r="AQ95" s="76" t="s">
        <v>65</v>
      </c>
      <c r="AR95" s="2"/>
      <c r="AS95" s="3"/>
      <c r="AT95" s="3"/>
      <c r="AU95" s="3"/>
      <c r="AV95" s="3"/>
    </row>
    <row r="96" spans="1:48" ht="41.45" customHeight="1" x14ac:dyDescent="0.25">
      <c r="A96" s="62" t="s">
        <v>1706</v>
      </c>
      <c r="C96" s="63"/>
      <c r="D96" s="63"/>
      <c r="E96" s="64"/>
      <c r="F96" s="66"/>
      <c r="G96" s="100" t="s">
        <v>12114</v>
      </c>
      <c r="H96" s="63"/>
      <c r="I96" s="67"/>
      <c r="J96" s="68"/>
      <c r="K96" s="68"/>
      <c r="L96" s="67" t="s">
        <v>16259</v>
      </c>
      <c r="M96" s="71"/>
      <c r="N96" s="72">
        <v>5291.23876953125</v>
      </c>
      <c r="O96" s="72">
        <v>6348.83154296875</v>
      </c>
      <c r="P96" s="73"/>
      <c r="Q96" s="74"/>
      <c r="R96" s="74"/>
      <c r="S96" s="84"/>
      <c r="T96" s="84"/>
      <c r="U96" s="84"/>
      <c r="V96" s="84"/>
      <c r="W96" s="50"/>
      <c r="X96" s="50"/>
      <c r="Y96" s="50"/>
      <c r="Z96" s="50"/>
      <c r="AA96" s="49"/>
      <c r="AB96" s="69">
        <v>96</v>
      </c>
      <c r="AC9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6" s="70"/>
      <c r="AE96" s="76">
        <v>64</v>
      </c>
      <c r="AF96" s="76">
        <v>34000</v>
      </c>
      <c r="AG96" s="76">
        <v>1241</v>
      </c>
      <c r="AH96" s="76">
        <v>1983</v>
      </c>
      <c r="AI96" s="76"/>
      <c r="AJ96" s="76" t="s">
        <v>8606</v>
      </c>
      <c r="AK96" s="76" t="s">
        <v>10402</v>
      </c>
      <c r="AL96" s="76"/>
      <c r="AM96" s="76"/>
      <c r="AN96" s="78">
        <v>42694.97446759259</v>
      </c>
      <c r="AO96" s="76" t="s">
        <v>14075</v>
      </c>
      <c r="AP96" s="82" t="s">
        <v>14169</v>
      </c>
      <c r="AQ96" s="76" t="s">
        <v>65</v>
      </c>
      <c r="AR96" s="2"/>
      <c r="AS96" s="3"/>
      <c r="AT96" s="3"/>
      <c r="AU96" s="3"/>
      <c r="AV96" s="3"/>
    </row>
    <row r="97" spans="1:48" ht="41.45" customHeight="1" x14ac:dyDescent="0.25">
      <c r="A97" s="62" t="s">
        <v>233</v>
      </c>
      <c r="C97" s="63"/>
      <c r="D97" s="63"/>
      <c r="E97" s="64"/>
      <c r="F97" s="66"/>
      <c r="G97" s="100" t="s">
        <v>12115</v>
      </c>
      <c r="H97" s="63"/>
      <c r="I97" s="67"/>
      <c r="J97" s="68"/>
      <c r="K97" s="68"/>
      <c r="L97" s="67" t="s">
        <v>16260</v>
      </c>
      <c r="M97" s="71"/>
      <c r="N97" s="72">
        <v>3187.658203125</v>
      </c>
      <c r="O97" s="72">
        <v>924.29205322265625</v>
      </c>
      <c r="P97" s="73"/>
      <c r="Q97" s="74"/>
      <c r="R97" s="74"/>
      <c r="S97" s="84"/>
      <c r="T97" s="84"/>
      <c r="U97" s="84"/>
      <c r="V97" s="84"/>
      <c r="W97" s="50"/>
      <c r="X97" s="50"/>
      <c r="Y97" s="50"/>
      <c r="Z97" s="50"/>
      <c r="AA97" s="49"/>
      <c r="AB97" s="69">
        <v>97</v>
      </c>
      <c r="AC9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7" s="70"/>
      <c r="AE97" s="76">
        <v>338</v>
      </c>
      <c r="AF97" s="76">
        <v>30</v>
      </c>
      <c r="AG97" s="76">
        <v>1099</v>
      </c>
      <c r="AH97" s="76">
        <v>458</v>
      </c>
      <c r="AI97" s="76"/>
      <c r="AJ97" s="76" t="s">
        <v>8607</v>
      </c>
      <c r="AK97" s="76"/>
      <c r="AL97" s="76"/>
      <c r="AM97" s="76"/>
      <c r="AN97" s="78">
        <v>44527.626655092594</v>
      </c>
      <c r="AO97" s="76" t="s">
        <v>14075</v>
      </c>
      <c r="AP97" s="82" t="s">
        <v>14170</v>
      </c>
      <c r="AQ97" s="76" t="s">
        <v>66</v>
      </c>
      <c r="AR97" s="2"/>
      <c r="AS97" s="3"/>
      <c r="AT97" s="3"/>
      <c r="AU97" s="3"/>
      <c r="AV97" s="3"/>
    </row>
    <row r="98" spans="1:48" ht="41.45" customHeight="1" x14ac:dyDescent="0.25">
      <c r="A98" s="62" t="s">
        <v>1631</v>
      </c>
      <c r="C98" s="63"/>
      <c r="D98" s="63"/>
      <c r="E98" s="64"/>
      <c r="F98" s="66"/>
      <c r="G98" s="100" t="s">
        <v>12116</v>
      </c>
      <c r="H98" s="63"/>
      <c r="I98" s="67"/>
      <c r="J98" s="68"/>
      <c r="K98" s="68"/>
      <c r="L98" s="67" t="s">
        <v>16261</v>
      </c>
      <c r="M98" s="71"/>
      <c r="N98" s="72">
        <v>3734.574462890625</v>
      </c>
      <c r="O98" s="72">
        <v>4095.352783203125</v>
      </c>
      <c r="P98" s="73"/>
      <c r="Q98" s="74"/>
      <c r="R98" s="74"/>
      <c r="S98" s="84"/>
      <c r="T98" s="84"/>
      <c r="U98" s="84"/>
      <c r="V98" s="84"/>
      <c r="W98" s="50"/>
      <c r="X98" s="50"/>
      <c r="Y98" s="50"/>
      <c r="Z98" s="50"/>
      <c r="AA98" s="49"/>
      <c r="AB98" s="69">
        <v>98</v>
      </c>
      <c r="AC9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8" s="70"/>
      <c r="AE98" s="76">
        <v>291</v>
      </c>
      <c r="AF98" s="76">
        <v>2862</v>
      </c>
      <c r="AG98" s="76">
        <v>32</v>
      </c>
      <c r="AH98" s="76">
        <v>56</v>
      </c>
      <c r="AI98" s="76"/>
      <c r="AJ98" s="76" t="s">
        <v>8608</v>
      </c>
      <c r="AK98" s="76"/>
      <c r="AL98" s="82" t="s">
        <v>11364</v>
      </c>
      <c r="AM98" s="76"/>
      <c r="AN98" s="78">
        <v>44460.284155092595</v>
      </c>
      <c r="AO98" s="76" t="s">
        <v>14075</v>
      </c>
      <c r="AP98" s="82" t="s">
        <v>14171</v>
      </c>
      <c r="AQ98" s="76" t="s">
        <v>66</v>
      </c>
      <c r="AR98" s="2"/>
      <c r="AS98" s="3"/>
      <c r="AT98" s="3"/>
      <c r="AU98" s="3"/>
      <c r="AV98" s="3"/>
    </row>
    <row r="99" spans="1:48" ht="41.45" customHeight="1" x14ac:dyDescent="0.25">
      <c r="A99" s="62" t="s">
        <v>234</v>
      </c>
      <c r="C99" s="63"/>
      <c r="D99" s="63"/>
      <c r="E99" s="64"/>
      <c r="F99" s="66"/>
      <c r="G99" s="100" t="s">
        <v>12117</v>
      </c>
      <c r="H99" s="63"/>
      <c r="I99" s="67"/>
      <c r="J99" s="68"/>
      <c r="K99" s="68"/>
      <c r="L99" s="67" t="s">
        <v>16262</v>
      </c>
      <c r="M99" s="71"/>
      <c r="N99" s="72">
        <v>6858.00927734375</v>
      </c>
      <c r="O99" s="72">
        <v>3686.6708984375</v>
      </c>
      <c r="P99" s="73"/>
      <c r="Q99" s="74"/>
      <c r="R99" s="74"/>
      <c r="S99" s="84"/>
      <c r="T99" s="84"/>
      <c r="U99" s="84"/>
      <c r="V99" s="84"/>
      <c r="W99" s="50"/>
      <c r="X99" s="50"/>
      <c r="Y99" s="50"/>
      <c r="Z99" s="50"/>
      <c r="AA99" s="49"/>
      <c r="AB99" s="69">
        <v>99</v>
      </c>
      <c r="AC9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9" s="70"/>
      <c r="AE99" s="76">
        <v>179</v>
      </c>
      <c r="AF99" s="76">
        <v>19</v>
      </c>
      <c r="AG99" s="76">
        <v>643</v>
      </c>
      <c r="AH99" s="76">
        <v>3144</v>
      </c>
      <c r="AI99" s="76"/>
      <c r="AJ99" s="76" t="s">
        <v>8609</v>
      </c>
      <c r="AK99" s="76"/>
      <c r="AL99" s="76"/>
      <c r="AM99" s="76"/>
      <c r="AN99" s="78">
        <v>43956.331828703704</v>
      </c>
      <c r="AO99" s="76" t="s">
        <v>14075</v>
      </c>
      <c r="AP99" s="82" t="s">
        <v>14172</v>
      </c>
      <c r="AQ99" s="76" t="s">
        <v>66</v>
      </c>
      <c r="AR99" s="2"/>
      <c r="AS99" s="3"/>
      <c r="AT99" s="3"/>
      <c r="AU99" s="3"/>
      <c r="AV99" s="3"/>
    </row>
    <row r="100" spans="1:48" ht="41.45" customHeight="1" x14ac:dyDescent="0.25">
      <c r="A100" s="62" t="s">
        <v>235</v>
      </c>
      <c r="C100" s="63"/>
      <c r="D100" s="63"/>
      <c r="E100" s="64"/>
      <c r="F100" s="66"/>
      <c r="G100" s="100" t="s">
        <v>12118</v>
      </c>
      <c r="H100" s="63"/>
      <c r="I100" s="67"/>
      <c r="J100" s="68"/>
      <c r="K100" s="68"/>
      <c r="L100" s="67" t="s">
        <v>16263</v>
      </c>
      <c r="M100" s="71"/>
      <c r="N100" s="72">
        <v>2691.478759765625</v>
      </c>
      <c r="O100" s="72">
        <v>1589.8553466796875</v>
      </c>
      <c r="P100" s="73"/>
      <c r="Q100" s="74"/>
      <c r="R100" s="74"/>
      <c r="S100" s="84"/>
      <c r="T100" s="84"/>
      <c r="U100" s="84"/>
      <c r="V100" s="84"/>
      <c r="W100" s="50"/>
      <c r="X100" s="50"/>
      <c r="Y100" s="50"/>
      <c r="Z100" s="50"/>
      <c r="AA100" s="49"/>
      <c r="AB100" s="69">
        <v>100</v>
      </c>
      <c r="AC10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0" s="70"/>
      <c r="AE100" s="76">
        <v>446</v>
      </c>
      <c r="AF100" s="76">
        <v>24</v>
      </c>
      <c r="AG100" s="76">
        <v>111131</v>
      </c>
      <c r="AH100" s="76">
        <v>32707</v>
      </c>
      <c r="AI100" s="76"/>
      <c r="AJ100" s="76" t="s">
        <v>8610</v>
      </c>
      <c r="AK100" s="76"/>
      <c r="AL100" s="76"/>
      <c r="AM100" s="76"/>
      <c r="AN100" s="78">
        <v>40686.513981481483</v>
      </c>
      <c r="AO100" s="76" t="s">
        <v>14075</v>
      </c>
      <c r="AP100" s="82" t="s">
        <v>14173</v>
      </c>
      <c r="AQ100" s="76" t="s">
        <v>66</v>
      </c>
      <c r="AR100" s="2"/>
      <c r="AS100" s="3"/>
      <c r="AT100" s="3"/>
      <c r="AU100" s="3"/>
      <c r="AV100" s="3"/>
    </row>
    <row r="101" spans="1:48" ht="41.45" customHeight="1" x14ac:dyDescent="0.25">
      <c r="A101" s="62" t="s">
        <v>236</v>
      </c>
      <c r="C101" s="63"/>
      <c r="D101" s="63"/>
      <c r="E101" s="64"/>
      <c r="F101" s="66"/>
      <c r="G101" s="100" t="s">
        <v>12119</v>
      </c>
      <c r="H101" s="63"/>
      <c r="I101" s="67"/>
      <c r="J101" s="68"/>
      <c r="K101" s="68"/>
      <c r="L101" s="67" t="s">
        <v>16264</v>
      </c>
      <c r="M101" s="71"/>
      <c r="N101" s="72">
        <v>5959.70263671875</v>
      </c>
      <c r="O101" s="72">
        <v>7291.9921875</v>
      </c>
      <c r="P101" s="73"/>
      <c r="Q101" s="74"/>
      <c r="R101" s="74"/>
      <c r="S101" s="84"/>
      <c r="T101" s="84"/>
      <c r="U101" s="84"/>
      <c r="V101" s="84"/>
      <c r="W101" s="50"/>
      <c r="X101" s="50"/>
      <c r="Y101" s="50"/>
      <c r="Z101" s="50"/>
      <c r="AA101" s="49"/>
      <c r="AB101" s="69">
        <v>101</v>
      </c>
      <c r="AC10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1" s="70"/>
      <c r="AE101" s="76">
        <v>5610</v>
      </c>
      <c r="AF101" s="76">
        <v>5778</v>
      </c>
      <c r="AG101" s="76">
        <v>154737</v>
      </c>
      <c r="AH101" s="76">
        <v>17592</v>
      </c>
      <c r="AI101" s="76"/>
      <c r="AJ101" s="76" t="s">
        <v>8611</v>
      </c>
      <c r="AK101" s="76" t="s">
        <v>10403</v>
      </c>
      <c r="AL101" s="76"/>
      <c r="AM101" s="76"/>
      <c r="AN101" s="78">
        <v>39891.217534722222</v>
      </c>
      <c r="AO101" s="76" t="s">
        <v>14075</v>
      </c>
      <c r="AP101" s="82" t="s">
        <v>14174</v>
      </c>
      <c r="AQ101" s="76" t="s">
        <v>66</v>
      </c>
      <c r="AR101" s="2"/>
      <c r="AS101" s="3"/>
      <c r="AT101" s="3"/>
      <c r="AU101" s="3"/>
      <c r="AV101" s="3"/>
    </row>
    <row r="102" spans="1:48" ht="41.45" customHeight="1" x14ac:dyDescent="0.25">
      <c r="A102" s="62" t="s">
        <v>1707</v>
      </c>
      <c r="C102" s="63"/>
      <c r="D102" s="63"/>
      <c r="E102" s="64"/>
      <c r="F102" s="66"/>
      <c r="G102" s="100" t="s">
        <v>12120</v>
      </c>
      <c r="H102" s="63"/>
      <c r="I102" s="67"/>
      <c r="J102" s="68"/>
      <c r="K102" s="68"/>
      <c r="L102" s="67" t="s">
        <v>16265</v>
      </c>
      <c r="M102" s="71"/>
      <c r="N102" s="72">
        <v>3015.191162109375</v>
      </c>
      <c r="O102" s="72">
        <v>6616.35400390625</v>
      </c>
      <c r="P102" s="73"/>
      <c r="Q102" s="74"/>
      <c r="R102" s="74"/>
      <c r="S102" s="84"/>
      <c r="T102" s="84"/>
      <c r="U102" s="84"/>
      <c r="V102" s="84"/>
      <c r="W102" s="50"/>
      <c r="X102" s="50"/>
      <c r="Y102" s="50"/>
      <c r="Z102" s="50"/>
      <c r="AA102" s="49"/>
      <c r="AB102" s="69">
        <v>102</v>
      </c>
      <c r="AC10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2" s="70"/>
      <c r="AE102" s="76">
        <v>1202</v>
      </c>
      <c r="AF102" s="76">
        <v>73756915</v>
      </c>
      <c r="AG102" s="76">
        <v>39274</v>
      </c>
      <c r="AH102" s="76">
        <v>5832</v>
      </c>
      <c r="AI102" s="76"/>
      <c r="AJ102" s="76" t="s">
        <v>8612</v>
      </c>
      <c r="AK102" s="76" t="s">
        <v>10404</v>
      </c>
      <c r="AL102" s="82" t="s">
        <v>11365</v>
      </c>
      <c r="AM102" s="76"/>
      <c r="AN102" s="78">
        <v>39399.905393518522</v>
      </c>
      <c r="AO102" s="76" t="s">
        <v>14075</v>
      </c>
      <c r="AP102" s="82" t="s">
        <v>14175</v>
      </c>
      <c r="AQ102" s="76" t="s">
        <v>65</v>
      </c>
      <c r="AR102" s="2"/>
      <c r="AS102" s="3"/>
      <c r="AT102" s="3"/>
      <c r="AU102" s="3"/>
      <c r="AV102" s="3"/>
    </row>
    <row r="103" spans="1:48" ht="41.45" customHeight="1" x14ac:dyDescent="0.25">
      <c r="A103" s="62" t="s">
        <v>237</v>
      </c>
      <c r="C103" s="63"/>
      <c r="D103" s="63"/>
      <c r="E103" s="64"/>
      <c r="F103" s="66"/>
      <c r="G103" s="100" t="s">
        <v>12121</v>
      </c>
      <c r="H103" s="63"/>
      <c r="I103" s="67"/>
      <c r="J103" s="68"/>
      <c r="K103" s="68"/>
      <c r="L103" s="67" t="s">
        <v>16266</v>
      </c>
      <c r="M103" s="71"/>
      <c r="N103" s="72">
        <v>3238.029541015625</v>
      </c>
      <c r="O103" s="72">
        <v>7824.56689453125</v>
      </c>
      <c r="P103" s="73"/>
      <c r="Q103" s="74"/>
      <c r="R103" s="74"/>
      <c r="S103" s="84"/>
      <c r="T103" s="84"/>
      <c r="U103" s="84"/>
      <c r="V103" s="84"/>
      <c r="W103" s="50"/>
      <c r="X103" s="50"/>
      <c r="Y103" s="50"/>
      <c r="Z103" s="50"/>
      <c r="AA103" s="49"/>
      <c r="AB103" s="69">
        <v>103</v>
      </c>
      <c r="AC10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3" s="70"/>
      <c r="AE103" s="76">
        <v>3437</v>
      </c>
      <c r="AF103" s="76">
        <v>360</v>
      </c>
      <c r="AG103" s="76">
        <v>7954</v>
      </c>
      <c r="AH103" s="76">
        <v>50427</v>
      </c>
      <c r="AI103" s="76"/>
      <c r="AJ103" s="76" t="s">
        <v>8613</v>
      </c>
      <c r="AK103" s="76" t="s">
        <v>10405</v>
      </c>
      <c r="AL103" s="76"/>
      <c r="AM103" s="76"/>
      <c r="AN103" s="78">
        <v>41833.339814814812</v>
      </c>
      <c r="AO103" s="76" t="s">
        <v>14075</v>
      </c>
      <c r="AP103" s="82" t="s">
        <v>14176</v>
      </c>
      <c r="AQ103" s="76" t="s">
        <v>66</v>
      </c>
      <c r="AR103" s="2"/>
      <c r="AS103" s="3"/>
      <c r="AT103" s="3"/>
      <c r="AU103" s="3"/>
      <c r="AV103" s="3"/>
    </row>
    <row r="104" spans="1:48" ht="41.45" customHeight="1" x14ac:dyDescent="0.25">
      <c r="A104" s="62" t="s">
        <v>1708</v>
      </c>
      <c r="C104" s="63"/>
      <c r="D104" s="63"/>
      <c r="E104" s="64"/>
      <c r="F104" s="66"/>
      <c r="G104" s="100" t="s">
        <v>12122</v>
      </c>
      <c r="H104" s="63"/>
      <c r="I104" s="67"/>
      <c r="J104" s="68"/>
      <c r="K104" s="68"/>
      <c r="L104" s="67" t="s">
        <v>16267</v>
      </c>
      <c r="M104" s="71"/>
      <c r="N104" s="72">
        <v>4255.71728515625</v>
      </c>
      <c r="O104" s="72">
        <v>6272.7158203125</v>
      </c>
      <c r="P104" s="73"/>
      <c r="Q104" s="74"/>
      <c r="R104" s="74"/>
      <c r="S104" s="84"/>
      <c r="T104" s="84"/>
      <c r="U104" s="84"/>
      <c r="V104" s="84"/>
      <c r="W104" s="50"/>
      <c r="X104" s="50"/>
      <c r="Y104" s="50"/>
      <c r="Z104" s="50"/>
      <c r="AA104" s="49"/>
      <c r="AB104" s="69">
        <v>104</v>
      </c>
      <c r="AC10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4" s="70"/>
      <c r="AE104" s="76">
        <v>32</v>
      </c>
      <c r="AF104" s="76">
        <v>17395</v>
      </c>
      <c r="AG104" s="76">
        <v>21607</v>
      </c>
      <c r="AH104" s="76">
        <v>17504</v>
      </c>
      <c r="AI104" s="76"/>
      <c r="AJ104" s="76" t="s">
        <v>8614</v>
      </c>
      <c r="AK104" s="76"/>
      <c r="AL104" s="76"/>
      <c r="AM104" s="76"/>
      <c r="AN104" s="78">
        <v>42825.129583333335</v>
      </c>
      <c r="AO104" s="76" t="s">
        <v>14075</v>
      </c>
      <c r="AP104" s="82" t="s">
        <v>14177</v>
      </c>
      <c r="AQ104" s="76" t="s">
        <v>65</v>
      </c>
      <c r="AR104" s="2"/>
      <c r="AS104" s="3"/>
      <c r="AT104" s="3"/>
      <c r="AU104" s="3"/>
      <c r="AV104" s="3"/>
    </row>
    <row r="105" spans="1:48" ht="41.45" customHeight="1" x14ac:dyDescent="0.25">
      <c r="A105" s="62" t="s">
        <v>238</v>
      </c>
      <c r="C105" s="63"/>
      <c r="D105" s="63"/>
      <c r="E105" s="64"/>
      <c r="F105" s="66"/>
      <c r="G105" s="100" t="s">
        <v>12040</v>
      </c>
      <c r="H105" s="63"/>
      <c r="I105" s="67"/>
      <c r="J105" s="68"/>
      <c r="K105" s="68"/>
      <c r="L105" s="67" t="s">
        <v>16268</v>
      </c>
      <c r="M105" s="71"/>
      <c r="N105" s="72">
        <v>6150.11474609375</v>
      </c>
      <c r="O105" s="72">
        <v>5564.03857421875</v>
      </c>
      <c r="P105" s="73"/>
      <c r="Q105" s="74"/>
      <c r="R105" s="74"/>
      <c r="S105" s="84"/>
      <c r="T105" s="84"/>
      <c r="U105" s="84"/>
      <c r="V105" s="84"/>
      <c r="W105" s="50"/>
      <c r="X105" s="50"/>
      <c r="Y105" s="50"/>
      <c r="Z105" s="50"/>
      <c r="AA105" s="49"/>
      <c r="AB105" s="69">
        <v>105</v>
      </c>
      <c r="AC10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5" s="70"/>
      <c r="AE105" s="76">
        <v>79</v>
      </c>
      <c r="AF105" s="76">
        <v>18</v>
      </c>
      <c r="AG105" s="76">
        <v>3832</v>
      </c>
      <c r="AH105" s="76">
        <v>3599</v>
      </c>
      <c r="AI105" s="76"/>
      <c r="AJ105" s="76"/>
      <c r="AK105" s="76"/>
      <c r="AL105" s="76"/>
      <c r="AM105" s="76"/>
      <c r="AN105" s="78">
        <v>42139.122141203705</v>
      </c>
      <c r="AO105" s="76" t="s">
        <v>14075</v>
      </c>
      <c r="AP105" s="82" t="s">
        <v>14178</v>
      </c>
      <c r="AQ105" s="76" t="s">
        <v>66</v>
      </c>
      <c r="AR105" s="2"/>
      <c r="AS105" s="3"/>
      <c r="AT105" s="3"/>
      <c r="AU105" s="3"/>
      <c r="AV105" s="3"/>
    </row>
    <row r="106" spans="1:48" ht="41.45" customHeight="1" x14ac:dyDescent="0.25">
      <c r="A106" s="62" t="s">
        <v>1709</v>
      </c>
      <c r="C106" s="63"/>
      <c r="D106" s="63"/>
      <c r="E106" s="64"/>
      <c r="F106" s="66"/>
      <c r="G106" s="100" t="s">
        <v>12123</v>
      </c>
      <c r="H106" s="63"/>
      <c r="I106" s="67"/>
      <c r="J106" s="68"/>
      <c r="K106" s="68"/>
      <c r="L106" s="67" t="s">
        <v>16269</v>
      </c>
      <c r="M106" s="71"/>
      <c r="N106" s="72">
        <v>7333.43359375</v>
      </c>
      <c r="O106" s="72">
        <v>6960.4482421875</v>
      </c>
      <c r="P106" s="73"/>
      <c r="Q106" s="74"/>
      <c r="R106" s="74"/>
      <c r="S106" s="84"/>
      <c r="T106" s="84"/>
      <c r="U106" s="84"/>
      <c r="V106" s="84"/>
      <c r="W106" s="50"/>
      <c r="X106" s="50"/>
      <c r="Y106" s="50"/>
      <c r="Z106" s="50"/>
      <c r="AA106" s="49"/>
      <c r="AB106" s="69">
        <v>106</v>
      </c>
      <c r="AC10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6" s="70"/>
      <c r="AE106" s="76">
        <v>254</v>
      </c>
      <c r="AF106" s="76">
        <v>567</v>
      </c>
      <c r="AG106" s="76">
        <v>3119</v>
      </c>
      <c r="AH106" s="76">
        <v>5246</v>
      </c>
      <c r="AI106" s="76"/>
      <c r="AJ106" s="76" t="s">
        <v>8615</v>
      </c>
      <c r="AK106" s="76" t="s">
        <v>10406</v>
      </c>
      <c r="AL106" s="82" t="s">
        <v>11366</v>
      </c>
      <c r="AM106" s="76"/>
      <c r="AN106" s="78">
        <v>44047.848379629628</v>
      </c>
      <c r="AO106" s="76" t="s">
        <v>14075</v>
      </c>
      <c r="AP106" s="82" t="s">
        <v>14179</v>
      </c>
      <c r="AQ106" s="76" t="s">
        <v>65</v>
      </c>
      <c r="AR106" s="2"/>
      <c r="AS106" s="3"/>
      <c r="AT106" s="3"/>
      <c r="AU106" s="3"/>
      <c r="AV106" s="3"/>
    </row>
    <row r="107" spans="1:48" ht="41.45" customHeight="1" x14ac:dyDescent="0.25">
      <c r="A107" s="62" t="s">
        <v>1710</v>
      </c>
      <c r="C107" s="63"/>
      <c r="D107" s="63"/>
      <c r="E107" s="64"/>
      <c r="F107" s="66"/>
      <c r="G107" s="100" t="s">
        <v>12124</v>
      </c>
      <c r="H107" s="63"/>
      <c r="I107" s="67"/>
      <c r="J107" s="68"/>
      <c r="K107" s="68"/>
      <c r="L107" s="67" t="s">
        <v>16270</v>
      </c>
      <c r="M107" s="71"/>
      <c r="N107" s="72">
        <v>7530.89013671875</v>
      </c>
      <c r="O107" s="72">
        <v>6952.5576171875</v>
      </c>
      <c r="P107" s="73"/>
      <c r="Q107" s="74"/>
      <c r="R107" s="74"/>
      <c r="S107" s="84"/>
      <c r="T107" s="84"/>
      <c r="U107" s="84"/>
      <c r="V107" s="84"/>
      <c r="W107" s="50"/>
      <c r="X107" s="50"/>
      <c r="Y107" s="50"/>
      <c r="Z107" s="50"/>
      <c r="AA107" s="49"/>
      <c r="AB107" s="69">
        <v>107</v>
      </c>
      <c r="AC10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7" s="70"/>
      <c r="AE107" s="76">
        <v>578</v>
      </c>
      <c r="AF107" s="76">
        <v>881483</v>
      </c>
      <c r="AG107" s="76">
        <v>194529</v>
      </c>
      <c r="AH107" s="76">
        <v>1494</v>
      </c>
      <c r="AI107" s="76"/>
      <c r="AJ107" s="76" t="s">
        <v>8616</v>
      </c>
      <c r="AK107" s="76" t="s">
        <v>10407</v>
      </c>
      <c r="AL107" s="82" t="s">
        <v>11367</v>
      </c>
      <c r="AM107" s="76"/>
      <c r="AN107" s="78">
        <v>39927.898425925923</v>
      </c>
      <c r="AO107" s="76" t="s">
        <v>14075</v>
      </c>
      <c r="AP107" s="82" t="s">
        <v>14180</v>
      </c>
      <c r="AQ107" s="76" t="s">
        <v>65</v>
      </c>
      <c r="AR107" s="2"/>
      <c r="AS107" s="3"/>
      <c r="AT107" s="3"/>
      <c r="AU107" s="3"/>
      <c r="AV107" s="3"/>
    </row>
    <row r="108" spans="1:48" ht="41.45" customHeight="1" x14ac:dyDescent="0.25">
      <c r="A108" s="62" t="s">
        <v>239</v>
      </c>
      <c r="C108" s="63"/>
      <c r="D108" s="63"/>
      <c r="E108" s="64"/>
      <c r="F108" s="66"/>
      <c r="G108" s="100" t="s">
        <v>12125</v>
      </c>
      <c r="H108" s="63"/>
      <c r="I108" s="67"/>
      <c r="J108" s="68"/>
      <c r="K108" s="68"/>
      <c r="L108" s="67" t="s">
        <v>16271</v>
      </c>
      <c r="M108" s="71"/>
      <c r="N108" s="72">
        <v>2280.247314453125</v>
      </c>
      <c r="O108" s="72">
        <v>5574.92626953125</v>
      </c>
      <c r="P108" s="73"/>
      <c r="Q108" s="74"/>
      <c r="R108" s="74"/>
      <c r="S108" s="84"/>
      <c r="T108" s="84"/>
      <c r="U108" s="84"/>
      <c r="V108" s="84"/>
      <c r="W108" s="50"/>
      <c r="X108" s="50"/>
      <c r="Y108" s="50"/>
      <c r="Z108" s="50"/>
      <c r="AA108" s="49"/>
      <c r="AB108" s="69">
        <v>108</v>
      </c>
      <c r="AC10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8" s="70"/>
      <c r="AE108" s="76">
        <v>600</v>
      </c>
      <c r="AF108" s="76">
        <v>678</v>
      </c>
      <c r="AG108" s="76">
        <v>22364</v>
      </c>
      <c r="AH108" s="76">
        <v>17528</v>
      </c>
      <c r="AI108" s="76"/>
      <c r="AJ108" s="76"/>
      <c r="AK108" s="76" t="s">
        <v>10408</v>
      </c>
      <c r="AL108" s="82" t="s">
        <v>11368</v>
      </c>
      <c r="AM108" s="76"/>
      <c r="AN108" s="78">
        <v>39990.852685185186</v>
      </c>
      <c r="AO108" s="76" t="s">
        <v>14075</v>
      </c>
      <c r="AP108" s="82" t="s">
        <v>14181</v>
      </c>
      <c r="AQ108" s="76" t="s">
        <v>66</v>
      </c>
      <c r="AR108" s="2"/>
      <c r="AS108" s="3"/>
      <c r="AT108" s="3"/>
      <c r="AU108" s="3"/>
      <c r="AV108" s="3"/>
    </row>
    <row r="109" spans="1:48" ht="41.45" customHeight="1" x14ac:dyDescent="0.25">
      <c r="A109" s="62" t="s">
        <v>240</v>
      </c>
      <c r="C109" s="63"/>
      <c r="D109" s="63"/>
      <c r="E109" s="64"/>
      <c r="F109" s="66"/>
      <c r="G109" s="100" t="s">
        <v>12126</v>
      </c>
      <c r="H109" s="63"/>
      <c r="I109" s="67"/>
      <c r="J109" s="68"/>
      <c r="K109" s="68"/>
      <c r="L109" s="67" t="s">
        <v>16272</v>
      </c>
      <c r="M109" s="71"/>
      <c r="N109" s="72">
        <v>1352.1064453125</v>
      </c>
      <c r="O109" s="72">
        <v>4166.50048828125</v>
      </c>
      <c r="P109" s="73"/>
      <c r="Q109" s="74"/>
      <c r="R109" s="74"/>
      <c r="S109" s="84"/>
      <c r="T109" s="84"/>
      <c r="U109" s="84"/>
      <c r="V109" s="84"/>
      <c r="W109" s="50"/>
      <c r="X109" s="50"/>
      <c r="Y109" s="50"/>
      <c r="Z109" s="50"/>
      <c r="AA109" s="49"/>
      <c r="AB109" s="69">
        <v>109</v>
      </c>
      <c r="AC10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9" s="70"/>
      <c r="AE109" s="76">
        <v>187</v>
      </c>
      <c r="AF109" s="76">
        <v>136</v>
      </c>
      <c r="AG109" s="76">
        <v>9826</v>
      </c>
      <c r="AH109" s="76">
        <v>8603</v>
      </c>
      <c r="AI109" s="76"/>
      <c r="AJ109" s="76" t="s">
        <v>8617</v>
      </c>
      <c r="AK109" s="76" t="s">
        <v>10409</v>
      </c>
      <c r="AL109" s="82" t="s">
        <v>11369</v>
      </c>
      <c r="AM109" s="76"/>
      <c r="AN109" s="78">
        <v>43342.085092592592</v>
      </c>
      <c r="AO109" s="76" t="s">
        <v>14075</v>
      </c>
      <c r="AP109" s="82" t="s">
        <v>14182</v>
      </c>
      <c r="AQ109" s="76" t="s">
        <v>66</v>
      </c>
      <c r="AR109" s="2"/>
      <c r="AS109" s="3"/>
      <c r="AT109" s="3"/>
      <c r="AU109" s="3"/>
      <c r="AV109" s="3"/>
    </row>
    <row r="110" spans="1:48" ht="41.45" customHeight="1" x14ac:dyDescent="0.25">
      <c r="A110" s="62" t="s">
        <v>241</v>
      </c>
      <c r="C110" s="63"/>
      <c r="D110" s="63"/>
      <c r="E110" s="64"/>
      <c r="F110" s="66"/>
      <c r="G110" s="100" t="s">
        <v>12040</v>
      </c>
      <c r="H110" s="63"/>
      <c r="I110" s="67"/>
      <c r="J110" s="68"/>
      <c r="K110" s="68"/>
      <c r="L110" s="67" t="s">
        <v>16273</v>
      </c>
      <c r="M110" s="71"/>
      <c r="N110" s="72">
        <v>7080.7626953125</v>
      </c>
      <c r="O110" s="72">
        <v>4243.533203125</v>
      </c>
      <c r="P110" s="73"/>
      <c r="Q110" s="74"/>
      <c r="R110" s="74"/>
      <c r="S110" s="84"/>
      <c r="T110" s="84"/>
      <c r="U110" s="84"/>
      <c r="V110" s="84"/>
      <c r="W110" s="50"/>
      <c r="X110" s="50"/>
      <c r="Y110" s="50"/>
      <c r="Z110" s="50"/>
      <c r="AA110" s="49"/>
      <c r="AB110" s="69">
        <v>110</v>
      </c>
      <c r="AC11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0" s="70"/>
      <c r="AE110" s="76">
        <v>23</v>
      </c>
      <c r="AF110" s="76">
        <v>2</v>
      </c>
      <c r="AG110" s="76">
        <v>192</v>
      </c>
      <c r="AH110" s="76">
        <v>481</v>
      </c>
      <c r="AI110" s="76"/>
      <c r="AJ110" s="76"/>
      <c r="AK110" s="76" t="s">
        <v>10410</v>
      </c>
      <c r="AL110" s="76"/>
      <c r="AM110" s="76"/>
      <c r="AN110" s="78">
        <v>44426.031261574077</v>
      </c>
      <c r="AO110" s="76" t="s">
        <v>14075</v>
      </c>
      <c r="AP110" s="82" t="s">
        <v>14183</v>
      </c>
      <c r="AQ110" s="76" t="s">
        <v>66</v>
      </c>
      <c r="AR110" s="2"/>
      <c r="AS110" s="3"/>
      <c r="AT110" s="3"/>
      <c r="AU110" s="3"/>
      <c r="AV110" s="3"/>
    </row>
    <row r="111" spans="1:48" ht="41.45" customHeight="1" x14ac:dyDescent="0.25">
      <c r="A111" s="62" t="s">
        <v>242</v>
      </c>
      <c r="C111" s="63"/>
      <c r="D111" s="63"/>
      <c r="E111" s="64"/>
      <c r="F111" s="66"/>
      <c r="G111" s="100" t="s">
        <v>12127</v>
      </c>
      <c r="H111" s="63"/>
      <c r="I111" s="67"/>
      <c r="J111" s="68"/>
      <c r="K111" s="68"/>
      <c r="L111" s="67" t="s">
        <v>16274</v>
      </c>
      <c r="M111" s="71"/>
      <c r="N111" s="72">
        <v>5390.13232421875</v>
      </c>
      <c r="O111" s="72">
        <v>6330.92236328125</v>
      </c>
      <c r="P111" s="73"/>
      <c r="Q111" s="74"/>
      <c r="R111" s="74"/>
      <c r="S111" s="84"/>
      <c r="T111" s="84"/>
      <c r="U111" s="84"/>
      <c r="V111" s="84"/>
      <c r="W111" s="50"/>
      <c r="X111" s="50"/>
      <c r="Y111" s="50"/>
      <c r="Z111" s="50"/>
      <c r="AA111" s="49"/>
      <c r="AB111" s="69">
        <v>111</v>
      </c>
      <c r="AC11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1" s="70"/>
      <c r="AE111" s="76">
        <v>117</v>
      </c>
      <c r="AF111" s="76">
        <v>555</v>
      </c>
      <c r="AG111" s="76">
        <v>7529</v>
      </c>
      <c r="AH111" s="76">
        <v>3019</v>
      </c>
      <c r="AI111" s="76"/>
      <c r="AJ111" s="76" t="s">
        <v>8618</v>
      </c>
      <c r="AK111" s="76" t="s">
        <v>10411</v>
      </c>
      <c r="AL111" s="82" t="s">
        <v>11370</v>
      </c>
      <c r="AM111" s="76"/>
      <c r="AN111" s="78">
        <v>41136.7890162037</v>
      </c>
      <c r="AO111" s="76" t="s">
        <v>14075</v>
      </c>
      <c r="AP111" s="82" t="s">
        <v>14184</v>
      </c>
      <c r="AQ111" s="76" t="s">
        <v>66</v>
      </c>
      <c r="AR111" s="2"/>
      <c r="AS111" s="3"/>
      <c r="AT111" s="3"/>
      <c r="AU111" s="3"/>
      <c r="AV111" s="3"/>
    </row>
    <row r="112" spans="1:48" ht="41.45" customHeight="1" x14ac:dyDescent="0.25">
      <c r="A112" s="62" t="s">
        <v>1711</v>
      </c>
      <c r="C112" s="63"/>
      <c r="D112" s="63"/>
      <c r="E112" s="64"/>
      <c r="F112" s="66"/>
      <c r="G112" s="100" t="s">
        <v>12128</v>
      </c>
      <c r="H112" s="63"/>
      <c r="I112" s="67"/>
      <c r="J112" s="68"/>
      <c r="K112" s="68"/>
      <c r="L112" s="67" t="s">
        <v>16275</v>
      </c>
      <c r="M112" s="71"/>
      <c r="N112" s="72">
        <v>7464.13330078125</v>
      </c>
      <c r="O112" s="72">
        <v>8854.6591796875</v>
      </c>
      <c r="P112" s="73"/>
      <c r="Q112" s="74"/>
      <c r="R112" s="74"/>
      <c r="S112" s="84"/>
      <c r="T112" s="84"/>
      <c r="U112" s="84"/>
      <c r="V112" s="84"/>
      <c r="W112" s="50"/>
      <c r="X112" s="50"/>
      <c r="Y112" s="50"/>
      <c r="Z112" s="50"/>
      <c r="AA112" s="49"/>
      <c r="AB112" s="69">
        <v>112</v>
      </c>
      <c r="AC11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2" s="70"/>
      <c r="AE112" s="76">
        <v>1578</v>
      </c>
      <c r="AF112" s="76">
        <v>42636</v>
      </c>
      <c r="AG112" s="76">
        <v>116968</v>
      </c>
      <c r="AH112" s="76">
        <v>85648</v>
      </c>
      <c r="AI112" s="76"/>
      <c r="AJ112" s="76" t="s">
        <v>8619</v>
      </c>
      <c r="AK112" s="76" t="s">
        <v>10412</v>
      </c>
      <c r="AL112" s="82" t="s">
        <v>11371</v>
      </c>
      <c r="AM112" s="76"/>
      <c r="AN112" s="78">
        <v>42706.564270833333</v>
      </c>
      <c r="AO112" s="76" t="s">
        <v>14075</v>
      </c>
      <c r="AP112" s="82" t="s">
        <v>14185</v>
      </c>
      <c r="AQ112" s="76" t="s">
        <v>65</v>
      </c>
      <c r="AR112" s="2"/>
      <c r="AS112" s="3"/>
      <c r="AT112" s="3"/>
      <c r="AU112" s="3"/>
      <c r="AV112" s="3"/>
    </row>
    <row r="113" spans="1:48" ht="41.45" customHeight="1" x14ac:dyDescent="0.25">
      <c r="A113" s="62" t="s">
        <v>243</v>
      </c>
      <c r="C113" s="63"/>
      <c r="D113" s="63"/>
      <c r="E113" s="64"/>
      <c r="F113" s="66"/>
      <c r="G113" s="100" t="s">
        <v>12129</v>
      </c>
      <c r="H113" s="63"/>
      <c r="I113" s="67"/>
      <c r="J113" s="68"/>
      <c r="K113" s="68"/>
      <c r="L113" s="67" t="s">
        <v>16276</v>
      </c>
      <c r="M113" s="71"/>
      <c r="N113" s="72">
        <v>2891.70556640625</v>
      </c>
      <c r="O113" s="72">
        <v>8593.279296875</v>
      </c>
      <c r="P113" s="73"/>
      <c r="Q113" s="74"/>
      <c r="R113" s="74"/>
      <c r="S113" s="84"/>
      <c r="T113" s="84"/>
      <c r="U113" s="84"/>
      <c r="V113" s="84"/>
      <c r="W113" s="50"/>
      <c r="X113" s="50"/>
      <c r="Y113" s="50"/>
      <c r="Z113" s="50"/>
      <c r="AA113" s="49"/>
      <c r="AB113" s="69">
        <v>113</v>
      </c>
      <c r="AC11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3" s="70"/>
      <c r="AE113" s="76">
        <v>291</v>
      </c>
      <c r="AF113" s="76">
        <v>41</v>
      </c>
      <c r="AG113" s="76">
        <v>714</v>
      </c>
      <c r="AH113" s="76">
        <v>4039</v>
      </c>
      <c r="AI113" s="76"/>
      <c r="AJ113" s="76" t="s">
        <v>8620</v>
      </c>
      <c r="AK113" s="76" t="s">
        <v>10413</v>
      </c>
      <c r="AL113" s="76"/>
      <c r="AM113" s="76"/>
      <c r="AN113" s="78">
        <v>44371.980150462965</v>
      </c>
      <c r="AO113" s="76" t="s">
        <v>14075</v>
      </c>
      <c r="AP113" s="82" t="s">
        <v>14186</v>
      </c>
      <c r="AQ113" s="76" t="s">
        <v>66</v>
      </c>
      <c r="AR113" s="2"/>
      <c r="AS113" s="3"/>
      <c r="AT113" s="3"/>
      <c r="AU113" s="3"/>
      <c r="AV113" s="3"/>
    </row>
    <row r="114" spans="1:48" ht="41.45" customHeight="1" x14ac:dyDescent="0.25">
      <c r="A114" s="62" t="s">
        <v>244</v>
      </c>
      <c r="C114" s="63"/>
      <c r="D114" s="63"/>
      <c r="E114" s="64"/>
      <c r="F114" s="66"/>
      <c r="G114" s="100" t="s">
        <v>12130</v>
      </c>
      <c r="H114" s="63"/>
      <c r="I114" s="67"/>
      <c r="J114" s="68"/>
      <c r="K114" s="68"/>
      <c r="L114" s="67" t="s">
        <v>16277</v>
      </c>
      <c r="M114" s="71"/>
      <c r="N114" s="72">
        <v>520.04998779296875</v>
      </c>
      <c r="O114" s="72">
        <v>5040.4033203125</v>
      </c>
      <c r="P114" s="73"/>
      <c r="Q114" s="74"/>
      <c r="R114" s="74"/>
      <c r="S114" s="84"/>
      <c r="T114" s="84"/>
      <c r="U114" s="84"/>
      <c r="V114" s="84"/>
      <c r="W114" s="50"/>
      <c r="X114" s="50"/>
      <c r="Y114" s="50"/>
      <c r="Z114" s="50"/>
      <c r="AA114" s="49"/>
      <c r="AB114" s="69">
        <v>114</v>
      </c>
      <c r="AC11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4" s="70"/>
      <c r="AE114" s="76">
        <v>905</v>
      </c>
      <c r="AF114" s="76">
        <v>868</v>
      </c>
      <c r="AG114" s="76">
        <v>64150</v>
      </c>
      <c r="AH114" s="76">
        <v>1440</v>
      </c>
      <c r="AI114" s="76"/>
      <c r="AJ114" s="76" t="s">
        <v>8621</v>
      </c>
      <c r="AK114" s="76" t="s">
        <v>10414</v>
      </c>
      <c r="AL114" s="82" t="s">
        <v>11372</v>
      </c>
      <c r="AM114" s="76"/>
      <c r="AN114" s="78">
        <v>41103.619027777779</v>
      </c>
      <c r="AO114" s="76" t="s">
        <v>14075</v>
      </c>
      <c r="AP114" s="82" t="s">
        <v>14187</v>
      </c>
      <c r="AQ114" s="76" t="s">
        <v>66</v>
      </c>
      <c r="AR114" s="2"/>
      <c r="AS114" s="3"/>
      <c r="AT114" s="3"/>
      <c r="AU114" s="3"/>
      <c r="AV114" s="3"/>
    </row>
    <row r="115" spans="1:48" ht="41.45" customHeight="1" x14ac:dyDescent="0.25">
      <c r="A115" s="62" t="s">
        <v>245</v>
      </c>
      <c r="C115" s="63"/>
      <c r="D115" s="63"/>
      <c r="E115" s="64"/>
      <c r="F115" s="66"/>
      <c r="G115" s="100" t="s">
        <v>12131</v>
      </c>
      <c r="H115" s="63"/>
      <c r="I115" s="67"/>
      <c r="J115" s="68"/>
      <c r="K115" s="68"/>
      <c r="L115" s="67" t="s">
        <v>16278</v>
      </c>
      <c r="M115" s="71"/>
      <c r="N115" s="72">
        <v>4131.470703125</v>
      </c>
      <c r="O115" s="72">
        <v>8314.814453125</v>
      </c>
      <c r="P115" s="73"/>
      <c r="Q115" s="74"/>
      <c r="R115" s="74"/>
      <c r="S115" s="84"/>
      <c r="T115" s="84"/>
      <c r="U115" s="84"/>
      <c r="V115" s="84"/>
      <c r="W115" s="50"/>
      <c r="X115" s="50"/>
      <c r="Y115" s="50"/>
      <c r="Z115" s="50"/>
      <c r="AA115" s="49"/>
      <c r="AB115" s="69">
        <v>115</v>
      </c>
      <c r="AC11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5" s="70"/>
      <c r="AE115" s="76">
        <v>59</v>
      </c>
      <c r="AF115" s="76">
        <v>10</v>
      </c>
      <c r="AG115" s="76">
        <v>21</v>
      </c>
      <c r="AH115" s="76">
        <v>90</v>
      </c>
      <c r="AI115" s="76"/>
      <c r="AJ115" s="76" t="s">
        <v>8622</v>
      </c>
      <c r="AK115" s="76"/>
      <c r="AL115" s="76"/>
      <c r="AM115" s="76"/>
      <c r="AN115" s="78">
        <v>44479.187928240739</v>
      </c>
      <c r="AO115" s="76" t="s">
        <v>14075</v>
      </c>
      <c r="AP115" s="82" t="s">
        <v>14188</v>
      </c>
      <c r="AQ115" s="76" t="s">
        <v>66</v>
      </c>
      <c r="AR115" s="2"/>
      <c r="AS115" s="3"/>
      <c r="AT115" s="3"/>
      <c r="AU115" s="3"/>
      <c r="AV115" s="3"/>
    </row>
    <row r="116" spans="1:48" ht="41.45" customHeight="1" x14ac:dyDescent="0.25">
      <c r="A116" s="62" t="s">
        <v>1712</v>
      </c>
      <c r="C116" s="63"/>
      <c r="D116" s="63"/>
      <c r="E116" s="64"/>
      <c r="F116" s="66"/>
      <c r="G116" s="100" t="s">
        <v>12132</v>
      </c>
      <c r="H116" s="63"/>
      <c r="I116" s="67"/>
      <c r="J116" s="68"/>
      <c r="K116" s="68"/>
      <c r="L116" s="67" t="s">
        <v>16279</v>
      </c>
      <c r="M116" s="71"/>
      <c r="N116" s="72">
        <v>7178.0009765625</v>
      </c>
      <c r="O116" s="72">
        <v>9090.1181640625</v>
      </c>
      <c r="P116" s="73"/>
      <c r="Q116" s="74"/>
      <c r="R116" s="74"/>
      <c r="S116" s="84"/>
      <c r="T116" s="84"/>
      <c r="U116" s="84"/>
      <c r="V116" s="84"/>
      <c r="W116" s="50"/>
      <c r="X116" s="50"/>
      <c r="Y116" s="50"/>
      <c r="Z116" s="50"/>
      <c r="AA116" s="49"/>
      <c r="AB116" s="69">
        <v>116</v>
      </c>
      <c r="AC11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6" s="70"/>
      <c r="AE116" s="76">
        <v>3543</v>
      </c>
      <c r="AF116" s="76">
        <v>12791</v>
      </c>
      <c r="AG116" s="76">
        <v>44068</v>
      </c>
      <c r="AH116" s="76">
        <v>81646</v>
      </c>
      <c r="AI116" s="76"/>
      <c r="AJ116" s="76" t="s">
        <v>8623</v>
      </c>
      <c r="AK116" s="76" t="s">
        <v>10415</v>
      </c>
      <c r="AL116" s="82" t="s">
        <v>11373</v>
      </c>
      <c r="AM116" s="76"/>
      <c r="AN116" s="78">
        <v>39890.159953703704</v>
      </c>
      <c r="AO116" s="76" t="s">
        <v>14075</v>
      </c>
      <c r="AP116" s="82" t="s">
        <v>14189</v>
      </c>
      <c r="AQ116" s="76" t="s">
        <v>65</v>
      </c>
      <c r="AR116" s="2"/>
      <c r="AS116" s="3"/>
      <c r="AT116" s="3"/>
      <c r="AU116" s="3"/>
      <c r="AV116" s="3"/>
    </row>
    <row r="117" spans="1:48" ht="41.45" customHeight="1" x14ac:dyDescent="0.25">
      <c r="A117" s="62" t="s">
        <v>246</v>
      </c>
      <c r="C117" s="63"/>
      <c r="D117" s="63"/>
      <c r="E117" s="64"/>
      <c r="F117" s="66"/>
      <c r="G117" s="100" t="s">
        <v>12133</v>
      </c>
      <c r="H117" s="63"/>
      <c r="I117" s="67"/>
      <c r="J117" s="68"/>
      <c r="K117" s="68"/>
      <c r="L117" s="67" t="s">
        <v>16280</v>
      </c>
      <c r="M117" s="71"/>
      <c r="N117" s="72">
        <v>1873.109375</v>
      </c>
      <c r="O117" s="72">
        <v>4524.751953125</v>
      </c>
      <c r="P117" s="73"/>
      <c r="Q117" s="74"/>
      <c r="R117" s="74"/>
      <c r="S117" s="84"/>
      <c r="T117" s="84"/>
      <c r="U117" s="84"/>
      <c r="V117" s="84"/>
      <c r="W117" s="50"/>
      <c r="X117" s="50"/>
      <c r="Y117" s="50"/>
      <c r="Z117" s="50"/>
      <c r="AA117" s="49"/>
      <c r="AB117" s="69">
        <v>117</v>
      </c>
      <c r="AC11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7" s="70"/>
      <c r="AE117" s="76">
        <v>320</v>
      </c>
      <c r="AF117" s="76">
        <v>31</v>
      </c>
      <c r="AG117" s="76">
        <v>243</v>
      </c>
      <c r="AH117" s="76">
        <v>1182</v>
      </c>
      <c r="AI117" s="76"/>
      <c r="AJ117" s="76" t="s">
        <v>8624</v>
      </c>
      <c r="AK117" s="76"/>
      <c r="AL117" s="76"/>
      <c r="AM117" s="76"/>
      <c r="AN117" s="78">
        <v>43551.084999999999</v>
      </c>
      <c r="AO117" s="76" t="s">
        <v>14075</v>
      </c>
      <c r="AP117" s="82" t="s">
        <v>14190</v>
      </c>
      <c r="AQ117" s="76" t="s">
        <v>66</v>
      </c>
      <c r="AR117" s="2"/>
      <c r="AS117" s="3"/>
      <c r="AT117" s="3"/>
      <c r="AU117" s="3"/>
      <c r="AV117" s="3"/>
    </row>
    <row r="118" spans="1:48" ht="41.45" customHeight="1" x14ac:dyDescent="0.25">
      <c r="A118" s="62" t="s">
        <v>1713</v>
      </c>
      <c r="C118" s="63"/>
      <c r="D118" s="63"/>
      <c r="E118" s="64"/>
      <c r="F118" s="66"/>
      <c r="G118" s="100" t="s">
        <v>12134</v>
      </c>
      <c r="H118" s="63"/>
      <c r="I118" s="67"/>
      <c r="J118" s="68"/>
      <c r="K118" s="68"/>
      <c r="L118" s="67" t="s">
        <v>16281</v>
      </c>
      <c r="M118" s="71"/>
      <c r="N118" s="72">
        <v>6044.837890625</v>
      </c>
      <c r="O118" s="72">
        <v>4729.13671875</v>
      </c>
      <c r="P118" s="73"/>
      <c r="Q118" s="74"/>
      <c r="R118" s="74"/>
      <c r="S118" s="84"/>
      <c r="T118" s="84"/>
      <c r="U118" s="84"/>
      <c r="V118" s="84"/>
      <c r="W118" s="50"/>
      <c r="X118" s="50"/>
      <c r="Y118" s="50"/>
      <c r="Z118" s="50"/>
      <c r="AA118" s="49"/>
      <c r="AB118" s="69">
        <v>118</v>
      </c>
      <c r="AC11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8" s="70"/>
      <c r="AE118" s="76">
        <v>2160</v>
      </c>
      <c r="AF118" s="76">
        <v>6590</v>
      </c>
      <c r="AG118" s="76">
        <v>32560</v>
      </c>
      <c r="AH118" s="76">
        <v>61312</v>
      </c>
      <c r="AI118" s="76"/>
      <c r="AJ118" s="76" t="s">
        <v>8625</v>
      </c>
      <c r="AK118" s="76" t="s">
        <v>10416</v>
      </c>
      <c r="AL118" s="76"/>
      <c r="AM118" s="76"/>
      <c r="AN118" s="78">
        <v>43289.527905092589</v>
      </c>
      <c r="AO118" s="76" t="s">
        <v>14075</v>
      </c>
      <c r="AP118" s="82" t="s">
        <v>14191</v>
      </c>
      <c r="AQ118" s="76" t="s">
        <v>65</v>
      </c>
      <c r="AR118" s="2"/>
      <c r="AS118" s="3"/>
      <c r="AT118" s="3"/>
      <c r="AU118" s="3"/>
      <c r="AV118" s="3"/>
    </row>
    <row r="119" spans="1:48" ht="41.45" customHeight="1" x14ac:dyDescent="0.25">
      <c r="A119" s="62" t="s">
        <v>247</v>
      </c>
      <c r="C119" s="63"/>
      <c r="D119" s="63"/>
      <c r="E119" s="64"/>
      <c r="F119" s="66"/>
      <c r="G119" s="100" t="s">
        <v>12135</v>
      </c>
      <c r="H119" s="63"/>
      <c r="I119" s="67"/>
      <c r="J119" s="68"/>
      <c r="K119" s="68"/>
      <c r="L119" s="67" t="s">
        <v>16282</v>
      </c>
      <c r="M119" s="71"/>
      <c r="N119" s="72">
        <v>6807.27587890625</v>
      </c>
      <c r="O119" s="72">
        <v>3345.03515625</v>
      </c>
      <c r="P119" s="73"/>
      <c r="Q119" s="74"/>
      <c r="R119" s="74"/>
      <c r="S119" s="84"/>
      <c r="T119" s="84"/>
      <c r="U119" s="84"/>
      <c r="V119" s="84"/>
      <c r="W119" s="50"/>
      <c r="X119" s="50"/>
      <c r="Y119" s="50"/>
      <c r="Z119" s="50"/>
      <c r="AA119" s="49"/>
      <c r="AB119" s="69">
        <v>119</v>
      </c>
      <c r="AC11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9" s="70"/>
      <c r="AE119" s="76">
        <v>994</v>
      </c>
      <c r="AF119" s="76">
        <v>554</v>
      </c>
      <c r="AG119" s="76">
        <v>116198</v>
      </c>
      <c r="AH119" s="76">
        <v>148095</v>
      </c>
      <c r="AI119" s="76"/>
      <c r="AJ119" s="76" t="s">
        <v>8626</v>
      </c>
      <c r="AK119" s="76" t="s">
        <v>10417</v>
      </c>
      <c r="AL119" s="76"/>
      <c r="AM119" s="76"/>
      <c r="AN119" s="78">
        <v>41825.09165509259</v>
      </c>
      <c r="AO119" s="76" t="s">
        <v>14075</v>
      </c>
      <c r="AP119" s="82" t="s">
        <v>14192</v>
      </c>
      <c r="AQ119" s="76" t="s">
        <v>66</v>
      </c>
      <c r="AR119" s="2"/>
      <c r="AS119" s="3"/>
      <c r="AT119" s="3"/>
      <c r="AU119" s="3"/>
      <c r="AV119" s="3"/>
    </row>
    <row r="120" spans="1:48" ht="41.45" customHeight="1" x14ac:dyDescent="0.25">
      <c r="A120" s="62" t="s">
        <v>1714</v>
      </c>
      <c r="C120" s="63"/>
      <c r="D120" s="63"/>
      <c r="E120" s="64"/>
      <c r="F120" s="66"/>
      <c r="G120" s="100" t="s">
        <v>12136</v>
      </c>
      <c r="H120" s="63"/>
      <c r="I120" s="67"/>
      <c r="J120" s="68"/>
      <c r="K120" s="68"/>
      <c r="L120" s="67" t="s">
        <v>16283</v>
      </c>
      <c r="M120" s="71"/>
      <c r="N120" s="72">
        <v>3986.8115234375</v>
      </c>
      <c r="O120" s="72">
        <v>2531.959228515625</v>
      </c>
      <c r="P120" s="73"/>
      <c r="Q120" s="74"/>
      <c r="R120" s="74"/>
      <c r="S120" s="84"/>
      <c r="T120" s="84"/>
      <c r="U120" s="84"/>
      <c r="V120" s="84"/>
      <c r="W120" s="50"/>
      <c r="X120" s="50"/>
      <c r="Y120" s="50"/>
      <c r="Z120" s="50"/>
      <c r="AA120" s="49"/>
      <c r="AB120" s="69">
        <v>120</v>
      </c>
      <c r="AC12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0" s="70"/>
      <c r="AE120" s="76">
        <v>7922</v>
      </c>
      <c r="AF120" s="76">
        <v>9935</v>
      </c>
      <c r="AG120" s="76">
        <v>165720</v>
      </c>
      <c r="AH120" s="76">
        <v>4229</v>
      </c>
      <c r="AI120" s="76"/>
      <c r="AJ120" s="76" t="s">
        <v>8627</v>
      </c>
      <c r="AK120" s="76"/>
      <c r="AL120" s="82" t="s">
        <v>11374</v>
      </c>
      <c r="AM120" s="76"/>
      <c r="AN120" s="78">
        <v>40161.491956018515</v>
      </c>
      <c r="AO120" s="76" t="s">
        <v>14075</v>
      </c>
      <c r="AP120" s="82" t="s">
        <v>14193</v>
      </c>
      <c r="AQ120" s="76" t="s">
        <v>65</v>
      </c>
      <c r="AR120" s="2"/>
      <c r="AS120" s="3"/>
      <c r="AT120" s="3"/>
      <c r="AU120" s="3"/>
      <c r="AV120" s="3"/>
    </row>
    <row r="121" spans="1:48" ht="41.45" customHeight="1" x14ac:dyDescent="0.25">
      <c r="A121" s="62" t="s">
        <v>248</v>
      </c>
      <c r="C121" s="63"/>
      <c r="D121" s="63"/>
      <c r="E121" s="64"/>
      <c r="F121" s="66"/>
      <c r="G121" s="100" t="s">
        <v>12137</v>
      </c>
      <c r="H121" s="63"/>
      <c r="I121" s="67"/>
      <c r="J121" s="68"/>
      <c r="K121" s="68"/>
      <c r="L121" s="67" t="s">
        <v>16284</v>
      </c>
      <c r="M121" s="71"/>
      <c r="N121" s="72">
        <v>7612.5751953125</v>
      </c>
      <c r="O121" s="72">
        <v>7410.384765625</v>
      </c>
      <c r="P121" s="73"/>
      <c r="Q121" s="74"/>
      <c r="R121" s="74"/>
      <c r="S121" s="84"/>
      <c r="T121" s="84"/>
      <c r="U121" s="84"/>
      <c r="V121" s="84"/>
      <c r="W121" s="50"/>
      <c r="X121" s="50"/>
      <c r="Y121" s="50"/>
      <c r="Z121" s="50"/>
      <c r="AA121" s="49"/>
      <c r="AB121" s="69">
        <v>121</v>
      </c>
      <c r="AC12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1" s="70"/>
      <c r="AE121" s="76">
        <v>330</v>
      </c>
      <c r="AF121" s="76">
        <v>107</v>
      </c>
      <c r="AG121" s="76">
        <v>14856</v>
      </c>
      <c r="AH121" s="76">
        <v>4034</v>
      </c>
      <c r="AI121" s="76"/>
      <c r="AJ121" s="76" t="s">
        <v>8628</v>
      </c>
      <c r="AK121" s="76" t="s">
        <v>10418</v>
      </c>
      <c r="AL121" s="76"/>
      <c r="AM121" s="76"/>
      <c r="AN121" s="78">
        <v>40420.180902777778</v>
      </c>
      <c r="AO121" s="76" t="s">
        <v>14075</v>
      </c>
      <c r="AP121" s="82" t="s">
        <v>14194</v>
      </c>
      <c r="AQ121" s="76" t="s">
        <v>66</v>
      </c>
      <c r="AR121" s="2"/>
      <c r="AS121" s="3"/>
      <c r="AT121" s="3"/>
      <c r="AU121" s="3"/>
      <c r="AV121" s="3"/>
    </row>
    <row r="122" spans="1:48" ht="41.45" customHeight="1" x14ac:dyDescent="0.25">
      <c r="A122" s="62" t="s">
        <v>1150</v>
      </c>
      <c r="C122" s="63"/>
      <c r="D122" s="63"/>
      <c r="E122" s="64"/>
      <c r="F122" s="66"/>
      <c r="G122" s="100" t="s">
        <v>12138</v>
      </c>
      <c r="H122" s="63"/>
      <c r="I122" s="67"/>
      <c r="J122" s="68"/>
      <c r="K122" s="68"/>
      <c r="L122" s="67" t="s">
        <v>16285</v>
      </c>
      <c r="M122" s="71"/>
      <c r="N122" s="72">
        <v>7753.8662109375</v>
      </c>
      <c r="O122" s="72">
        <v>6645.3203125</v>
      </c>
      <c r="P122" s="73"/>
      <c r="Q122" s="74"/>
      <c r="R122" s="74"/>
      <c r="S122" s="84"/>
      <c r="T122" s="84"/>
      <c r="U122" s="84"/>
      <c r="V122" s="84"/>
      <c r="W122" s="50"/>
      <c r="X122" s="50"/>
      <c r="Y122" s="50"/>
      <c r="Z122" s="50"/>
      <c r="AA122" s="49"/>
      <c r="AB122" s="69">
        <v>122</v>
      </c>
      <c r="AC12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2" s="70"/>
      <c r="AE122" s="76">
        <v>147</v>
      </c>
      <c r="AF122" s="76">
        <v>54571</v>
      </c>
      <c r="AG122" s="76">
        <v>33316</v>
      </c>
      <c r="AH122" s="76">
        <v>2082</v>
      </c>
      <c r="AI122" s="76"/>
      <c r="AJ122" s="76" t="s">
        <v>8629</v>
      </c>
      <c r="AK122" s="76" t="s">
        <v>10419</v>
      </c>
      <c r="AL122" s="82" t="s">
        <v>11375</v>
      </c>
      <c r="AM122" s="76"/>
      <c r="AN122" s="78">
        <v>40490.878680555557</v>
      </c>
      <c r="AO122" s="76" t="s">
        <v>14075</v>
      </c>
      <c r="AP122" s="82" t="s">
        <v>14195</v>
      </c>
      <c r="AQ122" s="76" t="s">
        <v>66</v>
      </c>
      <c r="AR122" s="2"/>
      <c r="AS122" s="3"/>
      <c r="AT122" s="3"/>
      <c r="AU122" s="3"/>
      <c r="AV122" s="3"/>
    </row>
    <row r="123" spans="1:48" ht="41.45" customHeight="1" x14ac:dyDescent="0.25">
      <c r="A123" s="62" t="s">
        <v>1715</v>
      </c>
      <c r="C123" s="63"/>
      <c r="D123" s="63"/>
      <c r="E123" s="64"/>
      <c r="F123" s="66"/>
      <c r="G123" s="100" t="s">
        <v>12139</v>
      </c>
      <c r="H123" s="63"/>
      <c r="I123" s="67"/>
      <c r="J123" s="68"/>
      <c r="K123" s="68"/>
      <c r="L123" s="67" t="s">
        <v>16286</v>
      </c>
      <c r="M123" s="71"/>
      <c r="N123" s="72">
        <v>5750.8857421875</v>
      </c>
      <c r="O123" s="72">
        <v>8445.1640625</v>
      </c>
      <c r="P123" s="73"/>
      <c r="Q123" s="74"/>
      <c r="R123" s="74"/>
      <c r="S123" s="84"/>
      <c r="T123" s="84"/>
      <c r="U123" s="84"/>
      <c r="V123" s="84"/>
      <c r="W123" s="50"/>
      <c r="X123" s="50"/>
      <c r="Y123" s="50"/>
      <c r="Z123" s="50"/>
      <c r="AA123" s="49"/>
      <c r="AB123" s="69">
        <v>123</v>
      </c>
      <c r="AC12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3" s="70"/>
      <c r="AE123" s="76">
        <v>351</v>
      </c>
      <c r="AF123" s="76">
        <v>268093</v>
      </c>
      <c r="AG123" s="76">
        <v>2655</v>
      </c>
      <c r="AH123" s="76">
        <v>427</v>
      </c>
      <c r="AI123" s="76"/>
      <c r="AJ123" s="76" t="s">
        <v>8630</v>
      </c>
      <c r="AK123" s="76" t="s">
        <v>10420</v>
      </c>
      <c r="AL123" s="82" t="s">
        <v>11376</v>
      </c>
      <c r="AM123" s="76"/>
      <c r="AN123" s="78">
        <v>41147.155601851853</v>
      </c>
      <c r="AO123" s="76" t="s">
        <v>14075</v>
      </c>
      <c r="AP123" s="82" t="s">
        <v>14196</v>
      </c>
      <c r="AQ123" s="76" t="s">
        <v>65</v>
      </c>
      <c r="AR123" s="2"/>
      <c r="AS123" s="3"/>
      <c r="AT123" s="3"/>
      <c r="AU123" s="3"/>
      <c r="AV123" s="3"/>
    </row>
    <row r="124" spans="1:48" ht="41.45" customHeight="1" x14ac:dyDescent="0.25">
      <c r="A124" s="62" t="s">
        <v>249</v>
      </c>
      <c r="C124" s="63"/>
      <c r="D124" s="63"/>
      <c r="E124" s="64"/>
      <c r="F124" s="66"/>
      <c r="G124" s="100" t="s">
        <v>12140</v>
      </c>
      <c r="H124" s="63"/>
      <c r="I124" s="67"/>
      <c r="J124" s="68"/>
      <c r="K124" s="68"/>
      <c r="L124" s="67" t="s">
        <v>16287</v>
      </c>
      <c r="M124" s="71"/>
      <c r="N124" s="72">
        <v>6415.23681640625</v>
      </c>
      <c r="O124" s="72">
        <v>1178.9874267578125</v>
      </c>
      <c r="P124" s="73"/>
      <c r="Q124" s="74"/>
      <c r="R124" s="74"/>
      <c r="S124" s="84"/>
      <c r="T124" s="84"/>
      <c r="U124" s="84"/>
      <c r="V124" s="84"/>
      <c r="W124" s="50"/>
      <c r="X124" s="50"/>
      <c r="Y124" s="50"/>
      <c r="Z124" s="50"/>
      <c r="AA124" s="49"/>
      <c r="AB124" s="69">
        <v>124</v>
      </c>
      <c r="AC12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4" s="70"/>
      <c r="AE124" s="76">
        <v>774</v>
      </c>
      <c r="AF124" s="76">
        <v>1876</v>
      </c>
      <c r="AG124" s="76">
        <v>467623</v>
      </c>
      <c r="AH124" s="76">
        <v>179138</v>
      </c>
      <c r="AI124" s="76"/>
      <c r="AJ124" s="76" t="s">
        <v>8631</v>
      </c>
      <c r="AK124" s="76" t="s">
        <v>10363</v>
      </c>
      <c r="AL124" s="76"/>
      <c r="AM124" s="76"/>
      <c r="AN124" s="78">
        <v>42637.683692129627</v>
      </c>
      <c r="AO124" s="76" t="s">
        <v>14075</v>
      </c>
      <c r="AP124" s="82" t="s">
        <v>14197</v>
      </c>
      <c r="AQ124" s="76" t="s">
        <v>66</v>
      </c>
      <c r="AR124" s="2"/>
      <c r="AS124" s="3"/>
      <c r="AT124" s="3"/>
      <c r="AU124" s="3"/>
      <c r="AV124" s="3"/>
    </row>
    <row r="125" spans="1:48" ht="41.45" customHeight="1" x14ac:dyDescent="0.25">
      <c r="A125" s="62" t="s">
        <v>250</v>
      </c>
      <c r="C125" s="63"/>
      <c r="D125" s="63"/>
      <c r="E125" s="64"/>
      <c r="F125" s="66"/>
      <c r="G125" s="100" t="s">
        <v>12141</v>
      </c>
      <c r="H125" s="63"/>
      <c r="I125" s="67"/>
      <c r="J125" s="68"/>
      <c r="K125" s="68"/>
      <c r="L125" s="67" t="s">
        <v>16288</v>
      </c>
      <c r="M125" s="71"/>
      <c r="N125" s="72">
        <v>1878.19091796875</v>
      </c>
      <c r="O125" s="72">
        <v>5396.46533203125</v>
      </c>
      <c r="P125" s="73"/>
      <c r="Q125" s="74"/>
      <c r="R125" s="74"/>
      <c r="S125" s="84"/>
      <c r="T125" s="84"/>
      <c r="U125" s="84"/>
      <c r="V125" s="84"/>
      <c r="W125" s="50"/>
      <c r="X125" s="50"/>
      <c r="Y125" s="50"/>
      <c r="Z125" s="50"/>
      <c r="AA125" s="49"/>
      <c r="AB125" s="69">
        <v>125</v>
      </c>
      <c r="AC12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5" s="70"/>
      <c r="AE125" s="76">
        <v>395</v>
      </c>
      <c r="AF125" s="76">
        <v>500</v>
      </c>
      <c r="AG125" s="76">
        <v>6127</v>
      </c>
      <c r="AH125" s="76">
        <v>5208</v>
      </c>
      <c r="AI125" s="76"/>
      <c r="AJ125" s="76" t="s">
        <v>8632</v>
      </c>
      <c r="AK125" s="76" t="s">
        <v>10421</v>
      </c>
      <c r="AL125" s="76"/>
      <c r="AM125" s="76"/>
      <c r="AN125" s="78">
        <v>40835.598136574074</v>
      </c>
      <c r="AO125" s="76" t="s">
        <v>14075</v>
      </c>
      <c r="AP125" s="82" t="s">
        <v>14198</v>
      </c>
      <c r="AQ125" s="76" t="s">
        <v>66</v>
      </c>
      <c r="AR125" s="2"/>
      <c r="AS125" s="3"/>
      <c r="AT125" s="3"/>
      <c r="AU125" s="3"/>
      <c r="AV125" s="3"/>
    </row>
    <row r="126" spans="1:48" ht="41.45" customHeight="1" x14ac:dyDescent="0.25">
      <c r="A126" s="62" t="s">
        <v>251</v>
      </c>
      <c r="C126" s="63"/>
      <c r="D126" s="63"/>
      <c r="E126" s="64"/>
      <c r="F126" s="66"/>
      <c r="G126" s="100" t="s">
        <v>12142</v>
      </c>
      <c r="H126" s="63"/>
      <c r="I126" s="67"/>
      <c r="J126" s="68"/>
      <c r="K126" s="68"/>
      <c r="L126" s="67" t="s">
        <v>16289</v>
      </c>
      <c r="M126" s="71"/>
      <c r="N126" s="72">
        <v>4987.82568359375</v>
      </c>
      <c r="O126" s="72">
        <v>6476.3525390625</v>
      </c>
      <c r="P126" s="73"/>
      <c r="Q126" s="74"/>
      <c r="R126" s="74"/>
      <c r="S126" s="84"/>
      <c r="T126" s="84"/>
      <c r="U126" s="84"/>
      <c r="V126" s="84"/>
      <c r="W126" s="50"/>
      <c r="X126" s="50"/>
      <c r="Y126" s="50"/>
      <c r="Z126" s="50"/>
      <c r="AA126" s="49"/>
      <c r="AB126" s="69">
        <v>126</v>
      </c>
      <c r="AC12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6" s="70"/>
      <c r="AE126" s="76">
        <v>1713</v>
      </c>
      <c r="AF126" s="76">
        <v>214</v>
      </c>
      <c r="AG126" s="76">
        <v>8294</v>
      </c>
      <c r="AH126" s="76">
        <v>1236</v>
      </c>
      <c r="AI126" s="76"/>
      <c r="AJ126" s="76" t="s">
        <v>8633</v>
      </c>
      <c r="AK126" s="76"/>
      <c r="AL126" s="76"/>
      <c r="AM126" s="76"/>
      <c r="AN126" s="78">
        <v>44437.840868055559</v>
      </c>
      <c r="AO126" s="76" t="s">
        <v>14075</v>
      </c>
      <c r="AP126" s="82" t="s">
        <v>14199</v>
      </c>
      <c r="AQ126" s="76" t="s">
        <v>66</v>
      </c>
      <c r="AR126" s="2"/>
      <c r="AS126" s="3"/>
      <c r="AT126" s="3"/>
      <c r="AU126" s="3"/>
      <c r="AV126" s="3"/>
    </row>
    <row r="127" spans="1:48" ht="41.45" customHeight="1" x14ac:dyDescent="0.25">
      <c r="A127" s="62" t="s">
        <v>1716</v>
      </c>
      <c r="C127" s="63"/>
      <c r="D127" s="63"/>
      <c r="E127" s="64"/>
      <c r="F127" s="66"/>
      <c r="G127" s="100" t="s">
        <v>12143</v>
      </c>
      <c r="H127" s="63"/>
      <c r="I127" s="67"/>
      <c r="J127" s="68"/>
      <c r="K127" s="68"/>
      <c r="L127" s="67" t="s">
        <v>16290</v>
      </c>
      <c r="M127" s="71"/>
      <c r="N127" s="72">
        <v>3235.55908203125</v>
      </c>
      <c r="O127" s="72">
        <v>4005.145263671875</v>
      </c>
      <c r="P127" s="73"/>
      <c r="Q127" s="74"/>
      <c r="R127" s="74"/>
      <c r="S127" s="84"/>
      <c r="T127" s="84"/>
      <c r="U127" s="84"/>
      <c r="V127" s="84"/>
      <c r="W127" s="50"/>
      <c r="X127" s="50"/>
      <c r="Y127" s="50"/>
      <c r="Z127" s="50"/>
      <c r="AA127" s="49"/>
      <c r="AB127" s="69">
        <v>127</v>
      </c>
      <c r="AC12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7" s="70"/>
      <c r="AE127" s="76">
        <v>983</v>
      </c>
      <c r="AF127" s="76">
        <v>1693</v>
      </c>
      <c r="AG127" s="76">
        <v>12721</v>
      </c>
      <c r="AH127" s="76">
        <v>54125</v>
      </c>
      <c r="AI127" s="76"/>
      <c r="AJ127" s="76" t="s">
        <v>8634</v>
      </c>
      <c r="AK127" s="76" t="s">
        <v>10422</v>
      </c>
      <c r="AL127" s="76"/>
      <c r="AM127" s="76"/>
      <c r="AN127" s="78">
        <v>43970.298125000001</v>
      </c>
      <c r="AO127" s="76" t="s">
        <v>14075</v>
      </c>
      <c r="AP127" s="82" t="s">
        <v>14200</v>
      </c>
      <c r="AQ127" s="76" t="s">
        <v>65</v>
      </c>
      <c r="AR127" s="2"/>
      <c r="AS127" s="3"/>
      <c r="AT127" s="3"/>
      <c r="AU127" s="3"/>
      <c r="AV127" s="3"/>
    </row>
    <row r="128" spans="1:48" ht="41.45" customHeight="1" x14ac:dyDescent="0.25">
      <c r="A128" s="62" t="s">
        <v>1717</v>
      </c>
      <c r="C128" s="63"/>
      <c r="D128" s="63"/>
      <c r="E128" s="64"/>
      <c r="F128" s="66"/>
      <c r="G128" s="100" t="s">
        <v>12144</v>
      </c>
      <c r="H128" s="63"/>
      <c r="I128" s="67"/>
      <c r="J128" s="68"/>
      <c r="K128" s="68"/>
      <c r="L128" s="67" t="s">
        <v>16291</v>
      </c>
      <c r="M128" s="71"/>
      <c r="N128" s="72">
        <v>5411.68798828125</v>
      </c>
      <c r="O128" s="72">
        <v>9882.8330078125</v>
      </c>
      <c r="P128" s="73"/>
      <c r="Q128" s="74"/>
      <c r="R128" s="74"/>
      <c r="S128" s="84"/>
      <c r="T128" s="84"/>
      <c r="U128" s="84"/>
      <c r="V128" s="84"/>
      <c r="W128" s="50"/>
      <c r="X128" s="50"/>
      <c r="Y128" s="50"/>
      <c r="Z128" s="50"/>
      <c r="AA128" s="49"/>
      <c r="AB128" s="69">
        <v>128</v>
      </c>
      <c r="AC12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8" s="70"/>
      <c r="AE128" s="76">
        <v>235</v>
      </c>
      <c r="AF128" s="76">
        <v>226</v>
      </c>
      <c r="AG128" s="76">
        <v>6574</v>
      </c>
      <c r="AH128" s="76">
        <v>31707</v>
      </c>
      <c r="AI128" s="76"/>
      <c r="AJ128" s="76" t="s">
        <v>8635</v>
      </c>
      <c r="AK128" s="76" t="s">
        <v>10423</v>
      </c>
      <c r="AL128" s="76"/>
      <c r="AM128" s="76"/>
      <c r="AN128" s="78">
        <v>43753.218842592592</v>
      </c>
      <c r="AO128" s="76" t="s">
        <v>14075</v>
      </c>
      <c r="AP128" s="82" t="s">
        <v>14201</v>
      </c>
      <c r="AQ128" s="76" t="s">
        <v>65</v>
      </c>
      <c r="AR128" s="2"/>
      <c r="AS128" s="3"/>
      <c r="AT128" s="3"/>
      <c r="AU128" s="3"/>
      <c r="AV128" s="3"/>
    </row>
    <row r="129" spans="1:48" ht="41.45" customHeight="1" x14ac:dyDescent="0.25">
      <c r="A129" s="62" t="s">
        <v>1718</v>
      </c>
      <c r="C129" s="63"/>
      <c r="D129" s="63"/>
      <c r="E129" s="64"/>
      <c r="F129" s="66"/>
      <c r="G129" s="100" t="s">
        <v>12145</v>
      </c>
      <c r="H129" s="63"/>
      <c r="I129" s="67"/>
      <c r="J129" s="68"/>
      <c r="K129" s="68"/>
      <c r="L129" s="67" t="s">
        <v>16292</v>
      </c>
      <c r="M129" s="71"/>
      <c r="N129" s="72">
        <v>6188.3662109375</v>
      </c>
      <c r="O129" s="72">
        <v>4618.81787109375</v>
      </c>
      <c r="P129" s="73"/>
      <c r="Q129" s="74"/>
      <c r="R129" s="74"/>
      <c r="S129" s="84"/>
      <c r="T129" s="84"/>
      <c r="U129" s="84"/>
      <c r="V129" s="84"/>
      <c r="W129" s="50"/>
      <c r="X129" s="50"/>
      <c r="Y129" s="50"/>
      <c r="Z129" s="50"/>
      <c r="AA129" s="49"/>
      <c r="AB129" s="69">
        <v>129</v>
      </c>
      <c r="AC12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9" s="70"/>
      <c r="AE129" s="76">
        <v>719</v>
      </c>
      <c r="AF129" s="76">
        <v>868</v>
      </c>
      <c r="AG129" s="76">
        <v>31569</v>
      </c>
      <c r="AH129" s="76">
        <v>59943</v>
      </c>
      <c r="AI129" s="76"/>
      <c r="AJ129" s="76" t="s">
        <v>8636</v>
      </c>
      <c r="AK129" s="76" t="s">
        <v>10399</v>
      </c>
      <c r="AL129" s="76"/>
      <c r="AM129" s="76"/>
      <c r="AN129" s="78">
        <v>43831.754849537036</v>
      </c>
      <c r="AO129" s="76" t="s">
        <v>14075</v>
      </c>
      <c r="AP129" s="82" t="s">
        <v>14202</v>
      </c>
      <c r="AQ129" s="76" t="s">
        <v>65</v>
      </c>
      <c r="AR129" s="2"/>
      <c r="AS129" s="3"/>
      <c r="AT129" s="3"/>
      <c r="AU129" s="3"/>
      <c r="AV129" s="3"/>
    </row>
    <row r="130" spans="1:48" ht="41.45" customHeight="1" x14ac:dyDescent="0.25">
      <c r="A130" s="62" t="s">
        <v>252</v>
      </c>
      <c r="C130" s="63"/>
      <c r="D130" s="63"/>
      <c r="E130" s="64"/>
      <c r="F130" s="66"/>
      <c r="G130" s="100" t="s">
        <v>12146</v>
      </c>
      <c r="H130" s="63"/>
      <c r="I130" s="67"/>
      <c r="J130" s="68"/>
      <c r="K130" s="68"/>
      <c r="L130" s="67" t="s">
        <v>16293</v>
      </c>
      <c r="M130" s="71"/>
      <c r="N130" s="72">
        <v>7260.296875</v>
      </c>
      <c r="O130" s="72">
        <v>8349.09765625</v>
      </c>
      <c r="P130" s="73"/>
      <c r="Q130" s="74"/>
      <c r="R130" s="74"/>
      <c r="S130" s="84"/>
      <c r="T130" s="84"/>
      <c r="U130" s="84"/>
      <c r="V130" s="84"/>
      <c r="W130" s="50"/>
      <c r="X130" s="50"/>
      <c r="Y130" s="50"/>
      <c r="Z130" s="50"/>
      <c r="AA130" s="49"/>
      <c r="AB130" s="69">
        <v>130</v>
      </c>
      <c r="AC13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0" s="70"/>
      <c r="AE130" s="76">
        <v>229</v>
      </c>
      <c r="AF130" s="76">
        <v>117</v>
      </c>
      <c r="AG130" s="76">
        <v>6531</v>
      </c>
      <c r="AH130" s="76">
        <v>25580</v>
      </c>
      <c r="AI130" s="76"/>
      <c r="AJ130" s="76" t="s">
        <v>8637</v>
      </c>
      <c r="AK130" s="76" t="s">
        <v>10424</v>
      </c>
      <c r="AL130" s="76"/>
      <c r="AM130" s="76"/>
      <c r="AN130" s="78">
        <v>43756.166805555556</v>
      </c>
      <c r="AO130" s="76" t="s">
        <v>14075</v>
      </c>
      <c r="AP130" s="82" t="s">
        <v>14203</v>
      </c>
      <c r="AQ130" s="76" t="s">
        <v>66</v>
      </c>
      <c r="AR130" s="2"/>
      <c r="AS130" s="3"/>
      <c r="AT130" s="3"/>
      <c r="AU130" s="3"/>
      <c r="AV130" s="3"/>
    </row>
    <row r="131" spans="1:48" ht="41.45" customHeight="1" x14ac:dyDescent="0.25">
      <c r="A131" s="62" t="s">
        <v>1719</v>
      </c>
      <c r="C131" s="63"/>
      <c r="D131" s="63"/>
      <c r="E131" s="64"/>
      <c r="F131" s="66"/>
      <c r="G131" s="100" t="s">
        <v>12147</v>
      </c>
      <c r="H131" s="63"/>
      <c r="I131" s="67"/>
      <c r="J131" s="68"/>
      <c r="K131" s="68"/>
      <c r="L131" s="67" t="s">
        <v>16294</v>
      </c>
      <c r="M131" s="71"/>
      <c r="N131" s="72">
        <v>6809.17724609375</v>
      </c>
      <c r="O131" s="72">
        <v>5428.70458984375</v>
      </c>
      <c r="P131" s="73"/>
      <c r="Q131" s="74"/>
      <c r="R131" s="74"/>
      <c r="S131" s="84"/>
      <c r="T131" s="84"/>
      <c r="U131" s="84"/>
      <c r="V131" s="84"/>
      <c r="W131" s="50"/>
      <c r="X131" s="50"/>
      <c r="Y131" s="50"/>
      <c r="Z131" s="50"/>
      <c r="AA131" s="49"/>
      <c r="AB131" s="69">
        <v>131</v>
      </c>
      <c r="AC13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1" s="70"/>
      <c r="AE131" s="76">
        <v>6293</v>
      </c>
      <c r="AF131" s="76">
        <v>22280</v>
      </c>
      <c r="AG131" s="76">
        <v>29843</v>
      </c>
      <c r="AH131" s="76">
        <v>76452</v>
      </c>
      <c r="AI131" s="76"/>
      <c r="AJ131" s="76" t="s">
        <v>8638</v>
      </c>
      <c r="AK131" s="76" t="s">
        <v>10425</v>
      </c>
      <c r="AL131" s="82" t="s">
        <v>11377</v>
      </c>
      <c r="AM131" s="76"/>
      <c r="AN131" s="78">
        <v>43973.150243055556</v>
      </c>
      <c r="AO131" s="76" t="s">
        <v>14075</v>
      </c>
      <c r="AP131" s="82" t="s">
        <v>14204</v>
      </c>
      <c r="AQ131" s="76" t="s">
        <v>65</v>
      </c>
      <c r="AR131" s="2"/>
      <c r="AS131" s="3"/>
      <c r="AT131" s="3"/>
      <c r="AU131" s="3"/>
      <c r="AV131" s="3"/>
    </row>
    <row r="132" spans="1:48" ht="41.45" customHeight="1" x14ac:dyDescent="0.25">
      <c r="A132" s="62" t="s">
        <v>253</v>
      </c>
      <c r="C132" s="63"/>
      <c r="D132" s="63"/>
      <c r="E132" s="64"/>
      <c r="F132" s="66"/>
      <c r="G132" s="100" t="s">
        <v>12148</v>
      </c>
      <c r="H132" s="63"/>
      <c r="I132" s="67"/>
      <c r="J132" s="68"/>
      <c r="K132" s="68"/>
      <c r="L132" s="67" t="s">
        <v>16295</v>
      </c>
      <c r="M132" s="71"/>
      <c r="N132" s="72">
        <v>1633.4656982421875</v>
      </c>
      <c r="O132" s="72">
        <v>6830.65087890625</v>
      </c>
      <c r="P132" s="73"/>
      <c r="Q132" s="74"/>
      <c r="R132" s="74"/>
      <c r="S132" s="84"/>
      <c r="T132" s="84"/>
      <c r="U132" s="84"/>
      <c r="V132" s="84"/>
      <c r="W132" s="50"/>
      <c r="X132" s="50"/>
      <c r="Y132" s="50"/>
      <c r="Z132" s="50"/>
      <c r="AA132" s="49"/>
      <c r="AB132" s="69">
        <v>132</v>
      </c>
      <c r="AC13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2" s="70"/>
      <c r="AE132" s="76">
        <v>2980</v>
      </c>
      <c r="AF132" s="76">
        <v>2681</v>
      </c>
      <c r="AG132" s="76">
        <v>151288</v>
      </c>
      <c r="AH132" s="76">
        <v>170990</v>
      </c>
      <c r="AI132" s="76"/>
      <c r="AJ132" s="76" t="s">
        <v>8639</v>
      </c>
      <c r="AK132" s="76" t="s">
        <v>10426</v>
      </c>
      <c r="AL132" s="76"/>
      <c r="AM132" s="76"/>
      <c r="AN132" s="78">
        <v>42766.383414351854</v>
      </c>
      <c r="AO132" s="76" t="s">
        <v>14075</v>
      </c>
      <c r="AP132" s="82" t="s">
        <v>14205</v>
      </c>
      <c r="AQ132" s="76" t="s">
        <v>66</v>
      </c>
      <c r="AR132" s="2"/>
      <c r="AS132" s="3"/>
      <c r="AT132" s="3"/>
      <c r="AU132" s="3"/>
      <c r="AV132" s="3"/>
    </row>
    <row r="133" spans="1:48" ht="41.45" customHeight="1" x14ac:dyDescent="0.25">
      <c r="A133" s="62" t="s">
        <v>1720</v>
      </c>
      <c r="C133" s="63"/>
      <c r="D133" s="63"/>
      <c r="E133" s="64"/>
      <c r="F133" s="66"/>
      <c r="G133" s="100" t="s">
        <v>12149</v>
      </c>
      <c r="H133" s="63"/>
      <c r="I133" s="67"/>
      <c r="J133" s="68"/>
      <c r="K133" s="68"/>
      <c r="L133" s="67" t="s">
        <v>16296</v>
      </c>
      <c r="M133" s="71"/>
      <c r="N133" s="72">
        <v>1139.1156005859375</v>
      </c>
      <c r="O133" s="72">
        <v>4866.45166015625</v>
      </c>
      <c r="P133" s="73"/>
      <c r="Q133" s="74"/>
      <c r="R133" s="74"/>
      <c r="S133" s="84"/>
      <c r="T133" s="84"/>
      <c r="U133" s="84"/>
      <c r="V133" s="84"/>
      <c r="W133" s="50"/>
      <c r="X133" s="50"/>
      <c r="Y133" s="50"/>
      <c r="Z133" s="50"/>
      <c r="AA133" s="49"/>
      <c r="AB133" s="69">
        <v>133</v>
      </c>
      <c r="AC13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3" s="70"/>
      <c r="AE133" s="76">
        <v>5004</v>
      </c>
      <c r="AF133" s="76">
        <v>4466</v>
      </c>
      <c r="AG133" s="76">
        <v>52831</v>
      </c>
      <c r="AH133" s="76">
        <v>67400</v>
      </c>
      <c r="AI133" s="76"/>
      <c r="AJ133" s="76" t="s">
        <v>8640</v>
      </c>
      <c r="AK133" s="76" t="s">
        <v>10427</v>
      </c>
      <c r="AL133" s="82" t="s">
        <v>11378</v>
      </c>
      <c r="AM133" s="76"/>
      <c r="AN133" s="78">
        <v>44020.365706018521</v>
      </c>
      <c r="AO133" s="76" t="s">
        <v>14075</v>
      </c>
      <c r="AP133" s="82" t="s">
        <v>14206</v>
      </c>
      <c r="AQ133" s="76" t="s">
        <v>65</v>
      </c>
      <c r="AR133" s="2"/>
      <c r="AS133" s="3"/>
      <c r="AT133" s="3"/>
      <c r="AU133" s="3"/>
      <c r="AV133" s="3"/>
    </row>
    <row r="134" spans="1:48" ht="41.45" customHeight="1" x14ac:dyDescent="0.25">
      <c r="A134" s="62" t="s">
        <v>254</v>
      </c>
      <c r="C134" s="63"/>
      <c r="D134" s="63"/>
      <c r="E134" s="64"/>
      <c r="F134" s="66"/>
      <c r="G134" s="100" t="s">
        <v>12150</v>
      </c>
      <c r="H134" s="63"/>
      <c r="I134" s="67"/>
      <c r="J134" s="68"/>
      <c r="K134" s="68"/>
      <c r="L134" s="67" t="s">
        <v>16297</v>
      </c>
      <c r="M134" s="71"/>
      <c r="N134" s="72">
        <v>7495.77783203125</v>
      </c>
      <c r="O134" s="72">
        <v>8813.876953125</v>
      </c>
      <c r="P134" s="73"/>
      <c r="Q134" s="74"/>
      <c r="R134" s="74"/>
      <c r="S134" s="84"/>
      <c r="T134" s="84"/>
      <c r="U134" s="84"/>
      <c r="V134" s="84"/>
      <c r="W134" s="50"/>
      <c r="X134" s="50"/>
      <c r="Y134" s="50"/>
      <c r="Z134" s="50"/>
      <c r="AA134" s="49"/>
      <c r="AB134" s="69">
        <v>134</v>
      </c>
      <c r="AC13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4" s="70"/>
      <c r="AE134" s="76">
        <v>114</v>
      </c>
      <c r="AF134" s="76">
        <v>1042</v>
      </c>
      <c r="AG134" s="76">
        <v>755</v>
      </c>
      <c r="AH134" s="76">
        <v>684</v>
      </c>
      <c r="AI134" s="76"/>
      <c r="AJ134" s="76" t="s">
        <v>8641</v>
      </c>
      <c r="AK134" s="76"/>
      <c r="AL134" s="76"/>
      <c r="AM134" s="76"/>
      <c r="AN134" s="78">
        <v>42378.284942129627</v>
      </c>
      <c r="AO134" s="76" t="s">
        <v>14075</v>
      </c>
      <c r="AP134" s="82" t="s">
        <v>14207</v>
      </c>
      <c r="AQ134" s="76" t="s">
        <v>66</v>
      </c>
      <c r="AR134" s="2"/>
      <c r="AS134" s="3"/>
      <c r="AT134" s="3"/>
      <c r="AU134" s="3"/>
      <c r="AV134" s="3"/>
    </row>
    <row r="135" spans="1:48" ht="41.45" customHeight="1" x14ac:dyDescent="0.25">
      <c r="A135" s="62" t="s">
        <v>255</v>
      </c>
      <c r="C135" s="63"/>
      <c r="D135" s="63"/>
      <c r="E135" s="64"/>
      <c r="F135" s="66"/>
      <c r="G135" s="100" t="s">
        <v>12151</v>
      </c>
      <c r="H135" s="63"/>
      <c r="I135" s="67"/>
      <c r="J135" s="68"/>
      <c r="K135" s="68"/>
      <c r="L135" s="67" t="s">
        <v>16298</v>
      </c>
      <c r="M135" s="71"/>
      <c r="N135" s="72">
        <v>5357.09814453125</v>
      </c>
      <c r="O135" s="72">
        <v>7632.1376953125</v>
      </c>
      <c r="P135" s="73"/>
      <c r="Q135" s="74"/>
      <c r="R135" s="74"/>
      <c r="S135" s="84"/>
      <c r="T135" s="84"/>
      <c r="U135" s="84"/>
      <c r="V135" s="84"/>
      <c r="W135" s="50"/>
      <c r="X135" s="50"/>
      <c r="Y135" s="50"/>
      <c r="Z135" s="50"/>
      <c r="AA135" s="49"/>
      <c r="AB135" s="69">
        <v>135</v>
      </c>
      <c r="AC13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5" s="70"/>
      <c r="AE135" s="76">
        <v>465</v>
      </c>
      <c r="AF135" s="76">
        <v>61</v>
      </c>
      <c r="AG135" s="76">
        <v>10</v>
      </c>
      <c r="AH135" s="76">
        <v>44</v>
      </c>
      <c r="AI135" s="76"/>
      <c r="AJ135" s="76" t="s">
        <v>8642</v>
      </c>
      <c r="AK135" s="76"/>
      <c r="AL135" s="76"/>
      <c r="AM135" s="76"/>
      <c r="AN135" s="78">
        <v>44527.329826388886</v>
      </c>
      <c r="AO135" s="76" t="s">
        <v>14075</v>
      </c>
      <c r="AP135" s="82" t="s">
        <v>14208</v>
      </c>
      <c r="AQ135" s="76" t="s">
        <v>66</v>
      </c>
      <c r="AR135" s="2"/>
      <c r="AS135" s="3"/>
      <c r="AT135" s="3"/>
      <c r="AU135" s="3"/>
      <c r="AV135" s="3"/>
    </row>
    <row r="136" spans="1:48" ht="41.45" customHeight="1" x14ac:dyDescent="0.25">
      <c r="A136" s="62" t="s">
        <v>1721</v>
      </c>
      <c r="C136" s="63"/>
      <c r="D136" s="63"/>
      <c r="E136" s="64"/>
      <c r="F136" s="66"/>
      <c r="G136" s="100" t="s">
        <v>12152</v>
      </c>
      <c r="H136" s="63"/>
      <c r="I136" s="67"/>
      <c r="J136" s="68"/>
      <c r="K136" s="68"/>
      <c r="L136" s="67" t="s">
        <v>16299</v>
      </c>
      <c r="M136" s="71"/>
      <c r="N136" s="72">
        <v>6092.6533203125</v>
      </c>
      <c r="O136" s="72">
        <v>8162.27734375</v>
      </c>
      <c r="P136" s="73"/>
      <c r="Q136" s="74"/>
      <c r="R136" s="74"/>
      <c r="S136" s="84"/>
      <c r="T136" s="84"/>
      <c r="U136" s="84"/>
      <c r="V136" s="84"/>
      <c r="W136" s="50"/>
      <c r="X136" s="50"/>
      <c r="Y136" s="50"/>
      <c r="Z136" s="50"/>
      <c r="AA136" s="49"/>
      <c r="AB136" s="69">
        <v>136</v>
      </c>
      <c r="AC13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6" s="70"/>
      <c r="AE136" s="76">
        <v>501</v>
      </c>
      <c r="AF136" s="76">
        <v>6483</v>
      </c>
      <c r="AG136" s="76">
        <v>47976</v>
      </c>
      <c r="AH136" s="76">
        <v>139608</v>
      </c>
      <c r="AI136" s="76"/>
      <c r="AJ136" s="76" t="s">
        <v>8643</v>
      </c>
      <c r="AK136" s="76" t="s">
        <v>10428</v>
      </c>
      <c r="AL136" s="82" t="s">
        <v>11379</v>
      </c>
      <c r="AM136" s="76"/>
      <c r="AN136" s="78">
        <v>42657.326990740738</v>
      </c>
      <c r="AO136" s="76" t="s">
        <v>14075</v>
      </c>
      <c r="AP136" s="82" t="s">
        <v>14209</v>
      </c>
      <c r="AQ136" s="76" t="s">
        <v>65</v>
      </c>
      <c r="AR136" s="2"/>
      <c r="AS136" s="3"/>
      <c r="AT136" s="3"/>
      <c r="AU136" s="3"/>
      <c r="AV136" s="3"/>
    </row>
    <row r="137" spans="1:48" ht="41.45" customHeight="1" x14ac:dyDescent="0.25">
      <c r="A137" s="62" t="s">
        <v>256</v>
      </c>
      <c r="C137" s="63"/>
      <c r="D137" s="63"/>
      <c r="E137" s="64"/>
      <c r="F137" s="66"/>
      <c r="G137" s="100" t="s">
        <v>12153</v>
      </c>
      <c r="H137" s="63"/>
      <c r="I137" s="67"/>
      <c r="J137" s="68"/>
      <c r="K137" s="68"/>
      <c r="L137" s="67" t="s">
        <v>16300</v>
      </c>
      <c r="M137" s="71"/>
      <c r="N137" s="72">
        <v>5290.880859375</v>
      </c>
      <c r="O137" s="72">
        <v>7250.7724609375</v>
      </c>
      <c r="P137" s="73"/>
      <c r="Q137" s="74"/>
      <c r="R137" s="74"/>
      <c r="S137" s="84"/>
      <c r="T137" s="84"/>
      <c r="U137" s="84"/>
      <c r="V137" s="84"/>
      <c r="W137" s="50"/>
      <c r="X137" s="50"/>
      <c r="Y137" s="50"/>
      <c r="Z137" s="50"/>
      <c r="AA137" s="49"/>
      <c r="AB137" s="69">
        <v>137</v>
      </c>
      <c r="AC13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7" s="70"/>
      <c r="AE137" s="76">
        <v>458</v>
      </c>
      <c r="AF137" s="76">
        <v>681</v>
      </c>
      <c r="AG137" s="76">
        <v>16457</v>
      </c>
      <c r="AH137" s="76">
        <v>33670</v>
      </c>
      <c r="AI137" s="76"/>
      <c r="AJ137" s="76" t="s">
        <v>8644</v>
      </c>
      <c r="AK137" s="76"/>
      <c r="AL137" s="76"/>
      <c r="AM137" s="76"/>
      <c r="AN137" s="78">
        <v>44147.835381944446</v>
      </c>
      <c r="AO137" s="76" t="s">
        <v>14075</v>
      </c>
      <c r="AP137" s="82" t="s">
        <v>14210</v>
      </c>
      <c r="AQ137" s="76" t="s">
        <v>66</v>
      </c>
      <c r="AR137" s="2"/>
      <c r="AS137" s="3"/>
      <c r="AT137" s="3"/>
      <c r="AU137" s="3"/>
      <c r="AV137" s="3"/>
    </row>
    <row r="138" spans="1:48" ht="41.45" customHeight="1" x14ac:dyDescent="0.25">
      <c r="A138" s="62" t="s">
        <v>1722</v>
      </c>
      <c r="C138" s="63"/>
      <c r="D138" s="63"/>
      <c r="E138" s="64"/>
      <c r="F138" s="66"/>
      <c r="G138" s="100" t="s">
        <v>12154</v>
      </c>
      <c r="H138" s="63"/>
      <c r="I138" s="67"/>
      <c r="J138" s="68"/>
      <c r="K138" s="68"/>
      <c r="L138" s="67" t="s">
        <v>16301</v>
      </c>
      <c r="M138" s="71"/>
      <c r="N138" s="72">
        <v>5646.80029296875</v>
      </c>
      <c r="O138" s="72">
        <v>5061.83447265625</v>
      </c>
      <c r="P138" s="73"/>
      <c r="Q138" s="74"/>
      <c r="R138" s="74"/>
      <c r="S138" s="84"/>
      <c r="T138" s="84"/>
      <c r="U138" s="84"/>
      <c r="V138" s="84"/>
      <c r="W138" s="50"/>
      <c r="X138" s="50"/>
      <c r="Y138" s="50"/>
      <c r="Z138" s="50"/>
      <c r="AA138" s="49"/>
      <c r="AB138" s="69">
        <v>138</v>
      </c>
      <c r="AC13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8" s="70"/>
      <c r="AE138" s="76">
        <v>847</v>
      </c>
      <c r="AF138" s="76">
        <v>2133</v>
      </c>
      <c r="AG138" s="76">
        <v>48418</v>
      </c>
      <c r="AH138" s="76">
        <v>87568</v>
      </c>
      <c r="AI138" s="76"/>
      <c r="AJ138" s="76" t="s">
        <v>8645</v>
      </c>
      <c r="AK138" s="76" t="s">
        <v>10429</v>
      </c>
      <c r="AL138" s="82" t="s">
        <v>11380</v>
      </c>
      <c r="AM138" s="76"/>
      <c r="AN138" s="78">
        <v>44143.811157407406</v>
      </c>
      <c r="AO138" s="76" t="s">
        <v>14075</v>
      </c>
      <c r="AP138" s="82" t="s">
        <v>14211</v>
      </c>
      <c r="AQ138" s="76" t="s">
        <v>65</v>
      </c>
      <c r="AR138" s="2"/>
      <c r="AS138" s="3"/>
      <c r="AT138" s="3"/>
      <c r="AU138" s="3"/>
      <c r="AV138" s="3"/>
    </row>
    <row r="139" spans="1:48" ht="41.45" customHeight="1" x14ac:dyDescent="0.25">
      <c r="A139" s="62" t="s">
        <v>257</v>
      </c>
      <c r="C139" s="63"/>
      <c r="D139" s="63"/>
      <c r="E139" s="64"/>
      <c r="F139" s="66"/>
      <c r="G139" s="100" t="s">
        <v>12155</v>
      </c>
      <c r="H139" s="63"/>
      <c r="I139" s="67"/>
      <c r="J139" s="68"/>
      <c r="K139" s="68"/>
      <c r="L139" s="67" t="s">
        <v>16302</v>
      </c>
      <c r="M139" s="71"/>
      <c r="N139" s="72">
        <v>5258.36279296875</v>
      </c>
      <c r="O139" s="72">
        <v>7704.29296875</v>
      </c>
      <c r="P139" s="73"/>
      <c r="Q139" s="74"/>
      <c r="R139" s="74"/>
      <c r="S139" s="84"/>
      <c r="T139" s="84"/>
      <c r="U139" s="84"/>
      <c r="V139" s="84"/>
      <c r="W139" s="50"/>
      <c r="X139" s="50"/>
      <c r="Y139" s="50"/>
      <c r="Z139" s="50"/>
      <c r="AA139" s="49"/>
      <c r="AB139" s="69">
        <v>139</v>
      </c>
      <c r="AC13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9" s="70"/>
      <c r="AE139" s="76">
        <v>1287</v>
      </c>
      <c r="AF139" s="76">
        <v>847</v>
      </c>
      <c r="AG139" s="76">
        <v>16408</v>
      </c>
      <c r="AH139" s="76">
        <v>8573</v>
      </c>
      <c r="AI139" s="76"/>
      <c r="AJ139" s="76" t="s">
        <v>8646</v>
      </c>
      <c r="AK139" s="76" t="s">
        <v>10430</v>
      </c>
      <c r="AL139" s="82" t="s">
        <v>11381</v>
      </c>
      <c r="AM139" s="76"/>
      <c r="AN139" s="78">
        <v>39987.198981481481</v>
      </c>
      <c r="AO139" s="76" t="s">
        <v>14075</v>
      </c>
      <c r="AP139" s="82" t="s">
        <v>14212</v>
      </c>
      <c r="AQ139" s="76" t="s">
        <v>66</v>
      </c>
      <c r="AR139" s="2"/>
      <c r="AS139" s="3"/>
      <c r="AT139" s="3"/>
      <c r="AU139" s="3"/>
      <c r="AV139" s="3"/>
    </row>
    <row r="140" spans="1:48" ht="41.45" customHeight="1" x14ac:dyDescent="0.25">
      <c r="A140" s="62" t="s">
        <v>1723</v>
      </c>
      <c r="C140" s="63"/>
      <c r="D140" s="63"/>
      <c r="E140" s="64"/>
      <c r="F140" s="66"/>
      <c r="G140" s="100" t="s">
        <v>12156</v>
      </c>
      <c r="H140" s="63"/>
      <c r="I140" s="67"/>
      <c r="J140" s="68"/>
      <c r="K140" s="68"/>
      <c r="L140" s="67" t="s">
        <v>16303</v>
      </c>
      <c r="M140" s="71"/>
      <c r="N140" s="72">
        <v>4650.54443359375</v>
      </c>
      <c r="O140" s="72">
        <v>8360.771484375</v>
      </c>
      <c r="P140" s="73"/>
      <c r="Q140" s="74"/>
      <c r="R140" s="74"/>
      <c r="S140" s="84"/>
      <c r="T140" s="84"/>
      <c r="U140" s="84"/>
      <c r="V140" s="84"/>
      <c r="W140" s="50"/>
      <c r="X140" s="50"/>
      <c r="Y140" s="50"/>
      <c r="Z140" s="50"/>
      <c r="AA140" s="49"/>
      <c r="AB140" s="69">
        <v>140</v>
      </c>
      <c r="AC14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0" s="70"/>
      <c r="AE140" s="76">
        <v>960</v>
      </c>
      <c r="AF140" s="76">
        <v>3464</v>
      </c>
      <c r="AG140" s="76">
        <v>142541</v>
      </c>
      <c r="AH140" s="76">
        <v>143765</v>
      </c>
      <c r="AI140" s="76"/>
      <c r="AJ140" s="76" t="s">
        <v>8647</v>
      </c>
      <c r="AK140" s="76" t="s">
        <v>10431</v>
      </c>
      <c r="AL140" s="76"/>
      <c r="AM140" s="76"/>
      <c r="AN140" s="78">
        <v>40292.819687499999</v>
      </c>
      <c r="AO140" s="76" t="s">
        <v>14075</v>
      </c>
      <c r="AP140" s="82" t="s">
        <v>14213</v>
      </c>
      <c r="AQ140" s="76" t="s">
        <v>65</v>
      </c>
      <c r="AR140" s="2"/>
      <c r="AS140" s="3"/>
      <c r="AT140" s="3"/>
      <c r="AU140" s="3"/>
      <c r="AV140" s="3"/>
    </row>
    <row r="141" spans="1:48" ht="41.45" customHeight="1" x14ac:dyDescent="0.25">
      <c r="A141" s="62" t="s">
        <v>1724</v>
      </c>
      <c r="C141" s="63"/>
      <c r="D141" s="63"/>
      <c r="E141" s="64"/>
      <c r="F141" s="66"/>
      <c r="G141" s="100" t="s">
        <v>12157</v>
      </c>
      <c r="H141" s="63"/>
      <c r="I141" s="67"/>
      <c r="J141" s="68"/>
      <c r="K141" s="68"/>
      <c r="L141" s="67" t="s">
        <v>16304</v>
      </c>
      <c r="M141" s="71"/>
      <c r="N141" s="72">
        <v>6023.84814453125</v>
      </c>
      <c r="O141" s="72">
        <v>8363.7158203125</v>
      </c>
      <c r="P141" s="73"/>
      <c r="Q141" s="74"/>
      <c r="R141" s="74"/>
      <c r="S141" s="84"/>
      <c r="T141" s="84"/>
      <c r="U141" s="84"/>
      <c r="V141" s="84"/>
      <c r="W141" s="50"/>
      <c r="X141" s="50"/>
      <c r="Y141" s="50"/>
      <c r="Z141" s="50"/>
      <c r="AA141" s="49"/>
      <c r="AB141" s="69">
        <v>141</v>
      </c>
      <c r="AC14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1" s="70"/>
      <c r="AE141" s="76">
        <v>1620</v>
      </c>
      <c r="AF141" s="76">
        <v>3913</v>
      </c>
      <c r="AG141" s="76">
        <v>9353</v>
      </c>
      <c r="AH141" s="76">
        <v>75973</v>
      </c>
      <c r="AI141" s="76"/>
      <c r="AJ141" s="76" t="s">
        <v>8648</v>
      </c>
      <c r="AK141" s="76"/>
      <c r="AL141" s="76"/>
      <c r="AM141" s="76"/>
      <c r="AN141" s="78">
        <v>43772.655601851853</v>
      </c>
      <c r="AO141" s="76" t="s">
        <v>14075</v>
      </c>
      <c r="AP141" s="82" t="s">
        <v>14214</v>
      </c>
      <c r="AQ141" s="76" t="s">
        <v>65</v>
      </c>
      <c r="AR141" s="2"/>
      <c r="AS141" s="3"/>
      <c r="AT141" s="3"/>
      <c r="AU141" s="3"/>
      <c r="AV141" s="3"/>
    </row>
    <row r="142" spans="1:48" ht="41.45" customHeight="1" x14ac:dyDescent="0.25">
      <c r="A142" s="62" t="s">
        <v>1725</v>
      </c>
      <c r="C142" s="63"/>
      <c r="D142" s="63"/>
      <c r="E142" s="64"/>
      <c r="F142" s="66"/>
      <c r="G142" s="100" t="s">
        <v>12158</v>
      </c>
      <c r="H142" s="63"/>
      <c r="I142" s="67"/>
      <c r="J142" s="68"/>
      <c r="K142" s="68"/>
      <c r="L142" s="67" t="s">
        <v>16305</v>
      </c>
      <c r="M142" s="71"/>
      <c r="N142" s="72">
        <v>4059.570068359375</v>
      </c>
      <c r="O142" s="72">
        <v>6092.20458984375</v>
      </c>
      <c r="P142" s="73"/>
      <c r="Q142" s="74"/>
      <c r="R142" s="74"/>
      <c r="S142" s="84"/>
      <c r="T142" s="84"/>
      <c r="U142" s="84"/>
      <c r="V142" s="84"/>
      <c r="W142" s="50"/>
      <c r="X142" s="50"/>
      <c r="Y142" s="50"/>
      <c r="Z142" s="50"/>
      <c r="AA142" s="49"/>
      <c r="AB142" s="69">
        <v>142</v>
      </c>
      <c r="AC14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2" s="70"/>
      <c r="AE142" s="76">
        <v>4995</v>
      </c>
      <c r="AF142" s="76">
        <v>4000</v>
      </c>
      <c r="AG142" s="76">
        <v>14990</v>
      </c>
      <c r="AH142" s="76">
        <v>39029</v>
      </c>
      <c r="AI142" s="76"/>
      <c r="AJ142" s="76" t="s">
        <v>8649</v>
      </c>
      <c r="AK142" s="76" t="s">
        <v>10432</v>
      </c>
      <c r="AL142" s="82" t="s">
        <v>11382</v>
      </c>
      <c r="AM142" s="76"/>
      <c r="AN142" s="78">
        <v>44008.707442129627</v>
      </c>
      <c r="AO142" s="76" t="s">
        <v>14075</v>
      </c>
      <c r="AP142" s="82" t="s">
        <v>14215</v>
      </c>
      <c r="AQ142" s="76" t="s">
        <v>65</v>
      </c>
      <c r="AR142" s="2"/>
      <c r="AS142" s="3"/>
      <c r="AT142" s="3"/>
      <c r="AU142" s="3"/>
      <c r="AV142" s="3"/>
    </row>
    <row r="143" spans="1:48" ht="41.45" customHeight="1" x14ac:dyDescent="0.25">
      <c r="A143" s="62" t="s">
        <v>1726</v>
      </c>
      <c r="C143" s="63"/>
      <c r="D143" s="63"/>
      <c r="E143" s="64"/>
      <c r="F143" s="66"/>
      <c r="G143" s="100" t="s">
        <v>12159</v>
      </c>
      <c r="H143" s="63"/>
      <c r="I143" s="67"/>
      <c r="J143" s="68"/>
      <c r="K143" s="68"/>
      <c r="L143" s="67" t="s">
        <v>16306</v>
      </c>
      <c r="M143" s="71"/>
      <c r="N143" s="72">
        <v>4962.03271484375</v>
      </c>
      <c r="O143" s="72">
        <v>7735.1083984375</v>
      </c>
      <c r="P143" s="73"/>
      <c r="Q143" s="74"/>
      <c r="R143" s="74"/>
      <c r="S143" s="84"/>
      <c r="T143" s="84"/>
      <c r="U143" s="84"/>
      <c r="V143" s="84"/>
      <c r="W143" s="50"/>
      <c r="X143" s="50"/>
      <c r="Y143" s="50"/>
      <c r="Z143" s="50"/>
      <c r="AA143" s="49"/>
      <c r="AB143" s="69">
        <v>143</v>
      </c>
      <c r="AC14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3" s="70"/>
      <c r="AE143" s="76">
        <v>497</v>
      </c>
      <c r="AF143" s="76">
        <v>711</v>
      </c>
      <c r="AG143" s="76">
        <v>31191</v>
      </c>
      <c r="AH143" s="76">
        <v>37572</v>
      </c>
      <c r="AI143" s="76"/>
      <c r="AJ143" s="76" t="s">
        <v>8650</v>
      </c>
      <c r="AK143" s="76" t="s">
        <v>10433</v>
      </c>
      <c r="AL143" s="82" t="s">
        <v>11383</v>
      </c>
      <c r="AM143" s="76"/>
      <c r="AN143" s="78">
        <v>42501.157569444447</v>
      </c>
      <c r="AO143" s="76" t="s">
        <v>14075</v>
      </c>
      <c r="AP143" s="82" t="s">
        <v>14216</v>
      </c>
      <c r="AQ143" s="76" t="s">
        <v>65</v>
      </c>
      <c r="AR143" s="2"/>
      <c r="AS143" s="3"/>
      <c r="AT143" s="3"/>
      <c r="AU143" s="3"/>
      <c r="AV143" s="3"/>
    </row>
    <row r="144" spans="1:48" ht="41.45" customHeight="1" x14ac:dyDescent="0.25">
      <c r="A144" s="62" t="s">
        <v>1727</v>
      </c>
      <c r="C144" s="63"/>
      <c r="D144" s="63"/>
      <c r="E144" s="64"/>
      <c r="F144" s="66"/>
      <c r="G144" s="100" t="s">
        <v>12160</v>
      </c>
      <c r="H144" s="63"/>
      <c r="I144" s="67"/>
      <c r="J144" s="68"/>
      <c r="K144" s="68"/>
      <c r="L144" s="67" t="s">
        <v>16307</v>
      </c>
      <c r="M144" s="71"/>
      <c r="N144" s="72">
        <v>5495.83251953125</v>
      </c>
      <c r="O144" s="72">
        <v>8736.1328125</v>
      </c>
      <c r="P144" s="73"/>
      <c r="Q144" s="74"/>
      <c r="R144" s="74"/>
      <c r="S144" s="84"/>
      <c r="T144" s="84"/>
      <c r="U144" s="84"/>
      <c r="V144" s="84"/>
      <c r="W144" s="50"/>
      <c r="X144" s="50"/>
      <c r="Y144" s="50"/>
      <c r="Z144" s="50"/>
      <c r="AA144" s="49"/>
      <c r="AB144" s="69">
        <v>144</v>
      </c>
      <c r="AC14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4" s="70"/>
      <c r="AE144" s="76">
        <v>770</v>
      </c>
      <c r="AF144" s="76">
        <v>1747</v>
      </c>
      <c r="AG144" s="76">
        <v>40413</v>
      </c>
      <c r="AH144" s="76">
        <v>33316</v>
      </c>
      <c r="AI144" s="76"/>
      <c r="AJ144" s="76" t="s">
        <v>8651</v>
      </c>
      <c r="AK144" s="76" t="s">
        <v>10434</v>
      </c>
      <c r="AL144" s="76"/>
      <c r="AM144" s="76"/>
      <c r="AN144" s="78">
        <v>41556.880335648151</v>
      </c>
      <c r="AO144" s="76" t="s">
        <v>14075</v>
      </c>
      <c r="AP144" s="82" t="s">
        <v>14217</v>
      </c>
      <c r="AQ144" s="76" t="s">
        <v>65</v>
      </c>
      <c r="AR144" s="2"/>
      <c r="AS144" s="3"/>
      <c r="AT144" s="3"/>
      <c r="AU144" s="3"/>
      <c r="AV144" s="3"/>
    </row>
    <row r="145" spans="1:48" ht="41.45" customHeight="1" x14ac:dyDescent="0.25">
      <c r="A145" s="62" t="s">
        <v>1728</v>
      </c>
      <c r="C145" s="63"/>
      <c r="D145" s="63"/>
      <c r="E145" s="64"/>
      <c r="F145" s="66"/>
      <c r="G145" s="100" t="s">
        <v>12161</v>
      </c>
      <c r="H145" s="63"/>
      <c r="I145" s="67"/>
      <c r="J145" s="68"/>
      <c r="K145" s="68"/>
      <c r="L145" s="67" t="s">
        <v>16308</v>
      </c>
      <c r="M145" s="71"/>
      <c r="N145" s="72">
        <v>5740.7138671875</v>
      </c>
      <c r="O145" s="72">
        <v>8626.9296875</v>
      </c>
      <c r="P145" s="73"/>
      <c r="Q145" s="74"/>
      <c r="R145" s="74"/>
      <c r="S145" s="84"/>
      <c r="T145" s="84"/>
      <c r="U145" s="84"/>
      <c r="V145" s="84"/>
      <c r="W145" s="50"/>
      <c r="X145" s="50"/>
      <c r="Y145" s="50"/>
      <c r="Z145" s="50"/>
      <c r="AA145" s="49"/>
      <c r="AB145" s="69">
        <v>145</v>
      </c>
      <c r="AC14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5" s="70"/>
      <c r="AE145" s="76">
        <v>2047</v>
      </c>
      <c r="AF145" s="76">
        <v>2049</v>
      </c>
      <c r="AG145" s="76">
        <v>14721</v>
      </c>
      <c r="AH145" s="76">
        <v>49016</v>
      </c>
      <c r="AI145" s="76"/>
      <c r="AJ145" s="76" t="s">
        <v>8652</v>
      </c>
      <c r="AK145" s="76" t="s">
        <v>10435</v>
      </c>
      <c r="AL145" s="76"/>
      <c r="AM145" s="76"/>
      <c r="AN145" s="78">
        <v>44355.664629629631</v>
      </c>
      <c r="AO145" s="76" t="s">
        <v>14075</v>
      </c>
      <c r="AP145" s="82" t="s">
        <v>14218</v>
      </c>
      <c r="AQ145" s="76" t="s">
        <v>65</v>
      </c>
      <c r="AR145" s="2"/>
      <c r="AS145" s="3"/>
      <c r="AT145" s="3"/>
      <c r="AU145" s="3"/>
      <c r="AV145" s="3"/>
    </row>
    <row r="146" spans="1:48" ht="41.45" customHeight="1" x14ac:dyDescent="0.25">
      <c r="A146" s="62" t="s">
        <v>258</v>
      </c>
      <c r="C146" s="63"/>
      <c r="D146" s="63"/>
      <c r="E146" s="64"/>
      <c r="F146" s="66"/>
      <c r="G146" s="100" t="s">
        <v>12162</v>
      </c>
      <c r="H146" s="63"/>
      <c r="I146" s="67"/>
      <c r="J146" s="68"/>
      <c r="K146" s="68"/>
      <c r="L146" s="67" t="s">
        <v>16309</v>
      </c>
      <c r="M146" s="71"/>
      <c r="N146" s="72">
        <v>3968.856201171875</v>
      </c>
      <c r="O146" s="72">
        <v>5101.65283203125</v>
      </c>
      <c r="P146" s="73"/>
      <c r="Q146" s="74"/>
      <c r="R146" s="74"/>
      <c r="S146" s="84"/>
      <c r="T146" s="84"/>
      <c r="U146" s="84"/>
      <c r="V146" s="84"/>
      <c r="W146" s="50"/>
      <c r="X146" s="50"/>
      <c r="Y146" s="50"/>
      <c r="Z146" s="50"/>
      <c r="AA146" s="49"/>
      <c r="AB146" s="69">
        <v>146</v>
      </c>
      <c r="AC14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6" s="70"/>
      <c r="AE146" s="76">
        <v>249</v>
      </c>
      <c r="AF146" s="76">
        <v>192</v>
      </c>
      <c r="AG146" s="76">
        <v>309708</v>
      </c>
      <c r="AH146" s="76">
        <v>75940</v>
      </c>
      <c r="AI146" s="76"/>
      <c r="AJ146" s="76" t="s">
        <v>8653</v>
      </c>
      <c r="AK146" s="76" t="s">
        <v>10436</v>
      </c>
      <c r="AL146" s="82" t="s">
        <v>11384</v>
      </c>
      <c r="AM146" s="76"/>
      <c r="AN146" s="78">
        <v>40053.74664351852</v>
      </c>
      <c r="AO146" s="76" t="s">
        <v>14075</v>
      </c>
      <c r="AP146" s="82" t="s">
        <v>14219</v>
      </c>
      <c r="AQ146" s="76" t="s">
        <v>66</v>
      </c>
      <c r="AR146" s="2"/>
      <c r="AS146" s="3"/>
      <c r="AT146" s="3"/>
      <c r="AU146" s="3"/>
      <c r="AV146" s="3"/>
    </row>
    <row r="147" spans="1:48" ht="41.45" customHeight="1" x14ac:dyDescent="0.25">
      <c r="A147" s="62" t="s">
        <v>259</v>
      </c>
      <c r="C147" s="63"/>
      <c r="D147" s="63"/>
      <c r="E147" s="64"/>
      <c r="F147" s="66"/>
      <c r="G147" s="100" t="s">
        <v>12163</v>
      </c>
      <c r="H147" s="63"/>
      <c r="I147" s="67"/>
      <c r="J147" s="68"/>
      <c r="K147" s="68"/>
      <c r="L147" s="67" t="s">
        <v>16310</v>
      </c>
      <c r="M147" s="71"/>
      <c r="N147" s="72">
        <v>3100.26416015625</v>
      </c>
      <c r="O147" s="72">
        <v>9710.5185546875</v>
      </c>
      <c r="P147" s="73"/>
      <c r="Q147" s="74"/>
      <c r="R147" s="74"/>
      <c r="S147" s="84"/>
      <c r="T147" s="84"/>
      <c r="U147" s="84"/>
      <c r="V147" s="84"/>
      <c r="W147" s="50"/>
      <c r="X147" s="50"/>
      <c r="Y147" s="50"/>
      <c r="Z147" s="50"/>
      <c r="AA147" s="49"/>
      <c r="AB147" s="69">
        <v>147</v>
      </c>
      <c r="AC14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7" s="70"/>
      <c r="AE147" s="76">
        <v>681</v>
      </c>
      <c r="AF147" s="76">
        <v>46</v>
      </c>
      <c r="AG147" s="76">
        <v>1980</v>
      </c>
      <c r="AH147" s="76">
        <v>5091</v>
      </c>
      <c r="AI147" s="76"/>
      <c r="AJ147" s="76" t="s">
        <v>8654</v>
      </c>
      <c r="AK147" s="76" t="s">
        <v>10437</v>
      </c>
      <c r="AL147" s="76"/>
      <c r="AM147" s="76"/>
      <c r="AN147" s="78">
        <v>43533.751851851855</v>
      </c>
      <c r="AO147" s="76" t="s">
        <v>14075</v>
      </c>
      <c r="AP147" s="82" t="s">
        <v>14220</v>
      </c>
      <c r="AQ147" s="76" t="s">
        <v>66</v>
      </c>
      <c r="AR147" s="2"/>
      <c r="AS147" s="3"/>
      <c r="AT147" s="3"/>
      <c r="AU147" s="3"/>
      <c r="AV147" s="3"/>
    </row>
    <row r="148" spans="1:48" ht="41.45" customHeight="1" x14ac:dyDescent="0.25">
      <c r="A148" s="62" t="s">
        <v>1729</v>
      </c>
      <c r="C148" s="63"/>
      <c r="D148" s="63"/>
      <c r="E148" s="64"/>
      <c r="F148" s="66"/>
      <c r="G148" s="100" t="s">
        <v>12164</v>
      </c>
      <c r="H148" s="63"/>
      <c r="I148" s="67"/>
      <c r="J148" s="68"/>
      <c r="K148" s="68"/>
      <c r="L148" s="67" t="s">
        <v>16311</v>
      </c>
      <c r="M148" s="71"/>
      <c r="N148" s="72">
        <v>1680.548828125</v>
      </c>
      <c r="O148" s="72">
        <v>6717.84228515625</v>
      </c>
      <c r="P148" s="73"/>
      <c r="Q148" s="74"/>
      <c r="R148" s="74"/>
      <c r="S148" s="84"/>
      <c r="T148" s="84"/>
      <c r="U148" s="84"/>
      <c r="V148" s="84"/>
      <c r="W148" s="50"/>
      <c r="X148" s="50"/>
      <c r="Y148" s="50"/>
      <c r="Z148" s="50"/>
      <c r="AA148" s="49"/>
      <c r="AB148" s="69">
        <v>148</v>
      </c>
      <c r="AC14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8" s="70"/>
      <c r="AE148" s="76">
        <v>292</v>
      </c>
      <c r="AF148" s="76">
        <v>18642546</v>
      </c>
      <c r="AG148" s="76">
        <v>105692</v>
      </c>
      <c r="AH148" s="76">
        <v>17694</v>
      </c>
      <c r="AI148" s="76"/>
      <c r="AJ148" s="76" t="s">
        <v>8655</v>
      </c>
      <c r="AK148" s="76" t="s">
        <v>10432</v>
      </c>
      <c r="AL148" s="82" t="s">
        <v>11385</v>
      </c>
      <c r="AM148" s="76"/>
      <c r="AN148" s="78">
        <v>39877.496122685188</v>
      </c>
      <c r="AO148" s="76" t="s">
        <v>14075</v>
      </c>
      <c r="AP148" s="82" t="s">
        <v>14221</v>
      </c>
      <c r="AQ148" s="76" t="s">
        <v>65</v>
      </c>
      <c r="AR148" s="2"/>
      <c r="AS148" s="3"/>
      <c r="AT148" s="3"/>
      <c r="AU148" s="3"/>
      <c r="AV148" s="3"/>
    </row>
    <row r="149" spans="1:48" ht="41.45" customHeight="1" x14ac:dyDescent="0.25">
      <c r="A149" s="62" t="s">
        <v>1730</v>
      </c>
      <c r="C149" s="63"/>
      <c r="D149" s="63"/>
      <c r="E149" s="64"/>
      <c r="F149" s="66"/>
      <c r="G149" s="100" t="s">
        <v>12165</v>
      </c>
      <c r="H149" s="63"/>
      <c r="I149" s="67"/>
      <c r="J149" s="68"/>
      <c r="K149" s="68"/>
      <c r="L149" s="67" t="s">
        <v>16312</v>
      </c>
      <c r="M149" s="71"/>
      <c r="N149" s="72">
        <v>6236.13916015625</v>
      </c>
      <c r="O149" s="72">
        <v>9022.2578125</v>
      </c>
      <c r="P149" s="73"/>
      <c r="Q149" s="74"/>
      <c r="R149" s="74"/>
      <c r="S149" s="84"/>
      <c r="T149" s="84"/>
      <c r="U149" s="84"/>
      <c r="V149" s="84"/>
      <c r="W149" s="50"/>
      <c r="X149" s="50"/>
      <c r="Y149" s="50"/>
      <c r="Z149" s="50"/>
      <c r="AA149" s="49"/>
      <c r="AB149" s="69">
        <v>149</v>
      </c>
      <c r="AC14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9" s="70"/>
      <c r="AE149" s="76">
        <v>74</v>
      </c>
      <c r="AF149" s="76">
        <v>987342</v>
      </c>
      <c r="AG149" s="76">
        <v>790</v>
      </c>
      <c r="AH149" s="76">
        <v>386</v>
      </c>
      <c r="AI149" s="76"/>
      <c r="AJ149" s="76" t="s">
        <v>8656</v>
      </c>
      <c r="AK149" s="76" t="s">
        <v>10432</v>
      </c>
      <c r="AL149" s="82" t="s">
        <v>11386</v>
      </c>
      <c r="AM149" s="76"/>
      <c r="AN149" s="78">
        <v>42216.66578703704</v>
      </c>
      <c r="AO149" s="76" t="s">
        <v>14075</v>
      </c>
      <c r="AP149" s="82" t="s">
        <v>14222</v>
      </c>
      <c r="AQ149" s="76" t="s">
        <v>65</v>
      </c>
      <c r="AR149" s="2"/>
      <c r="AS149" s="3"/>
      <c r="AT149" s="3"/>
      <c r="AU149" s="3"/>
      <c r="AV149" s="3"/>
    </row>
    <row r="150" spans="1:48" ht="41.45" customHeight="1" x14ac:dyDescent="0.25">
      <c r="A150" s="62" t="s">
        <v>260</v>
      </c>
      <c r="C150" s="63"/>
      <c r="D150" s="63"/>
      <c r="E150" s="64"/>
      <c r="F150" s="66"/>
      <c r="G150" s="100" t="s">
        <v>12166</v>
      </c>
      <c r="H150" s="63"/>
      <c r="I150" s="67"/>
      <c r="J150" s="68"/>
      <c r="K150" s="68"/>
      <c r="L150" s="67" t="s">
        <v>16313</v>
      </c>
      <c r="M150" s="71"/>
      <c r="N150" s="72">
        <v>2260.963134765625</v>
      </c>
      <c r="O150" s="72">
        <v>3415.37109375</v>
      </c>
      <c r="P150" s="73"/>
      <c r="Q150" s="74"/>
      <c r="R150" s="74"/>
      <c r="S150" s="84"/>
      <c r="T150" s="84"/>
      <c r="U150" s="84"/>
      <c r="V150" s="84"/>
      <c r="W150" s="50"/>
      <c r="X150" s="50"/>
      <c r="Y150" s="50"/>
      <c r="Z150" s="50"/>
      <c r="AA150" s="49"/>
      <c r="AB150" s="69">
        <v>150</v>
      </c>
      <c r="AC15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0" s="70"/>
      <c r="AE150" s="76">
        <v>1889</v>
      </c>
      <c r="AF150" s="76">
        <v>2490</v>
      </c>
      <c r="AG150" s="76">
        <v>87779</v>
      </c>
      <c r="AH150" s="76">
        <v>53582</v>
      </c>
      <c r="AI150" s="76"/>
      <c r="AJ150" s="76" t="s">
        <v>8657</v>
      </c>
      <c r="AK150" s="76" t="s">
        <v>10438</v>
      </c>
      <c r="AL150" s="76"/>
      <c r="AM150" s="76"/>
      <c r="AN150" s="78">
        <v>39613.468310185184</v>
      </c>
      <c r="AO150" s="76" t="s">
        <v>14075</v>
      </c>
      <c r="AP150" s="82" t="s">
        <v>14223</v>
      </c>
      <c r="AQ150" s="76" t="s">
        <v>66</v>
      </c>
      <c r="AR150" s="2"/>
      <c r="AS150" s="3"/>
      <c r="AT150" s="3"/>
      <c r="AU150" s="3"/>
      <c r="AV150" s="3"/>
    </row>
    <row r="151" spans="1:48" ht="41.45" customHeight="1" x14ac:dyDescent="0.25">
      <c r="A151" s="62" t="s">
        <v>261</v>
      </c>
      <c r="C151" s="63"/>
      <c r="D151" s="63"/>
      <c r="E151" s="64"/>
      <c r="F151" s="66"/>
      <c r="G151" s="100" t="s">
        <v>12167</v>
      </c>
      <c r="H151" s="63"/>
      <c r="I151" s="67"/>
      <c r="J151" s="68"/>
      <c r="K151" s="68"/>
      <c r="L151" s="67" t="s">
        <v>16314</v>
      </c>
      <c r="M151" s="71"/>
      <c r="N151" s="72">
        <v>6502.64013671875</v>
      </c>
      <c r="O151" s="72">
        <v>2229.010986328125</v>
      </c>
      <c r="P151" s="73"/>
      <c r="Q151" s="74"/>
      <c r="R151" s="74"/>
      <c r="S151" s="84"/>
      <c r="T151" s="84"/>
      <c r="U151" s="84"/>
      <c r="V151" s="84"/>
      <c r="W151" s="50"/>
      <c r="X151" s="50"/>
      <c r="Y151" s="50"/>
      <c r="Z151" s="50"/>
      <c r="AA151" s="49"/>
      <c r="AB151" s="69">
        <v>151</v>
      </c>
      <c r="AC15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1" s="70"/>
      <c r="AE151" s="76">
        <v>710</v>
      </c>
      <c r="AF151" s="76">
        <v>770</v>
      </c>
      <c r="AG151" s="76">
        <v>745719</v>
      </c>
      <c r="AH151" s="76">
        <v>195363</v>
      </c>
      <c r="AI151" s="76"/>
      <c r="AJ151" s="76" t="s">
        <v>8658</v>
      </c>
      <c r="AK151" s="76" t="s">
        <v>10439</v>
      </c>
      <c r="AL151" s="76"/>
      <c r="AM151" s="76"/>
      <c r="AN151" s="78">
        <v>40202.592268518521</v>
      </c>
      <c r="AO151" s="76" t="s">
        <v>14075</v>
      </c>
      <c r="AP151" s="82" t="s">
        <v>14224</v>
      </c>
      <c r="AQ151" s="76" t="s">
        <v>66</v>
      </c>
      <c r="AR151" s="2"/>
      <c r="AS151" s="3"/>
      <c r="AT151" s="3"/>
      <c r="AU151" s="3"/>
      <c r="AV151" s="3"/>
    </row>
    <row r="152" spans="1:48" ht="41.45" customHeight="1" x14ac:dyDescent="0.25">
      <c r="A152" s="62" t="s">
        <v>262</v>
      </c>
      <c r="C152" s="63"/>
      <c r="D152" s="63"/>
      <c r="E152" s="64"/>
      <c r="F152" s="66"/>
      <c r="G152" s="100" t="s">
        <v>12168</v>
      </c>
      <c r="H152" s="63"/>
      <c r="I152" s="67"/>
      <c r="J152" s="68"/>
      <c r="K152" s="68"/>
      <c r="L152" s="67" t="s">
        <v>16315</v>
      </c>
      <c r="M152" s="71"/>
      <c r="N152" s="72">
        <v>2310.011474609375</v>
      </c>
      <c r="O152" s="72">
        <v>8044.7373046875</v>
      </c>
      <c r="P152" s="73"/>
      <c r="Q152" s="74"/>
      <c r="R152" s="74"/>
      <c r="S152" s="84"/>
      <c r="T152" s="84"/>
      <c r="U152" s="84"/>
      <c r="V152" s="84"/>
      <c r="W152" s="50"/>
      <c r="X152" s="50"/>
      <c r="Y152" s="50"/>
      <c r="Z152" s="50"/>
      <c r="AA152" s="49"/>
      <c r="AB152" s="69">
        <v>152</v>
      </c>
      <c r="AC15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2" s="70"/>
      <c r="AE152" s="76">
        <v>355</v>
      </c>
      <c r="AF152" s="76">
        <v>55</v>
      </c>
      <c r="AG152" s="76">
        <v>80</v>
      </c>
      <c r="AH152" s="76">
        <v>467</v>
      </c>
      <c r="AI152" s="76"/>
      <c r="AJ152" s="76" t="s">
        <v>8659</v>
      </c>
      <c r="AK152" s="76" t="s">
        <v>10400</v>
      </c>
      <c r="AL152" s="76"/>
      <c r="AM152" s="76"/>
      <c r="AN152" s="78">
        <v>41895.035312499997</v>
      </c>
      <c r="AO152" s="76" t="s">
        <v>14075</v>
      </c>
      <c r="AP152" s="82" t="s">
        <v>14225</v>
      </c>
      <c r="AQ152" s="76" t="s">
        <v>66</v>
      </c>
      <c r="AR152" s="2"/>
      <c r="AS152" s="3"/>
      <c r="AT152" s="3"/>
      <c r="AU152" s="3"/>
      <c r="AV152" s="3"/>
    </row>
    <row r="153" spans="1:48" ht="41.45" customHeight="1" x14ac:dyDescent="0.25">
      <c r="A153" s="62" t="s">
        <v>1731</v>
      </c>
      <c r="C153" s="63"/>
      <c r="D153" s="63"/>
      <c r="E153" s="64"/>
      <c r="F153" s="66"/>
      <c r="G153" s="100" t="s">
        <v>12169</v>
      </c>
      <c r="H153" s="63"/>
      <c r="I153" s="67"/>
      <c r="J153" s="68"/>
      <c r="K153" s="68"/>
      <c r="L153" s="67" t="s">
        <v>16316</v>
      </c>
      <c r="M153" s="71"/>
      <c r="N153" s="72">
        <v>5074.8828125</v>
      </c>
      <c r="O153" s="72">
        <v>8551.5361328125</v>
      </c>
      <c r="P153" s="73"/>
      <c r="Q153" s="74"/>
      <c r="R153" s="74"/>
      <c r="S153" s="84"/>
      <c r="T153" s="84"/>
      <c r="U153" s="84"/>
      <c r="V153" s="84"/>
      <c r="W153" s="50"/>
      <c r="X153" s="50"/>
      <c r="Y153" s="50"/>
      <c r="Z153" s="50"/>
      <c r="AA153" s="49"/>
      <c r="AB153" s="69">
        <v>153</v>
      </c>
      <c r="AC15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3" s="70"/>
      <c r="AE153" s="76">
        <v>13</v>
      </c>
      <c r="AF153" s="76">
        <v>84761</v>
      </c>
      <c r="AG153" s="76">
        <v>1162</v>
      </c>
      <c r="AH153" s="76">
        <v>848</v>
      </c>
      <c r="AI153" s="76"/>
      <c r="AJ153" s="76" t="s">
        <v>8660</v>
      </c>
      <c r="AK153" s="76" t="s">
        <v>10440</v>
      </c>
      <c r="AL153" s="82" t="s">
        <v>11387</v>
      </c>
      <c r="AM153" s="76"/>
      <c r="AN153" s="78">
        <v>41153.035300925927</v>
      </c>
      <c r="AO153" s="76" t="s">
        <v>14075</v>
      </c>
      <c r="AP153" s="82" t="s">
        <v>14226</v>
      </c>
      <c r="AQ153" s="76" t="s">
        <v>65</v>
      </c>
      <c r="AR153" s="2"/>
      <c r="AS153" s="3"/>
      <c r="AT153" s="3"/>
      <c r="AU153" s="3"/>
      <c r="AV153" s="3"/>
    </row>
    <row r="154" spans="1:48" ht="41.45" customHeight="1" x14ac:dyDescent="0.25">
      <c r="A154" s="62" t="s">
        <v>263</v>
      </c>
      <c r="C154" s="63"/>
      <c r="D154" s="63"/>
      <c r="E154" s="64"/>
      <c r="F154" s="66"/>
      <c r="G154" s="100" t="s">
        <v>12170</v>
      </c>
      <c r="H154" s="63"/>
      <c r="I154" s="67"/>
      <c r="J154" s="68"/>
      <c r="K154" s="68"/>
      <c r="L154" s="67" t="s">
        <v>16317</v>
      </c>
      <c r="M154" s="71"/>
      <c r="N154" s="72">
        <v>1886.2960205078125</v>
      </c>
      <c r="O154" s="72">
        <v>856.15777587890625</v>
      </c>
      <c r="P154" s="73"/>
      <c r="Q154" s="74"/>
      <c r="R154" s="74"/>
      <c r="S154" s="84"/>
      <c r="T154" s="84"/>
      <c r="U154" s="84"/>
      <c r="V154" s="84"/>
      <c r="W154" s="50"/>
      <c r="X154" s="50"/>
      <c r="Y154" s="50"/>
      <c r="Z154" s="50"/>
      <c r="AA154" s="49"/>
      <c r="AB154" s="69">
        <v>154</v>
      </c>
      <c r="AC15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4" s="70"/>
      <c r="AE154" s="76">
        <v>3003</v>
      </c>
      <c r="AF154" s="76">
        <v>12785</v>
      </c>
      <c r="AG154" s="76">
        <v>145079</v>
      </c>
      <c r="AH154" s="76">
        <v>329</v>
      </c>
      <c r="AI154" s="76"/>
      <c r="AJ154" s="76" t="s">
        <v>8661</v>
      </c>
      <c r="AK154" s="76" t="s">
        <v>10441</v>
      </c>
      <c r="AL154" s="82" t="s">
        <v>11388</v>
      </c>
      <c r="AM154" s="76"/>
      <c r="AN154" s="78">
        <v>42306.711122685185</v>
      </c>
      <c r="AO154" s="76" t="s">
        <v>14075</v>
      </c>
      <c r="AP154" s="82" t="s">
        <v>14227</v>
      </c>
      <c r="AQ154" s="76" t="s">
        <v>66</v>
      </c>
      <c r="AR154" s="2"/>
      <c r="AS154" s="3"/>
      <c r="AT154" s="3"/>
      <c r="AU154" s="3"/>
      <c r="AV154" s="3"/>
    </row>
    <row r="155" spans="1:48" ht="41.45" customHeight="1" x14ac:dyDescent="0.25">
      <c r="A155" s="62" t="s">
        <v>264</v>
      </c>
      <c r="C155" s="63"/>
      <c r="D155" s="63"/>
      <c r="E155" s="64"/>
      <c r="F155" s="66"/>
      <c r="G155" s="100" t="s">
        <v>12171</v>
      </c>
      <c r="H155" s="63"/>
      <c r="I155" s="67"/>
      <c r="J155" s="68"/>
      <c r="K155" s="68"/>
      <c r="L155" s="67" t="s">
        <v>16318</v>
      </c>
      <c r="M155" s="71"/>
      <c r="N155" s="72">
        <v>7361.23046875</v>
      </c>
      <c r="O155" s="72">
        <v>6864.73828125</v>
      </c>
      <c r="P155" s="73"/>
      <c r="Q155" s="74"/>
      <c r="R155" s="74"/>
      <c r="S155" s="84"/>
      <c r="T155" s="84"/>
      <c r="U155" s="84"/>
      <c r="V155" s="84"/>
      <c r="W155" s="50"/>
      <c r="X155" s="50"/>
      <c r="Y155" s="50"/>
      <c r="Z155" s="50"/>
      <c r="AA155" s="49"/>
      <c r="AB155" s="69">
        <v>155</v>
      </c>
      <c r="AC15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5" s="70"/>
      <c r="AE155" s="76">
        <v>2265</v>
      </c>
      <c r="AF155" s="76">
        <v>256</v>
      </c>
      <c r="AG155" s="76">
        <v>3770</v>
      </c>
      <c r="AH155" s="76">
        <v>7717</v>
      </c>
      <c r="AI155" s="76"/>
      <c r="AJ155" s="76" t="s">
        <v>8662</v>
      </c>
      <c r="AK155" s="76" t="s">
        <v>10442</v>
      </c>
      <c r="AL155" s="76"/>
      <c r="AM155" s="76"/>
      <c r="AN155" s="78">
        <v>43415.741076388891</v>
      </c>
      <c r="AO155" s="76" t="s">
        <v>14075</v>
      </c>
      <c r="AP155" s="82" t="s">
        <v>14228</v>
      </c>
      <c r="AQ155" s="76" t="s">
        <v>66</v>
      </c>
      <c r="AR155" s="2"/>
      <c r="AS155" s="3"/>
      <c r="AT155" s="3"/>
      <c r="AU155" s="3"/>
      <c r="AV155" s="3"/>
    </row>
    <row r="156" spans="1:48" ht="41.45" customHeight="1" x14ac:dyDescent="0.25">
      <c r="A156" s="62" t="s">
        <v>265</v>
      </c>
      <c r="C156" s="63"/>
      <c r="D156" s="63"/>
      <c r="E156" s="64"/>
      <c r="F156" s="66"/>
      <c r="G156" s="100" t="s">
        <v>12172</v>
      </c>
      <c r="H156" s="63"/>
      <c r="I156" s="67"/>
      <c r="J156" s="68"/>
      <c r="K156" s="68"/>
      <c r="L156" s="67" t="s">
        <v>16319</v>
      </c>
      <c r="M156" s="71"/>
      <c r="N156" s="72">
        <v>3890.119873046875</v>
      </c>
      <c r="O156" s="72">
        <v>6357.3408203125</v>
      </c>
      <c r="P156" s="73"/>
      <c r="Q156" s="74"/>
      <c r="R156" s="74"/>
      <c r="S156" s="84"/>
      <c r="T156" s="84"/>
      <c r="U156" s="84"/>
      <c r="V156" s="84"/>
      <c r="W156" s="50"/>
      <c r="X156" s="50"/>
      <c r="Y156" s="50"/>
      <c r="Z156" s="50"/>
      <c r="AA156" s="49"/>
      <c r="AB156" s="69">
        <v>156</v>
      </c>
      <c r="AC15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6" s="70"/>
      <c r="AE156" s="76">
        <v>109</v>
      </c>
      <c r="AF156" s="76">
        <v>45934</v>
      </c>
      <c r="AG156" s="76">
        <v>967724</v>
      </c>
      <c r="AH156" s="76">
        <v>286115</v>
      </c>
      <c r="AI156" s="76"/>
      <c r="AJ156" s="76" t="s">
        <v>8663</v>
      </c>
      <c r="AK156" s="76" t="s">
        <v>10355</v>
      </c>
      <c r="AL156" s="82" t="s">
        <v>11389</v>
      </c>
      <c r="AM156" s="76"/>
      <c r="AN156" s="78">
        <v>43601.183125000003</v>
      </c>
      <c r="AO156" s="76" t="s">
        <v>14075</v>
      </c>
      <c r="AP156" s="82" t="s">
        <v>14229</v>
      </c>
      <c r="AQ156" s="76" t="s">
        <v>66</v>
      </c>
      <c r="AR156" s="2"/>
      <c r="AS156" s="3"/>
      <c r="AT156" s="3"/>
      <c r="AU156" s="3"/>
      <c r="AV156" s="3"/>
    </row>
    <row r="157" spans="1:48" ht="41.45" customHeight="1" x14ac:dyDescent="0.25">
      <c r="A157" s="62" t="s">
        <v>1732</v>
      </c>
      <c r="C157" s="63"/>
      <c r="D157" s="63"/>
      <c r="E157" s="64"/>
      <c r="F157" s="66"/>
      <c r="G157" s="100" t="s">
        <v>12173</v>
      </c>
      <c r="H157" s="63"/>
      <c r="I157" s="67"/>
      <c r="J157" s="68"/>
      <c r="K157" s="68"/>
      <c r="L157" s="67" t="s">
        <v>16320</v>
      </c>
      <c r="M157" s="71"/>
      <c r="N157" s="72">
        <v>4583.5107421875</v>
      </c>
      <c r="O157" s="72">
        <v>6793.669921875</v>
      </c>
      <c r="P157" s="73"/>
      <c r="Q157" s="74"/>
      <c r="R157" s="74"/>
      <c r="S157" s="84"/>
      <c r="T157" s="84"/>
      <c r="U157" s="84"/>
      <c r="V157" s="84"/>
      <c r="W157" s="50"/>
      <c r="X157" s="50"/>
      <c r="Y157" s="50"/>
      <c r="Z157" s="50"/>
      <c r="AA157" s="49"/>
      <c r="AB157" s="69">
        <v>157</v>
      </c>
      <c r="AC15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7" s="70"/>
      <c r="AE157" s="76">
        <v>29</v>
      </c>
      <c r="AF157" s="76">
        <v>3</v>
      </c>
      <c r="AG157" s="76">
        <v>7</v>
      </c>
      <c r="AH157" s="76">
        <v>35</v>
      </c>
      <c r="AI157" s="76"/>
      <c r="AJ157" s="76"/>
      <c r="AK157" s="76"/>
      <c r="AL157" s="76"/>
      <c r="AM157" s="76"/>
      <c r="AN157" s="78">
        <v>39695.853541666664</v>
      </c>
      <c r="AO157" s="76" t="s">
        <v>14075</v>
      </c>
      <c r="AP157" s="82" t="s">
        <v>14230</v>
      </c>
      <c r="AQ157" s="76" t="s">
        <v>65</v>
      </c>
      <c r="AR157" s="2"/>
      <c r="AS157" s="3"/>
      <c r="AT157" s="3"/>
      <c r="AU157" s="3"/>
      <c r="AV157" s="3"/>
    </row>
    <row r="158" spans="1:48" ht="41.45" customHeight="1" x14ac:dyDescent="0.25">
      <c r="A158" s="62" t="s">
        <v>1733</v>
      </c>
      <c r="C158" s="63"/>
      <c r="D158" s="63"/>
      <c r="E158" s="64"/>
      <c r="F158" s="66"/>
      <c r="G158" s="100" t="s">
        <v>12174</v>
      </c>
      <c r="H158" s="63"/>
      <c r="I158" s="67"/>
      <c r="J158" s="68"/>
      <c r="K158" s="68"/>
      <c r="L158" s="67" t="s">
        <v>16321</v>
      </c>
      <c r="M158" s="71"/>
      <c r="N158" s="72">
        <v>2787.68603515625</v>
      </c>
      <c r="O158" s="72">
        <v>6735.68408203125</v>
      </c>
      <c r="P158" s="73"/>
      <c r="Q158" s="74"/>
      <c r="R158" s="74"/>
      <c r="S158" s="84"/>
      <c r="T158" s="84"/>
      <c r="U158" s="84"/>
      <c r="V158" s="84"/>
      <c r="W158" s="50"/>
      <c r="X158" s="50"/>
      <c r="Y158" s="50"/>
      <c r="Z158" s="50"/>
      <c r="AA158" s="49"/>
      <c r="AB158" s="69">
        <v>158</v>
      </c>
      <c r="AC15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8" s="70"/>
      <c r="AE158" s="76">
        <v>10</v>
      </c>
      <c r="AF158" s="76">
        <v>21883</v>
      </c>
      <c r="AG158" s="76">
        <v>836654</v>
      </c>
      <c r="AH158" s="76">
        <v>32550</v>
      </c>
      <c r="AI158" s="76"/>
      <c r="AJ158" s="76" t="s">
        <v>8664</v>
      </c>
      <c r="AK158" s="76"/>
      <c r="AL158" s="82" t="s">
        <v>11390</v>
      </c>
      <c r="AM158" s="76"/>
      <c r="AN158" s="78">
        <v>43685.021643518521</v>
      </c>
      <c r="AO158" s="76" t="s">
        <v>14075</v>
      </c>
      <c r="AP158" s="82" t="s">
        <v>14231</v>
      </c>
      <c r="AQ158" s="76" t="s">
        <v>65</v>
      </c>
      <c r="AR158" s="2"/>
      <c r="AS158" s="3"/>
      <c r="AT158" s="3"/>
      <c r="AU158" s="3"/>
      <c r="AV158" s="3"/>
    </row>
    <row r="159" spans="1:48" ht="41.45" customHeight="1" x14ac:dyDescent="0.25">
      <c r="A159" s="62" t="s">
        <v>1734</v>
      </c>
      <c r="C159" s="63"/>
      <c r="D159" s="63"/>
      <c r="E159" s="64"/>
      <c r="F159" s="66"/>
      <c r="G159" s="100" t="s">
        <v>12175</v>
      </c>
      <c r="H159" s="63"/>
      <c r="I159" s="67"/>
      <c r="J159" s="68"/>
      <c r="K159" s="68"/>
      <c r="L159" s="67" t="s">
        <v>16322</v>
      </c>
      <c r="M159" s="71"/>
      <c r="N159" s="72">
        <v>3011.51025390625</v>
      </c>
      <c r="O159" s="72">
        <v>7191.49560546875</v>
      </c>
      <c r="P159" s="73"/>
      <c r="Q159" s="74"/>
      <c r="R159" s="74"/>
      <c r="S159" s="84"/>
      <c r="T159" s="84"/>
      <c r="U159" s="84"/>
      <c r="V159" s="84"/>
      <c r="W159" s="50"/>
      <c r="X159" s="50"/>
      <c r="Y159" s="50"/>
      <c r="Z159" s="50"/>
      <c r="AA159" s="49"/>
      <c r="AB159" s="69">
        <v>159</v>
      </c>
      <c r="AC15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9" s="70"/>
      <c r="AE159" s="76">
        <v>12</v>
      </c>
      <c r="AF159" s="76">
        <v>1745</v>
      </c>
      <c r="AG159" s="76">
        <v>8010</v>
      </c>
      <c r="AH159" s="76">
        <v>4261</v>
      </c>
      <c r="AI159" s="76"/>
      <c r="AJ159" s="76" t="s">
        <v>8665</v>
      </c>
      <c r="AK159" s="76" t="s">
        <v>10356</v>
      </c>
      <c r="AL159" s="82" t="s">
        <v>11391</v>
      </c>
      <c r="AM159" s="76"/>
      <c r="AN159" s="78">
        <v>44369.528090277781</v>
      </c>
      <c r="AO159" s="76" t="s">
        <v>14075</v>
      </c>
      <c r="AP159" s="82" t="s">
        <v>14232</v>
      </c>
      <c r="AQ159" s="76" t="s">
        <v>65</v>
      </c>
      <c r="AR159" s="2"/>
      <c r="AS159" s="3"/>
      <c r="AT159" s="3"/>
      <c r="AU159" s="3"/>
      <c r="AV159" s="3"/>
    </row>
    <row r="160" spans="1:48" ht="41.45" customHeight="1" x14ac:dyDescent="0.25">
      <c r="A160" s="62" t="s">
        <v>1735</v>
      </c>
      <c r="C160" s="63"/>
      <c r="D160" s="63"/>
      <c r="E160" s="64"/>
      <c r="F160" s="66"/>
      <c r="G160" s="100" t="s">
        <v>12176</v>
      </c>
      <c r="H160" s="63"/>
      <c r="I160" s="67"/>
      <c r="J160" s="68"/>
      <c r="K160" s="68"/>
      <c r="L160" s="67" t="s">
        <v>16323</v>
      </c>
      <c r="M160" s="71"/>
      <c r="N160" s="72">
        <v>5446.9189453125</v>
      </c>
      <c r="O160" s="72">
        <v>7312.693359375</v>
      </c>
      <c r="P160" s="73"/>
      <c r="Q160" s="74"/>
      <c r="R160" s="74"/>
      <c r="S160" s="84"/>
      <c r="T160" s="84"/>
      <c r="U160" s="84"/>
      <c r="V160" s="84"/>
      <c r="W160" s="50"/>
      <c r="X160" s="50"/>
      <c r="Y160" s="50"/>
      <c r="Z160" s="50"/>
      <c r="AA160" s="49"/>
      <c r="AB160" s="69">
        <v>160</v>
      </c>
      <c r="AC16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0" s="70"/>
      <c r="AE160" s="76">
        <v>0</v>
      </c>
      <c r="AF160" s="76">
        <v>22120</v>
      </c>
      <c r="AG160" s="76">
        <v>1538819</v>
      </c>
      <c r="AH160" s="76">
        <v>772</v>
      </c>
      <c r="AI160" s="76"/>
      <c r="AJ160" s="76" t="s">
        <v>8666</v>
      </c>
      <c r="AK160" s="76" t="s">
        <v>10356</v>
      </c>
      <c r="AL160" s="82" t="s">
        <v>11392</v>
      </c>
      <c r="AM160" s="76"/>
      <c r="AN160" s="78">
        <v>42778.042372685188</v>
      </c>
      <c r="AO160" s="76" t="s">
        <v>14075</v>
      </c>
      <c r="AP160" s="82" t="s">
        <v>14233</v>
      </c>
      <c r="AQ160" s="76" t="s">
        <v>65</v>
      </c>
      <c r="AR160" s="2"/>
      <c r="AS160" s="3"/>
      <c r="AT160" s="3"/>
      <c r="AU160" s="3"/>
      <c r="AV160" s="3"/>
    </row>
    <row r="161" spans="1:48" ht="41.45" customHeight="1" x14ac:dyDescent="0.25">
      <c r="A161" s="62" t="s">
        <v>1736</v>
      </c>
      <c r="C161" s="63"/>
      <c r="D161" s="63"/>
      <c r="E161" s="64"/>
      <c r="F161" s="66"/>
      <c r="G161" s="100" t="s">
        <v>12177</v>
      </c>
      <c r="H161" s="63"/>
      <c r="I161" s="67"/>
      <c r="J161" s="68"/>
      <c r="K161" s="68"/>
      <c r="L161" s="67" t="s">
        <v>16324</v>
      </c>
      <c r="M161" s="71"/>
      <c r="N161" s="72">
        <v>3112.508544921875</v>
      </c>
      <c r="O161" s="72">
        <v>4601.126953125</v>
      </c>
      <c r="P161" s="73"/>
      <c r="Q161" s="74"/>
      <c r="R161" s="74"/>
      <c r="S161" s="84"/>
      <c r="T161" s="84"/>
      <c r="U161" s="84"/>
      <c r="V161" s="84"/>
      <c r="W161" s="50"/>
      <c r="X161" s="50"/>
      <c r="Y161" s="50"/>
      <c r="Z161" s="50"/>
      <c r="AA161" s="49"/>
      <c r="AB161" s="69">
        <v>161</v>
      </c>
      <c r="AC16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1" s="70"/>
      <c r="AE161" s="76">
        <v>639</v>
      </c>
      <c r="AF161" s="76">
        <v>640</v>
      </c>
      <c r="AG161" s="76">
        <v>146</v>
      </c>
      <c r="AH161" s="76">
        <v>25843</v>
      </c>
      <c r="AI161" s="76"/>
      <c r="AJ161" s="76" t="s">
        <v>8667</v>
      </c>
      <c r="AK161" s="76"/>
      <c r="AL161" s="76"/>
      <c r="AM161" s="76"/>
      <c r="AN161" s="78">
        <v>44405.757025462961</v>
      </c>
      <c r="AO161" s="76" t="s">
        <v>14075</v>
      </c>
      <c r="AP161" s="82" t="s">
        <v>14234</v>
      </c>
      <c r="AQ161" s="76" t="s">
        <v>65</v>
      </c>
      <c r="AR161" s="2"/>
      <c r="AS161" s="3"/>
      <c r="AT161" s="3"/>
      <c r="AU161" s="3"/>
      <c r="AV161" s="3"/>
    </row>
    <row r="162" spans="1:48" ht="41.45" customHeight="1" x14ac:dyDescent="0.25">
      <c r="A162" s="62" t="s">
        <v>1737</v>
      </c>
      <c r="C162" s="63"/>
      <c r="D162" s="63"/>
      <c r="E162" s="64"/>
      <c r="F162" s="66"/>
      <c r="G162" s="100" t="s">
        <v>12178</v>
      </c>
      <c r="H162" s="63"/>
      <c r="I162" s="67"/>
      <c r="J162" s="68"/>
      <c r="K162" s="68"/>
      <c r="L162" s="67" t="s">
        <v>16325</v>
      </c>
      <c r="M162" s="71"/>
      <c r="N162" s="72">
        <v>4737.97998046875</v>
      </c>
      <c r="O162" s="72">
        <v>4403.97900390625</v>
      </c>
      <c r="P162" s="73"/>
      <c r="Q162" s="74"/>
      <c r="R162" s="74"/>
      <c r="S162" s="84"/>
      <c r="T162" s="84"/>
      <c r="U162" s="84"/>
      <c r="V162" s="84"/>
      <c r="W162" s="50"/>
      <c r="X162" s="50"/>
      <c r="Y162" s="50"/>
      <c r="Z162" s="50"/>
      <c r="AA162" s="49"/>
      <c r="AB162" s="69">
        <v>162</v>
      </c>
      <c r="AC16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2" s="70"/>
      <c r="AE162" s="76">
        <v>566</v>
      </c>
      <c r="AF162" s="76">
        <v>563</v>
      </c>
      <c r="AG162" s="76">
        <v>1603</v>
      </c>
      <c r="AH162" s="76">
        <v>2143</v>
      </c>
      <c r="AI162" s="76"/>
      <c r="AJ162" s="76" t="s">
        <v>8668</v>
      </c>
      <c r="AK162" s="76"/>
      <c r="AL162" s="82" t="s">
        <v>11393</v>
      </c>
      <c r="AM162" s="76"/>
      <c r="AN162" s="78">
        <v>44460.786550925928</v>
      </c>
      <c r="AO162" s="76" t="s">
        <v>14075</v>
      </c>
      <c r="AP162" s="82" t="s">
        <v>14235</v>
      </c>
      <c r="AQ162" s="76" t="s">
        <v>65</v>
      </c>
      <c r="AR162" s="2"/>
      <c r="AS162" s="3"/>
      <c r="AT162" s="3"/>
      <c r="AU162" s="3"/>
      <c r="AV162" s="3"/>
    </row>
    <row r="163" spans="1:48" ht="41.45" customHeight="1" x14ac:dyDescent="0.25">
      <c r="A163" s="62" t="s">
        <v>1738</v>
      </c>
      <c r="C163" s="63"/>
      <c r="D163" s="63"/>
      <c r="E163" s="64"/>
      <c r="F163" s="66"/>
      <c r="G163" s="100" t="s">
        <v>12179</v>
      </c>
      <c r="H163" s="63"/>
      <c r="I163" s="67"/>
      <c r="J163" s="68"/>
      <c r="K163" s="68"/>
      <c r="L163" s="67" t="s">
        <v>16326</v>
      </c>
      <c r="M163" s="71"/>
      <c r="N163" s="72">
        <v>4723.001953125</v>
      </c>
      <c r="O163" s="72">
        <v>7818.22998046875</v>
      </c>
      <c r="P163" s="73"/>
      <c r="Q163" s="74"/>
      <c r="R163" s="74"/>
      <c r="S163" s="84"/>
      <c r="T163" s="84"/>
      <c r="U163" s="84"/>
      <c r="V163" s="84"/>
      <c r="W163" s="50"/>
      <c r="X163" s="50"/>
      <c r="Y163" s="50"/>
      <c r="Z163" s="50"/>
      <c r="AA163" s="49"/>
      <c r="AB163" s="69">
        <v>163</v>
      </c>
      <c r="AC16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3" s="70"/>
      <c r="AE163" s="76">
        <v>147</v>
      </c>
      <c r="AF163" s="76">
        <v>103</v>
      </c>
      <c r="AG163" s="76">
        <v>121</v>
      </c>
      <c r="AH163" s="76">
        <v>130</v>
      </c>
      <c r="AI163" s="76"/>
      <c r="AJ163" s="76" t="s">
        <v>8669</v>
      </c>
      <c r="AK163" s="76" t="s">
        <v>10443</v>
      </c>
      <c r="AL163" s="82" t="s">
        <v>11394</v>
      </c>
      <c r="AM163" s="76"/>
      <c r="AN163" s="78">
        <v>44493.963888888888</v>
      </c>
      <c r="AO163" s="76" t="s">
        <v>14075</v>
      </c>
      <c r="AP163" s="82" t="s">
        <v>14236</v>
      </c>
      <c r="AQ163" s="76" t="s">
        <v>65</v>
      </c>
      <c r="AR163" s="2"/>
      <c r="AS163" s="3"/>
      <c r="AT163" s="3"/>
      <c r="AU163" s="3"/>
      <c r="AV163" s="3"/>
    </row>
    <row r="164" spans="1:48" ht="41.45" customHeight="1" x14ac:dyDescent="0.25">
      <c r="A164" s="62" t="s">
        <v>266</v>
      </c>
      <c r="C164" s="63"/>
      <c r="D164" s="63"/>
      <c r="E164" s="64"/>
      <c r="F164" s="66"/>
      <c r="G164" s="100" t="s">
        <v>12040</v>
      </c>
      <c r="H164" s="63"/>
      <c r="I164" s="67"/>
      <c r="J164" s="68"/>
      <c r="K164" s="68"/>
      <c r="L164" s="67" t="s">
        <v>16327</v>
      </c>
      <c r="M164" s="71"/>
      <c r="N164" s="72">
        <v>7726.9130859375</v>
      </c>
      <c r="O164" s="72">
        <v>4114.7685546875</v>
      </c>
      <c r="P164" s="73"/>
      <c r="Q164" s="74"/>
      <c r="R164" s="74"/>
      <c r="S164" s="84"/>
      <c r="T164" s="84"/>
      <c r="U164" s="84"/>
      <c r="V164" s="84"/>
      <c r="W164" s="50"/>
      <c r="X164" s="50"/>
      <c r="Y164" s="50"/>
      <c r="Z164" s="50"/>
      <c r="AA164" s="49"/>
      <c r="AB164" s="69">
        <v>164</v>
      </c>
      <c r="AC16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4" s="70"/>
      <c r="AE164" s="76">
        <v>71</v>
      </c>
      <c r="AF164" s="76">
        <v>7</v>
      </c>
      <c r="AG164" s="76">
        <v>81</v>
      </c>
      <c r="AH164" s="76">
        <v>52</v>
      </c>
      <c r="AI164" s="76"/>
      <c r="AJ164" s="76"/>
      <c r="AK164" s="76"/>
      <c r="AL164" s="76"/>
      <c r="AM164" s="76"/>
      <c r="AN164" s="78">
        <v>40831.332743055558</v>
      </c>
      <c r="AO164" s="76" t="s">
        <v>14075</v>
      </c>
      <c r="AP164" s="82" t="s">
        <v>14237</v>
      </c>
      <c r="AQ164" s="76" t="s">
        <v>66</v>
      </c>
      <c r="AR164" s="2"/>
      <c r="AS164" s="3"/>
      <c r="AT164" s="3"/>
      <c r="AU164" s="3"/>
      <c r="AV164" s="3"/>
    </row>
    <row r="165" spans="1:48" ht="41.45" customHeight="1" x14ac:dyDescent="0.25">
      <c r="A165" s="62" t="s">
        <v>1739</v>
      </c>
      <c r="C165" s="63"/>
      <c r="D165" s="63"/>
      <c r="E165" s="64"/>
      <c r="F165" s="66"/>
      <c r="G165" s="100" t="s">
        <v>12180</v>
      </c>
      <c r="H165" s="63"/>
      <c r="I165" s="67"/>
      <c r="J165" s="68"/>
      <c r="K165" s="68"/>
      <c r="L165" s="67" t="s">
        <v>16328</v>
      </c>
      <c r="M165" s="71"/>
      <c r="N165" s="72">
        <v>8283.26171875</v>
      </c>
      <c r="O165" s="72">
        <v>5483.951171875</v>
      </c>
      <c r="P165" s="73"/>
      <c r="Q165" s="74"/>
      <c r="R165" s="74"/>
      <c r="S165" s="84"/>
      <c r="T165" s="84"/>
      <c r="U165" s="84"/>
      <c r="V165" s="84"/>
      <c r="W165" s="50"/>
      <c r="X165" s="50"/>
      <c r="Y165" s="50"/>
      <c r="Z165" s="50"/>
      <c r="AA165" s="49"/>
      <c r="AB165" s="69">
        <v>165</v>
      </c>
      <c r="AC16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5" s="70"/>
      <c r="AE165" s="76">
        <v>1700</v>
      </c>
      <c r="AF165" s="76">
        <v>36149</v>
      </c>
      <c r="AG165" s="76">
        <v>41378</v>
      </c>
      <c r="AH165" s="76">
        <v>36998</v>
      </c>
      <c r="AI165" s="76"/>
      <c r="AJ165" s="76" t="s">
        <v>8670</v>
      </c>
      <c r="AK165" s="76" t="s">
        <v>10444</v>
      </c>
      <c r="AL165" s="82" t="s">
        <v>11395</v>
      </c>
      <c r="AM165" s="76"/>
      <c r="AN165" s="78">
        <v>41306.06013888889</v>
      </c>
      <c r="AO165" s="76" t="s">
        <v>14075</v>
      </c>
      <c r="AP165" s="82" t="s">
        <v>14238</v>
      </c>
      <c r="AQ165" s="76" t="s">
        <v>65</v>
      </c>
      <c r="AR165" s="2"/>
      <c r="AS165" s="3"/>
      <c r="AT165" s="3"/>
      <c r="AU165" s="3"/>
      <c r="AV165" s="3"/>
    </row>
    <row r="166" spans="1:48" ht="41.45" customHeight="1" x14ac:dyDescent="0.25">
      <c r="A166" s="62" t="s">
        <v>1740</v>
      </c>
      <c r="C166" s="63"/>
      <c r="D166" s="63"/>
      <c r="E166" s="64"/>
      <c r="F166" s="66"/>
      <c r="G166" s="100" t="s">
        <v>12181</v>
      </c>
      <c r="H166" s="63"/>
      <c r="I166" s="67"/>
      <c r="J166" s="68"/>
      <c r="K166" s="68"/>
      <c r="L166" s="67" t="s">
        <v>16329</v>
      </c>
      <c r="M166" s="71"/>
      <c r="N166" s="72">
        <v>5221.341796875</v>
      </c>
      <c r="O166" s="72">
        <v>3289.717041015625</v>
      </c>
      <c r="P166" s="73"/>
      <c r="Q166" s="74"/>
      <c r="R166" s="74"/>
      <c r="S166" s="84"/>
      <c r="T166" s="84"/>
      <c r="U166" s="84"/>
      <c r="V166" s="84"/>
      <c r="W166" s="50"/>
      <c r="X166" s="50"/>
      <c r="Y166" s="50"/>
      <c r="Z166" s="50"/>
      <c r="AA166" s="49"/>
      <c r="AB166" s="69">
        <v>166</v>
      </c>
      <c r="AC16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6" s="70"/>
      <c r="AE166" s="76">
        <v>199</v>
      </c>
      <c r="AF166" s="76">
        <v>207</v>
      </c>
      <c r="AG166" s="76">
        <v>21701</v>
      </c>
      <c r="AH166" s="76">
        <v>14968</v>
      </c>
      <c r="AI166" s="76"/>
      <c r="AJ166" s="76" t="s">
        <v>8671</v>
      </c>
      <c r="AK166" s="76"/>
      <c r="AL166" s="76"/>
      <c r="AM166" s="76"/>
      <c r="AN166" s="78">
        <v>41046.780729166669</v>
      </c>
      <c r="AO166" s="76" t="s">
        <v>14075</v>
      </c>
      <c r="AP166" s="82" t="s">
        <v>14239</v>
      </c>
      <c r="AQ166" s="76" t="s">
        <v>65</v>
      </c>
      <c r="AR166" s="2"/>
      <c r="AS166" s="3"/>
      <c r="AT166" s="3"/>
      <c r="AU166" s="3"/>
      <c r="AV166" s="3"/>
    </row>
    <row r="167" spans="1:48" ht="41.45" customHeight="1" x14ac:dyDescent="0.25">
      <c r="A167" s="62" t="s">
        <v>267</v>
      </c>
      <c r="C167" s="63"/>
      <c r="D167" s="63"/>
      <c r="E167" s="64"/>
      <c r="F167" s="66"/>
      <c r="G167" s="100" t="s">
        <v>12182</v>
      </c>
      <c r="H167" s="63"/>
      <c r="I167" s="67"/>
      <c r="J167" s="68"/>
      <c r="K167" s="68"/>
      <c r="L167" s="67" t="s">
        <v>16330</v>
      </c>
      <c r="M167" s="71"/>
      <c r="N167" s="72">
        <v>6178.892578125</v>
      </c>
      <c r="O167" s="72">
        <v>8215.59765625</v>
      </c>
      <c r="P167" s="73"/>
      <c r="Q167" s="74"/>
      <c r="R167" s="74"/>
      <c r="S167" s="84"/>
      <c r="T167" s="84"/>
      <c r="U167" s="84"/>
      <c r="V167" s="84"/>
      <c r="W167" s="50"/>
      <c r="X167" s="50"/>
      <c r="Y167" s="50"/>
      <c r="Z167" s="50"/>
      <c r="AA167" s="49"/>
      <c r="AB167" s="69">
        <v>167</v>
      </c>
      <c r="AC16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7" s="70"/>
      <c r="AE167" s="76">
        <v>5</v>
      </c>
      <c r="AF167" s="76">
        <v>3</v>
      </c>
      <c r="AG167" s="76">
        <v>4690</v>
      </c>
      <c r="AH167" s="76">
        <v>5961</v>
      </c>
      <c r="AI167" s="76"/>
      <c r="AJ167" s="76"/>
      <c r="AK167" s="76"/>
      <c r="AL167" s="76"/>
      <c r="AM167" s="76"/>
      <c r="AN167" s="78">
        <v>44425.181539351855</v>
      </c>
      <c r="AO167" s="76" t="s">
        <v>14075</v>
      </c>
      <c r="AP167" s="82" t="s">
        <v>14240</v>
      </c>
      <c r="AQ167" s="76" t="s">
        <v>66</v>
      </c>
      <c r="AR167" s="2"/>
      <c r="AS167" s="3"/>
      <c r="AT167" s="3"/>
      <c r="AU167" s="3"/>
      <c r="AV167" s="3"/>
    </row>
    <row r="168" spans="1:48" ht="41.45" customHeight="1" x14ac:dyDescent="0.25">
      <c r="A168" s="62" t="s">
        <v>1741</v>
      </c>
      <c r="C168" s="63"/>
      <c r="D168" s="63"/>
      <c r="E168" s="64"/>
      <c r="F168" s="66"/>
      <c r="G168" s="100" t="s">
        <v>12183</v>
      </c>
      <c r="H168" s="63"/>
      <c r="I168" s="67"/>
      <c r="J168" s="68"/>
      <c r="K168" s="68"/>
      <c r="L168" s="67" t="s">
        <v>16331</v>
      </c>
      <c r="M168" s="71"/>
      <c r="N168" s="72">
        <v>3701.8984375</v>
      </c>
      <c r="O168" s="72">
        <v>7019.912109375</v>
      </c>
      <c r="P168" s="73"/>
      <c r="Q168" s="74"/>
      <c r="R168" s="74"/>
      <c r="S168" s="84"/>
      <c r="T168" s="84"/>
      <c r="U168" s="84"/>
      <c r="V168" s="84"/>
      <c r="W168" s="50"/>
      <c r="X168" s="50"/>
      <c r="Y168" s="50"/>
      <c r="Z168" s="50"/>
      <c r="AA168" s="49"/>
      <c r="AB168" s="69">
        <v>168</v>
      </c>
      <c r="AC16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8" s="70"/>
      <c r="AE168" s="76">
        <v>1060</v>
      </c>
      <c r="AF168" s="76">
        <v>757040</v>
      </c>
      <c r="AG168" s="76">
        <v>40429</v>
      </c>
      <c r="AH168" s="76">
        <v>12324</v>
      </c>
      <c r="AI168" s="76"/>
      <c r="AJ168" s="76" t="s">
        <v>8672</v>
      </c>
      <c r="AK168" s="76" t="s">
        <v>10445</v>
      </c>
      <c r="AL168" s="82" t="s">
        <v>11396</v>
      </c>
      <c r="AM168" s="76"/>
      <c r="AN168" s="78">
        <v>43396.940520833334</v>
      </c>
      <c r="AO168" s="76" t="s">
        <v>14075</v>
      </c>
      <c r="AP168" s="82" t="s">
        <v>14241</v>
      </c>
      <c r="AQ168" s="76" t="s">
        <v>65</v>
      </c>
      <c r="AR168" s="2"/>
      <c r="AS168" s="3"/>
      <c r="AT168" s="3"/>
      <c r="AU168" s="3"/>
      <c r="AV168" s="3"/>
    </row>
    <row r="169" spans="1:48" ht="41.45" customHeight="1" x14ac:dyDescent="0.25">
      <c r="A169" s="62" t="s">
        <v>1742</v>
      </c>
      <c r="C169" s="63"/>
      <c r="D169" s="63"/>
      <c r="E169" s="64"/>
      <c r="F169" s="66"/>
      <c r="G169" s="100" t="s">
        <v>12184</v>
      </c>
      <c r="H169" s="63"/>
      <c r="I169" s="67"/>
      <c r="J169" s="68"/>
      <c r="K169" s="68"/>
      <c r="L169" s="67" t="s">
        <v>16332</v>
      </c>
      <c r="M169" s="71"/>
      <c r="N169" s="72">
        <v>5457.3720703125</v>
      </c>
      <c r="O169" s="72">
        <v>7864.9658203125</v>
      </c>
      <c r="P169" s="73"/>
      <c r="Q169" s="74"/>
      <c r="R169" s="74"/>
      <c r="S169" s="84"/>
      <c r="T169" s="84"/>
      <c r="U169" s="84"/>
      <c r="V169" s="84"/>
      <c r="W169" s="50"/>
      <c r="X169" s="50"/>
      <c r="Y169" s="50"/>
      <c r="Z169" s="50"/>
      <c r="AA169" s="49"/>
      <c r="AB169" s="69">
        <v>169</v>
      </c>
      <c r="AC16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9" s="70"/>
      <c r="AE169" s="76">
        <v>375</v>
      </c>
      <c r="AF169" s="76">
        <v>160729</v>
      </c>
      <c r="AG169" s="76">
        <v>33524</v>
      </c>
      <c r="AH169" s="76">
        <v>168</v>
      </c>
      <c r="AI169" s="76"/>
      <c r="AJ169" s="76" t="s">
        <v>8673</v>
      </c>
      <c r="AK169" s="76" t="s">
        <v>10446</v>
      </c>
      <c r="AL169" s="82" t="s">
        <v>11397</v>
      </c>
      <c r="AM169" s="76"/>
      <c r="AN169" s="78">
        <v>40497.857604166667</v>
      </c>
      <c r="AO169" s="76" t="s">
        <v>14075</v>
      </c>
      <c r="AP169" s="82" t="s">
        <v>14242</v>
      </c>
      <c r="AQ169" s="76" t="s">
        <v>65</v>
      </c>
      <c r="AR169" s="2"/>
      <c r="AS169" s="3"/>
      <c r="AT169" s="3"/>
      <c r="AU169" s="3"/>
      <c r="AV169" s="3"/>
    </row>
    <row r="170" spans="1:48" ht="41.45" customHeight="1" x14ac:dyDescent="0.25">
      <c r="A170" s="62" t="s">
        <v>268</v>
      </c>
      <c r="C170" s="63"/>
      <c r="D170" s="63"/>
      <c r="E170" s="64"/>
      <c r="F170" s="66"/>
      <c r="G170" s="100" t="s">
        <v>12185</v>
      </c>
      <c r="H170" s="63"/>
      <c r="I170" s="67"/>
      <c r="J170" s="68"/>
      <c r="K170" s="68"/>
      <c r="L170" s="67" t="s">
        <v>16333</v>
      </c>
      <c r="M170" s="71"/>
      <c r="N170" s="72">
        <v>4990.9892578125</v>
      </c>
      <c r="O170" s="72">
        <v>5552.77392578125</v>
      </c>
      <c r="P170" s="73"/>
      <c r="Q170" s="74"/>
      <c r="R170" s="74"/>
      <c r="S170" s="84"/>
      <c r="T170" s="84"/>
      <c r="U170" s="84"/>
      <c r="V170" s="84"/>
      <c r="W170" s="50"/>
      <c r="X170" s="50"/>
      <c r="Y170" s="50"/>
      <c r="Z170" s="50"/>
      <c r="AA170" s="49"/>
      <c r="AB170" s="69">
        <v>170</v>
      </c>
      <c r="AC17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0" s="70"/>
      <c r="AE170" s="76">
        <v>23</v>
      </c>
      <c r="AF170" s="76">
        <v>17812</v>
      </c>
      <c r="AG170" s="76">
        <v>1140591</v>
      </c>
      <c r="AH170" s="76">
        <v>3243</v>
      </c>
      <c r="AI170" s="76"/>
      <c r="AJ170" s="76" t="s">
        <v>8674</v>
      </c>
      <c r="AK170" s="76" t="s">
        <v>10399</v>
      </c>
      <c r="AL170" s="82" t="s">
        <v>11398</v>
      </c>
      <c r="AM170" s="76"/>
      <c r="AN170" s="78">
        <v>41928.598287037035</v>
      </c>
      <c r="AO170" s="76" t="s">
        <v>14075</v>
      </c>
      <c r="AP170" s="82" t="s">
        <v>14243</v>
      </c>
      <c r="AQ170" s="76" t="s">
        <v>66</v>
      </c>
      <c r="AR170" s="2"/>
      <c r="AS170" s="3"/>
      <c r="AT170" s="3"/>
      <c r="AU170" s="3"/>
      <c r="AV170" s="3"/>
    </row>
    <row r="171" spans="1:48" ht="41.45" customHeight="1" x14ac:dyDescent="0.25">
      <c r="A171" s="62" t="s">
        <v>269</v>
      </c>
      <c r="C171" s="63"/>
      <c r="D171" s="63"/>
      <c r="E171" s="64"/>
      <c r="F171" s="66"/>
      <c r="G171" s="100" t="s">
        <v>12186</v>
      </c>
      <c r="H171" s="63"/>
      <c r="I171" s="67"/>
      <c r="J171" s="68"/>
      <c r="K171" s="68"/>
      <c r="L171" s="67" t="s">
        <v>16334</v>
      </c>
      <c r="M171" s="71"/>
      <c r="N171" s="72">
        <v>2786.90380859375</v>
      </c>
      <c r="O171" s="72">
        <v>888.57513427734375</v>
      </c>
      <c r="P171" s="73"/>
      <c r="Q171" s="74"/>
      <c r="R171" s="74"/>
      <c r="S171" s="84"/>
      <c r="T171" s="84"/>
      <c r="U171" s="84"/>
      <c r="V171" s="84"/>
      <c r="W171" s="50"/>
      <c r="X171" s="50"/>
      <c r="Y171" s="50"/>
      <c r="Z171" s="50"/>
      <c r="AA171" s="49"/>
      <c r="AB171" s="69">
        <v>171</v>
      </c>
      <c r="AC17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1" s="70"/>
      <c r="AE171" s="76">
        <v>2626</v>
      </c>
      <c r="AF171" s="76">
        <v>1527</v>
      </c>
      <c r="AG171" s="76">
        <v>58037</v>
      </c>
      <c r="AH171" s="76">
        <v>184</v>
      </c>
      <c r="AI171" s="76"/>
      <c r="AJ171" s="76" t="s">
        <v>8675</v>
      </c>
      <c r="AK171" s="76"/>
      <c r="AL171" s="82" t="s">
        <v>11399</v>
      </c>
      <c r="AM171" s="76"/>
      <c r="AN171" s="78">
        <v>43263.737430555557</v>
      </c>
      <c r="AO171" s="76" t="s">
        <v>14075</v>
      </c>
      <c r="AP171" s="82" t="s">
        <v>14244</v>
      </c>
      <c r="AQ171" s="76" t="s">
        <v>66</v>
      </c>
      <c r="AR171" s="2"/>
      <c r="AS171" s="3"/>
      <c r="AT171" s="3"/>
      <c r="AU171" s="3"/>
      <c r="AV171" s="3"/>
    </row>
    <row r="172" spans="1:48" ht="41.45" customHeight="1" x14ac:dyDescent="0.25">
      <c r="A172" s="62" t="s">
        <v>270</v>
      </c>
      <c r="C172" s="63"/>
      <c r="D172" s="63"/>
      <c r="E172" s="64"/>
      <c r="F172" s="66"/>
      <c r="G172" s="100" t="s">
        <v>12187</v>
      </c>
      <c r="H172" s="63"/>
      <c r="I172" s="67"/>
      <c r="J172" s="68"/>
      <c r="K172" s="68"/>
      <c r="L172" s="67" t="s">
        <v>16335</v>
      </c>
      <c r="M172" s="71"/>
      <c r="N172" s="72">
        <v>2663.383544921875</v>
      </c>
      <c r="O172" s="72">
        <v>4663.98291015625</v>
      </c>
      <c r="P172" s="73"/>
      <c r="Q172" s="74"/>
      <c r="R172" s="74"/>
      <c r="S172" s="84"/>
      <c r="T172" s="84"/>
      <c r="U172" s="84"/>
      <c r="V172" s="84"/>
      <c r="W172" s="50"/>
      <c r="X172" s="50"/>
      <c r="Y172" s="50"/>
      <c r="Z172" s="50"/>
      <c r="AA172" s="49"/>
      <c r="AB172" s="69">
        <v>172</v>
      </c>
      <c r="AC17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2" s="70"/>
      <c r="AE172" s="76">
        <v>201</v>
      </c>
      <c r="AF172" s="76">
        <v>200</v>
      </c>
      <c r="AG172" s="76">
        <v>2351</v>
      </c>
      <c r="AH172" s="76">
        <v>2</v>
      </c>
      <c r="AI172" s="76"/>
      <c r="AJ172" s="76" t="s">
        <v>8676</v>
      </c>
      <c r="AK172" s="76" t="s">
        <v>10447</v>
      </c>
      <c r="AL172" s="76"/>
      <c r="AM172" s="76"/>
      <c r="AN172" s="78">
        <v>44444.091689814813</v>
      </c>
      <c r="AO172" s="76" t="s">
        <v>14075</v>
      </c>
      <c r="AP172" s="82" t="s">
        <v>14245</v>
      </c>
      <c r="AQ172" s="76" t="s">
        <v>66</v>
      </c>
      <c r="AR172" s="2"/>
      <c r="AS172" s="3"/>
      <c r="AT172" s="3"/>
      <c r="AU172" s="3"/>
      <c r="AV172" s="3"/>
    </row>
    <row r="173" spans="1:48" ht="41.45" customHeight="1" x14ac:dyDescent="0.25">
      <c r="A173" s="62" t="s">
        <v>1743</v>
      </c>
      <c r="C173" s="63"/>
      <c r="D173" s="63"/>
      <c r="E173" s="64"/>
      <c r="F173" s="66"/>
      <c r="G173" s="100" t="s">
        <v>12188</v>
      </c>
      <c r="H173" s="63"/>
      <c r="I173" s="67"/>
      <c r="J173" s="68"/>
      <c r="K173" s="68"/>
      <c r="L173" s="67" t="s">
        <v>16336</v>
      </c>
      <c r="M173" s="71"/>
      <c r="N173" s="72">
        <v>789.3455810546875</v>
      </c>
      <c r="O173" s="72">
        <v>7121.98291015625</v>
      </c>
      <c r="P173" s="73"/>
      <c r="Q173" s="74"/>
      <c r="R173" s="74"/>
      <c r="S173" s="84"/>
      <c r="T173" s="84"/>
      <c r="U173" s="84"/>
      <c r="V173" s="84"/>
      <c r="W173" s="50"/>
      <c r="X173" s="50"/>
      <c r="Y173" s="50"/>
      <c r="Z173" s="50"/>
      <c r="AA173" s="49"/>
      <c r="AB173" s="69">
        <v>173</v>
      </c>
      <c r="AC17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3" s="70"/>
      <c r="AE173" s="76">
        <v>8194</v>
      </c>
      <c r="AF173" s="76">
        <v>7487</v>
      </c>
      <c r="AG173" s="76">
        <v>95190</v>
      </c>
      <c r="AH173" s="76">
        <v>203807</v>
      </c>
      <c r="AI173" s="76"/>
      <c r="AJ173" s="76" t="s">
        <v>8677</v>
      </c>
      <c r="AK173" s="76" t="s">
        <v>10448</v>
      </c>
      <c r="AL173" s="76"/>
      <c r="AM173" s="76"/>
      <c r="AN173" s="78">
        <v>42764.784317129626</v>
      </c>
      <c r="AO173" s="76" t="s">
        <v>14075</v>
      </c>
      <c r="AP173" s="82" t="s">
        <v>14246</v>
      </c>
      <c r="AQ173" s="76" t="s">
        <v>65</v>
      </c>
      <c r="AR173" s="2"/>
      <c r="AS173" s="3"/>
      <c r="AT173" s="3"/>
      <c r="AU173" s="3"/>
      <c r="AV173" s="3"/>
    </row>
    <row r="174" spans="1:48" ht="41.45" customHeight="1" x14ac:dyDescent="0.25">
      <c r="A174" s="62" t="s">
        <v>1744</v>
      </c>
      <c r="C174" s="63"/>
      <c r="D174" s="63"/>
      <c r="E174" s="64"/>
      <c r="F174" s="66"/>
      <c r="G174" s="100" t="s">
        <v>12189</v>
      </c>
      <c r="H174" s="63"/>
      <c r="I174" s="67"/>
      <c r="J174" s="68"/>
      <c r="K174" s="68"/>
      <c r="L174" s="67" t="s">
        <v>16337</v>
      </c>
      <c r="M174" s="71"/>
      <c r="N174" s="72">
        <v>1595.249755859375</v>
      </c>
      <c r="O174" s="72">
        <v>5207.099609375</v>
      </c>
      <c r="P174" s="73"/>
      <c r="Q174" s="74"/>
      <c r="R174" s="74"/>
      <c r="S174" s="84"/>
      <c r="T174" s="84"/>
      <c r="U174" s="84"/>
      <c r="V174" s="84"/>
      <c r="W174" s="50"/>
      <c r="X174" s="50"/>
      <c r="Y174" s="50"/>
      <c r="Z174" s="50"/>
      <c r="AA174" s="49"/>
      <c r="AB174" s="69">
        <v>174</v>
      </c>
      <c r="AC17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4" s="70"/>
      <c r="AE174" s="76">
        <v>10588</v>
      </c>
      <c r="AF174" s="76">
        <v>29257</v>
      </c>
      <c r="AG174" s="76">
        <v>27598</v>
      </c>
      <c r="AH174" s="76">
        <v>45358</v>
      </c>
      <c r="AI174" s="76"/>
      <c r="AJ174" s="76" t="s">
        <v>8678</v>
      </c>
      <c r="AK174" s="76" t="s">
        <v>10449</v>
      </c>
      <c r="AL174" s="76"/>
      <c r="AM174" s="76"/>
      <c r="AN174" s="78">
        <v>44221.53398148148</v>
      </c>
      <c r="AO174" s="76" t="s">
        <v>14075</v>
      </c>
      <c r="AP174" s="82" t="s">
        <v>14247</v>
      </c>
      <c r="AQ174" s="76" t="s">
        <v>65</v>
      </c>
      <c r="AR174" s="2"/>
      <c r="AS174" s="3"/>
      <c r="AT174" s="3"/>
      <c r="AU174" s="3"/>
      <c r="AV174" s="3"/>
    </row>
    <row r="175" spans="1:48" ht="41.45" customHeight="1" x14ac:dyDescent="0.25">
      <c r="A175" s="62" t="s">
        <v>271</v>
      </c>
      <c r="C175" s="63"/>
      <c r="D175" s="63"/>
      <c r="E175" s="64"/>
      <c r="F175" s="66"/>
      <c r="G175" s="100" t="s">
        <v>12190</v>
      </c>
      <c r="H175" s="63"/>
      <c r="I175" s="67"/>
      <c r="J175" s="68"/>
      <c r="K175" s="68"/>
      <c r="L175" s="67" t="s">
        <v>16338</v>
      </c>
      <c r="M175" s="71"/>
      <c r="N175" s="72">
        <v>5751.79443359375</v>
      </c>
      <c r="O175" s="72">
        <v>9820.5732421875</v>
      </c>
      <c r="P175" s="73"/>
      <c r="Q175" s="74"/>
      <c r="R175" s="74"/>
      <c r="S175" s="84"/>
      <c r="T175" s="84"/>
      <c r="U175" s="84"/>
      <c r="V175" s="84"/>
      <c r="W175" s="50"/>
      <c r="X175" s="50"/>
      <c r="Y175" s="50"/>
      <c r="Z175" s="50"/>
      <c r="AA175" s="49"/>
      <c r="AB175" s="69">
        <v>175</v>
      </c>
      <c r="AC17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5" s="70"/>
      <c r="AE175" s="76">
        <v>67</v>
      </c>
      <c r="AF175" s="76">
        <v>58</v>
      </c>
      <c r="AG175" s="76">
        <v>3643</v>
      </c>
      <c r="AH175" s="76">
        <v>5524</v>
      </c>
      <c r="AI175" s="76"/>
      <c r="AJ175" s="76" t="s">
        <v>8679</v>
      </c>
      <c r="AK175" s="76" t="s">
        <v>10450</v>
      </c>
      <c r="AL175" s="76"/>
      <c r="AM175" s="76"/>
      <c r="AN175" s="78">
        <v>40003.437974537039</v>
      </c>
      <c r="AO175" s="76" t="s">
        <v>14075</v>
      </c>
      <c r="AP175" s="82" t="s">
        <v>14248</v>
      </c>
      <c r="AQ175" s="76" t="s">
        <v>66</v>
      </c>
      <c r="AR175" s="2"/>
      <c r="AS175" s="3"/>
      <c r="AT175" s="3"/>
      <c r="AU175" s="3"/>
      <c r="AV175" s="3"/>
    </row>
    <row r="176" spans="1:48" ht="41.45" customHeight="1" x14ac:dyDescent="0.25">
      <c r="A176" s="62" t="s">
        <v>272</v>
      </c>
      <c r="C176" s="63"/>
      <c r="D176" s="63"/>
      <c r="E176" s="64"/>
      <c r="F176" s="66"/>
      <c r="G176" s="100" t="s">
        <v>12191</v>
      </c>
      <c r="H176" s="63"/>
      <c r="I176" s="67"/>
      <c r="J176" s="68"/>
      <c r="K176" s="68"/>
      <c r="L176" s="67" t="s">
        <v>16339</v>
      </c>
      <c r="M176" s="71"/>
      <c r="N176" s="72">
        <v>6097.3076171875</v>
      </c>
      <c r="O176" s="72">
        <v>8696.86328125</v>
      </c>
      <c r="P176" s="73"/>
      <c r="Q176" s="74"/>
      <c r="R176" s="74"/>
      <c r="S176" s="84"/>
      <c r="T176" s="84"/>
      <c r="U176" s="84"/>
      <c r="V176" s="84"/>
      <c r="W176" s="50"/>
      <c r="X176" s="50"/>
      <c r="Y176" s="50"/>
      <c r="Z176" s="50"/>
      <c r="AA176" s="49"/>
      <c r="AB176" s="69">
        <v>176</v>
      </c>
      <c r="AC17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6" s="70"/>
      <c r="AE176" s="76">
        <v>41</v>
      </c>
      <c r="AF176" s="76">
        <v>1</v>
      </c>
      <c r="AG176" s="76">
        <v>4</v>
      </c>
      <c r="AH176" s="76">
        <v>4</v>
      </c>
      <c r="AI176" s="76"/>
      <c r="AJ176" s="76"/>
      <c r="AK176" s="76"/>
      <c r="AL176" s="76"/>
      <c r="AM176" s="76"/>
      <c r="AN176" s="78">
        <v>44527.950821759259</v>
      </c>
      <c r="AO176" s="76" t="s">
        <v>14075</v>
      </c>
      <c r="AP176" s="82" t="s">
        <v>14249</v>
      </c>
      <c r="AQ176" s="76" t="s">
        <v>66</v>
      </c>
      <c r="AR176" s="2"/>
      <c r="AS176" s="3"/>
      <c r="AT176" s="3"/>
      <c r="AU176" s="3"/>
      <c r="AV176" s="3"/>
    </row>
    <row r="177" spans="1:48" ht="41.45" customHeight="1" x14ac:dyDescent="0.25">
      <c r="A177" s="62" t="s">
        <v>273</v>
      </c>
      <c r="C177" s="63"/>
      <c r="D177" s="63"/>
      <c r="E177" s="64"/>
      <c r="F177" s="66"/>
      <c r="G177" s="100" t="s">
        <v>12192</v>
      </c>
      <c r="H177" s="63"/>
      <c r="I177" s="67"/>
      <c r="J177" s="68"/>
      <c r="K177" s="68"/>
      <c r="L177" s="67" t="s">
        <v>16340</v>
      </c>
      <c r="M177" s="71"/>
      <c r="N177" s="72">
        <v>1974.7498779296875</v>
      </c>
      <c r="O177" s="72">
        <v>8264.3203125</v>
      </c>
      <c r="P177" s="73"/>
      <c r="Q177" s="74"/>
      <c r="R177" s="74"/>
      <c r="S177" s="84"/>
      <c r="T177" s="84"/>
      <c r="U177" s="84"/>
      <c r="V177" s="84"/>
      <c r="W177" s="50"/>
      <c r="X177" s="50"/>
      <c r="Y177" s="50"/>
      <c r="Z177" s="50"/>
      <c r="AA177" s="49"/>
      <c r="AB177" s="69">
        <v>177</v>
      </c>
      <c r="AC17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7" s="70"/>
      <c r="AE177" s="76">
        <v>575</v>
      </c>
      <c r="AF177" s="76">
        <v>25323</v>
      </c>
      <c r="AG177" s="76">
        <v>76845</v>
      </c>
      <c r="AH177" s="76">
        <v>1533</v>
      </c>
      <c r="AI177" s="76"/>
      <c r="AJ177" s="76" t="s">
        <v>8680</v>
      </c>
      <c r="AK177" s="76" t="s">
        <v>10451</v>
      </c>
      <c r="AL177" s="82" t="s">
        <v>11400</v>
      </c>
      <c r="AM177" s="76"/>
      <c r="AN177" s="78">
        <v>40694.008900462963</v>
      </c>
      <c r="AO177" s="76" t="s">
        <v>14075</v>
      </c>
      <c r="AP177" s="82" t="s">
        <v>14250</v>
      </c>
      <c r="AQ177" s="76" t="s">
        <v>66</v>
      </c>
      <c r="AR177" s="2"/>
      <c r="AS177" s="3"/>
      <c r="AT177" s="3"/>
      <c r="AU177" s="3"/>
      <c r="AV177" s="3"/>
    </row>
    <row r="178" spans="1:48" ht="41.45" customHeight="1" x14ac:dyDescent="0.25">
      <c r="A178" s="62" t="s">
        <v>274</v>
      </c>
      <c r="C178" s="63"/>
      <c r="D178" s="63"/>
      <c r="E178" s="64"/>
      <c r="F178" s="66"/>
      <c r="G178" s="100" t="s">
        <v>12193</v>
      </c>
      <c r="H178" s="63"/>
      <c r="I178" s="67"/>
      <c r="J178" s="68"/>
      <c r="K178" s="68"/>
      <c r="L178" s="67" t="s">
        <v>16341</v>
      </c>
      <c r="M178" s="71"/>
      <c r="N178" s="72">
        <v>5708.791015625</v>
      </c>
      <c r="O178" s="72">
        <v>5330.474609375</v>
      </c>
      <c r="P178" s="73"/>
      <c r="Q178" s="74"/>
      <c r="R178" s="74"/>
      <c r="S178" s="84"/>
      <c r="T178" s="84"/>
      <c r="U178" s="84"/>
      <c r="V178" s="84"/>
      <c r="W178" s="50"/>
      <c r="X178" s="50"/>
      <c r="Y178" s="50"/>
      <c r="Z178" s="50"/>
      <c r="AA178" s="49"/>
      <c r="AB178" s="69">
        <v>178</v>
      </c>
      <c r="AC17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8" s="70"/>
      <c r="AE178" s="76">
        <v>121</v>
      </c>
      <c r="AF178" s="76">
        <v>38</v>
      </c>
      <c r="AG178" s="76">
        <v>2627</v>
      </c>
      <c r="AH178" s="76">
        <v>19481</v>
      </c>
      <c r="AI178" s="76"/>
      <c r="AJ178" s="76" t="s">
        <v>8681</v>
      </c>
      <c r="AK178" s="76" t="s">
        <v>10452</v>
      </c>
      <c r="AL178" s="76"/>
      <c r="AM178" s="76"/>
      <c r="AN178" s="78">
        <v>43345.724965277775</v>
      </c>
      <c r="AO178" s="76" t="s">
        <v>14075</v>
      </c>
      <c r="AP178" s="82" t="s">
        <v>14251</v>
      </c>
      <c r="AQ178" s="76" t="s">
        <v>66</v>
      </c>
      <c r="AR178" s="2"/>
      <c r="AS178" s="3"/>
      <c r="AT178" s="3"/>
      <c r="AU178" s="3"/>
      <c r="AV178" s="3"/>
    </row>
    <row r="179" spans="1:48" ht="41.45" customHeight="1" x14ac:dyDescent="0.25">
      <c r="A179" s="62" t="s">
        <v>1745</v>
      </c>
      <c r="C179" s="63"/>
      <c r="D179" s="63"/>
      <c r="E179" s="64"/>
      <c r="F179" s="66"/>
      <c r="G179" s="100" t="s">
        <v>12194</v>
      </c>
      <c r="H179" s="63"/>
      <c r="I179" s="67"/>
      <c r="J179" s="68"/>
      <c r="K179" s="68"/>
      <c r="L179" s="67" t="s">
        <v>16342</v>
      </c>
      <c r="M179" s="71"/>
      <c r="N179" s="72">
        <v>3252.112548828125</v>
      </c>
      <c r="O179" s="72">
        <v>5421.92041015625</v>
      </c>
      <c r="P179" s="73"/>
      <c r="Q179" s="74"/>
      <c r="R179" s="74"/>
      <c r="S179" s="84"/>
      <c r="T179" s="84"/>
      <c r="U179" s="84"/>
      <c r="V179" s="84"/>
      <c r="W179" s="50"/>
      <c r="X179" s="50"/>
      <c r="Y179" s="50"/>
      <c r="Z179" s="50"/>
      <c r="AA179" s="49"/>
      <c r="AB179" s="69">
        <v>179</v>
      </c>
      <c r="AC17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9" s="70"/>
      <c r="AE179" s="76">
        <v>488</v>
      </c>
      <c r="AF179" s="76">
        <v>5721</v>
      </c>
      <c r="AG179" s="76">
        <v>17788</v>
      </c>
      <c r="AH179" s="76">
        <v>156698</v>
      </c>
      <c r="AI179" s="76"/>
      <c r="AJ179" s="76" t="s">
        <v>8682</v>
      </c>
      <c r="AK179" s="76" t="s">
        <v>10453</v>
      </c>
      <c r="AL179" s="76"/>
      <c r="AM179" s="76"/>
      <c r="AN179" s="78">
        <v>42554.595277777778</v>
      </c>
      <c r="AO179" s="76" t="s">
        <v>14075</v>
      </c>
      <c r="AP179" s="82" t="s">
        <v>14252</v>
      </c>
      <c r="AQ179" s="76" t="s">
        <v>65</v>
      </c>
      <c r="AR179" s="2"/>
      <c r="AS179" s="3"/>
      <c r="AT179" s="3"/>
      <c r="AU179" s="3"/>
      <c r="AV179" s="3"/>
    </row>
    <row r="180" spans="1:48" ht="41.45" customHeight="1" x14ac:dyDescent="0.25">
      <c r="A180" s="62" t="s">
        <v>1746</v>
      </c>
      <c r="C180" s="63"/>
      <c r="D180" s="63"/>
      <c r="E180" s="64"/>
      <c r="F180" s="66"/>
      <c r="G180" s="100" t="s">
        <v>12195</v>
      </c>
      <c r="H180" s="63"/>
      <c r="I180" s="67"/>
      <c r="J180" s="68"/>
      <c r="K180" s="68"/>
      <c r="L180" s="67" t="s">
        <v>16343</v>
      </c>
      <c r="M180" s="71"/>
      <c r="N180" s="72">
        <v>7076.2666015625</v>
      </c>
      <c r="O180" s="72">
        <v>4464.259765625</v>
      </c>
      <c r="P180" s="73"/>
      <c r="Q180" s="74"/>
      <c r="R180" s="74"/>
      <c r="S180" s="84"/>
      <c r="T180" s="84"/>
      <c r="U180" s="84"/>
      <c r="V180" s="84"/>
      <c r="W180" s="50"/>
      <c r="X180" s="50"/>
      <c r="Y180" s="50"/>
      <c r="Z180" s="50"/>
      <c r="AA180" s="49"/>
      <c r="AB180" s="69">
        <v>180</v>
      </c>
      <c r="AC18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0" s="70"/>
      <c r="AE180" s="76">
        <v>208</v>
      </c>
      <c r="AF180" s="76">
        <v>54</v>
      </c>
      <c r="AG180" s="76">
        <v>4866</v>
      </c>
      <c r="AH180" s="76">
        <v>91217</v>
      </c>
      <c r="AI180" s="76"/>
      <c r="AJ180" s="76" t="s">
        <v>8683</v>
      </c>
      <c r="AK180" s="76"/>
      <c r="AL180" s="76"/>
      <c r="AM180" s="76"/>
      <c r="AN180" s="78">
        <v>43868.375381944446</v>
      </c>
      <c r="AO180" s="76" t="s">
        <v>14075</v>
      </c>
      <c r="AP180" s="82" t="s">
        <v>14253</v>
      </c>
      <c r="AQ180" s="76" t="s">
        <v>65</v>
      </c>
      <c r="AR180" s="2"/>
      <c r="AS180" s="3"/>
      <c r="AT180" s="3"/>
      <c r="AU180" s="3"/>
      <c r="AV180" s="3"/>
    </row>
    <row r="181" spans="1:48" ht="41.45" customHeight="1" x14ac:dyDescent="0.25">
      <c r="A181" s="62" t="s">
        <v>1747</v>
      </c>
      <c r="C181" s="63"/>
      <c r="D181" s="63"/>
      <c r="E181" s="64"/>
      <c r="F181" s="66"/>
      <c r="G181" s="100" t="s">
        <v>12196</v>
      </c>
      <c r="H181" s="63"/>
      <c r="I181" s="67"/>
      <c r="J181" s="68"/>
      <c r="K181" s="68"/>
      <c r="L181" s="67" t="s">
        <v>16344</v>
      </c>
      <c r="M181" s="71"/>
      <c r="N181" s="72">
        <v>5949.423828125</v>
      </c>
      <c r="O181" s="72">
        <v>4059.037109375</v>
      </c>
      <c r="P181" s="73"/>
      <c r="Q181" s="74"/>
      <c r="R181" s="74"/>
      <c r="S181" s="84"/>
      <c r="T181" s="84"/>
      <c r="U181" s="84"/>
      <c r="V181" s="84"/>
      <c r="W181" s="50"/>
      <c r="X181" s="50"/>
      <c r="Y181" s="50"/>
      <c r="Z181" s="50"/>
      <c r="AA181" s="49"/>
      <c r="AB181" s="69">
        <v>181</v>
      </c>
      <c r="AC18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1" s="70"/>
      <c r="AE181" s="76">
        <v>1134</v>
      </c>
      <c r="AF181" s="76">
        <v>4334</v>
      </c>
      <c r="AG181" s="76">
        <v>77242</v>
      </c>
      <c r="AH181" s="76">
        <v>132570</v>
      </c>
      <c r="AI181" s="76"/>
      <c r="AJ181" s="76" t="s">
        <v>8684</v>
      </c>
      <c r="AK181" s="76"/>
      <c r="AL181" s="82" t="s">
        <v>11401</v>
      </c>
      <c r="AM181" s="76"/>
      <c r="AN181" s="78">
        <v>42925.766111111108</v>
      </c>
      <c r="AO181" s="76" t="s">
        <v>14075</v>
      </c>
      <c r="AP181" s="82" t="s">
        <v>14254</v>
      </c>
      <c r="AQ181" s="76" t="s">
        <v>65</v>
      </c>
      <c r="AR181" s="2"/>
      <c r="AS181" s="3"/>
      <c r="AT181" s="3"/>
      <c r="AU181" s="3"/>
      <c r="AV181" s="3"/>
    </row>
    <row r="182" spans="1:48" ht="41.45" customHeight="1" x14ac:dyDescent="0.25">
      <c r="A182" s="62" t="s">
        <v>1748</v>
      </c>
      <c r="C182" s="63"/>
      <c r="D182" s="63"/>
      <c r="E182" s="64"/>
      <c r="F182" s="66"/>
      <c r="G182" s="100" t="s">
        <v>12197</v>
      </c>
      <c r="H182" s="63"/>
      <c r="I182" s="67"/>
      <c r="J182" s="68"/>
      <c r="K182" s="68"/>
      <c r="L182" s="67" t="s">
        <v>16345</v>
      </c>
      <c r="M182" s="71"/>
      <c r="N182" s="72">
        <v>6618.099609375</v>
      </c>
      <c r="O182" s="72">
        <v>4143.91845703125</v>
      </c>
      <c r="P182" s="73"/>
      <c r="Q182" s="74"/>
      <c r="R182" s="74"/>
      <c r="S182" s="84"/>
      <c r="T182" s="84"/>
      <c r="U182" s="84"/>
      <c r="V182" s="84"/>
      <c r="W182" s="50"/>
      <c r="X182" s="50"/>
      <c r="Y182" s="50"/>
      <c r="Z182" s="50"/>
      <c r="AA182" s="49"/>
      <c r="AB182" s="69">
        <v>182</v>
      </c>
      <c r="AC18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2" s="70"/>
      <c r="AE182" s="76">
        <v>570</v>
      </c>
      <c r="AF182" s="76">
        <v>541</v>
      </c>
      <c r="AG182" s="76">
        <v>19397</v>
      </c>
      <c r="AH182" s="76">
        <v>39870</v>
      </c>
      <c r="AI182" s="76"/>
      <c r="AJ182" s="76" t="s">
        <v>8685</v>
      </c>
      <c r="AK182" s="76" t="s">
        <v>10454</v>
      </c>
      <c r="AL182" s="76"/>
      <c r="AM182" s="76"/>
      <c r="AN182" s="78">
        <v>43965.043206018519</v>
      </c>
      <c r="AO182" s="76" t="s">
        <v>14075</v>
      </c>
      <c r="AP182" s="82" t="s">
        <v>14255</v>
      </c>
      <c r="AQ182" s="76" t="s">
        <v>65</v>
      </c>
      <c r="AR182" s="2"/>
      <c r="AS182" s="3"/>
      <c r="AT182" s="3"/>
      <c r="AU182" s="3"/>
      <c r="AV182" s="3"/>
    </row>
    <row r="183" spans="1:48" ht="41.45" customHeight="1" x14ac:dyDescent="0.25">
      <c r="A183" s="62" t="s">
        <v>275</v>
      </c>
      <c r="C183" s="63"/>
      <c r="D183" s="63"/>
      <c r="E183" s="64"/>
      <c r="F183" s="66"/>
      <c r="G183" s="100" t="s">
        <v>12198</v>
      </c>
      <c r="H183" s="63"/>
      <c r="I183" s="67"/>
      <c r="J183" s="68"/>
      <c r="K183" s="68"/>
      <c r="L183" s="67" t="s">
        <v>16346</v>
      </c>
      <c r="M183" s="71"/>
      <c r="N183" s="72">
        <v>5824.42822265625</v>
      </c>
      <c r="O183" s="72">
        <v>8860.5615234375</v>
      </c>
      <c r="P183" s="73"/>
      <c r="Q183" s="74"/>
      <c r="R183" s="74"/>
      <c r="S183" s="84"/>
      <c r="T183" s="84"/>
      <c r="U183" s="84"/>
      <c r="V183" s="84"/>
      <c r="W183" s="50"/>
      <c r="X183" s="50"/>
      <c r="Y183" s="50"/>
      <c r="Z183" s="50"/>
      <c r="AA183" s="49"/>
      <c r="AB183" s="69">
        <v>183</v>
      </c>
      <c r="AC18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3" s="70"/>
      <c r="AE183" s="76">
        <v>4006</v>
      </c>
      <c r="AF183" s="76">
        <v>3939</v>
      </c>
      <c r="AG183" s="76">
        <v>9341</v>
      </c>
      <c r="AH183" s="76">
        <v>42</v>
      </c>
      <c r="AI183" s="76"/>
      <c r="AJ183" s="76" t="s">
        <v>8686</v>
      </c>
      <c r="AK183" s="76"/>
      <c r="AL183" s="82" t="s">
        <v>11402</v>
      </c>
      <c r="AM183" s="76"/>
      <c r="AN183" s="78">
        <v>41651.795046296298</v>
      </c>
      <c r="AO183" s="76" t="s">
        <v>14075</v>
      </c>
      <c r="AP183" s="82" t="s">
        <v>14256</v>
      </c>
      <c r="AQ183" s="76" t="s">
        <v>66</v>
      </c>
      <c r="AR183" s="2"/>
      <c r="AS183" s="3"/>
      <c r="AT183" s="3"/>
      <c r="AU183" s="3"/>
      <c r="AV183" s="3"/>
    </row>
    <row r="184" spans="1:48" ht="41.45" customHeight="1" x14ac:dyDescent="0.25">
      <c r="A184" s="62" t="s">
        <v>276</v>
      </c>
      <c r="C184" s="63"/>
      <c r="D184" s="63"/>
      <c r="E184" s="64"/>
      <c r="F184" s="66"/>
      <c r="G184" s="100" t="s">
        <v>12199</v>
      </c>
      <c r="H184" s="63"/>
      <c r="I184" s="67"/>
      <c r="J184" s="68"/>
      <c r="K184" s="68"/>
      <c r="L184" s="67" t="s">
        <v>16347</v>
      </c>
      <c r="M184" s="71"/>
      <c r="N184" s="72">
        <v>6764.90771484375</v>
      </c>
      <c r="O184" s="72">
        <v>4707.3974609375</v>
      </c>
      <c r="P184" s="73"/>
      <c r="Q184" s="74"/>
      <c r="R184" s="74"/>
      <c r="S184" s="84"/>
      <c r="T184" s="84"/>
      <c r="U184" s="84"/>
      <c r="V184" s="84"/>
      <c r="W184" s="50"/>
      <c r="X184" s="50"/>
      <c r="Y184" s="50"/>
      <c r="Z184" s="50"/>
      <c r="AA184" s="49"/>
      <c r="AB184" s="69">
        <v>184</v>
      </c>
      <c r="AC18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4" s="70"/>
      <c r="AE184" s="76">
        <v>502</v>
      </c>
      <c r="AF184" s="76">
        <v>147</v>
      </c>
      <c r="AG184" s="76">
        <v>1275</v>
      </c>
      <c r="AH184" s="76">
        <v>1358</v>
      </c>
      <c r="AI184" s="76"/>
      <c r="AJ184" s="76" t="s">
        <v>8687</v>
      </c>
      <c r="AK184" s="76"/>
      <c r="AL184" s="76"/>
      <c r="AM184" s="76"/>
      <c r="AN184" s="78">
        <v>43925.926666666666</v>
      </c>
      <c r="AO184" s="76" t="s">
        <v>14075</v>
      </c>
      <c r="AP184" s="82" t="s">
        <v>14257</v>
      </c>
      <c r="AQ184" s="76" t="s">
        <v>66</v>
      </c>
      <c r="AR184" s="2"/>
      <c r="AS184" s="3"/>
      <c r="AT184" s="3"/>
      <c r="AU184" s="3"/>
      <c r="AV184" s="3"/>
    </row>
    <row r="185" spans="1:48" ht="41.45" customHeight="1" x14ac:dyDescent="0.25">
      <c r="A185" s="62" t="s">
        <v>1749</v>
      </c>
      <c r="C185" s="63"/>
      <c r="D185" s="63"/>
      <c r="E185" s="64"/>
      <c r="F185" s="66"/>
      <c r="G185" s="100" t="s">
        <v>12200</v>
      </c>
      <c r="H185" s="63"/>
      <c r="I185" s="67"/>
      <c r="J185" s="68"/>
      <c r="K185" s="68"/>
      <c r="L185" s="67" t="s">
        <v>16348</v>
      </c>
      <c r="M185" s="71"/>
      <c r="N185" s="72">
        <v>7060.59033203125</v>
      </c>
      <c r="O185" s="72">
        <v>4509.43701171875</v>
      </c>
      <c r="P185" s="73"/>
      <c r="Q185" s="74"/>
      <c r="R185" s="74"/>
      <c r="S185" s="84"/>
      <c r="T185" s="84"/>
      <c r="U185" s="84"/>
      <c r="V185" s="84"/>
      <c r="W185" s="50"/>
      <c r="X185" s="50"/>
      <c r="Y185" s="50"/>
      <c r="Z185" s="50"/>
      <c r="AA185" s="49"/>
      <c r="AB185" s="69">
        <v>185</v>
      </c>
      <c r="AC18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5" s="70"/>
      <c r="AE185" s="76">
        <v>2354</v>
      </c>
      <c r="AF185" s="76">
        <v>277939</v>
      </c>
      <c r="AG185" s="76">
        <v>25645</v>
      </c>
      <c r="AH185" s="76">
        <v>1934</v>
      </c>
      <c r="AI185" s="76"/>
      <c r="AJ185" s="76" t="s">
        <v>8688</v>
      </c>
      <c r="AK185" s="76" t="s">
        <v>10455</v>
      </c>
      <c r="AL185" s="82" t="s">
        <v>11403</v>
      </c>
      <c r="AM185" s="76"/>
      <c r="AN185" s="78">
        <v>40522.014606481483</v>
      </c>
      <c r="AO185" s="76" t="s">
        <v>14075</v>
      </c>
      <c r="AP185" s="82" t="s">
        <v>14258</v>
      </c>
      <c r="AQ185" s="76" t="s">
        <v>65</v>
      </c>
      <c r="AR185" s="2"/>
      <c r="AS185" s="3"/>
      <c r="AT185" s="3"/>
      <c r="AU185" s="3"/>
      <c r="AV185" s="3"/>
    </row>
    <row r="186" spans="1:48" ht="41.45" customHeight="1" x14ac:dyDescent="0.25">
      <c r="A186" s="62" t="s">
        <v>1750</v>
      </c>
      <c r="C186" s="63"/>
      <c r="D186" s="63"/>
      <c r="E186" s="64"/>
      <c r="F186" s="66"/>
      <c r="G186" s="100" t="s">
        <v>12201</v>
      </c>
      <c r="H186" s="63"/>
      <c r="I186" s="67"/>
      <c r="J186" s="68"/>
      <c r="K186" s="68"/>
      <c r="L186" s="67" t="s">
        <v>16349</v>
      </c>
      <c r="M186" s="71"/>
      <c r="N186" s="72">
        <v>7440.158203125</v>
      </c>
      <c r="O186" s="72">
        <v>6114.708984375</v>
      </c>
      <c r="P186" s="73"/>
      <c r="Q186" s="74"/>
      <c r="R186" s="74"/>
      <c r="S186" s="84"/>
      <c r="T186" s="84"/>
      <c r="U186" s="84"/>
      <c r="V186" s="84"/>
      <c r="W186" s="50"/>
      <c r="X186" s="50"/>
      <c r="Y186" s="50"/>
      <c r="Z186" s="50"/>
      <c r="AA186" s="49"/>
      <c r="AB186" s="69">
        <v>186</v>
      </c>
      <c r="AC18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6" s="70"/>
      <c r="AE186" s="76">
        <v>105</v>
      </c>
      <c r="AF186" s="76">
        <v>111313</v>
      </c>
      <c r="AG186" s="76">
        <v>1785</v>
      </c>
      <c r="AH186" s="76">
        <v>394</v>
      </c>
      <c r="AI186" s="76"/>
      <c r="AJ186" s="76" t="s">
        <v>8689</v>
      </c>
      <c r="AK186" s="76"/>
      <c r="AL186" s="76"/>
      <c r="AM186" s="76"/>
      <c r="AN186" s="78">
        <v>41648.48065972222</v>
      </c>
      <c r="AO186" s="76" t="s">
        <v>14075</v>
      </c>
      <c r="AP186" s="82" t="s">
        <v>14259</v>
      </c>
      <c r="AQ186" s="76" t="s">
        <v>65</v>
      </c>
      <c r="AR186" s="2"/>
      <c r="AS186" s="3"/>
      <c r="AT186" s="3"/>
      <c r="AU186" s="3"/>
      <c r="AV186" s="3"/>
    </row>
    <row r="187" spans="1:48" ht="41.45" customHeight="1" x14ac:dyDescent="0.25">
      <c r="A187" s="62" t="s">
        <v>1751</v>
      </c>
      <c r="C187" s="63"/>
      <c r="D187" s="63"/>
      <c r="E187" s="64"/>
      <c r="F187" s="66"/>
      <c r="G187" s="100" t="s">
        <v>12202</v>
      </c>
      <c r="H187" s="63"/>
      <c r="I187" s="67"/>
      <c r="J187" s="68"/>
      <c r="K187" s="68"/>
      <c r="L187" s="67" t="s">
        <v>16350</v>
      </c>
      <c r="M187" s="71"/>
      <c r="N187" s="72">
        <v>5244.39599609375</v>
      </c>
      <c r="O187" s="72">
        <v>6119.17138671875</v>
      </c>
      <c r="P187" s="73"/>
      <c r="Q187" s="74"/>
      <c r="R187" s="74"/>
      <c r="S187" s="84"/>
      <c r="T187" s="84"/>
      <c r="U187" s="84"/>
      <c r="V187" s="84"/>
      <c r="W187" s="50"/>
      <c r="X187" s="50"/>
      <c r="Y187" s="50"/>
      <c r="Z187" s="50"/>
      <c r="AA187" s="49"/>
      <c r="AB187" s="69">
        <v>187</v>
      </c>
      <c r="AC18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7" s="70"/>
      <c r="AE187" s="76">
        <v>263</v>
      </c>
      <c r="AF187" s="76">
        <v>27655</v>
      </c>
      <c r="AG187" s="76">
        <v>3234</v>
      </c>
      <c r="AH187" s="76">
        <v>2780</v>
      </c>
      <c r="AI187" s="76"/>
      <c r="AJ187" s="76" t="s">
        <v>8690</v>
      </c>
      <c r="AK187" s="76"/>
      <c r="AL187" s="76"/>
      <c r="AM187" s="76"/>
      <c r="AN187" s="78">
        <v>41628.027002314811</v>
      </c>
      <c r="AO187" s="76" t="s">
        <v>14075</v>
      </c>
      <c r="AP187" s="82" t="s">
        <v>14260</v>
      </c>
      <c r="AQ187" s="76" t="s">
        <v>65</v>
      </c>
      <c r="AR187" s="2"/>
      <c r="AS187" s="3"/>
      <c r="AT187" s="3"/>
      <c r="AU187" s="3"/>
      <c r="AV187" s="3"/>
    </row>
    <row r="188" spans="1:48" ht="41.45" customHeight="1" x14ac:dyDescent="0.25">
      <c r="A188" s="62" t="s">
        <v>277</v>
      </c>
      <c r="C188" s="63"/>
      <c r="D188" s="63"/>
      <c r="E188" s="64"/>
      <c r="F188" s="66"/>
      <c r="G188" s="100" t="s">
        <v>12203</v>
      </c>
      <c r="H188" s="63"/>
      <c r="I188" s="67"/>
      <c r="J188" s="68"/>
      <c r="K188" s="68"/>
      <c r="L188" s="67" t="s">
        <v>16351</v>
      </c>
      <c r="M188" s="71"/>
      <c r="N188" s="72">
        <v>1804.6444091796875</v>
      </c>
      <c r="O188" s="72">
        <v>8114.35693359375</v>
      </c>
      <c r="P188" s="73"/>
      <c r="Q188" s="74"/>
      <c r="R188" s="74"/>
      <c r="S188" s="84"/>
      <c r="T188" s="84"/>
      <c r="U188" s="84"/>
      <c r="V188" s="84"/>
      <c r="W188" s="50"/>
      <c r="X188" s="50"/>
      <c r="Y188" s="50"/>
      <c r="Z188" s="50"/>
      <c r="AA188" s="49"/>
      <c r="AB188" s="69">
        <v>188</v>
      </c>
      <c r="AC18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8" s="70"/>
      <c r="AE188" s="76">
        <v>548</v>
      </c>
      <c r="AF188" s="76">
        <v>196</v>
      </c>
      <c r="AG188" s="76">
        <v>623</v>
      </c>
      <c r="AH188" s="76">
        <v>1074</v>
      </c>
      <c r="AI188" s="76"/>
      <c r="AJ188" s="76" t="s">
        <v>8691</v>
      </c>
      <c r="AK188" s="76" t="s">
        <v>10456</v>
      </c>
      <c r="AL188" s="82" t="s">
        <v>11404</v>
      </c>
      <c r="AM188" s="76"/>
      <c r="AN188" s="78">
        <v>44486.611342592594</v>
      </c>
      <c r="AO188" s="76" t="s">
        <v>14075</v>
      </c>
      <c r="AP188" s="82" t="s">
        <v>14261</v>
      </c>
      <c r="AQ188" s="76" t="s">
        <v>66</v>
      </c>
      <c r="AR188" s="2"/>
      <c r="AS188" s="3"/>
      <c r="AT188" s="3"/>
      <c r="AU188" s="3"/>
      <c r="AV188" s="3"/>
    </row>
    <row r="189" spans="1:48" ht="41.45" customHeight="1" x14ac:dyDescent="0.25">
      <c r="A189" s="62" t="s">
        <v>1752</v>
      </c>
      <c r="C189" s="63"/>
      <c r="D189" s="63"/>
      <c r="E189" s="64"/>
      <c r="F189" s="66"/>
      <c r="G189" s="100" t="s">
        <v>12204</v>
      </c>
      <c r="H189" s="63"/>
      <c r="I189" s="67"/>
      <c r="J189" s="68"/>
      <c r="K189" s="68"/>
      <c r="L189" s="67" t="s">
        <v>16352</v>
      </c>
      <c r="M189" s="71"/>
      <c r="N189" s="72">
        <v>2928.161376953125</v>
      </c>
      <c r="O189" s="72">
        <v>6001.04296875</v>
      </c>
      <c r="P189" s="73"/>
      <c r="Q189" s="74"/>
      <c r="R189" s="74"/>
      <c r="S189" s="84"/>
      <c r="T189" s="84"/>
      <c r="U189" s="84"/>
      <c r="V189" s="84"/>
      <c r="W189" s="50"/>
      <c r="X189" s="50"/>
      <c r="Y189" s="50"/>
      <c r="Z189" s="50"/>
      <c r="AA189" s="49"/>
      <c r="AB189" s="69">
        <v>189</v>
      </c>
      <c r="AC18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9" s="70"/>
      <c r="AE189" s="76">
        <v>353</v>
      </c>
      <c r="AF189" s="76">
        <v>4626</v>
      </c>
      <c r="AG189" s="76">
        <v>6116</v>
      </c>
      <c r="AH189" s="76">
        <v>10525</v>
      </c>
      <c r="AI189" s="76"/>
      <c r="AJ189" s="76" t="s">
        <v>8692</v>
      </c>
      <c r="AK189" s="76"/>
      <c r="AL189" s="76"/>
      <c r="AM189" s="76"/>
      <c r="AN189" s="78">
        <v>44274.610891203702</v>
      </c>
      <c r="AO189" s="76" t="s">
        <v>14075</v>
      </c>
      <c r="AP189" s="82" t="s">
        <v>14262</v>
      </c>
      <c r="AQ189" s="76" t="s">
        <v>65</v>
      </c>
      <c r="AR189" s="2"/>
      <c r="AS189" s="3"/>
      <c r="AT189" s="3"/>
      <c r="AU189" s="3"/>
      <c r="AV189" s="3"/>
    </row>
    <row r="190" spans="1:48" ht="41.45" customHeight="1" x14ac:dyDescent="0.25">
      <c r="A190" s="62" t="s">
        <v>278</v>
      </c>
      <c r="C190" s="63"/>
      <c r="D190" s="63"/>
      <c r="E190" s="64"/>
      <c r="F190" s="66"/>
      <c r="G190" s="100" t="s">
        <v>12205</v>
      </c>
      <c r="H190" s="63"/>
      <c r="I190" s="67"/>
      <c r="J190" s="68"/>
      <c r="K190" s="68"/>
      <c r="L190" s="67" t="s">
        <v>16353</v>
      </c>
      <c r="M190" s="71"/>
      <c r="N190" s="72">
        <v>8050.30810546875</v>
      </c>
      <c r="O190" s="72">
        <v>6629.20703125</v>
      </c>
      <c r="P190" s="73"/>
      <c r="Q190" s="74"/>
      <c r="R190" s="74"/>
      <c r="S190" s="84"/>
      <c r="T190" s="84"/>
      <c r="U190" s="84"/>
      <c r="V190" s="84"/>
      <c r="W190" s="50"/>
      <c r="X190" s="50"/>
      <c r="Y190" s="50"/>
      <c r="Z190" s="50"/>
      <c r="AA190" s="49"/>
      <c r="AB190" s="69">
        <v>190</v>
      </c>
      <c r="AC19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0" s="70"/>
      <c r="AE190" s="76">
        <v>109</v>
      </c>
      <c r="AF190" s="76">
        <v>98</v>
      </c>
      <c r="AG190" s="76">
        <v>2154</v>
      </c>
      <c r="AH190" s="76">
        <v>37</v>
      </c>
      <c r="AI190" s="76"/>
      <c r="AJ190" s="76" t="s">
        <v>8693</v>
      </c>
      <c r="AK190" s="76" t="s">
        <v>10457</v>
      </c>
      <c r="AL190" s="76"/>
      <c r="AM190" s="76"/>
      <c r="AN190" s="78">
        <v>40166.616296296299</v>
      </c>
      <c r="AO190" s="76" t="s">
        <v>14075</v>
      </c>
      <c r="AP190" s="82" t="s">
        <v>14263</v>
      </c>
      <c r="AQ190" s="76" t="s">
        <v>66</v>
      </c>
      <c r="AR190" s="2"/>
      <c r="AS190" s="3"/>
      <c r="AT190" s="3"/>
      <c r="AU190" s="3"/>
      <c r="AV190" s="3"/>
    </row>
    <row r="191" spans="1:48" ht="41.45" customHeight="1" x14ac:dyDescent="0.25">
      <c r="A191" s="62" t="s">
        <v>1753</v>
      </c>
      <c r="C191" s="63"/>
      <c r="D191" s="63"/>
      <c r="E191" s="64"/>
      <c r="F191" s="66"/>
      <c r="G191" s="100" t="s">
        <v>12206</v>
      </c>
      <c r="H191" s="63"/>
      <c r="I191" s="67"/>
      <c r="J191" s="68"/>
      <c r="K191" s="68"/>
      <c r="L191" s="67" t="s">
        <v>16354</v>
      </c>
      <c r="M191" s="71"/>
      <c r="N191" s="72">
        <v>5941.10595703125</v>
      </c>
      <c r="O191" s="72">
        <v>8937.634765625</v>
      </c>
      <c r="P191" s="73"/>
      <c r="Q191" s="74"/>
      <c r="R191" s="74"/>
      <c r="S191" s="84"/>
      <c r="T191" s="84"/>
      <c r="U191" s="84"/>
      <c r="V191" s="84"/>
      <c r="W191" s="50"/>
      <c r="X191" s="50"/>
      <c r="Y191" s="50"/>
      <c r="Z191" s="50"/>
      <c r="AA191" s="49"/>
      <c r="AB191" s="69">
        <v>191</v>
      </c>
      <c r="AC19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1" s="70"/>
      <c r="AE191" s="76">
        <v>145</v>
      </c>
      <c r="AF191" s="76">
        <v>217</v>
      </c>
      <c r="AG191" s="76">
        <v>9190</v>
      </c>
      <c r="AH191" s="76">
        <v>462</v>
      </c>
      <c r="AI191" s="76"/>
      <c r="AJ191" s="76" t="s">
        <v>8694</v>
      </c>
      <c r="AK191" s="76" t="s">
        <v>10458</v>
      </c>
      <c r="AL191" s="76"/>
      <c r="AM191" s="76"/>
      <c r="AN191" s="78">
        <v>40890.461550925924</v>
      </c>
      <c r="AO191" s="76" t="s">
        <v>14075</v>
      </c>
      <c r="AP191" s="82" t="s">
        <v>14264</v>
      </c>
      <c r="AQ191" s="76" t="s">
        <v>65</v>
      </c>
      <c r="AR191" s="2"/>
      <c r="AS191" s="3"/>
      <c r="AT191" s="3"/>
      <c r="AU191" s="3"/>
      <c r="AV191" s="3"/>
    </row>
    <row r="192" spans="1:48" ht="41.45" customHeight="1" x14ac:dyDescent="0.25">
      <c r="A192" s="62" t="s">
        <v>279</v>
      </c>
      <c r="C192" s="63"/>
      <c r="D192" s="63"/>
      <c r="E192" s="64"/>
      <c r="F192" s="66"/>
      <c r="G192" s="100" t="s">
        <v>12207</v>
      </c>
      <c r="H192" s="63"/>
      <c r="I192" s="67"/>
      <c r="J192" s="68"/>
      <c r="K192" s="68"/>
      <c r="L192" s="67" t="s">
        <v>16355</v>
      </c>
      <c r="M192" s="71"/>
      <c r="N192" s="72">
        <v>3334.619140625</v>
      </c>
      <c r="O192" s="72">
        <v>6885.33837890625</v>
      </c>
      <c r="P192" s="73"/>
      <c r="Q192" s="74"/>
      <c r="R192" s="74"/>
      <c r="S192" s="84"/>
      <c r="T192" s="84"/>
      <c r="U192" s="84"/>
      <c r="V192" s="84"/>
      <c r="W192" s="50"/>
      <c r="X192" s="50"/>
      <c r="Y192" s="50"/>
      <c r="Z192" s="50"/>
      <c r="AA192" s="49"/>
      <c r="AB192" s="69">
        <v>192</v>
      </c>
      <c r="AC19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2" s="70"/>
      <c r="AE192" s="76">
        <v>51</v>
      </c>
      <c r="AF192" s="76">
        <v>80</v>
      </c>
      <c r="AG192" s="76">
        <v>2360</v>
      </c>
      <c r="AH192" s="76">
        <v>11926</v>
      </c>
      <c r="AI192" s="76"/>
      <c r="AJ192" s="76" t="s">
        <v>8695</v>
      </c>
      <c r="AK192" s="76" t="s">
        <v>10459</v>
      </c>
      <c r="AL192" s="82" t="s">
        <v>11405</v>
      </c>
      <c r="AM192" s="76"/>
      <c r="AN192" s="78">
        <v>43742.20722222222</v>
      </c>
      <c r="AO192" s="76" t="s">
        <v>14075</v>
      </c>
      <c r="AP192" s="82" t="s">
        <v>14265</v>
      </c>
      <c r="AQ192" s="76" t="s">
        <v>66</v>
      </c>
      <c r="AR192" s="2"/>
      <c r="AS192" s="3"/>
      <c r="AT192" s="3"/>
      <c r="AU192" s="3"/>
      <c r="AV192" s="3"/>
    </row>
    <row r="193" spans="1:48" ht="41.45" customHeight="1" x14ac:dyDescent="0.25">
      <c r="A193" s="62" t="s">
        <v>1754</v>
      </c>
      <c r="C193" s="63"/>
      <c r="D193" s="63"/>
      <c r="E193" s="64"/>
      <c r="F193" s="66"/>
      <c r="G193" s="100" t="s">
        <v>12208</v>
      </c>
      <c r="H193" s="63"/>
      <c r="I193" s="67"/>
      <c r="J193" s="68"/>
      <c r="K193" s="68"/>
      <c r="L193" s="67" t="s">
        <v>16356</v>
      </c>
      <c r="M193" s="71"/>
      <c r="N193" s="72">
        <v>5036.8896484375</v>
      </c>
      <c r="O193" s="72">
        <v>5215.75830078125</v>
      </c>
      <c r="P193" s="73"/>
      <c r="Q193" s="74"/>
      <c r="R193" s="74"/>
      <c r="S193" s="84"/>
      <c r="T193" s="84"/>
      <c r="U193" s="84"/>
      <c r="V193" s="84"/>
      <c r="W193" s="50"/>
      <c r="X193" s="50"/>
      <c r="Y193" s="50"/>
      <c r="Z193" s="50"/>
      <c r="AA193" s="49"/>
      <c r="AB193" s="69">
        <v>193</v>
      </c>
      <c r="AC19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3" s="70"/>
      <c r="AE193" s="76">
        <v>1337</v>
      </c>
      <c r="AF193" s="76">
        <v>25141</v>
      </c>
      <c r="AG193" s="76">
        <v>54780</v>
      </c>
      <c r="AH193" s="76">
        <v>57579</v>
      </c>
      <c r="AI193" s="76"/>
      <c r="AJ193" s="76" t="s">
        <v>8696</v>
      </c>
      <c r="AK193" s="76" t="s">
        <v>10460</v>
      </c>
      <c r="AL193" s="82" t="s">
        <v>11406</v>
      </c>
      <c r="AM193" s="76"/>
      <c r="AN193" s="78">
        <v>40590.768877314818</v>
      </c>
      <c r="AO193" s="76" t="s">
        <v>14075</v>
      </c>
      <c r="AP193" s="82" t="s">
        <v>14266</v>
      </c>
      <c r="AQ193" s="76" t="s">
        <v>65</v>
      </c>
      <c r="AR193" s="2"/>
      <c r="AS193" s="3"/>
      <c r="AT193" s="3"/>
      <c r="AU193" s="3"/>
      <c r="AV193" s="3"/>
    </row>
    <row r="194" spans="1:48" ht="41.45" customHeight="1" x14ac:dyDescent="0.25">
      <c r="A194" s="62" t="s">
        <v>1755</v>
      </c>
      <c r="C194" s="63"/>
      <c r="D194" s="63"/>
      <c r="E194" s="64"/>
      <c r="F194" s="66"/>
      <c r="G194" s="100" t="s">
        <v>12209</v>
      </c>
      <c r="H194" s="63"/>
      <c r="I194" s="67"/>
      <c r="J194" s="68"/>
      <c r="K194" s="68"/>
      <c r="L194" s="67" t="s">
        <v>16357</v>
      </c>
      <c r="M194" s="71"/>
      <c r="N194" s="72">
        <v>4383.61572265625</v>
      </c>
      <c r="O194" s="72">
        <v>8497.064453125</v>
      </c>
      <c r="P194" s="73"/>
      <c r="Q194" s="74"/>
      <c r="R194" s="74"/>
      <c r="S194" s="84"/>
      <c r="T194" s="84"/>
      <c r="U194" s="84"/>
      <c r="V194" s="84"/>
      <c r="W194" s="50"/>
      <c r="X194" s="50"/>
      <c r="Y194" s="50"/>
      <c r="Z194" s="50"/>
      <c r="AA194" s="49"/>
      <c r="AB194" s="69">
        <v>194</v>
      </c>
      <c r="AC19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4" s="70"/>
      <c r="AE194" s="76">
        <v>207</v>
      </c>
      <c r="AF194" s="76">
        <v>72</v>
      </c>
      <c r="AG194" s="76">
        <v>6964</v>
      </c>
      <c r="AH194" s="76">
        <v>17608</v>
      </c>
      <c r="AI194" s="76"/>
      <c r="AJ194" s="76" t="s">
        <v>8697</v>
      </c>
      <c r="AK194" s="76"/>
      <c r="AL194" s="76"/>
      <c r="AM194" s="76"/>
      <c r="AN194" s="78">
        <v>42346.679085648146</v>
      </c>
      <c r="AO194" s="76" t="s">
        <v>14075</v>
      </c>
      <c r="AP194" s="82" t="s">
        <v>14267</v>
      </c>
      <c r="AQ194" s="76" t="s">
        <v>65</v>
      </c>
      <c r="AR194" s="2"/>
      <c r="AS194" s="3"/>
      <c r="AT194" s="3"/>
      <c r="AU194" s="3"/>
      <c r="AV194" s="3"/>
    </row>
    <row r="195" spans="1:48" ht="41.45" customHeight="1" x14ac:dyDescent="0.25">
      <c r="A195" s="62" t="s">
        <v>280</v>
      </c>
      <c r="C195" s="63"/>
      <c r="D195" s="63"/>
      <c r="E195" s="64"/>
      <c r="F195" s="66"/>
      <c r="G195" s="100" t="s">
        <v>12210</v>
      </c>
      <c r="H195" s="63"/>
      <c r="I195" s="67"/>
      <c r="J195" s="68"/>
      <c r="K195" s="68"/>
      <c r="L195" s="67" t="s">
        <v>16358</v>
      </c>
      <c r="M195" s="71"/>
      <c r="N195" s="72">
        <v>5422.93505859375</v>
      </c>
      <c r="O195" s="72">
        <v>4670.47607421875</v>
      </c>
      <c r="P195" s="73"/>
      <c r="Q195" s="74"/>
      <c r="R195" s="74"/>
      <c r="S195" s="84"/>
      <c r="T195" s="84"/>
      <c r="U195" s="84"/>
      <c r="V195" s="84"/>
      <c r="W195" s="50"/>
      <c r="X195" s="50"/>
      <c r="Y195" s="50"/>
      <c r="Z195" s="50"/>
      <c r="AA195" s="49"/>
      <c r="AB195" s="69">
        <v>195</v>
      </c>
      <c r="AC19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5" s="70"/>
      <c r="AE195" s="76">
        <v>730</v>
      </c>
      <c r="AF195" s="76">
        <v>111</v>
      </c>
      <c r="AG195" s="76">
        <v>28311</v>
      </c>
      <c r="AH195" s="76">
        <v>29717</v>
      </c>
      <c r="AI195" s="76"/>
      <c r="AJ195" s="76" t="s">
        <v>8698</v>
      </c>
      <c r="AK195" s="76" t="s">
        <v>10434</v>
      </c>
      <c r="AL195" s="76"/>
      <c r="AM195" s="76"/>
      <c r="AN195" s="78">
        <v>42209.578750000001</v>
      </c>
      <c r="AO195" s="76" t="s">
        <v>14075</v>
      </c>
      <c r="AP195" s="82" t="s">
        <v>14268</v>
      </c>
      <c r="AQ195" s="76" t="s">
        <v>66</v>
      </c>
      <c r="AR195" s="2"/>
      <c r="AS195" s="3"/>
      <c r="AT195" s="3"/>
      <c r="AU195" s="3"/>
      <c r="AV195" s="3"/>
    </row>
    <row r="196" spans="1:48" ht="41.45" customHeight="1" x14ac:dyDescent="0.25">
      <c r="A196" s="62" t="s">
        <v>1756</v>
      </c>
      <c r="C196" s="63"/>
      <c r="D196" s="63"/>
      <c r="E196" s="64"/>
      <c r="F196" s="66"/>
      <c r="G196" s="100" t="s">
        <v>12211</v>
      </c>
      <c r="H196" s="63"/>
      <c r="I196" s="67"/>
      <c r="J196" s="68"/>
      <c r="K196" s="68"/>
      <c r="L196" s="67" t="s">
        <v>16359</v>
      </c>
      <c r="M196" s="71"/>
      <c r="N196" s="72">
        <v>4612.74755859375</v>
      </c>
      <c r="O196" s="72">
        <v>4714.892578125</v>
      </c>
      <c r="P196" s="73"/>
      <c r="Q196" s="74"/>
      <c r="R196" s="74"/>
      <c r="S196" s="84"/>
      <c r="T196" s="84"/>
      <c r="U196" s="84"/>
      <c r="V196" s="84"/>
      <c r="W196" s="50"/>
      <c r="X196" s="50"/>
      <c r="Y196" s="50"/>
      <c r="Z196" s="50"/>
      <c r="AA196" s="49"/>
      <c r="AB196" s="69">
        <v>196</v>
      </c>
      <c r="AC19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6" s="70"/>
      <c r="AE196" s="76">
        <v>187</v>
      </c>
      <c r="AF196" s="76">
        <v>83470</v>
      </c>
      <c r="AG196" s="76">
        <v>1525</v>
      </c>
      <c r="AH196" s="76">
        <v>4307</v>
      </c>
      <c r="AI196" s="76"/>
      <c r="AJ196" s="76" t="s">
        <v>8699</v>
      </c>
      <c r="AK196" s="76" t="s">
        <v>10461</v>
      </c>
      <c r="AL196" s="82" t="s">
        <v>11407</v>
      </c>
      <c r="AM196" s="76"/>
      <c r="AN196" s="78">
        <v>40417.085856481484</v>
      </c>
      <c r="AO196" s="76" t="s">
        <v>14075</v>
      </c>
      <c r="AP196" s="82" t="s">
        <v>14269</v>
      </c>
      <c r="AQ196" s="76" t="s">
        <v>65</v>
      </c>
      <c r="AR196" s="2"/>
      <c r="AS196" s="3"/>
      <c r="AT196" s="3"/>
      <c r="AU196" s="3"/>
      <c r="AV196" s="3"/>
    </row>
    <row r="197" spans="1:48" ht="41.45" customHeight="1" x14ac:dyDescent="0.25">
      <c r="A197" s="62" t="s">
        <v>281</v>
      </c>
      <c r="C197" s="63"/>
      <c r="D197" s="63"/>
      <c r="E197" s="64"/>
      <c r="F197" s="66"/>
      <c r="G197" s="100" t="s">
        <v>12212</v>
      </c>
      <c r="H197" s="63"/>
      <c r="I197" s="67"/>
      <c r="J197" s="68"/>
      <c r="K197" s="68"/>
      <c r="L197" s="67" t="s">
        <v>16360</v>
      </c>
      <c r="M197" s="71"/>
      <c r="N197" s="72">
        <v>7710.06201171875</v>
      </c>
      <c r="O197" s="72">
        <v>6416.96044921875</v>
      </c>
      <c r="P197" s="73"/>
      <c r="Q197" s="74"/>
      <c r="R197" s="74"/>
      <c r="S197" s="84"/>
      <c r="T197" s="84"/>
      <c r="U197" s="84"/>
      <c r="V197" s="84"/>
      <c r="W197" s="50"/>
      <c r="X197" s="50"/>
      <c r="Y197" s="50"/>
      <c r="Z197" s="50"/>
      <c r="AA197" s="49"/>
      <c r="AB197" s="69">
        <v>197</v>
      </c>
      <c r="AC19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7" s="70"/>
      <c r="AE197" s="76">
        <v>316</v>
      </c>
      <c r="AF197" s="76">
        <v>427</v>
      </c>
      <c r="AG197" s="76">
        <v>35592</v>
      </c>
      <c r="AH197" s="76">
        <v>333</v>
      </c>
      <c r="AI197" s="76"/>
      <c r="AJ197" s="76" t="s">
        <v>8700</v>
      </c>
      <c r="AK197" s="76" t="s">
        <v>10462</v>
      </c>
      <c r="AL197" s="82" t="s">
        <v>11408</v>
      </c>
      <c r="AM197" s="76"/>
      <c r="AN197" s="78">
        <v>40617.470104166663</v>
      </c>
      <c r="AO197" s="76" t="s">
        <v>14075</v>
      </c>
      <c r="AP197" s="82" t="s">
        <v>14270</v>
      </c>
      <c r="AQ197" s="76" t="s">
        <v>66</v>
      </c>
      <c r="AR197" s="2"/>
      <c r="AS197" s="3"/>
      <c r="AT197" s="3"/>
      <c r="AU197" s="3"/>
      <c r="AV197" s="3"/>
    </row>
    <row r="198" spans="1:48" ht="41.45" customHeight="1" x14ac:dyDescent="0.25">
      <c r="A198" s="62" t="s">
        <v>282</v>
      </c>
      <c r="C198" s="63"/>
      <c r="D198" s="63"/>
      <c r="E198" s="64"/>
      <c r="F198" s="66"/>
      <c r="G198" s="100" t="s">
        <v>12213</v>
      </c>
      <c r="H198" s="63"/>
      <c r="I198" s="67"/>
      <c r="J198" s="68"/>
      <c r="K198" s="68"/>
      <c r="L198" s="67" t="s">
        <v>16361</v>
      </c>
      <c r="M198" s="71"/>
      <c r="N198" s="72">
        <v>6822.26318359375</v>
      </c>
      <c r="O198" s="72">
        <v>5702.8203125</v>
      </c>
      <c r="P198" s="73"/>
      <c r="Q198" s="74"/>
      <c r="R198" s="74"/>
      <c r="S198" s="84"/>
      <c r="T198" s="84"/>
      <c r="U198" s="84"/>
      <c r="V198" s="84"/>
      <c r="W198" s="50"/>
      <c r="X198" s="50"/>
      <c r="Y198" s="50"/>
      <c r="Z198" s="50"/>
      <c r="AA198" s="49"/>
      <c r="AB198" s="69">
        <v>198</v>
      </c>
      <c r="AC19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8" s="70"/>
      <c r="AE198" s="76">
        <v>414</v>
      </c>
      <c r="AF198" s="76">
        <v>156</v>
      </c>
      <c r="AG198" s="76">
        <v>4895</v>
      </c>
      <c r="AH198" s="76">
        <v>23869</v>
      </c>
      <c r="AI198" s="76"/>
      <c r="AJ198" s="76" t="s">
        <v>8701</v>
      </c>
      <c r="AK198" s="76" t="s">
        <v>10463</v>
      </c>
      <c r="AL198" s="76"/>
      <c r="AM198" s="76"/>
      <c r="AN198" s="78">
        <v>42952.21497685185</v>
      </c>
      <c r="AO198" s="76" t="s">
        <v>14075</v>
      </c>
      <c r="AP198" s="82" t="s">
        <v>14271</v>
      </c>
      <c r="AQ198" s="76" t="s">
        <v>66</v>
      </c>
      <c r="AR198" s="2"/>
      <c r="AS198" s="3"/>
      <c r="AT198" s="3"/>
      <c r="AU198" s="3"/>
      <c r="AV198" s="3"/>
    </row>
    <row r="199" spans="1:48" ht="41.45" customHeight="1" x14ac:dyDescent="0.25">
      <c r="A199" s="62" t="s">
        <v>283</v>
      </c>
      <c r="C199" s="63"/>
      <c r="D199" s="63"/>
      <c r="E199" s="64"/>
      <c r="F199" s="66"/>
      <c r="G199" s="100" t="s">
        <v>12214</v>
      </c>
      <c r="H199" s="63"/>
      <c r="I199" s="67"/>
      <c r="J199" s="68"/>
      <c r="K199" s="68"/>
      <c r="L199" s="67" t="s">
        <v>16362</v>
      </c>
      <c r="M199" s="71"/>
      <c r="N199" s="72">
        <v>2276.28173828125</v>
      </c>
      <c r="O199" s="72">
        <v>6890.044921875</v>
      </c>
      <c r="P199" s="73"/>
      <c r="Q199" s="74"/>
      <c r="R199" s="74"/>
      <c r="S199" s="84"/>
      <c r="T199" s="84"/>
      <c r="U199" s="84"/>
      <c r="V199" s="84"/>
      <c r="W199" s="50"/>
      <c r="X199" s="50"/>
      <c r="Y199" s="50"/>
      <c r="Z199" s="50"/>
      <c r="AA199" s="49"/>
      <c r="AB199" s="69">
        <v>199</v>
      </c>
      <c r="AC19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9" s="70"/>
      <c r="AE199" s="76">
        <v>777</v>
      </c>
      <c r="AF199" s="76">
        <v>65</v>
      </c>
      <c r="AG199" s="76">
        <v>12230</v>
      </c>
      <c r="AH199" s="76">
        <v>3</v>
      </c>
      <c r="AI199" s="76"/>
      <c r="AJ199" s="76" t="s">
        <v>8702</v>
      </c>
      <c r="AK199" s="76"/>
      <c r="AL199" s="82" t="s">
        <v>11409</v>
      </c>
      <c r="AM199" s="76"/>
      <c r="AN199" s="78">
        <v>40962.029965277776</v>
      </c>
      <c r="AO199" s="76" t="s">
        <v>14075</v>
      </c>
      <c r="AP199" s="82" t="s">
        <v>14272</v>
      </c>
      <c r="AQ199" s="76" t="s">
        <v>66</v>
      </c>
      <c r="AR199" s="2"/>
      <c r="AS199" s="3"/>
      <c r="AT199" s="3"/>
      <c r="AU199" s="3"/>
      <c r="AV199" s="3"/>
    </row>
    <row r="200" spans="1:48" ht="41.45" customHeight="1" x14ac:dyDescent="0.25">
      <c r="A200" s="62" t="s">
        <v>284</v>
      </c>
      <c r="C200" s="63"/>
      <c r="D200" s="63"/>
      <c r="E200" s="64"/>
      <c r="F200" s="66"/>
      <c r="G200" s="100" t="s">
        <v>12215</v>
      </c>
      <c r="H200" s="63"/>
      <c r="I200" s="67"/>
      <c r="J200" s="68"/>
      <c r="K200" s="68"/>
      <c r="L200" s="67" t="s">
        <v>16363</v>
      </c>
      <c r="M200" s="71"/>
      <c r="N200" s="72">
        <v>6471.5859375</v>
      </c>
      <c r="O200" s="72">
        <v>4387.486328125</v>
      </c>
      <c r="P200" s="73"/>
      <c r="Q200" s="74"/>
      <c r="R200" s="74"/>
      <c r="S200" s="84"/>
      <c r="T200" s="84"/>
      <c r="U200" s="84"/>
      <c r="V200" s="84"/>
      <c r="W200" s="50"/>
      <c r="X200" s="50"/>
      <c r="Y200" s="50"/>
      <c r="Z200" s="50"/>
      <c r="AA200" s="49"/>
      <c r="AB200" s="69">
        <v>200</v>
      </c>
      <c r="AC20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0" s="70"/>
      <c r="AE200" s="76">
        <v>1761</v>
      </c>
      <c r="AF200" s="76">
        <v>809</v>
      </c>
      <c r="AG200" s="76">
        <v>1062</v>
      </c>
      <c r="AH200" s="76">
        <v>2203</v>
      </c>
      <c r="AI200" s="76"/>
      <c r="AJ200" s="76" t="s">
        <v>8703</v>
      </c>
      <c r="AK200" s="76" t="s">
        <v>10464</v>
      </c>
      <c r="AL200" s="82" t="s">
        <v>11410</v>
      </c>
      <c r="AM200" s="76"/>
      <c r="AN200" s="78">
        <v>43528.698958333334</v>
      </c>
      <c r="AO200" s="76" t="s">
        <v>14075</v>
      </c>
      <c r="AP200" s="82" t="s">
        <v>14273</v>
      </c>
      <c r="AQ200" s="76" t="s">
        <v>66</v>
      </c>
      <c r="AR200" s="2"/>
      <c r="AS200" s="3"/>
      <c r="AT200" s="3"/>
      <c r="AU200" s="3"/>
      <c r="AV200" s="3"/>
    </row>
    <row r="201" spans="1:48" ht="41.45" customHeight="1" x14ac:dyDescent="0.25">
      <c r="A201" s="62" t="s">
        <v>1757</v>
      </c>
      <c r="C201" s="63"/>
      <c r="D201" s="63"/>
      <c r="E201" s="64"/>
      <c r="F201" s="66"/>
      <c r="G201" s="100" t="s">
        <v>12216</v>
      </c>
      <c r="H201" s="63"/>
      <c r="I201" s="67"/>
      <c r="J201" s="68"/>
      <c r="K201" s="68"/>
      <c r="L201" s="67" t="s">
        <v>16364</v>
      </c>
      <c r="M201" s="71"/>
      <c r="N201" s="72">
        <v>5663.25341796875</v>
      </c>
      <c r="O201" s="72">
        <v>3420.53515625</v>
      </c>
      <c r="P201" s="73"/>
      <c r="Q201" s="74"/>
      <c r="R201" s="74"/>
      <c r="S201" s="84"/>
      <c r="T201" s="84"/>
      <c r="U201" s="84"/>
      <c r="V201" s="84"/>
      <c r="W201" s="50"/>
      <c r="X201" s="50"/>
      <c r="Y201" s="50"/>
      <c r="Z201" s="50"/>
      <c r="AA201" s="49"/>
      <c r="AB201" s="69">
        <v>201</v>
      </c>
      <c r="AC20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1" s="70"/>
      <c r="AE201" s="76">
        <v>835</v>
      </c>
      <c r="AF201" s="76">
        <v>884</v>
      </c>
      <c r="AG201" s="76">
        <v>5738</v>
      </c>
      <c r="AH201" s="76">
        <v>6317</v>
      </c>
      <c r="AI201" s="76"/>
      <c r="AJ201" s="76" t="s">
        <v>8704</v>
      </c>
      <c r="AK201" s="76" t="s">
        <v>10465</v>
      </c>
      <c r="AL201" s="76"/>
      <c r="AM201" s="76"/>
      <c r="AN201" s="78">
        <v>42672.64025462963</v>
      </c>
      <c r="AO201" s="76" t="s">
        <v>14075</v>
      </c>
      <c r="AP201" s="82" t="s">
        <v>14274</v>
      </c>
      <c r="AQ201" s="76" t="s">
        <v>65</v>
      </c>
      <c r="AR201" s="2"/>
      <c r="AS201" s="3"/>
      <c r="AT201" s="3"/>
      <c r="AU201" s="3"/>
      <c r="AV201" s="3"/>
    </row>
    <row r="202" spans="1:48" ht="41.45" customHeight="1" x14ac:dyDescent="0.25">
      <c r="A202" s="62" t="s">
        <v>285</v>
      </c>
      <c r="C202" s="63"/>
      <c r="D202" s="63"/>
      <c r="E202" s="64"/>
      <c r="F202" s="66"/>
      <c r="G202" s="100" t="s">
        <v>12217</v>
      </c>
      <c r="H202" s="63"/>
      <c r="I202" s="67"/>
      <c r="J202" s="68"/>
      <c r="K202" s="68"/>
      <c r="L202" s="67" t="s">
        <v>16365</v>
      </c>
      <c r="M202" s="71"/>
      <c r="N202" s="72">
        <v>8948.6240234375</v>
      </c>
      <c r="O202" s="72">
        <v>959.4127197265625</v>
      </c>
      <c r="P202" s="73"/>
      <c r="Q202" s="74"/>
      <c r="R202" s="74"/>
      <c r="S202" s="84"/>
      <c r="T202" s="84"/>
      <c r="U202" s="84"/>
      <c r="V202" s="84"/>
      <c r="W202" s="50"/>
      <c r="X202" s="50"/>
      <c r="Y202" s="50"/>
      <c r="Z202" s="50"/>
      <c r="AA202" s="49"/>
      <c r="AB202" s="69">
        <v>202</v>
      </c>
      <c r="AC20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2" s="70"/>
      <c r="AE202" s="76">
        <v>267</v>
      </c>
      <c r="AF202" s="76">
        <v>31322</v>
      </c>
      <c r="AG202" s="76">
        <v>117580</v>
      </c>
      <c r="AH202" s="76">
        <v>75</v>
      </c>
      <c r="AI202" s="76"/>
      <c r="AJ202" s="76" t="s">
        <v>8705</v>
      </c>
      <c r="AK202" s="76" t="s">
        <v>10432</v>
      </c>
      <c r="AL202" s="82" t="s">
        <v>11411</v>
      </c>
      <c r="AM202" s="76"/>
      <c r="AN202" s="78">
        <v>39748.453611111108</v>
      </c>
      <c r="AO202" s="76" t="s">
        <v>14075</v>
      </c>
      <c r="AP202" s="82" t="s">
        <v>14275</v>
      </c>
      <c r="AQ202" s="76" t="s">
        <v>66</v>
      </c>
      <c r="AR202" s="2"/>
      <c r="AS202" s="3"/>
      <c r="AT202" s="3"/>
      <c r="AU202" s="3"/>
      <c r="AV202" s="3"/>
    </row>
    <row r="203" spans="1:48" ht="41.45" customHeight="1" x14ac:dyDescent="0.25">
      <c r="A203" s="62" t="s">
        <v>286</v>
      </c>
      <c r="C203" s="63"/>
      <c r="D203" s="63"/>
      <c r="E203" s="64"/>
      <c r="F203" s="66"/>
      <c r="G203" s="100" t="s">
        <v>12218</v>
      </c>
      <c r="H203" s="63"/>
      <c r="I203" s="67"/>
      <c r="J203" s="68"/>
      <c r="K203" s="68"/>
      <c r="L203" s="67" t="s">
        <v>16366</v>
      </c>
      <c r="M203" s="71"/>
      <c r="N203" s="72">
        <v>4199.109375</v>
      </c>
      <c r="O203" s="72">
        <v>144.028564453125</v>
      </c>
      <c r="P203" s="73"/>
      <c r="Q203" s="74"/>
      <c r="R203" s="74"/>
      <c r="S203" s="84"/>
      <c r="T203" s="84"/>
      <c r="U203" s="84"/>
      <c r="V203" s="84"/>
      <c r="W203" s="50"/>
      <c r="X203" s="50"/>
      <c r="Y203" s="50"/>
      <c r="Z203" s="50"/>
      <c r="AA203" s="49"/>
      <c r="AB203" s="69">
        <v>203</v>
      </c>
      <c r="AC20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3" s="70"/>
      <c r="AE203" s="76">
        <v>961</v>
      </c>
      <c r="AF203" s="76">
        <v>2292</v>
      </c>
      <c r="AG203" s="76">
        <v>533901</v>
      </c>
      <c r="AH203" s="76">
        <v>92213</v>
      </c>
      <c r="AI203" s="76"/>
      <c r="AJ203" s="76" t="s">
        <v>8706</v>
      </c>
      <c r="AK203" s="76" t="s">
        <v>10466</v>
      </c>
      <c r="AL203" s="76"/>
      <c r="AM203" s="76"/>
      <c r="AN203" s="78">
        <v>40288.054050925923</v>
      </c>
      <c r="AO203" s="76" t="s">
        <v>14075</v>
      </c>
      <c r="AP203" s="82" t="s">
        <v>14276</v>
      </c>
      <c r="AQ203" s="76" t="s">
        <v>66</v>
      </c>
      <c r="AR203" s="2"/>
      <c r="AS203" s="3"/>
      <c r="AT203" s="3"/>
      <c r="AU203" s="3"/>
      <c r="AV203" s="3"/>
    </row>
    <row r="204" spans="1:48" ht="41.45" customHeight="1" x14ac:dyDescent="0.25">
      <c r="A204" s="62" t="s">
        <v>287</v>
      </c>
      <c r="C204" s="63"/>
      <c r="D204" s="63"/>
      <c r="E204" s="64"/>
      <c r="F204" s="66"/>
      <c r="G204" s="100" t="s">
        <v>12219</v>
      </c>
      <c r="H204" s="63"/>
      <c r="I204" s="67"/>
      <c r="J204" s="68"/>
      <c r="K204" s="68"/>
      <c r="L204" s="67" t="s">
        <v>16367</v>
      </c>
      <c r="M204" s="71"/>
      <c r="N204" s="72">
        <v>1783.1099853515625</v>
      </c>
      <c r="O204" s="72">
        <v>845.83685302734375</v>
      </c>
      <c r="P204" s="73"/>
      <c r="Q204" s="74"/>
      <c r="R204" s="74"/>
      <c r="S204" s="84"/>
      <c r="T204" s="84"/>
      <c r="U204" s="84"/>
      <c r="V204" s="84"/>
      <c r="W204" s="50"/>
      <c r="X204" s="50"/>
      <c r="Y204" s="50"/>
      <c r="Z204" s="50"/>
      <c r="AA204" s="49"/>
      <c r="AB204" s="69">
        <v>204</v>
      </c>
      <c r="AC20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4" s="70"/>
      <c r="AE204" s="76">
        <v>1132</v>
      </c>
      <c r="AF204" s="76">
        <v>2281</v>
      </c>
      <c r="AG204" s="76">
        <v>29241</v>
      </c>
      <c r="AH204" s="76">
        <v>29426</v>
      </c>
      <c r="AI204" s="76"/>
      <c r="AJ204" s="76" t="s">
        <v>8707</v>
      </c>
      <c r="AK204" s="76"/>
      <c r="AL204" s="76"/>
      <c r="AM204" s="76"/>
      <c r="AN204" s="78">
        <v>43193.140034722222</v>
      </c>
      <c r="AO204" s="76" t="s">
        <v>14075</v>
      </c>
      <c r="AP204" s="82" t="s">
        <v>14277</v>
      </c>
      <c r="AQ204" s="76" t="s">
        <v>66</v>
      </c>
      <c r="AR204" s="2"/>
      <c r="AS204" s="3"/>
      <c r="AT204" s="3"/>
      <c r="AU204" s="3"/>
      <c r="AV204" s="3"/>
    </row>
    <row r="205" spans="1:48" ht="41.45" customHeight="1" x14ac:dyDescent="0.25">
      <c r="A205" s="62" t="s">
        <v>288</v>
      </c>
      <c r="C205" s="63"/>
      <c r="D205" s="63"/>
      <c r="E205" s="64"/>
      <c r="F205" s="66"/>
      <c r="G205" s="100" t="s">
        <v>12220</v>
      </c>
      <c r="H205" s="63"/>
      <c r="I205" s="67"/>
      <c r="J205" s="68"/>
      <c r="K205" s="68"/>
      <c r="L205" s="67" t="s">
        <v>16368</v>
      </c>
      <c r="M205" s="71"/>
      <c r="N205" s="72">
        <v>3255.4462890625</v>
      </c>
      <c r="O205" s="72">
        <v>5631.37353515625</v>
      </c>
      <c r="P205" s="73"/>
      <c r="Q205" s="74"/>
      <c r="R205" s="74"/>
      <c r="S205" s="84"/>
      <c r="T205" s="84"/>
      <c r="U205" s="84"/>
      <c r="V205" s="84"/>
      <c r="W205" s="50"/>
      <c r="X205" s="50"/>
      <c r="Y205" s="50"/>
      <c r="Z205" s="50"/>
      <c r="AA205" s="49"/>
      <c r="AB205" s="69">
        <v>205</v>
      </c>
      <c r="AC20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5" s="70"/>
      <c r="AE205" s="76">
        <v>19</v>
      </c>
      <c r="AF205" s="76">
        <v>2</v>
      </c>
      <c r="AG205" s="76">
        <v>9</v>
      </c>
      <c r="AH205" s="76">
        <v>30</v>
      </c>
      <c r="AI205" s="76"/>
      <c r="AJ205" s="76"/>
      <c r="AK205" s="76"/>
      <c r="AL205" s="76"/>
      <c r="AM205" s="76"/>
      <c r="AN205" s="78">
        <v>43800.923668981479</v>
      </c>
      <c r="AO205" s="76" t="s">
        <v>14075</v>
      </c>
      <c r="AP205" s="82" t="s">
        <v>14278</v>
      </c>
      <c r="AQ205" s="76" t="s">
        <v>66</v>
      </c>
      <c r="AR205" s="2"/>
      <c r="AS205" s="3"/>
      <c r="AT205" s="3"/>
      <c r="AU205" s="3"/>
      <c r="AV205" s="3"/>
    </row>
    <row r="206" spans="1:48" ht="41.45" customHeight="1" x14ac:dyDescent="0.25">
      <c r="A206" s="62" t="s">
        <v>289</v>
      </c>
      <c r="C206" s="63"/>
      <c r="D206" s="63"/>
      <c r="E206" s="64"/>
      <c r="F206" s="66"/>
      <c r="G206" s="100" t="s">
        <v>12221</v>
      </c>
      <c r="H206" s="63"/>
      <c r="I206" s="67"/>
      <c r="J206" s="68"/>
      <c r="K206" s="68"/>
      <c r="L206" s="67" t="s">
        <v>16369</v>
      </c>
      <c r="M206" s="71"/>
      <c r="N206" s="72">
        <v>1504.1658935546875</v>
      </c>
      <c r="O206" s="72">
        <v>5812.14990234375</v>
      </c>
      <c r="P206" s="73"/>
      <c r="Q206" s="74"/>
      <c r="R206" s="74"/>
      <c r="S206" s="84"/>
      <c r="T206" s="84"/>
      <c r="U206" s="84"/>
      <c r="V206" s="84"/>
      <c r="W206" s="50"/>
      <c r="X206" s="50"/>
      <c r="Y206" s="50"/>
      <c r="Z206" s="50"/>
      <c r="AA206" s="49"/>
      <c r="AB206" s="69">
        <v>206</v>
      </c>
      <c r="AC20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6" s="70"/>
      <c r="AE206" s="76">
        <v>947</v>
      </c>
      <c r="AF206" s="76">
        <v>99</v>
      </c>
      <c r="AG206" s="76">
        <v>230259</v>
      </c>
      <c r="AH206" s="76">
        <v>114533</v>
      </c>
      <c r="AI206" s="76"/>
      <c r="AJ206" s="76" t="s">
        <v>8708</v>
      </c>
      <c r="AK206" s="76" t="s">
        <v>10467</v>
      </c>
      <c r="AL206" s="76"/>
      <c r="AM206" s="76"/>
      <c r="AN206" s="78">
        <v>42494.632939814815</v>
      </c>
      <c r="AO206" s="76" t="s">
        <v>14075</v>
      </c>
      <c r="AP206" s="82" t="s">
        <v>14279</v>
      </c>
      <c r="AQ206" s="76" t="s">
        <v>66</v>
      </c>
      <c r="AR206" s="2"/>
      <c r="AS206" s="3"/>
      <c r="AT206" s="3"/>
      <c r="AU206" s="3"/>
      <c r="AV206" s="3"/>
    </row>
    <row r="207" spans="1:48" ht="41.45" customHeight="1" x14ac:dyDescent="0.25">
      <c r="A207" s="62" t="s">
        <v>290</v>
      </c>
      <c r="C207" s="63"/>
      <c r="D207" s="63"/>
      <c r="E207" s="64"/>
      <c r="F207" s="66"/>
      <c r="G207" s="100" t="s">
        <v>12222</v>
      </c>
      <c r="H207" s="63"/>
      <c r="I207" s="67"/>
      <c r="J207" s="68"/>
      <c r="K207" s="68"/>
      <c r="L207" s="67" t="s">
        <v>16370</v>
      </c>
      <c r="M207" s="71"/>
      <c r="N207" s="72">
        <v>1087.234619140625</v>
      </c>
      <c r="O207" s="72">
        <v>7388.640625</v>
      </c>
      <c r="P207" s="73"/>
      <c r="Q207" s="74"/>
      <c r="R207" s="74"/>
      <c r="S207" s="84"/>
      <c r="T207" s="84"/>
      <c r="U207" s="84"/>
      <c r="V207" s="84"/>
      <c r="W207" s="50"/>
      <c r="X207" s="50"/>
      <c r="Y207" s="50"/>
      <c r="Z207" s="50"/>
      <c r="AA207" s="49"/>
      <c r="AB207" s="69">
        <v>207</v>
      </c>
      <c r="AC20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7" s="70"/>
      <c r="AE207" s="76">
        <v>237</v>
      </c>
      <c r="AF207" s="76">
        <v>349</v>
      </c>
      <c r="AG207" s="76">
        <v>81086</v>
      </c>
      <c r="AH207" s="76">
        <v>32520</v>
      </c>
      <c r="AI207" s="76"/>
      <c r="AJ207" s="76" t="s">
        <v>8709</v>
      </c>
      <c r="AK207" s="76" t="s">
        <v>10468</v>
      </c>
      <c r="AL207" s="76"/>
      <c r="AM207" s="76"/>
      <c r="AN207" s="78">
        <v>40053.669965277775</v>
      </c>
      <c r="AO207" s="76" t="s">
        <v>14075</v>
      </c>
      <c r="AP207" s="82" t="s">
        <v>14280</v>
      </c>
      <c r="AQ207" s="76" t="s">
        <v>66</v>
      </c>
      <c r="AR207" s="2"/>
      <c r="AS207" s="3"/>
      <c r="AT207" s="3"/>
      <c r="AU207" s="3"/>
      <c r="AV207" s="3"/>
    </row>
    <row r="208" spans="1:48" ht="41.45" customHeight="1" x14ac:dyDescent="0.25">
      <c r="A208" s="62" t="s">
        <v>291</v>
      </c>
      <c r="C208" s="63"/>
      <c r="D208" s="63"/>
      <c r="E208" s="64"/>
      <c r="F208" s="66"/>
      <c r="G208" s="100" t="s">
        <v>12223</v>
      </c>
      <c r="H208" s="63"/>
      <c r="I208" s="67"/>
      <c r="J208" s="68"/>
      <c r="K208" s="68"/>
      <c r="L208" s="67" t="s">
        <v>16371</v>
      </c>
      <c r="M208" s="71"/>
      <c r="N208" s="72">
        <v>7426.5703125</v>
      </c>
      <c r="O208" s="72">
        <v>4137.58984375</v>
      </c>
      <c r="P208" s="73"/>
      <c r="Q208" s="74"/>
      <c r="R208" s="74"/>
      <c r="S208" s="84"/>
      <c r="T208" s="84"/>
      <c r="U208" s="84"/>
      <c r="V208" s="84"/>
      <c r="W208" s="50"/>
      <c r="X208" s="50"/>
      <c r="Y208" s="50"/>
      <c r="Z208" s="50"/>
      <c r="AA208" s="49"/>
      <c r="AB208" s="69">
        <v>208</v>
      </c>
      <c r="AC20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8" s="70"/>
      <c r="AE208" s="76">
        <v>288</v>
      </c>
      <c r="AF208" s="76">
        <v>1824</v>
      </c>
      <c r="AG208" s="76">
        <v>78797</v>
      </c>
      <c r="AH208" s="76">
        <v>7686</v>
      </c>
      <c r="AI208" s="76"/>
      <c r="AJ208" s="76" t="s">
        <v>8710</v>
      </c>
      <c r="AK208" s="76" t="s">
        <v>10469</v>
      </c>
      <c r="AL208" s="76"/>
      <c r="AM208" s="76"/>
      <c r="AN208" s="78">
        <v>41285.011122685188</v>
      </c>
      <c r="AO208" s="76" t="s">
        <v>14075</v>
      </c>
      <c r="AP208" s="82" t="s">
        <v>14281</v>
      </c>
      <c r="AQ208" s="76" t="s">
        <v>66</v>
      </c>
      <c r="AR208" s="2"/>
      <c r="AS208" s="3"/>
      <c r="AT208" s="3"/>
      <c r="AU208" s="3"/>
      <c r="AV208" s="3"/>
    </row>
    <row r="209" spans="1:48" ht="41.45" customHeight="1" x14ac:dyDescent="0.25">
      <c r="A209" s="62" t="s">
        <v>1758</v>
      </c>
      <c r="C209" s="63"/>
      <c r="D209" s="63"/>
      <c r="E209" s="64"/>
      <c r="F209" s="66"/>
      <c r="G209" s="100" t="s">
        <v>12224</v>
      </c>
      <c r="H209" s="63"/>
      <c r="I209" s="67"/>
      <c r="J209" s="68"/>
      <c r="K209" s="68"/>
      <c r="L209" s="67" t="s">
        <v>16372</v>
      </c>
      <c r="M209" s="71"/>
      <c r="N209" s="72">
        <v>5006.11572265625</v>
      </c>
      <c r="O209" s="72">
        <v>3335.143798828125</v>
      </c>
      <c r="P209" s="73"/>
      <c r="Q209" s="74"/>
      <c r="R209" s="74"/>
      <c r="S209" s="84"/>
      <c r="T209" s="84"/>
      <c r="U209" s="84"/>
      <c r="V209" s="84"/>
      <c r="W209" s="50"/>
      <c r="X209" s="50"/>
      <c r="Y209" s="50"/>
      <c r="Z209" s="50"/>
      <c r="AA209" s="49"/>
      <c r="AB209" s="69">
        <v>209</v>
      </c>
      <c r="AC20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9" s="70"/>
      <c r="AE209" s="76">
        <v>102</v>
      </c>
      <c r="AF209" s="76">
        <v>3</v>
      </c>
      <c r="AG209" s="76">
        <v>1152</v>
      </c>
      <c r="AH209" s="76">
        <v>78</v>
      </c>
      <c r="AI209" s="76"/>
      <c r="AJ209" s="76" t="s">
        <v>8711</v>
      </c>
      <c r="AK209" s="76"/>
      <c r="AL209" s="76"/>
      <c r="AM209" s="76"/>
      <c r="AN209" s="78">
        <v>44450.908379629633</v>
      </c>
      <c r="AO209" s="76" t="s">
        <v>14075</v>
      </c>
      <c r="AP209" s="82" t="s">
        <v>14282</v>
      </c>
      <c r="AQ209" s="76" t="s">
        <v>65</v>
      </c>
      <c r="AR209" s="2"/>
      <c r="AS209" s="3"/>
      <c r="AT209" s="3"/>
      <c r="AU209" s="3"/>
      <c r="AV209" s="3"/>
    </row>
    <row r="210" spans="1:48" ht="41.45" customHeight="1" x14ac:dyDescent="0.25">
      <c r="A210" s="62" t="s">
        <v>1759</v>
      </c>
      <c r="C210" s="63"/>
      <c r="D210" s="63"/>
      <c r="E210" s="64"/>
      <c r="F210" s="66"/>
      <c r="G210" s="100" t="s">
        <v>12225</v>
      </c>
      <c r="H210" s="63"/>
      <c r="I210" s="67"/>
      <c r="J210" s="68"/>
      <c r="K210" s="68"/>
      <c r="L210" s="67" t="s">
        <v>16373</v>
      </c>
      <c r="M210" s="71"/>
      <c r="N210" s="72">
        <v>8437.798828125</v>
      </c>
      <c r="O210" s="72">
        <v>5241.93408203125</v>
      </c>
      <c r="P210" s="73"/>
      <c r="Q210" s="74"/>
      <c r="R210" s="74"/>
      <c r="S210" s="84"/>
      <c r="T210" s="84"/>
      <c r="U210" s="84"/>
      <c r="V210" s="84"/>
      <c r="W210" s="50"/>
      <c r="X210" s="50"/>
      <c r="Y210" s="50"/>
      <c r="Z210" s="50"/>
      <c r="AA210" s="49"/>
      <c r="AB210" s="69">
        <v>210</v>
      </c>
      <c r="AC21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10" s="70"/>
      <c r="AE210" s="76">
        <v>491</v>
      </c>
      <c r="AF210" s="76">
        <v>211</v>
      </c>
      <c r="AG210" s="76">
        <v>4493</v>
      </c>
      <c r="AH210" s="76">
        <v>13547</v>
      </c>
      <c r="AI210" s="76"/>
      <c r="AJ210" s="76" t="s">
        <v>8712</v>
      </c>
      <c r="AK210" s="76" t="s">
        <v>10470</v>
      </c>
      <c r="AL210" s="76"/>
      <c r="AM210" s="76"/>
      <c r="AN210" s="78">
        <v>41999.248518518521</v>
      </c>
      <c r="AO210" s="76" t="s">
        <v>14075</v>
      </c>
      <c r="AP210" s="82" t="s">
        <v>14283</v>
      </c>
      <c r="AQ210" s="76" t="s">
        <v>65</v>
      </c>
      <c r="AR210" s="2"/>
      <c r="AS210" s="3"/>
      <c r="AT210" s="3"/>
      <c r="AU210" s="3"/>
      <c r="AV210" s="3"/>
    </row>
    <row r="211" spans="1:48" ht="41.45" customHeight="1" x14ac:dyDescent="0.25">
      <c r="A211" s="62" t="s">
        <v>292</v>
      </c>
      <c r="C211" s="63"/>
      <c r="D211" s="63"/>
      <c r="E211" s="64"/>
      <c r="F211" s="66"/>
      <c r="G211" s="100" t="s">
        <v>12226</v>
      </c>
      <c r="H211" s="63"/>
      <c r="I211" s="67"/>
      <c r="J211" s="68"/>
      <c r="K211" s="68"/>
      <c r="L211" s="67" t="s">
        <v>16374</v>
      </c>
      <c r="M211" s="71"/>
      <c r="N211" s="72">
        <v>1588.50244140625</v>
      </c>
      <c r="O211" s="72">
        <v>6510.21923828125</v>
      </c>
      <c r="P211" s="73"/>
      <c r="Q211" s="74"/>
      <c r="R211" s="74"/>
      <c r="S211" s="84"/>
      <c r="T211" s="84"/>
      <c r="U211" s="84"/>
      <c r="V211" s="84"/>
      <c r="W211" s="50"/>
      <c r="X211" s="50"/>
      <c r="Y211" s="50"/>
      <c r="Z211" s="50"/>
      <c r="AA211" s="49"/>
      <c r="AB211" s="69">
        <v>211</v>
      </c>
      <c r="AC21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11" s="70"/>
      <c r="AE211" s="76">
        <v>123</v>
      </c>
      <c r="AF211" s="76">
        <v>56</v>
      </c>
      <c r="AG211" s="76">
        <v>140</v>
      </c>
      <c r="AH211" s="76">
        <v>1080</v>
      </c>
      <c r="AI211" s="76"/>
      <c r="AJ211" s="76" t="s">
        <v>8713</v>
      </c>
      <c r="AK211" s="76"/>
      <c r="AL211" s="76"/>
      <c r="AM211" s="76"/>
      <c r="AN211" s="78">
        <v>44055.903715277775</v>
      </c>
      <c r="AO211" s="76" t="s">
        <v>14075</v>
      </c>
      <c r="AP211" s="82" t="s">
        <v>14284</v>
      </c>
      <c r="AQ211" s="76" t="s">
        <v>66</v>
      </c>
      <c r="AR211" s="2"/>
      <c r="AS211" s="3"/>
      <c r="AT211" s="3"/>
      <c r="AU211" s="3"/>
      <c r="AV211" s="3"/>
    </row>
    <row r="212" spans="1:48" ht="41.45" customHeight="1" x14ac:dyDescent="0.25">
      <c r="A212" s="62" t="s">
        <v>1760</v>
      </c>
      <c r="C212" s="63"/>
      <c r="D212" s="63"/>
      <c r="E212" s="64"/>
      <c r="F212" s="66"/>
      <c r="G212" s="100" t="s">
        <v>12227</v>
      </c>
      <c r="H212" s="63"/>
      <c r="I212" s="67"/>
      <c r="J212" s="68"/>
      <c r="K212" s="68"/>
      <c r="L212" s="67" t="s">
        <v>16375</v>
      </c>
      <c r="M212" s="71"/>
      <c r="N212" s="72">
        <v>5585.0625</v>
      </c>
      <c r="O212" s="72">
        <v>6969.2666015625</v>
      </c>
      <c r="P212" s="73"/>
      <c r="Q212" s="74"/>
      <c r="R212" s="74"/>
      <c r="S212" s="84"/>
      <c r="T212" s="84"/>
      <c r="U212" s="84"/>
      <c r="V212" s="84"/>
      <c r="W212" s="50"/>
      <c r="X212" s="50"/>
      <c r="Y212" s="50"/>
      <c r="Z212" s="50"/>
      <c r="AA212" s="49"/>
      <c r="AB212" s="69">
        <v>212</v>
      </c>
      <c r="AC21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12" s="70"/>
      <c r="AE212" s="76">
        <v>591</v>
      </c>
      <c r="AF212" s="76">
        <v>744554</v>
      </c>
      <c r="AG212" s="76">
        <v>19381</v>
      </c>
      <c r="AH212" s="76">
        <v>2905</v>
      </c>
      <c r="AI212" s="76"/>
      <c r="AJ212" s="76" t="s">
        <v>8714</v>
      </c>
      <c r="AK212" s="76"/>
      <c r="AL212" s="82" t="s">
        <v>11412</v>
      </c>
      <c r="AM212" s="76"/>
      <c r="AN212" s="78">
        <v>43418.670856481483</v>
      </c>
      <c r="AO212" s="76" t="s">
        <v>14075</v>
      </c>
      <c r="AP212" s="82" t="s">
        <v>14285</v>
      </c>
      <c r="AQ212" s="76" t="s">
        <v>65</v>
      </c>
      <c r="AR212" s="2"/>
      <c r="AS212" s="3"/>
      <c r="AT212" s="3"/>
      <c r="AU212" s="3"/>
      <c r="AV212" s="3"/>
    </row>
    <row r="213" spans="1:48" ht="41.45" customHeight="1" x14ac:dyDescent="0.25">
      <c r="A213" s="62" t="s">
        <v>293</v>
      </c>
      <c r="C213" s="63"/>
      <c r="D213" s="63"/>
      <c r="E213" s="64"/>
      <c r="F213" s="66"/>
      <c r="G213" s="100" t="s">
        <v>12228</v>
      </c>
      <c r="H213" s="63"/>
      <c r="I213" s="67"/>
      <c r="J213" s="68"/>
      <c r="K213" s="68"/>
      <c r="L213" s="67" t="s">
        <v>16376</v>
      </c>
      <c r="M213" s="71"/>
      <c r="N213" s="72">
        <v>6178.0068359375</v>
      </c>
      <c r="O213" s="72">
        <v>2367.259033203125</v>
      </c>
      <c r="P213" s="73"/>
      <c r="Q213" s="74"/>
      <c r="R213" s="74"/>
      <c r="S213" s="84"/>
      <c r="T213" s="84"/>
      <c r="U213" s="84"/>
      <c r="V213" s="84"/>
      <c r="W213" s="50"/>
      <c r="X213" s="50"/>
      <c r="Y213" s="50"/>
      <c r="Z213" s="50"/>
      <c r="AA213" s="49"/>
      <c r="AB213" s="69">
        <v>213</v>
      </c>
      <c r="AC21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13" s="70"/>
      <c r="AE213" s="76">
        <v>1835</v>
      </c>
      <c r="AF213" s="76">
        <v>684</v>
      </c>
      <c r="AG213" s="76">
        <v>22099</v>
      </c>
      <c r="AH213" s="76">
        <v>41156</v>
      </c>
      <c r="AI213" s="76"/>
      <c r="AJ213" s="76" t="s">
        <v>8715</v>
      </c>
      <c r="AK213" s="76"/>
      <c r="AL213" s="76"/>
      <c r="AM213" s="76"/>
      <c r="AN213" s="78">
        <v>43648.205567129633</v>
      </c>
      <c r="AO213" s="76" t="s">
        <v>14075</v>
      </c>
      <c r="AP213" s="82" t="s">
        <v>14286</v>
      </c>
      <c r="AQ213" s="76" t="s">
        <v>66</v>
      </c>
      <c r="AR213" s="2"/>
      <c r="AS213" s="3"/>
      <c r="AT213" s="3"/>
      <c r="AU213" s="3"/>
      <c r="AV213" s="3"/>
    </row>
    <row r="214" spans="1:48" ht="41.45" customHeight="1" x14ac:dyDescent="0.25">
      <c r="A214" s="62" t="s">
        <v>294</v>
      </c>
      <c r="C214" s="63"/>
      <c r="D214" s="63"/>
      <c r="E214" s="64"/>
      <c r="F214" s="66"/>
      <c r="G214" s="100" t="s">
        <v>12229</v>
      </c>
      <c r="H214" s="63"/>
      <c r="I214" s="67"/>
      <c r="J214" s="68"/>
      <c r="K214" s="68"/>
      <c r="L214" s="67" t="s">
        <v>16377</v>
      </c>
      <c r="M214" s="71"/>
      <c r="N214" s="72">
        <v>2398.0546875</v>
      </c>
      <c r="O214" s="72">
        <v>2644.72998046875</v>
      </c>
      <c r="P214" s="73"/>
      <c r="Q214" s="74"/>
      <c r="R214" s="74"/>
      <c r="S214" s="84"/>
      <c r="T214" s="84"/>
      <c r="U214" s="84"/>
      <c r="V214" s="84"/>
      <c r="W214" s="50"/>
      <c r="X214" s="50"/>
      <c r="Y214" s="50"/>
      <c r="Z214" s="50"/>
      <c r="AA214" s="49"/>
      <c r="AB214" s="69">
        <v>214</v>
      </c>
      <c r="AC21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14" s="70"/>
      <c r="AE214" s="76">
        <v>421</v>
      </c>
      <c r="AF214" s="76">
        <v>87</v>
      </c>
      <c r="AG214" s="76">
        <v>2410</v>
      </c>
      <c r="AH214" s="76">
        <v>4100</v>
      </c>
      <c r="AI214" s="76"/>
      <c r="AJ214" s="76" t="s">
        <v>8716</v>
      </c>
      <c r="AK214" s="76" t="s">
        <v>10471</v>
      </c>
      <c r="AL214" s="76"/>
      <c r="AM214" s="76"/>
      <c r="AN214" s="78">
        <v>44204.485532407409</v>
      </c>
      <c r="AO214" s="76" t="s">
        <v>14075</v>
      </c>
      <c r="AP214" s="82" t="s">
        <v>14287</v>
      </c>
      <c r="AQ214" s="76" t="s">
        <v>66</v>
      </c>
      <c r="AR214" s="2"/>
      <c r="AS214" s="3"/>
      <c r="AT214" s="3"/>
      <c r="AU214" s="3"/>
      <c r="AV214" s="3"/>
    </row>
    <row r="215" spans="1:48" ht="41.45" customHeight="1" x14ac:dyDescent="0.25">
      <c r="A215" s="62" t="s">
        <v>1761</v>
      </c>
      <c r="C215" s="63"/>
      <c r="D215" s="63"/>
      <c r="E215" s="64"/>
      <c r="F215" s="66"/>
      <c r="G215" s="100" t="s">
        <v>12230</v>
      </c>
      <c r="H215" s="63"/>
      <c r="I215" s="67"/>
      <c r="J215" s="68"/>
      <c r="K215" s="68"/>
      <c r="L215" s="67" t="s">
        <v>16378</v>
      </c>
      <c r="M215" s="71"/>
      <c r="N215" s="72">
        <v>1345.2418212890625</v>
      </c>
      <c r="O215" s="72">
        <v>2801.7060546875</v>
      </c>
      <c r="P215" s="73"/>
      <c r="Q215" s="74"/>
      <c r="R215" s="74"/>
      <c r="S215" s="84"/>
      <c r="T215" s="84"/>
      <c r="U215" s="84"/>
      <c r="V215" s="84"/>
      <c r="W215" s="50"/>
      <c r="X215" s="50"/>
      <c r="Y215" s="50"/>
      <c r="Z215" s="50"/>
      <c r="AA215" s="49"/>
      <c r="AB215" s="69">
        <v>215</v>
      </c>
      <c r="AC21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15" s="70"/>
      <c r="AE215" s="76">
        <v>385</v>
      </c>
      <c r="AF215" s="76">
        <v>520</v>
      </c>
      <c r="AG215" s="76">
        <v>8175</v>
      </c>
      <c r="AH215" s="76">
        <v>25803</v>
      </c>
      <c r="AI215" s="76"/>
      <c r="AJ215" s="76" t="s">
        <v>8717</v>
      </c>
      <c r="AK215" s="76" t="s">
        <v>10472</v>
      </c>
      <c r="AL215" s="76"/>
      <c r="AM215" s="76"/>
      <c r="AN215" s="78">
        <v>43056.500937500001</v>
      </c>
      <c r="AO215" s="76" t="s">
        <v>14075</v>
      </c>
      <c r="AP215" s="82" t="s">
        <v>14288</v>
      </c>
      <c r="AQ215" s="76" t="s">
        <v>65</v>
      </c>
      <c r="AR215" s="2"/>
      <c r="AS215" s="3"/>
      <c r="AT215" s="3"/>
      <c r="AU215" s="3"/>
      <c r="AV215" s="3"/>
    </row>
    <row r="216" spans="1:48" ht="41.45" customHeight="1" x14ac:dyDescent="0.25">
      <c r="A216" s="62" t="s">
        <v>295</v>
      </c>
      <c r="C216" s="63"/>
      <c r="D216" s="63"/>
      <c r="E216" s="64"/>
      <c r="F216" s="66"/>
      <c r="G216" s="100" t="s">
        <v>12231</v>
      </c>
      <c r="H216" s="63"/>
      <c r="I216" s="67"/>
      <c r="J216" s="68"/>
      <c r="K216" s="68"/>
      <c r="L216" s="67" t="s">
        <v>16379</v>
      </c>
      <c r="M216" s="71"/>
      <c r="N216" s="72">
        <v>5793.490234375</v>
      </c>
      <c r="O216" s="72">
        <v>892.5279541015625</v>
      </c>
      <c r="P216" s="73"/>
      <c r="Q216" s="74"/>
      <c r="R216" s="74"/>
      <c r="S216" s="84"/>
      <c r="T216" s="84"/>
      <c r="U216" s="84"/>
      <c r="V216" s="84"/>
      <c r="W216" s="50"/>
      <c r="X216" s="50"/>
      <c r="Y216" s="50"/>
      <c r="Z216" s="50"/>
      <c r="AA216" s="49"/>
      <c r="AB216" s="69">
        <v>216</v>
      </c>
      <c r="AC21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16" s="70"/>
      <c r="AE216" s="76">
        <v>4999</v>
      </c>
      <c r="AF216" s="76">
        <v>1243</v>
      </c>
      <c r="AG216" s="76">
        <v>303179</v>
      </c>
      <c r="AH216" s="76">
        <v>64763</v>
      </c>
      <c r="AI216" s="76"/>
      <c r="AJ216" s="76" t="s">
        <v>8718</v>
      </c>
      <c r="AK216" s="76" t="s">
        <v>10473</v>
      </c>
      <c r="AL216" s="82" t="s">
        <v>11413</v>
      </c>
      <c r="AM216" s="76"/>
      <c r="AN216" s="78">
        <v>40155.797303240739</v>
      </c>
      <c r="AO216" s="76" t="s">
        <v>14075</v>
      </c>
      <c r="AP216" s="82" t="s">
        <v>14289</v>
      </c>
      <c r="AQ216" s="76" t="s">
        <v>66</v>
      </c>
      <c r="AR216" s="2"/>
      <c r="AS216" s="3"/>
      <c r="AT216" s="3"/>
      <c r="AU216" s="3"/>
      <c r="AV216" s="3"/>
    </row>
    <row r="217" spans="1:48" ht="41.45" customHeight="1" x14ac:dyDescent="0.25">
      <c r="A217" s="62" t="s">
        <v>1762</v>
      </c>
      <c r="C217" s="63"/>
      <c r="D217" s="63"/>
      <c r="E217" s="64"/>
      <c r="F217" s="66"/>
      <c r="G217" s="100" t="s">
        <v>12232</v>
      </c>
      <c r="H217" s="63"/>
      <c r="I217" s="67"/>
      <c r="J217" s="68"/>
      <c r="K217" s="68"/>
      <c r="L217" s="67" t="s">
        <v>16380</v>
      </c>
      <c r="M217" s="71"/>
      <c r="N217" s="72">
        <v>6906.96484375</v>
      </c>
      <c r="O217" s="72">
        <v>3767.906494140625</v>
      </c>
      <c r="P217" s="73"/>
      <c r="Q217" s="74"/>
      <c r="R217" s="74"/>
      <c r="S217" s="84"/>
      <c r="T217" s="84"/>
      <c r="U217" s="84"/>
      <c r="V217" s="84"/>
      <c r="W217" s="50"/>
      <c r="X217" s="50"/>
      <c r="Y217" s="50"/>
      <c r="Z217" s="50"/>
      <c r="AA217" s="49"/>
      <c r="AB217" s="69">
        <v>217</v>
      </c>
      <c r="AC21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17" s="70"/>
      <c r="AE217" s="76">
        <v>6293</v>
      </c>
      <c r="AF217" s="76">
        <v>29045</v>
      </c>
      <c r="AG217" s="76">
        <v>64724</v>
      </c>
      <c r="AH217" s="76">
        <v>5092</v>
      </c>
      <c r="AI217" s="76"/>
      <c r="AJ217" s="76" t="s">
        <v>8719</v>
      </c>
      <c r="AK217" s="76" t="s">
        <v>10438</v>
      </c>
      <c r="AL217" s="82" t="s">
        <v>11414</v>
      </c>
      <c r="AM217" s="76"/>
      <c r="AN217" s="78">
        <v>40239.392592592594</v>
      </c>
      <c r="AO217" s="76" t="s">
        <v>14075</v>
      </c>
      <c r="AP217" s="82" t="s">
        <v>14290</v>
      </c>
      <c r="AQ217" s="76" t="s">
        <v>65</v>
      </c>
      <c r="AR217" s="2"/>
      <c r="AS217" s="3"/>
      <c r="AT217" s="3"/>
      <c r="AU217" s="3"/>
      <c r="AV217" s="3"/>
    </row>
    <row r="218" spans="1:48" ht="41.45" customHeight="1" x14ac:dyDescent="0.25">
      <c r="A218" s="62" t="s">
        <v>296</v>
      </c>
      <c r="C218" s="63"/>
      <c r="D218" s="63"/>
      <c r="E218" s="64"/>
      <c r="F218" s="66"/>
      <c r="G218" s="100" t="s">
        <v>12233</v>
      </c>
      <c r="H218" s="63"/>
      <c r="I218" s="67"/>
      <c r="J218" s="68"/>
      <c r="K218" s="68"/>
      <c r="L218" s="67" t="s">
        <v>16381</v>
      </c>
      <c r="M218" s="71"/>
      <c r="N218" s="72">
        <v>5712.1357421875</v>
      </c>
      <c r="O218" s="72">
        <v>1131.820556640625</v>
      </c>
      <c r="P218" s="73"/>
      <c r="Q218" s="74"/>
      <c r="R218" s="74"/>
      <c r="S218" s="84"/>
      <c r="T218" s="84"/>
      <c r="U218" s="84"/>
      <c r="V218" s="84"/>
      <c r="W218" s="50"/>
      <c r="X218" s="50"/>
      <c r="Y218" s="50"/>
      <c r="Z218" s="50"/>
      <c r="AA218" s="49"/>
      <c r="AB218" s="69">
        <v>218</v>
      </c>
      <c r="AC21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18" s="70"/>
      <c r="AE218" s="76">
        <v>165</v>
      </c>
      <c r="AF218" s="76">
        <v>96</v>
      </c>
      <c r="AG218" s="76">
        <v>1903</v>
      </c>
      <c r="AH218" s="76">
        <v>6117</v>
      </c>
      <c r="AI218" s="76"/>
      <c r="AJ218" s="76" t="s">
        <v>8720</v>
      </c>
      <c r="AK218" s="76" t="s">
        <v>10474</v>
      </c>
      <c r="AL218" s="76"/>
      <c r="AM218" s="76"/>
      <c r="AN218" s="78">
        <v>44081.7966087963</v>
      </c>
      <c r="AO218" s="76" t="s">
        <v>14075</v>
      </c>
      <c r="AP218" s="82" t="s">
        <v>14291</v>
      </c>
      <c r="AQ218" s="76" t="s">
        <v>66</v>
      </c>
      <c r="AR218" s="2"/>
      <c r="AS218" s="3"/>
      <c r="AT218" s="3"/>
      <c r="AU218" s="3"/>
      <c r="AV218" s="3"/>
    </row>
    <row r="219" spans="1:48" ht="41.45" customHeight="1" x14ac:dyDescent="0.25">
      <c r="A219" s="62" t="s">
        <v>1763</v>
      </c>
      <c r="C219" s="63"/>
      <c r="D219" s="63"/>
      <c r="E219" s="64"/>
      <c r="F219" s="66"/>
      <c r="G219" s="100" t="s">
        <v>12234</v>
      </c>
      <c r="H219" s="63"/>
      <c r="I219" s="67"/>
      <c r="J219" s="68"/>
      <c r="K219" s="68"/>
      <c r="L219" s="67" t="s">
        <v>16382</v>
      </c>
      <c r="M219" s="71"/>
      <c r="N219" s="72">
        <v>5185.556640625</v>
      </c>
      <c r="O219" s="72">
        <v>981.83624267578125</v>
      </c>
      <c r="P219" s="73"/>
      <c r="Q219" s="74"/>
      <c r="R219" s="74"/>
      <c r="S219" s="84"/>
      <c r="T219" s="84"/>
      <c r="U219" s="84"/>
      <c r="V219" s="84"/>
      <c r="W219" s="50"/>
      <c r="X219" s="50"/>
      <c r="Y219" s="50"/>
      <c r="Z219" s="50"/>
      <c r="AA219" s="49"/>
      <c r="AB219" s="69">
        <v>219</v>
      </c>
      <c r="AC21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19" s="70"/>
      <c r="AE219" s="76">
        <v>500</v>
      </c>
      <c r="AF219" s="76">
        <v>2414</v>
      </c>
      <c r="AG219" s="76">
        <v>7715</v>
      </c>
      <c r="AH219" s="76">
        <v>12270</v>
      </c>
      <c r="AI219" s="76"/>
      <c r="AJ219" s="76" t="s">
        <v>8721</v>
      </c>
      <c r="AK219" s="76" t="s">
        <v>10475</v>
      </c>
      <c r="AL219" s="82" t="s">
        <v>11415</v>
      </c>
      <c r="AM219" s="76"/>
      <c r="AN219" s="78">
        <v>43532.833472222221</v>
      </c>
      <c r="AO219" s="76" t="s">
        <v>14075</v>
      </c>
      <c r="AP219" s="82" t="s">
        <v>14292</v>
      </c>
      <c r="AQ219" s="76" t="s">
        <v>65</v>
      </c>
      <c r="AR219" s="2"/>
      <c r="AS219" s="3"/>
      <c r="AT219" s="3"/>
      <c r="AU219" s="3"/>
      <c r="AV219" s="3"/>
    </row>
    <row r="220" spans="1:48" ht="41.45" customHeight="1" x14ac:dyDescent="0.25">
      <c r="A220" s="62" t="s">
        <v>297</v>
      </c>
      <c r="C220" s="63"/>
      <c r="D220" s="63"/>
      <c r="E220" s="64"/>
      <c r="F220" s="66"/>
      <c r="G220" s="100" t="s">
        <v>12235</v>
      </c>
      <c r="H220" s="63"/>
      <c r="I220" s="67"/>
      <c r="J220" s="68"/>
      <c r="K220" s="68"/>
      <c r="L220" s="67" t="s">
        <v>16383</v>
      </c>
      <c r="M220" s="71"/>
      <c r="N220" s="72">
        <v>5218.4072265625</v>
      </c>
      <c r="O220" s="72">
        <v>9115.9453125</v>
      </c>
      <c r="P220" s="73"/>
      <c r="Q220" s="74"/>
      <c r="R220" s="74"/>
      <c r="S220" s="84"/>
      <c r="T220" s="84"/>
      <c r="U220" s="84"/>
      <c r="V220" s="84"/>
      <c r="W220" s="50"/>
      <c r="X220" s="50"/>
      <c r="Y220" s="50"/>
      <c r="Z220" s="50"/>
      <c r="AA220" s="49"/>
      <c r="AB220" s="69">
        <v>220</v>
      </c>
      <c r="AC22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20" s="70"/>
      <c r="AE220" s="76">
        <v>572</v>
      </c>
      <c r="AF220" s="76">
        <v>2565</v>
      </c>
      <c r="AG220" s="76">
        <v>41109</v>
      </c>
      <c r="AH220" s="76">
        <v>2959</v>
      </c>
      <c r="AI220" s="76"/>
      <c r="AJ220" s="76" t="s">
        <v>8722</v>
      </c>
      <c r="AK220" s="76" t="s">
        <v>10476</v>
      </c>
      <c r="AL220" s="82" t="s">
        <v>11416</v>
      </c>
      <c r="AM220" s="76"/>
      <c r="AN220" s="78">
        <v>40627.274687500001</v>
      </c>
      <c r="AO220" s="76" t="s">
        <v>14075</v>
      </c>
      <c r="AP220" s="82" t="s">
        <v>14293</v>
      </c>
      <c r="AQ220" s="76" t="s">
        <v>66</v>
      </c>
      <c r="AR220" s="2"/>
      <c r="AS220" s="3"/>
      <c r="AT220" s="3"/>
      <c r="AU220" s="3"/>
      <c r="AV220" s="3"/>
    </row>
    <row r="221" spans="1:48" ht="41.45" customHeight="1" x14ac:dyDescent="0.25">
      <c r="A221" s="62" t="s">
        <v>298</v>
      </c>
      <c r="C221" s="63"/>
      <c r="D221" s="63"/>
      <c r="E221" s="64"/>
      <c r="F221" s="66"/>
      <c r="G221" s="100" t="s">
        <v>12236</v>
      </c>
      <c r="H221" s="63"/>
      <c r="I221" s="67"/>
      <c r="J221" s="68"/>
      <c r="K221" s="68"/>
      <c r="L221" s="67" t="s">
        <v>16384</v>
      </c>
      <c r="M221" s="71"/>
      <c r="N221" s="72">
        <v>3514.858154296875</v>
      </c>
      <c r="O221" s="72">
        <v>6815.62841796875</v>
      </c>
      <c r="P221" s="73"/>
      <c r="Q221" s="74"/>
      <c r="R221" s="74"/>
      <c r="S221" s="84"/>
      <c r="T221" s="84"/>
      <c r="U221" s="84"/>
      <c r="V221" s="84"/>
      <c r="W221" s="50"/>
      <c r="X221" s="50"/>
      <c r="Y221" s="50"/>
      <c r="Z221" s="50"/>
      <c r="AA221" s="49"/>
      <c r="AB221" s="69">
        <v>221</v>
      </c>
      <c r="AC22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21" s="70"/>
      <c r="AE221" s="76">
        <v>207</v>
      </c>
      <c r="AF221" s="76">
        <v>283</v>
      </c>
      <c r="AG221" s="76">
        <v>18827</v>
      </c>
      <c r="AH221" s="76">
        <v>56</v>
      </c>
      <c r="AI221" s="76"/>
      <c r="AJ221" s="76" t="s">
        <v>8723</v>
      </c>
      <c r="AK221" s="76" t="s">
        <v>10477</v>
      </c>
      <c r="AL221" s="82" t="s">
        <v>11417</v>
      </c>
      <c r="AM221" s="76"/>
      <c r="AN221" s="78">
        <v>40722.385254629633</v>
      </c>
      <c r="AO221" s="76" t="s">
        <v>14075</v>
      </c>
      <c r="AP221" s="82" t="s">
        <v>14294</v>
      </c>
      <c r="AQ221" s="76" t="s">
        <v>66</v>
      </c>
      <c r="AR221" s="2"/>
      <c r="AS221" s="3"/>
      <c r="AT221" s="3"/>
      <c r="AU221" s="3"/>
      <c r="AV221" s="3"/>
    </row>
    <row r="222" spans="1:48" ht="41.45" customHeight="1" x14ac:dyDescent="0.25">
      <c r="A222" s="62" t="s">
        <v>299</v>
      </c>
      <c r="C222" s="63"/>
      <c r="D222" s="63"/>
      <c r="E222" s="64"/>
      <c r="F222" s="66"/>
      <c r="G222" s="100" t="s">
        <v>12237</v>
      </c>
      <c r="H222" s="63"/>
      <c r="I222" s="67"/>
      <c r="J222" s="68"/>
      <c r="K222" s="68"/>
      <c r="L222" s="67" t="s">
        <v>16385</v>
      </c>
      <c r="M222" s="71"/>
      <c r="N222" s="72">
        <v>6911.6279296875</v>
      </c>
      <c r="O222" s="72">
        <v>7683.3173828125</v>
      </c>
      <c r="P222" s="73"/>
      <c r="Q222" s="74"/>
      <c r="R222" s="74"/>
      <c r="S222" s="84"/>
      <c r="T222" s="84"/>
      <c r="U222" s="84"/>
      <c r="V222" s="84"/>
      <c r="W222" s="50"/>
      <c r="X222" s="50"/>
      <c r="Y222" s="50"/>
      <c r="Z222" s="50"/>
      <c r="AA222" s="49"/>
      <c r="AB222" s="69">
        <v>222</v>
      </c>
      <c r="AC22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22" s="70"/>
      <c r="AE222" s="76">
        <v>85</v>
      </c>
      <c r="AF222" s="76">
        <v>89</v>
      </c>
      <c r="AG222" s="76">
        <v>748</v>
      </c>
      <c r="AH222" s="76">
        <v>23635</v>
      </c>
      <c r="AI222" s="76"/>
      <c r="AJ222" s="76" t="s">
        <v>8724</v>
      </c>
      <c r="AK222" s="76"/>
      <c r="AL222" s="76"/>
      <c r="AM222" s="76"/>
      <c r="AN222" s="78">
        <v>43558.894120370373</v>
      </c>
      <c r="AO222" s="76" t="s">
        <v>14075</v>
      </c>
      <c r="AP222" s="82" t="s">
        <v>14295</v>
      </c>
      <c r="AQ222" s="76" t="s">
        <v>66</v>
      </c>
      <c r="AR222" s="2"/>
      <c r="AS222" s="3"/>
      <c r="AT222" s="3"/>
      <c r="AU222" s="3"/>
      <c r="AV222" s="3"/>
    </row>
    <row r="223" spans="1:48" ht="41.45" customHeight="1" x14ac:dyDescent="0.25">
      <c r="A223" s="62" t="s">
        <v>300</v>
      </c>
      <c r="C223" s="63"/>
      <c r="D223" s="63"/>
      <c r="E223" s="64"/>
      <c r="F223" s="66"/>
      <c r="G223" s="100" t="s">
        <v>12238</v>
      </c>
      <c r="H223" s="63"/>
      <c r="I223" s="67"/>
      <c r="J223" s="68"/>
      <c r="K223" s="68"/>
      <c r="L223" s="67" t="s">
        <v>16386</v>
      </c>
      <c r="M223" s="71"/>
      <c r="N223" s="72">
        <v>4354.51416015625</v>
      </c>
      <c r="O223" s="72">
        <v>5060.44921875</v>
      </c>
      <c r="P223" s="73"/>
      <c r="Q223" s="74"/>
      <c r="R223" s="74"/>
      <c r="S223" s="84"/>
      <c r="T223" s="84"/>
      <c r="U223" s="84"/>
      <c r="V223" s="84"/>
      <c r="W223" s="50"/>
      <c r="X223" s="50"/>
      <c r="Y223" s="50"/>
      <c r="Z223" s="50"/>
      <c r="AA223" s="49"/>
      <c r="AB223" s="69">
        <v>223</v>
      </c>
      <c r="AC22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23" s="70"/>
      <c r="AE223" s="76">
        <v>460</v>
      </c>
      <c r="AF223" s="76">
        <v>51</v>
      </c>
      <c r="AG223" s="76">
        <v>3449</v>
      </c>
      <c r="AH223" s="76">
        <v>4303</v>
      </c>
      <c r="AI223" s="76"/>
      <c r="AJ223" s="76" t="s">
        <v>8725</v>
      </c>
      <c r="AK223" s="76"/>
      <c r="AL223" s="76"/>
      <c r="AM223" s="76"/>
      <c r="AN223" s="78">
        <v>44239.576331018521</v>
      </c>
      <c r="AO223" s="76" t="s">
        <v>14075</v>
      </c>
      <c r="AP223" s="82" t="s">
        <v>14296</v>
      </c>
      <c r="AQ223" s="76" t="s">
        <v>66</v>
      </c>
      <c r="AR223" s="2"/>
      <c r="AS223" s="3"/>
      <c r="AT223" s="3"/>
      <c r="AU223" s="3"/>
      <c r="AV223" s="3"/>
    </row>
    <row r="224" spans="1:48" ht="41.45" customHeight="1" x14ac:dyDescent="0.25">
      <c r="A224" s="62" t="s">
        <v>301</v>
      </c>
      <c r="C224" s="63"/>
      <c r="D224" s="63"/>
      <c r="E224" s="64"/>
      <c r="F224" s="66"/>
      <c r="G224" s="100" t="s">
        <v>12239</v>
      </c>
      <c r="H224" s="63"/>
      <c r="I224" s="67"/>
      <c r="J224" s="68"/>
      <c r="K224" s="68"/>
      <c r="L224" s="67" t="s">
        <v>16387</v>
      </c>
      <c r="M224" s="71"/>
      <c r="N224" s="72">
        <v>7007.892578125</v>
      </c>
      <c r="O224" s="72">
        <v>984.15057373046875</v>
      </c>
      <c r="P224" s="73"/>
      <c r="Q224" s="74"/>
      <c r="R224" s="74"/>
      <c r="S224" s="84"/>
      <c r="T224" s="84"/>
      <c r="U224" s="84"/>
      <c r="V224" s="84"/>
      <c r="W224" s="50"/>
      <c r="X224" s="50"/>
      <c r="Y224" s="50"/>
      <c r="Z224" s="50"/>
      <c r="AA224" s="49"/>
      <c r="AB224" s="69">
        <v>224</v>
      </c>
      <c r="AC22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24" s="70"/>
      <c r="AE224" s="76">
        <v>80</v>
      </c>
      <c r="AF224" s="76">
        <v>94</v>
      </c>
      <c r="AG224" s="76">
        <v>135921</v>
      </c>
      <c r="AH224" s="76">
        <v>389</v>
      </c>
      <c r="AI224" s="76"/>
      <c r="AJ224" s="76" t="s">
        <v>8726</v>
      </c>
      <c r="AK224" s="76" t="s">
        <v>10478</v>
      </c>
      <c r="AL224" s="76"/>
      <c r="AM224" s="76"/>
      <c r="AN224" s="78">
        <v>43854.527083333334</v>
      </c>
      <c r="AO224" s="76" t="s">
        <v>14075</v>
      </c>
      <c r="AP224" s="82" t="s">
        <v>14297</v>
      </c>
      <c r="AQ224" s="76" t="s">
        <v>66</v>
      </c>
      <c r="AR224" s="2"/>
      <c r="AS224" s="3"/>
      <c r="AT224" s="3"/>
      <c r="AU224" s="3"/>
      <c r="AV224" s="3"/>
    </row>
    <row r="225" spans="1:48" ht="41.45" customHeight="1" x14ac:dyDescent="0.25">
      <c r="A225" s="62" t="s">
        <v>302</v>
      </c>
      <c r="C225" s="63"/>
      <c r="D225" s="63"/>
      <c r="E225" s="64"/>
      <c r="F225" s="66"/>
      <c r="G225" s="100" t="s">
        <v>12240</v>
      </c>
      <c r="H225" s="63"/>
      <c r="I225" s="67"/>
      <c r="J225" s="68"/>
      <c r="K225" s="68"/>
      <c r="L225" s="67" t="s">
        <v>16388</v>
      </c>
      <c r="M225" s="71"/>
      <c r="N225" s="72">
        <v>1007.0155639648438</v>
      </c>
      <c r="O225" s="72">
        <v>3129.82568359375</v>
      </c>
      <c r="P225" s="73"/>
      <c r="Q225" s="74"/>
      <c r="R225" s="74"/>
      <c r="S225" s="84"/>
      <c r="T225" s="84"/>
      <c r="U225" s="84"/>
      <c r="V225" s="84"/>
      <c r="W225" s="50"/>
      <c r="X225" s="50"/>
      <c r="Y225" s="50"/>
      <c r="Z225" s="50"/>
      <c r="AA225" s="49"/>
      <c r="AB225" s="69">
        <v>225</v>
      </c>
      <c r="AC22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25" s="70"/>
      <c r="AE225" s="76">
        <v>669</v>
      </c>
      <c r="AF225" s="76">
        <v>309</v>
      </c>
      <c r="AG225" s="76">
        <v>2030</v>
      </c>
      <c r="AH225" s="76">
        <v>1665</v>
      </c>
      <c r="AI225" s="76"/>
      <c r="AJ225" s="76" t="s">
        <v>8727</v>
      </c>
      <c r="AK225" s="76"/>
      <c r="AL225" s="76"/>
      <c r="AM225" s="76"/>
      <c r="AN225" s="78">
        <v>44510.129004629627</v>
      </c>
      <c r="AO225" s="76" t="s">
        <v>14075</v>
      </c>
      <c r="AP225" s="82" t="s">
        <v>14298</v>
      </c>
      <c r="AQ225" s="76" t="s">
        <v>66</v>
      </c>
      <c r="AR225" s="2"/>
      <c r="AS225" s="3"/>
      <c r="AT225" s="3"/>
      <c r="AU225" s="3"/>
      <c r="AV225" s="3"/>
    </row>
    <row r="226" spans="1:48" ht="41.45" customHeight="1" x14ac:dyDescent="0.25">
      <c r="A226" s="62" t="s">
        <v>303</v>
      </c>
      <c r="C226" s="63"/>
      <c r="D226" s="63"/>
      <c r="E226" s="64"/>
      <c r="F226" s="66"/>
      <c r="G226" s="100" t="s">
        <v>12241</v>
      </c>
      <c r="H226" s="63"/>
      <c r="I226" s="67"/>
      <c r="J226" s="68"/>
      <c r="K226" s="68"/>
      <c r="L226" s="67" t="s">
        <v>16389</v>
      </c>
      <c r="M226" s="71"/>
      <c r="N226" s="72">
        <v>6481.50927734375</v>
      </c>
      <c r="O226" s="72">
        <v>2144.060791015625</v>
      </c>
      <c r="P226" s="73"/>
      <c r="Q226" s="74"/>
      <c r="R226" s="74"/>
      <c r="S226" s="84"/>
      <c r="T226" s="84"/>
      <c r="U226" s="84"/>
      <c r="V226" s="84"/>
      <c r="W226" s="50"/>
      <c r="X226" s="50"/>
      <c r="Y226" s="50"/>
      <c r="Z226" s="50"/>
      <c r="AA226" s="49"/>
      <c r="AB226" s="69">
        <v>226</v>
      </c>
      <c r="AC22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26" s="70"/>
      <c r="AE226" s="76">
        <v>83</v>
      </c>
      <c r="AF226" s="76">
        <v>217</v>
      </c>
      <c r="AG226" s="76">
        <v>215273</v>
      </c>
      <c r="AH226" s="76">
        <v>92890</v>
      </c>
      <c r="AI226" s="76"/>
      <c r="AJ226" s="76" t="s">
        <v>8728</v>
      </c>
      <c r="AK226" s="76" t="s">
        <v>10479</v>
      </c>
      <c r="AL226" s="82" t="s">
        <v>11418</v>
      </c>
      <c r="AM226" s="76"/>
      <c r="AN226" s="78">
        <v>43258.596168981479</v>
      </c>
      <c r="AO226" s="76" t="s">
        <v>14075</v>
      </c>
      <c r="AP226" s="82" t="s">
        <v>14299</v>
      </c>
      <c r="AQ226" s="76" t="s">
        <v>66</v>
      </c>
      <c r="AR226" s="2"/>
      <c r="AS226" s="3"/>
      <c r="AT226" s="3"/>
      <c r="AU226" s="3"/>
      <c r="AV226" s="3"/>
    </row>
    <row r="227" spans="1:48" ht="41.45" customHeight="1" x14ac:dyDescent="0.25">
      <c r="A227" s="62" t="s">
        <v>304</v>
      </c>
      <c r="C227" s="63"/>
      <c r="D227" s="63"/>
      <c r="E227" s="64"/>
      <c r="F227" s="66"/>
      <c r="G227" s="100" t="s">
        <v>12242</v>
      </c>
      <c r="H227" s="63"/>
      <c r="I227" s="67"/>
      <c r="J227" s="68"/>
      <c r="K227" s="68"/>
      <c r="L227" s="67" t="s">
        <v>16390</v>
      </c>
      <c r="M227" s="71"/>
      <c r="N227" s="72">
        <v>4721.90771484375</v>
      </c>
      <c r="O227" s="72">
        <v>3566.630126953125</v>
      </c>
      <c r="P227" s="73"/>
      <c r="Q227" s="74"/>
      <c r="R227" s="74"/>
      <c r="S227" s="84"/>
      <c r="T227" s="84"/>
      <c r="U227" s="84"/>
      <c r="V227" s="84"/>
      <c r="W227" s="50"/>
      <c r="X227" s="50"/>
      <c r="Y227" s="50"/>
      <c r="Z227" s="50"/>
      <c r="AA227" s="49"/>
      <c r="AB227" s="69">
        <v>227</v>
      </c>
      <c r="AC22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27" s="70"/>
      <c r="AE227" s="76">
        <v>279</v>
      </c>
      <c r="AF227" s="76">
        <v>58</v>
      </c>
      <c r="AG227" s="76">
        <v>3719</v>
      </c>
      <c r="AH227" s="76">
        <v>3327</v>
      </c>
      <c r="AI227" s="76"/>
      <c r="AJ227" s="76"/>
      <c r="AK227" s="76"/>
      <c r="AL227" s="76"/>
      <c r="AM227" s="76"/>
      <c r="AN227" s="78">
        <v>44487.624224537038</v>
      </c>
      <c r="AO227" s="76" t="s">
        <v>14075</v>
      </c>
      <c r="AP227" s="82" t="s">
        <v>14300</v>
      </c>
      <c r="AQ227" s="76" t="s">
        <v>66</v>
      </c>
      <c r="AR227" s="2"/>
      <c r="AS227" s="3"/>
      <c r="AT227" s="3"/>
      <c r="AU227" s="3"/>
      <c r="AV227" s="3"/>
    </row>
    <row r="228" spans="1:48" ht="41.45" customHeight="1" x14ac:dyDescent="0.25">
      <c r="A228" s="62" t="s">
        <v>1764</v>
      </c>
      <c r="C228" s="63"/>
      <c r="D228" s="63"/>
      <c r="E228" s="64"/>
      <c r="F228" s="66"/>
      <c r="G228" s="100" t="s">
        <v>12243</v>
      </c>
      <c r="H228" s="63"/>
      <c r="I228" s="67"/>
      <c r="J228" s="68"/>
      <c r="K228" s="68"/>
      <c r="L228" s="67" t="s">
        <v>16391</v>
      </c>
      <c r="M228" s="71"/>
      <c r="N228" s="72">
        <v>6889.96533203125</v>
      </c>
      <c r="O228" s="72">
        <v>5718.6533203125</v>
      </c>
      <c r="P228" s="73"/>
      <c r="Q228" s="74"/>
      <c r="R228" s="74"/>
      <c r="S228" s="84"/>
      <c r="T228" s="84"/>
      <c r="U228" s="84"/>
      <c r="V228" s="84"/>
      <c r="W228" s="50"/>
      <c r="X228" s="50"/>
      <c r="Y228" s="50"/>
      <c r="Z228" s="50"/>
      <c r="AA228" s="49"/>
      <c r="AB228" s="69">
        <v>228</v>
      </c>
      <c r="AC22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28" s="70"/>
      <c r="AE228" s="76">
        <v>17159</v>
      </c>
      <c r="AF228" s="76">
        <v>15913</v>
      </c>
      <c r="AG228" s="76">
        <v>100477</v>
      </c>
      <c r="AH228" s="76">
        <v>65277</v>
      </c>
      <c r="AI228" s="76"/>
      <c r="AJ228" s="76" t="s">
        <v>8729</v>
      </c>
      <c r="AK228" s="76" t="s">
        <v>10480</v>
      </c>
      <c r="AL228" s="76"/>
      <c r="AM228" s="76"/>
      <c r="AN228" s="78">
        <v>40478.871261574073</v>
      </c>
      <c r="AO228" s="76" t="s">
        <v>14075</v>
      </c>
      <c r="AP228" s="82" t="s">
        <v>14301</v>
      </c>
      <c r="AQ228" s="76" t="s">
        <v>65</v>
      </c>
      <c r="AR228" s="2"/>
      <c r="AS228" s="3"/>
      <c r="AT228" s="3"/>
      <c r="AU228" s="3"/>
      <c r="AV228" s="3"/>
    </row>
    <row r="229" spans="1:48" ht="41.45" customHeight="1" x14ac:dyDescent="0.25">
      <c r="A229" s="62" t="s">
        <v>305</v>
      </c>
      <c r="C229" s="63"/>
      <c r="D229" s="63"/>
      <c r="E229" s="64"/>
      <c r="F229" s="66"/>
      <c r="G229" s="100" t="s">
        <v>12244</v>
      </c>
      <c r="H229" s="63"/>
      <c r="I229" s="67"/>
      <c r="J229" s="68"/>
      <c r="K229" s="68"/>
      <c r="L229" s="67" t="s">
        <v>16392</v>
      </c>
      <c r="M229" s="71"/>
      <c r="N229" s="72">
        <v>9568.5712890625</v>
      </c>
      <c r="O229" s="72">
        <v>2541.360107421875</v>
      </c>
      <c r="P229" s="73"/>
      <c r="Q229" s="74"/>
      <c r="R229" s="74"/>
      <c r="S229" s="84"/>
      <c r="T229" s="84"/>
      <c r="U229" s="84"/>
      <c r="V229" s="84"/>
      <c r="W229" s="50"/>
      <c r="X229" s="50"/>
      <c r="Y229" s="50"/>
      <c r="Z229" s="50"/>
      <c r="AA229" s="49"/>
      <c r="AB229" s="69">
        <v>229</v>
      </c>
      <c r="AC22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29" s="70"/>
      <c r="AE229" s="76">
        <v>372</v>
      </c>
      <c r="AF229" s="76">
        <v>268</v>
      </c>
      <c r="AG229" s="76">
        <v>108732</v>
      </c>
      <c r="AH229" s="76">
        <v>45212</v>
      </c>
      <c r="AI229" s="76"/>
      <c r="AJ229" s="76" t="s">
        <v>8730</v>
      </c>
      <c r="AK229" s="76" t="s">
        <v>10481</v>
      </c>
      <c r="AL229" s="76"/>
      <c r="AM229" s="76"/>
      <c r="AN229" s="78">
        <v>40225.742847222224</v>
      </c>
      <c r="AO229" s="76" t="s">
        <v>14075</v>
      </c>
      <c r="AP229" s="82" t="s">
        <v>14302</v>
      </c>
      <c r="AQ229" s="76" t="s">
        <v>66</v>
      </c>
      <c r="AR229" s="2"/>
      <c r="AS229" s="3"/>
      <c r="AT229" s="3"/>
      <c r="AU229" s="3"/>
      <c r="AV229" s="3"/>
    </row>
    <row r="230" spans="1:48" ht="41.45" customHeight="1" x14ac:dyDescent="0.25">
      <c r="A230" s="62" t="s">
        <v>306</v>
      </c>
      <c r="C230" s="63"/>
      <c r="D230" s="63"/>
      <c r="E230" s="64"/>
      <c r="F230" s="66"/>
      <c r="G230" s="100" t="s">
        <v>12245</v>
      </c>
      <c r="H230" s="63"/>
      <c r="I230" s="67"/>
      <c r="J230" s="68"/>
      <c r="K230" s="68"/>
      <c r="L230" s="67" t="s">
        <v>16393</v>
      </c>
      <c r="M230" s="71"/>
      <c r="N230" s="72">
        <v>4669.89208984375</v>
      </c>
      <c r="O230" s="72">
        <v>1060.281982421875</v>
      </c>
      <c r="P230" s="73"/>
      <c r="Q230" s="74"/>
      <c r="R230" s="74"/>
      <c r="S230" s="84"/>
      <c r="T230" s="84"/>
      <c r="U230" s="84"/>
      <c r="V230" s="84"/>
      <c r="W230" s="50"/>
      <c r="X230" s="50"/>
      <c r="Y230" s="50"/>
      <c r="Z230" s="50"/>
      <c r="AA230" s="49"/>
      <c r="AB230" s="69">
        <v>230</v>
      </c>
      <c r="AC23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30" s="70"/>
      <c r="AE230" s="76">
        <v>248</v>
      </c>
      <c r="AF230" s="76">
        <v>137</v>
      </c>
      <c r="AG230" s="76">
        <v>1888</v>
      </c>
      <c r="AH230" s="76">
        <v>5962</v>
      </c>
      <c r="AI230" s="76"/>
      <c r="AJ230" s="76" t="s">
        <v>8731</v>
      </c>
      <c r="AK230" s="76"/>
      <c r="AL230" s="82" t="s">
        <v>11419</v>
      </c>
      <c r="AM230" s="76"/>
      <c r="AN230" s="78">
        <v>43849.668993055559</v>
      </c>
      <c r="AO230" s="76" t="s">
        <v>14075</v>
      </c>
      <c r="AP230" s="82" t="s">
        <v>14303</v>
      </c>
      <c r="AQ230" s="76" t="s">
        <v>66</v>
      </c>
      <c r="AR230" s="2"/>
      <c r="AS230" s="3"/>
      <c r="AT230" s="3"/>
      <c r="AU230" s="3"/>
      <c r="AV230" s="3"/>
    </row>
    <row r="231" spans="1:48" ht="41.45" customHeight="1" x14ac:dyDescent="0.25">
      <c r="A231" s="62" t="s">
        <v>1765</v>
      </c>
      <c r="C231" s="63"/>
      <c r="D231" s="63"/>
      <c r="E231" s="64"/>
      <c r="F231" s="66"/>
      <c r="G231" s="100" t="s">
        <v>12246</v>
      </c>
      <c r="H231" s="63"/>
      <c r="I231" s="67"/>
      <c r="J231" s="68"/>
      <c r="K231" s="68"/>
      <c r="L231" s="67" t="s">
        <v>16394</v>
      </c>
      <c r="M231" s="71"/>
      <c r="N231" s="72">
        <v>5786.2109375</v>
      </c>
      <c r="O231" s="72">
        <v>1240.007080078125</v>
      </c>
      <c r="P231" s="73"/>
      <c r="Q231" s="74"/>
      <c r="R231" s="74"/>
      <c r="S231" s="84"/>
      <c r="T231" s="84"/>
      <c r="U231" s="84"/>
      <c r="V231" s="84"/>
      <c r="W231" s="50"/>
      <c r="X231" s="50"/>
      <c r="Y231" s="50"/>
      <c r="Z231" s="50"/>
      <c r="AA231" s="49"/>
      <c r="AB231" s="69">
        <v>231</v>
      </c>
      <c r="AC23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31" s="70"/>
      <c r="AE231" s="76">
        <v>184</v>
      </c>
      <c r="AF231" s="76">
        <v>55549</v>
      </c>
      <c r="AG231" s="76">
        <v>17776</v>
      </c>
      <c r="AH231" s="76">
        <v>72376</v>
      </c>
      <c r="AI231" s="76"/>
      <c r="AJ231" s="76" t="s">
        <v>8732</v>
      </c>
      <c r="AK231" s="76" t="s">
        <v>10482</v>
      </c>
      <c r="AL231" s="82" t="s">
        <v>11420</v>
      </c>
      <c r="AM231" s="76"/>
      <c r="AN231" s="78">
        <v>39949.466331018521</v>
      </c>
      <c r="AO231" s="76" t="s">
        <v>14075</v>
      </c>
      <c r="AP231" s="82" t="s">
        <v>14304</v>
      </c>
      <c r="AQ231" s="76" t="s">
        <v>65</v>
      </c>
      <c r="AR231" s="2"/>
      <c r="AS231" s="3"/>
      <c r="AT231" s="3"/>
      <c r="AU231" s="3"/>
      <c r="AV231" s="3"/>
    </row>
    <row r="232" spans="1:48" ht="41.45" customHeight="1" x14ac:dyDescent="0.25">
      <c r="A232" s="62" t="s">
        <v>307</v>
      </c>
      <c r="C232" s="63"/>
      <c r="D232" s="63"/>
      <c r="E232" s="64"/>
      <c r="F232" s="66"/>
      <c r="G232" s="100" t="s">
        <v>12247</v>
      </c>
      <c r="H232" s="63"/>
      <c r="I232" s="67"/>
      <c r="J232" s="68"/>
      <c r="K232" s="68"/>
      <c r="L232" s="67" t="s">
        <v>16395</v>
      </c>
      <c r="M232" s="71"/>
      <c r="N232" s="72">
        <v>5063.77685546875</v>
      </c>
      <c r="O232" s="72">
        <v>171.15284729003906</v>
      </c>
      <c r="P232" s="73"/>
      <c r="Q232" s="74"/>
      <c r="R232" s="74"/>
      <c r="S232" s="84"/>
      <c r="T232" s="84"/>
      <c r="U232" s="84"/>
      <c r="V232" s="84"/>
      <c r="W232" s="50"/>
      <c r="X232" s="50"/>
      <c r="Y232" s="50"/>
      <c r="Z232" s="50"/>
      <c r="AA232" s="49"/>
      <c r="AB232" s="69">
        <v>232</v>
      </c>
      <c r="AC23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32" s="70"/>
      <c r="AE232" s="76">
        <v>1078</v>
      </c>
      <c r="AF232" s="76">
        <v>438</v>
      </c>
      <c r="AG232" s="76">
        <v>354681</v>
      </c>
      <c r="AH232" s="76">
        <v>246443</v>
      </c>
      <c r="AI232" s="76"/>
      <c r="AJ232" s="76" t="s">
        <v>8733</v>
      </c>
      <c r="AK232" s="76" t="s">
        <v>10483</v>
      </c>
      <c r="AL232" s="82" t="s">
        <v>11421</v>
      </c>
      <c r="AM232" s="76"/>
      <c r="AN232" s="78">
        <v>40935.624895833331</v>
      </c>
      <c r="AO232" s="76" t="s">
        <v>14075</v>
      </c>
      <c r="AP232" s="82" t="s">
        <v>14305</v>
      </c>
      <c r="AQ232" s="76" t="s">
        <v>66</v>
      </c>
      <c r="AR232" s="2"/>
      <c r="AS232" s="3"/>
      <c r="AT232" s="3"/>
      <c r="AU232" s="3"/>
      <c r="AV232" s="3"/>
    </row>
    <row r="233" spans="1:48" ht="41.45" customHeight="1" x14ac:dyDescent="0.25">
      <c r="A233" s="62" t="s">
        <v>308</v>
      </c>
      <c r="C233" s="63"/>
      <c r="D233" s="63"/>
      <c r="E233" s="64"/>
      <c r="F233" s="66"/>
      <c r="G233" s="100" t="s">
        <v>12248</v>
      </c>
      <c r="H233" s="63"/>
      <c r="I233" s="67"/>
      <c r="J233" s="68"/>
      <c r="K233" s="68"/>
      <c r="L233" s="67" t="s">
        <v>16396</v>
      </c>
      <c r="M233" s="71"/>
      <c r="N233" s="72">
        <v>1211.871826171875</v>
      </c>
      <c r="O233" s="72">
        <v>8814.607421875</v>
      </c>
      <c r="P233" s="73"/>
      <c r="Q233" s="74"/>
      <c r="R233" s="74"/>
      <c r="S233" s="84"/>
      <c r="T233" s="84"/>
      <c r="U233" s="84"/>
      <c r="V233" s="84"/>
      <c r="W233" s="50"/>
      <c r="X233" s="50"/>
      <c r="Y233" s="50"/>
      <c r="Z233" s="50"/>
      <c r="AA233" s="49"/>
      <c r="AB233" s="69">
        <v>233</v>
      </c>
      <c r="AC23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33" s="70"/>
      <c r="AE233" s="76">
        <v>788</v>
      </c>
      <c r="AF233" s="76">
        <v>707</v>
      </c>
      <c r="AG233" s="76">
        <v>44592</v>
      </c>
      <c r="AH233" s="76">
        <v>0</v>
      </c>
      <c r="AI233" s="76"/>
      <c r="AJ233" s="76" t="s">
        <v>8734</v>
      </c>
      <c r="AK233" s="76" t="s">
        <v>10484</v>
      </c>
      <c r="AL233" s="82" t="s">
        <v>11422</v>
      </c>
      <c r="AM233" s="76"/>
      <c r="AN233" s="78">
        <v>44367.471354166664</v>
      </c>
      <c r="AO233" s="76" t="s">
        <v>14075</v>
      </c>
      <c r="AP233" s="82" t="s">
        <v>14306</v>
      </c>
      <c r="AQ233" s="76" t="s">
        <v>66</v>
      </c>
      <c r="AR233" s="2"/>
      <c r="AS233" s="3"/>
      <c r="AT233" s="3"/>
      <c r="AU233" s="3"/>
      <c r="AV233" s="3"/>
    </row>
    <row r="234" spans="1:48" ht="41.45" customHeight="1" x14ac:dyDescent="0.25">
      <c r="A234" s="62" t="s">
        <v>309</v>
      </c>
      <c r="C234" s="63"/>
      <c r="D234" s="63"/>
      <c r="E234" s="64"/>
      <c r="F234" s="66"/>
      <c r="G234" s="100" t="s">
        <v>12249</v>
      </c>
      <c r="H234" s="63"/>
      <c r="I234" s="67"/>
      <c r="J234" s="68"/>
      <c r="K234" s="68"/>
      <c r="L234" s="67" t="s">
        <v>16397</v>
      </c>
      <c r="M234" s="71"/>
      <c r="N234" s="72">
        <v>8021.66943359375</v>
      </c>
      <c r="O234" s="72">
        <v>6978.0107421875</v>
      </c>
      <c r="P234" s="73"/>
      <c r="Q234" s="74"/>
      <c r="R234" s="74"/>
      <c r="S234" s="84"/>
      <c r="T234" s="84"/>
      <c r="U234" s="84"/>
      <c r="V234" s="84"/>
      <c r="W234" s="50"/>
      <c r="X234" s="50"/>
      <c r="Y234" s="50"/>
      <c r="Z234" s="50"/>
      <c r="AA234" s="49"/>
      <c r="AB234" s="69">
        <v>234</v>
      </c>
      <c r="AC23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34" s="70"/>
      <c r="AE234" s="76">
        <v>271</v>
      </c>
      <c r="AF234" s="76">
        <v>171</v>
      </c>
      <c r="AG234" s="76">
        <v>1065</v>
      </c>
      <c r="AH234" s="76">
        <v>328</v>
      </c>
      <c r="AI234" s="76"/>
      <c r="AJ234" s="76" t="s">
        <v>8735</v>
      </c>
      <c r="AK234" s="76" t="s">
        <v>10371</v>
      </c>
      <c r="AL234" s="76"/>
      <c r="AM234" s="76"/>
      <c r="AN234" s="78">
        <v>39958.757175925923</v>
      </c>
      <c r="AO234" s="76" t="s">
        <v>14075</v>
      </c>
      <c r="AP234" s="82" t="s">
        <v>14307</v>
      </c>
      <c r="AQ234" s="76" t="s">
        <v>66</v>
      </c>
      <c r="AR234" s="2"/>
      <c r="AS234" s="3"/>
      <c r="AT234" s="3"/>
      <c r="AU234" s="3"/>
      <c r="AV234" s="3"/>
    </row>
    <row r="235" spans="1:48" ht="41.45" customHeight="1" x14ac:dyDescent="0.25">
      <c r="A235" s="62" t="s">
        <v>310</v>
      </c>
      <c r="C235" s="63"/>
      <c r="D235" s="63"/>
      <c r="E235" s="64"/>
      <c r="F235" s="66"/>
      <c r="G235" s="100" t="s">
        <v>12250</v>
      </c>
      <c r="H235" s="63"/>
      <c r="I235" s="67"/>
      <c r="J235" s="68"/>
      <c r="K235" s="68"/>
      <c r="L235" s="67" t="s">
        <v>16398</v>
      </c>
      <c r="M235" s="71"/>
      <c r="N235" s="72">
        <v>1313.7440185546875</v>
      </c>
      <c r="O235" s="72">
        <v>6829.6923828125</v>
      </c>
      <c r="P235" s="73"/>
      <c r="Q235" s="74"/>
      <c r="R235" s="74"/>
      <c r="S235" s="84"/>
      <c r="T235" s="84"/>
      <c r="U235" s="84"/>
      <c r="V235" s="84"/>
      <c r="W235" s="50"/>
      <c r="X235" s="50"/>
      <c r="Y235" s="50"/>
      <c r="Z235" s="50"/>
      <c r="AA235" s="49"/>
      <c r="AB235" s="69">
        <v>235</v>
      </c>
      <c r="AC23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35" s="70"/>
      <c r="AE235" s="76">
        <v>117</v>
      </c>
      <c r="AF235" s="76">
        <v>78</v>
      </c>
      <c r="AG235" s="76">
        <v>4390</v>
      </c>
      <c r="AH235" s="76">
        <v>15733</v>
      </c>
      <c r="AI235" s="76"/>
      <c r="AJ235" s="76" t="s">
        <v>8736</v>
      </c>
      <c r="AK235" s="76" t="s">
        <v>10485</v>
      </c>
      <c r="AL235" s="82" t="s">
        <v>11423</v>
      </c>
      <c r="AM235" s="76"/>
      <c r="AN235" s="78">
        <v>43690.020520833335</v>
      </c>
      <c r="AO235" s="76" t="s">
        <v>14075</v>
      </c>
      <c r="AP235" s="82" t="s">
        <v>14308</v>
      </c>
      <c r="AQ235" s="76" t="s">
        <v>66</v>
      </c>
      <c r="AR235" s="2"/>
      <c r="AS235" s="3"/>
      <c r="AT235" s="3"/>
      <c r="AU235" s="3"/>
      <c r="AV235" s="3"/>
    </row>
    <row r="236" spans="1:48" ht="41.45" customHeight="1" x14ac:dyDescent="0.25">
      <c r="A236" s="62" t="s">
        <v>311</v>
      </c>
      <c r="C236" s="63"/>
      <c r="D236" s="63"/>
      <c r="E236" s="64"/>
      <c r="F236" s="66"/>
      <c r="G236" s="100" t="s">
        <v>12251</v>
      </c>
      <c r="H236" s="63"/>
      <c r="I236" s="67"/>
      <c r="J236" s="68"/>
      <c r="K236" s="68"/>
      <c r="L236" s="67" t="s">
        <v>16399</v>
      </c>
      <c r="M236" s="71"/>
      <c r="N236" s="72">
        <v>3828.498779296875</v>
      </c>
      <c r="O236" s="72">
        <v>2580.94921875</v>
      </c>
      <c r="P236" s="73"/>
      <c r="Q236" s="74"/>
      <c r="R236" s="74"/>
      <c r="S236" s="84"/>
      <c r="T236" s="84"/>
      <c r="U236" s="84"/>
      <c r="V236" s="84"/>
      <c r="W236" s="50"/>
      <c r="X236" s="50"/>
      <c r="Y236" s="50"/>
      <c r="Z236" s="50"/>
      <c r="AA236" s="49"/>
      <c r="AB236" s="69">
        <v>236</v>
      </c>
      <c r="AC23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36" s="70"/>
      <c r="AE236" s="76">
        <v>3076</v>
      </c>
      <c r="AF236" s="76">
        <v>95</v>
      </c>
      <c r="AG236" s="76">
        <v>60499</v>
      </c>
      <c r="AH236" s="76">
        <v>46867</v>
      </c>
      <c r="AI236" s="76"/>
      <c r="AJ236" s="76" t="s">
        <v>8737</v>
      </c>
      <c r="AK236" s="76" t="s">
        <v>10486</v>
      </c>
      <c r="AL236" s="76"/>
      <c r="AM236" s="76"/>
      <c r="AN236" s="78">
        <v>42521.449861111112</v>
      </c>
      <c r="AO236" s="76" t="s">
        <v>14075</v>
      </c>
      <c r="AP236" s="82" t="s">
        <v>14309</v>
      </c>
      <c r="AQ236" s="76" t="s">
        <v>66</v>
      </c>
      <c r="AR236" s="2"/>
      <c r="AS236" s="3"/>
      <c r="AT236" s="3"/>
      <c r="AU236" s="3"/>
      <c r="AV236" s="3"/>
    </row>
    <row r="237" spans="1:48" ht="41.45" customHeight="1" x14ac:dyDescent="0.25">
      <c r="A237" s="62" t="s">
        <v>312</v>
      </c>
      <c r="C237" s="63"/>
      <c r="D237" s="63"/>
      <c r="E237" s="64"/>
      <c r="F237" s="66"/>
      <c r="G237" s="100" t="s">
        <v>12252</v>
      </c>
      <c r="H237" s="63"/>
      <c r="I237" s="67"/>
      <c r="J237" s="68"/>
      <c r="K237" s="68"/>
      <c r="L237" s="67" t="s">
        <v>16400</v>
      </c>
      <c r="M237" s="71"/>
      <c r="N237" s="72">
        <v>3836.191162109375</v>
      </c>
      <c r="O237" s="72">
        <v>8642.1259765625</v>
      </c>
      <c r="P237" s="73"/>
      <c r="Q237" s="74"/>
      <c r="R237" s="74"/>
      <c r="S237" s="84"/>
      <c r="T237" s="84"/>
      <c r="U237" s="84"/>
      <c r="V237" s="84"/>
      <c r="W237" s="50"/>
      <c r="X237" s="50"/>
      <c r="Y237" s="50"/>
      <c r="Z237" s="50"/>
      <c r="AA237" s="49"/>
      <c r="AB237" s="69">
        <v>237</v>
      </c>
      <c r="AC23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37" s="70"/>
      <c r="AE237" s="76">
        <v>1884</v>
      </c>
      <c r="AF237" s="76">
        <v>1795</v>
      </c>
      <c r="AG237" s="76">
        <v>19179</v>
      </c>
      <c r="AH237" s="76">
        <v>51693</v>
      </c>
      <c r="AI237" s="76"/>
      <c r="AJ237" s="76" t="s">
        <v>8738</v>
      </c>
      <c r="AK237" s="76"/>
      <c r="AL237" s="82" t="s">
        <v>11424</v>
      </c>
      <c r="AM237" s="76"/>
      <c r="AN237" s="78">
        <v>43643.887384259258</v>
      </c>
      <c r="AO237" s="76" t="s">
        <v>14075</v>
      </c>
      <c r="AP237" s="82" t="s">
        <v>14310</v>
      </c>
      <c r="AQ237" s="76" t="s">
        <v>66</v>
      </c>
      <c r="AR237" s="2"/>
      <c r="AS237" s="3"/>
      <c r="AT237" s="3"/>
      <c r="AU237" s="3"/>
      <c r="AV237" s="3"/>
    </row>
    <row r="238" spans="1:48" ht="41.45" customHeight="1" x14ac:dyDescent="0.25">
      <c r="A238" s="62" t="s">
        <v>1766</v>
      </c>
      <c r="C238" s="63"/>
      <c r="D238" s="63"/>
      <c r="E238" s="64"/>
      <c r="F238" s="66"/>
      <c r="G238" s="100" t="s">
        <v>12253</v>
      </c>
      <c r="H238" s="63"/>
      <c r="I238" s="67"/>
      <c r="J238" s="68"/>
      <c r="K238" s="68"/>
      <c r="L238" s="67" t="s">
        <v>16401</v>
      </c>
      <c r="M238" s="71"/>
      <c r="N238" s="72">
        <v>1848.2069091796875</v>
      </c>
      <c r="O238" s="72">
        <v>8226.51171875</v>
      </c>
      <c r="P238" s="73"/>
      <c r="Q238" s="74"/>
      <c r="R238" s="74"/>
      <c r="S238" s="84"/>
      <c r="T238" s="84"/>
      <c r="U238" s="84"/>
      <c r="V238" s="84"/>
      <c r="W238" s="50"/>
      <c r="X238" s="50"/>
      <c r="Y238" s="50"/>
      <c r="Z238" s="50"/>
      <c r="AA238" s="49"/>
      <c r="AB238" s="69">
        <v>238</v>
      </c>
      <c r="AC23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38" s="70"/>
      <c r="AE238" s="76">
        <v>520</v>
      </c>
      <c r="AF238" s="76">
        <v>137</v>
      </c>
      <c r="AG238" s="76">
        <v>13597</v>
      </c>
      <c r="AH238" s="76">
        <v>22512</v>
      </c>
      <c r="AI238" s="76"/>
      <c r="AJ238" s="82" t="s">
        <v>8739</v>
      </c>
      <c r="AK238" s="76"/>
      <c r="AL238" s="76"/>
      <c r="AM238" s="76"/>
      <c r="AN238" s="78">
        <v>43850.937002314815</v>
      </c>
      <c r="AO238" s="76" t="s">
        <v>14075</v>
      </c>
      <c r="AP238" s="82" t="s">
        <v>14311</v>
      </c>
      <c r="AQ238" s="76" t="s">
        <v>65</v>
      </c>
      <c r="AR238" s="2"/>
      <c r="AS238" s="3"/>
      <c r="AT238" s="3"/>
      <c r="AU238" s="3"/>
      <c r="AV238" s="3"/>
    </row>
    <row r="239" spans="1:48" ht="41.45" customHeight="1" x14ac:dyDescent="0.25">
      <c r="A239" s="62" t="s">
        <v>313</v>
      </c>
      <c r="C239" s="63"/>
      <c r="D239" s="63"/>
      <c r="E239" s="64"/>
      <c r="F239" s="66"/>
      <c r="G239" s="100" t="s">
        <v>12254</v>
      </c>
      <c r="H239" s="63"/>
      <c r="I239" s="67"/>
      <c r="J239" s="68"/>
      <c r="K239" s="68"/>
      <c r="L239" s="67" t="s">
        <v>16402</v>
      </c>
      <c r="M239" s="71"/>
      <c r="N239" s="72">
        <v>6455.97998046875</v>
      </c>
      <c r="O239" s="72">
        <v>7855.2763671875</v>
      </c>
      <c r="P239" s="73"/>
      <c r="Q239" s="74"/>
      <c r="R239" s="74"/>
      <c r="S239" s="84"/>
      <c r="T239" s="84"/>
      <c r="U239" s="84"/>
      <c r="V239" s="84"/>
      <c r="W239" s="50"/>
      <c r="X239" s="50"/>
      <c r="Y239" s="50"/>
      <c r="Z239" s="50"/>
      <c r="AA239" s="49"/>
      <c r="AB239" s="69">
        <v>239</v>
      </c>
      <c r="AC23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39" s="70"/>
      <c r="AE239" s="76">
        <v>2429</v>
      </c>
      <c r="AF239" s="76">
        <v>685</v>
      </c>
      <c r="AG239" s="76">
        <v>7741</v>
      </c>
      <c r="AH239" s="76">
        <v>3421</v>
      </c>
      <c r="AI239" s="76"/>
      <c r="AJ239" s="76" t="s">
        <v>8740</v>
      </c>
      <c r="AK239" s="76" t="s">
        <v>10487</v>
      </c>
      <c r="AL239" s="82" t="s">
        <v>11425</v>
      </c>
      <c r="AM239" s="76"/>
      <c r="AN239" s="78">
        <v>40358.361875000002</v>
      </c>
      <c r="AO239" s="76" t="s">
        <v>14075</v>
      </c>
      <c r="AP239" s="82" t="s">
        <v>14312</v>
      </c>
      <c r="AQ239" s="76" t="s">
        <v>66</v>
      </c>
      <c r="AR239" s="2"/>
      <c r="AS239" s="3"/>
      <c r="AT239" s="3"/>
      <c r="AU239" s="3"/>
      <c r="AV239" s="3"/>
    </row>
    <row r="240" spans="1:48" ht="41.45" customHeight="1" x14ac:dyDescent="0.25">
      <c r="A240" s="62" t="s">
        <v>600</v>
      </c>
      <c r="C240" s="63"/>
      <c r="D240" s="63"/>
      <c r="E240" s="64"/>
      <c r="F240" s="66"/>
      <c r="G240" s="100" t="s">
        <v>12255</v>
      </c>
      <c r="H240" s="63"/>
      <c r="I240" s="67"/>
      <c r="J240" s="68"/>
      <c r="K240" s="68"/>
      <c r="L240" s="67" t="s">
        <v>16403</v>
      </c>
      <c r="M240" s="71"/>
      <c r="N240" s="72">
        <v>6869.48193359375</v>
      </c>
      <c r="O240" s="72">
        <v>4115.90087890625</v>
      </c>
      <c r="P240" s="73"/>
      <c r="Q240" s="74"/>
      <c r="R240" s="74"/>
      <c r="S240" s="84"/>
      <c r="T240" s="84"/>
      <c r="U240" s="84"/>
      <c r="V240" s="84"/>
      <c r="W240" s="50"/>
      <c r="X240" s="50"/>
      <c r="Y240" s="50"/>
      <c r="Z240" s="50"/>
      <c r="AA240" s="49"/>
      <c r="AB240" s="69">
        <v>240</v>
      </c>
      <c r="AC24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40" s="70"/>
      <c r="AE240" s="76">
        <v>3244</v>
      </c>
      <c r="AF240" s="76">
        <v>3468</v>
      </c>
      <c r="AG240" s="76">
        <v>5978</v>
      </c>
      <c r="AH240" s="76">
        <v>12683</v>
      </c>
      <c r="AI240" s="76"/>
      <c r="AJ240" s="76" t="s">
        <v>8741</v>
      </c>
      <c r="AK240" s="76" t="s">
        <v>10488</v>
      </c>
      <c r="AL240" s="82" t="s">
        <v>11426</v>
      </c>
      <c r="AM240" s="76"/>
      <c r="AN240" s="78">
        <v>44113.828425925924</v>
      </c>
      <c r="AO240" s="76" t="s">
        <v>14075</v>
      </c>
      <c r="AP240" s="82" t="s">
        <v>14313</v>
      </c>
      <c r="AQ240" s="76" t="s">
        <v>66</v>
      </c>
      <c r="AR240" s="2"/>
      <c r="AS240" s="3"/>
      <c r="AT240" s="3"/>
      <c r="AU240" s="3"/>
      <c r="AV240" s="3"/>
    </row>
    <row r="241" spans="1:48" ht="41.45" customHeight="1" x14ac:dyDescent="0.25">
      <c r="A241" s="62" t="s">
        <v>314</v>
      </c>
      <c r="C241" s="63"/>
      <c r="D241" s="63"/>
      <c r="E241" s="64"/>
      <c r="F241" s="66"/>
      <c r="G241" s="100" t="s">
        <v>12256</v>
      </c>
      <c r="H241" s="63"/>
      <c r="I241" s="67"/>
      <c r="J241" s="68"/>
      <c r="K241" s="68"/>
      <c r="L241" s="67" t="s">
        <v>16404</v>
      </c>
      <c r="M241" s="71"/>
      <c r="N241" s="72">
        <v>8047.51220703125</v>
      </c>
      <c r="O241" s="72">
        <v>5484.923828125</v>
      </c>
      <c r="P241" s="73"/>
      <c r="Q241" s="74"/>
      <c r="R241" s="74"/>
      <c r="S241" s="84"/>
      <c r="T241" s="84"/>
      <c r="U241" s="84"/>
      <c r="V241" s="84"/>
      <c r="W241" s="50"/>
      <c r="X241" s="50"/>
      <c r="Y241" s="50"/>
      <c r="Z241" s="50"/>
      <c r="AA241" s="49"/>
      <c r="AB241" s="69">
        <v>241</v>
      </c>
      <c r="AC24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41" s="70"/>
      <c r="AE241" s="76">
        <v>206</v>
      </c>
      <c r="AF241" s="76">
        <v>178</v>
      </c>
      <c r="AG241" s="76">
        <v>4306</v>
      </c>
      <c r="AH241" s="76">
        <v>6047</v>
      </c>
      <c r="AI241" s="76"/>
      <c r="AJ241" s="76" t="s">
        <v>8742</v>
      </c>
      <c r="AK241" s="76" t="s">
        <v>10489</v>
      </c>
      <c r="AL241" s="82" t="s">
        <v>11427</v>
      </c>
      <c r="AM241" s="76"/>
      <c r="AN241" s="78">
        <v>44359.842789351853</v>
      </c>
      <c r="AO241" s="76" t="s">
        <v>14075</v>
      </c>
      <c r="AP241" s="82" t="s">
        <v>14314</v>
      </c>
      <c r="AQ241" s="76" t="s">
        <v>66</v>
      </c>
      <c r="AR241" s="2"/>
      <c r="AS241" s="3"/>
      <c r="AT241" s="3"/>
      <c r="AU241" s="3"/>
      <c r="AV241" s="3"/>
    </row>
    <row r="242" spans="1:48" ht="41.45" customHeight="1" x14ac:dyDescent="0.25">
      <c r="A242" s="62" t="s">
        <v>315</v>
      </c>
      <c r="C242" s="63"/>
      <c r="D242" s="63"/>
      <c r="E242" s="64"/>
      <c r="F242" s="66"/>
      <c r="G242" s="100" t="s">
        <v>12257</v>
      </c>
      <c r="H242" s="63"/>
      <c r="I242" s="67"/>
      <c r="J242" s="68"/>
      <c r="K242" s="68"/>
      <c r="L242" s="67" t="s">
        <v>16405</v>
      </c>
      <c r="M242" s="71"/>
      <c r="N242" s="72">
        <v>3007.613037109375</v>
      </c>
      <c r="O242" s="72">
        <v>2688.040283203125</v>
      </c>
      <c r="P242" s="73"/>
      <c r="Q242" s="74"/>
      <c r="R242" s="74"/>
      <c r="S242" s="84"/>
      <c r="T242" s="84"/>
      <c r="U242" s="84"/>
      <c r="V242" s="84"/>
      <c r="W242" s="50"/>
      <c r="X242" s="50"/>
      <c r="Y242" s="50"/>
      <c r="Z242" s="50"/>
      <c r="AA242" s="49"/>
      <c r="AB242" s="69">
        <v>242</v>
      </c>
      <c r="AC24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42" s="70"/>
      <c r="AE242" s="76">
        <v>359</v>
      </c>
      <c r="AF242" s="76">
        <v>373</v>
      </c>
      <c r="AG242" s="76">
        <v>14409</v>
      </c>
      <c r="AH242" s="76">
        <v>17216</v>
      </c>
      <c r="AI242" s="76"/>
      <c r="AJ242" s="76" t="s">
        <v>8743</v>
      </c>
      <c r="AK242" s="76"/>
      <c r="AL242" s="76"/>
      <c r="AM242" s="76"/>
      <c r="AN242" s="78">
        <v>40919.269826388889</v>
      </c>
      <c r="AO242" s="76" t="s">
        <v>14075</v>
      </c>
      <c r="AP242" s="82" t="s">
        <v>14315</v>
      </c>
      <c r="AQ242" s="76" t="s">
        <v>66</v>
      </c>
      <c r="AR242" s="2"/>
      <c r="AS242" s="3"/>
      <c r="AT242" s="3"/>
      <c r="AU242" s="3"/>
      <c r="AV242" s="3"/>
    </row>
    <row r="243" spans="1:48" ht="41.45" customHeight="1" x14ac:dyDescent="0.25">
      <c r="A243" s="62" t="s">
        <v>1767</v>
      </c>
      <c r="C243" s="63"/>
      <c r="D243" s="63"/>
      <c r="E243" s="64"/>
      <c r="F243" s="66"/>
      <c r="G243" s="100" t="s">
        <v>12258</v>
      </c>
      <c r="H243" s="63"/>
      <c r="I243" s="67"/>
      <c r="J243" s="68"/>
      <c r="K243" s="68"/>
      <c r="L243" s="67" t="s">
        <v>16406</v>
      </c>
      <c r="M243" s="71"/>
      <c r="N243" s="72">
        <v>5402.59423828125</v>
      </c>
      <c r="O243" s="72">
        <v>919.07012939453125</v>
      </c>
      <c r="P243" s="73"/>
      <c r="Q243" s="74"/>
      <c r="R243" s="74"/>
      <c r="S243" s="84"/>
      <c r="T243" s="84"/>
      <c r="U243" s="84"/>
      <c r="V243" s="84"/>
      <c r="W243" s="50"/>
      <c r="X243" s="50"/>
      <c r="Y243" s="50"/>
      <c r="Z243" s="50"/>
      <c r="AA243" s="49"/>
      <c r="AB243" s="69">
        <v>243</v>
      </c>
      <c r="AC24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43" s="70"/>
      <c r="AE243" s="76">
        <v>1056</v>
      </c>
      <c r="AF243" s="76">
        <v>2046</v>
      </c>
      <c r="AG243" s="76">
        <v>20055</v>
      </c>
      <c r="AH243" s="76">
        <v>76573</v>
      </c>
      <c r="AI243" s="76"/>
      <c r="AJ243" s="76" t="s">
        <v>4111</v>
      </c>
      <c r="AK243" s="76" t="s">
        <v>10490</v>
      </c>
      <c r="AL243" s="76"/>
      <c r="AM243" s="76"/>
      <c r="AN243" s="78">
        <v>43905.175671296296</v>
      </c>
      <c r="AO243" s="76" t="s">
        <v>14075</v>
      </c>
      <c r="AP243" s="82" t="s">
        <v>14316</v>
      </c>
      <c r="AQ243" s="76" t="s">
        <v>65</v>
      </c>
      <c r="AR243" s="2"/>
      <c r="AS243" s="3"/>
      <c r="AT243" s="3"/>
      <c r="AU243" s="3"/>
      <c r="AV243" s="3"/>
    </row>
    <row r="244" spans="1:48" ht="41.45" customHeight="1" x14ac:dyDescent="0.25">
      <c r="A244" s="62" t="s">
        <v>316</v>
      </c>
      <c r="C244" s="63"/>
      <c r="D244" s="63"/>
      <c r="E244" s="64"/>
      <c r="F244" s="66"/>
      <c r="G244" s="100" t="s">
        <v>12259</v>
      </c>
      <c r="H244" s="63"/>
      <c r="I244" s="67"/>
      <c r="J244" s="68"/>
      <c r="K244" s="68"/>
      <c r="L244" s="67" t="s">
        <v>16407</v>
      </c>
      <c r="M244" s="71"/>
      <c r="N244" s="72">
        <v>3087.614501953125</v>
      </c>
      <c r="O244" s="72">
        <v>450.61819458007813</v>
      </c>
      <c r="P244" s="73"/>
      <c r="Q244" s="74"/>
      <c r="R244" s="74"/>
      <c r="S244" s="84"/>
      <c r="T244" s="84"/>
      <c r="U244" s="84"/>
      <c r="V244" s="84"/>
      <c r="W244" s="50"/>
      <c r="X244" s="50"/>
      <c r="Y244" s="50"/>
      <c r="Z244" s="50"/>
      <c r="AA244" s="49"/>
      <c r="AB244" s="69">
        <v>244</v>
      </c>
      <c r="AC24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44" s="70"/>
      <c r="AE244" s="76">
        <v>1564</v>
      </c>
      <c r="AF244" s="76">
        <v>577</v>
      </c>
      <c r="AG244" s="76">
        <v>7979</v>
      </c>
      <c r="AH244" s="76">
        <v>14887</v>
      </c>
      <c r="AI244" s="76"/>
      <c r="AJ244" s="76" t="s">
        <v>8744</v>
      </c>
      <c r="AK244" s="76" t="s">
        <v>10491</v>
      </c>
      <c r="AL244" s="76"/>
      <c r="AM244" s="76"/>
      <c r="AN244" s="78">
        <v>40960.239074074074</v>
      </c>
      <c r="AO244" s="76" t="s">
        <v>14075</v>
      </c>
      <c r="AP244" s="82" t="s">
        <v>14317</v>
      </c>
      <c r="AQ244" s="76" t="s">
        <v>66</v>
      </c>
      <c r="AR244" s="2"/>
      <c r="AS244" s="3"/>
      <c r="AT244" s="3"/>
      <c r="AU244" s="3"/>
      <c r="AV244" s="3"/>
    </row>
    <row r="245" spans="1:48" ht="41.45" customHeight="1" x14ac:dyDescent="0.25">
      <c r="A245" s="62" t="s">
        <v>317</v>
      </c>
      <c r="C245" s="63"/>
      <c r="D245" s="63"/>
      <c r="E245" s="64"/>
      <c r="F245" s="66"/>
      <c r="G245" s="100" t="s">
        <v>12260</v>
      </c>
      <c r="H245" s="63"/>
      <c r="I245" s="67"/>
      <c r="J245" s="68"/>
      <c r="K245" s="68"/>
      <c r="L245" s="67" t="s">
        <v>16408</v>
      </c>
      <c r="M245" s="71"/>
      <c r="N245" s="72">
        <v>1429.308349609375</v>
      </c>
      <c r="O245" s="72">
        <v>1098.925048828125</v>
      </c>
      <c r="P245" s="73"/>
      <c r="Q245" s="74"/>
      <c r="R245" s="74"/>
      <c r="S245" s="84"/>
      <c r="T245" s="84"/>
      <c r="U245" s="84"/>
      <c r="V245" s="84"/>
      <c r="W245" s="50"/>
      <c r="X245" s="50"/>
      <c r="Y245" s="50"/>
      <c r="Z245" s="50"/>
      <c r="AA245" s="49"/>
      <c r="AB245" s="69">
        <v>245</v>
      </c>
      <c r="AC24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45" s="70"/>
      <c r="AE245" s="76">
        <v>71</v>
      </c>
      <c r="AF245" s="76">
        <v>665</v>
      </c>
      <c r="AG245" s="76">
        <v>20386</v>
      </c>
      <c r="AH245" s="76">
        <v>21694</v>
      </c>
      <c r="AI245" s="76"/>
      <c r="AJ245" s="76" t="s">
        <v>8745</v>
      </c>
      <c r="AK245" s="76" t="s">
        <v>10492</v>
      </c>
      <c r="AL245" s="76"/>
      <c r="AM245" s="76"/>
      <c r="AN245" s="78">
        <v>41369.719131944446</v>
      </c>
      <c r="AO245" s="76" t="s">
        <v>14075</v>
      </c>
      <c r="AP245" s="82" t="s">
        <v>14318</v>
      </c>
      <c r="AQ245" s="76" t="s">
        <v>66</v>
      </c>
      <c r="AR245" s="2"/>
      <c r="AS245" s="3"/>
      <c r="AT245" s="3"/>
      <c r="AU245" s="3"/>
      <c r="AV245" s="3"/>
    </row>
    <row r="246" spans="1:48" ht="41.45" customHeight="1" x14ac:dyDescent="0.25">
      <c r="A246" s="62" t="s">
        <v>318</v>
      </c>
      <c r="C246" s="63"/>
      <c r="D246" s="63"/>
      <c r="E246" s="64"/>
      <c r="F246" s="66"/>
      <c r="G246" s="100" t="s">
        <v>12261</v>
      </c>
      <c r="H246" s="63"/>
      <c r="I246" s="67"/>
      <c r="J246" s="68"/>
      <c r="K246" s="68"/>
      <c r="L246" s="67" t="s">
        <v>16409</v>
      </c>
      <c r="M246" s="71"/>
      <c r="N246" s="72">
        <v>5214.8134765625</v>
      </c>
      <c r="O246" s="72">
        <v>4678.138671875</v>
      </c>
      <c r="P246" s="73"/>
      <c r="Q246" s="74"/>
      <c r="R246" s="74"/>
      <c r="S246" s="84"/>
      <c r="T246" s="84"/>
      <c r="U246" s="84"/>
      <c r="V246" s="84"/>
      <c r="W246" s="50"/>
      <c r="X246" s="50"/>
      <c r="Y246" s="50"/>
      <c r="Z246" s="50"/>
      <c r="AA246" s="49"/>
      <c r="AB246" s="69">
        <v>246</v>
      </c>
      <c r="AC24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46" s="70"/>
      <c r="AE246" s="76">
        <v>850</v>
      </c>
      <c r="AF246" s="76">
        <v>162</v>
      </c>
      <c r="AG246" s="76">
        <v>1386</v>
      </c>
      <c r="AH246" s="76">
        <v>1382</v>
      </c>
      <c r="AI246" s="76"/>
      <c r="AJ246" s="76" t="s">
        <v>8746</v>
      </c>
      <c r="AK246" s="76"/>
      <c r="AL246" s="76"/>
      <c r="AM246" s="76"/>
      <c r="AN246" s="78">
        <v>44509.327337962961</v>
      </c>
      <c r="AO246" s="76" t="s">
        <v>14075</v>
      </c>
      <c r="AP246" s="82" t="s">
        <v>14319</v>
      </c>
      <c r="AQ246" s="76" t="s">
        <v>66</v>
      </c>
      <c r="AR246" s="2"/>
      <c r="AS246" s="3"/>
      <c r="AT246" s="3"/>
      <c r="AU246" s="3"/>
      <c r="AV246" s="3"/>
    </row>
    <row r="247" spans="1:48" ht="41.45" customHeight="1" x14ac:dyDescent="0.25">
      <c r="A247" s="62" t="s">
        <v>1768</v>
      </c>
      <c r="C247" s="63"/>
      <c r="D247" s="63"/>
      <c r="E247" s="64"/>
      <c r="F247" s="66"/>
      <c r="G247" s="100" t="s">
        <v>12262</v>
      </c>
      <c r="H247" s="63"/>
      <c r="I247" s="67"/>
      <c r="J247" s="68"/>
      <c r="K247" s="68"/>
      <c r="L247" s="67" t="s">
        <v>16410</v>
      </c>
      <c r="M247" s="71"/>
      <c r="N247" s="72">
        <v>3853.495361328125</v>
      </c>
      <c r="O247" s="72">
        <v>1703.810791015625</v>
      </c>
      <c r="P247" s="73"/>
      <c r="Q247" s="74"/>
      <c r="R247" s="74"/>
      <c r="S247" s="84"/>
      <c r="T247" s="84"/>
      <c r="U247" s="84"/>
      <c r="V247" s="84"/>
      <c r="W247" s="50"/>
      <c r="X247" s="50"/>
      <c r="Y247" s="50"/>
      <c r="Z247" s="50"/>
      <c r="AA247" s="49"/>
      <c r="AB247" s="69">
        <v>247</v>
      </c>
      <c r="AC24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47" s="70"/>
      <c r="AE247" s="76">
        <v>1</v>
      </c>
      <c r="AF247" s="76">
        <v>335592</v>
      </c>
      <c r="AG247" s="76">
        <v>4864</v>
      </c>
      <c r="AH247" s="76">
        <v>7408</v>
      </c>
      <c r="AI247" s="76"/>
      <c r="AJ247" s="76" t="s">
        <v>8747</v>
      </c>
      <c r="AK247" s="76" t="s">
        <v>10493</v>
      </c>
      <c r="AL247" s="82" t="s">
        <v>11428</v>
      </c>
      <c r="AM247" s="76"/>
      <c r="AN247" s="78">
        <v>41505.138344907406</v>
      </c>
      <c r="AO247" s="76" t="s">
        <v>14075</v>
      </c>
      <c r="AP247" s="82" t="s">
        <v>14320</v>
      </c>
      <c r="AQ247" s="76" t="s">
        <v>65</v>
      </c>
      <c r="AR247" s="2"/>
      <c r="AS247" s="3"/>
      <c r="AT247" s="3"/>
      <c r="AU247" s="3"/>
      <c r="AV247" s="3"/>
    </row>
    <row r="248" spans="1:48" ht="41.45" customHeight="1" x14ac:dyDescent="0.25">
      <c r="A248" s="62" t="s">
        <v>1769</v>
      </c>
      <c r="C248" s="63"/>
      <c r="D248" s="63"/>
      <c r="E248" s="64"/>
      <c r="F248" s="66"/>
      <c r="G248" s="100" t="s">
        <v>12263</v>
      </c>
      <c r="H248" s="63"/>
      <c r="I248" s="67"/>
      <c r="J248" s="68"/>
      <c r="K248" s="68"/>
      <c r="L248" s="67" t="s">
        <v>16411</v>
      </c>
      <c r="M248" s="71"/>
      <c r="N248" s="72">
        <v>8012.90380859375</v>
      </c>
      <c r="O248" s="72">
        <v>6673.4404296875</v>
      </c>
      <c r="P248" s="73"/>
      <c r="Q248" s="74"/>
      <c r="R248" s="74"/>
      <c r="S248" s="84"/>
      <c r="T248" s="84"/>
      <c r="U248" s="84"/>
      <c r="V248" s="84"/>
      <c r="W248" s="50"/>
      <c r="X248" s="50"/>
      <c r="Y248" s="50"/>
      <c r="Z248" s="50"/>
      <c r="AA248" s="49"/>
      <c r="AB248" s="69">
        <v>248</v>
      </c>
      <c r="AC24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48" s="70"/>
      <c r="AE248" s="76">
        <v>4906</v>
      </c>
      <c r="AF248" s="76">
        <v>4262</v>
      </c>
      <c r="AG248" s="76">
        <v>115</v>
      </c>
      <c r="AH248" s="76">
        <v>454</v>
      </c>
      <c r="AI248" s="76"/>
      <c r="AJ248" s="76" t="s">
        <v>8748</v>
      </c>
      <c r="AK248" s="76" t="s">
        <v>10494</v>
      </c>
      <c r="AL248" s="82" t="s">
        <v>11429</v>
      </c>
      <c r="AM248" s="76"/>
      <c r="AN248" s="78">
        <v>44434.3362037037</v>
      </c>
      <c r="AO248" s="76" t="s">
        <v>14075</v>
      </c>
      <c r="AP248" s="82" t="s">
        <v>14321</v>
      </c>
      <c r="AQ248" s="76" t="s">
        <v>65</v>
      </c>
      <c r="AR248" s="2"/>
      <c r="AS248" s="3"/>
      <c r="AT248" s="3"/>
      <c r="AU248" s="3"/>
      <c r="AV248" s="3"/>
    </row>
    <row r="249" spans="1:48" ht="41.45" customHeight="1" x14ac:dyDescent="0.25">
      <c r="A249" s="62" t="s">
        <v>319</v>
      </c>
      <c r="C249" s="63"/>
      <c r="D249" s="63"/>
      <c r="E249" s="64"/>
      <c r="F249" s="66"/>
      <c r="G249" s="100" t="s">
        <v>12264</v>
      </c>
      <c r="H249" s="63"/>
      <c r="I249" s="67"/>
      <c r="J249" s="68"/>
      <c r="K249" s="68"/>
      <c r="L249" s="67" t="s">
        <v>16412</v>
      </c>
      <c r="M249" s="71"/>
      <c r="N249" s="72">
        <v>4741.29541015625</v>
      </c>
      <c r="O249" s="72">
        <v>2771.771484375</v>
      </c>
      <c r="P249" s="73"/>
      <c r="Q249" s="74"/>
      <c r="R249" s="74"/>
      <c r="S249" s="84"/>
      <c r="T249" s="84"/>
      <c r="U249" s="84"/>
      <c r="V249" s="84"/>
      <c r="W249" s="50"/>
      <c r="X249" s="50"/>
      <c r="Y249" s="50"/>
      <c r="Z249" s="50"/>
      <c r="AA249" s="49"/>
      <c r="AB249" s="69">
        <v>249</v>
      </c>
      <c r="AC24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49" s="70"/>
      <c r="AE249" s="76">
        <v>415</v>
      </c>
      <c r="AF249" s="76">
        <v>1667</v>
      </c>
      <c r="AG249" s="76">
        <v>18555</v>
      </c>
      <c r="AH249" s="76">
        <v>39615</v>
      </c>
      <c r="AI249" s="76"/>
      <c r="AJ249" s="76" t="s">
        <v>8749</v>
      </c>
      <c r="AK249" s="76" t="s">
        <v>10490</v>
      </c>
      <c r="AL249" s="82" t="s">
        <v>11430</v>
      </c>
      <c r="AM249" s="76"/>
      <c r="AN249" s="78">
        <v>42060.226979166669</v>
      </c>
      <c r="AO249" s="76" t="s">
        <v>14075</v>
      </c>
      <c r="AP249" s="82" t="s">
        <v>14322</v>
      </c>
      <c r="AQ249" s="76" t="s">
        <v>66</v>
      </c>
      <c r="AR249" s="2"/>
      <c r="AS249" s="3"/>
      <c r="AT249" s="3"/>
      <c r="AU249" s="3"/>
      <c r="AV249" s="3"/>
    </row>
    <row r="250" spans="1:48" ht="41.45" customHeight="1" x14ac:dyDescent="0.25">
      <c r="A250" s="62" t="s">
        <v>1770</v>
      </c>
      <c r="C250" s="63"/>
      <c r="D250" s="63"/>
      <c r="E250" s="64"/>
      <c r="F250" s="66"/>
      <c r="G250" s="100" t="s">
        <v>12265</v>
      </c>
      <c r="H250" s="63"/>
      <c r="I250" s="67"/>
      <c r="J250" s="68"/>
      <c r="K250" s="68"/>
      <c r="L250" s="67" t="s">
        <v>16413</v>
      </c>
      <c r="M250" s="71"/>
      <c r="N250" s="72">
        <v>5857.251953125</v>
      </c>
      <c r="O250" s="72">
        <v>2533.70166015625</v>
      </c>
      <c r="P250" s="73"/>
      <c r="Q250" s="74"/>
      <c r="R250" s="74"/>
      <c r="S250" s="84"/>
      <c r="T250" s="84"/>
      <c r="U250" s="84"/>
      <c r="V250" s="84"/>
      <c r="W250" s="50"/>
      <c r="X250" s="50"/>
      <c r="Y250" s="50"/>
      <c r="Z250" s="50"/>
      <c r="AA250" s="49"/>
      <c r="AB250" s="69">
        <v>250</v>
      </c>
      <c r="AC25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50" s="70"/>
      <c r="AE250" s="76">
        <v>82</v>
      </c>
      <c r="AF250" s="76">
        <v>3486</v>
      </c>
      <c r="AG250" s="76">
        <v>237</v>
      </c>
      <c r="AH250" s="76">
        <v>691</v>
      </c>
      <c r="AI250" s="76"/>
      <c r="AJ250" s="76" t="s">
        <v>8750</v>
      </c>
      <c r="AK250" s="82" t="s">
        <v>10495</v>
      </c>
      <c r="AL250" s="82" t="s">
        <v>11431</v>
      </c>
      <c r="AM250" s="76"/>
      <c r="AN250" s="78">
        <v>40250.505347222221</v>
      </c>
      <c r="AO250" s="76" t="s">
        <v>14075</v>
      </c>
      <c r="AP250" s="82" t="s">
        <v>14323</v>
      </c>
      <c r="AQ250" s="76" t="s">
        <v>65</v>
      </c>
      <c r="AR250" s="2"/>
      <c r="AS250" s="3"/>
      <c r="AT250" s="3"/>
      <c r="AU250" s="3"/>
      <c r="AV250" s="3"/>
    </row>
    <row r="251" spans="1:48" ht="41.45" customHeight="1" x14ac:dyDescent="0.25">
      <c r="A251" s="62" t="s">
        <v>1771</v>
      </c>
      <c r="C251" s="63"/>
      <c r="D251" s="63"/>
      <c r="E251" s="64"/>
      <c r="F251" s="66"/>
      <c r="G251" s="100" t="s">
        <v>12266</v>
      </c>
      <c r="H251" s="63"/>
      <c r="I251" s="67"/>
      <c r="J251" s="68"/>
      <c r="K251" s="68"/>
      <c r="L251" s="67" t="s">
        <v>16414</v>
      </c>
      <c r="M251" s="71"/>
      <c r="N251" s="72">
        <v>7743.6953125</v>
      </c>
      <c r="O251" s="72">
        <v>1354.4091796875</v>
      </c>
      <c r="P251" s="73"/>
      <c r="Q251" s="74"/>
      <c r="R251" s="74"/>
      <c r="S251" s="84"/>
      <c r="T251" s="84"/>
      <c r="U251" s="84"/>
      <c r="V251" s="84"/>
      <c r="W251" s="50"/>
      <c r="X251" s="50"/>
      <c r="Y251" s="50"/>
      <c r="Z251" s="50"/>
      <c r="AA251" s="49"/>
      <c r="AB251" s="69">
        <v>251</v>
      </c>
      <c r="AC25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51" s="70"/>
      <c r="AE251" s="76">
        <v>145</v>
      </c>
      <c r="AF251" s="76">
        <v>559</v>
      </c>
      <c r="AG251" s="76">
        <v>4197</v>
      </c>
      <c r="AH251" s="76">
        <v>22278</v>
      </c>
      <c r="AI251" s="76"/>
      <c r="AJ251" s="76" t="s">
        <v>8751</v>
      </c>
      <c r="AK251" s="76" t="s">
        <v>10496</v>
      </c>
      <c r="AL251" s="82" t="s">
        <v>11432</v>
      </c>
      <c r="AM251" s="76"/>
      <c r="AN251" s="78">
        <v>43474.01363425926</v>
      </c>
      <c r="AO251" s="76" t="s">
        <v>14075</v>
      </c>
      <c r="AP251" s="82" t="s">
        <v>14324</v>
      </c>
      <c r="AQ251" s="76" t="s">
        <v>65</v>
      </c>
      <c r="AR251" s="2"/>
      <c r="AS251" s="3"/>
      <c r="AT251" s="3"/>
      <c r="AU251" s="3"/>
      <c r="AV251" s="3"/>
    </row>
    <row r="252" spans="1:48" ht="41.45" customHeight="1" x14ac:dyDescent="0.25">
      <c r="A252" s="62" t="s">
        <v>1772</v>
      </c>
      <c r="C252" s="63"/>
      <c r="D252" s="63"/>
      <c r="E252" s="64"/>
      <c r="F252" s="66"/>
      <c r="G252" s="100" t="s">
        <v>12267</v>
      </c>
      <c r="H252" s="63"/>
      <c r="I252" s="67"/>
      <c r="J252" s="68"/>
      <c r="K252" s="68"/>
      <c r="L252" s="67" t="s">
        <v>16415</v>
      </c>
      <c r="M252" s="71"/>
      <c r="N252" s="72">
        <v>4367.81103515625</v>
      </c>
      <c r="O252" s="72">
        <v>3377.198974609375</v>
      </c>
      <c r="P252" s="73"/>
      <c r="Q252" s="74"/>
      <c r="R252" s="74"/>
      <c r="S252" s="84"/>
      <c r="T252" s="84"/>
      <c r="U252" s="84"/>
      <c r="V252" s="84"/>
      <c r="W252" s="50"/>
      <c r="X252" s="50"/>
      <c r="Y252" s="50"/>
      <c r="Z252" s="50"/>
      <c r="AA252" s="49"/>
      <c r="AB252" s="69">
        <v>252</v>
      </c>
      <c r="AC25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52" s="70"/>
      <c r="AE252" s="76">
        <v>142</v>
      </c>
      <c r="AF252" s="76">
        <v>3073</v>
      </c>
      <c r="AG252" s="76">
        <v>15361</v>
      </c>
      <c r="AH252" s="76">
        <v>8999</v>
      </c>
      <c r="AI252" s="76"/>
      <c r="AJ252" s="76" t="s">
        <v>8752</v>
      </c>
      <c r="AK252" s="76"/>
      <c r="AL252" s="82" t="s">
        <v>11433</v>
      </c>
      <c r="AM252" s="76"/>
      <c r="AN252" s="78">
        <v>41359.940868055557</v>
      </c>
      <c r="AO252" s="76" t="s">
        <v>14075</v>
      </c>
      <c r="AP252" s="82" t="s">
        <v>14325</v>
      </c>
      <c r="AQ252" s="76" t="s">
        <v>65</v>
      </c>
      <c r="AR252" s="2"/>
      <c r="AS252" s="3"/>
      <c r="AT252" s="3"/>
      <c r="AU252" s="3"/>
      <c r="AV252" s="3"/>
    </row>
    <row r="253" spans="1:48" ht="41.45" customHeight="1" x14ac:dyDescent="0.25">
      <c r="A253" s="62" t="s">
        <v>320</v>
      </c>
      <c r="C253" s="63"/>
      <c r="D253" s="63"/>
      <c r="E253" s="64"/>
      <c r="F253" s="66"/>
      <c r="G253" s="100" t="s">
        <v>12268</v>
      </c>
      <c r="H253" s="63"/>
      <c r="I253" s="67"/>
      <c r="J253" s="68"/>
      <c r="K253" s="68"/>
      <c r="L253" s="67" t="s">
        <v>16416</v>
      </c>
      <c r="M253" s="71"/>
      <c r="N253" s="72">
        <v>1743.0657958984375</v>
      </c>
      <c r="O253" s="72">
        <v>3620.2890625</v>
      </c>
      <c r="P253" s="73"/>
      <c r="Q253" s="74"/>
      <c r="R253" s="74"/>
      <c r="S253" s="84"/>
      <c r="T253" s="84"/>
      <c r="U253" s="84"/>
      <c r="V253" s="84"/>
      <c r="W253" s="50"/>
      <c r="X253" s="50"/>
      <c r="Y253" s="50"/>
      <c r="Z253" s="50"/>
      <c r="AA253" s="49"/>
      <c r="AB253" s="69">
        <v>253</v>
      </c>
      <c r="AC25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53" s="70"/>
      <c r="AE253" s="76">
        <v>997</v>
      </c>
      <c r="AF253" s="76">
        <v>321</v>
      </c>
      <c r="AG253" s="76">
        <v>253486</v>
      </c>
      <c r="AH253" s="76">
        <v>261366</v>
      </c>
      <c r="AI253" s="76"/>
      <c r="AJ253" s="76" t="s">
        <v>8753</v>
      </c>
      <c r="AK253" s="76"/>
      <c r="AL253" s="82" t="s">
        <v>11434</v>
      </c>
      <c r="AM253" s="76"/>
      <c r="AN253" s="78">
        <v>43375.547430555554</v>
      </c>
      <c r="AO253" s="76" t="s">
        <v>14075</v>
      </c>
      <c r="AP253" s="82" t="s">
        <v>14326</v>
      </c>
      <c r="AQ253" s="76" t="s">
        <v>66</v>
      </c>
      <c r="AR253" s="2"/>
      <c r="AS253" s="3"/>
      <c r="AT253" s="3"/>
      <c r="AU253" s="3"/>
      <c r="AV253" s="3"/>
    </row>
    <row r="254" spans="1:48" ht="41.45" customHeight="1" x14ac:dyDescent="0.25">
      <c r="A254" s="62" t="s">
        <v>321</v>
      </c>
      <c r="C254" s="63"/>
      <c r="D254" s="63"/>
      <c r="E254" s="64"/>
      <c r="F254" s="66"/>
      <c r="G254" s="100" t="s">
        <v>12269</v>
      </c>
      <c r="H254" s="63"/>
      <c r="I254" s="67"/>
      <c r="J254" s="68"/>
      <c r="K254" s="68"/>
      <c r="L254" s="67" t="s">
        <v>16417</v>
      </c>
      <c r="M254" s="71"/>
      <c r="N254" s="72">
        <v>1834.0101318359375</v>
      </c>
      <c r="O254" s="72">
        <v>6486.5498046875</v>
      </c>
      <c r="P254" s="73"/>
      <c r="Q254" s="74"/>
      <c r="R254" s="74"/>
      <c r="S254" s="84"/>
      <c r="T254" s="84"/>
      <c r="U254" s="84"/>
      <c r="V254" s="84"/>
      <c r="W254" s="50"/>
      <c r="X254" s="50"/>
      <c r="Y254" s="50"/>
      <c r="Z254" s="50"/>
      <c r="AA254" s="49"/>
      <c r="AB254" s="69">
        <v>254</v>
      </c>
      <c r="AC25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54" s="70"/>
      <c r="AE254" s="76">
        <v>898</v>
      </c>
      <c r="AF254" s="76">
        <v>41</v>
      </c>
      <c r="AG254" s="76">
        <v>7809</v>
      </c>
      <c r="AH254" s="76">
        <v>17366</v>
      </c>
      <c r="AI254" s="76"/>
      <c r="AJ254" s="76" t="s">
        <v>8754</v>
      </c>
      <c r="AK254" s="76"/>
      <c r="AL254" s="76"/>
      <c r="AM254" s="76"/>
      <c r="AN254" s="78">
        <v>43873.906076388892</v>
      </c>
      <c r="AO254" s="76" t="s">
        <v>14075</v>
      </c>
      <c r="AP254" s="82" t="s">
        <v>14327</v>
      </c>
      <c r="AQ254" s="76" t="s">
        <v>66</v>
      </c>
      <c r="AR254" s="2"/>
      <c r="AS254" s="3"/>
      <c r="AT254" s="3"/>
      <c r="AU254" s="3"/>
      <c r="AV254" s="3"/>
    </row>
    <row r="255" spans="1:48" ht="41.45" customHeight="1" x14ac:dyDescent="0.25">
      <c r="A255" s="62" t="s">
        <v>322</v>
      </c>
      <c r="C255" s="63"/>
      <c r="D255" s="63"/>
      <c r="E255" s="64"/>
      <c r="F255" s="66"/>
      <c r="G255" s="100" t="s">
        <v>12270</v>
      </c>
      <c r="H255" s="63"/>
      <c r="I255" s="67"/>
      <c r="J255" s="68"/>
      <c r="K255" s="68"/>
      <c r="L255" s="67" t="s">
        <v>16418</v>
      </c>
      <c r="M255" s="71"/>
      <c r="N255" s="72">
        <v>4171.21240234375</v>
      </c>
      <c r="O255" s="72">
        <v>9344.861328125</v>
      </c>
      <c r="P255" s="73"/>
      <c r="Q255" s="74"/>
      <c r="R255" s="74"/>
      <c r="S255" s="84"/>
      <c r="T255" s="84"/>
      <c r="U255" s="84"/>
      <c r="V255" s="84"/>
      <c r="W255" s="50"/>
      <c r="X255" s="50"/>
      <c r="Y255" s="50"/>
      <c r="Z255" s="50"/>
      <c r="AA255" s="49"/>
      <c r="AB255" s="69">
        <v>255</v>
      </c>
      <c r="AC25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55" s="70"/>
      <c r="AE255" s="76">
        <v>181</v>
      </c>
      <c r="AF255" s="76">
        <v>61</v>
      </c>
      <c r="AG255" s="76">
        <v>4615</v>
      </c>
      <c r="AH255" s="76">
        <v>37070</v>
      </c>
      <c r="AI255" s="76"/>
      <c r="AJ255" s="76" t="s">
        <v>8755</v>
      </c>
      <c r="AK255" s="76" t="s">
        <v>10363</v>
      </c>
      <c r="AL255" s="76"/>
      <c r="AM255" s="76"/>
      <c r="AN255" s="78">
        <v>43935.704189814816</v>
      </c>
      <c r="AO255" s="76" t="s">
        <v>14075</v>
      </c>
      <c r="AP255" s="82" t="s">
        <v>14328</v>
      </c>
      <c r="AQ255" s="76" t="s">
        <v>66</v>
      </c>
      <c r="AR255" s="2"/>
      <c r="AS255" s="3"/>
      <c r="AT255" s="3"/>
      <c r="AU255" s="3"/>
      <c r="AV255" s="3"/>
    </row>
    <row r="256" spans="1:48" ht="41.45" customHeight="1" x14ac:dyDescent="0.25">
      <c r="A256" s="62" t="s">
        <v>1773</v>
      </c>
      <c r="C256" s="63"/>
      <c r="D256" s="63"/>
      <c r="E256" s="64"/>
      <c r="F256" s="66"/>
      <c r="G256" s="100" t="s">
        <v>12271</v>
      </c>
      <c r="H256" s="63"/>
      <c r="I256" s="67"/>
      <c r="J256" s="68"/>
      <c r="K256" s="68"/>
      <c r="L256" s="67" t="s">
        <v>16419</v>
      </c>
      <c r="M256" s="71"/>
      <c r="N256" s="72">
        <v>5542.99462890625</v>
      </c>
      <c r="O256" s="72">
        <v>8051.39697265625</v>
      </c>
      <c r="P256" s="73"/>
      <c r="Q256" s="74"/>
      <c r="R256" s="74"/>
      <c r="S256" s="84"/>
      <c r="T256" s="84"/>
      <c r="U256" s="84"/>
      <c r="V256" s="84"/>
      <c r="W256" s="50"/>
      <c r="X256" s="50"/>
      <c r="Y256" s="50"/>
      <c r="Z256" s="50"/>
      <c r="AA256" s="49"/>
      <c r="AB256" s="69">
        <v>256</v>
      </c>
      <c r="AC25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56" s="70"/>
      <c r="AE256" s="76">
        <v>206</v>
      </c>
      <c r="AF256" s="76">
        <v>96</v>
      </c>
      <c r="AG256" s="76">
        <v>5352</v>
      </c>
      <c r="AH256" s="76">
        <v>36349</v>
      </c>
      <c r="AI256" s="76"/>
      <c r="AJ256" s="76" t="s">
        <v>8756</v>
      </c>
      <c r="AK256" s="76" t="s">
        <v>10497</v>
      </c>
      <c r="AL256" s="76"/>
      <c r="AM256" s="76"/>
      <c r="AN256" s="78">
        <v>42887.693611111114</v>
      </c>
      <c r="AO256" s="76" t="s">
        <v>14075</v>
      </c>
      <c r="AP256" s="82" t="s">
        <v>14329</v>
      </c>
      <c r="AQ256" s="76" t="s">
        <v>65</v>
      </c>
      <c r="AR256" s="2"/>
      <c r="AS256" s="3"/>
      <c r="AT256" s="3"/>
      <c r="AU256" s="3"/>
      <c r="AV256" s="3"/>
    </row>
    <row r="257" spans="1:48" ht="41.45" customHeight="1" x14ac:dyDescent="0.25">
      <c r="A257" s="62" t="s">
        <v>323</v>
      </c>
      <c r="C257" s="63"/>
      <c r="D257" s="63"/>
      <c r="E257" s="64"/>
      <c r="F257" s="66"/>
      <c r="G257" s="100" t="s">
        <v>12272</v>
      </c>
      <c r="H257" s="63"/>
      <c r="I257" s="67"/>
      <c r="J257" s="68"/>
      <c r="K257" s="68"/>
      <c r="L257" s="67" t="s">
        <v>16420</v>
      </c>
      <c r="M257" s="71"/>
      <c r="N257" s="72">
        <v>5692.96923828125</v>
      </c>
      <c r="O257" s="72">
        <v>2289.750732421875</v>
      </c>
      <c r="P257" s="73"/>
      <c r="Q257" s="74"/>
      <c r="R257" s="74"/>
      <c r="S257" s="84"/>
      <c r="T257" s="84"/>
      <c r="U257" s="84"/>
      <c r="V257" s="84"/>
      <c r="W257" s="50"/>
      <c r="X257" s="50"/>
      <c r="Y257" s="50"/>
      <c r="Z257" s="50"/>
      <c r="AA257" s="49"/>
      <c r="AB257" s="69">
        <v>257</v>
      </c>
      <c r="AC25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57" s="70"/>
      <c r="AE257" s="76">
        <v>178</v>
      </c>
      <c r="AF257" s="76">
        <v>50</v>
      </c>
      <c r="AG257" s="76">
        <v>144485</v>
      </c>
      <c r="AH257" s="76">
        <v>79145</v>
      </c>
      <c r="AI257" s="76"/>
      <c r="AJ257" s="76"/>
      <c r="AK257" s="76"/>
      <c r="AL257" s="76"/>
      <c r="AM257" s="76"/>
      <c r="AN257" s="78">
        <v>43338.661203703705</v>
      </c>
      <c r="AO257" s="76" t="s">
        <v>14075</v>
      </c>
      <c r="AP257" s="82" t="s">
        <v>14330</v>
      </c>
      <c r="AQ257" s="76" t="s">
        <v>66</v>
      </c>
      <c r="AR257" s="2"/>
      <c r="AS257" s="3"/>
      <c r="AT257" s="3"/>
      <c r="AU257" s="3"/>
      <c r="AV257" s="3"/>
    </row>
    <row r="258" spans="1:48" ht="41.45" customHeight="1" x14ac:dyDescent="0.25">
      <c r="A258" s="62" t="s">
        <v>324</v>
      </c>
      <c r="C258" s="63"/>
      <c r="D258" s="63"/>
      <c r="E258" s="64"/>
      <c r="F258" s="66"/>
      <c r="G258" s="100" t="s">
        <v>12273</v>
      </c>
      <c r="H258" s="63"/>
      <c r="I258" s="67"/>
      <c r="J258" s="68"/>
      <c r="K258" s="68"/>
      <c r="L258" s="67" t="s">
        <v>16421</v>
      </c>
      <c r="M258" s="71"/>
      <c r="N258" s="72">
        <v>7568.7734375</v>
      </c>
      <c r="O258" s="72">
        <v>1112.257568359375</v>
      </c>
      <c r="P258" s="73"/>
      <c r="Q258" s="74"/>
      <c r="R258" s="74"/>
      <c r="S258" s="84"/>
      <c r="T258" s="84"/>
      <c r="U258" s="84"/>
      <c r="V258" s="84"/>
      <c r="W258" s="50"/>
      <c r="X258" s="50"/>
      <c r="Y258" s="50"/>
      <c r="Z258" s="50"/>
      <c r="AA258" s="49"/>
      <c r="AB258" s="69">
        <v>258</v>
      </c>
      <c r="AC25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58" s="70"/>
      <c r="AE258" s="76">
        <v>253</v>
      </c>
      <c r="AF258" s="76">
        <v>6</v>
      </c>
      <c r="AG258" s="76">
        <v>4743</v>
      </c>
      <c r="AH258" s="76">
        <v>6311</v>
      </c>
      <c r="AI258" s="76"/>
      <c r="AJ258" s="76" t="s">
        <v>8757</v>
      </c>
      <c r="AK258" s="76"/>
      <c r="AL258" s="76"/>
      <c r="AM258" s="76"/>
      <c r="AN258" s="78">
        <v>42667.970590277779</v>
      </c>
      <c r="AO258" s="76" t="s">
        <v>14075</v>
      </c>
      <c r="AP258" s="82" t="s">
        <v>14331</v>
      </c>
      <c r="AQ258" s="76" t="s">
        <v>66</v>
      </c>
      <c r="AR258" s="2"/>
      <c r="AS258" s="3"/>
      <c r="AT258" s="3"/>
      <c r="AU258" s="3"/>
      <c r="AV258" s="3"/>
    </row>
    <row r="259" spans="1:48" ht="41.45" customHeight="1" x14ac:dyDescent="0.25">
      <c r="A259" s="62" t="s">
        <v>325</v>
      </c>
      <c r="C259" s="63"/>
      <c r="D259" s="63"/>
      <c r="E259" s="64"/>
      <c r="F259" s="66"/>
      <c r="G259" s="100" t="s">
        <v>12274</v>
      </c>
      <c r="H259" s="63"/>
      <c r="I259" s="67"/>
      <c r="J259" s="68"/>
      <c r="K259" s="68"/>
      <c r="L259" s="67" t="s">
        <v>16422</v>
      </c>
      <c r="M259" s="71"/>
      <c r="N259" s="72">
        <v>3576.729248046875</v>
      </c>
      <c r="O259" s="72">
        <v>4024.8701171875</v>
      </c>
      <c r="P259" s="73"/>
      <c r="Q259" s="74"/>
      <c r="R259" s="74"/>
      <c r="S259" s="84"/>
      <c r="T259" s="84"/>
      <c r="U259" s="84"/>
      <c r="V259" s="84"/>
      <c r="W259" s="50"/>
      <c r="X259" s="50"/>
      <c r="Y259" s="50"/>
      <c r="Z259" s="50"/>
      <c r="AA259" s="49"/>
      <c r="AB259" s="69">
        <v>259</v>
      </c>
      <c r="AC25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59" s="70"/>
      <c r="AE259" s="76">
        <v>205</v>
      </c>
      <c r="AF259" s="76">
        <v>133</v>
      </c>
      <c r="AG259" s="76">
        <v>419</v>
      </c>
      <c r="AH259" s="76">
        <v>895</v>
      </c>
      <c r="AI259" s="76"/>
      <c r="AJ259" s="76" t="s">
        <v>8758</v>
      </c>
      <c r="AK259" s="76" t="s">
        <v>10498</v>
      </c>
      <c r="AL259" s="76"/>
      <c r="AM259" s="76"/>
      <c r="AN259" s="78">
        <v>44506.187418981484</v>
      </c>
      <c r="AO259" s="76" t="s">
        <v>14075</v>
      </c>
      <c r="AP259" s="82" t="s">
        <v>14332</v>
      </c>
      <c r="AQ259" s="76" t="s">
        <v>66</v>
      </c>
      <c r="AR259" s="2"/>
      <c r="AS259" s="3"/>
      <c r="AT259" s="3"/>
      <c r="AU259" s="3"/>
      <c r="AV259" s="3"/>
    </row>
    <row r="260" spans="1:48" ht="41.45" customHeight="1" x14ac:dyDescent="0.25">
      <c r="A260" s="62" t="s">
        <v>1774</v>
      </c>
      <c r="C260" s="63"/>
      <c r="D260" s="63"/>
      <c r="E260" s="64"/>
      <c r="F260" s="66"/>
      <c r="G260" s="100" t="s">
        <v>12275</v>
      </c>
      <c r="H260" s="63"/>
      <c r="I260" s="67"/>
      <c r="J260" s="68"/>
      <c r="K260" s="68"/>
      <c r="L260" s="67" t="s">
        <v>16423</v>
      </c>
      <c r="M260" s="71"/>
      <c r="N260" s="72">
        <v>7656.65673828125</v>
      </c>
      <c r="O260" s="72">
        <v>4343.4521484375</v>
      </c>
      <c r="P260" s="73"/>
      <c r="Q260" s="74"/>
      <c r="R260" s="74"/>
      <c r="S260" s="84"/>
      <c r="T260" s="84"/>
      <c r="U260" s="84"/>
      <c r="V260" s="84"/>
      <c r="W260" s="50"/>
      <c r="X260" s="50"/>
      <c r="Y260" s="50"/>
      <c r="Z260" s="50"/>
      <c r="AA260" s="49"/>
      <c r="AB260" s="69">
        <v>260</v>
      </c>
      <c r="AC26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60" s="70"/>
      <c r="AE260" s="76">
        <v>1612</v>
      </c>
      <c r="AF260" s="76">
        <v>4255</v>
      </c>
      <c r="AG260" s="76">
        <v>6655</v>
      </c>
      <c r="AH260" s="76">
        <v>11048</v>
      </c>
      <c r="AI260" s="76"/>
      <c r="AJ260" s="76" t="s">
        <v>8759</v>
      </c>
      <c r="AK260" s="76" t="s">
        <v>10499</v>
      </c>
      <c r="AL260" s="76"/>
      <c r="AM260" s="76"/>
      <c r="AN260" s="78">
        <v>43143.127326388887</v>
      </c>
      <c r="AO260" s="76" t="s">
        <v>14075</v>
      </c>
      <c r="AP260" s="82" t="s">
        <v>14333</v>
      </c>
      <c r="AQ260" s="76" t="s">
        <v>65</v>
      </c>
      <c r="AR260" s="2"/>
      <c r="AS260" s="3"/>
      <c r="AT260" s="3"/>
      <c r="AU260" s="3"/>
      <c r="AV260" s="3"/>
    </row>
    <row r="261" spans="1:48" ht="41.45" customHeight="1" x14ac:dyDescent="0.25">
      <c r="A261" s="62" t="s">
        <v>326</v>
      </c>
      <c r="C261" s="63"/>
      <c r="D261" s="63"/>
      <c r="E261" s="64"/>
      <c r="F261" s="66"/>
      <c r="G261" s="100" t="s">
        <v>12276</v>
      </c>
      <c r="H261" s="63"/>
      <c r="I261" s="67"/>
      <c r="J261" s="68"/>
      <c r="K261" s="68"/>
      <c r="L261" s="67" t="s">
        <v>16424</v>
      </c>
      <c r="M261" s="71"/>
      <c r="N261" s="72">
        <v>8074.7890625</v>
      </c>
      <c r="O261" s="72">
        <v>4232.3544921875</v>
      </c>
      <c r="P261" s="73"/>
      <c r="Q261" s="74"/>
      <c r="R261" s="74"/>
      <c r="S261" s="84"/>
      <c r="T261" s="84"/>
      <c r="U261" s="84"/>
      <c r="V261" s="84"/>
      <c r="W261" s="50"/>
      <c r="X261" s="50"/>
      <c r="Y261" s="50"/>
      <c r="Z261" s="50"/>
      <c r="AA261" s="49"/>
      <c r="AB261" s="69">
        <v>261</v>
      </c>
      <c r="AC26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61" s="70"/>
      <c r="AE261" s="76">
        <v>514</v>
      </c>
      <c r="AF261" s="76">
        <v>134</v>
      </c>
      <c r="AG261" s="76">
        <v>5261</v>
      </c>
      <c r="AH261" s="76">
        <v>1864</v>
      </c>
      <c r="AI261" s="76"/>
      <c r="AJ261" s="76"/>
      <c r="AK261" s="76" t="s">
        <v>10500</v>
      </c>
      <c r="AL261" s="76"/>
      <c r="AM261" s="76"/>
      <c r="AN261" s="78">
        <v>40101.866909722223</v>
      </c>
      <c r="AO261" s="76" t="s">
        <v>14075</v>
      </c>
      <c r="AP261" s="82" t="s">
        <v>14334</v>
      </c>
      <c r="AQ261" s="76" t="s">
        <v>66</v>
      </c>
      <c r="AR261" s="2"/>
      <c r="AS261" s="3"/>
      <c r="AT261" s="3"/>
      <c r="AU261" s="3"/>
      <c r="AV261" s="3"/>
    </row>
    <row r="262" spans="1:48" ht="41.45" customHeight="1" x14ac:dyDescent="0.25">
      <c r="A262" s="62" t="s">
        <v>327</v>
      </c>
      <c r="C262" s="63"/>
      <c r="D262" s="63"/>
      <c r="E262" s="64"/>
      <c r="F262" s="66"/>
      <c r="G262" s="100" t="s">
        <v>12277</v>
      </c>
      <c r="H262" s="63"/>
      <c r="I262" s="67"/>
      <c r="J262" s="68"/>
      <c r="K262" s="68"/>
      <c r="L262" s="67" t="s">
        <v>16425</v>
      </c>
      <c r="M262" s="71"/>
      <c r="N262" s="72">
        <v>2441.284423828125</v>
      </c>
      <c r="O262" s="72">
        <v>987.727783203125</v>
      </c>
      <c r="P262" s="73"/>
      <c r="Q262" s="74"/>
      <c r="R262" s="74"/>
      <c r="S262" s="84"/>
      <c r="T262" s="84"/>
      <c r="U262" s="84"/>
      <c r="V262" s="84"/>
      <c r="W262" s="50"/>
      <c r="X262" s="50"/>
      <c r="Y262" s="50"/>
      <c r="Z262" s="50"/>
      <c r="AA262" s="49"/>
      <c r="AB262" s="69">
        <v>262</v>
      </c>
      <c r="AC26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62" s="70"/>
      <c r="AE262" s="76">
        <v>223</v>
      </c>
      <c r="AF262" s="76">
        <v>3755</v>
      </c>
      <c r="AG262" s="76">
        <v>17555</v>
      </c>
      <c r="AH262" s="76">
        <v>5066</v>
      </c>
      <c r="AI262" s="76"/>
      <c r="AJ262" s="76" t="s">
        <v>8760</v>
      </c>
      <c r="AK262" s="76" t="s">
        <v>10501</v>
      </c>
      <c r="AL262" s="76"/>
      <c r="AM262" s="76"/>
      <c r="AN262" s="78">
        <v>42544.444872685184</v>
      </c>
      <c r="AO262" s="76" t="s">
        <v>14075</v>
      </c>
      <c r="AP262" s="82" t="s">
        <v>14335</v>
      </c>
      <c r="AQ262" s="76" t="s">
        <v>66</v>
      </c>
      <c r="AR262" s="2"/>
      <c r="AS262" s="3"/>
      <c r="AT262" s="3"/>
      <c r="AU262" s="3"/>
      <c r="AV262" s="3"/>
    </row>
    <row r="263" spans="1:48" ht="41.45" customHeight="1" x14ac:dyDescent="0.25">
      <c r="A263" s="62" t="s">
        <v>328</v>
      </c>
      <c r="C263" s="63"/>
      <c r="D263" s="63"/>
      <c r="E263" s="64"/>
      <c r="F263" s="66"/>
      <c r="G263" s="100" t="s">
        <v>12278</v>
      </c>
      <c r="H263" s="63"/>
      <c r="I263" s="67"/>
      <c r="J263" s="68"/>
      <c r="K263" s="68"/>
      <c r="L263" s="67" t="s">
        <v>16426</v>
      </c>
      <c r="M263" s="71"/>
      <c r="N263" s="72">
        <v>3663.951416015625</v>
      </c>
      <c r="O263" s="72">
        <v>8206.0546875</v>
      </c>
      <c r="P263" s="73"/>
      <c r="Q263" s="74"/>
      <c r="R263" s="74"/>
      <c r="S263" s="84"/>
      <c r="T263" s="84"/>
      <c r="U263" s="84"/>
      <c r="V263" s="84"/>
      <c r="W263" s="50"/>
      <c r="X263" s="50"/>
      <c r="Y263" s="50"/>
      <c r="Z263" s="50"/>
      <c r="AA263" s="49"/>
      <c r="AB263" s="69">
        <v>263</v>
      </c>
      <c r="AC26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63" s="70"/>
      <c r="AE263" s="76">
        <v>231</v>
      </c>
      <c r="AF263" s="76">
        <v>1902</v>
      </c>
      <c r="AG263" s="76">
        <v>146520</v>
      </c>
      <c r="AH263" s="76">
        <v>251825</v>
      </c>
      <c r="AI263" s="76"/>
      <c r="AJ263" s="76" t="s">
        <v>8761</v>
      </c>
      <c r="AK263" s="76" t="s">
        <v>10502</v>
      </c>
      <c r="AL263" s="76"/>
      <c r="AM263" s="76"/>
      <c r="AN263" s="78">
        <v>40819.277638888889</v>
      </c>
      <c r="AO263" s="76" t="s">
        <v>14075</v>
      </c>
      <c r="AP263" s="82" t="s">
        <v>14336</v>
      </c>
      <c r="AQ263" s="76" t="s">
        <v>66</v>
      </c>
      <c r="AR263" s="2"/>
      <c r="AS263" s="3"/>
      <c r="AT263" s="3"/>
      <c r="AU263" s="3"/>
      <c r="AV263" s="3"/>
    </row>
    <row r="264" spans="1:48" ht="41.45" customHeight="1" x14ac:dyDescent="0.25">
      <c r="A264" s="62" t="s">
        <v>329</v>
      </c>
      <c r="C264" s="63"/>
      <c r="D264" s="63"/>
      <c r="E264" s="64"/>
      <c r="F264" s="66"/>
      <c r="G264" s="100" t="s">
        <v>12279</v>
      </c>
      <c r="H264" s="63"/>
      <c r="I264" s="67"/>
      <c r="J264" s="68"/>
      <c r="K264" s="68"/>
      <c r="L264" s="67" t="s">
        <v>16427</v>
      </c>
      <c r="M264" s="71"/>
      <c r="N264" s="72">
        <v>3923.956787109375</v>
      </c>
      <c r="O264" s="72">
        <v>4558.12744140625</v>
      </c>
      <c r="P264" s="73"/>
      <c r="Q264" s="74"/>
      <c r="R264" s="74"/>
      <c r="S264" s="84"/>
      <c r="T264" s="84"/>
      <c r="U264" s="84"/>
      <c r="V264" s="84"/>
      <c r="W264" s="50"/>
      <c r="X264" s="50"/>
      <c r="Y264" s="50"/>
      <c r="Z264" s="50"/>
      <c r="AA264" s="49"/>
      <c r="AB264" s="69">
        <v>264</v>
      </c>
      <c r="AC26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64" s="70"/>
      <c r="AE264" s="76">
        <v>520</v>
      </c>
      <c r="AF264" s="76">
        <v>123</v>
      </c>
      <c r="AG264" s="76">
        <v>10718</v>
      </c>
      <c r="AH264" s="76">
        <v>9924</v>
      </c>
      <c r="AI264" s="76"/>
      <c r="AJ264" s="76" t="s">
        <v>8762</v>
      </c>
      <c r="AK264" s="76" t="s">
        <v>10503</v>
      </c>
      <c r="AL264" s="76"/>
      <c r="AM264" s="76"/>
      <c r="AN264" s="78">
        <v>41178.914166666669</v>
      </c>
      <c r="AO264" s="76" t="s">
        <v>14075</v>
      </c>
      <c r="AP264" s="82" t="s">
        <v>14337</v>
      </c>
      <c r="AQ264" s="76" t="s">
        <v>66</v>
      </c>
      <c r="AR264" s="2"/>
      <c r="AS264" s="3"/>
      <c r="AT264" s="3"/>
      <c r="AU264" s="3"/>
      <c r="AV264" s="3"/>
    </row>
    <row r="265" spans="1:48" ht="41.45" customHeight="1" x14ac:dyDescent="0.25">
      <c r="A265" s="62" t="s">
        <v>330</v>
      </c>
      <c r="C265" s="63"/>
      <c r="D265" s="63"/>
      <c r="E265" s="64"/>
      <c r="F265" s="66"/>
      <c r="G265" s="100" t="s">
        <v>12280</v>
      </c>
      <c r="H265" s="63"/>
      <c r="I265" s="67"/>
      <c r="J265" s="68"/>
      <c r="K265" s="68"/>
      <c r="L265" s="67" t="s">
        <v>16428</v>
      </c>
      <c r="M265" s="71"/>
      <c r="N265" s="72">
        <v>6706.9375</v>
      </c>
      <c r="O265" s="72">
        <v>5157.7841796875</v>
      </c>
      <c r="P265" s="73"/>
      <c r="Q265" s="74"/>
      <c r="R265" s="74"/>
      <c r="S265" s="84"/>
      <c r="T265" s="84"/>
      <c r="U265" s="84"/>
      <c r="V265" s="84"/>
      <c r="W265" s="50"/>
      <c r="X265" s="50"/>
      <c r="Y265" s="50"/>
      <c r="Z265" s="50"/>
      <c r="AA265" s="49"/>
      <c r="AB265" s="69">
        <v>265</v>
      </c>
      <c r="AC26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65" s="70"/>
      <c r="AE265" s="76">
        <v>353</v>
      </c>
      <c r="AF265" s="76">
        <v>228</v>
      </c>
      <c r="AG265" s="76">
        <v>5972</v>
      </c>
      <c r="AH265" s="76">
        <v>17924</v>
      </c>
      <c r="AI265" s="76"/>
      <c r="AJ265" s="76"/>
      <c r="AK265" s="76"/>
      <c r="AL265" s="82" t="s">
        <v>11435</v>
      </c>
      <c r="AM265" s="76"/>
      <c r="AN265" s="78">
        <v>40751.577037037037</v>
      </c>
      <c r="AO265" s="76" t="s">
        <v>14075</v>
      </c>
      <c r="AP265" s="82" t="s">
        <v>14338</v>
      </c>
      <c r="AQ265" s="76" t="s">
        <v>66</v>
      </c>
      <c r="AR265" s="2"/>
      <c r="AS265" s="3"/>
      <c r="AT265" s="3"/>
      <c r="AU265" s="3"/>
      <c r="AV265" s="3"/>
    </row>
    <row r="266" spans="1:48" ht="41.45" customHeight="1" x14ac:dyDescent="0.25">
      <c r="A266" s="62" t="s">
        <v>331</v>
      </c>
      <c r="C266" s="63"/>
      <c r="D266" s="63"/>
      <c r="E266" s="64"/>
      <c r="F266" s="66"/>
      <c r="G266" s="100" t="s">
        <v>12281</v>
      </c>
      <c r="H266" s="63"/>
      <c r="I266" s="67"/>
      <c r="J266" s="68"/>
      <c r="K266" s="68"/>
      <c r="L266" s="67" t="s">
        <v>16429</v>
      </c>
      <c r="M266" s="71"/>
      <c r="N266" s="72">
        <v>2018.437744140625</v>
      </c>
      <c r="O266" s="72">
        <v>2845.171142578125</v>
      </c>
      <c r="P266" s="73"/>
      <c r="Q266" s="74"/>
      <c r="R266" s="74"/>
      <c r="S266" s="84"/>
      <c r="T266" s="84"/>
      <c r="U266" s="84"/>
      <c r="V266" s="84"/>
      <c r="W266" s="50"/>
      <c r="X266" s="50"/>
      <c r="Y266" s="50"/>
      <c r="Z266" s="50"/>
      <c r="AA266" s="49"/>
      <c r="AB266" s="69">
        <v>266</v>
      </c>
      <c r="AC26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66" s="70"/>
      <c r="AE266" s="76">
        <v>166</v>
      </c>
      <c r="AF266" s="76">
        <v>130</v>
      </c>
      <c r="AG266" s="76">
        <v>1455</v>
      </c>
      <c r="AH266" s="76">
        <v>2454</v>
      </c>
      <c r="AI266" s="76"/>
      <c r="AJ266" s="76"/>
      <c r="AK266" s="76"/>
      <c r="AL266" s="76"/>
      <c r="AM266" s="76"/>
      <c r="AN266" s="78">
        <v>39990.675567129627</v>
      </c>
      <c r="AO266" s="76" t="s">
        <v>14075</v>
      </c>
      <c r="AP266" s="82" t="s">
        <v>14339</v>
      </c>
      <c r="AQ266" s="76" t="s">
        <v>66</v>
      </c>
      <c r="AR266" s="2"/>
      <c r="AS266" s="3"/>
      <c r="AT266" s="3"/>
      <c r="AU266" s="3"/>
      <c r="AV266" s="3"/>
    </row>
    <row r="267" spans="1:48" ht="41.45" customHeight="1" x14ac:dyDescent="0.25">
      <c r="A267" s="62" t="s">
        <v>1775</v>
      </c>
      <c r="C267" s="63"/>
      <c r="D267" s="63"/>
      <c r="E267" s="64"/>
      <c r="F267" s="66"/>
      <c r="G267" s="100" t="s">
        <v>12282</v>
      </c>
      <c r="H267" s="63"/>
      <c r="I267" s="67"/>
      <c r="J267" s="68"/>
      <c r="K267" s="68"/>
      <c r="L267" s="67" t="s">
        <v>16430</v>
      </c>
      <c r="M267" s="71"/>
      <c r="N267" s="72">
        <v>2730.19384765625</v>
      </c>
      <c r="O267" s="72">
        <v>3256.224609375</v>
      </c>
      <c r="P267" s="73"/>
      <c r="Q267" s="74"/>
      <c r="R267" s="74"/>
      <c r="S267" s="84"/>
      <c r="T267" s="84"/>
      <c r="U267" s="84"/>
      <c r="V267" s="84"/>
      <c r="W267" s="50"/>
      <c r="X267" s="50"/>
      <c r="Y267" s="50"/>
      <c r="Z267" s="50"/>
      <c r="AA267" s="49"/>
      <c r="AB267" s="69">
        <v>267</v>
      </c>
      <c r="AC26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67" s="70"/>
      <c r="AE267" s="76">
        <v>128</v>
      </c>
      <c r="AF267" s="76">
        <v>171684</v>
      </c>
      <c r="AG267" s="76">
        <v>3022</v>
      </c>
      <c r="AH267" s="76">
        <v>4688</v>
      </c>
      <c r="AI267" s="76"/>
      <c r="AJ267" s="76" t="s">
        <v>8763</v>
      </c>
      <c r="AK267" s="76"/>
      <c r="AL267" s="82" t="s">
        <v>11436</v>
      </c>
      <c r="AM267" s="76"/>
      <c r="AN267" s="78">
        <v>42359.912916666668</v>
      </c>
      <c r="AO267" s="76" t="s">
        <v>14075</v>
      </c>
      <c r="AP267" s="82" t="s">
        <v>14340</v>
      </c>
      <c r="AQ267" s="76" t="s">
        <v>65</v>
      </c>
      <c r="AR267" s="2"/>
      <c r="AS267" s="3"/>
      <c r="AT267" s="3"/>
      <c r="AU267" s="3"/>
      <c r="AV267" s="3"/>
    </row>
    <row r="268" spans="1:48" ht="41.45" customHeight="1" x14ac:dyDescent="0.25">
      <c r="A268" s="62" t="s">
        <v>1776</v>
      </c>
      <c r="C268" s="63"/>
      <c r="D268" s="63"/>
      <c r="E268" s="64"/>
      <c r="F268" s="66"/>
      <c r="G268" s="100" t="s">
        <v>12283</v>
      </c>
      <c r="H268" s="63"/>
      <c r="I268" s="67"/>
      <c r="J268" s="68"/>
      <c r="K268" s="68"/>
      <c r="L268" s="67" t="s">
        <v>16431</v>
      </c>
      <c r="M268" s="71"/>
      <c r="N268" s="72">
        <v>2055.392333984375</v>
      </c>
      <c r="O268" s="72">
        <v>3655.247802734375</v>
      </c>
      <c r="P268" s="73"/>
      <c r="Q268" s="74"/>
      <c r="R268" s="74"/>
      <c r="S268" s="84"/>
      <c r="T268" s="84"/>
      <c r="U268" s="84"/>
      <c r="V268" s="84"/>
      <c r="W268" s="50"/>
      <c r="X268" s="50"/>
      <c r="Y268" s="50"/>
      <c r="Z268" s="50"/>
      <c r="AA268" s="49"/>
      <c r="AB268" s="69">
        <v>268</v>
      </c>
      <c r="AC26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68" s="70"/>
      <c r="AE268" s="76">
        <v>11908</v>
      </c>
      <c r="AF268" s="76">
        <v>101044</v>
      </c>
      <c r="AG268" s="76">
        <v>96258</v>
      </c>
      <c r="AH268" s="76">
        <v>52448</v>
      </c>
      <c r="AI268" s="76"/>
      <c r="AJ268" s="76" t="s">
        <v>8764</v>
      </c>
      <c r="AK268" s="76" t="s">
        <v>10504</v>
      </c>
      <c r="AL268" s="82" t="s">
        <v>11437</v>
      </c>
      <c r="AM268" s="76"/>
      <c r="AN268" s="78">
        <v>40149.562372685185</v>
      </c>
      <c r="AO268" s="76" t="s">
        <v>14075</v>
      </c>
      <c r="AP268" s="82" t="s">
        <v>14341</v>
      </c>
      <c r="AQ268" s="76" t="s">
        <v>65</v>
      </c>
      <c r="AR268" s="2"/>
      <c r="AS268" s="3"/>
      <c r="AT268" s="3"/>
      <c r="AU268" s="3"/>
      <c r="AV268" s="3"/>
    </row>
    <row r="269" spans="1:48" ht="41.45" customHeight="1" x14ac:dyDescent="0.25">
      <c r="A269" s="62" t="s">
        <v>332</v>
      </c>
      <c r="C269" s="63"/>
      <c r="D269" s="63"/>
      <c r="E269" s="64"/>
      <c r="F269" s="66"/>
      <c r="G269" s="100" t="s">
        <v>12284</v>
      </c>
      <c r="H269" s="63"/>
      <c r="I269" s="67"/>
      <c r="J269" s="68"/>
      <c r="K269" s="68"/>
      <c r="L269" s="67" t="s">
        <v>16432</v>
      </c>
      <c r="M269" s="71"/>
      <c r="N269" s="72">
        <v>1345.92138671875</v>
      </c>
      <c r="O269" s="72">
        <v>3764.083740234375</v>
      </c>
      <c r="P269" s="73"/>
      <c r="Q269" s="74"/>
      <c r="R269" s="74"/>
      <c r="S269" s="84"/>
      <c r="T269" s="84"/>
      <c r="U269" s="84"/>
      <c r="V269" s="84"/>
      <c r="W269" s="50"/>
      <c r="X269" s="50"/>
      <c r="Y269" s="50"/>
      <c r="Z269" s="50"/>
      <c r="AA269" s="49"/>
      <c r="AB269" s="69">
        <v>269</v>
      </c>
      <c r="AC26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69" s="70"/>
      <c r="AE269" s="76">
        <v>1433</v>
      </c>
      <c r="AF269" s="76">
        <v>1658</v>
      </c>
      <c r="AG269" s="76">
        <v>99700</v>
      </c>
      <c r="AH269" s="76">
        <v>119229</v>
      </c>
      <c r="AI269" s="76"/>
      <c r="AJ269" s="76" t="s">
        <v>8765</v>
      </c>
      <c r="AK269" s="76" t="s">
        <v>10505</v>
      </c>
      <c r="AL269" s="82" t="s">
        <v>11438</v>
      </c>
      <c r="AM269" s="76"/>
      <c r="AN269" s="78">
        <v>42748.602071759262</v>
      </c>
      <c r="AO269" s="76" t="s">
        <v>14075</v>
      </c>
      <c r="AP269" s="82" t="s">
        <v>14342</v>
      </c>
      <c r="AQ269" s="76" t="s">
        <v>66</v>
      </c>
      <c r="AR269" s="2"/>
      <c r="AS269" s="3"/>
      <c r="AT269" s="3"/>
      <c r="AU269" s="3"/>
      <c r="AV269" s="3"/>
    </row>
    <row r="270" spans="1:48" ht="41.45" customHeight="1" x14ac:dyDescent="0.25">
      <c r="A270" s="62" t="s">
        <v>333</v>
      </c>
      <c r="C270" s="63"/>
      <c r="D270" s="63"/>
      <c r="E270" s="64"/>
      <c r="F270" s="66"/>
      <c r="G270" s="100" t="s">
        <v>12285</v>
      </c>
      <c r="H270" s="63"/>
      <c r="I270" s="67"/>
      <c r="J270" s="68"/>
      <c r="K270" s="68"/>
      <c r="L270" s="67" t="s">
        <v>16433</v>
      </c>
      <c r="M270" s="71"/>
      <c r="N270" s="72">
        <v>2134.69189453125</v>
      </c>
      <c r="O270" s="72">
        <v>6118.2607421875</v>
      </c>
      <c r="P270" s="73"/>
      <c r="Q270" s="74"/>
      <c r="R270" s="74"/>
      <c r="S270" s="84"/>
      <c r="T270" s="84"/>
      <c r="U270" s="84"/>
      <c r="V270" s="84"/>
      <c r="W270" s="50"/>
      <c r="X270" s="50"/>
      <c r="Y270" s="50"/>
      <c r="Z270" s="50"/>
      <c r="AA270" s="49"/>
      <c r="AB270" s="69">
        <v>270</v>
      </c>
      <c r="AC27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70" s="70"/>
      <c r="AE270" s="76">
        <v>177</v>
      </c>
      <c r="AF270" s="76">
        <v>56</v>
      </c>
      <c r="AG270" s="76">
        <v>619</v>
      </c>
      <c r="AH270" s="76">
        <v>3767</v>
      </c>
      <c r="AI270" s="76"/>
      <c r="AJ270" s="76" t="s">
        <v>8766</v>
      </c>
      <c r="AK270" s="76"/>
      <c r="AL270" s="76"/>
      <c r="AM270" s="76"/>
      <c r="AN270" s="78">
        <v>44490.656319444446</v>
      </c>
      <c r="AO270" s="76" t="s">
        <v>14075</v>
      </c>
      <c r="AP270" s="82" t="s">
        <v>14343</v>
      </c>
      <c r="AQ270" s="76" t="s">
        <v>66</v>
      </c>
      <c r="AR270" s="2"/>
      <c r="AS270" s="3"/>
      <c r="AT270" s="3"/>
      <c r="AU270" s="3"/>
      <c r="AV270" s="3"/>
    </row>
    <row r="271" spans="1:48" ht="41.45" customHeight="1" x14ac:dyDescent="0.25">
      <c r="A271" s="62" t="s">
        <v>334</v>
      </c>
      <c r="C271" s="63"/>
      <c r="D271" s="63"/>
      <c r="E271" s="64"/>
      <c r="F271" s="66"/>
      <c r="G271" s="100" t="s">
        <v>12286</v>
      </c>
      <c r="H271" s="63"/>
      <c r="I271" s="67"/>
      <c r="J271" s="68"/>
      <c r="K271" s="68"/>
      <c r="L271" s="67" t="s">
        <v>16434</v>
      </c>
      <c r="M271" s="71"/>
      <c r="N271" s="72">
        <v>3487.36474609375</v>
      </c>
      <c r="O271" s="72">
        <v>1795.017822265625</v>
      </c>
      <c r="P271" s="73"/>
      <c r="Q271" s="74"/>
      <c r="R271" s="74"/>
      <c r="S271" s="84"/>
      <c r="T271" s="84"/>
      <c r="U271" s="84"/>
      <c r="V271" s="84"/>
      <c r="W271" s="50"/>
      <c r="X271" s="50"/>
      <c r="Y271" s="50"/>
      <c r="Z271" s="50"/>
      <c r="AA271" s="49"/>
      <c r="AB271" s="69">
        <v>271</v>
      </c>
      <c r="AC27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71" s="70"/>
      <c r="AE271" s="76">
        <v>215</v>
      </c>
      <c r="AF271" s="76">
        <v>239</v>
      </c>
      <c r="AG271" s="76">
        <v>6442</v>
      </c>
      <c r="AH271" s="76">
        <v>2265</v>
      </c>
      <c r="AI271" s="76"/>
      <c r="AJ271" s="76" t="s">
        <v>8767</v>
      </c>
      <c r="AK271" s="76" t="s">
        <v>10506</v>
      </c>
      <c r="AL271" s="82" t="s">
        <v>11439</v>
      </c>
      <c r="AM271" s="76"/>
      <c r="AN271" s="78">
        <v>43253.539490740739</v>
      </c>
      <c r="AO271" s="76" t="s">
        <v>14075</v>
      </c>
      <c r="AP271" s="82" t="s">
        <v>14344</v>
      </c>
      <c r="AQ271" s="76" t="s">
        <v>66</v>
      </c>
      <c r="AR271" s="2"/>
      <c r="AS271" s="3"/>
      <c r="AT271" s="3"/>
      <c r="AU271" s="3"/>
      <c r="AV271" s="3"/>
    </row>
    <row r="272" spans="1:48" ht="41.45" customHeight="1" x14ac:dyDescent="0.25">
      <c r="A272" s="62" t="s">
        <v>335</v>
      </c>
      <c r="C272" s="63"/>
      <c r="D272" s="63"/>
      <c r="E272" s="64"/>
      <c r="F272" s="66"/>
      <c r="G272" s="100" t="s">
        <v>12287</v>
      </c>
      <c r="H272" s="63"/>
      <c r="I272" s="67"/>
      <c r="J272" s="68"/>
      <c r="K272" s="68"/>
      <c r="L272" s="67" t="s">
        <v>16435</v>
      </c>
      <c r="M272" s="71"/>
      <c r="N272" s="72">
        <v>7193.0703125</v>
      </c>
      <c r="O272" s="72">
        <v>1165.4788818359375</v>
      </c>
      <c r="P272" s="73"/>
      <c r="Q272" s="74"/>
      <c r="R272" s="74"/>
      <c r="S272" s="84"/>
      <c r="T272" s="84"/>
      <c r="U272" s="84"/>
      <c r="V272" s="84"/>
      <c r="W272" s="50"/>
      <c r="X272" s="50"/>
      <c r="Y272" s="50"/>
      <c r="Z272" s="50"/>
      <c r="AA272" s="49"/>
      <c r="AB272" s="69">
        <v>272</v>
      </c>
      <c r="AC27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72" s="70"/>
      <c r="AE272" s="76">
        <v>218</v>
      </c>
      <c r="AF272" s="76">
        <v>63</v>
      </c>
      <c r="AG272" s="76">
        <v>14073</v>
      </c>
      <c r="AH272" s="76">
        <v>20353</v>
      </c>
      <c r="AI272" s="76"/>
      <c r="AJ272" s="76" t="s">
        <v>8768</v>
      </c>
      <c r="AK272" s="76" t="s">
        <v>10507</v>
      </c>
      <c r="AL272" s="76"/>
      <c r="AM272" s="76"/>
      <c r="AN272" s="78">
        <v>43172.507164351853</v>
      </c>
      <c r="AO272" s="76" t="s">
        <v>14075</v>
      </c>
      <c r="AP272" s="82" t="s">
        <v>14345</v>
      </c>
      <c r="AQ272" s="76" t="s">
        <v>66</v>
      </c>
      <c r="AR272" s="2"/>
      <c r="AS272" s="3"/>
      <c r="AT272" s="3"/>
      <c r="AU272" s="3"/>
      <c r="AV272" s="3"/>
    </row>
    <row r="273" spans="1:48" ht="41.45" customHeight="1" x14ac:dyDescent="0.25">
      <c r="A273" s="62" t="s">
        <v>336</v>
      </c>
      <c r="C273" s="63"/>
      <c r="D273" s="63"/>
      <c r="E273" s="64"/>
      <c r="F273" s="66"/>
      <c r="G273" s="100" t="s">
        <v>12288</v>
      </c>
      <c r="H273" s="63"/>
      <c r="I273" s="67"/>
      <c r="J273" s="68"/>
      <c r="K273" s="68"/>
      <c r="L273" s="67" t="s">
        <v>16436</v>
      </c>
      <c r="M273" s="71"/>
      <c r="N273" s="72">
        <v>4112.1181640625</v>
      </c>
      <c r="O273" s="72">
        <v>3295.5791015625</v>
      </c>
      <c r="P273" s="73"/>
      <c r="Q273" s="74"/>
      <c r="R273" s="74"/>
      <c r="S273" s="84"/>
      <c r="T273" s="84"/>
      <c r="U273" s="84"/>
      <c r="V273" s="84"/>
      <c r="W273" s="50"/>
      <c r="X273" s="50"/>
      <c r="Y273" s="50"/>
      <c r="Z273" s="50"/>
      <c r="AA273" s="49"/>
      <c r="AB273" s="69">
        <v>273</v>
      </c>
      <c r="AC27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73" s="70"/>
      <c r="AE273" s="76">
        <v>70</v>
      </c>
      <c r="AF273" s="76">
        <v>1</v>
      </c>
      <c r="AG273" s="76">
        <v>4</v>
      </c>
      <c r="AH273" s="76">
        <v>36</v>
      </c>
      <c r="AI273" s="76"/>
      <c r="AJ273" s="82" t="s">
        <v>8769</v>
      </c>
      <c r="AK273" s="76"/>
      <c r="AL273" s="76"/>
      <c r="AM273" s="76"/>
      <c r="AN273" s="78">
        <v>44439.589143518519</v>
      </c>
      <c r="AO273" s="76" t="s">
        <v>14075</v>
      </c>
      <c r="AP273" s="82" t="s">
        <v>14346</v>
      </c>
      <c r="AQ273" s="76" t="s">
        <v>66</v>
      </c>
      <c r="AR273" s="2"/>
      <c r="AS273" s="3"/>
      <c r="AT273" s="3"/>
      <c r="AU273" s="3"/>
      <c r="AV273" s="3"/>
    </row>
    <row r="274" spans="1:48" ht="41.45" customHeight="1" x14ac:dyDescent="0.25">
      <c r="A274" s="62" t="s">
        <v>1777</v>
      </c>
      <c r="C274" s="63"/>
      <c r="D274" s="63"/>
      <c r="E274" s="64"/>
      <c r="F274" s="66"/>
      <c r="G274" s="100" t="s">
        <v>12289</v>
      </c>
      <c r="H274" s="63"/>
      <c r="I274" s="67"/>
      <c r="J274" s="68"/>
      <c r="K274" s="68"/>
      <c r="L274" s="67" t="s">
        <v>16437</v>
      </c>
      <c r="M274" s="71"/>
      <c r="N274" s="72">
        <v>6602.0087890625</v>
      </c>
      <c r="O274" s="72">
        <v>1415.587646484375</v>
      </c>
      <c r="P274" s="73"/>
      <c r="Q274" s="74"/>
      <c r="R274" s="74"/>
      <c r="S274" s="84"/>
      <c r="T274" s="84"/>
      <c r="U274" s="84"/>
      <c r="V274" s="84"/>
      <c r="W274" s="50"/>
      <c r="X274" s="50"/>
      <c r="Y274" s="50"/>
      <c r="Z274" s="50"/>
      <c r="AA274" s="49"/>
      <c r="AB274" s="69">
        <v>274</v>
      </c>
      <c r="AC27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74" s="70"/>
      <c r="AE274" s="76">
        <v>464</v>
      </c>
      <c r="AF274" s="76">
        <v>74</v>
      </c>
      <c r="AG274" s="76">
        <v>1009</v>
      </c>
      <c r="AH274" s="76">
        <v>1160</v>
      </c>
      <c r="AI274" s="76"/>
      <c r="AJ274" s="76"/>
      <c r="AK274" s="76" t="s">
        <v>10508</v>
      </c>
      <c r="AL274" s="76"/>
      <c r="AM274" s="76"/>
      <c r="AN274" s="78">
        <v>42001.60601851852</v>
      </c>
      <c r="AO274" s="76" t="s">
        <v>14075</v>
      </c>
      <c r="AP274" s="82" t="s">
        <v>14347</v>
      </c>
      <c r="AQ274" s="76" t="s">
        <v>65</v>
      </c>
      <c r="AR274" s="2"/>
      <c r="AS274" s="3"/>
      <c r="AT274" s="3"/>
      <c r="AU274" s="3"/>
      <c r="AV274" s="3"/>
    </row>
    <row r="275" spans="1:48" ht="41.45" customHeight="1" x14ac:dyDescent="0.25">
      <c r="A275" s="62" t="s">
        <v>337</v>
      </c>
      <c r="C275" s="63"/>
      <c r="D275" s="63"/>
      <c r="E275" s="64"/>
      <c r="F275" s="66"/>
      <c r="G275" s="100" t="s">
        <v>12290</v>
      </c>
      <c r="H275" s="63"/>
      <c r="I275" s="67"/>
      <c r="J275" s="68"/>
      <c r="K275" s="68"/>
      <c r="L275" s="67" t="s">
        <v>16438</v>
      </c>
      <c r="M275" s="71"/>
      <c r="N275" s="72">
        <v>3478.086181640625</v>
      </c>
      <c r="O275" s="72">
        <v>1716.8944091796875</v>
      </c>
      <c r="P275" s="73"/>
      <c r="Q275" s="74"/>
      <c r="R275" s="74"/>
      <c r="S275" s="84"/>
      <c r="T275" s="84"/>
      <c r="U275" s="84"/>
      <c r="V275" s="84"/>
      <c r="W275" s="50"/>
      <c r="X275" s="50"/>
      <c r="Y275" s="50"/>
      <c r="Z275" s="50"/>
      <c r="AA275" s="49"/>
      <c r="AB275" s="69">
        <v>275</v>
      </c>
      <c r="AC27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75" s="70"/>
      <c r="AE275" s="76">
        <v>88</v>
      </c>
      <c r="AF275" s="76">
        <v>220</v>
      </c>
      <c r="AG275" s="76">
        <v>1216</v>
      </c>
      <c r="AH275" s="76">
        <v>386</v>
      </c>
      <c r="AI275" s="76"/>
      <c r="AJ275" s="76" t="s">
        <v>8770</v>
      </c>
      <c r="AK275" s="76"/>
      <c r="AL275" s="76"/>
      <c r="AM275" s="76"/>
      <c r="AN275" s="78">
        <v>44008.172534722224</v>
      </c>
      <c r="AO275" s="76" t="s">
        <v>14075</v>
      </c>
      <c r="AP275" s="82" t="s">
        <v>14348</v>
      </c>
      <c r="AQ275" s="76" t="s">
        <v>66</v>
      </c>
      <c r="AR275" s="2"/>
      <c r="AS275" s="3"/>
      <c r="AT275" s="3"/>
      <c r="AU275" s="3"/>
      <c r="AV275" s="3"/>
    </row>
    <row r="276" spans="1:48" ht="41.45" customHeight="1" x14ac:dyDescent="0.25">
      <c r="A276" s="62" t="s">
        <v>1778</v>
      </c>
      <c r="C276" s="63"/>
      <c r="D276" s="63"/>
      <c r="E276" s="64"/>
      <c r="F276" s="66"/>
      <c r="G276" s="100" t="s">
        <v>12291</v>
      </c>
      <c r="H276" s="63"/>
      <c r="I276" s="67"/>
      <c r="J276" s="68"/>
      <c r="K276" s="68"/>
      <c r="L276" s="67" t="s">
        <v>16439</v>
      </c>
      <c r="M276" s="71"/>
      <c r="N276" s="72">
        <v>2178.34814453125</v>
      </c>
      <c r="O276" s="72">
        <v>603.11572265625</v>
      </c>
      <c r="P276" s="73"/>
      <c r="Q276" s="74"/>
      <c r="R276" s="74"/>
      <c r="S276" s="84"/>
      <c r="T276" s="84"/>
      <c r="U276" s="84"/>
      <c r="V276" s="84"/>
      <c r="W276" s="50"/>
      <c r="X276" s="50"/>
      <c r="Y276" s="50"/>
      <c r="Z276" s="50"/>
      <c r="AA276" s="49"/>
      <c r="AB276" s="69">
        <v>276</v>
      </c>
      <c r="AC27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76" s="70"/>
      <c r="AE276" s="76">
        <v>305</v>
      </c>
      <c r="AF276" s="76">
        <v>336482</v>
      </c>
      <c r="AG276" s="76">
        <v>16400</v>
      </c>
      <c r="AH276" s="76">
        <v>18212</v>
      </c>
      <c r="AI276" s="76"/>
      <c r="AJ276" s="76" t="s">
        <v>8771</v>
      </c>
      <c r="AK276" s="76" t="s">
        <v>10509</v>
      </c>
      <c r="AL276" s="82" t="s">
        <v>11440</v>
      </c>
      <c r="AM276" s="76"/>
      <c r="AN276" s="78">
        <v>40023.839745370373</v>
      </c>
      <c r="AO276" s="76" t="s">
        <v>14075</v>
      </c>
      <c r="AP276" s="82" t="s">
        <v>14349</v>
      </c>
      <c r="AQ276" s="76" t="s">
        <v>65</v>
      </c>
      <c r="AR276" s="2"/>
      <c r="AS276" s="3"/>
      <c r="AT276" s="3"/>
      <c r="AU276" s="3"/>
      <c r="AV276" s="3"/>
    </row>
    <row r="277" spans="1:48" ht="41.45" customHeight="1" x14ac:dyDescent="0.25">
      <c r="A277" s="62" t="s">
        <v>338</v>
      </c>
      <c r="C277" s="63"/>
      <c r="D277" s="63"/>
      <c r="E277" s="64"/>
      <c r="F277" s="66"/>
      <c r="G277" s="100" t="s">
        <v>12292</v>
      </c>
      <c r="H277" s="63"/>
      <c r="I277" s="67"/>
      <c r="J277" s="68"/>
      <c r="K277" s="68"/>
      <c r="L277" s="67" t="s">
        <v>16440</v>
      </c>
      <c r="M277" s="71"/>
      <c r="N277" s="72">
        <v>3491.56103515625</v>
      </c>
      <c r="O277" s="72">
        <v>2696.354248046875</v>
      </c>
      <c r="P277" s="73"/>
      <c r="Q277" s="74"/>
      <c r="R277" s="74"/>
      <c r="S277" s="84"/>
      <c r="T277" s="84"/>
      <c r="U277" s="84"/>
      <c r="V277" s="84"/>
      <c r="W277" s="50"/>
      <c r="X277" s="50"/>
      <c r="Y277" s="50"/>
      <c r="Z277" s="50"/>
      <c r="AA277" s="49"/>
      <c r="AB277" s="69">
        <v>277</v>
      </c>
      <c r="AC27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77" s="70"/>
      <c r="AE277" s="76">
        <v>89</v>
      </c>
      <c r="AF277" s="76">
        <v>27</v>
      </c>
      <c r="AG277" s="76">
        <v>1154</v>
      </c>
      <c r="AH277" s="76">
        <v>6148</v>
      </c>
      <c r="AI277" s="76"/>
      <c r="AJ277" s="76"/>
      <c r="AK277" s="76"/>
      <c r="AL277" s="76"/>
      <c r="AM277" s="76"/>
      <c r="AN277" s="78">
        <v>43244.282210648147</v>
      </c>
      <c r="AO277" s="76" t="s">
        <v>14075</v>
      </c>
      <c r="AP277" s="82" t="s">
        <v>14350</v>
      </c>
      <c r="AQ277" s="76" t="s">
        <v>66</v>
      </c>
      <c r="AR277" s="2"/>
      <c r="AS277" s="3"/>
      <c r="AT277" s="3"/>
      <c r="AU277" s="3"/>
      <c r="AV277" s="3"/>
    </row>
    <row r="278" spans="1:48" ht="41.45" customHeight="1" x14ac:dyDescent="0.25">
      <c r="A278" s="62" t="s">
        <v>339</v>
      </c>
      <c r="C278" s="63"/>
      <c r="D278" s="63"/>
      <c r="E278" s="64"/>
      <c r="F278" s="66"/>
      <c r="G278" s="100" t="s">
        <v>12293</v>
      </c>
      <c r="H278" s="63"/>
      <c r="I278" s="67"/>
      <c r="J278" s="68"/>
      <c r="K278" s="68"/>
      <c r="L278" s="67" t="s">
        <v>16441</v>
      </c>
      <c r="M278" s="71"/>
      <c r="N278" s="72">
        <v>1264.71142578125</v>
      </c>
      <c r="O278" s="72">
        <v>1433.210205078125</v>
      </c>
      <c r="P278" s="73"/>
      <c r="Q278" s="74"/>
      <c r="R278" s="74"/>
      <c r="S278" s="84"/>
      <c r="T278" s="84"/>
      <c r="U278" s="84"/>
      <c r="V278" s="84"/>
      <c r="W278" s="50"/>
      <c r="X278" s="50"/>
      <c r="Y278" s="50"/>
      <c r="Z278" s="50"/>
      <c r="AA278" s="49"/>
      <c r="AB278" s="69">
        <v>278</v>
      </c>
      <c r="AC27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78" s="70"/>
      <c r="AE278" s="76">
        <v>265</v>
      </c>
      <c r="AF278" s="76">
        <v>431</v>
      </c>
      <c r="AG278" s="76">
        <v>280439</v>
      </c>
      <c r="AH278" s="76">
        <v>77286</v>
      </c>
      <c r="AI278" s="76"/>
      <c r="AJ278" s="76" t="s">
        <v>8772</v>
      </c>
      <c r="AK278" s="76" t="s">
        <v>10510</v>
      </c>
      <c r="AL278" s="76"/>
      <c r="AM278" s="76"/>
      <c r="AN278" s="78">
        <v>41176.577314814815</v>
      </c>
      <c r="AO278" s="76" t="s">
        <v>14075</v>
      </c>
      <c r="AP278" s="82" t="s">
        <v>14351</v>
      </c>
      <c r="AQ278" s="76" t="s">
        <v>66</v>
      </c>
      <c r="AR278" s="2"/>
      <c r="AS278" s="3"/>
      <c r="AT278" s="3"/>
      <c r="AU278" s="3"/>
      <c r="AV278" s="3"/>
    </row>
    <row r="279" spans="1:48" ht="41.45" customHeight="1" x14ac:dyDescent="0.25">
      <c r="A279" s="62" t="s">
        <v>340</v>
      </c>
      <c r="C279" s="63"/>
      <c r="D279" s="63"/>
      <c r="E279" s="64"/>
      <c r="F279" s="66"/>
      <c r="G279" s="100" t="s">
        <v>12294</v>
      </c>
      <c r="H279" s="63"/>
      <c r="I279" s="67"/>
      <c r="J279" s="68"/>
      <c r="K279" s="68"/>
      <c r="L279" s="67" t="s">
        <v>16442</v>
      </c>
      <c r="M279" s="71"/>
      <c r="N279" s="72">
        <v>8204.3896484375</v>
      </c>
      <c r="O279" s="72">
        <v>2968.96240234375</v>
      </c>
      <c r="P279" s="73"/>
      <c r="Q279" s="74"/>
      <c r="R279" s="74"/>
      <c r="S279" s="84"/>
      <c r="T279" s="84"/>
      <c r="U279" s="84"/>
      <c r="V279" s="84"/>
      <c r="W279" s="50"/>
      <c r="X279" s="50"/>
      <c r="Y279" s="50"/>
      <c r="Z279" s="50"/>
      <c r="AA279" s="49"/>
      <c r="AB279" s="69">
        <v>279</v>
      </c>
      <c r="AC27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79" s="70"/>
      <c r="AE279" s="76">
        <v>1</v>
      </c>
      <c r="AF279" s="76">
        <v>0</v>
      </c>
      <c r="AG279" s="76">
        <v>5</v>
      </c>
      <c r="AH279" s="76">
        <v>0</v>
      </c>
      <c r="AI279" s="76"/>
      <c r="AJ279" s="76"/>
      <c r="AK279" s="76" t="s">
        <v>10511</v>
      </c>
      <c r="AL279" s="76"/>
      <c r="AM279" s="76"/>
      <c r="AN279" s="78">
        <v>44504.449155092596</v>
      </c>
      <c r="AO279" s="76" t="s">
        <v>14075</v>
      </c>
      <c r="AP279" s="82" t="s">
        <v>14352</v>
      </c>
      <c r="AQ279" s="76" t="s">
        <v>66</v>
      </c>
      <c r="AR279" s="2"/>
      <c r="AS279" s="3"/>
      <c r="AT279" s="3"/>
      <c r="AU279" s="3"/>
      <c r="AV279" s="3"/>
    </row>
    <row r="280" spans="1:48" ht="41.45" customHeight="1" x14ac:dyDescent="0.25">
      <c r="A280" s="62" t="s">
        <v>341</v>
      </c>
      <c r="C280" s="63"/>
      <c r="D280" s="63"/>
      <c r="E280" s="64"/>
      <c r="F280" s="66"/>
      <c r="G280" s="100" t="s">
        <v>12295</v>
      </c>
      <c r="H280" s="63"/>
      <c r="I280" s="67"/>
      <c r="J280" s="68"/>
      <c r="K280" s="68"/>
      <c r="L280" s="67" t="s">
        <v>16443</v>
      </c>
      <c r="M280" s="71"/>
      <c r="N280" s="72">
        <v>4562.08251953125</v>
      </c>
      <c r="O280" s="72">
        <v>2133.623291015625</v>
      </c>
      <c r="P280" s="73"/>
      <c r="Q280" s="74"/>
      <c r="R280" s="74"/>
      <c r="S280" s="84"/>
      <c r="T280" s="84"/>
      <c r="U280" s="84"/>
      <c r="V280" s="84"/>
      <c r="W280" s="50"/>
      <c r="X280" s="50"/>
      <c r="Y280" s="50"/>
      <c r="Z280" s="50"/>
      <c r="AA280" s="49"/>
      <c r="AB280" s="69">
        <v>280</v>
      </c>
      <c r="AC28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80" s="70"/>
      <c r="AE280" s="76">
        <v>167</v>
      </c>
      <c r="AF280" s="76">
        <v>23</v>
      </c>
      <c r="AG280" s="76">
        <v>783</v>
      </c>
      <c r="AH280" s="76">
        <v>2984</v>
      </c>
      <c r="AI280" s="76"/>
      <c r="AJ280" s="76" t="s">
        <v>8773</v>
      </c>
      <c r="AK280" s="76"/>
      <c r="AL280" s="76"/>
      <c r="AM280" s="76"/>
      <c r="AN280" s="78">
        <v>44099.302442129629</v>
      </c>
      <c r="AO280" s="76" t="s">
        <v>14075</v>
      </c>
      <c r="AP280" s="82" t="s">
        <v>14353</v>
      </c>
      <c r="AQ280" s="76" t="s">
        <v>66</v>
      </c>
      <c r="AR280" s="2"/>
      <c r="AS280" s="3"/>
      <c r="AT280" s="3"/>
      <c r="AU280" s="3"/>
      <c r="AV280" s="3"/>
    </row>
    <row r="281" spans="1:48" ht="41.45" customHeight="1" x14ac:dyDescent="0.25">
      <c r="A281" s="62" t="s">
        <v>1779</v>
      </c>
      <c r="C281" s="63"/>
      <c r="D281" s="63"/>
      <c r="E281" s="64"/>
      <c r="F281" s="66"/>
      <c r="G281" s="100" t="s">
        <v>12296</v>
      </c>
      <c r="H281" s="63"/>
      <c r="I281" s="67"/>
      <c r="J281" s="68"/>
      <c r="K281" s="68"/>
      <c r="L281" s="67" t="s">
        <v>16444</v>
      </c>
      <c r="M281" s="71"/>
      <c r="N281" s="72">
        <v>6386.134765625</v>
      </c>
      <c r="O281" s="72">
        <v>681.16717529296875</v>
      </c>
      <c r="P281" s="73"/>
      <c r="Q281" s="74"/>
      <c r="R281" s="74"/>
      <c r="S281" s="84"/>
      <c r="T281" s="84"/>
      <c r="U281" s="84"/>
      <c r="V281" s="84"/>
      <c r="W281" s="50"/>
      <c r="X281" s="50"/>
      <c r="Y281" s="50"/>
      <c r="Z281" s="50"/>
      <c r="AA281" s="49"/>
      <c r="AB281" s="69">
        <v>281</v>
      </c>
      <c r="AC28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81" s="70"/>
      <c r="AE281" s="76">
        <v>5275</v>
      </c>
      <c r="AF281" s="76">
        <v>29894</v>
      </c>
      <c r="AG281" s="76">
        <v>38621</v>
      </c>
      <c r="AH281" s="76">
        <v>24948</v>
      </c>
      <c r="AI281" s="76"/>
      <c r="AJ281" s="76" t="s">
        <v>8774</v>
      </c>
      <c r="AK281" s="76" t="s">
        <v>10512</v>
      </c>
      <c r="AL281" s="82" t="s">
        <v>11441</v>
      </c>
      <c r="AM281" s="76"/>
      <c r="AN281" s="78">
        <v>40368.847534722219</v>
      </c>
      <c r="AO281" s="76" t="s">
        <v>14075</v>
      </c>
      <c r="AP281" s="82" t="s">
        <v>14354</v>
      </c>
      <c r="AQ281" s="76" t="s">
        <v>65</v>
      </c>
      <c r="AR281" s="2"/>
      <c r="AS281" s="3"/>
      <c r="AT281" s="3"/>
      <c r="AU281" s="3"/>
      <c r="AV281" s="3"/>
    </row>
    <row r="282" spans="1:48" ht="41.45" customHeight="1" x14ac:dyDescent="0.25">
      <c r="A282" s="62" t="s">
        <v>1780</v>
      </c>
      <c r="C282" s="63"/>
      <c r="D282" s="63"/>
      <c r="E282" s="64"/>
      <c r="F282" s="66"/>
      <c r="G282" s="100" t="s">
        <v>12297</v>
      </c>
      <c r="H282" s="63"/>
      <c r="I282" s="67"/>
      <c r="J282" s="68"/>
      <c r="K282" s="68"/>
      <c r="L282" s="67" t="s">
        <v>16445</v>
      </c>
      <c r="M282" s="71"/>
      <c r="N282" s="72">
        <v>7012.79296875</v>
      </c>
      <c r="O282" s="72">
        <v>2608.9873046875</v>
      </c>
      <c r="P282" s="73"/>
      <c r="Q282" s="74"/>
      <c r="R282" s="74"/>
      <c r="S282" s="84"/>
      <c r="T282" s="84"/>
      <c r="U282" s="84"/>
      <c r="V282" s="84"/>
      <c r="W282" s="50"/>
      <c r="X282" s="50"/>
      <c r="Y282" s="50"/>
      <c r="Z282" s="50"/>
      <c r="AA282" s="49"/>
      <c r="AB282" s="69">
        <v>282</v>
      </c>
      <c r="AC28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82" s="70"/>
      <c r="AE282" s="76">
        <v>1380</v>
      </c>
      <c r="AF282" s="76">
        <v>6312</v>
      </c>
      <c r="AG282" s="76">
        <v>43659</v>
      </c>
      <c r="AH282" s="76">
        <v>155183</v>
      </c>
      <c r="AI282" s="76"/>
      <c r="AJ282" s="76" t="s">
        <v>8775</v>
      </c>
      <c r="AK282" s="76"/>
      <c r="AL282" s="76"/>
      <c r="AM282" s="76"/>
      <c r="AN282" s="78">
        <v>42891.961851851855</v>
      </c>
      <c r="AO282" s="76" t="s">
        <v>14075</v>
      </c>
      <c r="AP282" s="82" t="s">
        <v>14355</v>
      </c>
      <c r="AQ282" s="76" t="s">
        <v>65</v>
      </c>
      <c r="AR282" s="2"/>
      <c r="AS282" s="3"/>
      <c r="AT282" s="3"/>
      <c r="AU282" s="3"/>
      <c r="AV282" s="3"/>
    </row>
    <row r="283" spans="1:48" ht="41.45" customHeight="1" x14ac:dyDescent="0.25">
      <c r="A283" s="62" t="s">
        <v>1781</v>
      </c>
      <c r="C283" s="63"/>
      <c r="D283" s="63"/>
      <c r="E283" s="64"/>
      <c r="F283" s="66"/>
      <c r="G283" s="100" t="s">
        <v>12298</v>
      </c>
      <c r="H283" s="63"/>
      <c r="I283" s="67"/>
      <c r="J283" s="68"/>
      <c r="K283" s="68"/>
      <c r="L283" s="67" t="s">
        <v>16446</v>
      </c>
      <c r="M283" s="71"/>
      <c r="N283" s="72">
        <v>3927.009521484375</v>
      </c>
      <c r="O283" s="72">
        <v>1081.373046875</v>
      </c>
      <c r="P283" s="73"/>
      <c r="Q283" s="74"/>
      <c r="R283" s="74"/>
      <c r="S283" s="84"/>
      <c r="T283" s="84"/>
      <c r="U283" s="84"/>
      <c r="V283" s="84"/>
      <c r="W283" s="50"/>
      <c r="X283" s="50"/>
      <c r="Y283" s="50"/>
      <c r="Z283" s="50"/>
      <c r="AA283" s="49"/>
      <c r="AB283" s="69">
        <v>283</v>
      </c>
      <c r="AC28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83" s="70"/>
      <c r="AE283" s="76">
        <v>642</v>
      </c>
      <c r="AF283" s="76">
        <v>15133</v>
      </c>
      <c r="AG283" s="76">
        <v>29421</v>
      </c>
      <c r="AH283" s="76">
        <v>136628</v>
      </c>
      <c r="AI283" s="76"/>
      <c r="AJ283" s="76" t="s">
        <v>8776</v>
      </c>
      <c r="AK283" s="76" t="s">
        <v>10513</v>
      </c>
      <c r="AL283" s="76"/>
      <c r="AM283" s="76"/>
      <c r="AN283" s="78">
        <v>40715.132361111115</v>
      </c>
      <c r="AO283" s="76" t="s">
        <v>14075</v>
      </c>
      <c r="AP283" s="82" t="s">
        <v>14356</v>
      </c>
      <c r="AQ283" s="76" t="s">
        <v>65</v>
      </c>
      <c r="AR283" s="2"/>
      <c r="AS283" s="3"/>
      <c r="AT283" s="3"/>
      <c r="AU283" s="3"/>
      <c r="AV283" s="3"/>
    </row>
    <row r="284" spans="1:48" ht="41.45" customHeight="1" x14ac:dyDescent="0.25">
      <c r="A284" s="62" t="s">
        <v>684</v>
      </c>
      <c r="C284" s="63"/>
      <c r="D284" s="63"/>
      <c r="E284" s="64"/>
      <c r="F284" s="66"/>
      <c r="G284" s="100" t="s">
        <v>12299</v>
      </c>
      <c r="H284" s="63"/>
      <c r="I284" s="67"/>
      <c r="J284" s="68"/>
      <c r="K284" s="68"/>
      <c r="L284" s="67" t="s">
        <v>16447</v>
      </c>
      <c r="M284" s="71"/>
      <c r="N284" s="72">
        <v>2744.830810546875</v>
      </c>
      <c r="O284" s="72">
        <v>2663.6552734375</v>
      </c>
      <c r="P284" s="73"/>
      <c r="Q284" s="74"/>
      <c r="R284" s="74"/>
      <c r="S284" s="84"/>
      <c r="T284" s="84"/>
      <c r="U284" s="84"/>
      <c r="V284" s="84"/>
      <c r="W284" s="50"/>
      <c r="X284" s="50"/>
      <c r="Y284" s="50"/>
      <c r="Z284" s="50"/>
      <c r="AA284" s="49"/>
      <c r="AB284" s="69">
        <v>284</v>
      </c>
      <c r="AC28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84" s="70"/>
      <c r="AE284" s="76">
        <v>688</v>
      </c>
      <c r="AF284" s="76">
        <v>34665</v>
      </c>
      <c r="AG284" s="76">
        <v>7811</v>
      </c>
      <c r="AH284" s="76">
        <v>57235</v>
      </c>
      <c r="AI284" s="76"/>
      <c r="AJ284" s="76" t="s">
        <v>8777</v>
      </c>
      <c r="AK284" s="76" t="s">
        <v>10514</v>
      </c>
      <c r="AL284" s="82" t="s">
        <v>11442</v>
      </c>
      <c r="AM284" s="76"/>
      <c r="AN284" s="78">
        <v>40626.43209490741</v>
      </c>
      <c r="AO284" s="76" t="s">
        <v>14075</v>
      </c>
      <c r="AP284" s="82" t="s">
        <v>14357</v>
      </c>
      <c r="AQ284" s="76" t="s">
        <v>66</v>
      </c>
      <c r="AR284" s="2"/>
      <c r="AS284" s="3"/>
      <c r="AT284" s="3"/>
      <c r="AU284" s="3"/>
      <c r="AV284" s="3"/>
    </row>
    <row r="285" spans="1:48" ht="41.45" customHeight="1" x14ac:dyDescent="0.25">
      <c r="A285" s="62" t="s">
        <v>342</v>
      </c>
      <c r="C285" s="63"/>
      <c r="D285" s="63"/>
      <c r="E285" s="64"/>
      <c r="F285" s="66"/>
      <c r="G285" s="100" t="s">
        <v>12300</v>
      </c>
      <c r="H285" s="63"/>
      <c r="I285" s="67"/>
      <c r="J285" s="68"/>
      <c r="K285" s="68"/>
      <c r="L285" s="67" t="s">
        <v>16448</v>
      </c>
      <c r="M285" s="71"/>
      <c r="N285" s="72">
        <v>577.13079833984375</v>
      </c>
      <c r="O285" s="72">
        <v>4888.48974609375</v>
      </c>
      <c r="P285" s="73"/>
      <c r="Q285" s="74"/>
      <c r="R285" s="74"/>
      <c r="S285" s="84"/>
      <c r="T285" s="84"/>
      <c r="U285" s="84"/>
      <c r="V285" s="84"/>
      <c r="W285" s="50"/>
      <c r="X285" s="50"/>
      <c r="Y285" s="50"/>
      <c r="Z285" s="50"/>
      <c r="AA285" s="49"/>
      <c r="AB285" s="69">
        <v>285</v>
      </c>
      <c r="AC28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85" s="70"/>
      <c r="AE285" s="76">
        <v>265</v>
      </c>
      <c r="AF285" s="76">
        <v>329</v>
      </c>
      <c r="AG285" s="76">
        <v>2060</v>
      </c>
      <c r="AH285" s="76">
        <v>2057</v>
      </c>
      <c r="AI285" s="76"/>
      <c r="AJ285" s="76" t="s">
        <v>8778</v>
      </c>
      <c r="AK285" s="76" t="s">
        <v>10515</v>
      </c>
      <c r="AL285" s="76"/>
      <c r="AM285" s="76"/>
      <c r="AN285" s="78">
        <v>44407.85800925926</v>
      </c>
      <c r="AO285" s="76" t="s">
        <v>14075</v>
      </c>
      <c r="AP285" s="82" t="s">
        <v>14358</v>
      </c>
      <c r="AQ285" s="76" t="s">
        <v>66</v>
      </c>
      <c r="AR285" s="2"/>
      <c r="AS285" s="3"/>
      <c r="AT285" s="3"/>
      <c r="AU285" s="3"/>
      <c r="AV285" s="3"/>
    </row>
    <row r="286" spans="1:48" ht="41.45" customHeight="1" x14ac:dyDescent="0.25">
      <c r="A286" s="62" t="s">
        <v>1782</v>
      </c>
      <c r="C286" s="63"/>
      <c r="D286" s="63"/>
      <c r="E286" s="64"/>
      <c r="F286" s="66"/>
      <c r="G286" s="100" t="s">
        <v>12301</v>
      </c>
      <c r="H286" s="63"/>
      <c r="I286" s="67"/>
      <c r="J286" s="68"/>
      <c r="K286" s="68"/>
      <c r="L286" s="67" t="s">
        <v>16449</v>
      </c>
      <c r="M286" s="71"/>
      <c r="N286" s="72">
        <v>481.06243896484375</v>
      </c>
      <c r="O286" s="72">
        <v>6137.03515625</v>
      </c>
      <c r="P286" s="73"/>
      <c r="Q286" s="74"/>
      <c r="R286" s="74"/>
      <c r="S286" s="84"/>
      <c r="T286" s="84"/>
      <c r="U286" s="84"/>
      <c r="V286" s="84"/>
      <c r="W286" s="50"/>
      <c r="X286" s="50"/>
      <c r="Y286" s="50"/>
      <c r="Z286" s="50"/>
      <c r="AA286" s="49"/>
      <c r="AB286" s="69">
        <v>286</v>
      </c>
      <c r="AC28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86" s="70"/>
      <c r="AE286" s="76">
        <v>1019</v>
      </c>
      <c r="AF286" s="76">
        <v>178689</v>
      </c>
      <c r="AG286" s="76">
        <v>39910</v>
      </c>
      <c r="AH286" s="76">
        <v>52128</v>
      </c>
      <c r="AI286" s="76"/>
      <c r="AJ286" s="76" t="s">
        <v>8779</v>
      </c>
      <c r="AK286" s="76" t="s">
        <v>10516</v>
      </c>
      <c r="AL286" s="82" t="s">
        <v>11443</v>
      </c>
      <c r="AM286" s="76"/>
      <c r="AN286" s="78">
        <v>43782.827615740738</v>
      </c>
      <c r="AO286" s="76" t="s">
        <v>14075</v>
      </c>
      <c r="AP286" s="82" t="s">
        <v>14359</v>
      </c>
      <c r="AQ286" s="76" t="s">
        <v>65</v>
      </c>
      <c r="AR286" s="2"/>
      <c r="AS286" s="3"/>
      <c r="AT286" s="3"/>
      <c r="AU286" s="3"/>
      <c r="AV286" s="3"/>
    </row>
    <row r="287" spans="1:48" ht="41.45" customHeight="1" x14ac:dyDescent="0.25">
      <c r="A287" s="62" t="s">
        <v>343</v>
      </c>
      <c r="C287" s="63"/>
      <c r="D287" s="63"/>
      <c r="E287" s="64"/>
      <c r="F287" s="66"/>
      <c r="G287" s="100" t="s">
        <v>12302</v>
      </c>
      <c r="H287" s="63"/>
      <c r="I287" s="67"/>
      <c r="J287" s="68"/>
      <c r="K287" s="68"/>
      <c r="L287" s="67" t="s">
        <v>16450</v>
      </c>
      <c r="M287" s="71"/>
      <c r="N287" s="72">
        <v>7054.681640625</v>
      </c>
      <c r="O287" s="72">
        <v>1706.6968994140625</v>
      </c>
      <c r="P287" s="73"/>
      <c r="Q287" s="74"/>
      <c r="R287" s="74"/>
      <c r="S287" s="84"/>
      <c r="T287" s="84"/>
      <c r="U287" s="84"/>
      <c r="V287" s="84"/>
      <c r="W287" s="50"/>
      <c r="X287" s="50"/>
      <c r="Y287" s="50"/>
      <c r="Z287" s="50"/>
      <c r="AA287" s="49"/>
      <c r="AB287" s="69">
        <v>287</v>
      </c>
      <c r="AC28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87" s="70"/>
      <c r="AE287" s="76">
        <v>151</v>
      </c>
      <c r="AF287" s="76">
        <v>58</v>
      </c>
      <c r="AG287" s="76">
        <v>37239</v>
      </c>
      <c r="AH287" s="76">
        <v>32257</v>
      </c>
      <c r="AI287" s="76"/>
      <c r="AJ287" s="76" t="s">
        <v>8780</v>
      </c>
      <c r="AK287" s="76"/>
      <c r="AL287" s="76"/>
      <c r="AM287" s="76"/>
      <c r="AN287" s="78">
        <v>43871.208692129629</v>
      </c>
      <c r="AO287" s="76" t="s">
        <v>14075</v>
      </c>
      <c r="AP287" s="82" t="s">
        <v>14360</v>
      </c>
      <c r="AQ287" s="76" t="s">
        <v>66</v>
      </c>
      <c r="AR287" s="2"/>
      <c r="AS287" s="3"/>
      <c r="AT287" s="3"/>
      <c r="AU287" s="3"/>
      <c r="AV287" s="3"/>
    </row>
    <row r="288" spans="1:48" ht="41.45" customHeight="1" x14ac:dyDescent="0.25">
      <c r="A288" s="62" t="s">
        <v>344</v>
      </c>
      <c r="C288" s="63"/>
      <c r="D288" s="63"/>
      <c r="E288" s="64"/>
      <c r="F288" s="66"/>
      <c r="G288" s="100" t="s">
        <v>12303</v>
      </c>
      <c r="H288" s="63"/>
      <c r="I288" s="67"/>
      <c r="J288" s="68"/>
      <c r="K288" s="68"/>
      <c r="L288" s="67" t="s">
        <v>16451</v>
      </c>
      <c r="M288" s="71"/>
      <c r="N288" s="72">
        <v>4073.51806640625</v>
      </c>
      <c r="O288" s="72">
        <v>4756.5537109375</v>
      </c>
      <c r="P288" s="73"/>
      <c r="Q288" s="74"/>
      <c r="R288" s="74"/>
      <c r="S288" s="84"/>
      <c r="T288" s="84"/>
      <c r="U288" s="84"/>
      <c r="V288" s="84"/>
      <c r="W288" s="50"/>
      <c r="X288" s="50"/>
      <c r="Y288" s="50"/>
      <c r="Z288" s="50"/>
      <c r="AA288" s="49"/>
      <c r="AB288" s="69">
        <v>288</v>
      </c>
      <c r="AC28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88" s="70"/>
      <c r="AE288" s="76">
        <v>84</v>
      </c>
      <c r="AF288" s="76">
        <v>47</v>
      </c>
      <c r="AG288" s="76">
        <v>31310</v>
      </c>
      <c r="AH288" s="76">
        <v>24791</v>
      </c>
      <c r="AI288" s="76"/>
      <c r="AJ288" s="76"/>
      <c r="AK288" s="76" t="s">
        <v>10517</v>
      </c>
      <c r="AL288" s="76"/>
      <c r="AM288" s="76"/>
      <c r="AN288" s="78">
        <v>43541.882071759261</v>
      </c>
      <c r="AO288" s="76" t="s">
        <v>14075</v>
      </c>
      <c r="AP288" s="82" t="s">
        <v>14361</v>
      </c>
      <c r="AQ288" s="76" t="s">
        <v>66</v>
      </c>
      <c r="AR288" s="2"/>
      <c r="AS288" s="3"/>
      <c r="AT288" s="3"/>
      <c r="AU288" s="3"/>
      <c r="AV288" s="3"/>
    </row>
    <row r="289" spans="1:48" ht="41.45" customHeight="1" x14ac:dyDescent="0.25">
      <c r="A289" s="62" t="s">
        <v>1783</v>
      </c>
      <c r="C289" s="63"/>
      <c r="D289" s="63"/>
      <c r="E289" s="64"/>
      <c r="F289" s="66"/>
      <c r="G289" s="100" t="s">
        <v>12304</v>
      </c>
      <c r="H289" s="63"/>
      <c r="I289" s="67"/>
      <c r="J289" s="68"/>
      <c r="K289" s="68"/>
      <c r="L289" s="67" t="s">
        <v>16452</v>
      </c>
      <c r="M289" s="71"/>
      <c r="N289" s="72">
        <v>5264.59326171875</v>
      </c>
      <c r="O289" s="72">
        <v>5799.81591796875</v>
      </c>
      <c r="P289" s="73"/>
      <c r="Q289" s="74"/>
      <c r="R289" s="74"/>
      <c r="S289" s="84"/>
      <c r="T289" s="84"/>
      <c r="U289" s="84"/>
      <c r="V289" s="84"/>
      <c r="W289" s="50"/>
      <c r="X289" s="50"/>
      <c r="Y289" s="50"/>
      <c r="Z289" s="50"/>
      <c r="AA289" s="49"/>
      <c r="AB289" s="69">
        <v>289</v>
      </c>
      <c r="AC28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89" s="70"/>
      <c r="AE289" s="76">
        <v>175</v>
      </c>
      <c r="AF289" s="76">
        <v>34626</v>
      </c>
      <c r="AG289" s="76">
        <v>907</v>
      </c>
      <c r="AH289" s="76">
        <v>1147</v>
      </c>
      <c r="AI289" s="76"/>
      <c r="AJ289" s="76" t="s">
        <v>8781</v>
      </c>
      <c r="AK289" s="76"/>
      <c r="AL289" s="82" t="s">
        <v>11444</v>
      </c>
      <c r="AM289" s="76"/>
      <c r="AN289" s="78">
        <v>40888.068773148145</v>
      </c>
      <c r="AO289" s="76" t="s">
        <v>14075</v>
      </c>
      <c r="AP289" s="82" t="s">
        <v>14362</v>
      </c>
      <c r="AQ289" s="76" t="s">
        <v>65</v>
      </c>
      <c r="AR289" s="2"/>
      <c r="AS289" s="3"/>
      <c r="AT289" s="3"/>
      <c r="AU289" s="3"/>
      <c r="AV289" s="3"/>
    </row>
    <row r="290" spans="1:48" ht="41.45" customHeight="1" x14ac:dyDescent="0.25">
      <c r="A290" s="62" t="s">
        <v>1784</v>
      </c>
      <c r="C290" s="63"/>
      <c r="D290" s="63"/>
      <c r="E290" s="64"/>
      <c r="F290" s="66"/>
      <c r="G290" s="100" t="s">
        <v>12305</v>
      </c>
      <c r="H290" s="63"/>
      <c r="I290" s="67"/>
      <c r="J290" s="68"/>
      <c r="K290" s="68"/>
      <c r="L290" s="67" t="s">
        <v>16453</v>
      </c>
      <c r="M290" s="71"/>
      <c r="N290" s="72">
        <v>4813.953125</v>
      </c>
      <c r="O290" s="72">
        <v>5753.26611328125</v>
      </c>
      <c r="P290" s="73"/>
      <c r="Q290" s="74"/>
      <c r="R290" s="74"/>
      <c r="S290" s="84"/>
      <c r="T290" s="84"/>
      <c r="U290" s="84"/>
      <c r="V290" s="84"/>
      <c r="W290" s="50"/>
      <c r="X290" s="50"/>
      <c r="Y290" s="50"/>
      <c r="Z290" s="50"/>
      <c r="AA290" s="49"/>
      <c r="AB290" s="69">
        <v>290</v>
      </c>
      <c r="AC29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90" s="70"/>
      <c r="AE290" s="76">
        <v>521</v>
      </c>
      <c r="AF290" s="76">
        <v>9152</v>
      </c>
      <c r="AG290" s="76">
        <v>2423</v>
      </c>
      <c r="AH290" s="76">
        <v>2549</v>
      </c>
      <c r="AI290" s="76"/>
      <c r="AJ290" s="76" t="s">
        <v>8782</v>
      </c>
      <c r="AK290" s="76"/>
      <c r="AL290" s="82" t="s">
        <v>11445</v>
      </c>
      <c r="AM290" s="76"/>
      <c r="AN290" s="78">
        <v>41448.88622685185</v>
      </c>
      <c r="AO290" s="76" t="s">
        <v>14075</v>
      </c>
      <c r="AP290" s="82" t="s">
        <v>14363</v>
      </c>
      <c r="AQ290" s="76" t="s">
        <v>65</v>
      </c>
      <c r="AR290" s="2"/>
      <c r="AS290" s="3"/>
      <c r="AT290" s="3"/>
      <c r="AU290" s="3"/>
      <c r="AV290" s="3"/>
    </row>
    <row r="291" spans="1:48" ht="41.45" customHeight="1" x14ac:dyDescent="0.25">
      <c r="A291" s="62" t="s">
        <v>345</v>
      </c>
      <c r="C291" s="63"/>
      <c r="D291" s="63"/>
      <c r="E291" s="64"/>
      <c r="F291" s="66"/>
      <c r="G291" s="100" t="s">
        <v>12306</v>
      </c>
      <c r="H291" s="63"/>
      <c r="I291" s="67"/>
      <c r="J291" s="68"/>
      <c r="K291" s="68"/>
      <c r="L291" s="67" t="s">
        <v>16454</v>
      </c>
      <c r="M291" s="71"/>
      <c r="N291" s="72">
        <v>5878.35595703125</v>
      </c>
      <c r="O291" s="72">
        <v>6788.74169921875</v>
      </c>
      <c r="P291" s="73"/>
      <c r="Q291" s="74"/>
      <c r="R291" s="74"/>
      <c r="S291" s="84"/>
      <c r="T291" s="84"/>
      <c r="U291" s="84"/>
      <c r="V291" s="84"/>
      <c r="W291" s="50"/>
      <c r="X291" s="50"/>
      <c r="Y291" s="50"/>
      <c r="Z291" s="50"/>
      <c r="AA291" s="49"/>
      <c r="AB291" s="69">
        <v>291</v>
      </c>
      <c r="AC29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91" s="70"/>
      <c r="AE291" s="76">
        <v>231</v>
      </c>
      <c r="AF291" s="76">
        <v>162</v>
      </c>
      <c r="AG291" s="76">
        <v>15204</v>
      </c>
      <c r="AH291" s="76">
        <v>30422</v>
      </c>
      <c r="AI291" s="76"/>
      <c r="AJ291" s="76" t="s">
        <v>8783</v>
      </c>
      <c r="AK291" s="76"/>
      <c r="AL291" s="76"/>
      <c r="AM291" s="76"/>
      <c r="AN291" s="78">
        <v>43831.383958333332</v>
      </c>
      <c r="AO291" s="76" t="s">
        <v>14075</v>
      </c>
      <c r="AP291" s="82" t="s">
        <v>14364</v>
      </c>
      <c r="AQ291" s="76" t="s">
        <v>66</v>
      </c>
      <c r="AR291" s="2"/>
      <c r="AS291" s="3"/>
      <c r="AT291" s="3"/>
      <c r="AU291" s="3"/>
      <c r="AV291" s="3"/>
    </row>
    <row r="292" spans="1:48" ht="41.45" customHeight="1" x14ac:dyDescent="0.25">
      <c r="A292" s="62" t="s">
        <v>346</v>
      </c>
      <c r="C292" s="63"/>
      <c r="D292" s="63"/>
      <c r="E292" s="64"/>
      <c r="F292" s="66"/>
      <c r="G292" s="100" t="s">
        <v>12307</v>
      </c>
      <c r="H292" s="63"/>
      <c r="I292" s="67"/>
      <c r="J292" s="68"/>
      <c r="K292" s="68"/>
      <c r="L292" s="67" t="s">
        <v>16455</v>
      </c>
      <c r="M292" s="71"/>
      <c r="N292" s="72">
        <v>8507.482421875</v>
      </c>
      <c r="O292" s="72">
        <v>6368.169921875</v>
      </c>
      <c r="P292" s="73"/>
      <c r="Q292" s="74"/>
      <c r="R292" s="74"/>
      <c r="S292" s="84"/>
      <c r="T292" s="84"/>
      <c r="U292" s="84"/>
      <c r="V292" s="84"/>
      <c r="W292" s="50"/>
      <c r="X292" s="50"/>
      <c r="Y292" s="50"/>
      <c r="Z292" s="50"/>
      <c r="AA292" s="49"/>
      <c r="AB292" s="69">
        <v>292</v>
      </c>
      <c r="AC29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92" s="70"/>
      <c r="AE292" s="76">
        <v>190</v>
      </c>
      <c r="AF292" s="76">
        <v>4</v>
      </c>
      <c r="AG292" s="76">
        <v>61</v>
      </c>
      <c r="AH292" s="76">
        <v>10</v>
      </c>
      <c r="AI292" s="76"/>
      <c r="AJ292" s="76" t="s">
        <v>8784</v>
      </c>
      <c r="AK292" s="76" t="s">
        <v>10518</v>
      </c>
      <c r="AL292" s="76"/>
      <c r="AM292" s="76"/>
      <c r="AN292" s="78">
        <v>44223.02820601852</v>
      </c>
      <c r="AO292" s="76" t="s">
        <v>14075</v>
      </c>
      <c r="AP292" s="82" t="s">
        <v>14365</v>
      </c>
      <c r="AQ292" s="76" t="s">
        <v>66</v>
      </c>
      <c r="AR292" s="2"/>
      <c r="AS292" s="3"/>
      <c r="AT292" s="3"/>
      <c r="AU292" s="3"/>
      <c r="AV292" s="3"/>
    </row>
    <row r="293" spans="1:48" ht="41.45" customHeight="1" x14ac:dyDescent="0.25">
      <c r="A293" s="62" t="s">
        <v>1785</v>
      </c>
      <c r="C293" s="63"/>
      <c r="D293" s="63"/>
      <c r="E293" s="64"/>
      <c r="F293" s="66"/>
      <c r="G293" s="100" t="s">
        <v>12308</v>
      </c>
      <c r="H293" s="63"/>
      <c r="I293" s="67"/>
      <c r="J293" s="68"/>
      <c r="K293" s="68"/>
      <c r="L293" s="67" t="s">
        <v>16456</v>
      </c>
      <c r="M293" s="71"/>
      <c r="N293" s="72">
        <v>9722.4384765625</v>
      </c>
      <c r="O293" s="72">
        <v>4910.341796875</v>
      </c>
      <c r="P293" s="73"/>
      <c r="Q293" s="74"/>
      <c r="R293" s="74"/>
      <c r="S293" s="84"/>
      <c r="T293" s="84"/>
      <c r="U293" s="84"/>
      <c r="V293" s="84"/>
      <c r="W293" s="50"/>
      <c r="X293" s="50"/>
      <c r="Y293" s="50"/>
      <c r="Z293" s="50"/>
      <c r="AA293" s="49"/>
      <c r="AB293" s="69">
        <v>293</v>
      </c>
      <c r="AC29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93" s="70"/>
      <c r="AE293" s="76">
        <v>28</v>
      </c>
      <c r="AF293" s="76">
        <v>16844</v>
      </c>
      <c r="AG293" s="76">
        <v>1737</v>
      </c>
      <c r="AH293" s="76">
        <v>17</v>
      </c>
      <c r="AI293" s="76"/>
      <c r="AJ293" s="76" t="s">
        <v>8785</v>
      </c>
      <c r="AK293" s="76"/>
      <c r="AL293" s="82" t="s">
        <v>11446</v>
      </c>
      <c r="AM293" s="76"/>
      <c r="AN293" s="78">
        <v>41975.561192129629</v>
      </c>
      <c r="AO293" s="76" t="s">
        <v>14075</v>
      </c>
      <c r="AP293" s="82" t="s">
        <v>14366</v>
      </c>
      <c r="AQ293" s="76" t="s">
        <v>65</v>
      </c>
      <c r="AR293" s="2"/>
      <c r="AS293" s="3"/>
      <c r="AT293" s="3"/>
      <c r="AU293" s="3"/>
      <c r="AV293" s="3"/>
    </row>
    <row r="294" spans="1:48" ht="41.45" customHeight="1" x14ac:dyDescent="0.25">
      <c r="A294" s="62" t="s">
        <v>1786</v>
      </c>
      <c r="C294" s="63"/>
      <c r="D294" s="63"/>
      <c r="E294" s="64"/>
      <c r="F294" s="66"/>
      <c r="G294" s="100" t="s">
        <v>12309</v>
      </c>
      <c r="H294" s="63"/>
      <c r="I294" s="67"/>
      <c r="J294" s="68"/>
      <c r="K294" s="68"/>
      <c r="L294" s="67" t="s">
        <v>16457</v>
      </c>
      <c r="M294" s="71"/>
      <c r="N294" s="72">
        <v>6724.169921875</v>
      </c>
      <c r="O294" s="72">
        <v>5633.49462890625</v>
      </c>
      <c r="P294" s="73"/>
      <c r="Q294" s="74"/>
      <c r="R294" s="74"/>
      <c r="S294" s="84"/>
      <c r="T294" s="84"/>
      <c r="U294" s="84"/>
      <c r="V294" s="84"/>
      <c r="W294" s="50"/>
      <c r="X294" s="50"/>
      <c r="Y294" s="50"/>
      <c r="Z294" s="50"/>
      <c r="AA294" s="49"/>
      <c r="AB294" s="69">
        <v>294</v>
      </c>
      <c r="AC29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94" s="70"/>
      <c r="AE294" s="76">
        <v>0</v>
      </c>
      <c r="AF294" s="76">
        <v>3670</v>
      </c>
      <c r="AG294" s="76">
        <v>6924</v>
      </c>
      <c r="AH294" s="76">
        <v>1</v>
      </c>
      <c r="AI294" s="76"/>
      <c r="AJ294" s="76" t="s">
        <v>8786</v>
      </c>
      <c r="AK294" s="76" t="s">
        <v>10519</v>
      </c>
      <c r="AL294" s="82" t="s">
        <v>11447</v>
      </c>
      <c r="AM294" s="76"/>
      <c r="AN294" s="78">
        <v>39980.184374999997</v>
      </c>
      <c r="AO294" s="76" t="s">
        <v>14075</v>
      </c>
      <c r="AP294" s="82" t="s">
        <v>14367</v>
      </c>
      <c r="AQ294" s="76" t="s">
        <v>65</v>
      </c>
      <c r="AR294" s="2"/>
      <c r="AS294" s="3"/>
      <c r="AT294" s="3"/>
      <c r="AU294" s="3"/>
      <c r="AV294" s="3"/>
    </row>
    <row r="295" spans="1:48" ht="41.45" customHeight="1" x14ac:dyDescent="0.25">
      <c r="A295" s="62" t="s">
        <v>347</v>
      </c>
      <c r="C295" s="63"/>
      <c r="D295" s="63"/>
      <c r="E295" s="64"/>
      <c r="F295" s="66"/>
      <c r="G295" s="100" t="s">
        <v>12310</v>
      </c>
      <c r="H295" s="63"/>
      <c r="I295" s="67"/>
      <c r="J295" s="68"/>
      <c r="K295" s="68"/>
      <c r="L295" s="67" t="s">
        <v>16458</v>
      </c>
      <c r="M295" s="71"/>
      <c r="N295" s="72">
        <v>9589.1748046875</v>
      </c>
      <c r="O295" s="72">
        <v>6247.2998046875</v>
      </c>
      <c r="P295" s="73"/>
      <c r="Q295" s="74"/>
      <c r="R295" s="74"/>
      <c r="S295" s="84"/>
      <c r="T295" s="84"/>
      <c r="U295" s="84"/>
      <c r="V295" s="84"/>
      <c r="W295" s="50"/>
      <c r="X295" s="50"/>
      <c r="Y295" s="50"/>
      <c r="Z295" s="50"/>
      <c r="AA295" s="49"/>
      <c r="AB295" s="69">
        <v>295</v>
      </c>
      <c r="AC29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95" s="70"/>
      <c r="AE295" s="76">
        <v>8806</v>
      </c>
      <c r="AF295" s="76">
        <v>8483</v>
      </c>
      <c r="AG295" s="76">
        <v>664170</v>
      </c>
      <c r="AH295" s="76">
        <v>30843</v>
      </c>
      <c r="AI295" s="76"/>
      <c r="AJ295" s="76" t="s">
        <v>8787</v>
      </c>
      <c r="AK295" s="76"/>
      <c r="AL295" s="82" t="s">
        <v>11448</v>
      </c>
      <c r="AM295" s="76"/>
      <c r="AN295" s="78">
        <v>43798.353125000001</v>
      </c>
      <c r="AO295" s="76" t="s">
        <v>14075</v>
      </c>
      <c r="AP295" s="82" t="s">
        <v>14368</v>
      </c>
      <c r="AQ295" s="76" t="s">
        <v>66</v>
      </c>
      <c r="AR295" s="2"/>
      <c r="AS295" s="3"/>
      <c r="AT295" s="3"/>
      <c r="AU295" s="3"/>
      <c r="AV295" s="3"/>
    </row>
    <row r="296" spans="1:48" ht="41.45" customHeight="1" x14ac:dyDescent="0.25">
      <c r="A296" s="62" t="s">
        <v>348</v>
      </c>
      <c r="C296" s="63"/>
      <c r="D296" s="63"/>
      <c r="E296" s="64"/>
      <c r="F296" s="66"/>
      <c r="G296" s="100" t="s">
        <v>12311</v>
      </c>
      <c r="H296" s="63"/>
      <c r="I296" s="67"/>
      <c r="J296" s="68"/>
      <c r="K296" s="68"/>
      <c r="L296" s="67" t="s">
        <v>16459</v>
      </c>
      <c r="M296" s="71"/>
      <c r="N296" s="72">
        <v>8182.85986328125</v>
      </c>
      <c r="O296" s="72">
        <v>7041.20068359375</v>
      </c>
      <c r="P296" s="73"/>
      <c r="Q296" s="74"/>
      <c r="R296" s="74"/>
      <c r="S296" s="84"/>
      <c r="T296" s="84"/>
      <c r="U296" s="84"/>
      <c r="V296" s="84"/>
      <c r="W296" s="50"/>
      <c r="X296" s="50"/>
      <c r="Y296" s="50"/>
      <c r="Z296" s="50"/>
      <c r="AA296" s="49"/>
      <c r="AB296" s="69">
        <v>296</v>
      </c>
      <c r="AC29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96" s="70"/>
      <c r="AE296" s="76">
        <v>290</v>
      </c>
      <c r="AF296" s="76">
        <v>138</v>
      </c>
      <c r="AG296" s="76">
        <v>6453</v>
      </c>
      <c r="AH296" s="76">
        <v>85770</v>
      </c>
      <c r="AI296" s="76"/>
      <c r="AJ296" s="76" t="s">
        <v>8788</v>
      </c>
      <c r="AK296" s="76" t="s">
        <v>10363</v>
      </c>
      <c r="AL296" s="76"/>
      <c r="AM296" s="76"/>
      <c r="AN296" s="78">
        <v>41620.180011574077</v>
      </c>
      <c r="AO296" s="76" t="s">
        <v>14075</v>
      </c>
      <c r="AP296" s="82" t="s">
        <v>14369</v>
      </c>
      <c r="AQ296" s="76" t="s">
        <v>66</v>
      </c>
      <c r="AR296" s="2"/>
      <c r="AS296" s="3"/>
      <c r="AT296" s="3"/>
      <c r="AU296" s="3"/>
      <c r="AV296" s="3"/>
    </row>
    <row r="297" spans="1:48" ht="41.45" customHeight="1" x14ac:dyDescent="0.25">
      <c r="A297" s="62" t="s">
        <v>349</v>
      </c>
      <c r="C297" s="63"/>
      <c r="D297" s="63"/>
      <c r="E297" s="64"/>
      <c r="F297" s="66"/>
      <c r="G297" s="100" t="s">
        <v>12312</v>
      </c>
      <c r="H297" s="63"/>
      <c r="I297" s="67"/>
      <c r="J297" s="68"/>
      <c r="K297" s="68"/>
      <c r="L297" s="67" t="s">
        <v>16460</v>
      </c>
      <c r="M297" s="71"/>
      <c r="N297" s="72">
        <v>5391.66796875</v>
      </c>
      <c r="O297" s="72">
        <v>2909.937255859375</v>
      </c>
      <c r="P297" s="73"/>
      <c r="Q297" s="74"/>
      <c r="R297" s="74"/>
      <c r="S297" s="84"/>
      <c r="T297" s="84"/>
      <c r="U297" s="84"/>
      <c r="V297" s="84"/>
      <c r="W297" s="50"/>
      <c r="X297" s="50"/>
      <c r="Y297" s="50"/>
      <c r="Z297" s="50"/>
      <c r="AA297" s="49"/>
      <c r="AB297" s="69">
        <v>297</v>
      </c>
      <c r="AC29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97" s="70"/>
      <c r="AE297" s="76">
        <v>103</v>
      </c>
      <c r="AF297" s="76">
        <v>5</v>
      </c>
      <c r="AG297" s="76">
        <v>135</v>
      </c>
      <c r="AH297" s="76">
        <v>97</v>
      </c>
      <c r="AI297" s="76"/>
      <c r="AJ297" s="76"/>
      <c r="AK297" s="76"/>
      <c r="AL297" s="76"/>
      <c r="AM297" s="76"/>
      <c r="AN297" s="78">
        <v>44427.988078703704</v>
      </c>
      <c r="AO297" s="76" t="s">
        <v>14075</v>
      </c>
      <c r="AP297" s="82" t="s">
        <v>14370</v>
      </c>
      <c r="AQ297" s="76" t="s">
        <v>66</v>
      </c>
      <c r="AR297" s="2"/>
      <c r="AS297" s="3"/>
      <c r="AT297" s="3"/>
      <c r="AU297" s="3"/>
      <c r="AV297" s="3"/>
    </row>
    <row r="298" spans="1:48" ht="41.45" customHeight="1" x14ac:dyDescent="0.25">
      <c r="A298" s="62" t="s">
        <v>1787</v>
      </c>
      <c r="C298" s="63"/>
      <c r="D298" s="63"/>
      <c r="E298" s="64"/>
      <c r="F298" s="66"/>
      <c r="G298" s="100" t="s">
        <v>12040</v>
      </c>
      <c r="H298" s="63"/>
      <c r="I298" s="67"/>
      <c r="J298" s="68"/>
      <c r="K298" s="68"/>
      <c r="L298" s="67" t="s">
        <v>16461</v>
      </c>
      <c r="M298" s="71"/>
      <c r="N298" s="72">
        <v>2591.25634765625</v>
      </c>
      <c r="O298" s="72">
        <v>5434.26611328125</v>
      </c>
      <c r="P298" s="73"/>
      <c r="Q298" s="74"/>
      <c r="R298" s="74"/>
      <c r="S298" s="84"/>
      <c r="T298" s="84"/>
      <c r="U298" s="84"/>
      <c r="V298" s="84"/>
      <c r="W298" s="50"/>
      <c r="X298" s="50"/>
      <c r="Y298" s="50"/>
      <c r="Z298" s="50"/>
      <c r="AA298" s="49"/>
      <c r="AB298" s="69">
        <v>298</v>
      </c>
      <c r="AC29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98" s="70"/>
      <c r="AE298" s="76">
        <v>266</v>
      </c>
      <c r="AF298" s="76">
        <v>4</v>
      </c>
      <c r="AG298" s="76">
        <v>160</v>
      </c>
      <c r="AH298" s="76">
        <v>5</v>
      </c>
      <c r="AI298" s="76"/>
      <c r="AJ298" s="76"/>
      <c r="AK298" s="76"/>
      <c r="AL298" s="76"/>
      <c r="AM298" s="76"/>
      <c r="AN298" s="78">
        <v>44499.628275462965</v>
      </c>
      <c r="AO298" s="76" t="s">
        <v>14075</v>
      </c>
      <c r="AP298" s="82" t="s">
        <v>14371</v>
      </c>
      <c r="AQ298" s="76" t="s">
        <v>65</v>
      </c>
      <c r="AR298" s="2"/>
      <c r="AS298" s="3"/>
      <c r="AT298" s="3"/>
      <c r="AU298" s="3"/>
      <c r="AV298" s="3"/>
    </row>
    <row r="299" spans="1:48" ht="41.45" customHeight="1" x14ac:dyDescent="0.25">
      <c r="A299" s="62" t="s">
        <v>1788</v>
      </c>
      <c r="C299" s="63"/>
      <c r="D299" s="63"/>
      <c r="E299" s="64"/>
      <c r="F299" s="66"/>
      <c r="G299" s="100" t="s">
        <v>12313</v>
      </c>
      <c r="H299" s="63"/>
      <c r="I299" s="67"/>
      <c r="J299" s="68"/>
      <c r="K299" s="68"/>
      <c r="L299" s="67" t="s">
        <v>16462</v>
      </c>
      <c r="M299" s="71"/>
      <c r="N299" s="72">
        <v>2304.408203125</v>
      </c>
      <c r="O299" s="72">
        <v>2204.759765625</v>
      </c>
      <c r="P299" s="73"/>
      <c r="Q299" s="74"/>
      <c r="R299" s="74"/>
      <c r="S299" s="84"/>
      <c r="T299" s="84"/>
      <c r="U299" s="84"/>
      <c r="V299" s="84"/>
      <c r="W299" s="50"/>
      <c r="X299" s="50"/>
      <c r="Y299" s="50"/>
      <c r="Z299" s="50"/>
      <c r="AA299" s="49"/>
      <c r="AB299" s="69">
        <v>299</v>
      </c>
      <c r="AC29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99" s="70"/>
      <c r="AE299" s="76">
        <v>47</v>
      </c>
      <c r="AF299" s="76">
        <v>8</v>
      </c>
      <c r="AG299" s="76">
        <v>221</v>
      </c>
      <c r="AH299" s="76">
        <v>2575</v>
      </c>
      <c r="AI299" s="76"/>
      <c r="AJ299" s="76" t="s">
        <v>8789</v>
      </c>
      <c r="AK299" s="76"/>
      <c r="AL299" s="76"/>
      <c r="AM299" s="76"/>
      <c r="AN299" s="78">
        <v>44331.503958333335</v>
      </c>
      <c r="AO299" s="76" t="s">
        <v>14075</v>
      </c>
      <c r="AP299" s="82" t="s">
        <v>14372</v>
      </c>
      <c r="AQ299" s="76" t="s">
        <v>65</v>
      </c>
      <c r="AR299" s="2"/>
      <c r="AS299" s="3"/>
      <c r="AT299" s="3"/>
      <c r="AU299" s="3"/>
      <c r="AV299" s="3"/>
    </row>
    <row r="300" spans="1:48" ht="41.45" customHeight="1" x14ac:dyDescent="0.25">
      <c r="A300" s="62" t="s">
        <v>1789</v>
      </c>
      <c r="C300" s="63"/>
      <c r="D300" s="63"/>
      <c r="E300" s="64"/>
      <c r="F300" s="66"/>
      <c r="G300" s="100" t="s">
        <v>12314</v>
      </c>
      <c r="H300" s="63"/>
      <c r="I300" s="67"/>
      <c r="J300" s="68"/>
      <c r="K300" s="68"/>
      <c r="L300" s="67" t="s">
        <v>16463</v>
      </c>
      <c r="M300" s="71"/>
      <c r="N300" s="72">
        <v>7729.25</v>
      </c>
      <c r="O300" s="72">
        <v>309.82806396484375</v>
      </c>
      <c r="P300" s="73"/>
      <c r="Q300" s="74"/>
      <c r="R300" s="74"/>
      <c r="S300" s="84"/>
      <c r="T300" s="84"/>
      <c r="U300" s="84"/>
      <c r="V300" s="84"/>
      <c r="W300" s="50"/>
      <c r="X300" s="50"/>
      <c r="Y300" s="50"/>
      <c r="Z300" s="50"/>
      <c r="AA300" s="49"/>
      <c r="AB300" s="69">
        <v>300</v>
      </c>
      <c r="AC30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00" s="70"/>
      <c r="AE300" s="76">
        <v>288</v>
      </c>
      <c r="AF300" s="76">
        <v>6</v>
      </c>
      <c r="AG300" s="76">
        <v>245</v>
      </c>
      <c r="AH300" s="76">
        <v>588</v>
      </c>
      <c r="AI300" s="76"/>
      <c r="AJ300" s="76" t="s">
        <v>8790</v>
      </c>
      <c r="AK300" s="76"/>
      <c r="AL300" s="82" t="s">
        <v>11449</v>
      </c>
      <c r="AM300" s="76"/>
      <c r="AN300" s="78">
        <v>44337.857164351852</v>
      </c>
      <c r="AO300" s="76" t="s">
        <v>14075</v>
      </c>
      <c r="AP300" s="82" t="s">
        <v>14373</v>
      </c>
      <c r="AQ300" s="76" t="s">
        <v>65</v>
      </c>
      <c r="AR300" s="2"/>
      <c r="AS300" s="3"/>
      <c r="AT300" s="3"/>
      <c r="AU300" s="3"/>
      <c r="AV300" s="3"/>
    </row>
    <row r="301" spans="1:48" ht="41.45" customHeight="1" x14ac:dyDescent="0.25">
      <c r="A301" s="62" t="s">
        <v>1790</v>
      </c>
      <c r="C301" s="63"/>
      <c r="D301" s="63"/>
      <c r="E301" s="64"/>
      <c r="F301" s="66"/>
      <c r="G301" s="100" t="s">
        <v>12315</v>
      </c>
      <c r="H301" s="63"/>
      <c r="I301" s="67"/>
      <c r="J301" s="68"/>
      <c r="K301" s="68"/>
      <c r="L301" s="67" t="s">
        <v>16464</v>
      </c>
      <c r="M301" s="71"/>
      <c r="N301" s="72">
        <v>7748.21142578125</v>
      </c>
      <c r="O301" s="72">
        <v>3137.497314453125</v>
      </c>
      <c r="P301" s="73"/>
      <c r="Q301" s="74"/>
      <c r="R301" s="74"/>
      <c r="S301" s="84"/>
      <c r="T301" s="84"/>
      <c r="U301" s="84"/>
      <c r="V301" s="84"/>
      <c r="W301" s="50"/>
      <c r="X301" s="50"/>
      <c r="Y301" s="50"/>
      <c r="Z301" s="50"/>
      <c r="AA301" s="49"/>
      <c r="AB301" s="69">
        <v>301</v>
      </c>
      <c r="AC30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01" s="70"/>
      <c r="AE301" s="76">
        <v>578</v>
      </c>
      <c r="AF301" s="76">
        <v>99</v>
      </c>
      <c r="AG301" s="76">
        <v>22114</v>
      </c>
      <c r="AH301" s="76">
        <v>19739</v>
      </c>
      <c r="AI301" s="76"/>
      <c r="AJ301" s="76" t="s">
        <v>8791</v>
      </c>
      <c r="AK301" s="76"/>
      <c r="AL301" s="76"/>
      <c r="AM301" s="76"/>
      <c r="AN301" s="78">
        <v>41690.815486111111</v>
      </c>
      <c r="AO301" s="76" t="s">
        <v>14075</v>
      </c>
      <c r="AP301" s="82" t="s">
        <v>14374</v>
      </c>
      <c r="AQ301" s="76" t="s">
        <v>65</v>
      </c>
      <c r="AR301" s="2"/>
      <c r="AS301" s="3"/>
      <c r="AT301" s="3"/>
      <c r="AU301" s="3"/>
      <c r="AV301" s="3"/>
    </row>
    <row r="302" spans="1:48" ht="41.45" customHeight="1" x14ac:dyDescent="0.25">
      <c r="A302" s="62" t="s">
        <v>350</v>
      </c>
      <c r="C302" s="63"/>
      <c r="D302" s="63"/>
      <c r="E302" s="64"/>
      <c r="F302" s="66"/>
      <c r="G302" s="100" t="s">
        <v>12316</v>
      </c>
      <c r="H302" s="63"/>
      <c r="I302" s="67"/>
      <c r="J302" s="68"/>
      <c r="K302" s="68"/>
      <c r="L302" s="67" t="s">
        <v>16465</v>
      </c>
      <c r="M302" s="71"/>
      <c r="N302" s="72">
        <v>2388.757568359375</v>
      </c>
      <c r="O302" s="72">
        <v>7035.0908203125</v>
      </c>
      <c r="P302" s="73"/>
      <c r="Q302" s="74"/>
      <c r="R302" s="74"/>
      <c r="S302" s="84"/>
      <c r="T302" s="84"/>
      <c r="U302" s="84"/>
      <c r="V302" s="84"/>
      <c r="W302" s="50"/>
      <c r="X302" s="50"/>
      <c r="Y302" s="50"/>
      <c r="Z302" s="50"/>
      <c r="AA302" s="49"/>
      <c r="AB302" s="69">
        <v>302</v>
      </c>
      <c r="AC30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02" s="70"/>
      <c r="AE302" s="76">
        <v>29</v>
      </c>
      <c r="AF302" s="76">
        <v>2</v>
      </c>
      <c r="AG302" s="76">
        <v>783</v>
      </c>
      <c r="AH302" s="76">
        <v>815</v>
      </c>
      <c r="AI302" s="76"/>
      <c r="AJ302" s="76"/>
      <c r="AK302" s="76"/>
      <c r="AL302" s="76"/>
      <c r="AM302" s="76"/>
      <c r="AN302" s="78">
        <v>44269.696631944447</v>
      </c>
      <c r="AO302" s="76" t="s">
        <v>14075</v>
      </c>
      <c r="AP302" s="82" t="s">
        <v>14375</v>
      </c>
      <c r="AQ302" s="76" t="s">
        <v>66</v>
      </c>
      <c r="AR302" s="2"/>
      <c r="AS302" s="3"/>
      <c r="AT302" s="3"/>
      <c r="AU302" s="3"/>
      <c r="AV302" s="3"/>
    </row>
    <row r="303" spans="1:48" ht="41.45" customHeight="1" x14ac:dyDescent="0.25">
      <c r="A303" s="62" t="s">
        <v>351</v>
      </c>
      <c r="C303" s="63"/>
      <c r="D303" s="63"/>
      <c r="E303" s="64"/>
      <c r="F303" s="66"/>
      <c r="G303" s="100" t="s">
        <v>12317</v>
      </c>
      <c r="H303" s="63"/>
      <c r="I303" s="67"/>
      <c r="J303" s="68"/>
      <c r="K303" s="68"/>
      <c r="L303" s="67" t="s">
        <v>16466</v>
      </c>
      <c r="M303" s="71"/>
      <c r="N303" s="72">
        <v>8212.6650390625</v>
      </c>
      <c r="O303" s="72">
        <v>8497.4482421875</v>
      </c>
      <c r="P303" s="73"/>
      <c r="Q303" s="74"/>
      <c r="R303" s="74"/>
      <c r="S303" s="84"/>
      <c r="T303" s="84"/>
      <c r="U303" s="84"/>
      <c r="V303" s="84"/>
      <c r="W303" s="50"/>
      <c r="X303" s="50"/>
      <c r="Y303" s="50"/>
      <c r="Z303" s="50"/>
      <c r="AA303" s="49"/>
      <c r="AB303" s="69">
        <v>303</v>
      </c>
      <c r="AC30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03" s="70"/>
      <c r="AE303" s="76">
        <v>32</v>
      </c>
      <c r="AF303" s="76">
        <v>156</v>
      </c>
      <c r="AG303" s="76">
        <v>32923</v>
      </c>
      <c r="AH303" s="76">
        <v>603</v>
      </c>
      <c r="AI303" s="76"/>
      <c r="AJ303" s="76" t="s">
        <v>8792</v>
      </c>
      <c r="AK303" s="76" t="s">
        <v>10520</v>
      </c>
      <c r="AL303" s="82" t="s">
        <v>11450</v>
      </c>
      <c r="AM303" s="76"/>
      <c r="AN303" s="78">
        <v>44070.406365740739</v>
      </c>
      <c r="AO303" s="76" t="s">
        <v>14075</v>
      </c>
      <c r="AP303" s="82" t="s">
        <v>14376</v>
      </c>
      <c r="AQ303" s="76" t="s">
        <v>66</v>
      </c>
      <c r="AR303" s="2"/>
      <c r="AS303" s="3"/>
      <c r="AT303" s="3"/>
      <c r="AU303" s="3"/>
      <c r="AV303" s="3"/>
    </row>
    <row r="304" spans="1:48" ht="41.45" customHeight="1" x14ac:dyDescent="0.25">
      <c r="A304" s="62" t="s">
        <v>1791</v>
      </c>
      <c r="C304" s="63"/>
      <c r="D304" s="63"/>
      <c r="E304" s="64"/>
      <c r="F304" s="66"/>
      <c r="G304" s="100" t="s">
        <v>12318</v>
      </c>
      <c r="H304" s="63"/>
      <c r="I304" s="67"/>
      <c r="J304" s="68"/>
      <c r="K304" s="68"/>
      <c r="L304" s="67" t="s">
        <v>16467</v>
      </c>
      <c r="M304" s="71"/>
      <c r="N304" s="72">
        <v>9409.748046875</v>
      </c>
      <c r="O304" s="72">
        <v>6023.8828125</v>
      </c>
      <c r="P304" s="73"/>
      <c r="Q304" s="74"/>
      <c r="R304" s="74"/>
      <c r="S304" s="84"/>
      <c r="T304" s="84"/>
      <c r="U304" s="84"/>
      <c r="V304" s="84"/>
      <c r="W304" s="50"/>
      <c r="X304" s="50"/>
      <c r="Y304" s="50"/>
      <c r="Z304" s="50"/>
      <c r="AA304" s="49"/>
      <c r="AB304" s="69">
        <v>304</v>
      </c>
      <c r="AC30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04" s="70"/>
      <c r="AE304" s="76">
        <v>194</v>
      </c>
      <c r="AF304" s="76">
        <v>14995</v>
      </c>
      <c r="AG304" s="76">
        <v>22200</v>
      </c>
      <c r="AH304" s="76">
        <v>22665</v>
      </c>
      <c r="AI304" s="76"/>
      <c r="AJ304" s="76" t="s">
        <v>8793</v>
      </c>
      <c r="AK304" s="76" t="s">
        <v>10521</v>
      </c>
      <c r="AL304" s="82" t="s">
        <v>11451</v>
      </c>
      <c r="AM304" s="76"/>
      <c r="AN304" s="78">
        <v>40112.733888888892</v>
      </c>
      <c r="AO304" s="76" t="s">
        <v>14075</v>
      </c>
      <c r="AP304" s="82" t="s">
        <v>14377</v>
      </c>
      <c r="AQ304" s="76" t="s">
        <v>65</v>
      </c>
      <c r="AR304" s="2"/>
      <c r="AS304" s="3"/>
      <c r="AT304" s="3"/>
      <c r="AU304" s="3"/>
      <c r="AV304" s="3"/>
    </row>
    <row r="305" spans="1:48" ht="41.45" customHeight="1" x14ac:dyDescent="0.25">
      <c r="A305" s="62" t="s">
        <v>352</v>
      </c>
      <c r="C305" s="63"/>
      <c r="D305" s="63"/>
      <c r="E305" s="64"/>
      <c r="F305" s="66"/>
      <c r="G305" s="100" t="s">
        <v>12319</v>
      </c>
      <c r="H305" s="63"/>
      <c r="I305" s="67"/>
      <c r="J305" s="68"/>
      <c r="K305" s="68"/>
      <c r="L305" s="67" t="s">
        <v>16468</v>
      </c>
      <c r="M305" s="71"/>
      <c r="N305" s="72">
        <v>8083.5361328125</v>
      </c>
      <c r="O305" s="72">
        <v>3016.892333984375</v>
      </c>
      <c r="P305" s="73"/>
      <c r="Q305" s="74"/>
      <c r="R305" s="74"/>
      <c r="S305" s="84"/>
      <c r="T305" s="84"/>
      <c r="U305" s="84"/>
      <c r="V305" s="84"/>
      <c r="W305" s="50"/>
      <c r="X305" s="50"/>
      <c r="Y305" s="50"/>
      <c r="Z305" s="50"/>
      <c r="AA305" s="49"/>
      <c r="AB305" s="69">
        <v>305</v>
      </c>
      <c r="AC30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05" s="70"/>
      <c r="AE305" s="76">
        <v>43</v>
      </c>
      <c r="AF305" s="76">
        <v>4</v>
      </c>
      <c r="AG305" s="76">
        <v>1579</v>
      </c>
      <c r="AH305" s="76">
        <v>3053</v>
      </c>
      <c r="AI305" s="76"/>
      <c r="AJ305" s="76" t="s">
        <v>8794</v>
      </c>
      <c r="AK305" s="76"/>
      <c r="AL305" s="76"/>
      <c r="AM305" s="76"/>
      <c r="AN305" s="78">
        <v>44387.441504629627</v>
      </c>
      <c r="AO305" s="76" t="s">
        <v>14075</v>
      </c>
      <c r="AP305" s="82" t="s">
        <v>14378</v>
      </c>
      <c r="AQ305" s="76" t="s">
        <v>66</v>
      </c>
      <c r="AR305" s="2"/>
      <c r="AS305" s="3"/>
      <c r="AT305" s="3"/>
      <c r="AU305" s="3"/>
      <c r="AV305" s="3"/>
    </row>
    <row r="306" spans="1:48" ht="41.45" customHeight="1" x14ac:dyDescent="0.25">
      <c r="A306" s="62" t="s">
        <v>1792</v>
      </c>
      <c r="C306" s="63"/>
      <c r="D306" s="63"/>
      <c r="E306" s="64"/>
      <c r="F306" s="66"/>
      <c r="G306" s="100" t="s">
        <v>12320</v>
      </c>
      <c r="H306" s="63"/>
      <c r="I306" s="67"/>
      <c r="J306" s="68"/>
      <c r="K306" s="68"/>
      <c r="L306" s="67" t="s">
        <v>16469</v>
      </c>
      <c r="M306" s="71"/>
      <c r="N306" s="72">
        <v>6475.6416015625</v>
      </c>
      <c r="O306" s="72">
        <v>5328.736328125</v>
      </c>
      <c r="P306" s="73"/>
      <c r="Q306" s="74"/>
      <c r="R306" s="74"/>
      <c r="S306" s="84"/>
      <c r="T306" s="84"/>
      <c r="U306" s="84"/>
      <c r="V306" s="84"/>
      <c r="W306" s="50"/>
      <c r="X306" s="50"/>
      <c r="Y306" s="50"/>
      <c r="Z306" s="50"/>
      <c r="AA306" s="49"/>
      <c r="AB306" s="69">
        <v>306</v>
      </c>
      <c r="AC30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06" s="70"/>
      <c r="AE306" s="76">
        <v>4719</v>
      </c>
      <c r="AF306" s="76">
        <v>8157</v>
      </c>
      <c r="AG306" s="76">
        <v>22033</v>
      </c>
      <c r="AH306" s="76">
        <v>19748</v>
      </c>
      <c r="AI306" s="76"/>
      <c r="AJ306" s="76" t="s">
        <v>8795</v>
      </c>
      <c r="AK306" s="76" t="s">
        <v>10522</v>
      </c>
      <c r="AL306" s="82" t="s">
        <v>11452</v>
      </c>
      <c r="AM306" s="76"/>
      <c r="AN306" s="78">
        <v>43578.113749999997</v>
      </c>
      <c r="AO306" s="76" t="s">
        <v>14075</v>
      </c>
      <c r="AP306" s="82" t="s">
        <v>14379</v>
      </c>
      <c r="AQ306" s="76" t="s">
        <v>65</v>
      </c>
      <c r="AR306" s="2"/>
      <c r="AS306" s="3"/>
      <c r="AT306" s="3"/>
      <c r="AU306" s="3"/>
      <c r="AV306" s="3"/>
    </row>
    <row r="307" spans="1:48" ht="41.45" customHeight="1" x14ac:dyDescent="0.25">
      <c r="A307" s="62" t="s">
        <v>353</v>
      </c>
      <c r="C307" s="63"/>
      <c r="D307" s="63"/>
      <c r="E307" s="64"/>
      <c r="F307" s="66"/>
      <c r="G307" s="100" t="s">
        <v>12321</v>
      </c>
      <c r="H307" s="63"/>
      <c r="I307" s="67"/>
      <c r="J307" s="68"/>
      <c r="K307" s="68"/>
      <c r="L307" s="67" t="s">
        <v>16470</v>
      </c>
      <c r="M307" s="71"/>
      <c r="N307" s="72">
        <v>4899.54736328125</v>
      </c>
      <c r="O307" s="72">
        <v>2659.364501953125</v>
      </c>
      <c r="P307" s="73"/>
      <c r="Q307" s="74"/>
      <c r="R307" s="74"/>
      <c r="S307" s="84"/>
      <c r="T307" s="84"/>
      <c r="U307" s="84"/>
      <c r="V307" s="84"/>
      <c r="W307" s="50"/>
      <c r="X307" s="50"/>
      <c r="Y307" s="50"/>
      <c r="Z307" s="50"/>
      <c r="AA307" s="49"/>
      <c r="AB307" s="69">
        <v>307</v>
      </c>
      <c r="AC30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07" s="70"/>
      <c r="AE307" s="76">
        <v>283</v>
      </c>
      <c r="AF307" s="76">
        <v>89</v>
      </c>
      <c r="AG307" s="76">
        <v>556</v>
      </c>
      <c r="AH307" s="76">
        <v>154</v>
      </c>
      <c r="AI307" s="76"/>
      <c r="AJ307" s="76" t="s">
        <v>8796</v>
      </c>
      <c r="AK307" s="76" t="s">
        <v>10523</v>
      </c>
      <c r="AL307" s="82" t="s">
        <v>11453</v>
      </c>
      <c r="AM307" s="76"/>
      <c r="AN307" s="78">
        <v>40476.227812500001</v>
      </c>
      <c r="AO307" s="76" t="s">
        <v>14075</v>
      </c>
      <c r="AP307" s="82" t="s">
        <v>14380</v>
      </c>
      <c r="AQ307" s="76" t="s">
        <v>66</v>
      </c>
      <c r="AR307" s="2"/>
      <c r="AS307" s="3"/>
      <c r="AT307" s="3"/>
      <c r="AU307" s="3"/>
      <c r="AV307" s="3"/>
    </row>
    <row r="308" spans="1:48" ht="41.45" customHeight="1" x14ac:dyDescent="0.25">
      <c r="A308" s="62" t="s">
        <v>1793</v>
      </c>
      <c r="C308" s="63"/>
      <c r="D308" s="63"/>
      <c r="E308" s="64"/>
      <c r="F308" s="66"/>
      <c r="G308" s="100" t="s">
        <v>12322</v>
      </c>
      <c r="H308" s="63"/>
      <c r="I308" s="67"/>
      <c r="J308" s="68"/>
      <c r="K308" s="68"/>
      <c r="L308" s="67" t="s">
        <v>16471</v>
      </c>
      <c r="M308" s="71"/>
      <c r="N308" s="72">
        <v>4377.50341796875</v>
      </c>
      <c r="O308" s="72">
        <v>3709.3935546875</v>
      </c>
      <c r="P308" s="73"/>
      <c r="Q308" s="74"/>
      <c r="R308" s="74"/>
      <c r="S308" s="84"/>
      <c r="T308" s="84"/>
      <c r="U308" s="84"/>
      <c r="V308" s="84"/>
      <c r="W308" s="50"/>
      <c r="X308" s="50"/>
      <c r="Y308" s="50"/>
      <c r="Z308" s="50"/>
      <c r="AA308" s="49"/>
      <c r="AB308" s="69">
        <v>308</v>
      </c>
      <c r="AC30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08" s="70"/>
      <c r="AE308" s="76">
        <v>190</v>
      </c>
      <c r="AF308" s="76">
        <v>1764752</v>
      </c>
      <c r="AG308" s="76">
        <v>6173</v>
      </c>
      <c r="AH308" s="76">
        <v>1116</v>
      </c>
      <c r="AI308" s="76"/>
      <c r="AJ308" s="76" t="s">
        <v>8797</v>
      </c>
      <c r="AK308" s="76"/>
      <c r="AL308" s="82" t="s">
        <v>11454</v>
      </c>
      <c r="AM308" s="76"/>
      <c r="AN308" s="78">
        <v>40910.135416666664</v>
      </c>
      <c r="AO308" s="76" t="s">
        <v>14075</v>
      </c>
      <c r="AP308" s="82" t="s">
        <v>14381</v>
      </c>
      <c r="AQ308" s="76" t="s">
        <v>65</v>
      </c>
      <c r="AR308" s="2"/>
      <c r="AS308" s="3"/>
      <c r="AT308" s="3"/>
      <c r="AU308" s="3"/>
      <c r="AV308" s="3"/>
    </row>
    <row r="309" spans="1:48" ht="41.45" customHeight="1" x14ac:dyDescent="0.25">
      <c r="A309" s="62" t="s">
        <v>354</v>
      </c>
      <c r="C309" s="63"/>
      <c r="D309" s="63"/>
      <c r="E309" s="64"/>
      <c r="F309" s="66"/>
      <c r="G309" s="100" t="s">
        <v>12323</v>
      </c>
      <c r="H309" s="63"/>
      <c r="I309" s="67"/>
      <c r="J309" s="68"/>
      <c r="K309" s="68"/>
      <c r="L309" s="67" t="s">
        <v>16472</v>
      </c>
      <c r="M309" s="71"/>
      <c r="N309" s="72">
        <v>2824.189453125</v>
      </c>
      <c r="O309" s="72">
        <v>2193.0947265625</v>
      </c>
      <c r="P309" s="73"/>
      <c r="Q309" s="74"/>
      <c r="R309" s="74"/>
      <c r="S309" s="84"/>
      <c r="T309" s="84"/>
      <c r="U309" s="84"/>
      <c r="V309" s="84"/>
      <c r="W309" s="50"/>
      <c r="X309" s="50"/>
      <c r="Y309" s="50"/>
      <c r="Z309" s="50"/>
      <c r="AA309" s="49"/>
      <c r="AB309" s="69">
        <v>309</v>
      </c>
      <c r="AC30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09" s="70"/>
      <c r="AE309" s="76">
        <v>3</v>
      </c>
      <c r="AF309" s="76">
        <v>45</v>
      </c>
      <c r="AG309" s="76">
        <v>29537</v>
      </c>
      <c r="AH309" s="76">
        <v>1</v>
      </c>
      <c r="AI309" s="76"/>
      <c r="AJ309" s="76" t="s">
        <v>8798</v>
      </c>
      <c r="AK309" s="76"/>
      <c r="AL309" s="76"/>
      <c r="AM309" s="76"/>
      <c r="AN309" s="78">
        <v>44053.99763888889</v>
      </c>
      <c r="AO309" s="76" t="s">
        <v>14075</v>
      </c>
      <c r="AP309" s="82" t="s">
        <v>14382</v>
      </c>
      <c r="AQ309" s="76" t="s">
        <v>66</v>
      </c>
      <c r="AR309" s="2"/>
      <c r="AS309" s="3"/>
      <c r="AT309" s="3"/>
      <c r="AU309" s="3"/>
      <c r="AV309" s="3"/>
    </row>
    <row r="310" spans="1:48" ht="41.45" customHeight="1" x14ac:dyDescent="0.25">
      <c r="A310" s="62" t="s">
        <v>355</v>
      </c>
      <c r="C310" s="63"/>
      <c r="D310" s="63"/>
      <c r="E310" s="64"/>
      <c r="F310" s="66"/>
      <c r="G310" s="100" t="s">
        <v>12324</v>
      </c>
      <c r="H310" s="63"/>
      <c r="I310" s="67"/>
      <c r="J310" s="68"/>
      <c r="K310" s="68"/>
      <c r="L310" s="67" t="s">
        <v>16473</v>
      </c>
      <c r="M310" s="71"/>
      <c r="N310" s="72">
        <v>2417.36376953125</v>
      </c>
      <c r="O310" s="72">
        <v>4280.85546875</v>
      </c>
      <c r="P310" s="73"/>
      <c r="Q310" s="74"/>
      <c r="R310" s="74"/>
      <c r="S310" s="84"/>
      <c r="T310" s="84"/>
      <c r="U310" s="84"/>
      <c r="V310" s="84"/>
      <c r="W310" s="50"/>
      <c r="X310" s="50"/>
      <c r="Y310" s="50"/>
      <c r="Z310" s="50"/>
      <c r="AA310" s="49"/>
      <c r="AB310" s="69">
        <v>310</v>
      </c>
      <c r="AC31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10" s="70"/>
      <c r="AE310" s="76">
        <v>53</v>
      </c>
      <c r="AF310" s="76">
        <v>35</v>
      </c>
      <c r="AG310" s="76">
        <v>1310</v>
      </c>
      <c r="AH310" s="76">
        <v>3761</v>
      </c>
      <c r="AI310" s="76"/>
      <c r="AJ310" s="76" t="s">
        <v>8799</v>
      </c>
      <c r="AK310" s="76"/>
      <c r="AL310" s="76"/>
      <c r="AM310" s="76"/>
      <c r="AN310" s="78">
        <v>44129.085729166669</v>
      </c>
      <c r="AO310" s="76" t="s">
        <v>14075</v>
      </c>
      <c r="AP310" s="82" t="s">
        <v>14383</v>
      </c>
      <c r="AQ310" s="76" t="s">
        <v>66</v>
      </c>
      <c r="AR310" s="2"/>
      <c r="AS310" s="3"/>
      <c r="AT310" s="3"/>
      <c r="AU310" s="3"/>
      <c r="AV310" s="3"/>
    </row>
    <row r="311" spans="1:48" ht="41.45" customHeight="1" x14ac:dyDescent="0.25">
      <c r="A311" s="62" t="s">
        <v>356</v>
      </c>
      <c r="C311" s="63"/>
      <c r="D311" s="63"/>
      <c r="E311" s="64"/>
      <c r="F311" s="66"/>
      <c r="G311" s="100" t="s">
        <v>12325</v>
      </c>
      <c r="H311" s="63"/>
      <c r="I311" s="67"/>
      <c r="J311" s="68"/>
      <c r="K311" s="68"/>
      <c r="L311" s="67" t="s">
        <v>16474</v>
      </c>
      <c r="M311" s="71"/>
      <c r="N311" s="72">
        <v>7430.72900390625</v>
      </c>
      <c r="O311" s="72">
        <v>3320.282470703125</v>
      </c>
      <c r="P311" s="73"/>
      <c r="Q311" s="74"/>
      <c r="R311" s="74"/>
      <c r="S311" s="84"/>
      <c r="T311" s="84"/>
      <c r="U311" s="84"/>
      <c r="V311" s="84"/>
      <c r="W311" s="50"/>
      <c r="X311" s="50"/>
      <c r="Y311" s="50"/>
      <c r="Z311" s="50"/>
      <c r="AA311" s="49"/>
      <c r="AB311" s="69">
        <v>311</v>
      </c>
      <c r="AC31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11" s="70"/>
      <c r="AE311" s="76">
        <v>89</v>
      </c>
      <c r="AF311" s="76">
        <v>58</v>
      </c>
      <c r="AG311" s="76">
        <v>184</v>
      </c>
      <c r="AH311" s="76">
        <v>346</v>
      </c>
      <c r="AI311" s="76"/>
      <c r="AJ311" s="76"/>
      <c r="AK311" s="76"/>
      <c r="AL311" s="76"/>
      <c r="AM311" s="76"/>
      <c r="AN311" s="78">
        <v>44381.296655092592</v>
      </c>
      <c r="AO311" s="76" t="s">
        <v>14075</v>
      </c>
      <c r="AP311" s="82" t="s">
        <v>14384</v>
      </c>
      <c r="AQ311" s="76" t="s">
        <v>66</v>
      </c>
      <c r="AR311" s="2"/>
      <c r="AS311" s="3"/>
      <c r="AT311" s="3"/>
      <c r="AU311" s="3"/>
      <c r="AV311" s="3"/>
    </row>
    <row r="312" spans="1:48" ht="41.45" customHeight="1" x14ac:dyDescent="0.25">
      <c r="A312" s="62" t="s">
        <v>357</v>
      </c>
      <c r="C312" s="63"/>
      <c r="D312" s="63"/>
      <c r="E312" s="64"/>
      <c r="F312" s="66"/>
      <c r="G312" s="100" t="s">
        <v>12326</v>
      </c>
      <c r="H312" s="63"/>
      <c r="I312" s="67"/>
      <c r="J312" s="68"/>
      <c r="K312" s="68"/>
      <c r="L312" s="67" t="s">
        <v>16475</v>
      </c>
      <c r="M312" s="71"/>
      <c r="N312" s="72">
        <v>6158.357421875</v>
      </c>
      <c r="O312" s="72">
        <v>3556.4404296875</v>
      </c>
      <c r="P312" s="73"/>
      <c r="Q312" s="74"/>
      <c r="R312" s="74"/>
      <c r="S312" s="84"/>
      <c r="T312" s="84"/>
      <c r="U312" s="84"/>
      <c r="V312" s="84"/>
      <c r="W312" s="50"/>
      <c r="X312" s="50"/>
      <c r="Y312" s="50"/>
      <c r="Z312" s="50"/>
      <c r="AA312" s="49"/>
      <c r="AB312" s="69">
        <v>312</v>
      </c>
      <c r="AC31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12" s="70"/>
      <c r="AE312" s="76">
        <v>324</v>
      </c>
      <c r="AF312" s="76">
        <v>666</v>
      </c>
      <c r="AG312" s="76">
        <v>67891</v>
      </c>
      <c r="AH312" s="76">
        <v>92234</v>
      </c>
      <c r="AI312" s="76"/>
      <c r="AJ312" s="76" t="s">
        <v>8800</v>
      </c>
      <c r="AK312" s="76" t="s">
        <v>10524</v>
      </c>
      <c r="AL312" s="76"/>
      <c r="AM312" s="76"/>
      <c r="AN312" s="78">
        <v>42219.805347222224</v>
      </c>
      <c r="AO312" s="76" t="s">
        <v>14075</v>
      </c>
      <c r="AP312" s="82" t="s">
        <v>14385</v>
      </c>
      <c r="AQ312" s="76" t="s">
        <v>66</v>
      </c>
      <c r="AR312" s="2"/>
      <c r="AS312" s="3"/>
      <c r="AT312" s="3"/>
      <c r="AU312" s="3"/>
      <c r="AV312" s="3"/>
    </row>
    <row r="313" spans="1:48" ht="41.45" customHeight="1" x14ac:dyDescent="0.25">
      <c r="A313" s="62" t="s">
        <v>1528</v>
      </c>
      <c r="C313" s="63"/>
      <c r="D313" s="63"/>
      <c r="E313" s="64"/>
      <c r="F313" s="66"/>
      <c r="G313" s="100" t="s">
        <v>12327</v>
      </c>
      <c r="H313" s="63"/>
      <c r="I313" s="67"/>
      <c r="J313" s="68"/>
      <c r="K313" s="68"/>
      <c r="L313" s="67" t="s">
        <v>16476</v>
      </c>
      <c r="M313" s="71"/>
      <c r="N313" s="72">
        <v>5651.48583984375</v>
      </c>
      <c r="O313" s="72">
        <v>4007.956298828125</v>
      </c>
      <c r="P313" s="73"/>
      <c r="Q313" s="74"/>
      <c r="R313" s="74"/>
      <c r="S313" s="84"/>
      <c r="T313" s="84"/>
      <c r="U313" s="84"/>
      <c r="V313" s="84"/>
      <c r="W313" s="50"/>
      <c r="X313" s="50"/>
      <c r="Y313" s="50"/>
      <c r="Z313" s="50"/>
      <c r="AA313" s="49"/>
      <c r="AB313" s="69">
        <v>313</v>
      </c>
      <c r="AC31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13" s="70"/>
      <c r="AE313" s="76">
        <v>18</v>
      </c>
      <c r="AF313" s="76">
        <v>618215</v>
      </c>
      <c r="AG313" s="76">
        <v>165719</v>
      </c>
      <c r="AH313" s="76">
        <v>754</v>
      </c>
      <c r="AI313" s="76"/>
      <c r="AJ313" s="76" t="s">
        <v>8801</v>
      </c>
      <c r="AK313" s="76"/>
      <c r="AL313" s="82" t="s">
        <v>11455</v>
      </c>
      <c r="AM313" s="76"/>
      <c r="AN313" s="78">
        <v>39902.695034722223</v>
      </c>
      <c r="AO313" s="76" t="s">
        <v>14075</v>
      </c>
      <c r="AP313" s="82" t="s">
        <v>14386</v>
      </c>
      <c r="AQ313" s="76" t="s">
        <v>66</v>
      </c>
      <c r="AR313" s="2"/>
      <c r="AS313" s="3"/>
      <c r="AT313" s="3"/>
      <c r="AU313" s="3"/>
      <c r="AV313" s="3"/>
    </row>
    <row r="314" spans="1:48" ht="41.45" customHeight="1" x14ac:dyDescent="0.25">
      <c r="A314" s="62" t="s">
        <v>358</v>
      </c>
      <c r="C314" s="63"/>
      <c r="D314" s="63"/>
      <c r="E314" s="64"/>
      <c r="F314" s="66"/>
      <c r="G314" s="100" t="s">
        <v>12328</v>
      </c>
      <c r="H314" s="63"/>
      <c r="I314" s="67"/>
      <c r="J314" s="68"/>
      <c r="K314" s="68"/>
      <c r="L314" s="67" t="s">
        <v>16477</v>
      </c>
      <c r="M314" s="71"/>
      <c r="N314" s="72">
        <v>6077.607421875</v>
      </c>
      <c r="O314" s="72">
        <v>6537.8603515625</v>
      </c>
      <c r="P314" s="73"/>
      <c r="Q314" s="74"/>
      <c r="R314" s="74"/>
      <c r="S314" s="84"/>
      <c r="T314" s="84"/>
      <c r="U314" s="84"/>
      <c r="V314" s="84"/>
      <c r="W314" s="50"/>
      <c r="X314" s="50"/>
      <c r="Y314" s="50"/>
      <c r="Z314" s="50"/>
      <c r="AA314" s="49"/>
      <c r="AB314" s="69">
        <v>314</v>
      </c>
      <c r="AC31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14" s="70"/>
      <c r="AE314" s="76">
        <v>74</v>
      </c>
      <c r="AF314" s="76">
        <v>18</v>
      </c>
      <c r="AG314" s="76">
        <v>299</v>
      </c>
      <c r="AH314" s="76">
        <v>143</v>
      </c>
      <c r="AI314" s="76"/>
      <c r="AJ314" s="76"/>
      <c r="AK314" s="76" t="s">
        <v>10525</v>
      </c>
      <c r="AL314" s="76"/>
      <c r="AM314" s="76"/>
      <c r="AN314" s="78">
        <v>43923.561793981484</v>
      </c>
      <c r="AO314" s="76" t="s">
        <v>14075</v>
      </c>
      <c r="AP314" s="82" t="s">
        <v>14387</v>
      </c>
      <c r="AQ314" s="76" t="s">
        <v>66</v>
      </c>
      <c r="AR314" s="2"/>
      <c r="AS314" s="3"/>
      <c r="AT314" s="3"/>
      <c r="AU314" s="3"/>
      <c r="AV314" s="3"/>
    </row>
    <row r="315" spans="1:48" ht="41.45" customHeight="1" x14ac:dyDescent="0.25">
      <c r="A315" s="62" t="s">
        <v>359</v>
      </c>
      <c r="C315" s="63"/>
      <c r="D315" s="63"/>
      <c r="E315" s="64"/>
      <c r="F315" s="66"/>
      <c r="G315" s="100" t="s">
        <v>12329</v>
      </c>
      <c r="H315" s="63"/>
      <c r="I315" s="67"/>
      <c r="J315" s="68"/>
      <c r="K315" s="68"/>
      <c r="L315" s="67" t="s">
        <v>16478</v>
      </c>
      <c r="M315" s="71"/>
      <c r="N315" s="72">
        <v>8821.4404296875</v>
      </c>
      <c r="O315" s="72">
        <v>3788.667236328125</v>
      </c>
      <c r="P315" s="73"/>
      <c r="Q315" s="74"/>
      <c r="R315" s="74"/>
      <c r="S315" s="84"/>
      <c r="T315" s="84"/>
      <c r="U315" s="84"/>
      <c r="V315" s="84"/>
      <c r="W315" s="50"/>
      <c r="X315" s="50"/>
      <c r="Y315" s="50"/>
      <c r="Z315" s="50"/>
      <c r="AA315" s="49"/>
      <c r="AB315" s="69">
        <v>315</v>
      </c>
      <c r="AC31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15" s="70"/>
      <c r="AE315" s="76">
        <v>89</v>
      </c>
      <c r="AF315" s="76">
        <v>113</v>
      </c>
      <c r="AG315" s="76">
        <v>337</v>
      </c>
      <c r="AH315" s="76">
        <v>576</v>
      </c>
      <c r="AI315" s="76"/>
      <c r="AJ315" s="76" t="s">
        <v>8802</v>
      </c>
      <c r="AK315" s="76" t="s">
        <v>10526</v>
      </c>
      <c r="AL315" s="82" t="s">
        <v>11456</v>
      </c>
      <c r="AM315" s="76"/>
      <c r="AN315" s="78">
        <v>44339.991631944446</v>
      </c>
      <c r="AO315" s="76" t="s">
        <v>14075</v>
      </c>
      <c r="AP315" s="82" t="s">
        <v>14388</v>
      </c>
      <c r="AQ315" s="76" t="s">
        <v>66</v>
      </c>
      <c r="AR315" s="2"/>
      <c r="AS315" s="3"/>
      <c r="AT315" s="3"/>
      <c r="AU315" s="3"/>
      <c r="AV315" s="3"/>
    </row>
    <row r="316" spans="1:48" ht="41.45" customHeight="1" x14ac:dyDescent="0.25">
      <c r="A316" s="62" t="s">
        <v>360</v>
      </c>
      <c r="C316" s="63"/>
      <c r="D316" s="63"/>
      <c r="E316" s="64"/>
      <c r="F316" s="66"/>
      <c r="G316" s="100" t="s">
        <v>12330</v>
      </c>
      <c r="H316" s="63"/>
      <c r="I316" s="67"/>
      <c r="J316" s="68"/>
      <c r="K316" s="68"/>
      <c r="L316" s="67" t="s">
        <v>16479</v>
      </c>
      <c r="M316" s="71"/>
      <c r="N316" s="72">
        <v>7285.26171875</v>
      </c>
      <c r="O316" s="72">
        <v>6509.83251953125</v>
      </c>
      <c r="P316" s="73"/>
      <c r="Q316" s="74"/>
      <c r="R316" s="74"/>
      <c r="S316" s="84"/>
      <c r="T316" s="84"/>
      <c r="U316" s="84"/>
      <c r="V316" s="84"/>
      <c r="W316" s="50"/>
      <c r="X316" s="50"/>
      <c r="Y316" s="50"/>
      <c r="Z316" s="50"/>
      <c r="AA316" s="49"/>
      <c r="AB316" s="69">
        <v>316</v>
      </c>
      <c r="AC31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16" s="70"/>
      <c r="AE316" s="76">
        <v>23</v>
      </c>
      <c r="AF316" s="76">
        <v>10</v>
      </c>
      <c r="AG316" s="76">
        <v>144</v>
      </c>
      <c r="AH316" s="76">
        <v>516</v>
      </c>
      <c r="AI316" s="76"/>
      <c r="AJ316" s="76" t="s">
        <v>8803</v>
      </c>
      <c r="AK316" s="76"/>
      <c r="AL316" s="76"/>
      <c r="AM316" s="76"/>
      <c r="AN316" s="78">
        <v>44025.86440972222</v>
      </c>
      <c r="AO316" s="76" t="s">
        <v>14075</v>
      </c>
      <c r="AP316" s="82" t="s">
        <v>14389</v>
      </c>
      <c r="AQ316" s="76" t="s">
        <v>66</v>
      </c>
      <c r="AR316" s="2"/>
      <c r="AS316" s="3"/>
      <c r="AT316" s="3"/>
      <c r="AU316" s="3"/>
      <c r="AV316" s="3"/>
    </row>
    <row r="317" spans="1:48" ht="41.45" customHeight="1" x14ac:dyDescent="0.25">
      <c r="A317" s="62" t="s">
        <v>1794</v>
      </c>
      <c r="C317" s="63"/>
      <c r="D317" s="63"/>
      <c r="E317" s="64"/>
      <c r="F317" s="66"/>
      <c r="G317" s="100" t="s">
        <v>12331</v>
      </c>
      <c r="H317" s="63"/>
      <c r="I317" s="67"/>
      <c r="J317" s="68"/>
      <c r="K317" s="68"/>
      <c r="L317" s="67" t="s">
        <v>16480</v>
      </c>
      <c r="M317" s="71"/>
      <c r="N317" s="72">
        <v>7689.677734375</v>
      </c>
      <c r="O317" s="72">
        <v>5129.982421875</v>
      </c>
      <c r="P317" s="73"/>
      <c r="Q317" s="74"/>
      <c r="R317" s="74"/>
      <c r="S317" s="84"/>
      <c r="T317" s="84"/>
      <c r="U317" s="84"/>
      <c r="V317" s="84"/>
      <c r="W317" s="50"/>
      <c r="X317" s="50"/>
      <c r="Y317" s="50"/>
      <c r="Z317" s="50"/>
      <c r="AA317" s="49"/>
      <c r="AB317" s="69">
        <v>317</v>
      </c>
      <c r="AC31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17" s="70"/>
      <c r="AE317" s="76">
        <v>31</v>
      </c>
      <c r="AF317" s="76">
        <v>44</v>
      </c>
      <c r="AG317" s="76">
        <v>2027</v>
      </c>
      <c r="AH317" s="76">
        <v>9423</v>
      </c>
      <c r="AI317" s="76"/>
      <c r="AJ317" s="76"/>
      <c r="AK317" s="76"/>
      <c r="AL317" s="76"/>
      <c r="AM317" s="76"/>
      <c r="AN317" s="78">
        <v>42419.211192129631</v>
      </c>
      <c r="AO317" s="76" t="s">
        <v>14075</v>
      </c>
      <c r="AP317" s="82" t="s">
        <v>14390</v>
      </c>
      <c r="AQ317" s="76" t="s">
        <v>65</v>
      </c>
      <c r="AR317" s="2"/>
      <c r="AS317" s="3"/>
      <c r="AT317" s="3"/>
      <c r="AU317" s="3"/>
      <c r="AV317" s="3"/>
    </row>
    <row r="318" spans="1:48" ht="41.45" customHeight="1" x14ac:dyDescent="0.25">
      <c r="A318" s="62" t="s">
        <v>361</v>
      </c>
      <c r="C318" s="63"/>
      <c r="D318" s="63"/>
      <c r="E318" s="64"/>
      <c r="F318" s="66"/>
      <c r="G318" s="100" t="s">
        <v>12332</v>
      </c>
      <c r="H318" s="63"/>
      <c r="I318" s="67"/>
      <c r="J318" s="68"/>
      <c r="K318" s="68"/>
      <c r="L318" s="67" t="s">
        <v>16481</v>
      </c>
      <c r="M318" s="71"/>
      <c r="N318" s="72">
        <v>2553.93798828125</v>
      </c>
      <c r="O318" s="72">
        <v>7902.966796875</v>
      </c>
      <c r="P318" s="73"/>
      <c r="Q318" s="74"/>
      <c r="R318" s="74"/>
      <c r="S318" s="84"/>
      <c r="T318" s="84"/>
      <c r="U318" s="84"/>
      <c r="V318" s="84"/>
      <c r="W318" s="50"/>
      <c r="X318" s="50"/>
      <c r="Y318" s="50"/>
      <c r="Z318" s="50"/>
      <c r="AA318" s="49"/>
      <c r="AB318" s="69">
        <v>318</v>
      </c>
      <c r="AC31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18" s="70"/>
      <c r="AE318" s="76">
        <v>54</v>
      </c>
      <c r="AF318" s="76">
        <v>23</v>
      </c>
      <c r="AG318" s="76">
        <v>87</v>
      </c>
      <c r="AH318" s="76">
        <v>228</v>
      </c>
      <c r="AI318" s="76"/>
      <c r="AJ318" s="76" t="s">
        <v>8804</v>
      </c>
      <c r="AK318" s="76"/>
      <c r="AL318" s="76"/>
      <c r="AM318" s="76"/>
      <c r="AN318" s="78">
        <v>44078.854270833333</v>
      </c>
      <c r="AO318" s="76" t="s">
        <v>14075</v>
      </c>
      <c r="AP318" s="82" t="s">
        <v>14391</v>
      </c>
      <c r="AQ318" s="76" t="s">
        <v>66</v>
      </c>
      <c r="AR318" s="2"/>
      <c r="AS318" s="3"/>
      <c r="AT318" s="3"/>
      <c r="AU318" s="3"/>
      <c r="AV318" s="3"/>
    </row>
    <row r="319" spans="1:48" ht="41.45" customHeight="1" x14ac:dyDescent="0.25">
      <c r="A319" s="62" t="s">
        <v>1795</v>
      </c>
      <c r="C319" s="63"/>
      <c r="D319" s="63"/>
      <c r="E319" s="64"/>
      <c r="F319" s="66"/>
      <c r="G319" s="100" t="s">
        <v>12333</v>
      </c>
      <c r="H319" s="63"/>
      <c r="I319" s="67"/>
      <c r="J319" s="68"/>
      <c r="K319" s="68"/>
      <c r="L319" s="67" t="s">
        <v>16482</v>
      </c>
      <c r="M319" s="71"/>
      <c r="N319" s="72">
        <v>3165.58056640625</v>
      </c>
      <c r="O319" s="72">
        <v>4932.4697265625</v>
      </c>
      <c r="P319" s="73"/>
      <c r="Q319" s="74"/>
      <c r="R319" s="74"/>
      <c r="S319" s="84"/>
      <c r="T319" s="84"/>
      <c r="U319" s="84"/>
      <c r="V319" s="84"/>
      <c r="W319" s="50"/>
      <c r="X319" s="50"/>
      <c r="Y319" s="50"/>
      <c r="Z319" s="50"/>
      <c r="AA319" s="49"/>
      <c r="AB319" s="69">
        <v>319</v>
      </c>
      <c r="AC31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19" s="70"/>
      <c r="AE319" s="76">
        <v>942</v>
      </c>
      <c r="AF319" s="76">
        <v>3451439</v>
      </c>
      <c r="AG319" s="76">
        <v>14616</v>
      </c>
      <c r="AH319" s="76">
        <v>2919</v>
      </c>
      <c r="AI319" s="76"/>
      <c r="AJ319" s="82" t="s">
        <v>8805</v>
      </c>
      <c r="AK319" s="76" t="s">
        <v>10527</v>
      </c>
      <c r="AL319" s="82" t="s">
        <v>11457</v>
      </c>
      <c r="AM319" s="76"/>
      <c r="AN319" s="78">
        <v>40697.832824074074</v>
      </c>
      <c r="AO319" s="76" t="s">
        <v>14075</v>
      </c>
      <c r="AP319" s="82" t="s">
        <v>14392</v>
      </c>
      <c r="AQ319" s="76" t="s">
        <v>65</v>
      </c>
      <c r="AR319" s="2"/>
      <c r="AS319" s="3"/>
      <c r="AT319" s="3"/>
      <c r="AU319" s="3"/>
      <c r="AV319" s="3"/>
    </row>
    <row r="320" spans="1:48" ht="41.45" customHeight="1" x14ac:dyDescent="0.25">
      <c r="A320" s="62" t="s">
        <v>362</v>
      </c>
      <c r="C320" s="63"/>
      <c r="D320" s="63"/>
      <c r="E320" s="64"/>
      <c r="F320" s="66"/>
      <c r="G320" s="100" t="s">
        <v>12334</v>
      </c>
      <c r="H320" s="63"/>
      <c r="I320" s="67"/>
      <c r="J320" s="68"/>
      <c r="K320" s="68"/>
      <c r="L320" s="67" t="s">
        <v>16483</v>
      </c>
      <c r="M320" s="71"/>
      <c r="N320" s="72">
        <v>1751.9390869140625</v>
      </c>
      <c r="O320" s="72">
        <v>3472.982666015625</v>
      </c>
      <c r="P320" s="73"/>
      <c r="Q320" s="74"/>
      <c r="R320" s="74"/>
      <c r="S320" s="84"/>
      <c r="T320" s="84"/>
      <c r="U320" s="84"/>
      <c r="V320" s="84"/>
      <c r="W320" s="50"/>
      <c r="X320" s="50"/>
      <c r="Y320" s="50"/>
      <c r="Z320" s="50"/>
      <c r="AA320" s="49"/>
      <c r="AB320" s="69">
        <v>320</v>
      </c>
      <c r="AC32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20" s="70"/>
      <c r="AE320" s="76">
        <v>38</v>
      </c>
      <c r="AF320" s="76">
        <v>7</v>
      </c>
      <c r="AG320" s="76">
        <v>325</v>
      </c>
      <c r="AH320" s="76">
        <v>1127</v>
      </c>
      <c r="AI320" s="76"/>
      <c r="AJ320" s="76" t="s">
        <v>8806</v>
      </c>
      <c r="AK320" s="76"/>
      <c r="AL320" s="76"/>
      <c r="AM320" s="76"/>
      <c r="AN320" s="78">
        <v>44504.043182870373</v>
      </c>
      <c r="AO320" s="76" t="s">
        <v>14075</v>
      </c>
      <c r="AP320" s="82" t="s">
        <v>14393</v>
      </c>
      <c r="AQ320" s="76" t="s">
        <v>66</v>
      </c>
      <c r="AR320" s="2"/>
      <c r="AS320" s="3"/>
      <c r="AT320" s="3"/>
      <c r="AU320" s="3"/>
      <c r="AV320" s="3"/>
    </row>
    <row r="321" spans="1:48" ht="41.45" customHeight="1" x14ac:dyDescent="0.25">
      <c r="A321" s="62" t="s">
        <v>1796</v>
      </c>
      <c r="C321" s="63"/>
      <c r="D321" s="63"/>
      <c r="E321" s="64"/>
      <c r="F321" s="66"/>
      <c r="G321" s="100" t="s">
        <v>12335</v>
      </c>
      <c r="H321" s="63"/>
      <c r="I321" s="67"/>
      <c r="J321" s="68"/>
      <c r="K321" s="68"/>
      <c r="L321" s="67" t="s">
        <v>16484</v>
      </c>
      <c r="M321" s="71"/>
      <c r="N321" s="72">
        <v>2028.798828125</v>
      </c>
      <c r="O321" s="72">
        <v>1221.4683837890625</v>
      </c>
      <c r="P321" s="73"/>
      <c r="Q321" s="74"/>
      <c r="R321" s="74"/>
      <c r="S321" s="84"/>
      <c r="T321" s="84"/>
      <c r="U321" s="84"/>
      <c r="V321" s="84"/>
      <c r="W321" s="50"/>
      <c r="X321" s="50"/>
      <c r="Y321" s="50"/>
      <c r="Z321" s="50"/>
      <c r="AA321" s="49"/>
      <c r="AB321" s="69">
        <v>321</v>
      </c>
      <c r="AC32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21" s="70"/>
      <c r="AE321" s="76">
        <v>209</v>
      </c>
      <c r="AF321" s="76">
        <v>17</v>
      </c>
      <c r="AG321" s="76">
        <v>656</v>
      </c>
      <c r="AH321" s="76">
        <v>5044</v>
      </c>
      <c r="AI321" s="76"/>
      <c r="AJ321" s="83" t="s">
        <v>8807</v>
      </c>
      <c r="AK321" s="76"/>
      <c r="AL321" s="76"/>
      <c r="AM321" s="76"/>
      <c r="AN321" s="78">
        <v>44207.058506944442</v>
      </c>
      <c r="AO321" s="76" t="s">
        <v>14075</v>
      </c>
      <c r="AP321" s="82" t="s">
        <v>14394</v>
      </c>
      <c r="AQ321" s="76" t="s">
        <v>65</v>
      </c>
      <c r="AR321" s="2"/>
      <c r="AS321" s="3"/>
      <c r="AT321" s="3"/>
      <c r="AU321" s="3"/>
      <c r="AV321" s="3"/>
    </row>
    <row r="322" spans="1:48" ht="41.45" customHeight="1" x14ac:dyDescent="0.25">
      <c r="A322" s="62" t="s">
        <v>363</v>
      </c>
      <c r="C322" s="63"/>
      <c r="D322" s="63"/>
      <c r="E322" s="64"/>
      <c r="F322" s="66"/>
      <c r="G322" s="100" t="s">
        <v>12336</v>
      </c>
      <c r="H322" s="63"/>
      <c r="I322" s="67"/>
      <c r="J322" s="68"/>
      <c r="K322" s="68"/>
      <c r="L322" s="67" t="s">
        <v>16485</v>
      </c>
      <c r="M322" s="71"/>
      <c r="N322" s="72">
        <v>4900.7802734375</v>
      </c>
      <c r="O322" s="72">
        <v>566.6649169921875</v>
      </c>
      <c r="P322" s="73"/>
      <c r="Q322" s="74"/>
      <c r="R322" s="74"/>
      <c r="S322" s="84"/>
      <c r="T322" s="84"/>
      <c r="U322" s="84"/>
      <c r="V322" s="84"/>
      <c r="W322" s="50"/>
      <c r="X322" s="50"/>
      <c r="Y322" s="50"/>
      <c r="Z322" s="50"/>
      <c r="AA322" s="49"/>
      <c r="AB322" s="69">
        <v>322</v>
      </c>
      <c r="AC32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22" s="70"/>
      <c r="AE322" s="76">
        <v>284</v>
      </c>
      <c r="AF322" s="76">
        <v>230</v>
      </c>
      <c r="AG322" s="76">
        <v>759</v>
      </c>
      <c r="AH322" s="76">
        <v>456</v>
      </c>
      <c r="AI322" s="76"/>
      <c r="AJ322" s="76" t="s">
        <v>8808</v>
      </c>
      <c r="AK322" s="76"/>
      <c r="AL322" s="76"/>
      <c r="AM322" s="76"/>
      <c r="AN322" s="78">
        <v>44455.839560185188</v>
      </c>
      <c r="AO322" s="76" t="s">
        <v>14075</v>
      </c>
      <c r="AP322" s="82" t="s">
        <v>14395</v>
      </c>
      <c r="AQ322" s="76" t="s">
        <v>66</v>
      </c>
      <c r="AR322" s="2"/>
      <c r="AS322" s="3"/>
      <c r="AT322" s="3"/>
      <c r="AU322" s="3"/>
      <c r="AV322" s="3"/>
    </row>
    <row r="323" spans="1:48" ht="41.45" customHeight="1" x14ac:dyDescent="0.25">
      <c r="A323" s="62" t="s">
        <v>364</v>
      </c>
      <c r="C323" s="63"/>
      <c r="D323" s="63"/>
      <c r="E323" s="64"/>
      <c r="F323" s="66"/>
      <c r="G323" s="100" t="s">
        <v>12337</v>
      </c>
      <c r="H323" s="63"/>
      <c r="I323" s="67"/>
      <c r="J323" s="68"/>
      <c r="K323" s="68"/>
      <c r="L323" s="67" t="s">
        <v>16486</v>
      </c>
      <c r="M323" s="71"/>
      <c r="N323" s="72">
        <v>9616.013671875</v>
      </c>
      <c r="O323" s="72">
        <v>6008.6337890625</v>
      </c>
      <c r="P323" s="73"/>
      <c r="Q323" s="74"/>
      <c r="R323" s="74"/>
      <c r="S323" s="84"/>
      <c r="T323" s="84"/>
      <c r="U323" s="84"/>
      <c r="V323" s="84"/>
      <c r="W323" s="50"/>
      <c r="X323" s="50"/>
      <c r="Y323" s="50"/>
      <c r="Z323" s="50"/>
      <c r="AA323" s="49"/>
      <c r="AB323" s="69">
        <v>323</v>
      </c>
      <c r="AC32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23" s="70"/>
      <c r="AE323" s="76">
        <v>825</v>
      </c>
      <c r="AF323" s="76">
        <v>685</v>
      </c>
      <c r="AG323" s="76">
        <v>903</v>
      </c>
      <c r="AH323" s="76">
        <v>1250</v>
      </c>
      <c r="AI323" s="76"/>
      <c r="AJ323" s="76" t="s">
        <v>8809</v>
      </c>
      <c r="AK323" s="76" t="s">
        <v>10528</v>
      </c>
      <c r="AL323" s="82" t="s">
        <v>11458</v>
      </c>
      <c r="AM323" s="76"/>
      <c r="AN323" s="78">
        <v>39363.709131944444</v>
      </c>
      <c r="AO323" s="76" t="s">
        <v>14075</v>
      </c>
      <c r="AP323" s="82" t="s">
        <v>14396</v>
      </c>
      <c r="AQ323" s="76" t="s">
        <v>66</v>
      </c>
      <c r="AR323" s="2"/>
      <c r="AS323" s="3"/>
      <c r="AT323" s="3"/>
      <c r="AU323" s="3"/>
      <c r="AV323" s="3"/>
    </row>
    <row r="324" spans="1:48" ht="41.45" customHeight="1" x14ac:dyDescent="0.25">
      <c r="A324" s="62" t="s">
        <v>365</v>
      </c>
      <c r="C324" s="63"/>
      <c r="D324" s="63"/>
      <c r="E324" s="64"/>
      <c r="F324" s="66"/>
      <c r="G324" s="100" t="s">
        <v>12338</v>
      </c>
      <c r="H324" s="63"/>
      <c r="I324" s="67"/>
      <c r="J324" s="68"/>
      <c r="K324" s="68"/>
      <c r="L324" s="67" t="s">
        <v>16487</v>
      </c>
      <c r="M324" s="71"/>
      <c r="N324" s="72">
        <v>4642.27392578125</v>
      </c>
      <c r="O324" s="72">
        <v>7243.4443359375</v>
      </c>
      <c r="P324" s="73"/>
      <c r="Q324" s="74"/>
      <c r="R324" s="74"/>
      <c r="S324" s="84"/>
      <c r="T324" s="84"/>
      <c r="U324" s="84"/>
      <c r="V324" s="84"/>
      <c r="W324" s="50"/>
      <c r="X324" s="50"/>
      <c r="Y324" s="50"/>
      <c r="Z324" s="50"/>
      <c r="AA324" s="49"/>
      <c r="AB324" s="69">
        <v>324</v>
      </c>
      <c r="AC32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24" s="70"/>
      <c r="AE324" s="76">
        <v>109</v>
      </c>
      <c r="AF324" s="76">
        <v>42</v>
      </c>
      <c r="AG324" s="76">
        <v>298</v>
      </c>
      <c r="AH324" s="76">
        <v>390</v>
      </c>
      <c r="AI324" s="76"/>
      <c r="AJ324" s="76" t="s">
        <v>8810</v>
      </c>
      <c r="AK324" s="76" t="s">
        <v>10529</v>
      </c>
      <c r="AL324" s="82" t="s">
        <v>11459</v>
      </c>
      <c r="AM324" s="76"/>
      <c r="AN324" s="78">
        <v>44457.562719907408</v>
      </c>
      <c r="AO324" s="76" t="s">
        <v>14075</v>
      </c>
      <c r="AP324" s="82" t="s">
        <v>14397</v>
      </c>
      <c r="AQ324" s="76" t="s">
        <v>66</v>
      </c>
      <c r="AR324" s="2"/>
      <c r="AS324" s="3"/>
      <c r="AT324" s="3"/>
      <c r="AU324" s="3"/>
      <c r="AV324" s="3"/>
    </row>
    <row r="325" spans="1:48" ht="41.45" customHeight="1" x14ac:dyDescent="0.25">
      <c r="A325" s="62" t="s">
        <v>366</v>
      </c>
      <c r="C325" s="63"/>
      <c r="D325" s="63"/>
      <c r="E325" s="64"/>
      <c r="F325" s="66"/>
      <c r="G325" s="100" t="s">
        <v>12339</v>
      </c>
      <c r="H325" s="63"/>
      <c r="I325" s="67"/>
      <c r="J325" s="68"/>
      <c r="K325" s="68"/>
      <c r="L325" s="67" t="s">
        <v>16488</v>
      </c>
      <c r="M325" s="71"/>
      <c r="N325" s="72">
        <v>2592.06494140625</v>
      </c>
      <c r="O325" s="72">
        <v>9809.19140625</v>
      </c>
      <c r="P325" s="73"/>
      <c r="Q325" s="74"/>
      <c r="R325" s="74"/>
      <c r="S325" s="84"/>
      <c r="T325" s="84"/>
      <c r="U325" s="84"/>
      <c r="V325" s="84"/>
      <c r="W325" s="50"/>
      <c r="X325" s="50"/>
      <c r="Y325" s="50"/>
      <c r="Z325" s="50"/>
      <c r="AA325" s="49"/>
      <c r="AB325" s="69">
        <v>325</v>
      </c>
      <c r="AC32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25" s="70"/>
      <c r="AE325" s="76">
        <v>2632</v>
      </c>
      <c r="AF325" s="76">
        <v>3504</v>
      </c>
      <c r="AG325" s="76">
        <v>74468</v>
      </c>
      <c r="AH325" s="76">
        <v>59924</v>
      </c>
      <c r="AI325" s="76"/>
      <c r="AJ325" s="76" t="s">
        <v>8811</v>
      </c>
      <c r="AK325" s="76" t="s">
        <v>10529</v>
      </c>
      <c r="AL325" s="82" t="s">
        <v>11460</v>
      </c>
      <c r="AM325" s="76"/>
      <c r="AN325" s="78">
        <v>41025.752418981479</v>
      </c>
      <c r="AO325" s="76" t="s">
        <v>14075</v>
      </c>
      <c r="AP325" s="82" t="s">
        <v>14398</v>
      </c>
      <c r="AQ325" s="76" t="s">
        <v>66</v>
      </c>
      <c r="AR325" s="2"/>
      <c r="AS325" s="3"/>
      <c r="AT325" s="3"/>
      <c r="AU325" s="3"/>
      <c r="AV325" s="3"/>
    </row>
    <row r="326" spans="1:48" ht="41.45" customHeight="1" x14ac:dyDescent="0.25">
      <c r="A326" s="62" t="s">
        <v>367</v>
      </c>
      <c r="C326" s="63"/>
      <c r="D326" s="63"/>
      <c r="E326" s="64"/>
      <c r="F326" s="66"/>
      <c r="G326" s="100" t="s">
        <v>12340</v>
      </c>
      <c r="H326" s="63"/>
      <c r="I326" s="67"/>
      <c r="J326" s="68"/>
      <c r="K326" s="68"/>
      <c r="L326" s="67" t="s">
        <v>16489</v>
      </c>
      <c r="M326" s="71"/>
      <c r="N326" s="72">
        <v>2166.233642578125</v>
      </c>
      <c r="O326" s="72">
        <v>4394.29541015625</v>
      </c>
      <c r="P326" s="73"/>
      <c r="Q326" s="74"/>
      <c r="R326" s="74"/>
      <c r="S326" s="84"/>
      <c r="T326" s="84"/>
      <c r="U326" s="84"/>
      <c r="V326" s="84"/>
      <c r="W326" s="50"/>
      <c r="X326" s="50"/>
      <c r="Y326" s="50"/>
      <c r="Z326" s="50"/>
      <c r="AA326" s="49"/>
      <c r="AB326" s="69">
        <v>326</v>
      </c>
      <c r="AC32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26" s="70"/>
      <c r="AE326" s="76">
        <v>987</v>
      </c>
      <c r="AF326" s="76">
        <v>89</v>
      </c>
      <c r="AG326" s="76">
        <v>4170</v>
      </c>
      <c r="AH326" s="76">
        <v>17603</v>
      </c>
      <c r="AI326" s="76"/>
      <c r="AJ326" s="76" t="s">
        <v>8812</v>
      </c>
      <c r="AK326" s="76" t="s">
        <v>10530</v>
      </c>
      <c r="AL326" s="82" t="s">
        <v>11461</v>
      </c>
      <c r="AM326" s="76"/>
      <c r="AN326" s="78">
        <v>41038.021840277775</v>
      </c>
      <c r="AO326" s="76" t="s">
        <v>14075</v>
      </c>
      <c r="AP326" s="82" t="s">
        <v>14399</v>
      </c>
      <c r="AQ326" s="76" t="s">
        <v>66</v>
      </c>
      <c r="AR326" s="2"/>
      <c r="AS326" s="3"/>
      <c r="AT326" s="3"/>
      <c r="AU326" s="3"/>
      <c r="AV326" s="3"/>
    </row>
    <row r="327" spans="1:48" ht="41.45" customHeight="1" x14ac:dyDescent="0.25">
      <c r="A327" s="62" t="s">
        <v>1797</v>
      </c>
      <c r="C327" s="63"/>
      <c r="D327" s="63"/>
      <c r="E327" s="64"/>
      <c r="F327" s="66"/>
      <c r="G327" s="100" t="s">
        <v>12341</v>
      </c>
      <c r="H327" s="63"/>
      <c r="I327" s="67"/>
      <c r="J327" s="68"/>
      <c r="K327" s="68"/>
      <c r="L327" s="67" t="s">
        <v>16490</v>
      </c>
      <c r="M327" s="71"/>
      <c r="N327" s="72">
        <v>1325.1297607421875</v>
      </c>
      <c r="O327" s="72">
        <v>3759.853515625</v>
      </c>
      <c r="P327" s="73"/>
      <c r="Q327" s="74"/>
      <c r="R327" s="74"/>
      <c r="S327" s="84"/>
      <c r="T327" s="84"/>
      <c r="U327" s="84"/>
      <c r="V327" s="84"/>
      <c r="W327" s="50"/>
      <c r="X327" s="50"/>
      <c r="Y327" s="50"/>
      <c r="Z327" s="50"/>
      <c r="AA327" s="49"/>
      <c r="AB327" s="69">
        <v>327</v>
      </c>
      <c r="AC32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27" s="70"/>
      <c r="AE327" s="76">
        <v>125</v>
      </c>
      <c r="AF327" s="76">
        <v>24074</v>
      </c>
      <c r="AG327" s="76">
        <v>14035</v>
      </c>
      <c r="AH327" s="76">
        <v>8716</v>
      </c>
      <c r="AI327" s="76"/>
      <c r="AJ327" s="76"/>
      <c r="AK327" s="76"/>
      <c r="AL327" s="76"/>
      <c r="AM327" s="76"/>
      <c r="AN327" s="78">
        <v>40724.825960648152</v>
      </c>
      <c r="AO327" s="76" t="s">
        <v>14075</v>
      </c>
      <c r="AP327" s="82" t="s">
        <v>14400</v>
      </c>
      <c r="AQ327" s="76" t="s">
        <v>65</v>
      </c>
      <c r="AR327" s="2"/>
      <c r="AS327" s="3"/>
      <c r="AT327" s="3"/>
      <c r="AU327" s="3"/>
      <c r="AV327" s="3"/>
    </row>
    <row r="328" spans="1:48" ht="41.45" customHeight="1" x14ac:dyDescent="0.25">
      <c r="A328" s="62" t="s">
        <v>1798</v>
      </c>
      <c r="C328" s="63"/>
      <c r="D328" s="63"/>
      <c r="E328" s="64"/>
      <c r="F328" s="66"/>
      <c r="G328" s="100" t="s">
        <v>12342</v>
      </c>
      <c r="H328" s="63"/>
      <c r="I328" s="67"/>
      <c r="J328" s="68"/>
      <c r="K328" s="68"/>
      <c r="L328" s="67" t="s">
        <v>16491</v>
      </c>
      <c r="M328" s="71"/>
      <c r="N328" s="72">
        <v>344.25143432617188</v>
      </c>
      <c r="O328" s="72">
        <v>6476.35107421875</v>
      </c>
      <c r="P328" s="73"/>
      <c r="Q328" s="74"/>
      <c r="R328" s="74"/>
      <c r="S328" s="84"/>
      <c r="T328" s="84"/>
      <c r="U328" s="84"/>
      <c r="V328" s="84"/>
      <c r="W328" s="50"/>
      <c r="X328" s="50"/>
      <c r="Y328" s="50"/>
      <c r="Z328" s="50"/>
      <c r="AA328" s="49"/>
      <c r="AB328" s="69">
        <v>328</v>
      </c>
      <c r="AC32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28" s="70"/>
      <c r="AE328" s="76">
        <v>656</v>
      </c>
      <c r="AF328" s="76">
        <v>244</v>
      </c>
      <c r="AG328" s="76">
        <v>5389</v>
      </c>
      <c r="AH328" s="76">
        <v>5825</v>
      </c>
      <c r="AI328" s="76"/>
      <c r="AJ328" s="76" t="s">
        <v>8813</v>
      </c>
      <c r="AK328" s="76" t="s">
        <v>10531</v>
      </c>
      <c r="AL328" s="76"/>
      <c r="AM328" s="76"/>
      <c r="AN328" s="78">
        <v>43719.92391203704</v>
      </c>
      <c r="AO328" s="76" t="s">
        <v>14075</v>
      </c>
      <c r="AP328" s="82" t="s">
        <v>14401</v>
      </c>
      <c r="AQ328" s="76" t="s">
        <v>65</v>
      </c>
      <c r="AR328" s="2"/>
      <c r="AS328" s="3"/>
      <c r="AT328" s="3"/>
      <c r="AU328" s="3"/>
      <c r="AV328" s="3"/>
    </row>
    <row r="329" spans="1:48" ht="41.45" customHeight="1" x14ac:dyDescent="0.25">
      <c r="A329" s="62" t="s">
        <v>1799</v>
      </c>
      <c r="C329" s="63"/>
      <c r="D329" s="63"/>
      <c r="E329" s="64"/>
      <c r="F329" s="66"/>
      <c r="G329" s="100" t="s">
        <v>12343</v>
      </c>
      <c r="H329" s="63"/>
      <c r="I329" s="67"/>
      <c r="J329" s="68"/>
      <c r="K329" s="68"/>
      <c r="L329" s="67" t="s">
        <v>16492</v>
      </c>
      <c r="M329" s="71"/>
      <c r="N329" s="72">
        <v>4441.50048828125</v>
      </c>
      <c r="O329" s="72">
        <v>4246.62158203125</v>
      </c>
      <c r="P329" s="73"/>
      <c r="Q329" s="74"/>
      <c r="R329" s="74"/>
      <c r="S329" s="84"/>
      <c r="T329" s="84"/>
      <c r="U329" s="84"/>
      <c r="V329" s="84"/>
      <c r="W329" s="50"/>
      <c r="X329" s="50"/>
      <c r="Y329" s="50"/>
      <c r="Z329" s="50"/>
      <c r="AA329" s="49"/>
      <c r="AB329" s="69">
        <v>329</v>
      </c>
      <c r="AC32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29" s="70"/>
      <c r="AE329" s="76">
        <v>697</v>
      </c>
      <c r="AF329" s="76">
        <v>286</v>
      </c>
      <c r="AG329" s="76">
        <v>8449</v>
      </c>
      <c r="AH329" s="76">
        <v>10723</v>
      </c>
      <c r="AI329" s="76"/>
      <c r="AJ329" s="76" t="s">
        <v>8814</v>
      </c>
      <c r="AK329" s="76" t="s">
        <v>10532</v>
      </c>
      <c r="AL329" s="76"/>
      <c r="AM329" s="76"/>
      <c r="AN329" s="78">
        <v>42955.683807870373</v>
      </c>
      <c r="AO329" s="76" t="s">
        <v>14075</v>
      </c>
      <c r="AP329" s="82" t="s">
        <v>14402</v>
      </c>
      <c r="AQ329" s="76" t="s">
        <v>65</v>
      </c>
      <c r="AR329" s="2"/>
      <c r="AS329" s="3"/>
      <c r="AT329" s="3"/>
      <c r="AU329" s="3"/>
      <c r="AV329" s="3"/>
    </row>
    <row r="330" spans="1:48" ht="41.45" customHeight="1" x14ac:dyDescent="0.25">
      <c r="A330" s="62" t="s">
        <v>368</v>
      </c>
      <c r="C330" s="63"/>
      <c r="D330" s="63"/>
      <c r="E330" s="64"/>
      <c r="F330" s="66"/>
      <c r="G330" s="100" t="s">
        <v>12344</v>
      </c>
      <c r="H330" s="63"/>
      <c r="I330" s="67"/>
      <c r="J330" s="68"/>
      <c r="K330" s="68"/>
      <c r="L330" s="67" t="s">
        <v>16493</v>
      </c>
      <c r="M330" s="71"/>
      <c r="N330" s="72">
        <v>8985.19140625</v>
      </c>
      <c r="O330" s="72">
        <v>2280.729248046875</v>
      </c>
      <c r="P330" s="73"/>
      <c r="Q330" s="74"/>
      <c r="R330" s="74"/>
      <c r="S330" s="84"/>
      <c r="T330" s="84"/>
      <c r="U330" s="84"/>
      <c r="V330" s="84"/>
      <c r="W330" s="50"/>
      <c r="X330" s="50"/>
      <c r="Y330" s="50"/>
      <c r="Z330" s="50"/>
      <c r="AA330" s="49"/>
      <c r="AB330" s="69">
        <v>330</v>
      </c>
      <c r="AC33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30" s="70"/>
      <c r="AE330" s="76">
        <v>749</v>
      </c>
      <c r="AF330" s="76">
        <v>1086</v>
      </c>
      <c r="AG330" s="76">
        <v>915</v>
      </c>
      <c r="AH330" s="76">
        <v>106</v>
      </c>
      <c r="AI330" s="76"/>
      <c r="AJ330" s="76" t="s">
        <v>8815</v>
      </c>
      <c r="AK330" s="76" t="s">
        <v>10533</v>
      </c>
      <c r="AL330" s="76"/>
      <c r="AM330" s="76"/>
      <c r="AN330" s="78">
        <v>40887.517997685187</v>
      </c>
      <c r="AO330" s="76" t="s">
        <v>14075</v>
      </c>
      <c r="AP330" s="82" t="s">
        <v>14403</v>
      </c>
      <c r="AQ330" s="76" t="s">
        <v>66</v>
      </c>
      <c r="AR330" s="2"/>
      <c r="AS330" s="3"/>
      <c r="AT330" s="3"/>
      <c r="AU330" s="3"/>
      <c r="AV330" s="3"/>
    </row>
    <row r="331" spans="1:48" ht="41.45" customHeight="1" x14ac:dyDescent="0.25">
      <c r="A331" s="62" t="s">
        <v>369</v>
      </c>
      <c r="C331" s="63"/>
      <c r="D331" s="63"/>
      <c r="E331" s="64"/>
      <c r="F331" s="66"/>
      <c r="G331" s="100" t="s">
        <v>12345</v>
      </c>
      <c r="H331" s="63"/>
      <c r="I331" s="67"/>
      <c r="J331" s="68"/>
      <c r="K331" s="68"/>
      <c r="L331" s="67" t="s">
        <v>16494</v>
      </c>
      <c r="M331" s="71"/>
      <c r="N331" s="72">
        <v>105.06536865234375</v>
      </c>
      <c r="O331" s="72">
        <v>3823.148681640625</v>
      </c>
      <c r="P331" s="73"/>
      <c r="Q331" s="74"/>
      <c r="R331" s="74"/>
      <c r="S331" s="84"/>
      <c r="T331" s="84"/>
      <c r="U331" s="84"/>
      <c r="V331" s="84"/>
      <c r="W331" s="50"/>
      <c r="X331" s="50"/>
      <c r="Y331" s="50"/>
      <c r="Z331" s="50"/>
      <c r="AA331" s="49"/>
      <c r="AB331" s="69">
        <v>331</v>
      </c>
      <c r="AC33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31" s="70"/>
      <c r="AE331" s="76">
        <v>739</v>
      </c>
      <c r="AF331" s="76">
        <v>34</v>
      </c>
      <c r="AG331" s="76">
        <v>506</v>
      </c>
      <c r="AH331" s="76">
        <v>2</v>
      </c>
      <c r="AI331" s="76"/>
      <c r="AJ331" s="76" t="s">
        <v>8816</v>
      </c>
      <c r="AK331" s="76" t="s">
        <v>10451</v>
      </c>
      <c r="AL331" s="76"/>
      <c r="AM331" s="76"/>
      <c r="AN331" s="78">
        <v>43788.60019675926</v>
      </c>
      <c r="AO331" s="76" t="s">
        <v>14075</v>
      </c>
      <c r="AP331" s="82" t="s">
        <v>14404</v>
      </c>
      <c r="AQ331" s="76" t="s">
        <v>66</v>
      </c>
      <c r="AR331" s="2"/>
      <c r="AS331" s="3"/>
      <c r="AT331" s="3"/>
      <c r="AU331" s="3"/>
      <c r="AV331" s="3"/>
    </row>
    <row r="332" spans="1:48" ht="41.45" customHeight="1" x14ac:dyDescent="0.25">
      <c r="A332" s="62" t="s">
        <v>370</v>
      </c>
      <c r="C332" s="63"/>
      <c r="D332" s="63"/>
      <c r="E332" s="64"/>
      <c r="F332" s="66"/>
      <c r="G332" s="100" t="s">
        <v>12346</v>
      </c>
      <c r="H332" s="63"/>
      <c r="I332" s="67"/>
      <c r="J332" s="68"/>
      <c r="K332" s="68"/>
      <c r="L332" s="67" t="s">
        <v>16495</v>
      </c>
      <c r="M332" s="71"/>
      <c r="N332" s="72">
        <v>6318.27392578125</v>
      </c>
      <c r="O332" s="72">
        <v>5735.2421875</v>
      </c>
      <c r="P332" s="73"/>
      <c r="Q332" s="74"/>
      <c r="R332" s="74"/>
      <c r="S332" s="84"/>
      <c r="T332" s="84"/>
      <c r="U332" s="84"/>
      <c r="V332" s="84"/>
      <c r="W332" s="50"/>
      <c r="X332" s="50"/>
      <c r="Y332" s="50"/>
      <c r="Z332" s="50"/>
      <c r="AA332" s="49"/>
      <c r="AB332" s="69">
        <v>332</v>
      </c>
      <c r="AC33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32" s="70"/>
      <c r="AE332" s="76">
        <v>2721</v>
      </c>
      <c r="AF332" s="76">
        <v>2914</v>
      </c>
      <c r="AG332" s="76">
        <v>86582</v>
      </c>
      <c r="AH332" s="76">
        <v>362400</v>
      </c>
      <c r="AI332" s="76"/>
      <c r="AJ332" s="76" t="s">
        <v>8817</v>
      </c>
      <c r="AK332" s="76" t="s">
        <v>10534</v>
      </c>
      <c r="AL332" s="76"/>
      <c r="AM332" s="76"/>
      <c r="AN332" s="78">
        <v>41082.121435185189</v>
      </c>
      <c r="AO332" s="76" t="s">
        <v>14075</v>
      </c>
      <c r="AP332" s="82" t="s">
        <v>14405</v>
      </c>
      <c r="AQ332" s="76" t="s">
        <v>66</v>
      </c>
      <c r="AR332" s="2"/>
      <c r="AS332" s="3"/>
      <c r="AT332" s="3"/>
      <c r="AU332" s="3"/>
      <c r="AV332" s="3"/>
    </row>
    <row r="333" spans="1:48" ht="41.45" customHeight="1" x14ac:dyDescent="0.25">
      <c r="A333" s="62" t="s">
        <v>1800</v>
      </c>
      <c r="C333" s="63"/>
      <c r="D333" s="63"/>
      <c r="E333" s="64"/>
      <c r="F333" s="66"/>
      <c r="G333" s="100" t="s">
        <v>12347</v>
      </c>
      <c r="H333" s="63"/>
      <c r="I333" s="67"/>
      <c r="J333" s="68"/>
      <c r="K333" s="68"/>
      <c r="L333" s="67" t="s">
        <v>16496</v>
      </c>
      <c r="M333" s="71"/>
      <c r="N333" s="72">
        <v>7225.81591796875</v>
      </c>
      <c r="O333" s="72">
        <v>8885.595703125</v>
      </c>
      <c r="P333" s="73"/>
      <c r="Q333" s="74"/>
      <c r="R333" s="74"/>
      <c r="S333" s="84"/>
      <c r="T333" s="84"/>
      <c r="U333" s="84"/>
      <c r="V333" s="84"/>
      <c r="W333" s="50"/>
      <c r="X333" s="50"/>
      <c r="Y333" s="50"/>
      <c r="Z333" s="50"/>
      <c r="AA333" s="49"/>
      <c r="AB333" s="69">
        <v>333</v>
      </c>
      <c r="AC33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33" s="70"/>
      <c r="AE333" s="76">
        <v>264</v>
      </c>
      <c r="AF333" s="76">
        <v>239</v>
      </c>
      <c r="AG333" s="76">
        <v>6195</v>
      </c>
      <c r="AH333" s="76">
        <v>12413</v>
      </c>
      <c r="AI333" s="76"/>
      <c r="AJ333" s="76" t="s">
        <v>8818</v>
      </c>
      <c r="AK333" s="76" t="s">
        <v>10535</v>
      </c>
      <c r="AL333" s="76"/>
      <c r="AM333" s="76"/>
      <c r="AN333" s="78">
        <v>44422.740983796299</v>
      </c>
      <c r="AO333" s="76" t="s">
        <v>14075</v>
      </c>
      <c r="AP333" s="82" t="s">
        <v>14406</v>
      </c>
      <c r="AQ333" s="76" t="s">
        <v>65</v>
      </c>
      <c r="AR333" s="2"/>
      <c r="AS333" s="3"/>
      <c r="AT333" s="3"/>
      <c r="AU333" s="3"/>
      <c r="AV333" s="3"/>
    </row>
    <row r="334" spans="1:48" ht="41.45" customHeight="1" x14ac:dyDescent="0.25">
      <c r="A334" s="62" t="s">
        <v>371</v>
      </c>
      <c r="C334" s="63"/>
      <c r="D334" s="63"/>
      <c r="E334" s="64"/>
      <c r="F334" s="66"/>
      <c r="G334" s="100" t="s">
        <v>12348</v>
      </c>
      <c r="H334" s="63"/>
      <c r="I334" s="67"/>
      <c r="J334" s="68"/>
      <c r="K334" s="68"/>
      <c r="L334" s="67" t="s">
        <v>16497</v>
      </c>
      <c r="M334" s="71"/>
      <c r="N334" s="72">
        <v>5422.7607421875</v>
      </c>
      <c r="O334" s="72">
        <v>3449.701171875</v>
      </c>
      <c r="P334" s="73"/>
      <c r="Q334" s="74"/>
      <c r="R334" s="74"/>
      <c r="S334" s="84"/>
      <c r="T334" s="84"/>
      <c r="U334" s="84"/>
      <c r="V334" s="84"/>
      <c r="W334" s="50"/>
      <c r="X334" s="50"/>
      <c r="Y334" s="50"/>
      <c r="Z334" s="50"/>
      <c r="AA334" s="49"/>
      <c r="AB334" s="69">
        <v>334</v>
      </c>
      <c r="AC33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34" s="70"/>
      <c r="AE334" s="76">
        <v>10123</v>
      </c>
      <c r="AF334" s="76">
        <v>10038</v>
      </c>
      <c r="AG334" s="76">
        <v>46417</v>
      </c>
      <c r="AH334" s="76">
        <v>49183</v>
      </c>
      <c r="AI334" s="76"/>
      <c r="AJ334" s="76" t="s">
        <v>8819</v>
      </c>
      <c r="AK334" s="76" t="s">
        <v>10536</v>
      </c>
      <c r="AL334" s="76"/>
      <c r="AM334" s="76"/>
      <c r="AN334" s="78">
        <v>43159.531226851854</v>
      </c>
      <c r="AO334" s="76" t="s">
        <v>14075</v>
      </c>
      <c r="AP334" s="82" t="s">
        <v>14407</v>
      </c>
      <c r="AQ334" s="76" t="s">
        <v>66</v>
      </c>
      <c r="AR334" s="2"/>
      <c r="AS334" s="3"/>
      <c r="AT334" s="3"/>
      <c r="AU334" s="3"/>
      <c r="AV334" s="3"/>
    </row>
    <row r="335" spans="1:48" ht="41.45" customHeight="1" x14ac:dyDescent="0.25">
      <c r="A335" s="62" t="s">
        <v>372</v>
      </c>
      <c r="C335" s="63"/>
      <c r="D335" s="63"/>
      <c r="E335" s="64"/>
      <c r="F335" s="66"/>
      <c r="G335" s="100" t="s">
        <v>12349</v>
      </c>
      <c r="H335" s="63"/>
      <c r="I335" s="67"/>
      <c r="J335" s="68"/>
      <c r="K335" s="68"/>
      <c r="L335" s="67" t="s">
        <v>16498</v>
      </c>
      <c r="M335" s="71"/>
      <c r="N335" s="72">
        <v>9458.7490234375</v>
      </c>
      <c r="O335" s="72">
        <v>2930.988525390625</v>
      </c>
      <c r="P335" s="73"/>
      <c r="Q335" s="74"/>
      <c r="R335" s="74"/>
      <c r="S335" s="84"/>
      <c r="T335" s="84"/>
      <c r="U335" s="84"/>
      <c r="V335" s="84"/>
      <c r="W335" s="50"/>
      <c r="X335" s="50"/>
      <c r="Y335" s="50"/>
      <c r="Z335" s="50"/>
      <c r="AA335" s="49"/>
      <c r="AB335" s="69">
        <v>335</v>
      </c>
      <c r="AC33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35" s="70"/>
      <c r="AE335" s="76">
        <v>95</v>
      </c>
      <c r="AF335" s="76">
        <v>119</v>
      </c>
      <c r="AG335" s="76">
        <v>116</v>
      </c>
      <c r="AH335" s="76">
        <v>7</v>
      </c>
      <c r="AI335" s="76"/>
      <c r="AJ335" s="76" t="s">
        <v>8820</v>
      </c>
      <c r="AK335" s="76" t="s">
        <v>10537</v>
      </c>
      <c r="AL335" s="82" t="s">
        <v>11462</v>
      </c>
      <c r="AM335" s="76"/>
      <c r="AN335" s="78">
        <v>44355.649675925924</v>
      </c>
      <c r="AO335" s="76" t="s">
        <v>14075</v>
      </c>
      <c r="AP335" s="82" t="s">
        <v>14408</v>
      </c>
      <c r="AQ335" s="76" t="s">
        <v>66</v>
      </c>
      <c r="AR335" s="2"/>
      <c r="AS335" s="3"/>
      <c r="AT335" s="3"/>
      <c r="AU335" s="3"/>
      <c r="AV335" s="3"/>
    </row>
    <row r="336" spans="1:48" ht="41.45" customHeight="1" x14ac:dyDescent="0.25">
      <c r="A336" s="62" t="s">
        <v>373</v>
      </c>
      <c r="C336" s="63"/>
      <c r="D336" s="63"/>
      <c r="E336" s="64"/>
      <c r="F336" s="66"/>
      <c r="G336" s="100" t="s">
        <v>12350</v>
      </c>
      <c r="H336" s="63"/>
      <c r="I336" s="67"/>
      <c r="J336" s="68"/>
      <c r="K336" s="68"/>
      <c r="L336" s="67" t="s">
        <v>16499</v>
      </c>
      <c r="M336" s="71"/>
      <c r="N336" s="72">
        <v>7726.96484375</v>
      </c>
      <c r="O336" s="72">
        <v>2731.55712890625</v>
      </c>
      <c r="P336" s="73"/>
      <c r="Q336" s="74"/>
      <c r="R336" s="74"/>
      <c r="S336" s="84"/>
      <c r="T336" s="84"/>
      <c r="U336" s="84"/>
      <c r="V336" s="84"/>
      <c r="W336" s="50"/>
      <c r="X336" s="50"/>
      <c r="Y336" s="50"/>
      <c r="Z336" s="50"/>
      <c r="AA336" s="49"/>
      <c r="AB336" s="69">
        <v>336</v>
      </c>
      <c r="AC33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36" s="70"/>
      <c r="AE336" s="76">
        <v>686</v>
      </c>
      <c r="AF336" s="76">
        <v>8</v>
      </c>
      <c r="AG336" s="76">
        <v>3797</v>
      </c>
      <c r="AH336" s="76">
        <v>1001</v>
      </c>
      <c r="AI336" s="76"/>
      <c r="AJ336" s="76" t="s">
        <v>8821</v>
      </c>
      <c r="AK336" s="76"/>
      <c r="AL336" s="76"/>
      <c r="AM336" s="76"/>
      <c r="AN336" s="78">
        <v>44520.604004629633</v>
      </c>
      <c r="AO336" s="76" t="s">
        <v>14075</v>
      </c>
      <c r="AP336" s="82" t="s">
        <v>14409</v>
      </c>
      <c r="AQ336" s="76" t="s">
        <v>66</v>
      </c>
      <c r="AR336" s="2"/>
      <c r="AS336" s="3"/>
      <c r="AT336" s="3"/>
      <c r="AU336" s="3"/>
      <c r="AV336" s="3"/>
    </row>
    <row r="337" spans="1:48" ht="41.45" customHeight="1" x14ac:dyDescent="0.25">
      <c r="A337" s="62" t="s">
        <v>374</v>
      </c>
      <c r="C337" s="63"/>
      <c r="D337" s="63"/>
      <c r="E337" s="64"/>
      <c r="F337" s="66"/>
      <c r="G337" s="100" t="s">
        <v>12351</v>
      </c>
      <c r="H337" s="63"/>
      <c r="I337" s="67"/>
      <c r="J337" s="68"/>
      <c r="K337" s="68"/>
      <c r="L337" s="67" t="s">
        <v>16500</v>
      </c>
      <c r="M337" s="71"/>
      <c r="N337" s="72">
        <v>2345.1884765625</v>
      </c>
      <c r="O337" s="72">
        <v>2990.246826171875</v>
      </c>
      <c r="P337" s="73"/>
      <c r="Q337" s="74"/>
      <c r="R337" s="74"/>
      <c r="S337" s="84"/>
      <c r="T337" s="84"/>
      <c r="U337" s="84"/>
      <c r="V337" s="84"/>
      <c r="W337" s="50"/>
      <c r="X337" s="50"/>
      <c r="Y337" s="50"/>
      <c r="Z337" s="50"/>
      <c r="AA337" s="49"/>
      <c r="AB337" s="69">
        <v>337</v>
      </c>
      <c r="AC33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37" s="70"/>
      <c r="AE337" s="76">
        <v>365</v>
      </c>
      <c r="AF337" s="76">
        <v>592</v>
      </c>
      <c r="AG337" s="76">
        <v>85384</v>
      </c>
      <c r="AH337" s="76">
        <v>43355</v>
      </c>
      <c r="AI337" s="76"/>
      <c r="AJ337" s="76" t="s">
        <v>8822</v>
      </c>
      <c r="AK337" s="76"/>
      <c r="AL337" s="76"/>
      <c r="AM337" s="76"/>
      <c r="AN337" s="78">
        <v>40272.639710648145</v>
      </c>
      <c r="AO337" s="76" t="s">
        <v>14075</v>
      </c>
      <c r="AP337" s="82" t="s">
        <v>14410</v>
      </c>
      <c r="AQ337" s="76" t="s">
        <v>66</v>
      </c>
      <c r="AR337" s="2"/>
      <c r="AS337" s="3"/>
      <c r="AT337" s="3"/>
      <c r="AU337" s="3"/>
      <c r="AV337" s="3"/>
    </row>
    <row r="338" spans="1:48" ht="41.45" customHeight="1" x14ac:dyDescent="0.25">
      <c r="A338" s="62" t="s">
        <v>375</v>
      </c>
      <c r="C338" s="63"/>
      <c r="D338" s="63"/>
      <c r="E338" s="64"/>
      <c r="F338" s="66"/>
      <c r="G338" s="100" t="s">
        <v>12352</v>
      </c>
      <c r="H338" s="63"/>
      <c r="I338" s="67"/>
      <c r="J338" s="68"/>
      <c r="K338" s="68"/>
      <c r="L338" s="67" t="s">
        <v>16501</v>
      </c>
      <c r="M338" s="71"/>
      <c r="N338" s="72">
        <v>2135.886962890625</v>
      </c>
      <c r="O338" s="72">
        <v>3622.750732421875</v>
      </c>
      <c r="P338" s="73"/>
      <c r="Q338" s="74"/>
      <c r="R338" s="74"/>
      <c r="S338" s="84"/>
      <c r="T338" s="84"/>
      <c r="U338" s="84"/>
      <c r="V338" s="84"/>
      <c r="W338" s="50"/>
      <c r="X338" s="50"/>
      <c r="Y338" s="50"/>
      <c r="Z338" s="50"/>
      <c r="AA338" s="49"/>
      <c r="AB338" s="69">
        <v>338</v>
      </c>
      <c r="AC33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38" s="70"/>
      <c r="AE338" s="76">
        <v>137</v>
      </c>
      <c r="AF338" s="76">
        <v>97</v>
      </c>
      <c r="AG338" s="76">
        <v>1401</v>
      </c>
      <c r="AH338" s="76">
        <v>3401</v>
      </c>
      <c r="AI338" s="76"/>
      <c r="AJ338" s="76" t="s">
        <v>8823</v>
      </c>
      <c r="AK338" s="76" t="s">
        <v>10538</v>
      </c>
      <c r="AL338" s="76"/>
      <c r="AM338" s="76"/>
      <c r="AN338" s="78">
        <v>43180.623472222222</v>
      </c>
      <c r="AO338" s="76" t="s">
        <v>14075</v>
      </c>
      <c r="AP338" s="82" t="s">
        <v>14411</v>
      </c>
      <c r="AQ338" s="76" t="s">
        <v>66</v>
      </c>
      <c r="AR338" s="2"/>
      <c r="AS338" s="3"/>
      <c r="AT338" s="3"/>
      <c r="AU338" s="3"/>
      <c r="AV338" s="3"/>
    </row>
    <row r="339" spans="1:48" ht="41.45" customHeight="1" x14ac:dyDescent="0.25">
      <c r="A339" s="62" t="s">
        <v>1801</v>
      </c>
      <c r="C339" s="63"/>
      <c r="D339" s="63"/>
      <c r="E339" s="64"/>
      <c r="F339" s="66"/>
      <c r="G339" s="100" t="s">
        <v>12353</v>
      </c>
      <c r="H339" s="63"/>
      <c r="I339" s="67"/>
      <c r="J339" s="68"/>
      <c r="K339" s="68"/>
      <c r="L339" s="67" t="s">
        <v>16502</v>
      </c>
      <c r="M339" s="71"/>
      <c r="N339" s="72">
        <v>756.30108642578125</v>
      </c>
      <c r="O339" s="72">
        <v>4435.79638671875</v>
      </c>
      <c r="P339" s="73"/>
      <c r="Q339" s="74"/>
      <c r="R339" s="74"/>
      <c r="S339" s="84"/>
      <c r="T339" s="84"/>
      <c r="U339" s="84"/>
      <c r="V339" s="84"/>
      <c r="W339" s="50"/>
      <c r="X339" s="50"/>
      <c r="Y339" s="50"/>
      <c r="Z339" s="50"/>
      <c r="AA339" s="49"/>
      <c r="AB339" s="69">
        <v>339</v>
      </c>
      <c r="AC33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39" s="70"/>
      <c r="AE339" s="76">
        <v>1918</v>
      </c>
      <c r="AF339" s="76">
        <v>383025</v>
      </c>
      <c r="AG339" s="76">
        <v>25884</v>
      </c>
      <c r="AH339" s="76">
        <v>12460</v>
      </c>
      <c r="AI339" s="76"/>
      <c r="AJ339" s="76" t="s">
        <v>8824</v>
      </c>
      <c r="AK339" s="76"/>
      <c r="AL339" s="82" t="s">
        <v>11463</v>
      </c>
      <c r="AM339" s="76"/>
      <c r="AN339" s="78">
        <v>40210.243530092594</v>
      </c>
      <c r="AO339" s="76" t="s">
        <v>14075</v>
      </c>
      <c r="AP339" s="82" t="s">
        <v>14412</v>
      </c>
      <c r="AQ339" s="76" t="s">
        <v>65</v>
      </c>
      <c r="AR339" s="2"/>
      <c r="AS339" s="3"/>
      <c r="AT339" s="3"/>
      <c r="AU339" s="3"/>
      <c r="AV339" s="3"/>
    </row>
    <row r="340" spans="1:48" ht="41.45" customHeight="1" x14ac:dyDescent="0.25">
      <c r="A340" s="62" t="s">
        <v>1802</v>
      </c>
      <c r="C340" s="63"/>
      <c r="D340" s="63"/>
      <c r="E340" s="64"/>
      <c r="F340" s="66"/>
      <c r="G340" s="100" t="s">
        <v>12354</v>
      </c>
      <c r="H340" s="63"/>
      <c r="I340" s="67"/>
      <c r="J340" s="68"/>
      <c r="K340" s="68"/>
      <c r="L340" s="67" t="s">
        <v>16503</v>
      </c>
      <c r="M340" s="71"/>
      <c r="N340" s="72">
        <v>3687.326416015625</v>
      </c>
      <c r="O340" s="72">
        <v>6168.24365234375</v>
      </c>
      <c r="P340" s="73"/>
      <c r="Q340" s="74"/>
      <c r="R340" s="74"/>
      <c r="S340" s="84"/>
      <c r="T340" s="84"/>
      <c r="U340" s="84"/>
      <c r="V340" s="84"/>
      <c r="W340" s="50"/>
      <c r="X340" s="50"/>
      <c r="Y340" s="50"/>
      <c r="Z340" s="50"/>
      <c r="AA340" s="49"/>
      <c r="AB340" s="69">
        <v>340</v>
      </c>
      <c r="AC34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40" s="70"/>
      <c r="AE340" s="76">
        <v>8751</v>
      </c>
      <c r="AF340" s="76">
        <v>4087459</v>
      </c>
      <c r="AG340" s="76">
        <v>11322</v>
      </c>
      <c r="AH340" s="76">
        <v>8829</v>
      </c>
      <c r="AI340" s="76"/>
      <c r="AJ340" s="76" t="s">
        <v>8825</v>
      </c>
      <c r="AK340" s="76" t="s">
        <v>10372</v>
      </c>
      <c r="AL340" s="76"/>
      <c r="AM340" s="76"/>
      <c r="AN340" s="78">
        <v>41044.935370370367</v>
      </c>
      <c r="AO340" s="76" t="s">
        <v>14075</v>
      </c>
      <c r="AP340" s="82" t="s">
        <v>14413</v>
      </c>
      <c r="AQ340" s="76" t="s">
        <v>65</v>
      </c>
      <c r="AR340" s="2"/>
      <c r="AS340" s="3"/>
      <c r="AT340" s="3"/>
      <c r="AU340" s="3"/>
      <c r="AV340" s="3"/>
    </row>
    <row r="341" spans="1:48" ht="41.45" customHeight="1" x14ac:dyDescent="0.25">
      <c r="A341" s="62" t="s">
        <v>376</v>
      </c>
      <c r="C341" s="63"/>
      <c r="D341" s="63"/>
      <c r="E341" s="64"/>
      <c r="F341" s="66"/>
      <c r="G341" s="100" t="s">
        <v>12355</v>
      </c>
      <c r="H341" s="63"/>
      <c r="I341" s="67"/>
      <c r="J341" s="68"/>
      <c r="K341" s="68"/>
      <c r="L341" s="67" t="s">
        <v>16504</v>
      </c>
      <c r="M341" s="71"/>
      <c r="N341" s="72">
        <v>2031.9178466796875</v>
      </c>
      <c r="O341" s="72">
        <v>3320.268310546875</v>
      </c>
      <c r="P341" s="73"/>
      <c r="Q341" s="74"/>
      <c r="R341" s="74"/>
      <c r="S341" s="84"/>
      <c r="T341" s="84"/>
      <c r="U341" s="84"/>
      <c r="V341" s="84"/>
      <c r="W341" s="50"/>
      <c r="X341" s="50"/>
      <c r="Y341" s="50"/>
      <c r="Z341" s="50"/>
      <c r="AA341" s="49"/>
      <c r="AB341" s="69">
        <v>341</v>
      </c>
      <c r="AC34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41" s="70"/>
      <c r="AE341" s="76">
        <v>118</v>
      </c>
      <c r="AF341" s="76">
        <v>9921</v>
      </c>
      <c r="AG341" s="76">
        <v>8386</v>
      </c>
      <c r="AH341" s="76">
        <v>24513</v>
      </c>
      <c r="AI341" s="76"/>
      <c r="AJ341" s="76" t="s">
        <v>8826</v>
      </c>
      <c r="AK341" s="76"/>
      <c r="AL341" s="82" t="s">
        <v>11464</v>
      </c>
      <c r="AM341" s="76"/>
      <c r="AN341" s="78">
        <v>44094.984456018516</v>
      </c>
      <c r="AO341" s="76" t="s">
        <v>14075</v>
      </c>
      <c r="AP341" s="82" t="s">
        <v>14414</v>
      </c>
      <c r="AQ341" s="76" t="s">
        <v>66</v>
      </c>
      <c r="AR341" s="2"/>
      <c r="AS341" s="3"/>
      <c r="AT341" s="3"/>
      <c r="AU341" s="3"/>
      <c r="AV341" s="3"/>
    </row>
    <row r="342" spans="1:48" ht="41.45" customHeight="1" x14ac:dyDescent="0.25">
      <c r="A342" s="62" t="s">
        <v>377</v>
      </c>
      <c r="C342" s="63"/>
      <c r="D342" s="63"/>
      <c r="E342" s="64"/>
      <c r="F342" s="66"/>
      <c r="G342" s="100" t="s">
        <v>12356</v>
      </c>
      <c r="H342" s="63"/>
      <c r="I342" s="67"/>
      <c r="J342" s="68"/>
      <c r="K342" s="68"/>
      <c r="L342" s="67" t="s">
        <v>16505</v>
      </c>
      <c r="M342" s="71"/>
      <c r="N342" s="72">
        <v>5071.0068359375</v>
      </c>
      <c r="O342" s="72">
        <v>8426.9228515625</v>
      </c>
      <c r="P342" s="73"/>
      <c r="Q342" s="74"/>
      <c r="R342" s="74"/>
      <c r="S342" s="84"/>
      <c r="T342" s="84"/>
      <c r="U342" s="84"/>
      <c r="V342" s="84"/>
      <c r="W342" s="50"/>
      <c r="X342" s="50"/>
      <c r="Y342" s="50"/>
      <c r="Z342" s="50"/>
      <c r="AA342" s="49"/>
      <c r="AB342" s="69">
        <v>342</v>
      </c>
      <c r="AC34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42" s="70"/>
      <c r="AE342" s="76">
        <v>4666</v>
      </c>
      <c r="AF342" s="76">
        <v>1419</v>
      </c>
      <c r="AG342" s="76">
        <v>289</v>
      </c>
      <c r="AH342" s="76">
        <v>31764</v>
      </c>
      <c r="AI342" s="76"/>
      <c r="AJ342" s="76" t="s">
        <v>8827</v>
      </c>
      <c r="AK342" s="76"/>
      <c r="AL342" s="76"/>
      <c r="AM342" s="76"/>
      <c r="AN342" s="78">
        <v>43798.371898148151</v>
      </c>
      <c r="AO342" s="76" t="s">
        <v>14075</v>
      </c>
      <c r="AP342" s="82" t="s">
        <v>14415</v>
      </c>
      <c r="AQ342" s="76" t="s">
        <v>66</v>
      </c>
      <c r="AR342" s="2"/>
      <c r="AS342" s="3"/>
      <c r="AT342" s="3"/>
      <c r="AU342" s="3"/>
      <c r="AV342" s="3"/>
    </row>
    <row r="343" spans="1:48" ht="41.45" customHeight="1" x14ac:dyDescent="0.25">
      <c r="A343" s="62" t="s">
        <v>378</v>
      </c>
      <c r="C343" s="63"/>
      <c r="D343" s="63"/>
      <c r="E343" s="64"/>
      <c r="F343" s="66"/>
      <c r="G343" s="100" t="s">
        <v>12357</v>
      </c>
      <c r="H343" s="63"/>
      <c r="I343" s="67"/>
      <c r="J343" s="68"/>
      <c r="K343" s="68"/>
      <c r="L343" s="67" t="s">
        <v>16506</v>
      </c>
      <c r="M343" s="71"/>
      <c r="N343" s="72">
        <v>8521.615234375</v>
      </c>
      <c r="O343" s="72">
        <v>3798.27587890625</v>
      </c>
      <c r="P343" s="73"/>
      <c r="Q343" s="74"/>
      <c r="R343" s="74"/>
      <c r="S343" s="84"/>
      <c r="T343" s="84"/>
      <c r="U343" s="84"/>
      <c r="V343" s="84"/>
      <c r="W343" s="50"/>
      <c r="X343" s="50"/>
      <c r="Y343" s="50"/>
      <c r="Z343" s="50"/>
      <c r="AA343" s="49"/>
      <c r="AB343" s="69">
        <v>343</v>
      </c>
      <c r="AC34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43" s="70"/>
      <c r="AE343" s="76">
        <v>20</v>
      </c>
      <c r="AF343" s="76">
        <v>2</v>
      </c>
      <c r="AG343" s="76">
        <v>12</v>
      </c>
      <c r="AH343" s="76">
        <v>1</v>
      </c>
      <c r="AI343" s="76"/>
      <c r="AJ343" s="76"/>
      <c r="AK343" s="76"/>
      <c r="AL343" s="76"/>
      <c r="AM343" s="76"/>
      <c r="AN343" s="78">
        <v>44464.260891203703</v>
      </c>
      <c r="AO343" s="76" t="s">
        <v>14075</v>
      </c>
      <c r="AP343" s="82" t="s">
        <v>14416</v>
      </c>
      <c r="AQ343" s="76" t="s">
        <v>66</v>
      </c>
      <c r="AR343" s="2"/>
      <c r="AS343" s="3"/>
      <c r="AT343" s="3"/>
      <c r="AU343" s="3"/>
      <c r="AV343" s="3"/>
    </row>
    <row r="344" spans="1:48" ht="41.45" customHeight="1" x14ac:dyDescent="0.25">
      <c r="A344" s="62" t="s">
        <v>379</v>
      </c>
      <c r="C344" s="63"/>
      <c r="D344" s="63"/>
      <c r="E344" s="64"/>
      <c r="F344" s="66"/>
      <c r="G344" s="100" t="s">
        <v>12040</v>
      </c>
      <c r="H344" s="63"/>
      <c r="I344" s="67"/>
      <c r="J344" s="68"/>
      <c r="K344" s="68"/>
      <c r="L344" s="67" t="s">
        <v>16507</v>
      </c>
      <c r="M344" s="71"/>
      <c r="N344" s="72">
        <v>559.08099365234375</v>
      </c>
      <c r="O344" s="72">
        <v>4169.33642578125</v>
      </c>
      <c r="P344" s="73"/>
      <c r="Q344" s="74"/>
      <c r="R344" s="74"/>
      <c r="S344" s="84"/>
      <c r="T344" s="84"/>
      <c r="U344" s="84"/>
      <c r="V344" s="84"/>
      <c r="W344" s="50"/>
      <c r="X344" s="50"/>
      <c r="Y344" s="50"/>
      <c r="Z344" s="50"/>
      <c r="AA344" s="49"/>
      <c r="AB344" s="69">
        <v>344</v>
      </c>
      <c r="AC34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44" s="70"/>
      <c r="AE344" s="76">
        <v>89</v>
      </c>
      <c r="AF344" s="76">
        <v>14</v>
      </c>
      <c r="AG344" s="76">
        <v>805</v>
      </c>
      <c r="AH344" s="76">
        <v>201</v>
      </c>
      <c r="AI344" s="76"/>
      <c r="AJ344" s="76" t="s">
        <v>8828</v>
      </c>
      <c r="AK344" s="76"/>
      <c r="AL344" s="76"/>
      <c r="AM344" s="76"/>
      <c r="AN344" s="78">
        <v>43923.212916666664</v>
      </c>
      <c r="AO344" s="76" t="s">
        <v>14075</v>
      </c>
      <c r="AP344" s="82" t="s">
        <v>14417</v>
      </c>
      <c r="AQ344" s="76" t="s">
        <v>66</v>
      </c>
      <c r="AR344" s="2"/>
      <c r="AS344" s="3"/>
      <c r="AT344" s="3"/>
      <c r="AU344" s="3"/>
      <c r="AV344" s="3"/>
    </row>
    <row r="345" spans="1:48" ht="41.45" customHeight="1" x14ac:dyDescent="0.25">
      <c r="A345" s="62" t="s">
        <v>1803</v>
      </c>
      <c r="C345" s="63"/>
      <c r="D345" s="63"/>
      <c r="E345" s="64"/>
      <c r="F345" s="66"/>
      <c r="G345" s="100" t="s">
        <v>12358</v>
      </c>
      <c r="H345" s="63"/>
      <c r="I345" s="67"/>
      <c r="J345" s="68"/>
      <c r="K345" s="68"/>
      <c r="L345" s="67" t="s">
        <v>16508</v>
      </c>
      <c r="M345" s="71"/>
      <c r="N345" s="72">
        <v>4668.244140625</v>
      </c>
      <c r="O345" s="72">
        <v>4388.8193359375</v>
      </c>
      <c r="P345" s="73"/>
      <c r="Q345" s="74"/>
      <c r="R345" s="74"/>
      <c r="S345" s="84"/>
      <c r="T345" s="84"/>
      <c r="U345" s="84"/>
      <c r="V345" s="84"/>
      <c r="W345" s="50"/>
      <c r="X345" s="50"/>
      <c r="Y345" s="50"/>
      <c r="Z345" s="50"/>
      <c r="AA345" s="49"/>
      <c r="AB345" s="69">
        <v>345</v>
      </c>
      <c r="AC34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45" s="70"/>
      <c r="AE345" s="76">
        <v>2753</v>
      </c>
      <c r="AF345" s="76">
        <v>63732</v>
      </c>
      <c r="AG345" s="76">
        <v>119851</v>
      </c>
      <c r="AH345" s="76">
        <v>13876</v>
      </c>
      <c r="AI345" s="76"/>
      <c r="AJ345" s="76" t="s">
        <v>8829</v>
      </c>
      <c r="AK345" s="76" t="s">
        <v>10539</v>
      </c>
      <c r="AL345" s="76"/>
      <c r="AM345" s="76"/>
      <c r="AN345" s="78">
        <v>40119.528981481482</v>
      </c>
      <c r="AO345" s="76" t="s">
        <v>14075</v>
      </c>
      <c r="AP345" s="82" t="s">
        <v>14418</v>
      </c>
      <c r="AQ345" s="76" t="s">
        <v>65</v>
      </c>
      <c r="AR345" s="2"/>
      <c r="AS345" s="3"/>
      <c r="AT345" s="3"/>
      <c r="AU345" s="3"/>
      <c r="AV345" s="3"/>
    </row>
    <row r="346" spans="1:48" ht="41.45" customHeight="1" x14ac:dyDescent="0.25">
      <c r="A346" s="62" t="s">
        <v>380</v>
      </c>
      <c r="C346" s="63"/>
      <c r="D346" s="63"/>
      <c r="E346" s="64"/>
      <c r="F346" s="66"/>
      <c r="G346" s="100" t="s">
        <v>12359</v>
      </c>
      <c r="H346" s="63"/>
      <c r="I346" s="67"/>
      <c r="J346" s="68"/>
      <c r="K346" s="68"/>
      <c r="L346" s="67" t="s">
        <v>16509</v>
      </c>
      <c r="M346" s="71"/>
      <c r="N346" s="72">
        <v>6549.60009765625</v>
      </c>
      <c r="O346" s="72">
        <v>6416.630859375</v>
      </c>
      <c r="P346" s="73"/>
      <c r="Q346" s="74"/>
      <c r="R346" s="74"/>
      <c r="S346" s="84"/>
      <c r="T346" s="84"/>
      <c r="U346" s="84"/>
      <c r="V346" s="84"/>
      <c r="W346" s="50"/>
      <c r="X346" s="50"/>
      <c r="Y346" s="50"/>
      <c r="Z346" s="50"/>
      <c r="AA346" s="49"/>
      <c r="AB346" s="69">
        <v>346</v>
      </c>
      <c r="AC34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46" s="70"/>
      <c r="AE346" s="76">
        <v>194</v>
      </c>
      <c r="AF346" s="76">
        <v>15</v>
      </c>
      <c r="AG346" s="76">
        <v>1731</v>
      </c>
      <c r="AH346" s="76">
        <v>440</v>
      </c>
      <c r="AI346" s="76"/>
      <c r="AJ346" s="76" t="s">
        <v>8830</v>
      </c>
      <c r="AK346" s="76" t="s">
        <v>10540</v>
      </c>
      <c r="AL346" s="76"/>
      <c r="AM346" s="76"/>
      <c r="AN346" s="78">
        <v>42927.721134259256</v>
      </c>
      <c r="AO346" s="76" t="s">
        <v>14075</v>
      </c>
      <c r="AP346" s="82" t="s">
        <v>14419</v>
      </c>
      <c r="AQ346" s="76" t="s">
        <v>66</v>
      </c>
      <c r="AR346" s="2"/>
      <c r="AS346" s="3"/>
      <c r="AT346" s="3"/>
      <c r="AU346" s="3"/>
      <c r="AV346" s="3"/>
    </row>
    <row r="347" spans="1:48" ht="41.45" customHeight="1" x14ac:dyDescent="0.25">
      <c r="A347" s="62" t="s">
        <v>1804</v>
      </c>
      <c r="C347" s="63"/>
      <c r="D347" s="63"/>
      <c r="E347" s="64"/>
      <c r="F347" s="66"/>
      <c r="G347" s="100" t="s">
        <v>12360</v>
      </c>
      <c r="H347" s="63"/>
      <c r="I347" s="67"/>
      <c r="J347" s="68"/>
      <c r="K347" s="68"/>
      <c r="L347" s="67" t="s">
        <v>16510</v>
      </c>
      <c r="M347" s="71"/>
      <c r="N347" s="72">
        <v>7553.23046875</v>
      </c>
      <c r="O347" s="72">
        <v>8084.23193359375</v>
      </c>
      <c r="P347" s="73"/>
      <c r="Q347" s="74"/>
      <c r="R347" s="74"/>
      <c r="S347" s="84"/>
      <c r="T347" s="84"/>
      <c r="U347" s="84"/>
      <c r="V347" s="84"/>
      <c r="W347" s="50"/>
      <c r="X347" s="50"/>
      <c r="Y347" s="50"/>
      <c r="Z347" s="50"/>
      <c r="AA347" s="49"/>
      <c r="AB347" s="69">
        <v>347</v>
      </c>
      <c r="AC34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47" s="70"/>
      <c r="AE347" s="76">
        <v>173</v>
      </c>
      <c r="AF347" s="76">
        <v>17</v>
      </c>
      <c r="AG347" s="76">
        <v>5263</v>
      </c>
      <c r="AH347" s="76">
        <v>3163</v>
      </c>
      <c r="AI347" s="76"/>
      <c r="AJ347" s="76" t="s">
        <v>8831</v>
      </c>
      <c r="AK347" s="76"/>
      <c r="AL347" s="76"/>
      <c r="AM347" s="76"/>
      <c r="AN347" s="78">
        <v>44096.688287037039</v>
      </c>
      <c r="AO347" s="76" t="s">
        <v>14075</v>
      </c>
      <c r="AP347" s="82" t="s">
        <v>14420</v>
      </c>
      <c r="AQ347" s="76" t="s">
        <v>65</v>
      </c>
      <c r="AR347" s="2"/>
      <c r="AS347" s="3"/>
      <c r="AT347" s="3"/>
      <c r="AU347" s="3"/>
      <c r="AV347" s="3"/>
    </row>
    <row r="348" spans="1:48" ht="41.45" customHeight="1" x14ac:dyDescent="0.25">
      <c r="A348" s="62" t="s">
        <v>381</v>
      </c>
      <c r="C348" s="63"/>
      <c r="D348" s="63"/>
      <c r="E348" s="64"/>
      <c r="F348" s="66"/>
      <c r="G348" s="100" t="s">
        <v>12361</v>
      </c>
      <c r="H348" s="63"/>
      <c r="I348" s="67"/>
      <c r="J348" s="68"/>
      <c r="K348" s="68"/>
      <c r="L348" s="67" t="s">
        <v>16511</v>
      </c>
      <c r="M348" s="71"/>
      <c r="N348" s="72">
        <v>7787.15966796875</v>
      </c>
      <c r="O348" s="72">
        <v>5789.3642578125</v>
      </c>
      <c r="P348" s="73"/>
      <c r="Q348" s="74"/>
      <c r="R348" s="74"/>
      <c r="S348" s="84"/>
      <c r="T348" s="84"/>
      <c r="U348" s="84"/>
      <c r="V348" s="84"/>
      <c r="W348" s="50"/>
      <c r="X348" s="50"/>
      <c r="Y348" s="50"/>
      <c r="Z348" s="50"/>
      <c r="AA348" s="49"/>
      <c r="AB348" s="69">
        <v>348</v>
      </c>
      <c r="AC34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48" s="70"/>
      <c r="AE348" s="76">
        <v>4991</v>
      </c>
      <c r="AF348" s="76">
        <v>765</v>
      </c>
      <c r="AG348" s="76">
        <v>11810</v>
      </c>
      <c r="AH348" s="76">
        <v>59431</v>
      </c>
      <c r="AI348" s="76"/>
      <c r="AJ348" s="76" t="s">
        <v>8832</v>
      </c>
      <c r="AK348" s="76" t="s">
        <v>10541</v>
      </c>
      <c r="AL348" s="76"/>
      <c r="AM348" s="76"/>
      <c r="AN348" s="78">
        <v>41872.842731481483</v>
      </c>
      <c r="AO348" s="76" t="s">
        <v>14075</v>
      </c>
      <c r="AP348" s="82" t="s">
        <v>14421</v>
      </c>
      <c r="AQ348" s="76" t="s">
        <v>66</v>
      </c>
      <c r="AR348" s="2"/>
      <c r="AS348" s="3"/>
      <c r="AT348" s="3"/>
      <c r="AU348" s="3"/>
      <c r="AV348" s="3"/>
    </row>
    <row r="349" spans="1:48" ht="41.45" customHeight="1" x14ac:dyDescent="0.25">
      <c r="A349" s="62" t="s">
        <v>382</v>
      </c>
      <c r="C349" s="63"/>
      <c r="D349" s="63"/>
      <c r="E349" s="64"/>
      <c r="F349" s="66"/>
      <c r="G349" s="100" t="s">
        <v>12362</v>
      </c>
      <c r="H349" s="63"/>
      <c r="I349" s="67"/>
      <c r="J349" s="68"/>
      <c r="K349" s="68"/>
      <c r="L349" s="67" t="s">
        <v>16512</v>
      </c>
      <c r="M349" s="71"/>
      <c r="N349" s="72">
        <v>8400.453125</v>
      </c>
      <c r="O349" s="72">
        <v>3661.27734375</v>
      </c>
      <c r="P349" s="73"/>
      <c r="Q349" s="74"/>
      <c r="R349" s="74"/>
      <c r="S349" s="84"/>
      <c r="T349" s="84"/>
      <c r="U349" s="84"/>
      <c r="V349" s="84"/>
      <c r="W349" s="50"/>
      <c r="X349" s="50"/>
      <c r="Y349" s="50"/>
      <c r="Z349" s="50"/>
      <c r="AA349" s="49"/>
      <c r="AB349" s="69">
        <v>349</v>
      </c>
      <c r="AC34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49" s="70"/>
      <c r="AE349" s="76">
        <v>595</v>
      </c>
      <c r="AF349" s="76">
        <v>107</v>
      </c>
      <c r="AG349" s="76">
        <v>3211</v>
      </c>
      <c r="AH349" s="76">
        <v>836</v>
      </c>
      <c r="AI349" s="76"/>
      <c r="AJ349" s="76" t="s">
        <v>8833</v>
      </c>
      <c r="AK349" s="76" t="s">
        <v>10542</v>
      </c>
      <c r="AL349" s="76"/>
      <c r="AM349" s="76"/>
      <c r="AN349" s="78">
        <v>41937.202002314814</v>
      </c>
      <c r="AO349" s="76" t="s">
        <v>14075</v>
      </c>
      <c r="AP349" s="82" t="s">
        <v>14422</v>
      </c>
      <c r="AQ349" s="76" t="s">
        <v>66</v>
      </c>
      <c r="AR349" s="2"/>
      <c r="AS349" s="3"/>
      <c r="AT349" s="3"/>
      <c r="AU349" s="3"/>
      <c r="AV349" s="3"/>
    </row>
    <row r="350" spans="1:48" ht="41.45" customHeight="1" x14ac:dyDescent="0.25">
      <c r="A350" s="62" t="s">
        <v>383</v>
      </c>
      <c r="C350" s="63"/>
      <c r="D350" s="63"/>
      <c r="E350" s="64"/>
      <c r="F350" s="66"/>
      <c r="G350" s="100" t="s">
        <v>12363</v>
      </c>
      <c r="H350" s="63"/>
      <c r="I350" s="67"/>
      <c r="J350" s="68"/>
      <c r="K350" s="68"/>
      <c r="L350" s="67" t="s">
        <v>16513</v>
      </c>
      <c r="M350" s="71"/>
      <c r="N350" s="72">
        <v>9592.2412109375</v>
      </c>
      <c r="O350" s="72">
        <v>6143.2255859375</v>
      </c>
      <c r="P350" s="73"/>
      <c r="Q350" s="74"/>
      <c r="R350" s="74"/>
      <c r="S350" s="84"/>
      <c r="T350" s="84"/>
      <c r="U350" s="84"/>
      <c r="V350" s="84"/>
      <c r="W350" s="50"/>
      <c r="X350" s="50"/>
      <c r="Y350" s="50"/>
      <c r="Z350" s="50"/>
      <c r="AA350" s="49"/>
      <c r="AB350" s="69">
        <v>350</v>
      </c>
      <c r="AC35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50" s="70"/>
      <c r="AE350" s="76">
        <v>662</v>
      </c>
      <c r="AF350" s="76">
        <v>401</v>
      </c>
      <c r="AG350" s="76">
        <v>4182</v>
      </c>
      <c r="AH350" s="76">
        <v>6567</v>
      </c>
      <c r="AI350" s="76"/>
      <c r="AJ350" s="76" t="s">
        <v>8834</v>
      </c>
      <c r="AK350" s="76" t="s">
        <v>10543</v>
      </c>
      <c r="AL350" s="82" t="s">
        <v>11465</v>
      </c>
      <c r="AM350" s="76"/>
      <c r="AN350" s="78">
        <v>41102.264270833337</v>
      </c>
      <c r="AO350" s="76" t="s">
        <v>14075</v>
      </c>
      <c r="AP350" s="82" t="s">
        <v>14423</v>
      </c>
      <c r="AQ350" s="76" t="s">
        <v>66</v>
      </c>
      <c r="AR350" s="2"/>
      <c r="AS350" s="3"/>
      <c r="AT350" s="3"/>
      <c r="AU350" s="3"/>
      <c r="AV350" s="3"/>
    </row>
    <row r="351" spans="1:48" ht="41.45" customHeight="1" x14ac:dyDescent="0.25">
      <c r="A351" s="62" t="s">
        <v>1805</v>
      </c>
      <c r="C351" s="63"/>
      <c r="D351" s="63"/>
      <c r="E351" s="64"/>
      <c r="F351" s="66"/>
      <c r="G351" s="100" t="s">
        <v>12364</v>
      </c>
      <c r="H351" s="63"/>
      <c r="I351" s="67"/>
      <c r="J351" s="68"/>
      <c r="K351" s="68"/>
      <c r="L351" s="67" t="s">
        <v>16514</v>
      </c>
      <c r="M351" s="71"/>
      <c r="N351" s="72">
        <v>9058.849609375</v>
      </c>
      <c r="O351" s="72">
        <v>3264.544921875</v>
      </c>
      <c r="P351" s="73"/>
      <c r="Q351" s="74"/>
      <c r="R351" s="74"/>
      <c r="S351" s="84"/>
      <c r="T351" s="84"/>
      <c r="U351" s="84"/>
      <c r="V351" s="84"/>
      <c r="W351" s="50"/>
      <c r="X351" s="50"/>
      <c r="Y351" s="50"/>
      <c r="Z351" s="50"/>
      <c r="AA351" s="49"/>
      <c r="AB351" s="69">
        <v>351</v>
      </c>
      <c r="AC35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51" s="70"/>
      <c r="AE351" s="76">
        <v>2885</v>
      </c>
      <c r="AF351" s="76">
        <v>38365</v>
      </c>
      <c r="AG351" s="76">
        <v>26080</v>
      </c>
      <c r="AH351" s="76">
        <v>7301</v>
      </c>
      <c r="AI351" s="76"/>
      <c r="AJ351" s="76" t="s">
        <v>8835</v>
      </c>
      <c r="AK351" s="76" t="s">
        <v>10432</v>
      </c>
      <c r="AL351" s="82" t="s">
        <v>11466</v>
      </c>
      <c r="AM351" s="76"/>
      <c r="AN351" s="78">
        <v>40332.693356481483</v>
      </c>
      <c r="AO351" s="76" t="s">
        <v>14075</v>
      </c>
      <c r="AP351" s="82" t="s">
        <v>14424</v>
      </c>
      <c r="AQ351" s="76" t="s">
        <v>65</v>
      </c>
      <c r="AR351" s="2"/>
      <c r="AS351" s="3"/>
      <c r="AT351" s="3"/>
      <c r="AU351" s="3"/>
      <c r="AV351" s="3"/>
    </row>
    <row r="352" spans="1:48" ht="41.45" customHeight="1" x14ac:dyDescent="0.25">
      <c r="A352" s="62" t="s">
        <v>1806</v>
      </c>
      <c r="C352" s="63"/>
      <c r="D352" s="63"/>
      <c r="E352" s="64"/>
      <c r="F352" s="66"/>
      <c r="G352" s="100" t="s">
        <v>12365</v>
      </c>
      <c r="H352" s="63"/>
      <c r="I352" s="67"/>
      <c r="J352" s="68"/>
      <c r="K352" s="68"/>
      <c r="L352" s="67" t="s">
        <v>16515</v>
      </c>
      <c r="M352" s="71"/>
      <c r="N352" s="72">
        <v>9465.1669921875</v>
      </c>
      <c r="O352" s="72">
        <v>7501.9912109375</v>
      </c>
      <c r="P352" s="73"/>
      <c r="Q352" s="74"/>
      <c r="R352" s="74"/>
      <c r="S352" s="84"/>
      <c r="T352" s="84"/>
      <c r="U352" s="84"/>
      <c r="V352" s="84"/>
      <c r="W352" s="50"/>
      <c r="X352" s="50"/>
      <c r="Y352" s="50"/>
      <c r="Z352" s="50"/>
      <c r="AA352" s="49"/>
      <c r="AB352" s="69">
        <v>352</v>
      </c>
      <c r="AC35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52" s="70"/>
      <c r="AE352" s="76">
        <v>312</v>
      </c>
      <c r="AF352" s="76">
        <v>116</v>
      </c>
      <c r="AG352" s="76">
        <v>436</v>
      </c>
      <c r="AH352" s="76">
        <v>2284</v>
      </c>
      <c r="AI352" s="76"/>
      <c r="AJ352" s="76" t="s">
        <v>8836</v>
      </c>
      <c r="AK352" s="76"/>
      <c r="AL352" s="76"/>
      <c r="AM352" s="76"/>
      <c r="AN352" s="78">
        <v>44208.857662037037</v>
      </c>
      <c r="AO352" s="76" t="s">
        <v>14075</v>
      </c>
      <c r="AP352" s="82" t="s">
        <v>14425</v>
      </c>
      <c r="AQ352" s="76" t="s">
        <v>65</v>
      </c>
      <c r="AR352" s="2"/>
      <c r="AS352" s="3"/>
      <c r="AT352" s="3"/>
      <c r="AU352" s="3"/>
      <c r="AV352" s="3"/>
    </row>
    <row r="353" spans="1:48" ht="41.45" customHeight="1" x14ac:dyDescent="0.25">
      <c r="A353" s="62" t="s">
        <v>384</v>
      </c>
      <c r="C353" s="63"/>
      <c r="D353" s="63"/>
      <c r="E353" s="64"/>
      <c r="F353" s="66"/>
      <c r="G353" s="100" t="s">
        <v>12366</v>
      </c>
      <c r="H353" s="63"/>
      <c r="I353" s="67"/>
      <c r="J353" s="68"/>
      <c r="K353" s="68"/>
      <c r="L353" s="67" t="s">
        <v>16516</v>
      </c>
      <c r="M353" s="71"/>
      <c r="N353" s="72">
        <v>3602.4677734375</v>
      </c>
      <c r="O353" s="72">
        <v>7943.970703125</v>
      </c>
      <c r="P353" s="73"/>
      <c r="Q353" s="74"/>
      <c r="R353" s="74"/>
      <c r="S353" s="84"/>
      <c r="T353" s="84"/>
      <c r="U353" s="84"/>
      <c r="V353" s="84"/>
      <c r="W353" s="50"/>
      <c r="X353" s="50"/>
      <c r="Y353" s="50"/>
      <c r="Z353" s="50"/>
      <c r="AA353" s="49"/>
      <c r="AB353" s="69">
        <v>353</v>
      </c>
      <c r="AC35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53" s="70"/>
      <c r="AE353" s="76">
        <v>110</v>
      </c>
      <c r="AF353" s="76">
        <v>206</v>
      </c>
      <c r="AG353" s="76">
        <v>201</v>
      </c>
      <c r="AH353" s="76">
        <v>4970</v>
      </c>
      <c r="AI353" s="76"/>
      <c r="AJ353" s="76"/>
      <c r="AK353" s="76"/>
      <c r="AL353" s="76"/>
      <c r="AM353" s="76"/>
      <c r="AN353" s="78">
        <v>44317.957187499997</v>
      </c>
      <c r="AO353" s="76" t="s">
        <v>14075</v>
      </c>
      <c r="AP353" s="82" t="s">
        <v>14426</v>
      </c>
      <c r="AQ353" s="76" t="s">
        <v>66</v>
      </c>
      <c r="AR353" s="2"/>
      <c r="AS353" s="3"/>
      <c r="AT353" s="3"/>
      <c r="AU353" s="3"/>
      <c r="AV353" s="3"/>
    </row>
    <row r="354" spans="1:48" ht="41.45" customHeight="1" x14ac:dyDescent="0.25">
      <c r="A354" s="62" t="s">
        <v>1623</v>
      </c>
      <c r="C354" s="63"/>
      <c r="D354" s="63"/>
      <c r="E354" s="64"/>
      <c r="F354" s="66"/>
      <c r="G354" s="100" t="s">
        <v>12367</v>
      </c>
      <c r="H354" s="63"/>
      <c r="I354" s="67"/>
      <c r="J354" s="68"/>
      <c r="K354" s="68"/>
      <c r="L354" s="67" t="s">
        <v>16517</v>
      </c>
      <c r="M354" s="71"/>
      <c r="N354" s="72">
        <v>5368.197265625</v>
      </c>
      <c r="O354" s="72">
        <v>5349.2294921875</v>
      </c>
      <c r="P354" s="73"/>
      <c r="Q354" s="74"/>
      <c r="R354" s="74"/>
      <c r="S354" s="84"/>
      <c r="T354" s="84"/>
      <c r="U354" s="84"/>
      <c r="V354" s="84"/>
      <c r="W354" s="50"/>
      <c r="X354" s="50"/>
      <c r="Y354" s="50"/>
      <c r="Z354" s="50"/>
      <c r="AA354" s="49"/>
      <c r="AB354" s="69">
        <v>354</v>
      </c>
      <c r="AC35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54" s="70"/>
      <c r="AE354" s="76">
        <v>387</v>
      </c>
      <c r="AF354" s="76">
        <v>1350</v>
      </c>
      <c r="AG354" s="76">
        <v>29620</v>
      </c>
      <c r="AH354" s="76">
        <v>91960</v>
      </c>
      <c r="AI354" s="76"/>
      <c r="AJ354" s="76" t="s">
        <v>8837</v>
      </c>
      <c r="AK354" s="76" t="s">
        <v>10544</v>
      </c>
      <c r="AL354" s="76"/>
      <c r="AM354" s="76"/>
      <c r="AN354" s="78">
        <v>43974.357997685183</v>
      </c>
      <c r="AO354" s="76" t="s">
        <v>14075</v>
      </c>
      <c r="AP354" s="82" t="s">
        <v>14427</v>
      </c>
      <c r="AQ354" s="76" t="s">
        <v>66</v>
      </c>
      <c r="AR354" s="2"/>
      <c r="AS354" s="3"/>
      <c r="AT354" s="3"/>
      <c r="AU354" s="3"/>
      <c r="AV354" s="3"/>
    </row>
    <row r="355" spans="1:48" ht="41.45" customHeight="1" x14ac:dyDescent="0.25">
      <c r="A355" s="62" t="s">
        <v>385</v>
      </c>
      <c r="C355" s="63"/>
      <c r="D355" s="63"/>
      <c r="E355" s="64"/>
      <c r="F355" s="66"/>
      <c r="G355" s="100" t="s">
        <v>12368</v>
      </c>
      <c r="H355" s="63"/>
      <c r="I355" s="67"/>
      <c r="J355" s="68"/>
      <c r="K355" s="68"/>
      <c r="L355" s="67" t="s">
        <v>16518</v>
      </c>
      <c r="M355" s="71"/>
      <c r="N355" s="72">
        <v>1786.8331298828125</v>
      </c>
      <c r="O355" s="72">
        <v>2150.85693359375</v>
      </c>
      <c r="P355" s="73"/>
      <c r="Q355" s="74"/>
      <c r="R355" s="74"/>
      <c r="S355" s="84"/>
      <c r="T355" s="84"/>
      <c r="U355" s="84"/>
      <c r="V355" s="84"/>
      <c r="W355" s="50"/>
      <c r="X355" s="50"/>
      <c r="Y355" s="50"/>
      <c r="Z355" s="50"/>
      <c r="AA355" s="49"/>
      <c r="AB355" s="69">
        <v>355</v>
      </c>
      <c r="AC35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55" s="70"/>
      <c r="AE355" s="76">
        <v>973</v>
      </c>
      <c r="AF355" s="76">
        <v>546</v>
      </c>
      <c r="AG355" s="76">
        <v>96533</v>
      </c>
      <c r="AH355" s="76">
        <v>117946</v>
      </c>
      <c r="AI355" s="76"/>
      <c r="AJ355" s="76" t="s">
        <v>8838</v>
      </c>
      <c r="AK355" s="76"/>
      <c r="AL355" s="82" t="s">
        <v>11467</v>
      </c>
      <c r="AM355" s="76"/>
      <c r="AN355" s="78">
        <v>42701.795706018522</v>
      </c>
      <c r="AO355" s="76" t="s">
        <v>14075</v>
      </c>
      <c r="AP355" s="82" t="s">
        <v>14428</v>
      </c>
      <c r="AQ355" s="76" t="s">
        <v>66</v>
      </c>
      <c r="AR355" s="2"/>
      <c r="AS355" s="3"/>
      <c r="AT355" s="3"/>
      <c r="AU355" s="3"/>
      <c r="AV355" s="3"/>
    </row>
    <row r="356" spans="1:48" ht="41.45" customHeight="1" x14ac:dyDescent="0.25">
      <c r="A356" s="62" t="s">
        <v>1807</v>
      </c>
      <c r="C356" s="63"/>
      <c r="D356" s="63"/>
      <c r="E356" s="64"/>
      <c r="F356" s="66"/>
      <c r="G356" s="100" t="s">
        <v>12369</v>
      </c>
      <c r="H356" s="63"/>
      <c r="I356" s="67"/>
      <c r="J356" s="68"/>
      <c r="K356" s="68"/>
      <c r="L356" s="67" t="s">
        <v>16519</v>
      </c>
      <c r="M356" s="71"/>
      <c r="N356" s="72">
        <v>4683.24658203125</v>
      </c>
      <c r="O356" s="72">
        <v>2227.47900390625</v>
      </c>
      <c r="P356" s="73"/>
      <c r="Q356" s="74"/>
      <c r="R356" s="74"/>
      <c r="S356" s="84"/>
      <c r="T356" s="84"/>
      <c r="U356" s="84"/>
      <c r="V356" s="84"/>
      <c r="W356" s="50"/>
      <c r="X356" s="50"/>
      <c r="Y356" s="50"/>
      <c r="Z356" s="50"/>
      <c r="AA356" s="49"/>
      <c r="AB356" s="69">
        <v>356</v>
      </c>
      <c r="AC35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56" s="70"/>
      <c r="AE356" s="76">
        <v>345</v>
      </c>
      <c r="AF356" s="76">
        <v>591</v>
      </c>
      <c r="AG356" s="76">
        <v>21738</v>
      </c>
      <c r="AH356" s="76">
        <v>34988</v>
      </c>
      <c r="AI356" s="76"/>
      <c r="AJ356" s="76" t="s">
        <v>8839</v>
      </c>
      <c r="AK356" s="76" t="s">
        <v>10545</v>
      </c>
      <c r="AL356" s="76"/>
      <c r="AM356" s="76"/>
      <c r="AN356" s="78">
        <v>43343.139120370368</v>
      </c>
      <c r="AO356" s="76" t="s">
        <v>14075</v>
      </c>
      <c r="AP356" s="82" t="s">
        <v>14429</v>
      </c>
      <c r="AQ356" s="76" t="s">
        <v>65</v>
      </c>
      <c r="AR356" s="2"/>
      <c r="AS356" s="3"/>
      <c r="AT356" s="3"/>
      <c r="AU356" s="3"/>
      <c r="AV356" s="3"/>
    </row>
    <row r="357" spans="1:48" ht="41.45" customHeight="1" x14ac:dyDescent="0.25">
      <c r="A357" s="62" t="s">
        <v>386</v>
      </c>
      <c r="C357" s="63"/>
      <c r="D357" s="63"/>
      <c r="E357" s="64"/>
      <c r="F357" s="66"/>
      <c r="G357" s="100" t="s">
        <v>12370</v>
      </c>
      <c r="H357" s="63"/>
      <c r="I357" s="67"/>
      <c r="J357" s="68"/>
      <c r="K357" s="68"/>
      <c r="L357" s="67" t="s">
        <v>16520</v>
      </c>
      <c r="M357" s="71"/>
      <c r="N357" s="72">
        <v>8702.923828125</v>
      </c>
      <c r="O357" s="72">
        <v>4590.66748046875</v>
      </c>
      <c r="P357" s="73"/>
      <c r="Q357" s="74"/>
      <c r="R357" s="74"/>
      <c r="S357" s="84"/>
      <c r="T357" s="84"/>
      <c r="U357" s="84"/>
      <c r="V357" s="84"/>
      <c r="W357" s="50"/>
      <c r="X357" s="50"/>
      <c r="Y357" s="50"/>
      <c r="Z357" s="50"/>
      <c r="AA357" s="49"/>
      <c r="AB357" s="69">
        <v>357</v>
      </c>
      <c r="AC35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57" s="70"/>
      <c r="AE357" s="76">
        <v>79</v>
      </c>
      <c r="AF357" s="76">
        <v>191</v>
      </c>
      <c r="AG357" s="76">
        <v>1561</v>
      </c>
      <c r="AH357" s="76">
        <v>702</v>
      </c>
      <c r="AI357" s="76"/>
      <c r="AJ357" s="76" t="s">
        <v>8840</v>
      </c>
      <c r="AK357" s="76" t="s">
        <v>10546</v>
      </c>
      <c r="AL357" s="82" t="s">
        <v>11468</v>
      </c>
      <c r="AM357" s="76"/>
      <c r="AN357" s="78">
        <v>43338.966527777775</v>
      </c>
      <c r="AO357" s="76" t="s">
        <v>14075</v>
      </c>
      <c r="AP357" s="82" t="s">
        <v>14430</v>
      </c>
      <c r="AQ357" s="76" t="s">
        <v>66</v>
      </c>
      <c r="AR357" s="2"/>
      <c r="AS357" s="3"/>
      <c r="AT357" s="3"/>
      <c r="AU357" s="3"/>
      <c r="AV357" s="3"/>
    </row>
    <row r="358" spans="1:48" ht="41.45" customHeight="1" x14ac:dyDescent="0.25">
      <c r="A358" s="62" t="s">
        <v>387</v>
      </c>
      <c r="C358" s="63"/>
      <c r="D358" s="63"/>
      <c r="E358" s="64"/>
      <c r="F358" s="66"/>
      <c r="G358" s="100" t="s">
        <v>12371</v>
      </c>
      <c r="H358" s="63"/>
      <c r="I358" s="67"/>
      <c r="J358" s="68"/>
      <c r="K358" s="68"/>
      <c r="L358" s="67" t="s">
        <v>16521</v>
      </c>
      <c r="M358" s="71"/>
      <c r="N358" s="72">
        <v>716.74774169921875</v>
      </c>
      <c r="O358" s="72">
        <v>5694.62158203125</v>
      </c>
      <c r="P358" s="73"/>
      <c r="Q358" s="74"/>
      <c r="R358" s="74"/>
      <c r="S358" s="84"/>
      <c r="T358" s="84"/>
      <c r="U358" s="84"/>
      <c r="V358" s="84"/>
      <c r="W358" s="50"/>
      <c r="X358" s="50"/>
      <c r="Y358" s="50"/>
      <c r="Z358" s="50"/>
      <c r="AA358" s="49"/>
      <c r="AB358" s="69">
        <v>358</v>
      </c>
      <c r="AC35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58" s="70"/>
      <c r="AE358" s="76">
        <v>784</v>
      </c>
      <c r="AF358" s="76">
        <v>13</v>
      </c>
      <c r="AG358" s="76">
        <v>2625</v>
      </c>
      <c r="AH358" s="76">
        <v>627</v>
      </c>
      <c r="AI358" s="76"/>
      <c r="AJ358" s="76"/>
      <c r="AK358" s="76" t="s">
        <v>10547</v>
      </c>
      <c r="AL358" s="76"/>
      <c r="AM358" s="76"/>
      <c r="AN358" s="78">
        <v>44083.081608796296</v>
      </c>
      <c r="AO358" s="76" t="s">
        <v>14075</v>
      </c>
      <c r="AP358" s="82" t="s">
        <v>14431</v>
      </c>
      <c r="AQ358" s="76" t="s">
        <v>66</v>
      </c>
      <c r="AR358" s="2"/>
      <c r="AS358" s="3"/>
      <c r="AT358" s="3"/>
      <c r="AU358" s="3"/>
      <c r="AV358" s="3"/>
    </row>
    <row r="359" spans="1:48" ht="41.45" customHeight="1" x14ac:dyDescent="0.25">
      <c r="A359" s="62" t="s">
        <v>388</v>
      </c>
      <c r="C359" s="63"/>
      <c r="D359" s="63"/>
      <c r="E359" s="64"/>
      <c r="F359" s="66"/>
      <c r="G359" s="100" t="s">
        <v>12372</v>
      </c>
      <c r="H359" s="63"/>
      <c r="I359" s="67"/>
      <c r="J359" s="68"/>
      <c r="K359" s="68"/>
      <c r="L359" s="67" t="s">
        <v>16522</v>
      </c>
      <c r="M359" s="71"/>
      <c r="N359" s="72">
        <v>2281.01318359375</v>
      </c>
      <c r="O359" s="72">
        <v>8308.927734375</v>
      </c>
      <c r="P359" s="73"/>
      <c r="Q359" s="74"/>
      <c r="R359" s="74"/>
      <c r="S359" s="84"/>
      <c r="T359" s="84"/>
      <c r="U359" s="84"/>
      <c r="V359" s="84"/>
      <c r="W359" s="50"/>
      <c r="X359" s="50"/>
      <c r="Y359" s="50"/>
      <c r="Z359" s="50"/>
      <c r="AA359" s="49"/>
      <c r="AB359" s="69">
        <v>359</v>
      </c>
      <c r="AC35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59" s="70"/>
      <c r="AE359" s="76">
        <v>524</v>
      </c>
      <c r="AF359" s="76">
        <v>694</v>
      </c>
      <c r="AG359" s="76">
        <v>99149</v>
      </c>
      <c r="AH359" s="76">
        <v>24981</v>
      </c>
      <c r="AI359" s="76"/>
      <c r="AJ359" s="76" t="s">
        <v>8841</v>
      </c>
      <c r="AK359" s="76" t="s">
        <v>10500</v>
      </c>
      <c r="AL359" s="76"/>
      <c r="AM359" s="76"/>
      <c r="AN359" s="78">
        <v>41005.277511574073</v>
      </c>
      <c r="AO359" s="76" t="s">
        <v>14075</v>
      </c>
      <c r="AP359" s="82" t="s">
        <v>14432</v>
      </c>
      <c r="AQ359" s="76" t="s">
        <v>66</v>
      </c>
      <c r="AR359" s="2"/>
      <c r="AS359" s="3"/>
      <c r="AT359" s="3"/>
      <c r="AU359" s="3"/>
      <c r="AV359" s="3"/>
    </row>
    <row r="360" spans="1:48" ht="41.45" customHeight="1" x14ac:dyDescent="0.25">
      <c r="A360" s="62" t="s">
        <v>1808</v>
      </c>
      <c r="C360" s="63"/>
      <c r="D360" s="63"/>
      <c r="E360" s="64"/>
      <c r="F360" s="66"/>
      <c r="G360" s="100" t="s">
        <v>12373</v>
      </c>
      <c r="H360" s="63"/>
      <c r="I360" s="67"/>
      <c r="J360" s="68"/>
      <c r="K360" s="68"/>
      <c r="L360" s="67" t="s">
        <v>16523</v>
      </c>
      <c r="M360" s="71"/>
      <c r="N360" s="72">
        <v>4861.32177734375</v>
      </c>
      <c r="O360" s="72">
        <v>5900.4091796875</v>
      </c>
      <c r="P360" s="73"/>
      <c r="Q360" s="74"/>
      <c r="R360" s="74"/>
      <c r="S360" s="84"/>
      <c r="T360" s="84"/>
      <c r="U360" s="84"/>
      <c r="V360" s="84"/>
      <c r="W360" s="50"/>
      <c r="X360" s="50"/>
      <c r="Y360" s="50"/>
      <c r="Z360" s="50"/>
      <c r="AA360" s="49"/>
      <c r="AB360" s="69">
        <v>360</v>
      </c>
      <c r="AC36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60" s="70"/>
      <c r="AE360" s="76">
        <v>39</v>
      </c>
      <c r="AF360" s="76">
        <v>97601</v>
      </c>
      <c r="AG360" s="76">
        <v>12085</v>
      </c>
      <c r="AH360" s="76">
        <v>6910</v>
      </c>
      <c r="AI360" s="76"/>
      <c r="AJ360" s="76" t="s">
        <v>8842</v>
      </c>
      <c r="AK360" s="76" t="s">
        <v>10548</v>
      </c>
      <c r="AL360" s="82" t="s">
        <v>11469</v>
      </c>
      <c r="AM360" s="76"/>
      <c r="AN360" s="78">
        <v>39835.180300925924</v>
      </c>
      <c r="AO360" s="76" t="s">
        <v>14075</v>
      </c>
      <c r="AP360" s="82" t="s">
        <v>14433</v>
      </c>
      <c r="AQ360" s="76" t="s">
        <v>65</v>
      </c>
      <c r="AR360" s="2"/>
      <c r="AS360" s="3"/>
      <c r="AT360" s="3"/>
      <c r="AU360" s="3"/>
      <c r="AV360" s="3"/>
    </row>
    <row r="361" spans="1:48" ht="41.45" customHeight="1" x14ac:dyDescent="0.25">
      <c r="A361" s="62" t="s">
        <v>389</v>
      </c>
      <c r="C361" s="63"/>
      <c r="D361" s="63"/>
      <c r="E361" s="64"/>
      <c r="F361" s="66"/>
      <c r="G361" s="100" t="s">
        <v>12374</v>
      </c>
      <c r="H361" s="63"/>
      <c r="I361" s="67"/>
      <c r="J361" s="68"/>
      <c r="K361" s="68"/>
      <c r="L361" s="67" t="s">
        <v>16524</v>
      </c>
      <c r="M361" s="71"/>
      <c r="N361" s="72">
        <v>9437.072265625</v>
      </c>
      <c r="O361" s="72">
        <v>3808.902587890625</v>
      </c>
      <c r="P361" s="73"/>
      <c r="Q361" s="74"/>
      <c r="R361" s="74"/>
      <c r="S361" s="84"/>
      <c r="T361" s="84"/>
      <c r="U361" s="84"/>
      <c r="V361" s="84"/>
      <c r="W361" s="50"/>
      <c r="X361" s="50"/>
      <c r="Y361" s="50"/>
      <c r="Z361" s="50"/>
      <c r="AA361" s="49"/>
      <c r="AB361" s="69">
        <v>361</v>
      </c>
      <c r="AC36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61" s="70"/>
      <c r="AE361" s="76">
        <v>224</v>
      </c>
      <c r="AF361" s="76">
        <v>53</v>
      </c>
      <c r="AG361" s="76">
        <v>4430</v>
      </c>
      <c r="AH361" s="76">
        <v>9949</v>
      </c>
      <c r="AI361" s="76"/>
      <c r="AJ361" s="76" t="s">
        <v>8843</v>
      </c>
      <c r="AK361" s="76" t="s">
        <v>10549</v>
      </c>
      <c r="AL361" s="76"/>
      <c r="AM361" s="76"/>
      <c r="AN361" s="78">
        <v>42817.241226851853</v>
      </c>
      <c r="AO361" s="76" t="s">
        <v>14075</v>
      </c>
      <c r="AP361" s="82" t="s">
        <v>14434</v>
      </c>
      <c r="AQ361" s="76" t="s">
        <v>66</v>
      </c>
      <c r="AR361" s="2"/>
      <c r="AS361" s="3"/>
      <c r="AT361" s="3"/>
      <c r="AU361" s="3"/>
      <c r="AV361" s="3"/>
    </row>
    <row r="362" spans="1:48" ht="41.45" customHeight="1" x14ac:dyDescent="0.25">
      <c r="A362" s="62" t="s">
        <v>390</v>
      </c>
      <c r="C362" s="63"/>
      <c r="D362" s="63"/>
      <c r="E362" s="64"/>
      <c r="F362" s="66"/>
      <c r="G362" s="100" t="s">
        <v>12375</v>
      </c>
      <c r="H362" s="63"/>
      <c r="I362" s="67"/>
      <c r="J362" s="68"/>
      <c r="K362" s="68"/>
      <c r="L362" s="67" t="s">
        <v>16525</v>
      </c>
      <c r="M362" s="71"/>
      <c r="N362" s="72">
        <v>9174.3896484375</v>
      </c>
      <c r="O362" s="72">
        <v>4208.07861328125</v>
      </c>
      <c r="P362" s="73"/>
      <c r="Q362" s="74"/>
      <c r="R362" s="74"/>
      <c r="S362" s="84"/>
      <c r="T362" s="84"/>
      <c r="U362" s="84"/>
      <c r="V362" s="84"/>
      <c r="W362" s="50"/>
      <c r="X362" s="50"/>
      <c r="Y362" s="50"/>
      <c r="Z362" s="50"/>
      <c r="AA362" s="49"/>
      <c r="AB362" s="69">
        <v>362</v>
      </c>
      <c r="AC36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62" s="70"/>
      <c r="AE362" s="76">
        <v>551</v>
      </c>
      <c r="AF362" s="76">
        <v>205</v>
      </c>
      <c r="AG362" s="76">
        <v>19186</v>
      </c>
      <c r="AH362" s="76">
        <v>14604</v>
      </c>
      <c r="AI362" s="76"/>
      <c r="AJ362" s="76" t="s">
        <v>8844</v>
      </c>
      <c r="AK362" s="76" t="s">
        <v>10550</v>
      </c>
      <c r="AL362" s="76"/>
      <c r="AM362" s="76"/>
      <c r="AN362" s="78">
        <v>41596.331967592596</v>
      </c>
      <c r="AO362" s="76" t="s">
        <v>14075</v>
      </c>
      <c r="AP362" s="82" t="s">
        <v>14435</v>
      </c>
      <c r="AQ362" s="76" t="s">
        <v>66</v>
      </c>
      <c r="AR362" s="2"/>
      <c r="AS362" s="3"/>
      <c r="AT362" s="3"/>
      <c r="AU362" s="3"/>
      <c r="AV362" s="3"/>
    </row>
    <row r="363" spans="1:48" ht="41.45" customHeight="1" x14ac:dyDescent="0.25">
      <c r="A363" s="62" t="s">
        <v>391</v>
      </c>
      <c r="C363" s="63"/>
      <c r="D363" s="63"/>
      <c r="E363" s="64"/>
      <c r="F363" s="66"/>
      <c r="G363" s="100" t="s">
        <v>12376</v>
      </c>
      <c r="H363" s="63"/>
      <c r="I363" s="67"/>
      <c r="J363" s="68"/>
      <c r="K363" s="68"/>
      <c r="L363" s="67" t="s">
        <v>16526</v>
      </c>
      <c r="M363" s="71"/>
      <c r="N363" s="72">
        <v>2602.25439453125</v>
      </c>
      <c r="O363" s="72">
        <v>5169.5712890625</v>
      </c>
      <c r="P363" s="73"/>
      <c r="Q363" s="74"/>
      <c r="R363" s="74"/>
      <c r="S363" s="84"/>
      <c r="T363" s="84"/>
      <c r="U363" s="84"/>
      <c r="V363" s="84"/>
      <c r="W363" s="50"/>
      <c r="X363" s="50"/>
      <c r="Y363" s="50"/>
      <c r="Z363" s="50"/>
      <c r="AA363" s="49"/>
      <c r="AB363" s="69">
        <v>363</v>
      </c>
      <c r="AC36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63" s="70"/>
      <c r="AE363" s="76">
        <v>58</v>
      </c>
      <c r="AF363" s="76">
        <v>24</v>
      </c>
      <c r="AG363" s="76">
        <v>166</v>
      </c>
      <c r="AH363" s="76">
        <v>275</v>
      </c>
      <c r="AI363" s="76"/>
      <c r="AJ363" s="76" t="s">
        <v>8845</v>
      </c>
      <c r="AK363" s="76" t="s">
        <v>10551</v>
      </c>
      <c r="AL363" s="76"/>
      <c r="AM363" s="76"/>
      <c r="AN363" s="78">
        <v>43795.484166666669</v>
      </c>
      <c r="AO363" s="76" t="s">
        <v>14075</v>
      </c>
      <c r="AP363" s="82" t="s">
        <v>14436</v>
      </c>
      <c r="AQ363" s="76" t="s">
        <v>66</v>
      </c>
      <c r="AR363" s="2"/>
      <c r="AS363" s="3"/>
      <c r="AT363" s="3"/>
      <c r="AU363" s="3"/>
      <c r="AV363" s="3"/>
    </row>
    <row r="364" spans="1:48" ht="41.45" customHeight="1" x14ac:dyDescent="0.25">
      <c r="A364" s="62" t="s">
        <v>1809</v>
      </c>
      <c r="C364" s="63"/>
      <c r="D364" s="63"/>
      <c r="E364" s="64"/>
      <c r="F364" s="66"/>
      <c r="G364" s="100" t="s">
        <v>12377</v>
      </c>
      <c r="H364" s="63"/>
      <c r="I364" s="67"/>
      <c r="J364" s="68"/>
      <c r="K364" s="68"/>
      <c r="L364" s="67" t="s">
        <v>16527</v>
      </c>
      <c r="M364" s="71"/>
      <c r="N364" s="72">
        <v>496.43881225585938</v>
      </c>
      <c r="O364" s="72">
        <v>6371.22900390625</v>
      </c>
      <c r="P364" s="73"/>
      <c r="Q364" s="74"/>
      <c r="R364" s="74"/>
      <c r="S364" s="84"/>
      <c r="T364" s="84"/>
      <c r="U364" s="84"/>
      <c r="V364" s="84"/>
      <c r="W364" s="50"/>
      <c r="X364" s="50"/>
      <c r="Y364" s="50"/>
      <c r="Z364" s="50"/>
      <c r="AA364" s="49"/>
      <c r="AB364" s="69">
        <v>364</v>
      </c>
      <c r="AC36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64" s="70"/>
      <c r="AE364" s="76">
        <v>14</v>
      </c>
      <c r="AF364" s="76">
        <v>211582</v>
      </c>
      <c r="AG364" s="76">
        <v>205</v>
      </c>
      <c r="AH364" s="76">
        <v>265</v>
      </c>
      <c r="AI364" s="76"/>
      <c r="AJ364" s="76" t="s">
        <v>8846</v>
      </c>
      <c r="AK364" s="76" t="s">
        <v>10552</v>
      </c>
      <c r="AL364" s="76"/>
      <c r="AM364" s="76"/>
      <c r="AN364" s="78">
        <v>43333.763414351852</v>
      </c>
      <c r="AO364" s="76" t="s">
        <v>14075</v>
      </c>
      <c r="AP364" s="82" t="s">
        <v>14437</v>
      </c>
      <c r="AQ364" s="76" t="s">
        <v>65</v>
      </c>
      <c r="AR364" s="2"/>
      <c r="AS364" s="3"/>
      <c r="AT364" s="3"/>
      <c r="AU364" s="3"/>
      <c r="AV364" s="3"/>
    </row>
    <row r="365" spans="1:48" ht="41.45" customHeight="1" x14ac:dyDescent="0.25">
      <c r="A365" s="62" t="s">
        <v>392</v>
      </c>
      <c r="C365" s="63"/>
      <c r="D365" s="63"/>
      <c r="E365" s="64"/>
      <c r="F365" s="66"/>
      <c r="G365" s="100" t="s">
        <v>12378</v>
      </c>
      <c r="H365" s="63"/>
      <c r="I365" s="67"/>
      <c r="J365" s="68"/>
      <c r="K365" s="68"/>
      <c r="L365" s="67" t="s">
        <v>16528</v>
      </c>
      <c r="M365" s="71"/>
      <c r="N365" s="72">
        <v>8772.3310546875</v>
      </c>
      <c r="O365" s="72">
        <v>4201.88818359375</v>
      </c>
      <c r="P365" s="73"/>
      <c r="Q365" s="74"/>
      <c r="R365" s="74"/>
      <c r="S365" s="84"/>
      <c r="T365" s="84"/>
      <c r="U365" s="84"/>
      <c r="V365" s="84"/>
      <c r="W365" s="50"/>
      <c r="X365" s="50"/>
      <c r="Y365" s="50"/>
      <c r="Z365" s="50"/>
      <c r="AA365" s="49"/>
      <c r="AB365" s="69">
        <v>365</v>
      </c>
      <c r="AC36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65" s="70"/>
      <c r="AE365" s="76">
        <v>957</v>
      </c>
      <c r="AF365" s="76">
        <v>1420</v>
      </c>
      <c r="AG365" s="76">
        <v>4114</v>
      </c>
      <c r="AH365" s="76">
        <v>2895</v>
      </c>
      <c r="AI365" s="76"/>
      <c r="AJ365" s="76" t="s">
        <v>8847</v>
      </c>
      <c r="AK365" s="76"/>
      <c r="AL365" s="76"/>
      <c r="AM365" s="76"/>
      <c r="AN365" s="78">
        <v>42708.396331018521</v>
      </c>
      <c r="AO365" s="76" t="s">
        <v>14075</v>
      </c>
      <c r="AP365" s="82" t="s">
        <v>14438</v>
      </c>
      <c r="AQ365" s="76" t="s">
        <v>66</v>
      </c>
      <c r="AR365" s="2"/>
      <c r="AS365" s="3"/>
      <c r="AT365" s="3"/>
      <c r="AU365" s="3"/>
      <c r="AV365" s="3"/>
    </row>
    <row r="366" spans="1:48" ht="41.45" customHeight="1" x14ac:dyDescent="0.25">
      <c r="A366" s="62" t="s">
        <v>393</v>
      </c>
      <c r="C366" s="63"/>
      <c r="D366" s="63"/>
      <c r="E366" s="64"/>
      <c r="F366" s="66"/>
      <c r="G366" s="100" t="s">
        <v>12379</v>
      </c>
      <c r="H366" s="63"/>
      <c r="I366" s="67"/>
      <c r="J366" s="68"/>
      <c r="K366" s="68"/>
      <c r="L366" s="67" t="s">
        <v>16529</v>
      </c>
      <c r="M366" s="71"/>
      <c r="N366" s="72">
        <v>9019.763671875</v>
      </c>
      <c r="O366" s="72">
        <v>8926.51953125</v>
      </c>
      <c r="P366" s="73"/>
      <c r="Q366" s="74"/>
      <c r="R366" s="74"/>
      <c r="S366" s="84"/>
      <c r="T366" s="84"/>
      <c r="U366" s="84"/>
      <c r="V366" s="84"/>
      <c r="W366" s="50"/>
      <c r="X366" s="50"/>
      <c r="Y366" s="50"/>
      <c r="Z366" s="50"/>
      <c r="AA366" s="49"/>
      <c r="AB366" s="69">
        <v>366</v>
      </c>
      <c r="AC36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66" s="70"/>
      <c r="AE366" s="76">
        <v>17</v>
      </c>
      <c r="AF366" s="76">
        <v>10</v>
      </c>
      <c r="AG366" s="76">
        <v>112</v>
      </c>
      <c r="AH366" s="76">
        <v>190</v>
      </c>
      <c r="AI366" s="76"/>
      <c r="AJ366" s="76" t="s">
        <v>8848</v>
      </c>
      <c r="AK366" s="76" t="s">
        <v>10553</v>
      </c>
      <c r="AL366" s="82" t="s">
        <v>11470</v>
      </c>
      <c r="AM366" s="76"/>
      <c r="AN366" s="78">
        <v>44512.587152777778</v>
      </c>
      <c r="AO366" s="76" t="s">
        <v>14075</v>
      </c>
      <c r="AP366" s="82" t="s">
        <v>14439</v>
      </c>
      <c r="AQ366" s="76" t="s">
        <v>66</v>
      </c>
      <c r="AR366" s="2"/>
      <c r="AS366" s="3"/>
      <c r="AT366" s="3"/>
      <c r="AU366" s="3"/>
      <c r="AV366" s="3"/>
    </row>
    <row r="367" spans="1:48" ht="41.45" customHeight="1" x14ac:dyDescent="0.25">
      <c r="A367" s="62" t="s">
        <v>1810</v>
      </c>
      <c r="C367" s="63"/>
      <c r="D367" s="63"/>
      <c r="E367" s="64"/>
      <c r="F367" s="66"/>
      <c r="G367" s="100" t="s">
        <v>12380</v>
      </c>
      <c r="H367" s="63"/>
      <c r="I367" s="67"/>
      <c r="J367" s="68"/>
      <c r="K367" s="68"/>
      <c r="L367" s="67" t="s">
        <v>16530</v>
      </c>
      <c r="M367" s="71"/>
      <c r="N367" s="72">
        <v>9505.2802734375</v>
      </c>
      <c r="O367" s="72">
        <v>8282.599609375</v>
      </c>
      <c r="P367" s="73"/>
      <c r="Q367" s="74"/>
      <c r="R367" s="74"/>
      <c r="S367" s="84"/>
      <c r="T367" s="84"/>
      <c r="U367" s="84"/>
      <c r="V367" s="84"/>
      <c r="W367" s="50"/>
      <c r="X367" s="50"/>
      <c r="Y367" s="50"/>
      <c r="Z367" s="50"/>
      <c r="AA367" s="49"/>
      <c r="AB367" s="69">
        <v>367</v>
      </c>
      <c r="AC36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67" s="70"/>
      <c r="AE367" s="76">
        <v>2319</v>
      </c>
      <c r="AF367" s="76">
        <v>919</v>
      </c>
      <c r="AG367" s="76">
        <v>204</v>
      </c>
      <c r="AH367" s="76">
        <v>735</v>
      </c>
      <c r="AI367" s="76"/>
      <c r="AJ367" s="76" t="s">
        <v>8849</v>
      </c>
      <c r="AK367" s="76" t="s">
        <v>10356</v>
      </c>
      <c r="AL367" s="82" t="s">
        <v>11471</v>
      </c>
      <c r="AM367" s="76"/>
      <c r="AN367" s="78">
        <v>44021.741157407407</v>
      </c>
      <c r="AO367" s="76" t="s">
        <v>14075</v>
      </c>
      <c r="AP367" s="82" t="s">
        <v>14440</v>
      </c>
      <c r="AQ367" s="76" t="s">
        <v>65</v>
      </c>
      <c r="AR367" s="2"/>
      <c r="AS367" s="3"/>
      <c r="AT367" s="3"/>
      <c r="AU367" s="3"/>
      <c r="AV367" s="3"/>
    </row>
    <row r="368" spans="1:48" ht="41.45" customHeight="1" x14ac:dyDescent="0.25">
      <c r="A368" s="62" t="s">
        <v>394</v>
      </c>
      <c r="C368" s="63"/>
      <c r="D368" s="63"/>
      <c r="E368" s="64"/>
      <c r="F368" s="66"/>
      <c r="G368" s="100" t="s">
        <v>12381</v>
      </c>
      <c r="H368" s="63"/>
      <c r="I368" s="67"/>
      <c r="J368" s="68"/>
      <c r="K368" s="68"/>
      <c r="L368" s="67" t="s">
        <v>16531</v>
      </c>
      <c r="M368" s="71"/>
      <c r="N368" s="72">
        <v>4978.546875</v>
      </c>
      <c r="O368" s="72">
        <v>4981.9521484375</v>
      </c>
      <c r="P368" s="73"/>
      <c r="Q368" s="74"/>
      <c r="R368" s="74"/>
      <c r="S368" s="84"/>
      <c r="T368" s="84"/>
      <c r="U368" s="84"/>
      <c r="V368" s="84"/>
      <c r="W368" s="50"/>
      <c r="X368" s="50"/>
      <c r="Y368" s="50"/>
      <c r="Z368" s="50"/>
      <c r="AA368" s="49"/>
      <c r="AB368" s="69">
        <v>368</v>
      </c>
      <c r="AC36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68" s="70"/>
      <c r="AE368" s="76">
        <v>71</v>
      </c>
      <c r="AF368" s="76">
        <v>11</v>
      </c>
      <c r="AG368" s="76">
        <v>682</v>
      </c>
      <c r="AH368" s="76">
        <v>2268</v>
      </c>
      <c r="AI368" s="76"/>
      <c r="AJ368" s="76" t="s">
        <v>8850</v>
      </c>
      <c r="AK368" s="76"/>
      <c r="AL368" s="76"/>
      <c r="AM368" s="76"/>
      <c r="AN368" s="78">
        <v>44513.362384259257</v>
      </c>
      <c r="AO368" s="76" t="s">
        <v>14075</v>
      </c>
      <c r="AP368" s="82" t="s">
        <v>14441</v>
      </c>
      <c r="AQ368" s="76" t="s">
        <v>66</v>
      </c>
      <c r="AR368" s="2"/>
      <c r="AS368" s="3"/>
      <c r="AT368" s="3"/>
      <c r="AU368" s="3"/>
      <c r="AV368" s="3"/>
    </row>
    <row r="369" spans="1:48" ht="41.45" customHeight="1" x14ac:dyDescent="0.25">
      <c r="A369" s="62" t="s">
        <v>395</v>
      </c>
      <c r="C369" s="63"/>
      <c r="D369" s="63"/>
      <c r="E369" s="64"/>
      <c r="F369" s="66"/>
      <c r="G369" s="100" t="s">
        <v>12382</v>
      </c>
      <c r="H369" s="63"/>
      <c r="I369" s="67"/>
      <c r="J369" s="68"/>
      <c r="K369" s="68"/>
      <c r="L369" s="67" t="s">
        <v>16532</v>
      </c>
      <c r="M369" s="71"/>
      <c r="N369" s="72">
        <v>3626.204833984375</v>
      </c>
      <c r="O369" s="72">
        <v>5828.66162109375</v>
      </c>
      <c r="P369" s="73"/>
      <c r="Q369" s="74"/>
      <c r="R369" s="74"/>
      <c r="S369" s="84"/>
      <c r="T369" s="84"/>
      <c r="U369" s="84"/>
      <c r="V369" s="84"/>
      <c r="W369" s="50"/>
      <c r="X369" s="50"/>
      <c r="Y369" s="50"/>
      <c r="Z369" s="50"/>
      <c r="AA369" s="49"/>
      <c r="AB369" s="69">
        <v>369</v>
      </c>
      <c r="AC36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69" s="70"/>
      <c r="AE369" s="76">
        <v>255</v>
      </c>
      <c r="AF369" s="76">
        <v>132</v>
      </c>
      <c r="AG369" s="76">
        <v>228309</v>
      </c>
      <c r="AH369" s="76">
        <v>305894</v>
      </c>
      <c r="AI369" s="76"/>
      <c r="AJ369" s="76" t="s">
        <v>8851</v>
      </c>
      <c r="AK369" s="76" t="s">
        <v>10554</v>
      </c>
      <c r="AL369" s="76"/>
      <c r="AM369" s="76"/>
      <c r="AN369" s="78">
        <v>43047.167812500003</v>
      </c>
      <c r="AO369" s="76" t="s">
        <v>14075</v>
      </c>
      <c r="AP369" s="82" t="s">
        <v>14442</v>
      </c>
      <c r="AQ369" s="76" t="s">
        <v>66</v>
      </c>
      <c r="AR369" s="2"/>
      <c r="AS369" s="3"/>
      <c r="AT369" s="3"/>
      <c r="AU369" s="3"/>
      <c r="AV369" s="3"/>
    </row>
    <row r="370" spans="1:48" ht="41.45" customHeight="1" x14ac:dyDescent="0.25">
      <c r="A370" s="62" t="s">
        <v>396</v>
      </c>
      <c r="C370" s="63"/>
      <c r="D370" s="63"/>
      <c r="E370" s="64"/>
      <c r="F370" s="66"/>
      <c r="G370" s="100" t="s">
        <v>12383</v>
      </c>
      <c r="H370" s="63"/>
      <c r="I370" s="67"/>
      <c r="J370" s="68"/>
      <c r="K370" s="68"/>
      <c r="L370" s="67" t="s">
        <v>16533</v>
      </c>
      <c r="M370" s="71"/>
      <c r="N370" s="72">
        <v>8094.30322265625</v>
      </c>
      <c r="O370" s="72">
        <v>7644.6767578125</v>
      </c>
      <c r="P370" s="73"/>
      <c r="Q370" s="74"/>
      <c r="R370" s="74"/>
      <c r="S370" s="84"/>
      <c r="T370" s="84"/>
      <c r="U370" s="84"/>
      <c r="V370" s="84"/>
      <c r="W370" s="50"/>
      <c r="X370" s="50"/>
      <c r="Y370" s="50"/>
      <c r="Z370" s="50"/>
      <c r="AA370" s="49"/>
      <c r="AB370" s="69">
        <v>370</v>
      </c>
      <c r="AC37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70" s="70"/>
      <c r="AE370" s="76">
        <v>278</v>
      </c>
      <c r="AF370" s="76">
        <v>23</v>
      </c>
      <c r="AG370" s="76">
        <v>379</v>
      </c>
      <c r="AH370" s="76">
        <v>2326</v>
      </c>
      <c r="AI370" s="76"/>
      <c r="AJ370" s="76"/>
      <c r="AK370" s="76"/>
      <c r="AL370" s="76"/>
      <c r="AM370" s="76"/>
      <c r="AN370" s="78">
        <v>44291.757800925923</v>
      </c>
      <c r="AO370" s="76" t="s">
        <v>14075</v>
      </c>
      <c r="AP370" s="82" t="s">
        <v>14443</v>
      </c>
      <c r="AQ370" s="76" t="s">
        <v>66</v>
      </c>
      <c r="AR370" s="2"/>
      <c r="AS370" s="3"/>
      <c r="AT370" s="3"/>
      <c r="AU370" s="3"/>
      <c r="AV370" s="3"/>
    </row>
    <row r="371" spans="1:48" ht="41.45" customHeight="1" x14ac:dyDescent="0.25">
      <c r="A371" s="62" t="s">
        <v>397</v>
      </c>
      <c r="C371" s="63"/>
      <c r="D371" s="63"/>
      <c r="E371" s="64"/>
      <c r="F371" s="66"/>
      <c r="G371" s="100" t="s">
        <v>12384</v>
      </c>
      <c r="H371" s="63"/>
      <c r="I371" s="67"/>
      <c r="J371" s="68"/>
      <c r="K371" s="68"/>
      <c r="L371" s="67" t="s">
        <v>16534</v>
      </c>
      <c r="M371" s="71"/>
      <c r="N371" s="72">
        <v>6640.15576171875</v>
      </c>
      <c r="O371" s="72">
        <v>7887.12548828125</v>
      </c>
      <c r="P371" s="73"/>
      <c r="Q371" s="74"/>
      <c r="R371" s="74"/>
      <c r="S371" s="84"/>
      <c r="T371" s="84"/>
      <c r="U371" s="84"/>
      <c r="V371" s="84"/>
      <c r="W371" s="50"/>
      <c r="X371" s="50"/>
      <c r="Y371" s="50"/>
      <c r="Z371" s="50"/>
      <c r="AA371" s="49"/>
      <c r="AB371" s="69">
        <v>371</v>
      </c>
      <c r="AC37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71" s="70"/>
      <c r="AE371" s="76">
        <v>2073</v>
      </c>
      <c r="AF371" s="76">
        <v>3851</v>
      </c>
      <c r="AG371" s="76">
        <v>233472</v>
      </c>
      <c r="AH371" s="76">
        <v>62088</v>
      </c>
      <c r="AI371" s="76"/>
      <c r="AJ371" s="76" t="s">
        <v>8852</v>
      </c>
      <c r="AK371" s="76" t="s">
        <v>10555</v>
      </c>
      <c r="AL371" s="76"/>
      <c r="AM371" s="76"/>
      <c r="AN371" s="78">
        <v>40683.954467592594</v>
      </c>
      <c r="AO371" s="76" t="s">
        <v>14075</v>
      </c>
      <c r="AP371" s="82" t="s">
        <v>14444</v>
      </c>
      <c r="AQ371" s="76" t="s">
        <v>66</v>
      </c>
      <c r="AR371" s="2"/>
      <c r="AS371" s="3"/>
      <c r="AT371" s="3"/>
      <c r="AU371" s="3"/>
      <c r="AV371" s="3"/>
    </row>
    <row r="372" spans="1:48" ht="41.45" customHeight="1" x14ac:dyDescent="0.25">
      <c r="A372" s="62" t="s">
        <v>1811</v>
      </c>
      <c r="C372" s="63"/>
      <c r="D372" s="63"/>
      <c r="E372" s="64"/>
      <c r="F372" s="66"/>
      <c r="G372" s="100" t="s">
        <v>12385</v>
      </c>
      <c r="H372" s="63"/>
      <c r="I372" s="67"/>
      <c r="J372" s="68"/>
      <c r="K372" s="68"/>
      <c r="L372" s="67" t="s">
        <v>16535</v>
      </c>
      <c r="M372" s="71"/>
      <c r="N372" s="72">
        <v>9144.61328125</v>
      </c>
      <c r="O372" s="72">
        <v>7346.04443359375</v>
      </c>
      <c r="P372" s="73"/>
      <c r="Q372" s="74"/>
      <c r="R372" s="74"/>
      <c r="S372" s="84"/>
      <c r="T372" s="84"/>
      <c r="U372" s="84"/>
      <c r="V372" s="84"/>
      <c r="W372" s="50"/>
      <c r="X372" s="50"/>
      <c r="Y372" s="50"/>
      <c r="Z372" s="50"/>
      <c r="AA372" s="49"/>
      <c r="AB372" s="69">
        <v>372</v>
      </c>
      <c r="AC37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72" s="70"/>
      <c r="AE372" s="76">
        <v>1422</v>
      </c>
      <c r="AF372" s="76">
        <v>2343</v>
      </c>
      <c r="AG372" s="76">
        <v>121342</v>
      </c>
      <c r="AH372" s="76">
        <v>1132</v>
      </c>
      <c r="AI372" s="76"/>
      <c r="AJ372" s="76" t="s">
        <v>8853</v>
      </c>
      <c r="AK372" s="76" t="s">
        <v>10556</v>
      </c>
      <c r="AL372" s="76"/>
      <c r="AM372" s="76"/>
      <c r="AN372" s="78">
        <v>40328.992048611108</v>
      </c>
      <c r="AO372" s="76" t="s">
        <v>14075</v>
      </c>
      <c r="AP372" s="82" t="s">
        <v>14445</v>
      </c>
      <c r="AQ372" s="76" t="s">
        <v>65</v>
      </c>
      <c r="AR372" s="2"/>
      <c r="AS372" s="3"/>
      <c r="AT372" s="3"/>
      <c r="AU372" s="3"/>
      <c r="AV372" s="3"/>
    </row>
    <row r="373" spans="1:48" ht="41.45" customHeight="1" x14ac:dyDescent="0.25">
      <c r="A373" s="62" t="s">
        <v>398</v>
      </c>
      <c r="C373" s="63"/>
      <c r="D373" s="63"/>
      <c r="E373" s="64"/>
      <c r="F373" s="66"/>
      <c r="G373" s="100" t="s">
        <v>12386</v>
      </c>
      <c r="H373" s="63"/>
      <c r="I373" s="67"/>
      <c r="J373" s="68"/>
      <c r="K373" s="68"/>
      <c r="L373" s="67" t="s">
        <v>16536</v>
      </c>
      <c r="M373" s="71"/>
      <c r="N373" s="72">
        <v>2116.02734375</v>
      </c>
      <c r="O373" s="72">
        <v>4608.064453125</v>
      </c>
      <c r="P373" s="73"/>
      <c r="Q373" s="74"/>
      <c r="R373" s="74"/>
      <c r="S373" s="84"/>
      <c r="T373" s="84"/>
      <c r="U373" s="84"/>
      <c r="V373" s="84"/>
      <c r="W373" s="50"/>
      <c r="X373" s="50"/>
      <c r="Y373" s="50"/>
      <c r="Z373" s="50"/>
      <c r="AA373" s="49"/>
      <c r="AB373" s="69">
        <v>373</v>
      </c>
      <c r="AC37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73" s="70"/>
      <c r="AE373" s="76">
        <v>528</v>
      </c>
      <c r="AF373" s="76">
        <v>591</v>
      </c>
      <c r="AG373" s="76">
        <v>19560</v>
      </c>
      <c r="AH373" s="76">
        <v>63749</v>
      </c>
      <c r="AI373" s="76"/>
      <c r="AJ373" s="76" t="s">
        <v>8854</v>
      </c>
      <c r="AK373" s="76" t="s">
        <v>10557</v>
      </c>
      <c r="AL373" s="76"/>
      <c r="AM373" s="76"/>
      <c r="AN373" s="78">
        <v>44059.243738425925</v>
      </c>
      <c r="AO373" s="76" t="s">
        <v>14075</v>
      </c>
      <c r="AP373" s="82" t="s">
        <v>14446</v>
      </c>
      <c r="AQ373" s="76" t="s">
        <v>66</v>
      </c>
      <c r="AR373" s="2"/>
      <c r="AS373" s="3"/>
      <c r="AT373" s="3"/>
      <c r="AU373" s="3"/>
      <c r="AV373" s="3"/>
    </row>
    <row r="374" spans="1:48" ht="41.45" customHeight="1" x14ac:dyDescent="0.25">
      <c r="A374" s="62" t="s">
        <v>399</v>
      </c>
      <c r="C374" s="63"/>
      <c r="D374" s="63"/>
      <c r="E374" s="64"/>
      <c r="F374" s="66"/>
      <c r="G374" s="100" t="s">
        <v>12387</v>
      </c>
      <c r="H374" s="63"/>
      <c r="I374" s="67"/>
      <c r="J374" s="68"/>
      <c r="K374" s="68"/>
      <c r="L374" s="67" t="s">
        <v>16537</v>
      </c>
      <c r="M374" s="71"/>
      <c r="N374" s="72">
        <v>6116.3115234375</v>
      </c>
      <c r="O374" s="72">
        <v>8855.984375</v>
      </c>
      <c r="P374" s="73"/>
      <c r="Q374" s="74"/>
      <c r="R374" s="74"/>
      <c r="S374" s="84"/>
      <c r="T374" s="84"/>
      <c r="U374" s="84"/>
      <c r="V374" s="84"/>
      <c r="W374" s="50"/>
      <c r="X374" s="50"/>
      <c r="Y374" s="50"/>
      <c r="Z374" s="50"/>
      <c r="AA374" s="49"/>
      <c r="AB374" s="69">
        <v>374</v>
      </c>
      <c r="AC37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74" s="70"/>
      <c r="AE374" s="76">
        <v>4992</v>
      </c>
      <c r="AF374" s="76">
        <v>1505</v>
      </c>
      <c r="AG374" s="76">
        <v>26127</v>
      </c>
      <c r="AH374" s="76">
        <v>32246</v>
      </c>
      <c r="AI374" s="76"/>
      <c r="AJ374" s="76" t="s">
        <v>8855</v>
      </c>
      <c r="AK374" s="76" t="s">
        <v>10558</v>
      </c>
      <c r="AL374" s="82" t="s">
        <v>11472</v>
      </c>
      <c r="AM374" s="76"/>
      <c r="AN374" s="78">
        <v>44271.005069444444</v>
      </c>
      <c r="AO374" s="76" t="s">
        <v>14075</v>
      </c>
      <c r="AP374" s="82" t="s">
        <v>14447</v>
      </c>
      <c r="AQ374" s="76" t="s">
        <v>66</v>
      </c>
      <c r="AR374" s="2"/>
      <c r="AS374" s="3"/>
      <c r="AT374" s="3"/>
      <c r="AU374" s="3"/>
      <c r="AV374" s="3"/>
    </row>
    <row r="375" spans="1:48" ht="41.45" customHeight="1" x14ac:dyDescent="0.25">
      <c r="A375" s="62" t="s">
        <v>1812</v>
      </c>
      <c r="C375" s="63"/>
      <c r="D375" s="63"/>
      <c r="E375" s="64"/>
      <c r="F375" s="66"/>
      <c r="G375" s="100" t="s">
        <v>12388</v>
      </c>
      <c r="H375" s="63"/>
      <c r="I375" s="67"/>
      <c r="J375" s="68"/>
      <c r="K375" s="68"/>
      <c r="L375" s="67" t="s">
        <v>16538</v>
      </c>
      <c r="M375" s="71"/>
      <c r="N375" s="72">
        <v>7771.564453125</v>
      </c>
      <c r="O375" s="72">
        <v>9370.5888671875</v>
      </c>
      <c r="P375" s="73"/>
      <c r="Q375" s="74"/>
      <c r="R375" s="74"/>
      <c r="S375" s="84"/>
      <c r="T375" s="84"/>
      <c r="U375" s="84"/>
      <c r="V375" s="84"/>
      <c r="W375" s="50"/>
      <c r="X375" s="50"/>
      <c r="Y375" s="50"/>
      <c r="Z375" s="50"/>
      <c r="AA375" s="49"/>
      <c r="AB375" s="69">
        <v>375</v>
      </c>
      <c r="AC37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75" s="70"/>
      <c r="AE375" s="76">
        <v>1546</v>
      </c>
      <c r="AF375" s="76">
        <v>3449</v>
      </c>
      <c r="AG375" s="76">
        <v>1582</v>
      </c>
      <c r="AH375" s="76">
        <v>25881</v>
      </c>
      <c r="AI375" s="76"/>
      <c r="AJ375" s="76" t="s">
        <v>8856</v>
      </c>
      <c r="AK375" s="76" t="s">
        <v>10559</v>
      </c>
      <c r="AL375" s="76"/>
      <c r="AM375" s="76"/>
      <c r="AN375" s="78">
        <v>39945.005590277775</v>
      </c>
      <c r="AO375" s="76" t="s">
        <v>14075</v>
      </c>
      <c r="AP375" s="82" t="s">
        <v>14448</v>
      </c>
      <c r="AQ375" s="76" t="s">
        <v>65</v>
      </c>
      <c r="AR375" s="2"/>
      <c r="AS375" s="3"/>
      <c r="AT375" s="3"/>
      <c r="AU375" s="3"/>
      <c r="AV375" s="3"/>
    </row>
    <row r="376" spans="1:48" ht="41.45" customHeight="1" x14ac:dyDescent="0.25">
      <c r="A376" s="62" t="s">
        <v>1813</v>
      </c>
      <c r="C376" s="63"/>
      <c r="D376" s="63"/>
      <c r="E376" s="64"/>
      <c r="F376" s="66"/>
      <c r="G376" s="100" t="s">
        <v>12389</v>
      </c>
      <c r="H376" s="63"/>
      <c r="I376" s="67"/>
      <c r="J376" s="68"/>
      <c r="K376" s="68"/>
      <c r="L376" s="67" t="s">
        <v>16539</v>
      </c>
      <c r="M376" s="71"/>
      <c r="N376" s="72">
        <v>8647.9765625</v>
      </c>
      <c r="O376" s="72">
        <v>7834.36669921875</v>
      </c>
      <c r="P376" s="73"/>
      <c r="Q376" s="74"/>
      <c r="R376" s="74"/>
      <c r="S376" s="84"/>
      <c r="T376" s="84"/>
      <c r="U376" s="84"/>
      <c r="V376" s="84"/>
      <c r="W376" s="50"/>
      <c r="X376" s="50"/>
      <c r="Y376" s="50"/>
      <c r="Z376" s="50"/>
      <c r="AA376" s="49"/>
      <c r="AB376" s="69">
        <v>376</v>
      </c>
      <c r="AC37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76" s="70"/>
      <c r="AE376" s="76">
        <v>218</v>
      </c>
      <c r="AF376" s="76">
        <v>733</v>
      </c>
      <c r="AG376" s="76">
        <v>1670</v>
      </c>
      <c r="AH376" s="76">
        <v>1184</v>
      </c>
      <c r="AI376" s="76"/>
      <c r="AJ376" s="76" t="s">
        <v>8857</v>
      </c>
      <c r="AK376" s="76" t="s">
        <v>10545</v>
      </c>
      <c r="AL376" s="82" t="s">
        <v>11473</v>
      </c>
      <c r="AM376" s="76"/>
      <c r="AN376" s="78">
        <v>43684.350312499999</v>
      </c>
      <c r="AO376" s="76" t="s">
        <v>14075</v>
      </c>
      <c r="AP376" s="82" t="s">
        <v>14449</v>
      </c>
      <c r="AQ376" s="76" t="s">
        <v>65</v>
      </c>
      <c r="AR376" s="2"/>
      <c r="AS376" s="3"/>
      <c r="AT376" s="3"/>
      <c r="AU376" s="3"/>
      <c r="AV376" s="3"/>
    </row>
    <row r="377" spans="1:48" ht="41.45" customHeight="1" x14ac:dyDescent="0.25">
      <c r="A377" s="62" t="s">
        <v>400</v>
      </c>
      <c r="C377" s="63"/>
      <c r="D377" s="63"/>
      <c r="E377" s="64"/>
      <c r="F377" s="66"/>
      <c r="G377" s="100" t="s">
        <v>12390</v>
      </c>
      <c r="H377" s="63"/>
      <c r="I377" s="67"/>
      <c r="J377" s="68"/>
      <c r="K377" s="68"/>
      <c r="L377" s="67" t="s">
        <v>16540</v>
      </c>
      <c r="M377" s="71"/>
      <c r="N377" s="72">
        <v>1343.838623046875</v>
      </c>
      <c r="O377" s="72">
        <v>4458.27294921875</v>
      </c>
      <c r="P377" s="73"/>
      <c r="Q377" s="74"/>
      <c r="R377" s="74"/>
      <c r="S377" s="84"/>
      <c r="T377" s="84"/>
      <c r="U377" s="84"/>
      <c r="V377" s="84"/>
      <c r="W377" s="50"/>
      <c r="X377" s="50"/>
      <c r="Y377" s="50"/>
      <c r="Z377" s="50"/>
      <c r="AA377" s="49"/>
      <c r="AB377" s="69">
        <v>377</v>
      </c>
      <c r="AC37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77" s="70"/>
      <c r="AE377" s="76">
        <v>272</v>
      </c>
      <c r="AF377" s="76">
        <v>93</v>
      </c>
      <c r="AG377" s="76">
        <v>54601</v>
      </c>
      <c r="AH377" s="76">
        <v>70041</v>
      </c>
      <c r="AI377" s="76"/>
      <c r="AJ377" s="76" t="s">
        <v>8858</v>
      </c>
      <c r="AK377" s="76" t="s">
        <v>10560</v>
      </c>
      <c r="AL377" s="76"/>
      <c r="AM377" s="76"/>
      <c r="AN377" s="78">
        <v>43283.439375000002</v>
      </c>
      <c r="AO377" s="76" t="s">
        <v>14075</v>
      </c>
      <c r="AP377" s="82" t="s">
        <v>14450</v>
      </c>
      <c r="AQ377" s="76" t="s">
        <v>66</v>
      </c>
      <c r="AR377" s="2"/>
      <c r="AS377" s="3"/>
      <c r="AT377" s="3"/>
      <c r="AU377" s="3"/>
      <c r="AV377" s="3"/>
    </row>
    <row r="378" spans="1:48" ht="41.45" customHeight="1" x14ac:dyDescent="0.25">
      <c r="A378" s="62" t="s">
        <v>401</v>
      </c>
      <c r="C378" s="63"/>
      <c r="D378" s="63"/>
      <c r="E378" s="64"/>
      <c r="F378" s="66"/>
      <c r="G378" s="100" t="s">
        <v>12391</v>
      </c>
      <c r="H378" s="63"/>
      <c r="I378" s="67"/>
      <c r="J378" s="68"/>
      <c r="K378" s="68"/>
      <c r="L378" s="67" t="s">
        <v>16541</v>
      </c>
      <c r="M378" s="71"/>
      <c r="N378" s="72">
        <v>5950.890625</v>
      </c>
      <c r="O378" s="72">
        <v>9194.1259765625</v>
      </c>
      <c r="P378" s="73"/>
      <c r="Q378" s="74"/>
      <c r="R378" s="74"/>
      <c r="S378" s="84"/>
      <c r="T378" s="84"/>
      <c r="U378" s="84"/>
      <c r="V378" s="84"/>
      <c r="W378" s="50"/>
      <c r="X378" s="50"/>
      <c r="Y378" s="50"/>
      <c r="Z378" s="50"/>
      <c r="AA378" s="49"/>
      <c r="AB378" s="69">
        <v>378</v>
      </c>
      <c r="AC37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78" s="70"/>
      <c r="AE378" s="76">
        <v>34</v>
      </c>
      <c r="AF378" s="76">
        <v>63</v>
      </c>
      <c r="AG378" s="76">
        <v>1319</v>
      </c>
      <c r="AH378" s="76">
        <v>1930</v>
      </c>
      <c r="AI378" s="76"/>
      <c r="AJ378" s="76" t="s">
        <v>8859</v>
      </c>
      <c r="AK378" s="76" t="s">
        <v>10488</v>
      </c>
      <c r="AL378" s="76"/>
      <c r="AM378" s="76"/>
      <c r="AN378" s="78">
        <v>43291.630949074075</v>
      </c>
      <c r="AO378" s="76" t="s">
        <v>14075</v>
      </c>
      <c r="AP378" s="82" t="s">
        <v>14451</v>
      </c>
      <c r="AQ378" s="76" t="s">
        <v>66</v>
      </c>
      <c r="AR378" s="2"/>
      <c r="AS378" s="3"/>
      <c r="AT378" s="3"/>
      <c r="AU378" s="3"/>
      <c r="AV378" s="3"/>
    </row>
    <row r="379" spans="1:48" ht="41.45" customHeight="1" x14ac:dyDescent="0.25">
      <c r="A379" s="62" t="s">
        <v>1814</v>
      </c>
      <c r="C379" s="63"/>
      <c r="D379" s="63"/>
      <c r="E379" s="64"/>
      <c r="F379" s="66"/>
      <c r="G379" s="100" t="s">
        <v>12392</v>
      </c>
      <c r="H379" s="63"/>
      <c r="I379" s="67"/>
      <c r="J379" s="68"/>
      <c r="K379" s="68"/>
      <c r="L379" s="67" t="s">
        <v>16542</v>
      </c>
      <c r="M379" s="71"/>
      <c r="N379" s="72">
        <v>6869.85009765625</v>
      </c>
      <c r="O379" s="72">
        <v>9167.59375</v>
      </c>
      <c r="P379" s="73"/>
      <c r="Q379" s="74"/>
      <c r="R379" s="74"/>
      <c r="S379" s="84"/>
      <c r="T379" s="84"/>
      <c r="U379" s="84"/>
      <c r="V379" s="84"/>
      <c r="W379" s="50"/>
      <c r="X379" s="50"/>
      <c r="Y379" s="50"/>
      <c r="Z379" s="50"/>
      <c r="AA379" s="49"/>
      <c r="AB379" s="69">
        <v>379</v>
      </c>
      <c r="AC37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79" s="70"/>
      <c r="AE379" s="76">
        <v>10607</v>
      </c>
      <c r="AF379" s="76">
        <v>67489</v>
      </c>
      <c r="AG379" s="76">
        <v>130113</v>
      </c>
      <c r="AH379" s="76">
        <v>119257</v>
      </c>
      <c r="AI379" s="76"/>
      <c r="AJ379" s="76" t="s">
        <v>8860</v>
      </c>
      <c r="AK379" s="76"/>
      <c r="AL379" s="76"/>
      <c r="AM379" s="76"/>
      <c r="AN379" s="78">
        <v>43832.321886574071</v>
      </c>
      <c r="AO379" s="76" t="s">
        <v>14075</v>
      </c>
      <c r="AP379" s="82" t="s">
        <v>14452</v>
      </c>
      <c r="AQ379" s="76" t="s">
        <v>65</v>
      </c>
      <c r="AR379" s="2"/>
      <c r="AS379" s="3"/>
      <c r="AT379" s="3"/>
      <c r="AU379" s="3"/>
      <c r="AV379" s="3"/>
    </row>
    <row r="380" spans="1:48" ht="41.45" customHeight="1" x14ac:dyDescent="0.25">
      <c r="A380" s="62" t="s">
        <v>402</v>
      </c>
      <c r="C380" s="63"/>
      <c r="D380" s="63"/>
      <c r="E380" s="64"/>
      <c r="F380" s="66"/>
      <c r="G380" s="100" t="s">
        <v>12393</v>
      </c>
      <c r="H380" s="63"/>
      <c r="I380" s="67"/>
      <c r="J380" s="68"/>
      <c r="K380" s="68"/>
      <c r="L380" s="67" t="s">
        <v>16543</v>
      </c>
      <c r="M380" s="71"/>
      <c r="N380" s="72">
        <v>2396.25634765625</v>
      </c>
      <c r="O380" s="72">
        <v>1431.5609130859375</v>
      </c>
      <c r="P380" s="73"/>
      <c r="Q380" s="74"/>
      <c r="R380" s="74"/>
      <c r="S380" s="84"/>
      <c r="T380" s="84"/>
      <c r="U380" s="84"/>
      <c r="V380" s="84"/>
      <c r="W380" s="50"/>
      <c r="X380" s="50"/>
      <c r="Y380" s="50"/>
      <c r="Z380" s="50"/>
      <c r="AA380" s="49"/>
      <c r="AB380" s="69">
        <v>380</v>
      </c>
      <c r="AC38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80" s="70"/>
      <c r="AE380" s="76">
        <v>18</v>
      </c>
      <c r="AF380" s="76">
        <v>1881</v>
      </c>
      <c r="AG380" s="76">
        <v>1024</v>
      </c>
      <c r="AH380" s="76">
        <v>161</v>
      </c>
      <c r="AI380" s="76"/>
      <c r="AJ380" s="76" t="s">
        <v>8861</v>
      </c>
      <c r="AK380" s="76" t="s">
        <v>10561</v>
      </c>
      <c r="AL380" s="82" t="s">
        <v>11474</v>
      </c>
      <c r="AM380" s="76"/>
      <c r="AN380" s="78">
        <v>42527.30537037037</v>
      </c>
      <c r="AO380" s="76" t="s">
        <v>14075</v>
      </c>
      <c r="AP380" s="82" t="s">
        <v>14453</v>
      </c>
      <c r="AQ380" s="76" t="s">
        <v>66</v>
      </c>
      <c r="AR380" s="2"/>
      <c r="AS380" s="3"/>
      <c r="AT380" s="3"/>
      <c r="AU380" s="3"/>
      <c r="AV380" s="3"/>
    </row>
    <row r="381" spans="1:48" ht="41.45" customHeight="1" x14ac:dyDescent="0.25">
      <c r="A381" s="62" t="s">
        <v>403</v>
      </c>
      <c r="C381" s="63"/>
      <c r="D381" s="63"/>
      <c r="E381" s="64"/>
      <c r="F381" s="66"/>
      <c r="G381" s="100" t="s">
        <v>12394</v>
      </c>
      <c r="H381" s="63"/>
      <c r="I381" s="67"/>
      <c r="J381" s="68"/>
      <c r="K381" s="68"/>
      <c r="L381" s="67" t="s">
        <v>16544</v>
      </c>
      <c r="M381" s="71"/>
      <c r="N381" s="72">
        <v>5828.62744140625</v>
      </c>
      <c r="O381" s="72">
        <v>5561.50341796875</v>
      </c>
      <c r="P381" s="73"/>
      <c r="Q381" s="74"/>
      <c r="R381" s="74"/>
      <c r="S381" s="84"/>
      <c r="T381" s="84"/>
      <c r="U381" s="84"/>
      <c r="V381" s="84"/>
      <c r="W381" s="50"/>
      <c r="X381" s="50"/>
      <c r="Y381" s="50"/>
      <c r="Z381" s="50"/>
      <c r="AA381" s="49"/>
      <c r="AB381" s="69">
        <v>381</v>
      </c>
      <c r="AC38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81" s="70"/>
      <c r="AE381" s="76">
        <v>438</v>
      </c>
      <c r="AF381" s="76">
        <v>170</v>
      </c>
      <c r="AG381" s="76">
        <v>8259</v>
      </c>
      <c r="AH381" s="76">
        <v>7518</v>
      </c>
      <c r="AI381" s="76"/>
      <c r="AJ381" s="76" t="s">
        <v>8862</v>
      </c>
      <c r="AK381" s="76" t="s">
        <v>10562</v>
      </c>
      <c r="AL381" s="76"/>
      <c r="AM381" s="76"/>
      <c r="AN381" s="78">
        <v>43950.970219907409</v>
      </c>
      <c r="AO381" s="76" t="s">
        <v>14075</v>
      </c>
      <c r="AP381" s="82" t="s">
        <v>14454</v>
      </c>
      <c r="AQ381" s="76" t="s">
        <v>66</v>
      </c>
      <c r="AR381" s="2"/>
      <c r="AS381" s="3"/>
      <c r="AT381" s="3"/>
      <c r="AU381" s="3"/>
      <c r="AV381" s="3"/>
    </row>
    <row r="382" spans="1:48" ht="41.45" customHeight="1" x14ac:dyDescent="0.25">
      <c r="A382" s="62" t="s">
        <v>1815</v>
      </c>
      <c r="C382" s="63"/>
      <c r="D382" s="63"/>
      <c r="E382" s="64"/>
      <c r="F382" s="66"/>
      <c r="G382" s="100" t="s">
        <v>12395</v>
      </c>
      <c r="H382" s="63"/>
      <c r="I382" s="67"/>
      <c r="J382" s="68"/>
      <c r="K382" s="68"/>
      <c r="L382" s="67" t="s">
        <v>16545</v>
      </c>
      <c r="M382" s="71"/>
      <c r="N382" s="72">
        <v>8210.470703125</v>
      </c>
      <c r="O382" s="72">
        <v>6102.32421875</v>
      </c>
      <c r="P382" s="73"/>
      <c r="Q382" s="74"/>
      <c r="R382" s="74"/>
      <c r="S382" s="84"/>
      <c r="T382" s="84"/>
      <c r="U382" s="84"/>
      <c r="V382" s="84"/>
      <c r="W382" s="50"/>
      <c r="X382" s="50"/>
      <c r="Y382" s="50"/>
      <c r="Z382" s="50"/>
      <c r="AA382" s="49"/>
      <c r="AB382" s="69">
        <v>382</v>
      </c>
      <c r="AC38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82" s="70"/>
      <c r="AE382" s="76">
        <v>239</v>
      </c>
      <c r="AF382" s="76">
        <v>55</v>
      </c>
      <c r="AG382" s="76">
        <v>2833</v>
      </c>
      <c r="AH382" s="76">
        <v>5904</v>
      </c>
      <c r="AI382" s="76"/>
      <c r="AJ382" s="76"/>
      <c r="AK382" s="76"/>
      <c r="AL382" s="76"/>
      <c r="AM382" s="76"/>
      <c r="AN382" s="78">
        <v>42290.877581018518</v>
      </c>
      <c r="AO382" s="76" t="s">
        <v>14075</v>
      </c>
      <c r="AP382" s="82" t="s">
        <v>14455</v>
      </c>
      <c r="AQ382" s="76" t="s">
        <v>65</v>
      </c>
      <c r="AR382" s="2"/>
      <c r="AS382" s="3"/>
      <c r="AT382" s="3"/>
      <c r="AU382" s="3"/>
      <c r="AV382" s="3"/>
    </row>
    <row r="383" spans="1:48" ht="41.45" customHeight="1" x14ac:dyDescent="0.25">
      <c r="A383" s="62" t="s">
        <v>404</v>
      </c>
      <c r="C383" s="63"/>
      <c r="D383" s="63"/>
      <c r="E383" s="64"/>
      <c r="F383" s="66"/>
      <c r="G383" s="100" t="s">
        <v>12396</v>
      </c>
      <c r="H383" s="63"/>
      <c r="I383" s="67"/>
      <c r="J383" s="68"/>
      <c r="K383" s="68"/>
      <c r="L383" s="67" t="s">
        <v>16546</v>
      </c>
      <c r="M383" s="71"/>
      <c r="N383" s="72">
        <v>1560.215576171875</v>
      </c>
      <c r="O383" s="72">
        <v>4707.76611328125</v>
      </c>
      <c r="P383" s="73"/>
      <c r="Q383" s="74"/>
      <c r="R383" s="74"/>
      <c r="S383" s="84"/>
      <c r="T383" s="84"/>
      <c r="U383" s="84"/>
      <c r="V383" s="84"/>
      <c r="W383" s="50"/>
      <c r="X383" s="50"/>
      <c r="Y383" s="50"/>
      <c r="Z383" s="50"/>
      <c r="AA383" s="49"/>
      <c r="AB383" s="69">
        <v>383</v>
      </c>
      <c r="AC38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83" s="70"/>
      <c r="AE383" s="76">
        <v>159</v>
      </c>
      <c r="AF383" s="76">
        <v>7</v>
      </c>
      <c r="AG383" s="76">
        <v>1701</v>
      </c>
      <c r="AH383" s="76">
        <v>1402</v>
      </c>
      <c r="AI383" s="76"/>
      <c r="AJ383" s="76" t="s">
        <v>8863</v>
      </c>
      <c r="AK383" s="76" t="s">
        <v>10563</v>
      </c>
      <c r="AL383" s="76"/>
      <c r="AM383" s="76"/>
      <c r="AN383" s="78">
        <v>43738.107430555552</v>
      </c>
      <c r="AO383" s="76" t="s">
        <v>14075</v>
      </c>
      <c r="AP383" s="82" t="s">
        <v>14456</v>
      </c>
      <c r="AQ383" s="76" t="s">
        <v>66</v>
      </c>
      <c r="AR383" s="2"/>
      <c r="AS383" s="3"/>
      <c r="AT383" s="3"/>
      <c r="AU383" s="3"/>
      <c r="AV383" s="3"/>
    </row>
    <row r="384" spans="1:48" ht="41.45" customHeight="1" x14ac:dyDescent="0.25">
      <c r="A384" s="62" t="s">
        <v>1816</v>
      </c>
      <c r="C384" s="63"/>
      <c r="D384" s="63"/>
      <c r="E384" s="64"/>
      <c r="F384" s="66"/>
      <c r="G384" s="100" t="s">
        <v>12397</v>
      </c>
      <c r="H384" s="63"/>
      <c r="I384" s="67"/>
      <c r="J384" s="68"/>
      <c r="K384" s="68"/>
      <c r="L384" s="67" t="s">
        <v>16547</v>
      </c>
      <c r="M384" s="71"/>
      <c r="N384" s="72">
        <v>2428.904296875</v>
      </c>
      <c r="O384" s="72">
        <v>3160.341552734375</v>
      </c>
      <c r="P384" s="73"/>
      <c r="Q384" s="74"/>
      <c r="R384" s="74"/>
      <c r="S384" s="84"/>
      <c r="T384" s="84"/>
      <c r="U384" s="84"/>
      <c r="V384" s="84"/>
      <c r="W384" s="50"/>
      <c r="X384" s="50"/>
      <c r="Y384" s="50"/>
      <c r="Z384" s="50"/>
      <c r="AA384" s="49"/>
      <c r="AB384" s="69">
        <v>384</v>
      </c>
      <c r="AC38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84" s="70"/>
      <c r="AE384" s="76">
        <v>635</v>
      </c>
      <c r="AF384" s="76">
        <v>23872</v>
      </c>
      <c r="AG384" s="76">
        <v>20113</v>
      </c>
      <c r="AH384" s="76">
        <v>28777</v>
      </c>
      <c r="AI384" s="76"/>
      <c r="AJ384" s="76" t="s">
        <v>8864</v>
      </c>
      <c r="AK384" s="76" t="s">
        <v>10564</v>
      </c>
      <c r="AL384" s="82" t="s">
        <v>11475</v>
      </c>
      <c r="AM384" s="76"/>
      <c r="AN384" s="78">
        <v>43568.732858796298</v>
      </c>
      <c r="AO384" s="76" t="s">
        <v>14075</v>
      </c>
      <c r="AP384" s="82" t="s">
        <v>14457</v>
      </c>
      <c r="AQ384" s="76" t="s">
        <v>65</v>
      </c>
      <c r="AR384" s="2"/>
      <c r="AS384" s="3"/>
      <c r="AT384" s="3"/>
      <c r="AU384" s="3"/>
      <c r="AV384" s="3"/>
    </row>
    <row r="385" spans="1:48" ht="41.45" customHeight="1" x14ac:dyDescent="0.25">
      <c r="A385" s="62" t="s">
        <v>405</v>
      </c>
      <c r="C385" s="63"/>
      <c r="D385" s="63"/>
      <c r="E385" s="64"/>
      <c r="F385" s="66"/>
      <c r="G385" s="100" t="s">
        <v>12398</v>
      </c>
      <c r="H385" s="63"/>
      <c r="I385" s="67"/>
      <c r="J385" s="68"/>
      <c r="K385" s="68"/>
      <c r="L385" s="67" t="s">
        <v>16548</v>
      </c>
      <c r="M385" s="71"/>
      <c r="N385" s="72">
        <v>2274.501708984375</v>
      </c>
      <c r="O385" s="72">
        <v>1705.3653564453125</v>
      </c>
      <c r="P385" s="73"/>
      <c r="Q385" s="74"/>
      <c r="R385" s="74"/>
      <c r="S385" s="84"/>
      <c r="T385" s="84"/>
      <c r="U385" s="84"/>
      <c r="V385" s="84"/>
      <c r="W385" s="50"/>
      <c r="X385" s="50"/>
      <c r="Y385" s="50"/>
      <c r="Z385" s="50"/>
      <c r="AA385" s="49"/>
      <c r="AB385" s="69">
        <v>385</v>
      </c>
      <c r="AC38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85" s="70"/>
      <c r="AE385" s="76">
        <v>71</v>
      </c>
      <c r="AF385" s="76">
        <v>7</v>
      </c>
      <c r="AG385" s="76">
        <v>8</v>
      </c>
      <c r="AH385" s="76">
        <v>52</v>
      </c>
      <c r="AI385" s="76"/>
      <c r="AJ385" s="76" t="s">
        <v>8865</v>
      </c>
      <c r="AK385" s="76"/>
      <c r="AL385" s="76"/>
      <c r="AM385" s="76"/>
      <c r="AN385" s="78">
        <v>44451.796990740739</v>
      </c>
      <c r="AO385" s="76" t="s">
        <v>14075</v>
      </c>
      <c r="AP385" s="82" t="s">
        <v>14458</v>
      </c>
      <c r="AQ385" s="76" t="s">
        <v>66</v>
      </c>
      <c r="AR385" s="2"/>
      <c r="AS385" s="3"/>
      <c r="AT385" s="3"/>
      <c r="AU385" s="3"/>
      <c r="AV385" s="3"/>
    </row>
    <row r="386" spans="1:48" ht="41.45" customHeight="1" x14ac:dyDescent="0.25">
      <c r="A386" s="62" t="s">
        <v>1817</v>
      </c>
      <c r="C386" s="63"/>
      <c r="D386" s="63"/>
      <c r="E386" s="64"/>
      <c r="F386" s="66"/>
      <c r="G386" s="100" t="s">
        <v>12399</v>
      </c>
      <c r="H386" s="63"/>
      <c r="I386" s="67"/>
      <c r="J386" s="68"/>
      <c r="K386" s="68"/>
      <c r="L386" s="67" t="s">
        <v>16549</v>
      </c>
      <c r="M386" s="71"/>
      <c r="N386" s="72">
        <v>4614.708984375</v>
      </c>
      <c r="O386" s="72">
        <v>4714.44970703125</v>
      </c>
      <c r="P386" s="73"/>
      <c r="Q386" s="74"/>
      <c r="R386" s="74"/>
      <c r="S386" s="84"/>
      <c r="T386" s="84"/>
      <c r="U386" s="84"/>
      <c r="V386" s="84"/>
      <c r="W386" s="50"/>
      <c r="X386" s="50"/>
      <c r="Y386" s="50"/>
      <c r="Z386" s="50"/>
      <c r="AA386" s="49"/>
      <c r="AB386" s="69">
        <v>386</v>
      </c>
      <c r="AC38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86" s="70"/>
      <c r="AE386" s="76">
        <v>61</v>
      </c>
      <c r="AF386" s="76">
        <v>76402</v>
      </c>
      <c r="AG386" s="76">
        <v>1140</v>
      </c>
      <c r="AH386" s="76">
        <v>2242</v>
      </c>
      <c r="AI386" s="76"/>
      <c r="AJ386" s="76"/>
      <c r="AK386" s="76"/>
      <c r="AL386" s="76"/>
      <c r="AM386" s="76"/>
      <c r="AN386" s="78">
        <v>43276.834456018521</v>
      </c>
      <c r="AO386" s="76" t="s">
        <v>14075</v>
      </c>
      <c r="AP386" s="82" t="s">
        <v>14459</v>
      </c>
      <c r="AQ386" s="76" t="s">
        <v>65</v>
      </c>
      <c r="AR386" s="2"/>
      <c r="AS386" s="3"/>
      <c r="AT386" s="3"/>
      <c r="AU386" s="3"/>
      <c r="AV386" s="3"/>
    </row>
    <row r="387" spans="1:48" ht="41.45" customHeight="1" x14ac:dyDescent="0.25">
      <c r="A387" s="62" t="s">
        <v>1818</v>
      </c>
      <c r="C387" s="63"/>
      <c r="D387" s="63"/>
      <c r="E387" s="64"/>
      <c r="F387" s="66"/>
      <c r="G387" s="100" t="s">
        <v>12400</v>
      </c>
      <c r="H387" s="63"/>
      <c r="I387" s="67"/>
      <c r="J387" s="68"/>
      <c r="K387" s="68"/>
      <c r="L387" s="67" t="s">
        <v>16550</v>
      </c>
      <c r="M387" s="71"/>
      <c r="N387" s="72">
        <v>1801.6512451171875</v>
      </c>
      <c r="O387" s="72">
        <v>411.94686889648438</v>
      </c>
      <c r="P387" s="73"/>
      <c r="Q387" s="74"/>
      <c r="R387" s="74"/>
      <c r="S387" s="84"/>
      <c r="T387" s="84"/>
      <c r="U387" s="84"/>
      <c r="V387" s="84"/>
      <c r="W387" s="50"/>
      <c r="X387" s="50"/>
      <c r="Y387" s="50"/>
      <c r="Z387" s="50"/>
      <c r="AA387" s="49"/>
      <c r="AB387" s="69">
        <v>387</v>
      </c>
      <c r="AC38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87" s="70"/>
      <c r="AE387" s="76">
        <v>96</v>
      </c>
      <c r="AF387" s="76">
        <v>342</v>
      </c>
      <c r="AG387" s="76">
        <v>3550</v>
      </c>
      <c r="AH387" s="76">
        <v>52493</v>
      </c>
      <c r="AI387" s="76"/>
      <c r="AJ387" s="76" t="s">
        <v>8866</v>
      </c>
      <c r="AK387" s="76"/>
      <c r="AL387" s="76"/>
      <c r="AM387" s="76"/>
      <c r="AN387" s="78">
        <v>43861.646041666667</v>
      </c>
      <c r="AO387" s="76" t="s">
        <v>14075</v>
      </c>
      <c r="AP387" s="82" t="s">
        <v>14460</v>
      </c>
      <c r="AQ387" s="76" t="s">
        <v>65</v>
      </c>
      <c r="AR387" s="2"/>
      <c r="AS387" s="3"/>
      <c r="AT387" s="3"/>
      <c r="AU387" s="3"/>
      <c r="AV387" s="3"/>
    </row>
    <row r="388" spans="1:48" ht="41.45" customHeight="1" x14ac:dyDescent="0.25">
      <c r="A388" s="62" t="s">
        <v>406</v>
      </c>
      <c r="C388" s="63"/>
      <c r="D388" s="63"/>
      <c r="E388" s="64"/>
      <c r="F388" s="66"/>
      <c r="G388" s="100" t="s">
        <v>12040</v>
      </c>
      <c r="H388" s="63"/>
      <c r="I388" s="67"/>
      <c r="J388" s="68"/>
      <c r="K388" s="68"/>
      <c r="L388" s="67" t="s">
        <v>16551</v>
      </c>
      <c r="M388" s="71"/>
      <c r="N388" s="72">
        <v>8349.9248046875</v>
      </c>
      <c r="O388" s="72">
        <v>983.723388671875</v>
      </c>
      <c r="P388" s="73"/>
      <c r="Q388" s="74"/>
      <c r="R388" s="74"/>
      <c r="S388" s="84"/>
      <c r="T388" s="84"/>
      <c r="U388" s="84"/>
      <c r="V388" s="84"/>
      <c r="W388" s="50"/>
      <c r="X388" s="50"/>
      <c r="Y388" s="50"/>
      <c r="Z388" s="50"/>
      <c r="AA388" s="49"/>
      <c r="AB388" s="69">
        <v>388</v>
      </c>
      <c r="AC38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88" s="70"/>
      <c r="AE388" s="76">
        <v>9</v>
      </c>
      <c r="AF388" s="76">
        <v>0</v>
      </c>
      <c r="AG388" s="76">
        <v>180</v>
      </c>
      <c r="AH388" s="76">
        <v>0</v>
      </c>
      <c r="AI388" s="76"/>
      <c r="AJ388" s="76"/>
      <c r="AK388" s="76"/>
      <c r="AL388" s="76"/>
      <c r="AM388" s="76"/>
      <c r="AN388" s="78">
        <v>42726.511157407411</v>
      </c>
      <c r="AO388" s="76" t="s">
        <v>14075</v>
      </c>
      <c r="AP388" s="82" t="s">
        <v>14461</v>
      </c>
      <c r="AQ388" s="76" t="s">
        <v>66</v>
      </c>
      <c r="AR388" s="2"/>
      <c r="AS388" s="3"/>
      <c r="AT388" s="3"/>
      <c r="AU388" s="3"/>
      <c r="AV388" s="3"/>
    </row>
    <row r="389" spans="1:48" ht="41.45" customHeight="1" x14ac:dyDescent="0.25">
      <c r="A389" s="62" t="s">
        <v>407</v>
      </c>
      <c r="C389" s="63"/>
      <c r="D389" s="63"/>
      <c r="E389" s="64"/>
      <c r="F389" s="66"/>
      <c r="G389" s="100" t="s">
        <v>12401</v>
      </c>
      <c r="H389" s="63"/>
      <c r="I389" s="67"/>
      <c r="J389" s="68"/>
      <c r="K389" s="68"/>
      <c r="L389" s="67" t="s">
        <v>16552</v>
      </c>
      <c r="M389" s="71"/>
      <c r="N389" s="72">
        <v>2914.598388671875</v>
      </c>
      <c r="O389" s="72">
        <v>3295.866943359375</v>
      </c>
      <c r="P389" s="73"/>
      <c r="Q389" s="74"/>
      <c r="R389" s="74"/>
      <c r="S389" s="84"/>
      <c r="T389" s="84"/>
      <c r="U389" s="84"/>
      <c r="V389" s="84"/>
      <c r="W389" s="50"/>
      <c r="X389" s="50"/>
      <c r="Y389" s="50"/>
      <c r="Z389" s="50"/>
      <c r="AA389" s="49"/>
      <c r="AB389" s="69">
        <v>389</v>
      </c>
      <c r="AC38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89" s="70"/>
      <c r="AE389" s="76">
        <v>39</v>
      </c>
      <c r="AF389" s="76">
        <v>16</v>
      </c>
      <c r="AG389" s="76">
        <v>219</v>
      </c>
      <c r="AH389" s="76">
        <v>463</v>
      </c>
      <c r="AI389" s="76"/>
      <c r="AJ389" s="76" t="s">
        <v>8867</v>
      </c>
      <c r="AK389" s="76"/>
      <c r="AL389" s="76"/>
      <c r="AM389" s="76"/>
      <c r="AN389" s="78">
        <v>44388.475324074076</v>
      </c>
      <c r="AO389" s="76" t="s">
        <v>14075</v>
      </c>
      <c r="AP389" s="82" t="s">
        <v>14462</v>
      </c>
      <c r="AQ389" s="76" t="s">
        <v>66</v>
      </c>
      <c r="AR389" s="2"/>
      <c r="AS389" s="3"/>
      <c r="AT389" s="3"/>
      <c r="AU389" s="3"/>
      <c r="AV389" s="3"/>
    </row>
    <row r="390" spans="1:48" ht="41.45" customHeight="1" x14ac:dyDescent="0.25">
      <c r="A390" s="62" t="s">
        <v>408</v>
      </c>
      <c r="C390" s="63"/>
      <c r="D390" s="63"/>
      <c r="E390" s="64"/>
      <c r="F390" s="66"/>
      <c r="G390" s="100" t="s">
        <v>12402</v>
      </c>
      <c r="H390" s="63"/>
      <c r="I390" s="67"/>
      <c r="J390" s="68"/>
      <c r="K390" s="68"/>
      <c r="L390" s="67" t="s">
        <v>16553</v>
      </c>
      <c r="M390" s="71"/>
      <c r="N390" s="72">
        <v>5647.693359375</v>
      </c>
      <c r="O390" s="72">
        <v>4090.237060546875</v>
      </c>
      <c r="P390" s="73"/>
      <c r="Q390" s="74"/>
      <c r="R390" s="74"/>
      <c r="S390" s="84"/>
      <c r="T390" s="84"/>
      <c r="U390" s="84"/>
      <c r="V390" s="84"/>
      <c r="W390" s="50"/>
      <c r="X390" s="50"/>
      <c r="Y390" s="50"/>
      <c r="Z390" s="50"/>
      <c r="AA390" s="49"/>
      <c r="AB390" s="69">
        <v>390</v>
      </c>
      <c r="AC39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90" s="70"/>
      <c r="AE390" s="76">
        <v>222</v>
      </c>
      <c r="AF390" s="76">
        <v>392</v>
      </c>
      <c r="AG390" s="76">
        <v>119811</v>
      </c>
      <c r="AH390" s="76">
        <v>122034</v>
      </c>
      <c r="AI390" s="76"/>
      <c r="AJ390" s="76" t="s">
        <v>8868</v>
      </c>
      <c r="AK390" s="76" t="s">
        <v>10394</v>
      </c>
      <c r="AL390" s="76"/>
      <c r="AM390" s="76"/>
      <c r="AN390" s="78">
        <v>40368.092615740738</v>
      </c>
      <c r="AO390" s="76" t="s">
        <v>14075</v>
      </c>
      <c r="AP390" s="82" t="s">
        <v>14463</v>
      </c>
      <c r="AQ390" s="76" t="s">
        <v>66</v>
      </c>
      <c r="AR390" s="2"/>
      <c r="AS390" s="3"/>
      <c r="AT390" s="3"/>
      <c r="AU390" s="3"/>
      <c r="AV390" s="3"/>
    </row>
    <row r="391" spans="1:48" ht="41.45" customHeight="1" x14ac:dyDescent="0.25">
      <c r="A391" s="62" t="s">
        <v>409</v>
      </c>
      <c r="C391" s="63"/>
      <c r="D391" s="63"/>
      <c r="E391" s="64"/>
      <c r="F391" s="66"/>
      <c r="G391" s="100" t="s">
        <v>12403</v>
      </c>
      <c r="H391" s="63"/>
      <c r="I391" s="67"/>
      <c r="J391" s="68"/>
      <c r="K391" s="68"/>
      <c r="L391" s="67" t="s">
        <v>16554</v>
      </c>
      <c r="M391" s="71"/>
      <c r="N391" s="72">
        <v>5114.427734375</v>
      </c>
      <c r="O391" s="72">
        <v>5337.6953125</v>
      </c>
      <c r="P391" s="73"/>
      <c r="Q391" s="74"/>
      <c r="R391" s="74"/>
      <c r="S391" s="84"/>
      <c r="T391" s="84"/>
      <c r="U391" s="84"/>
      <c r="V391" s="84"/>
      <c r="W391" s="50"/>
      <c r="X391" s="50"/>
      <c r="Y391" s="50"/>
      <c r="Z391" s="50"/>
      <c r="AA391" s="49"/>
      <c r="AB391" s="69">
        <v>391</v>
      </c>
      <c r="AC39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91" s="70"/>
      <c r="AE391" s="76">
        <v>46</v>
      </c>
      <c r="AF391" s="76">
        <v>1</v>
      </c>
      <c r="AG391" s="76">
        <v>330</v>
      </c>
      <c r="AH391" s="76">
        <v>538</v>
      </c>
      <c r="AI391" s="76"/>
      <c r="AJ391" s="76" t="s">
        <v>8869</v>
      </c>
      <c r="AK391" s="76"/>
      <c r="AL391" s="76"/>
      <c r="AM391" s="76"/>
      <c r="AN391" s="78">
        <v>44435.815011574072</v>
      </c>
      <c r="AO391" s="76" t="s">
        <v>14075</v>
      </c>
      <c r="AP391" s="82" t="s">
        <v>14464</v>
      </c>
      <c r="AQ391" s="76" t="s">
        <v>66</v>
      </c>
      <c r="AR391" s="2"/>
      <c r="AS391" s="3"/>
      <c r="AT391" s="3"/>
      <c r="AU391" s="3"/>
      <c r="AV391" s="3"/>
    </row>
    <row r="392" spans="1:48" ht="41.45" customHeight="1" x14ac:dyDescent="0.25">
      <c r="A392" s="62" t="s">
        <v>1819</v>
      </c>
      <c r="C392" s="63"/>
      <c r="D392" s="63"/>
      <c r="E392" s="64"/>
      <c r="F392" s="66"/>
      <c r="G392" s="100" t="s">
        <v>12404</v>
      </c>
      <c r="H392" s="63"/>
      <c r="I392" s="67"/>
      <c r="J392" s="68"/>
      <c r="K392" s="68"/>
      <c r="L392" s="67" t="s">
        <v>16555</v>
      </c>
      <c r="M392" s="71"/>
      <c r="N392" s="72">
        <v>6990.2509765625</v>
      </c>
      <c r="O392" s="72">
        <v>8429.0087890625</v>
      </c>
      <c r="P392" s="73"/>
      <c r="Q392" s="74"/>
      <c r="R392" s="74"/>
      <c r="S392" s="84"/>
      <c r="T392" s="84"/>
      <c r="U392" s="84"/>
      <c r="V392" s="84"/>
      <c r="W392" s="50"/>
      <c r="X392" s="50"/>
      <c r="Y392" s="50"/>
      <c r="Z392" s="50"/>
      <c r="AA392" s="49"/>
      <c r="AB392" s="69">
        <v>392</v>
      </c>
      <c r="AC39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92" s="70"/>
      <c r="AE392" s="76">
        <v>189</v>
      </c>
      <c r="AF392" s="76">
        <v>38378</v>
      </c>
      <c r="AG392" s="76">
        <v>1558</v>
      </c>
      <c r="AH392" s="76">
        <v>1018</v>
      </c>
      <c r="AI392" s="76"/>
      <c r="AJ392" s="76" t="s">
        <v>8870</v>
      </c>
      <c r="AK392" s="76" t="s">
        <v>10565</v>
      </c>
      <c r="AL392" s="82" t="s">
        <v>11476</v>
      </c>
      <c r="AM392" s="76"/>
      <c r="AN392" s="78">
        <v>42470.75640046296</v>
      </c>
      <c r="AO392" s="76" t="s">
        <v>14075</v>
      </c>
      <c r="AP392" s="82" t="s">
        <v>14465</v>
      </c>
      <c r="AQ392" s="76" t="s">
        <v>65</v>
      </c>
      <c r="AR392" s="2"/>
      <c r="AS392" s="3"/>
      <c r="AT392" s="3"/>
      <c r="AU392" s="3"/>
      <c r="AV392" s="3"/>
    </row>
    <row r="393" spans="1:48" ht="41.45" customHeight="1" x14ac:dyDescent="0.25">
      <c r="A393" s="62" t="s">
        <v>1820</v>
      </c>
      <c r="C393" s="63"/>
      <c r="D393" s="63"/>
      <c r="E393" s="64"/>
      <c r="F393" s="66"/>
      <c r="G393" s="100" t="s">
        <v>12405</v>
      </c>
      <c r="H393" s="63"/>
      <c r="I393" s="67"/>
      <c r="J393" s="68"/>
      <c r="K393" s="68"/>
      <c r="L393" s="67" t="s">
        <v>16556</v>
      </c>
      <c r="M393" s="71"/>
      <c r="N393" s="72">
        <v>4846.5869140625</v>
      </c>
      <c r="O393" s="72">
        <v>3249.413818359375</v>
      </c>
      <c r="P393" s="73"/>
      <c r="Q393" s="74"/>
      <c r="R393" s="74"/>
      <c r="S393" s="84"/>
      <c r="T393" s="84"/>
      <c r="U393" s="84"/>
      <c r="V393" s="84"/>
      <c r="W393" s="50"/>
      <c r="X393" s="50"/>
      <c r="Y393" s="50"/>
      <c r="Z393" s="50"/>
      <c r="AA393" s="49"/>
      <c r="AB393" s="69">
        <v>393</v>
      </c>
      <c r="AC39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93" s="70"/>
      <c r="AE393" s="76">
        <v>679</v>
      </c>
      <c r="AF393" s="76">
        <v>739618</v>
      </c>
      <c r="AG393" s="76">
        <v>8799</v>
      </c>
      <c r="AH393" s="76">
        <v>4352</v>
      </c>
      <c r="AI393" s="76"/>
      <c r="AJ393" s="76" t="s">
        <v>8871</v>
      </c>
      <c r="AK393" s="76" t="s">
        <v>10566</v>
      </c>
      <c r="AL393" s="82" t="s">
        <v>11477</v>
      </c>
      <c r="AM393" s="76"/>
      <c r="AN393" s="78">
        <v>39943.08871527778</v>
      </c>
      <c r="AO393" s="76" t="s">
        <v>14075</v>
      </c>
      <c r="AP393" s="82" t="s">
        <v>14466</v>
      </c>
      <c r="AQ393" s="76" t="s">
        <v>65</v>
      </c>
      <c r="AR393" s="2"/>
      <c r="AS393" s="3"/>
      <c r="AT393" s="3"/>
      <c r="AU393" s="3"/>
      <c r="AV393" s="3"/>
    </row>
    <row r="394" spans="1:48" ht="41.45" customHeight="1" x14ac:dyDescent="0.25">
      <c r="A394" s="62" t="s">
        <v>410</v>
      </c>
      <c r="C394" s="63"/>
      <c r="D394" s="63"/>
      <c r="E394" s="64"/>
      <c r="F394" s="66"/>
      <c r="G394" s="100" t="s">
        <v>12406</v>
      </c>
      <c r="H394" s="63"/>
      <c r="I394" s="67"/>
      <c r="J394" s="68"/>
      <c r="K394" s="68"/>
      <c r="L394" s="67" t="s">
        <v>16557</v>
      </c>
      <c r="M394" s="71"/>
      <c r="N394" s="72">
        <v>6816.4951171875</v>
      </c>
      <c r="O394" s="72">
        <v>1730.283935546875</v>
      </c>
      <c r="P394" s="73"/>
      <c r="Q394" s="74"/>
      <c r="R394" s="74"/>
      <c r="S394" s="84"/>
      <c r="T394" s="84"/>
      <c r="U394" s="84"/>
      <c r="V394" s="84"/>
      <c r="W394" s="50"/>
      <c r="X394" s="50"/>
      <c r="Y394" s="50"/>
      <c r="Z394" s="50"/>
      <c r="AA394" s="49"/>
      <c r="AB394" s="69">
        <v>394</v>
      </c>
      <c r="AC39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94" s="70"/>
      <c r="AE394" s="76">
        <v>483</v>
      </c>
      <c r="AF394" s="76">
        <v>525</v>
      </c>
      <c r="AG394" s="76">
        <v>1666</v>
      </c>
      <c r="AH394" s="76">
        <v>58884</v>
      </c>
      <c r="AI394" s="76"/>
      <c r="AJ394" s="76"/>
      <c r="AK394" s="76"/>
      <c r="AL394" s="76"/>
      <c r="AM394" s="76"/>
      <c r="AN394" s="78">
        <v>44323.515509259261</v>
      </c>
      <c r="AO394" s="76" t="s">
        <v>14075</v>
      </c>
      <c r="AP394" s="82" t="s">
        <v>14467</v>
      </c>
      <c r="AQ394" s="76" t="s">
        <v>66</v>
      </c>
      <c r="AR394" s="2"/>
      <c r="AS394" s="3"/>
      <c r="AT394" s="3"/>
      <c r="AU394" s="3"/>
      <c r="AV394" s="3"/>
    </row>
    <row r="395" spans="1:48" ht="41.45" customHeight="1" x14ac:dyDescent="0.25">
      <c r="A395" s="62" t="s">
        <v>1821</v>
      </c>
      <c r="C395" s="63"/>
      <c r="D395" s="63"/>
      <c r="E395" s="64"/>
      <c r="F395" s="66"/>
      <c r="G395" s="100" t="s">
        <v>12407</v>
      </c>
      <c r="H395" s="63"/>
      <c r="I395" s="67"/>
      <c r="J395" s="68"/>
      <c r="K395" s="68"/>
      <c r="L395" s="67" t="s">
        <v>16558</v>
      </c>
      <c r="M395" s="71"/>
      <c r="N395" s="72">
        <v>8929.97265625</v>
      </c>
      <c r="O395" s="72">
        <v>2970.687744140625</v>
      </c>
      <c r="P395" s="73"/>
      <c r="Q395" s="74"/>
      <c r="R395" s="74"/>
      <c r="S395" s="84"/>
      <c r="T395" s="84"/>
      <c r="U395" s="84"/>
      <c r="V395" s="84"/>
      <c r="W395" s="50"/>
      <c r="X395" s="50"/>
      <c r="Y395" s="50"/>
      <c r="Z395" s="50"/>
      <c r="AA395" s="49"/>
      <c r="AB395" s="69">
        <v>395</v>
      </c>
      <c r="AC39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95" s="70"/>
      <c r="AE395" s="76">
        <v>1251</v>
      </c>
      <c r="AF395" s="76">
        <v>2855</v>
      </c>
      <c r="AG395" s="76">
        <v>629</v>
      </c>
      <c r="AH395" s="76">
        <v>793</v>
      </c>
      <c r="AI395" s="76"/>
      <c r="AJ395" s="76" t="s">
        <v>8872</v>
      </c>
      <c r="AK395" s="76" t="s">
        <v>10567</v>
      </c>
      <c r="AL395" s="82" t="s">
        <v>11478</v>
      </c>
      <c r="AM395" s="76"/>
      <c r="AN395" s="78">
        <v>43510.105486111112</v>
      </c>
      <c r="AO395" s="76" t="s">
        <v>14075</v>
      </c>
      <c r="AP395" s="82" t="s">
        <v>14468</v>
      </c>
      <c r="AQ395" s="76" t="s">
        <v>65</v>
      </c>
      <c r="AR395" s="2"/>
      <c r="AS395" s="3"/>
      <c r="AT395" s="3"/>
      <c r="AU395" s="3"/>
      <c r="AV395" s="3"/>
    </row>
    <row r="396" spans="1:48" ht="41.45" customHeight="1" x14ac:dyDescent="0.25">
      <c r="A396" s="62" t="s">
        <v>411</v>
      </c>
      <c r="C396" s="63"/>
      <c r="D396" s="63"/>
      <c r="E396" s="64"/>
      <c r="F396" s="66"/>
      <c r="G396" s="100" t="s">
        <v>12408</v>
      </c>
      <c r="H396" s="63"/>
      <c r="I396" s="67"/>
      <c r="J396" s="68"/>
      <c r="K396" s="68"/>
      <c r="L396" s="67" t="s">
        <v>16559</v>
      </c>
      <c r="M396" s="71"/>
      <c r="N396" s="72">
        <v>6212.650390625</v>
      </c>
      <c r="O396" s="72">
        <v>6515.39208984375</v>
      </c>
      <c r="P396" s="73"/>
      <c r="Q396" s="74"/>
      <c r="R396" s="74"/>
      <c r="S396" s="84"/>
      <c r="T396" s="84"/>
      <c r="U396" s="84"/>
      <c r="V396" s="84"/>
      <c r="W396" s="50"/>
      <c r="X396" s="50"/>
      <c r="Y396" s="50"/>
      <c r="Z396" s="50"/>
      <c r="AA396" s="49"/>
      <c r="AB396" s="69">
        <v>396</v>
      </c>
      <c r="AC39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96" s="70"/>
      <c r="AE396" s="76">
        <v>296</v>
      </c>
      <c r="AF396" s="76">
        <v>302</v>
      </c>
      <c r="AG396" s="76">
        <v>64094</v>
      </c>
      <c r="AH396" s="76">
        <v>133155</v>
      </c>
      <c r="AI396" s="76"/>
      <c r="AJ396" s="76" t="s">
        <v>8873</v>
      </c>
      <c r="AK396" s="76" t="s">
        <v>10532</v>
      </c>
      <c r="AL396" s="82" t="s">
        <v>11479</v>
      </c>
      <c r="AM396" s="76"/>
      <c r="AN396" s="78">
        <v>41215.896585648145</v>
      </c>
      <c r="AO396" s="76" t="s">
        <v>14075</v>
      </c>
      <c r="AP396" s="82" t="s">
        <v>14469</v>
      </c>
      <c r="AQ396" s="76" t="s">
        <v>66</v>
      </c>
      <c r="AR396" s="2"/>
      <c r="AS396" s="3"/>
      <c r="AT396" s="3"/>
      <c r="AU396" s="3"/>
      <c r="AV396" s="3"/>
    </row>
    <row r="397" spans="1:48" ht="41.45" customHeight="1" x14ac:dyDescent="0.25">
      <c r="A397" s="62" t="s">
        <v>412</v>
      </c>
      <c r="C397" s="63"/>
      <c r="D397" s="63"/>
      <c r="E397" s="64"/>
      <c r="F397" s="66"/>
      <c r="G397" s="100" t="s">
        <v>12409</v>
      </c>
      <c r="H397" s="63"/>
      <c r="I397" s="67"/>
      <c r="J397" s="68"/>
      <c r="K397" s="68"/>
      <c r="L397" s="67" t="s">
        <v>16560</v>
      </c>
      <c r="M397" s="71"/>
      <c r="N397" s="72">
        <v>7842.6064453125</v>
      </c>
      <c r="O397" s="72">
        <v>1471.3682861328125</v>
      </c>
      <c r="P397" s="73"/>
      <c r="Q397" s="74"/>
      <c r="R397" s="74"/>
      <c r="S397" s="84"/>
      <c r="T397" s="84"/>
      <c r="U397" s="84"/>
      <c r="V397" s="84"/>
      <c r="W397" s="50"/>
      <c r="X397" s="50"/>
      <c r="Y397" s="50"/>
      <c r="Z397" s="50"/>
      <c r="AA397" s="49"/>
      <c r="AB397" s="69">
        <v>397</v>
      </c>
      <c r="AC39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97" s="70"/>
      <c r="AE397" s="76">
        <v>1373</v>
      </c>
      <c r="AF397" s="76">
        <v>1209</v>
      </c>
      <c r="AG397" s="76">
        <v>9281</v>
      </c>
      <c r="AH397" s="76">
        <v>3043</v>
      </c>
      <c r="AI397" s="76"/>
      <c r="AJ397" s="76" t="s">
        <v>8874</v>
      </c>
      <c r="AK397" s="76" t="s">
        <v>10568</v>
      </c>
      <c r="AL397" s="76"/>
      <c r="AM397" s="76"/>
      <c r="AN397" s="78">
        <v>40708.535300925927</v>
      </c>
      <c r="AO397" s="76" t="s">
        <v>14075</v>
      </c>
      <c r="AP397" s="82" t="s">
        <v>14470</v>
      </c>
      <c r="AQ397" s="76" t="s">
        <v>66</v>
      </c>
      <c r="AR397" s="2"/>
      <c r="AS397" s="3"/>
      <c r="AT397" s="3"/>
      <c r="AU397" s="3"/>
      <c r="AV397" s="3"/>
    </row>
    <row r="398" spans="1:48" ht="41.45" customHeight="1" x14ac:dyDescent="0.25">
      <c r="A398" s="62" t="s">
        <v>1822</v>
      </c>
      <c r="C398" s="63"/>
      <c r="D398" s="63"/>
      <c r="E398" s="64"/>
      <c r="F398" s="66"/>
      <c r="G398" s="100" t="s">
        <v>12410</v>
      </c>
      <c r="H398" s="63"/>
      <c r="I398" s="67"/>
      <c r="J398" s="68"/>
      <c r="K398" s="68"/>
      <c r="L398" s="67" t="s">
        <v>16561</v>
      </c>
      <c r="M398" s="71"/>
      <c r="N398" s="72">
        <v>8694.69921875</v>
      </c>
      <c r="O398" s="72">
        <v>3884.7646484375</v>
      </c>
      <c r="P398" s="73"/>
      <c r="Q398" s="74"/>
      <c r="R398" s="74"/>
      <c r="S398" s="84"/>
      <c r="T398" s="84"/>
      <c r="U398" s="84"/>
      <c r="V398" s="84"/>
      <c r="W398" s="50"/>
      <c r="X398" s="50"/>
      <c r="Y398" s="50"/>
      <c r="Z398" s="50"/>
      <c r="AA398" s="49"/>
      <c r="AB398" s="69">
        <v>398</v>
      </c>
      <c r="AC39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98" s="70"/>
      <c r="AE398" s="76">
        <v>0</v>
      </c>
      <c r="AF398" s="76">
        <v>3067602</v>
      </c>
      <c r="AG398" s="76">
        <v>269</v>
      </c>
      <c r="AH398" s="76">
        <v>0</v>
      </c>
      <c r="AI398" s="76"/>
      <c r="AJ398" s="76"/>
      <c r="AK398" s="76" t="s">
        <v>10569</v>
      </c>
      <c r="AL398" s="76"/>
      <c r="AM398" s="76"/>
      <c r="AN398" s="78">
        <v>39774.733495370368</v>
      </c>
      <c r="AO398" s="76" t="s">
        <v>14075</v>
      </c>
      <c r="AP398" s="82" t="s">
        <v>14471</v>
      </c>
      <c r="AQ398" s="76" t="s">
        <v>65</v>
      </c>
      <c r="AR398" s="2"/>
      <c r="AS398" s="3"/>
      <c r="AT398" s="3"/>
      <c r="AU398" s="3"/>
      <c r="AV398" s="3"/>
    </row>
    <row r="399" spans="1:48" ht="41.45" customHeight="1" x14ac:dyDescent="0.25">
      <c r="A399" s="62" t="s">
        <v>1823</v>
      </c>
      <c r="C399" s="63"/>
      <c r="D399" s="63"/>
      <c r="E399" s="64"/>
      <c r="F399" s="66"/>
      <c r="G399" s="100" t="s">
        <v>12411</v>
      </c>
      <c r="H399" s="63"/>
      <c r="I399" s="67"/>
      <c r="J399" s="68"/>
      <c r="K399" s="68"/>
      <c r="L399" s="67" t="s">
        <v>16562</v>
      </c>
      <c r="M399" s="71"/>
      <c r="N399" s="72">
        <v>8982.3564453125</v>
      </c>
      <c r="O399" s="72">
        <v>2507.67138671875</v>
      </c>
      <c r="P399" s="73"/>
      <c r="Q399" s="74"/>
      <c r="R399" s="74"/>
      <c r="S399" s="84"/>
      <c r="T399" s="84"/>
      <c r="U399" s="84"/>
      <c r="V399" s="84"/>
      <c r="W399" s="50"/>
      <c r="X399" s="50"/>
      <c r="Y399" s="50"/>
      <c r="Z399" s="50"/>
      <c r="AA399" s="49"/>
      <c r="AB399" s="69">
        <v>399</v>
      </c>
      <c r="AC39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399" s="70"/>
      <c r="AE399" s="76">
        <v>495</v>
      </c>
      <c r="AF399" s="76">
        <v>5693</v>
      </c>
      <c r="AG399" s="76">
        <v>2396</v>
      </c>
      <c r="AH399" s="76">
        <v>1811</v>
      </c>
      <c r="AI399" s="76"/>
      <c r="AJ399" s="76" t="s">
        <v>8875</v>
      </c>
      <c r="AK399" s="76" t="s">
        <v>10570</v>
      </c>
      <c r="AL399" s="82" t="s">
        <v>11480</v>
      </c>
      <c r="AM399" s="76"/>
      <c r="AN399" s="78">
        <v>42884.40421296296</v>
      </c>
      <c r="AO399" s="76" t="s">
        <v>14075</v>
      </c>
      <c r="AP399" s="82" t="s">
        <v>14472</v>
      </c>
      <c r="AQ399" s="76" t="s">
        <v>65</v>
      </c>
      <c r="AR399" s="2"/>
      <c r="AS399" s="3"/>
      <c r="AT399" s="3"/>
      <c r="AU399" s="3"/>
      <c r="AV399" s="3"/>
    </row>
    <row r="400" spans="1:48" ht="41.45" customHeight="1" x14ac:dyDescent="0.25">
      <c r="A400" s="62" t="s">
        <v>1824</v>
      </c>
      <c r="C400" s="63"/>
      <c r="D400" s="63"/>
      <c r="E400" s="64"/>
      <c r="F400" s="66"/>
      <c r="G400" s="100" t="s">
        <v>12412</v>
      </c>
      <c r="H400" s="63"/>
      <c r="I400" s="67"/>
      <c r="J400" s="68"/>
      <c r="K400" s="68"/>
      <c r="L400" s="67" t="s">
        <v>16563</v>
      </c>
      <c r="M400" s="71"/>
      <c r="N400" s="72">
        <v>5493.41552734375</v>
      </c>
      <c r="O400" s="72">
        <v>426.90841674804688</v>
      </c>
      <c r="P400" s="73"/>
      <c r="Q400" s="74"/>
      <c r="R400" s="74"/>
      <c r="S400" s="84"/>
      <c r="T400" s="84"/>
      <c r="U400" s="84"/>
      <c r="V400" s="84"/>
      <c r="W400" s="50"/>
      <c r="X400" s="50"/>
      <c r="Y400" s="50"/>
      <c r="Z400" s="50"/>
      <c r="AA400" s="49"/>
      <c r="AB400" s="69">
        <v>400</v>
      </c>
      <c r="AC40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00" s="70"/>
      <c r="AE400" s="76">
        <v>225</v>
      </c>
      <c r="AF400" s="76">
        <v>476</v>
      </c>
      <c r="AG400" s="76">
        <v>1855</v>
      </c>
      <c r="AH400" s="76">
        <v>442</v>
      </c>
      <c r="AI400" s="76"/>
      <c r="AJ400" s="76" t="s">
        <v>8876</v>
      </c>
      <c r="AK400" s="76" t="s">
        <v>10571</v>
      </c>
      <c r="AL400" s="82" t="s">
        <v>11481</v>
      </c>
      <c r="AM400" s="76"/>
      <c r="AN400" s="78">
        <v>41547.563761574071</v>
      </c>
      <c r="AO400" s="76" t="s">
        <v>14075</v>
      </c>
      <c r="AP400" s="82" t="s">
        <v>14473</v>
      </c>
      <c r="AQ400" s="76" t="s">
        <v>65</v>
      </c>
      <c r="AR400" s="2"/>
      <c r="AS400" s="3"/>
      <c r="AT400" s="3"/>
      <c r="AU400" s="3"/>
      <c r="AV400" s="3"/>
    </row>
    <row r="401" spans="1:48" ht="41.45" customHeight="1" x14ac:dyDescent="0.25">
      <c r="A401" s="62" t="s">
        <v>413</v>
      </c>
      <c r="C401" s="63"/>
      <c r="D401" s="63"/>
      <c r="E401" s="64"/>
      <c r="F401" s="66"/>
      <c r="G401" s="100" t="s">
        <v>12413</v>
      </c>
      <c r="H401" s="63"/>
      <c r="I401" s="67"/>
      <c r="J401" s="68"/>
      <c r="K401" s="68"/>
      <c r="L401" s="67" t="s">
        <v>16564</v>
      </c>
      <c r="M401" s="71"/>
      <c r="N401" s="72">
        <v>9165.5810546875</v>
      </c>
      <c r="O401" s="72">
        <v>6263.056640625</v>
      </c>
      <c r="P401" s="73"/>
      <c r="Q401" s="74"/>
      <c r="R401" s="74"/>
      <c r="S401" s="84"/>
      <c r="T401" s="84"/>
      <c r="U401" s="84"/>
      <c r="V401" s="84"/>
      <c r="W401" s="50"/>
      <c r="X401" s="50"/>
      <c r="Y401" s="50"/>
      <c r="Z401" s="50"/>
      <c r="AA401" s="49"/>
      <c r="AB401" s="69">
        <v>401</v>
      </c>
      <c r="AC40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01" s="70"/>
      <c r="AE401" s="76">
        <v>98</v>
      </c>
      <c r="AF401" s="76">
        <v>131</v>
      </c>
      <c r="AG401" s="76">
        <v>22108</v>
      </c>
      <c r="AH401" s="76">
        <v>1039</v>
      </c>
      <c r="AI401" s="76"/>
      <c r="AJ401" s="76" t="s">
        <v>8877</v>
      </c>
      <c r="AK401" s="76"/>
      <c r="AL401" s="76"/>
      <c r="AM401" s="76"/>
      <c r="AN401" s="78">
        <v>42108.507534722223</v>
      </c>
      <c r="AO401" s="76" t="s">
        <v>14075</v>
      </c>
      <c r="AP401" s="82" t="s">
        <v>14474</v>
      </c>
      <c r="AQ401" s="76" t="s">
        <v>66</v>
      </c>
      <c r="AR401" s="2"/>
      <c r="AS401" s="3"/>
      <c r="AT401" s="3"/>
      <c r="AU401" s="3"/>
      <c r="AV401" s="3"/>
    </row>
    <row r="402" spans="1:48" ht="41.45" customHeight="1" x14ac:dyDescent="0.25">
      <c r="A402" s="62" t="s">
        <v>414</v>
      </c>
      <c r="C402" s="63"/>
      <c r="D402" s="63"/>
      <c r="E402" s="64"/>
      <c r="F402" s="66"/>
      <c r="G402" s="100" t="s">
        <v>12414</v>
      </c>
      <c r="H402" s="63"/>
      <c r="I402" s="67"/>
      <c r="J402" s="68"/>
      <c r="K402" s="68"/>
      <c r="L402" s="67" t="s">
        <v>16565</v>
      </c>
      <c r="M402" s="71"/>
      <c r="N402" s="72">
        <v>9512.0537109375</v>
      </c>
      <c r="O402" s="72">
        <v>5356.26806640625</v>
      </c>
      <c r="P402" s="73"/>
      <c r="Q402" s="74"/>
      <c r="R402" s="74"/>
      <c r="S402" s="84"/>
      <c r="T402" s="84"/>
      <c r="U402" s="84"/>
      <c r="V402" s="84"/>
      <c r="W402" s="50"/>
      <c r="X402" s="50"/>
      <c r="Y402" s="50"/>
      <c r="Z402" s="50"/>
      <c r="AA402" s="49"/>
      <c r="AB402" s="69">
        <v>402</v>
      </c>
      <c r="AC40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02" s="70"/>
      <c r="AE402" s="76">
        <v>208</v>
      </c>
      <c r="AF402" s="76">
        <v>150</v>
      </c>
      <c r="AG402" s="76">
        <v>3210</v>
      </c>
      <c r="AH402" s="76">
        <v>9730</v>
      </c>
      <c r="AI402" s="76"/>
      <c r="AJ402" s="76" t="s">
        <v>8878</v>
      </c>
      <c r="AK402" s="76" t="s">
        <v>10572</v>
      </c>
      <c r="AL402" s="76"/>
      <c r="AM402" s="76"/>
      <c r="AN402" s="78">
        <v>39184.29996527778</v>
      </c>
      <c r="AO402" s="76" t="s">
        <v>14075</v>
      </c>
      <c r="AP402" s="82" t="s">
        <v>14475</v>
      </c>
      <c r="AQ402" s="76" t="s">
        <v>66</v>
      </c>
      <c r="AR402" s="2"/>
      <c r="AS402" s="3"/>
      <c r="AT402" s="3"/>
      <c r="AU402" s="3"/>
      <c r="AV402" s="3"/>
    </row>
    <row r="403" spans="1:48" ht="41.45" customHeight="1" x14ac:dyDescent="0.25">
      <c r="A403" s="62" t="s">
        <v>1205</v>
      </c>
      <c r="C403" s="63"/>
      <c r="D403" s="63"/>
      <c r="E403" s="64"/>
      <c r="F403" s="66"/>
      <c r="G403" s="100" t="s">
        <v>12415</v>
      </c>
      <c r="H403" s="63"/>
      <c r="I403" s="67"/>
      <c r="J403" s="68"/>
      <c r="K403" s="68"/>
      <c r="L403" s="67" t="s">
        <v>16566</v>
      </c>
      <c r="M403" s="71"/>
      <c r="N403" s="72">
        <v>6988.564453125</v>
      </c>
      <c r="O403" s="72">
        <v>5079.74462890625</v>
      </c>
      <c r="P403" s="73"/>
      <c r="Q403" s="74"/>
      <c r="R403" s="74"/>
      <c r="S403" s="84"/>
      <c r="T403" s="84"/>
      <c r="U403" s="84"/>
      <c r="V403" s="84"/>
      <c r="W403" s="50"/>
      <c r="X403" s="50"/>
      <c r="Y403" s="50"/>
      <c r="Z403" s="50"/>
      <c r="AA403" s="49"/>
      <c r="AB403" s="69">
        <v>403</v>
      </c>
      <c r="AC40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03" s="70"/>
      <c r="AE403" s="76">
        <v>488</v>
      </c>
      <c r="AF403" s="76">
        <v>559</v>
      </c>
      <c r="AG403" s="76">
        <v>3558</v>
      </c>
      <c r="AH403" s="76">
        <v>4287</v>
      </c>
      <c r="AI403" s="76"/>
      <c r="AJ403" s="76" t="s">
        <v>8879</v>
      </c>
      <c r="AK403" s="76"/>
      <c r="AL403" s="76"/>
      <c r="AM403" s="76"/>
      <c r="AN403" s="78">
        <v>44473.953136574077</v>
      </c>
      <c r="AO403" s="76" t="s">
        <v>14075</v>
      </c>
      <c r="AP403" s="82" t="s">
        <v>14476</v>
      </c>
      <c r="AQ403" s="76" t="s">
        <v>66</v>
      </c>
      <c r="AR403" s="2"/>
      <c r="AS403" s="3"/>
      <c r="AT403" s="3"/>
      <c r="AU403" s="3"/>
      <c r="AV403" s="3"/>
    </row>
    <row r="404" spans="1:48" ht="41.45" customHeight="1" x14ac:dyDescent="0.25">
      <c r="A404" s="62" t="s">
        <v>415</v>
      </c>
      <c r="C404" s="63"/>
      <c r="D404" s="63"/>
      <c r="E404" s="64"/>
      <c r="F404" s="66"/>
      <c r="G404" s="100" t="s">
        <v>12416</v>
      </c>
      <c r="H404" s="63"/>
      <c r="I404" s="67"/>
      <c r="J404" s="68"/>
      <c r="K404" s="68"/>
      <c r="L404" s="67" t="s">
        <v>16567</v>
      </c>
      <c r="M404" s="71"/>
      <c r="N404" s="72">
        <v>5575.45556640625</v>
      </c>
      <c r="O404" s="72">
        <v>1968.555419921875</v>
      </c>
      <c r="P404" s="73"/>
      <c r="Q404" s="74"/>
      <c r="R404" s="74"/>
      <c r="S404" s="84"/>
      <c r="T404" s="84"/>
      <c r="U404" s="84"/>
      <c r="V404" s="84"/>
      <c r="W404" s="50"/>
      <c r="X404" s="50"/>
      <c r="Y404" s="50"/>
      <c r="Z404" s="50"/>
      <c r="AA404" s="49"/>
      <c r="AB404" s="69">
        <v>404</v>
      </c>
      <c r="AC40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04" s="70"/>
      <c r="AE404" s="76">
        <v>23</v>
      </c>
      <c r="AF404" s="76">
        <v>4</v>
      </c>
      <c r="AG404" s="76">
        <v>482</v>
      </c>
      <c r="AH404" s="76">
        <v>51</v>
      </c>
      <c r="AI404" s="76"/>
      <c r="AJ404" s="76" t="s">
        <v>8880</v>
      </c>
      <c r="AK404" s="76" t="s">
        <v>10573</v>
      </c>
      <c r="AL404" s="82" t="s">
        <v>11482</v>
      </c>
      <c r="AM404" s="76"/>
      <c r="AN404" s="78">
        <v>42575.595023148147</v>
      </c>
      <c r="AO404" s="76" t="s">
        <v>14075</v>
      </c>
      <c r="AP404" s="82" t="s">
        <v>14477</v>
      </c>
      <c r="AQ404" s="76" t="s">
        <v>66</v>
      </c>
      <c r="AR404" s="2"/>
      <c r="AS404" s="3"/>
      <c r="AT404" s="3"/>
      <c r="AU404" s="3"/>
      <c r="AV404" s="3"/>
    </row>
    <row r="405" spans="1:48" ht="41.45" customHeight="1" x14ac:dyDescent="0.25">
      <c r="A405" s="62" t="s">
        <v>1825</v>
      </c>
      <c r="C405" s="63"/>
      <c r="D405" s="63"/>
      <c r="E405" s="64"/>
      <c r="F405" s="66"/>
      <c r="G405" s="100" t="s">
        <v>12417</v>
      </c>
      <c r="H405" s="63"/>
      <c r="I405" s="67"/>
      <c r="J405" s="68"/>
      <c r="K405" s="68"/>
      <c r="L405" s="67" t="s">
        <v>16568</v>
      </c>
      <c r="M405" s="71"/>
      <c r="N405" s="72">
        <v>8072.7373046875</v>
      </c>
      <c r="O405" s="72">
        <v>311.8193359375</v>
      </c>
      <c r="P405" s="73"/>
      <c r="Q405" s="74"/>
      <c r="R405" s="74"/>
      <c r="S405" s="84"/>
      <c r="T405" s="84"/>
      <c r="U405" s="84"/>
      <c r="V405" s="84"/>
      <c r="W405" s="50"/>
      <c r="X405" s="50"/>
      <c r="Y405" s="50"/>
      <c r="Z405" s="50"/>
      <c r="AA405" s="49"/>
      <c r="AB405" s="69">
        <v>405</v>
      </c>
      <c r="AC40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05" s="70"/>
      <c r="AE405" s="76">
        <v>57</v>
      </c>
      <c r="AF405" s="76">
        <v>1257</v>
      </c>
      <c r="AG405" s="76">
        <v>58</v>
      </c>
      <c r="AH405" s="76">
        <v>355</v>
      </c>
      <c r="AI405" s="76"/>
      <c r="AJ405" s="76" t="s">
        <v>8881</v>
      </c>
      <c r="AK405" s="76"/>
      <c r="AL405" s="82" t="s">
        <v>11483</v>
      </c>
      <c r="AM405" s="76"/>
      <c r="AN405" s="78">
        <v>43570.044664351852</v>
      </c>
      <c r="AO405" s="76" t="s">
        <v>14075</v>
      </c>
      <c r="AP405" s="82" t="s">
        <v>14478</v>
      </c>
      <c r="AQ405" s="76" t="s">
        <v>65</v>
      </c>
      <c r="AR405" s="2"/>
      <c r="AS405" s="3"/>
      <c r="AT405" s="3"/>
      <c r="AU405" s="3"/>
      <c r="AV405" s="3"/>
    </row>
    <row r="406" spans="1:48" ht="41.45" customHeight="1" x14ac:dyDescent="0.25">
      <c r="A406" s="62" t="s">
        <v>416</v>
      </c>
      <c r="C406" s="63"/>
      <c r="D406" s="63"/>
      <c r="E406" s="64"/>
      <c r="F406" s="66"/>
      <c r="G406" s="100" t="s">
        <v>12418</v>
      </c>
      <c r="H406" s="63"/>
      <c r="I406" s="67"/>
      <c r="J406" s="68"/>
      <c r="K406" s="68"/>
      <c r="L406" s="67" t="s">
        <v>16569</v>
      </c>
      <c r="M406" s="71"/>
      <c r="N406" s="72">
        <v>8982.0703125</v>
      </c>
      <c r="O406" s="72">
        <v>5961.2802734375</v>
      </c>
      <c r="P406" s="73"/>
      <c r="Q406" s="74"/>
      <c r="R406" s="74"/>
      <c r="S406" s="84"/>
      <c r="T406" s="84"/>
      <c r="U406" s="84"/>
      <c r="V406" s="84"/>
      <c r="W406" s="50"/>
      <c r="X406" s="50"/>
      <c r="Y406" s="50"/>
      <c r="Z406" s="50"/>
      <c r="AA406" s="49"/>
      <c r="AB406" s="69">
        <v>406</v>
      </c>
      <c r="AC40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06" s="70"/>
      <c r="AE406" s="76">
        <v>1228</v>
      </c>
      <c r="AF406" s="76">
        <v>2313</v>
      </c>
      <c r="AG406" s="76">
        <v>143961</v>
      </c>
      <c r="AH406" s="76">
        <v>36884</v>
      </c>
      <c r="AI406" s="76"/>
      <c r="AJ406" s="76" t="s">
        <v>8882</v>
      </c>
      <c r="AK406" s="76" t="s">
        <v>10574</v>
      </c>
      <c r="AL406" s="76"/>
      <c r="AM406" s="76"/>
      <c r="AN406" s="78">
        <v>41876.952766203707</v>
      </c>
      <c r="AO406" s="76" t="s">
        <v>14075</v>
      </c>
      <c r="AP406" s="82" t="s">
        <v>14479</v>
      </c>
      <c r="AQ406" s="76" t="s">
        <v>66</v>
      </c>
      <c r="AR406" s="2"/>
      <c r="AS406" s="3"/>
      <c r="AT406" s="3"/>
      <c r="AU406" s="3"/>
      <c r="AV406" s="3"/>
    </row>
    <row r="407" spans="1:48" ht="41.45" customHeight="1" x14ac:dyDescent="0.25">
      <c r="A407" s="62" t="s">
        <v>417</v>
      </c>
      <c r="C407" s="63"/>
      <c r="D407" s="63"/>
      <c r="E407" s="64"/>
      <c r="F407" s="66"/>
      <c r="G407" s="100" t="s">
        <v>12419</v>
      </c>
      <c r="H407" s="63"/>
      <c r="I407" s="67"/>
      <c r="J407" s="68"/>
      <c r="K407" s="68"/>
      <c r="L407" s="67" t="s">
        <v>16570</v>
      </c>
      <c r="M407" s="71"/>
      <c r="N407" s="72">
        <v>6881.24853515625</v>
      </c>
      <c r="O407" s="72">
        <v>235.12850952148438</v>
      </c>
      <c r="P407" s="73"/>
      <c r="Q407" s="74"/>
      <c r="R407" s="74"/>
      <c r="S407" s="84"/>
      <c r="T407" s="84"/>
      <c r="U407" s="84"/>
      <c r="V407" s="84"/>
      <c r="W407" s="50"/>
      <c r="X407" s="50"/>
      <c r="Y407" s="50"/>
      <c r="Z407" s="50"/>
      <c r="AA407" s="49"/>
      <c r="AB407" s="69">
        <v>407</v>
      </c>
      <c r="AC40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07" s="70"/>
      <c r="AE407" s="76">
        <v>504</v>
      </c>
      <c r="AF407" s="76">
        <v>178</v>
      </c>
      <c r="AG407" s="76">
        <v>9045</v>
      </c>
      <c r="AH407" s="76">
        <v>19309</v>
      </c>
      <c r="AI407" s="76"/>
      <c r="AJ407" s="76" t="s">
        <v>8883</v>
      </c>
      <c r="AK407" s="76" t="s">
        <v>10575</v>
      </c>
      <c r="AL407" s="82" t="s">
        <v>11484</v>
      </c>
      <c r="AM407" s="76"/>
      <c r="AN407" s="78">
        <v>43708.462581018517</v>
      </c>
      <c r="AO407" s="76" t="s">
        <v>14075</v>
      </c>
      <c r="AP407" s="82" t="s">
        <v>14480</v>
      </c>
      <c r="AQ407" s="76" t="s">
        <v>66</v>
      </c>
      <c r="AR407" s="2"/>
      <c r="AS407" s="3"/>
      <c r="AT407" s="3"/>
      <c r="AU407" s="3"/>
      <c r="AV407" s="3"/>
    </row>
    <row r="408" spans="1:48" ht="41.45" customHeight="1" x14ac:dyDescent="0.25">
      <c r="A408" s="62" t="s">
        <v>418</v>
      </c>
      <c r="C408" s="63"/>
      <c r="D408" s="63"/>
      <c r="E408" s="64"/>
      <c r="F408" s="66"/>
      <c r="G408" s="100" t="s">
        <v>12420</v>
      </c>
      <c r="H408" s="63"/>
      <c r="I408" s="67"/>
      <c r="J408" s="68"/>
      <c r="K408" s="68"/>
      <c r="L408" s="67" t="s">
        <v>16571</v>
      </c>
      <c r="M408" s="71"/>
      <c r="N408" s="72">
        <v>3005.392333984375</v>
      </c>
      <c r="O408" s="72">
        <v>4635.3486328125</v>
      </c>
      <c r="P408" s="73"/>
      <c r="Q408" s="74"/>
      <c r="R408" s="74"/>
      <c r="S408" s="84"/>
      <c r="T408" s="84"/>
      <c r="U408" s="84"/>
      <c r="V408" s="84"/>
      <c r="W408" s="50"/>
      <c r="X408" s="50"/>
      <c r="Y408" s="50"/>
      <c r="Z408" s="50"/>
      <c r="AA408" s="49"/>
      <c r="AB408" s="69">
        <v>408</v>
      </c>
      <c r="AC40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08" s="70"/>
      <c r="AE408" s="76">
        <v>731</v>
      </c>
      <c r="AF408" s="76">
        <v>60</v>
      </c>
      <c r="AG408" s="76">
        <v>160855</v>
      </c>
      <c r="AH408" s="76">
        <v>25176</v>
      </c>
      <c r="AI408" s="76"/>
      <c r="AJ408" s="76" t="s">
        <v>8884</v>
      </c>
      <c r="AK408" s="76"/>
      <c r="AL408" s="76"/>
      <c r="AM408" s="76"/>
      <c r="AN408" s="78">
        <v>43270.464247685188</v>
      </c>
      <c r="AO408" s="76" t="s">
        <v>14075</v>
      </c>
      <c r="AP408" s="82" t="s">
        <v>14481</v>
      </c>
      <c r="AQ408" s="76" t="s">
        <v>66</v>
      </c>
      <c r="AR408" s="2"/>
      <c r="AS408" s="3"/>
      <c r="AT408" s="3"/>
      <c r="AU408" s="3"/>
      <c r="AV408" s="3"/>
    </row>
    <row r="409" spans="1:48" ht="41.45" customHeight="1" x14ac:dyDescent="0.25">
      <c r="A409" s="62" t="s">
        <v>419</v>
      </c>
      <c r="C409" s="63"/>
      <c r="D409" s="63"/>
      <c r="E409" s="64"/>
      <c r="F409" s="66"/>
      <c r="G409" s="100" t="s">
        <v>12421</v>
      </c>
      <c r="H409" s="63"/>
      <c r="I409" s="67"/>
      <c r="J409" s="68"/>
      <c r="K409" s="68"/>
      <c r="L409" s="67" t="s">
        <v>16572</v>
      </c>
      <c r="M409" s="71"/>
      <c r="N409" s="72">
        <v>7160.34619140625</v>
      </c>
      <c r="O409" s="72">
        <v>7473.59375</v>
      </c>
      <c r="P409" s="73"/>
      <c r="Q409" s="74"/>
      <c r="R409" s="74"/>
      <c r="S409" s="84"/>
      <c r="T409" s="84"/>
      <c r="U409" s="84"/>
      <c r="V409" s="84"/>
      <c r="W409" s="50"/>
      <c r="X409" s="50"/>
      <c r="Y409" s="50"/>
      <c r="Z409" s="50"/>
      <c r="AA409" s="49"/>
      <c r="AB409" s="69">
        <v>409</v>
      </c>
      <c r="AC40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09" s="70"/>
      <c r="AE409" s="76">
        <v>172</v>
      </c>
      <c r="AF409" s="76">
        <v>1334</v>
      </c>
      <c r="AG409" s="76">
        <v>71617</v>
      </c>
      <c r="AH409" s="76">
        <v>34917</v>
      </c>
      <c r="AI409" s="76"/>
      <c r="AJ409" s="76" t="s">
        <v>8885</v>
      </c>
      <c r="AK409" s="76" t="s">
        <v>10576</v>
      </c>
      <c r="AL409" s="82" t="s">
        <v>11485</v>
      </c>
      <c r="AM409" s="76"/>
      <c r="AN409" s="78">
        <v>41435.110219907408</v>
      </c>
      <c r="AO409" s="76" t="s">
        <v>14075</v>
      </c>
      <c r="AP409" s="82" t="s">
        <v>14482</v>
      </c>
      <c r="AQ409" s="76" t="s">
        <v>66</v>
      </c>
      <c r="AR409" s="2"/>
      <c r="AS409" s="3"/>
      <c r="AT409" s="3"/>
      <c r="AU409" s="3"/>
      <c r="AV409" s="3"/>
    </row>
    <row r="410" spans="1:48" ht="41.45" customHeight="1" x14ac:dyDescent="0.25">
      <c r="A410" s="62" t="s">
        <v>1826</v>
      </c>
      <c r="C410" s="63"/>
      <c r="D410" s="63"/>
      <c r="E410" s="64"/>
      <c r="F410" s="66"/>
      <c r="G410" s="100" t="s">
        <v>12422</v>
      </c>
      <c r="H410" s="63"/>
      <c r="I410" s="67"/>
      <c r="J410" s="68"/>
      <c r="K410" s="68"/>
      <c r="L410" s="67" t="s">
        <v>16573</v>
      </c>
      <c r="M410" s="71"/>
      <c r="N410" s="72">
        <v>8633.7841796875</v>
      </c>
      <c r="O410" s="72">
        <v>5298.26708984375</v>
      </c>
      <c r="P410" s="73"/>
      <c r="Q410" s="74"/>
      <c r="R410" s="74"/>
      <c r="S410" s="84"/>
      <c r="T410" s="84"/>
      <c r="U410" s="84"/>
      <c r="V410" s="84"/>
      <c r="W410" s="50"/>
      <c r="X410" s="50"/>
      <c r="Y410" s="50"/>
      <c r="Z410" s="50"/>
      <c r="AA410" s="49"/>
      <c r="AB410" s="69">
        <v>410</v>
      </c>
      <c r="AC41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10" s="70"/>
      <c r="AE410" s="76">
        <v>254</v>
      </c>
      <c r="AF410" s="76">
        <v>2299</v>
      </c>
      <c r="AG410" s="76">
        <v>83403</v>
      </c>
      <c r="AH410" s="76">
        <v>65857</v>
      </c>
      <c r="AI410" s="76"/>
      <c r="AJ410" s="76"/>
      <c r="AK410" s="76" t="s">
        <v>10577</v>
      </c>
      <c r="AL410" s="76"/>
      <c r="AM410" s="76"/>
      <c r="AN410" s="78">
        <v>43359.753888888888</v>
      </c>
      <c r="AO410" s="76" t="s">
        <v>14075</v>
      </c>
      <c r="AP410" s="82" t="s">
        <v>14483</v>
      </c>
      <c r="AQ410" s="76" t="s">
        <v>65</v>
      </c>
      <c r="AR410" s="2"/>
      <c r="AS410" s="3"/>
      <c r="AT410" s="3"/>
      <c r="AU410" s="3"/>
      <c r="AV410" s="3"/>
    </row>
    <row r="411" spans="1:48" ht="41.45" customHeight="1" x14ac:dyDescent="0.25">
      <c r="A411" s="62" t="s">
        <v>420</v>
      </c>
      <c r="C411" s="63"/>
      <c r="D411" s="63"/>
      <c r="E411" s="64"/>
      <c r="F411" s="66"/>
      <c r="G411" s="100" t="s">
        <v>12423</v>
      </c>
      <c r="H411" s="63"/>
      <c r="I411" s="67"/>
      <c r="J411" s="68"/>
      <c r="K411" s="68"/>
      <c r="L411" s="67" t="s">
        <v>16574</v>
      </c>
      <c r="M411" s="71"/>
      <c r="N411" s="72">
        <v>8012.9130859375</v>
      </c>
      <c r="O411" s="72">
        <v>9251.40234375</v>
      </c>
      <c r="P411" s="73"/>
      <c r="Q411" s="74"/>
      <c r="R411" s="74"/>
      <c r="S411" s="84"/>
      <c r="T411" s="84"/>
      <c r="U411" s="84"/>
      <c r="V411" s="84"/>
      <c r="W411" s="50"/>
      <c r="X411" s="50"/>
      <c r="Y411" s="50"/>
      <c r="Z411" s="50"/>
      <c r="AA411" s="49"/>
      <c r="AB411" s="69">
        <v>411</v>
      </c>
      <c r="AC41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11" s="70"/>
      <c r="AE411" s="76">
        <v>4882</v>
      </c>
      <c r="AF411" s="76">
        <v>5860</v>
      </c>
      <c r="AG411" s="76">
        <v>263312</v>
      </c>
      <c r="AH411" s="76">
        <v>82643</v>
      </c>
      <c r="AI411" s="76"/>
      <c r="AJ411" s="76" t="s">
        <v>8886</v>
      </c>
      <c r="AK411" s="76"/>
      <c r="AL411" s="76"/>
      <c r="AM411" s="76"/>
      <c r="AN411" s="78">
        <v>41030.056631944448</v>
      </c>
      <c r="AO411" s="76" t="s">
        <v>14075</v>
      </c>
      <c r="AP411" s="82" t="s">
        <v>14484</v>
      </c>
      <c r="AQ411" s="76" t="s">
        <v>66</v>
      </c>
      <c r="AR411" s="2"/>
      <c r="AS411" s="3"/>
      <c r="AT411" s="3"/>
      <c r="AU411" s="3"/>
      <c r="AV411" s="3"/>
    </row>
    <row r="412" spans="1:48" ht="41.45" customHeight="1" x14ac:dyDescent="0.25">
      <c r="A412" s="62" t="s">
        <v>421</v>
      </c>
      <c r="C412" s="63"/>
      <c r="D412" s="63"/>
      <c r="E412" s="64"/>
      <c r="F412" s="66"/>
      <c r="G412" s="100" t="s">
        <v>12424</v>
      </c>
      <c r="H412" s="63"/>
      <c r="I412" s="67"/>
      <c r="J412" s="68"/>
      <c r="K412" s="68"/>
      <c r="L412" s="67" t="s">
        <v>16575</v>
      </c>
      <c r="M412" s="71"/>
      <c r="N412" s="72">
        <v>989.914794921875</v>
      </c>
      <c r="O412" s="72">
        <v>3872.82666015625</v>
      </c>
      <c r="P412" s="73"/>
      <c r="Q412" s="74"/>
      <c r="R412" s="74"/>
      <c r="S412" s="84"/>
      <c r="T412" s="84"/>
      <c r="U412" s="84"/>
      <c r="V412" s="84"/>
      <c r="W412" s="50"/>
      <c r="X412" s="50"/>
      <c r="Y412" s="50"/>
      <c r="Z412" s="50"/>
      <c r="AA412" s="49"/>
      <c r="AB412" s="69">
        <v>412</v>
      </c>
      <c r="AC41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12" s="70"/>
      <c r="AE412" s="76">
        <v>148</v>
      </c>
      <c r="AF412" s="76">
        <v>56</v>
      </c>
      <c r="AG412" s="76">
        <v>553</v>
      </c>
      <c r="AH412" s="76">
        <v>3626</v>
      </c>
      <c r="AI412" s="76"/>
      <c r="AJ412" s="76" t="s">
        <v>8887</v>
      </c>
      <c r="AK412" s="76" t="s">
        <v>10578</v>
      </c>
      <c r="AL412" s="76"/>
      <c r="AM412" s="76"/>
      <c r="AN412" s="78">
        <v>44477.027627314812</v>
      </c>
      <c r="AO412" s="76" t="s">
        <v>14075</v>
      </c>
      <c r="AP412" s="82" t="s">
        <v>14485</v>
      </c>
      <c r="AQ412" s="76" t="s">
        <v>66</v>
      </c>
      <c r="AR412" s="2"/>
      <c r="AS412" s="3"/>
      <c r="AT412" s="3"/>
      <c r="AU412" s="3"/>
      <c r="AV412" s="3"/>
    </row>
    <row r="413" spans="1:48" ht="41.45" customHeight="1" x14ac:dyDescent="0.25">
      <c r="A413" s="62" t="s">
        <v>1827</v>
      </c>
      <c r="C413" s="63"/>
      <c r="D413" s="63"/>
      <c r="E413" s="64"/>
      <c r="F413" s="66"/>
      <c r="G413" s="100" t="s">
        <v>12425</v>
      </c>
      <c r="H413" s="63"/>
      <c r="I413" s="67"/>
      <c r="J413" s="68"/>
      <c r="K413" s="68"/>
      <c r="L413" s="67" t="s">
        <v>16576</v>
      </c>
      <c r="M413" s="71"/>
      <c r="N413" s="72">
        <v>4652.19384765625</v>
      </c>
      <c r="O413" s="72">
        <v>3257.989013671875</v>
      </c>
      <c r="P413" s="73"/>
      <c r="Q413" s="74"/>
      <c r="R413" s="74"/>
      <c r="S413" s="84"/>
      <c r="T413" s="84"/>
      <c r="U413" s="84"/>
      <c r="V413" s="84"/>
      <c r="W413" s="50"/>
      <c r="X413" s="50"/>
      <c r="Y413" s="50"/>
      <c r="Z413" s="50"/>
      <c r="AA413" s="49"/>
      <c r="AB413" s="69">
        <v>413</v>
      </c>
      <c r="AC41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13" s="70"/>
      <c r="AE413" s="76">
        <v>277</v>
      </c>
      <c r="AF413" s="76">
        <v>1276</v>
      </c>
      <c r="AG413" s="76">
        <v>16046</v>
      </c>
      <c r="AH413" s="76">
        <v>95748</v>
      </c>
      <c r="AI413" s="76"/>
      <c r="AJ413" s="76" t="s">
        <v>8888</v>
      </c>
      <c r="AK413" s="76" t="s">
        <v>10579</v>
      </c>
      <c r="AL413" s="76"/>
      <c r="AM413" s="76"/>
      <c r="AN413" s="78">
        <v>43111.932835648149</v>
      </c>
      <c r="AO413" s="76" t="s">
        <v>14075</v>
      </c>
      <c r="AP413" s="82" t="s">
        <v>14486</v>
      </c>
      <c r="AQ413" s="76" t="s">
        <v>65</v>
      </c>
      <c r="AR413" s="2"/>
      <c r="AS413" s="3"/>
      <c r="AT413" s="3"/>
      <c r="AU413" s="3"/>
      <c r="AV413" s="3"/>
    </row>
    <row r="414" spans="1:48" ht="41.45" customHeight="1" x14ac:dyDescent="0.25">
      <c r="A414" s="62" t="s">
        <v>422</v>
      </c>
      <c r="C414" s="63"/>
      <c r="D414" s="63"/>
      <c r="E414" s="64"/>
      <c r="F414" s="66"/>
      <c r="G414" s="100" t="s">
        <v>12426</v>
      </c>
      <c r="H414" s="63"/>
      <c r="I414" s="67"/>
      <c r="J414" s="68"/>
      <c r="K414" s="68"/>
      <c r="L414" s="67" t="s">
        <v>16577</v>
      </c>
      <c r="M414" s="71"/>
      <c r="N414" s="72">
        <v>7003.15283203125</v>
      </c>
      <c r="O414" s="72">
        <v>2680.825439453125</v>
      </c>
      <c r="P414" s="73"/>
      <c r="Q414" s="74"/>
      <c r="R414" s="74"/>
      <c r="S414" s="84"/>
      <c r="T414" s="84"/>
      <c r="U414" s="84"/>
      <c r="V414" s="84"/>
      <c r="W414" s="50"/>
      <c r="X414" s="50"/>
      <c r="Y414" s="50"/>
      <c r="Z414" s="50"/>
      <c r="AA414" s="49"/>
      <c r="AB414" s="69">
        <v>414</v>
      </c>
      <c r="AC41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14" s="70"/>
      <c r="AE414" s="76">
        <v>212</v>
      </c>
      <c r="AF414" s="76">
        <v>18</v>
      </c>
      <c r="AG414" s="76">
        <v>866</v>
      </c>
      <c r="AH414" s="76">
        <v>1476</v>
      </c>
      <c r="AI414" s="76"/>
      <c r="AJ414" s="76" t="s">
        <v>8889</v>
      </c>
      <c r="AK414" s="76" t="s">
        <v>10580</v>
      </c>
      <c r="AL414" s="76"/>
      <c r="AM414" s="76"/>
      <c r="AN414" s="78">
        <v>42462.522199074076</v>
      </c>
      <c r="AO414" s="76" t="s">
        <v>14075</v>
      </c>
      <c r="AP414" s="82" t="s">
        <v>14487</v>
      </c>
      <c r="AQ414" s="76" t="s">
        <v>66</v>
      </c>
      <c r="AR414" s="2"/>
      <c r="AS414" s="3"/>
      <c r="AT414" s="3"/>
      <c r="AU414" s="3"/>
      <c r="AV414" s="3"/>
    </row>
    <row r="415" spans="1:48" ht="41.45" customHeight="1" x14ac:dyDescent="0.25">
      <c r="A415" s="62" t="s">
        <v>1828</v>
      </c>
      <c r="C415" s="63"/>
      <c r="D415" s="63"/>
      <c r="E415" s="64"/>
      <c r="F415" s="66"/>
      <c r="G415" s="100" t="s">
        <v>12427</v>
      </c>
      <c r="H415" s="63"/>
      <c r="I415" s="67"/>
      <c r="J415" s="68"/>
      <c r="K415" s="68"/>
      <c r="L415" s="67" t="s">
        <v>16578</v>
      </c>
      <c r="M415" s="71"/>
      <c r="N415" s="72">
        <v>4602.91748046875</v>
      </c>
      <c r="O415" s="72">
        <v>1312.756103515625</v>
      </c>
      <c r="P415" s="73"/>
      <c r="Q415" s="74"/>
      <c r="R415" s="74"/>
      <c r="S415" s="84"/>
      <c r="T415" s="84"/>
      <c r="U415" s="84"/>
      <c r="V415" s="84"/>
      <c r="W415" s="50"/>
      <c r="X415" s="50"/>
      <c r="Y415" s="50"/>
      <c r="Z415" s="50"/>
      <c r="AA415" s="49"/>
      <c r="AB415" s="69">
        <v>415</v>
      </c>
      <c r="AC41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15" s="70"/>
      <c r="AE415" s="76">
        <v>921</v>
      </c>
      <c r="AF415" s="76">
        <v>66694</v>
      </c>
      <c r="AG415" s="76">
        <v>23722</v>
      </c>
      <c r="AH415" s="76">
        <v>7479</v>
      </c>
      <c r="AI415" s="76"/>
      <c r="AJ415" s="76" t="s">
        <v>8890</v>
      </c>
      <c r="AK415" s="76" t="s">
        <v>10581</v>
      </c>
      <c r="AL415" s="82" t="s">
        <v>11486</v>
      </c>
      <c r="AM415" s="76"/>
      <c r="AN415" s="78">
        <v>39811.786076388889</v>
      </c>
      <c r="AO415" s="76" t="s">
        <v>14075</v>
      </c>
      <c r="AP415" s="82" t="s">
        <v>14488</v>
      </c>
      <c r="AQ415" s="76" t="s">
        <v>65</v>
      </c>
      <c r="AR415" s="2"/>
      <c r="AS415" s="3"/>
      <c r="AT415" s="3"/>
      <c r="AU415" s="3"/>
      <c r="AV415" s="3"/>
    </row>
    <row r="416" spans="1:48" ht="41.45" customHeight="1" x14ac:dyDescent="0.25">
      <c r="A416" s="62" t="s">
        <v>423</v>
      </c>
      <c r="C416" s="63"/>
      <c r="D416" s="63"/>
      <c r="E416" s="64"/>
      <c r="F416" s="66"/>
      <c r="G416" s="100" t="s">
        <v>12428</v>
      </c>
      <c r="H416" s="63"/>
      <c r="I416" s="67"/>
      <c r="J416" s="68"/>
      <c r="K416" s="68"/>
      <c r="L416" s="67" t="s">
        <v>16579</v>
      </c>
      <c r="M416" s="71"/>
      <c r="N416" s="72">
        <v>3759.78955078125</v>
      </c>
      <c r="O416" s="72">
        <v>3595.168212890625</v>
      </c>
      <c r="P416" s="73"/>
      <c r="Q416" s="74"/>
      <c r="R416" s="74"/>
      <c r="S416" s="84"/>
      <c r="T416" s="84"/>
      <c r="U416" s="84"/>
      <c r="V416" s="84"/>
      <c r="W416" s="50"/>
      <c r="X416" s="50"/>
      <c r="Y416" s="50"/>
      <c r="Z416" s="50"/>
      <c r="AA416" s="49"/>
      <c r="AB416" s="69">
        <v>416</v>
      </c>
      <c r="AC41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16" s="70"/>
      <c r="AE416" s="76">
        <v>357</v>
      </c>
      <c r="AF416" s="76">
        <v>180</v>
      </c>
      <c r="AG416" s="76">
        <v>7915</v>
      </c>
      <c r="AH416" s="76">
        <v>8746</v>
      </c>
      <c r="AI416" s="76"/>
      <c r="AJ416" s="76"/>
      <c r="AK416" s="76"/>
      <c r="AL416" s="76"/>
      <c r="AM416" s="76"/>
      <c r="AN416" s="78">
        <v>41854.808611111112</v>
      </c>
      <c r="AO416" s="76" t="s">
        <v>14075</v>
      </c>
      <c r="AP416" s="82" t="s">
        <v>14489</v>
      </c>
      <c r="AQ416" s="76" t="s">
        <v>66</v>
      </c>
      <c r="AR416" s="2"/>
      <c r="AS416" s="3"/>
      <c r="AT416" s="3"/>
      <c r="AU416" s="3"/>
      <c r="AV416" s="3"/>
    </row>
    <row r="417" spans="1:48" ht="41.45" customHeight="1" x14ac:dyDescent="0.25">
      <c r="A417" s="62" t="s">
        <v>1829</v>
      </c>
      <c r="C417" s="63"/>
      <c r="D417" s="63"/>
      <c r="E417" s="64"/>
      <c r="F417" s="66"/>
      <c r="G417" s="100" t="s">
        <v>12429</v>
      </c>
      <c r="H417" s="63"/>
      <c r="I417" s="67"/>
      <c r="J417" s="68"/>
      <c r="K417" s="68"/>
      <c r="L417" s="67" t="s">
        <v>16580</v>
      </c>
      <c r="M417" s="71"/>
      <c r="N417" s="72">
        <v>2937.7275390625</v>
      </c>
      <c r="O417" s="72">
        <v>4193.34423828125</v>
      </c>
      <c r="P417" s="73"/>
      <c r="Q417" s="74"/>
      <c r="R417" s="74"/>
      <c r="S417" s="84"/>
      <c r="T417" s="84"/>
      <c r="U417" s="84"/>
      <c r="V417" s="84"/>
      <c r="W417" s="50"/>
      <c r="X417" s="50"/>
      <c r="Y417" s="50"/>
      <c r="Z417" s="50"/>
      <c r="AA417" s="49"/>
      <c r="AB417" s="69">
        <v>417</v>
      </c>
      <c r="AC41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17" s="70"/>
      <c r="AE417" s="76">
        <v>940</v>
      </c>
      <c r="AF417" s="76">
        <v>778613</v>
      </c>
      <c r="AG417" s="76">
        <v>30633</v>
      </c>
      <c r="AH417" s="76">
        <v>17029</v>
      </c>
      <c r="AI417" s="76"/>
      <c r="AJ417" s="76" t="s">
        <v>8891</v>
      </c>
      <c r="AK417" s="76" t="s">
        <v>10582</v>
      </c>
      <c r="AL417" s="82" t="s">
        <v>11487</v>
      </c>
      <c r="AM417" s="76"/>
      <c r="AN417" s="78">
        <v>39971.582118055558</v>
      </c>
      <c r="AO417" s="76" t="s">
        <v>14075</v>
      </c>
      <c r="AP417" s="82" t="s">
        <v>14490</v>
      </c>
      <c r="AQ417" s="76" t="s">
        <v>65</v>
      </c>
      <c r="AR417" s="2"/>
      <c r="AS417" s="3"/>
      <c r="AT417" s="3"/>
      <c r="AU417" s="3"/>
      <c r="AV417" s="3"/>
    </row>
    <row r="418" spans="1:48" ht="41.45" customHeight="1" x14ac:dyDescent="0.25">
      <c r="A418" s="62" t="s">
        <v>424</v>
      </c>
      <c r="C418" s="63"/>
      <c r="D418" s="63"/>
      <c r="E418" s="64"/>
      <c r="F418" s="66"/>
      <c r="G418" s="100" t="s">
        <v>12430</v>
      </c>
      <c r="H418" s="63"/>
      <c r="I418" s="67"/>
      <c r="J418" s="68"/>
      <c r="K418" s="68"/>
      <c r="L418" s="67" t="s">
        <v>16581</v>
      </c>
      <c r="M418" s="71"/>
      <c r="N418" s="72">
        <v>2417.32373046875</v>
      </c>
      <c r="O418" s="72">
        <v>4466.5693359375</v>
      </c>
      <c r="P418" s="73"/>
      <c r="Q418" s="74"/>
      <c r="R418" s="74"/>
      <c r="S418" s="84"/>
      <c r="T418" s="84"/>
      <c r="U418" s="84"/>
      <c r="V418" s="84"/>
      <c r="W418" s="50"/>
      <c r="X418" s="50"/>
      <c r="Y418" s="50"/>
      <c r="Z418" s="50"/>
      <c r="AA418" s="49"/>
      <c r="AB418" s="69">
        <v>418</v>
      </c>
      <c r="AC41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18" s="70"/>
      <c r="AE418" s="76">
        <v>39</v>
      </c>
      <c r="AF418" s="76">
        <v>39</v>
      </c>
      <c r="AG418" s="76">
        <v>1605</v>
      </c>
      <c r="AH418" s="76">
        <v>3195</v>
      </c>
      <c r="AI418" s="76"/>
      <c r="AJ418" s="76" t="s">
        <v>8892</v>
      </c>
      <c r="AK418" s="76" t="s">
        <v>10583</v>
      </c>
      <c r="AL418" s="76"/>
      <c r="AM418" s="76"/>
      <c r="AN418" s="78">
        <v>44201.510393518518</v>
      </c>
      <c r="AO418" s="76" t="s">
        <v>14075</v>
      </c>
      <c r="AP418" s="82" t="s">
        <v>14491</v>
      </c>
      <c r="AQ418" s="76" t="s">
        <v>66</v>
      </c>
      <c r="AR418" s="2"/>
      <c r="AS418" s="3"/>
      <c r="AT418" s="3"/>
      <c r="AU418" s="3"/>
      <c r="AV418" s="3"/>
    </row>
    <row r="419" spans="1:48" ht="41.45" customHeight="1" x14ac:dyDescent="0.25">
      <c r="A419" s="62" t="s">
        <v>1830</v>
      </c>
      <c r="C419" s="63"/>
      <c r="D419" s="63"/>
      <c r="E419" s="64"/>
      <c r="F419" s="66"/>
      <c r="G419" s="100" t="s">
        <v>12431</v>
      </c>
      <c r="H419" s="63"/>
      <c r="I419" s="67"/>
      <c r="J419" s="68"/>
      <c r="K419" s="68"/>
      <c r="L419" s="67" t="s">
        <v>16582</v>
      </c>
      <c r="M419" s="71"/>
      <c r="N419" s="72">
        <v>6013.1611328125</v>
      </c>
      <c r="O419" s="72">
        <v>4767.66162109375</v>
      </c>
      <c r="P419" s="73"/>
      <c r="Q419" s="74"/>
      <c r="R419" s="74"/>
      <c r="S419" s="84"/>
      <c r="T419" s="84"/>
      <c r="U419" s="84"/>
      <c r="V419" s="84"/>
      <c r="W419" s="50"/>
      <c r="X419" s="50"/>
      <c r="Y419" s="50"/>
      <c r="Z419" s="50"/>
      <c r="AA419" s="49"/>
      <c r="AB419" s="69">
        <v>419</v>
      </c>
      <c r="AC41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19" s="70"/>
      <c r="AE419" s="76">
        <v>2855</v>
      </c>
      <c r="AF419" s="76">
        <v>5604</v>
      </c>
      <c r="AG419" s="76">
        <v>23830</v>
      </c>
      <c r="AH419" s="76">
        <v>33492</v>
      </c>
      <c r="AI419" s="76"/>
      <c r="AJ419" s="76" t="s">
        <v>8893</v>
      </c>
      <c r="AK419" s="76" t="s">
        <v>10584</v>
      </c>
      <c r="AL419" s="82" t="s">
        <v>11488</v>
      </c>
      <c r="AM419" s="76"/>
      <c r="AN419" s="78">
        <v>41354.80127314815</v>
      </c>
      <c r="AO419" s="76" t="s">
        <v>14075</v>
      </c>
      <c r="AP419" s="82" t="s">
        <v>14492</v>
      </c>
      <c r="AQ419" s="76" t="s">
        <v>65</v>
      </c>
      <c r="AR419" s="2"/>
      <c r="AS419" s="3"/>
      <c r="AT419" s="3"/>
      <c r="AU419" s="3"/>
      <c r="AV419" s="3"/>
    </row>
    <row r="420" spans="1:48" ht="41.45" customHeight="1" x14ac:dyDescent="0.25">
      <c r="A420" s="62" t="s">
        <v>425</v>
      </c>
      <c r="C420" s="63"/>
      <c r="D420" s="63"/>
      <c r="E420" s="64"/>
      <c r="F420" s="66"/>
      <c r="G420" s="100" t="s">
        <v>12432</v>
      </c>
      <c r="H420" s="63"/>
      <c r="I420" s="67"/>
      <c r="J420" s="68"/>
      <c r="K420" s="68"/>
      <c r="L420" s="67" t="s">
        <v>16583</v>
      </c>
      <c r="M420" s="71"/>
      <c r="N420" s="72">
        <v>6600.72314453125</v>
      </c>
      <c r="O420" s="72">
        <v>8732.4892578125</v>
      </c>
      <c r="P420" s="73"/>
      <c r="Q420" s="74"/>
      <c r="R420" s="74"/>
      <c r="S420" s="84"/>
      <c r="T420" s="84"/>
      <c r="U420" s="84"/>
      <c r="V420" s="84"/>
      <c r="W420" s="50"/>
      <c r="X420" s="50"/>
      <c r="Y420" s="50"/>
      <c r="Z420" s="50"/>
      <c r="AA420" s="49"/>
      <c r="AB420" s="69">
        <v>420</v>
      </c>
      <c r="AC42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20" s="70"/>
      <c r="AE420" s="76">
        <v>73</v>
      </c>
      <c r="AF420" s="76">
        <v>61</v>
      </c>
      <c r="AG420" s="76">
        <v>543</v>
      </c>
      <c r="AH420" s="76">
        <v>1788</v>
      </c>
      <c r="AI420" s="76"/>
      <c r="AJ420" s="76" t="s">
        <v>8894</v>
      </c>
      <c r="AK420" s="76"/>
      <c r="AL420" s="82" t="s">
        <v>11489</v>
      </c>
      <c r="AM420" s="76"/>
      <c r="AN420" s="78">
        <v>42919.751250000001</v>
      </c>
      <c r="AO420" s="76" t="s">
        <v>14075</v>
      </c>
      <c r="AP420" s="82" t="s">
        <v>14493</v>
      </c>
      <c r="AQ420" s="76" t="s">
        <v>66</v>
      </c>
      <c r="AR420" s="2"/>
      <c r="AS420" s="3"/>
      <c r="AT420" s="3"/>
      <c r="AU420" s="3"/>
      <c r="AV420" s="3"/>
    </row>
    <row r="421" spans="1:48" ht="41.45" customHeight="1" x14ac:dyDescent="0.25">
      <c r="A421" s="62" t="s">
        <v>426</v>
      </c>
      <c r="C421" s="63"/>
      <c r="D421" s="63"/>
      <c r="E421" s="64"/>
      <c r="F421" s="66"/>
      <c r="G421" s="100" t="s">
        <v>12433</v>
      </c>
      <c r="H421" s="63"/>
      <c r="I421" s="67"/>
      <c r="J421" s="68"/>
      <c r="K421" s="68"/>
      <c r="L421" s="67" t="s">
        <v>16584</v>
      </c>
      <c r="M421" s="71"/>
      <c r="N421" s="72">
        <v>2919.226806640625</v>
      </c>
      <c r="O421" s="72">
        <v>1194.6053466796875</v>
      </c>
      <c r="P421" s="73"/>
      <c r="Q421" s="74"/>
      <c r="R421" s="74"/>
      <c r="S421" s="84"/>
      <c r="T421" s="84"/>
      <c r="U421" s="84"/>
      <c r="V421" s="84"/>
      <c r="W421" s="50"/>
      <c r="X421" s="50"/>
      <c r="Y421" s="50"/>
      <c r="Z421" s="50"/>
      <c r="AA421" s="49"/>
      <c r="AB421" s="69">
        <v>421</v>
      </c>
      <c r="AC42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21" s="70"/>
      <c r="AE421" s="76">
        <v>483</v>
      </c>
      <c r="AF421" s="76">
        <v>70</v>
      </c>
      <c r="AG421" s="76">
        <v>319</v>
      </c>
      <c r="AH421" s="76">
        <v>411</v>
      </c>
      <c r="AI421" s="76"/>
      <c r="AJ421" s="76" t="s">
        <v>8895</v>
      </c>
      <c r="AK421" s="76" t="s">
        <v>10585</v>
      </c>
      <c r="AL421" s="82" t="s">
        <v>11490</v>
      </c>
      <c r="AM421" s="76"/>
      <c r="AN421" s="78">
        <v>43754.737812500003</v>
      </c>
      <c r="AO421" s="76" t="s">
        <v>14075</v>
      </c>
      <c r="AP421" s="82" t="s">
        <v>14494</v>
      </c>
      <c r="AQ421" s="76" t="s">
        <v>66</v>
      </c>
      <c r="AR421" s="2"/>
      <c r="AS421" s="3"/>
      <c r="AT421" s="3"/>
      <c r="AU421" s="3"/>
      <c r="AV421" s="3"/>
    </row>
    <row r="422" spans="1:48" ht="41.45" customHeight="1" x14ac:dyDescent="0.25">
      <c r="A422" s="62" t="s">
        <v>1831</v>
      </c>
      <c r="C422" s="63"/>
      <c r="D422" s="63"/>
      <c r="E422" s="64"/>
      <c r="F422" s="66"/>
      <c r="G422" s="100" t="s">
        <v>12434</v>
      </c>
      <c r="H422" s="63"/>
      <c r="I422" s="67"/>
      <c r="J422" s="68"/>
      <c r="K422" s="68"/>
      <c r="L422" s="67" t="s">
        <v>16585</v>
      </c>
      <c r="M422" s="71"/>
      <c r="N422" s="72">
        <v>5100.23876953125</v>
      </c>
      <c r="O422" s="72">
        <v>960.37274169921875</v>
      </c>
      <c r="P422" s="73"/>
      <c r="Q422" s="74"/>
      <c r="R422" s="74"/>
      <c r="S422" s="84"/>
      <c r="T422" s="84"/>
      <c r="U422" s="84"/>
      <c r="V422" s="84"/>
      <c r="W422" s="50"/>
      <c r="X422" s="50"/>
      <c r="Y422" s="50"/>
      <c r="Z422" s="50"/>
      <c r="AA422" s="49"/>
      <c r="AB422" s="69">
        <v>422</v>
      </c>
      <c r="AC42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22" s="70"/>
      <c r="AE422" s="76">
        <v>327</v>
      </c>
      <c r="AF422" s="76">
        <v>810589</v>
      </c>
      <c r="AG422" s="76">
        <v>5845</v>
      </c>
      <c r="AH422" s="76">
        <v>1331</v>
      </c>
      <c r="AI422" s="76"/>
      <c r="AJ422" s="76" t="s">
        <v>8896</v>
      </c>
      <c r="AK422" s="76" t="s">
        <v>10548</v>
      </c>
      <c r="AL422" s="76"/>
      <c r="AM422" s="76"/>
      <c r="AN422" s="78">
        <v>40038.882280092592</v>
      </c>
      <c r="AO422" s="76" t="s">
        <v>14075</v>
      </c>
      <c r="AP422" s="82" t="s">
        <v>14495</v>
      </c>
      <c r="AQ422" s="76" t="s">
        <v>65</v>
      </c>
      <c r="AR422" s="2"/>
      <c r="AS422" s="3"/>
      <c r="AT422" s="3"/>
      <c r="AU422" s="3"/>
      <c r="AV422" s="3"/>
    </row>
    <row r="423" spans="1:48" ht="41.45" customHeight="1" x14ac:dyDescent="0.25">
      <c r="A423" s="62" t="s">
        <v>427</v>
      </c>
      <c r="C423" s="63"/>
      <c r="D423" s="63"/>
      <c r="E423" s="64"/>
      <c r="F423" s="66"/>
      <c r="G423" s="100" t="s">
        <v>12435</v>
      </c>
      <c r="H423" s="63"/>
      <c r="I423" s="67"/>
      <c r="J423" s="68"/>
      <c r="K423" s="68"/>
      <c r="L423" s="67" t="s">
        <v>16586</v>
      </c>
      <c r="M423" s="71"/>
      <c r="N423" s="72">
        <v>803.93585205078125</v>
      </c>
      <c r="O423" s="72">
        <v>7524.5361328125</v>
      </c>
      <c r="P423" s="73"/>
      <c r="Q423" s="74"/>
      <c r="R423" s="74"/>
      <c r="S423" s="84"/>
      <c r="T423" s="84"/>
      <c r="U423" s="84"/>
      <c r="V423" s="84"/>
      <c r="W423" s="50"/>
      <c r="X423" s="50"/>
      <c r="Y423" s="50"/>
      <c r="Z423" s="50"/>
      <c r="AA423" s="49"/>
      <c r="AB423" s="69">
        <v>423</v>
      </c>
      <c r="AC42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23" s="70"/>
      <c r="AE423" s="76">
        <v>291</v>
      </c>
      <c r="AF423" s="76">
        <v>285</v>
      </c>
      <c r="AG423" s="76">
        <v>226</v>
      </c>
      <c r="AH423" s="76">
        <v>760</v>
      </c>
      <c r="AI423" s="76"/>
      <c r="AJ423" s="76" t="s">
        <v>8897</v>
      </c>
      <c r="AK423" s="76" t="s">
        <v>10586</v>
      </c>
      <c r="AL423" s="76"/>
      <c r="AM423" s="76"/>
      <c r="AN423" s="78">
        <v>44343.732638888891</v>
      </c>
      <c r="AO423" s="76" t="s">
        <v>14075</v>
      </c>
      <c r="AP423" s="82" t="s">
        <v>14496</v>
      </c>
      <c r="AQ423" s="76" t="s">
        <v>66</v>
      </c>
      <c r="AR423" s="2"/>
      <c r="AS423" s="3"/>
      <c r="AT423" s="3"/>
      <c r="AU423" s="3"/>
      <c r="AV423" s="3"/>
    </row>
    <row r="424" spans="1:48" ht="41.45" customHeight="1" x14ac:dyDescent="0.25">
      <c r="A424" s="62" t="s">
        <v>428</v>
      </c>
      <c r="C424" s="63"/>
      <c r="D424" s="63"/>
      <c r="E424" s="64"/>
      <c r="F424" s="66"/>
      <c r="G424" s="100" t="s">
        <v>12436</v>
      </c>
      <c r="H424" s="63"/>
      <c r="I424" s="67"/>
      <c r="J424" s="68"/>
      <c r="K424" s="68"/>
      <c r="L424" s="67" t="s">
        <v>16587</v>
      </c>
      <c r="M424" s="71"/>
      <c r="N424" s="72">
        <v>3595.802490234375</v>
      </c>
      <c r="O424" s="72">
        <v>2199.86181640625</v>
      </c>
      <c r="P424" s="73"/>
      <c r="Q424" s="74"/>
      <c r="R424" s="74"/>
      <c r="S424" s="84"/>
      <c r="T424" s="84"/>
      <c r="U424" s="84"/>
      <c r="V424" s="84"/>
      <c r="W424" s="50"/>
      <c r="X424" s="50"/>
      <c r="Y424" s="50"/>
      <c r="Z424" s="50"/>
      <c r="AA424" s="49"/>
      <c r="AB424" s="69">
        <v>424</v>
      </c>
      <c r="AC42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24" s="70"/>
      <c r="AE424" s="76">
        <v>1369</v>
      </c>
      <c r="AF424" s="76">
        <v>352</v>
      </c>
      <c r="AG424" s="76">
        <v>27225</v>
      </c>
      <c r="AH424" s="76">
        <v>49774</v>
      </c>
      <c r="AI424" s="76"/>
      <c r="AJ424" s="76" t="s">
        <v>8898</v>
      </c>
      <c r="AK424" s="76"/>
      <c r="AL424" s="76"/>
      <c r="AM424" s="76"/>
      <c r="AN424" s="78">
        <v>40974.769884259258</v>
      </c>
      <c r="AO424" s="76" t="s">
        <v>14075</v>
      </c>
      <c r="AP424" s="82" t="s">
        <v>14497</v>
      </c>
      <c r="AQ424" s="76" t="s">
        <v>66</v>
      </c>
      <c r="AR424" s="2"/>
      <c r="AS424" s="3"/>
      <c r="AT424" s="3"/>
      <c r="AU424" s="3"/>
      <c r="AV424" s="3"/>
    </row>
    <row r="425" spans="1:48" ht="41.45" customHeight="1" x14ac:dyDescent="0.25">
      <c r="A425" s="62" t="s">
        <v>429</v>
      </c>
      <c r="C425" s="63"/>
      <c r="D425" s="63"/>
      <c r="E425" s="64"/>
      <c r="F425" s="66"/>
      <c r="G425" s="100" t="s">
        <v>12437</v>
      </c>
      <c r="H425" s="63"/>
      <c r="I425" s="67"/>
      <c r="J425" s="68"/>
      <c r="K425" s="68"/>
      <c r="L425" s="67" t="s">
        <v>16588</v>
      </c>
      <c r="M425" s="71"/>
      <c r="N425" s="72">
        <v>8579.1318359375</v>
      </c>
      <c r="O425" s="72">
        <v>3844.7021484375</v>
      </c>
      <c r="P425" s="73"/>
      <c r="Q425" s="74"/>
      <c r="R425" s="74"/>
      <c r="S425" s="84"/>
      <c r="T425" s="84"/>
      <c r="U425" s="84"/>
      <c r="V425" s="84"/>
      <c r="W425" s="50"/>
      <c r="X425" s="50"/>
      <c r="Y425" s="50"/>
      <c r="Z425" s="50"/>
      <c r="AA425" s="49"/>
      <c r="AB425" s="69">
        <v>425</v>
      </c>
      <c r="AC42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25" s="70"/>
      <c r="AE425" s="76">
        <v>179</v>
      </c>
      <c r="AF425" s="76">
        <v>54</v>
      </c>
      <c r="AG425" s="76">
        <v>1515</v>
      </c>
      <c r="AH425" s="76">
        <v>29352</v>
      </c>
      <c r="AI425" s="76"/>
      <c r="AJ425" s="76" t="s">
        <v>8899</v>
      </c>
      <c r="AK425" s="76"/>
      <c r="AL425" s="76"/>
      <c r="AM425" s="76"/>
      <c r="AN425" s="78">
        <v>44092.370578703703</v>
      </c>
      <c r="AO425" s="76" t="s">
        <v>14075</v>
      </c>
      <c r="AP425" s="82" t="s">
        <v>14498</v>
      </c>
      <c r="AQ425" s="76" t="s">
        <v>66</v>
      </c>
      <c r="AR425" s="2"/>
      <c r="AS425" s="3"/>
      <c r="AT425" s="3"/>
      <c r="AU425" s="3"/>
      <c r="AV425" s="3"/>
    </row>
    <row r="426" spans="1:48" ht="41.45" customHeight="1" x14ac:dyDescent="0.25">
      <c r="A426" s="62" t="s">
        <v>430</v>
      </c>
      <c r="C426" s="63"/>
      <c r="D426" s="63"/>
      <c r="E426" s="64"/>
      <c r="F426" s="66"/>
      <c r="G426" s="100" t="s">
        <v>12438</v>
      </c>
      <c r="H426" s="63"/>
      <c r="I426" s="67"/>
      <c r="J426" s="68"/>
      <c r="K426" s="68"/>
      <c r="L426" s="67" t="s">
        <v>16589</v>
      </c>
      <c r="M426" s="71"/>
      <c r="N426" s="72">
        <v>8917.876953125</v>
      </c>
      <c r="O426" s="72">
        <v>5998.27001953125</v>
      </c>
      <c r="P426" s="73"/>
      <c r="Q426" s="74"/>
      <c r="R426" s="74"/>
      <c r="S426" s="84"/>
      <c r="T426" s="84"/>
      <c r="U426" s="84"/>
      <c r="V426" s="84"/>
      <c r="W426" s="50"/>
      <c r="X426" s="50"/>
      <c r="Y426" s="50"/>
      <c r="Z426" s="50"/>
      <c r="AA426" s="49"/>
      <c r="AB426" s="69">
        <v>426</v>
      </c>
      <c r="AC42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26" s="70"/>
      <c r="AE426" s="76">
        <v>553</v>
      </c>
      <c r="AF426" s="76">
        <v>420</v>
      </c>
      <c r="AG426" s="76">
        <v>20264</v>
      </c>
      <c r="AH426" s="76">
        <v>11576</v>
      </c>
      <c r="AI426" s="76"/>
      <c r="AJ426" s="76"/>
      <c r="AK426" s="76"/>
      <c r="AL426" s="76"/>
      <c r="AM426" s="76"/>
      <c r="AN426" s="78">
        <v>40464.01903935185</v>
      </c>
      <c r="AO426" s="76" t="s">
        <v>14075</v>
      </c>
      <c r="AP426" s="82" t="s">
        <v>14499</v>
      </c>
      <c r="AQ426" s="76" t="s">
        <v>66</v>
      </c>
      <c r="AR426" s="2"/>
      <c r="AS426" s="3"/>
      <c r="AT426" s="3"/>
      <c r="AU426" s="3"/>
      <c r="AV426" s="3"/>
    </row>
    <row r="427" spans="1:48" ht="41.45" customHeight="1" x14ac:dyDescent="0.25">
      <c r="A427" s="62" t="s">
        <v>431</v>
      </c>
      <c r="C427" s="63"/>
      <c r="D427" s="63"/>
      <c r="E427" s="64"/>
      <c r="F427" s="66"/>
      <c r="G427" s="100" t="s">
        <v>12439</v>
      </c>
      <c r="H427" s="63"/>
      <c r="I427" s="67"/>
      <c r="J427" s="68"/>
      <c r="K427" s="68"/>
      <c r="L427" s="67" t="s">
        <v>16590</v>
      </c>
      <c r="M427" s="71"/>
      <c r="N427" s="72">
        <v>948.2506103515625</v>
      </c>
      <c r="O427" s="72">
        <v>2254.26611328125</v>
      </c>
      <c r="P427" s="73"/>
      <c r="Q427" s="74"/>
      <c r="R427" s="74"/>
      <c r="S427" s="84"/>
      <c r="T427" s="84"/>
      <c r="U427" s="84"/>
      <c r="V427" s="84"/>
      <c r="W427" s="50"/>
      <c r="X427" s="50"/>
      <c r="Y427" s="50"/>
      <c r="Z427" s="50"/>
      <c r="AA427" s="49"/>
      <c r="AB427" s="69">
        <v>427</v>
      </c>
      <c r="AC42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27" s="70"/>
      <c r="AE427" s="76">
        <v>171</v>
      </c>
      <c r="AF427" s="76">
        <v>229</v>
      </c>
      <c r="AG427" s="76">
        <v>1538</v>
      </c>
      <c r="AH427" s="76">
        <v>3309</v>
      </c>
      <c r="AI427" s="76"/>
      <c r="AJ427" s="76"/>
      <c r="AK427" s="76" t="s">
        <v>10544</v>
      </c>
      <c r="AL427" s="76"/>
      <c r="AM427" s="76"/>
      <c r="AN427" s="78">
        <v>44498.257743055554</v>
      </c>
      <c r="AO427" s="76" t="s">
        <v>14075</v>
      </c>
      <c r="AP427" s="82" t="s">
        <v>14500</v>
      </c>
      <c r="AQ427" s="76" t="s">
        <v>66</v>
      </c>
      <c r="AR427" s="2"/>
      <c r="AS427" s="3"/>
      <c r="AT427" s="3"/>
      <c r="AU427" s="3"/>
      <c r="AV427" s="3"/>
    </row>
    <row r="428" spans="1:48" ht="41.45" customHeight="1" x14ac:dyDescent="0.25">
      <c r="A428" s="62" t="s">
        <v>432</v>
      </c>
      <c r="C428" s="63"/>
      <c r="D428" s="63"/>
      <c r="E428" s="64"/>
      <c r="F428" s="66"/>
      <c r="G428" s="100" t="s">
        <v>12440</v>
      </c>
      <c r="H428" s="63"/>
      <c r="I428" s="67"/>
      <c r="J428" s="68"/>
      <c r="K428" s="68"/>
      <c r="L428" s="67" t="s">
        <v>16591</v>
      </c>
      <c r="M428" s="71"/>
      <c r="N428" s="72">
        <v>6857.453125</v>
      </c>
      <c r="O428" s="72">
        <v>2455.16748046875</v>
      </c>
      <c r="P428" s="73"/>
      <c r="Q428" s="74"/>
      <c r="R428" s="74"/>
      <c r="S428" s="84"/>
      <c r="T428" s="84"/>
      <c r="U428" s="84"/>
      <c r="V428" s="84"/>
      <c r="W428" s="50"/>
      <c r="X428" s="50"/>
      <c r="Y428" s="50"/>
      <c r="Z428" s="50"/>
      <c r="AA428" s="49"/>
      <c r="AB428" s="69">
        <v>428</v>
      </c>
      <c r="AC42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28" s="70"/>
      <c r="AE428" s="76">
        <v>132</v>
      </c>
      <c r="AF428" s="76">
        <v>96</v>
      </c>
      <c r="AG428" s="76">
        <v>960</v>
      </c>
      <c r="AH428" s="76">
        <v>2843</v>
      </c>
      <c r="AI428" s="76"/>
      <c r="AJ428" s="76" t="s">
        <v>8900</v>
      </c>
      <c r="AK428" s="76" t="s">
        <v>10587</v>
      </c>
      <c r="AL428" s="76"/>
      <c r="AM428" s="76"/>
      <c r="AN428" s="78">
        <v>44209.497060185182</v>
      </c>
      <c r="AO428" s="76" t="s">
        <v>14075</v>
      </c>
      <c r="AP428" s="82" t="s">
        <v>14501</v>
      </c>
      <c r="AQ428" s="76" t="s">
        <v>66</v>
      </c>
      <c r="AR428" s="2"/>
      <c r="AS428" s="3"/>
      <c r="AT428" s="3"/>
      <c r="AU428" s="3"/>
      <c r="AV428" s="3"/>
    </row>
    <row r="429" spans="1:48" ht="41.45" customHeight="1" x14ac:dyDescent="0.25">
      <c r="A429" s="62" t="s">
        <v>1261</v>
      </c>
      <c r="C429" s="63"/>
      <c r="D429" s="63"/>
      <c r="E429" s="64"/>
      <c r="F429" s="66"/>
      <c r="G429" s="100" t="s">
        <v>12441</v>
      </c>
      <c r="H429" s="63"/>
      <c r="I429" s="67"/>
      <c r="J429" s="68"/>
      <c r="K429" s="68"/>
      <c r="L429" s="67" t="s">
        <v>16592</v>
      </c>
      <c r="M429" s="71"/>
      <c r="N429" s="72">
        <v>3683.865478515625</v>
      </c>
      <c r="O429" s="72">
        <v>4491.4765625</v>
      </c>
      <c r="P429" s="73"/>
      <c r="Q429" s="74"/>
      <c r="R429" s="74"/>
      <c r="S429" s="84"/>
      <c r="T429" s="84"/>
      <c r="U429" s="84"/>
      <c r="V429" s="84"/>
      <c r="W429" s="50"/>
      <c r="X429" s="50"/>
      <c r="Y429" s="50"/>
      <c r="Z429" s="50"/>
      <c r="AA429" s="49"/>
      <c r="AB429" s="69">
        <v>429</v>
      </c>
      <c r="AC42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29" s="70"/>
      <c r="AE429" s="76">
        <v>0</v>
      </c>
      <c r="AF429" s="76">
        <v>959</v>
      </c>
      <c r="AG429" s="76">
        <v>3820</v>
      </c>
      <c r="AH429" s="76">
        <v>0</v>
      </c>
      <c r="AI429" s="76"/>
      <c r="AJ429" s="76"/>
      <c r="AK429" s="76" t="s">
        <v>10371</v>
      </c>
      <c r="AL429" s="76"/>
      <c r="AM429" s="76"/>
      <c r="AN429" s="78">
        <v>43678.373564814814</v>
      </c>
      <c r="AO429" s="76" t="s">
        <v>14075</v>
      </c>
      <c r="AP429" s="82" t="s">
        <v>14502</v>
      </c>
      <c r="AQ429" s="76" t="s">
        <v>66</v>
      </c>
      <c r="AR429" s="2"/>
      <c r="AS429" s="3"/>
      <c r="AT429" s="3"/>
      <c r="AU429" s="3"/>
      <c r="AV429" s="3"/>
    </row>
    <row r="430" spans="1:48" ht="41.45" customHeight="1" x14ac:dyDescent="0.25">
      <c r="A430" s="62" t="s">
        <v>433</v>
      </c>
      <c r="C430" s="63"/>
      <c r="D430" s="63"/>
      <c r="E430" s="64"/>
      <c r="F430" s="66"/>
      <c r="G430" s="100" t="s">
        <v>12442</v>
      </c>
      <c r="H430" s="63"/>
      <c r="I430" s="67"/>
      <c r="J430" s="68"/>
      <c r="K430" s="68"/>
      <c r="L430" s="67" t="s">
        <v>16593</v>
      </c>
      <c r="M430" s="71"/>
      <c r="N430" s="72">
        <v>3421.224609375</v>
      </c>
      <c r="O430" s="72">
        <v>2909.79931640625</v>
      </c>
      <c r="P430" s="73"/>
      <c r="Q430" s="74"/>
      <c r="R430" s="74"/>
      <c r="S430" s="84"/>
      <c r="T430" s="84"/>
      <c r="U430" s="84"/>
      <c r="V430" s="84"/>
      <c r="W430" s="50"/>
      <c r="X430" s="50"/>
      <c r="Y430" s="50"/>
      <c r="Z430" s="50"/>
      <c r="AA430" s="49"/>
      <c r="AB430" s="69">
        <v>430</v>
      </c>
      <c r="AC43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30" s="70"/>
      <c r="AE430" s="76">
        <v>97</v>
      </c>
      <c r="AF430" s="76">
        <v>639</v>
      </c>
      <c r="AG430" s="76">
        <v>84333</v>
      </c>
      <c r="AH430" s="76">
        <v>696</v>
      </c>
      <c r="AI430" s="76"/>
      <c r="AJ430" s="76" t="s">
        <v>8901</v>
      </c>
      <c r="AK430" s="76" t="s">
        <v>10588</v>
      </c>
      <c r="AL430" s="76"/>
      <c r="AM430" s="76"/>
      <c r="AN430" s="78">
        <v>43078.723912037036</v>
      </c>
      <c r="AO430" s="76" t="s">
        <v>14075</v>
      </c>
      <c r="AP430" s="82" t="s">
        <v>14503</v>
      </c>
      <c r="AQ430" s="76" t="s">
        <v>66</v>
      </c>
      <c r="AR430" s="2"/>
      <c r="AS430" s="3"/>
      <c r="AT430" s="3"/>
      <c r="AU430" s="3"/>
      <c r="AV430" s="3"/>
    </row>
    <row r="431" spans="1:48" ht="41.45" customHeight="1" x14ac:dyDescent="0.25">
      <c r="A431" s="62" t="s">
        <v>434</v>
      </c>
      <c r="C431" s="63"/>
      <c r="D431" s="63"/>
      <c r="E431" s="64"/>
      <c r="F431" s="66"/>
      <c r="G431" s="100" t="s">
        <v>12443</v>
      </c>
      <c r="H431" s="63"/>
      <c r="I431" s="67"/>
      <c r="J431" s="68"/>
      <c r="K431" s="68"/>
      <c r="L431" s="67" t="s">
        <v>16594</v>
      </c>
      <c r="M431" s="71"/>
      <c r="N431" s="72">
        <v>8779.65234375</v>
      </c>
      <c r="O431" s="72">
        <v>4716.685546875</v>
      </c>
      <c r="P431" s="73"/>
      <c r="Q431" s="74"/>
      <c r="R431" s="74"/>
      <c r="S431" s="84"/>
      <c r="T431" s="84"/>
      <c r="U431" s="84"/>
      <c r="V431" s="84"/>
      <c r="W431" s="50"/>
      <c r="X431" s="50"/>
      <c r="Y431" s="50"/>
      <c r="Z431" s="50"/>
      <c r="AA431" s="49"/>
      <c r="AB431" s="69">
        <v>431</v>
      </c>
      <c r="AC43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31" s="70"/>
      <c r="AE431" s="76">
        <v>78</v>
      </c>
      <c r="AF431" s="76">
        <v>10</v>
      </c>
      <c r="AG431" s="76">
        <v>500</v>
      </c>
      <c r="AH431" s="76">
        <v>182</v>
      </c>
      <c r="AI431" s="76"/>
      <c r="AJ431" s="76" t="s">
        <v>8902</v>
      </c>
      <c r="AK431" s="76"/>
      <c r="AL431" s="76"/>
      <c r="AM431" s="76"/>
      <c r="AN431" s="78">
        <v>43044.892430555556</v>
      </c>
      <c r="AO431" s="76" t="s">
        <v>14075</v>
      </c>
      <c r="AP431" s="82" t="s">
        <v>14504</v>
      </c>
      <c r="AQ431" s="76" t="s">
        <v>66</v>
      </c>
      <c r="AR431" s="2"/>
      <c r="AS431" s="3"/>
      <c r="AT431" s="3"/>
      <c r="AU431" s="3"/>
      <c r="AV431" s="3"/>
    </row>
    <row r="432" spans="1:48" ht="41.45" customHeight="1" x14ac:dyDescent="0.25">
      <c r="A432" s="62" t="s">
        <v>1832</v>
      </c>
      <c r="C432" s="63"/>
      <c r="D432" s="63"/>
      <c r="E432" s="64"/>
      <c r="F432" s="66"/>
      <c r="G432" s="100" t="s">
        <v>12444</v>
      </c>
      <c r="H432" s="63"/>
      <c r="I432" s="67"/>
      <c r="J432" s="68"/>
      <c r="K432" s="68"/>
      <c r="L432" s="67" t="s">
        <v>16595</v>
      </c>
      <c r="M432" s="71"/>
      <c r="N432" s="72">
        <v>9331.6923828125</v>
      </c>
      <c r="O432" s="72">
        <v>5254.55810546875</v>
      </c>
      <c r="P432" s="73"/>
      <c r="Q432" s="74"/>
      <c r="R432" s="74"/>
      <c r="S432" s="84"/>
      <c r="T432" s="84"/>
      <c r="U432" s="84"/>
      <c r="V432" s="84"/>
      <c r="W432" s="50"/>
      <c r="X432" s="50"/>
      <c r="Y432" s="50"/>
      <c r="Z432" s="50"/>
      <c r="AA432" s="49"/>
      <c r="AB432" s="69">
        <v>432</v>
      </c>
      <c r="AC43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32" s="70"/>
      <c r="AE432" s="76">
        <v>3565</v>
      </c>
      <c r="AF432" s="76">
        <v>698352</v>
      </c>
      <c r="AG432" s="76">
        <v>4892</v>
      </c>
      <c r="AH432" s="76">
        <v>70669</v>
      </c>
      <c r="AI432" s="76"/>
      <c r="AJ432" s="76" t="s">
        <v>8903</v>
      </c>
      <c r="AK432" s="76" t="s">
        <v>10589</v>
      </c>
      <c r="AL432" s="82" t="s">
        <v>11491</v>
      </c>
      <c r="AM432" s="76"/>
      <c r="AN432" s="78">
        <v>40569.014039351852</v>
      </c>
      <c r="AO432" s="76" t="s">
        <v>14075</v>
      </c>
      <c r="AP432" s="82" t="s">
        <v>14505</v>
      </c>
      <c r="AQ432" s="76" t="s">
        <v>65</v>
      </c>
      <c r="AR432" s="2"/>
      <c r="AS432" s="3"/>
      <c r="AT432" s="3"/>
      <c r="AU432" s="3"/>
      <c r="AV432" s="3"/>
    </row>
    <row r="433" spans="1:48" ht="41.45" customHeight="1" x14ac:dyDescent="0.25">
      <c r="A433" s="62" t="s">
        <v>1833</v>
      </c>
      <c r="C433" s="63"/>
      <c r="D433" s="63"/>
      <c r="E433" s="64"/>
      <c r="F433" s="66"/>
      <c r="G433" s="100" t="s">
        <v>12445</v>
      </c>
      <c r="H433" s="63"/>
      <c r="I433" s="67"/>
      <c r="J433" s="68"/>
      <c r="K433" s="68"/>
      <c r="L433" s="67" t="s">
        <v>16596</v>
      </c>
      <c r="M433" s="71"/>
      <c r="N433" s="72">
        <v>9354.2373046875</v>
      </c>
      <c r="O433" s="72">
        <v>7309.06396484375</v>
      </c>
      <c r="P433" s="73"/>
      <c r="Q433" s="74"/>
      <c r="R433" s="74"/>
      <c r="S433" s="84"/>
      <c r="T433" s="84"/>
      <c r="U433" s="84"/>
      <c r="V433" s="84"/>
      <c r="W433" s="50"/>
      <c r="X433" s="50"/>
      <c r="Y433" s="50"/>
      <c r="Z433" s="50"/>
      <c r="AA433" s="49"/>
      <c r="AB433" s="69">
        <v>433</v>
      </c>
      <c r="AC43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33" s="70"/>
      <c r="AE433" s="76">
        <v>27</v>
      </c>
      <c r="AF433" s="76">
        <v>10</v>
      </c>
      <c r="AG433" s="76">
        <v>324</v>
      </c>
      <c r="AH433" s="76">
        <v>343</v>
      </c>
      <c r="AI433" s="76"/>
      <c r="AJ433" s="76" t="s">
        <v>8904</v>
      </c>
      <c r="AK433" s="76"/>
      <c r="AL433" s="82" t="s">
        <v>11492</v>
      </c>
      <c r="AM433" s="76"/>
      <c r="AN433" s="78">
        <v>43458.820763888885</v>
      </c>
      <c r="AO433" s="76" t="s">
        <v>14075</v>
      </c>
      <c r="AP433" s="82" t="s">
        <v>14506</v>
      </c>
      <c r="AQ433" s="76" t="s">
        <v>65</v>
      </c>
      <c r="AR433" s="2"/>
      <c r="AS433" s="3"/>
      <c r="AT433" s="3"/>
      <c r="AU433" s="3"/>
      <c r="AV433" s="3"/>
    </row>
    <row r="434" spans="1:48" ht="41.45" customHeight="1" x14ac:dyDescent="0.25">
      <c r="A434" s="62" t="s">
        <v>435</v>
      </c>
      <c r="C434" s="63"/>
      <c r="D434" s="63"/>
      <c r="E434" s="64"/>
      <c r="F434" s="66"/>
      <c r="G434" s="100" t="s">
        <v>12446</v>
      </c>
      <c r="H434" s="63"/>
      <c r="I434" s="67"/>
      <c r="J434" s="68"/>
      <c r="K434" s="68"/>
      <c r="L434" s="67" t="s">
        <v>16597</v>
      </c>
      <c r="M434" s="71"/>
      <c r="N434" s="72">
        <v>6987.412109375</v>
      </c>
      <c r="O434" s="72">
        <v>4275.2890625</v>
      </c>
      <c r="P434" s="73"/>
      <c r="Q434" s="74"/>
      <c r="R434" s="74"/>
      <c r="S434" s="84"/>
      <c r="T434" s="84"/>
      <c r="U434" s="84"/>
      <c r="V434" s="84"/>
      <c r="W434" s="50"/>
      <c r="X434" s="50"/>
      <c r="Y434" s="50"/>
      <c r="Z434" s="50"/>
      <c r="AA434" s="49"/>
      <c r="AB434" s="69">
        <v>434</v>
      </c>
      <c r="AC43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34" s="70"/>
      <c r="AE434" s="76">
        <v>802</v>
      </c>
      <c r="AF434" s="76">
        <v>109</v>
      </c>
      <c r="AG434" s="76">
        <v>156072</v>
      </c>
      <c r="AH434" s="76">
        <v>4644</v>
      </c>
      <c r="AI434" s="76"/>
      <c r="AJ434" s="76" t="s">
        <v>8905</v>
      </c>
      <c r="AK434" s="76" t="s">
        <v>10590</v>
      </c>
      <c r="AL434" s="76"/>
      <c r="AM434" s="76"/>
      <c r="AN434" s="78">
        <v>42137.872083333335</v>
      </c>
      <c r="AO434" s="76" t="s">
        <v>14075</v>
      </c>
      <c r="AP434" s="82" t="s">
        <v>14507</v>
      </c>
      <c r="AQ434" s="76" t="s">
        <v>66</v>
      </c>
      <c r="AR434" s="2"/>
      <c r="AS434" s="3"/>
      <c r="AT434" s="3"/>
      <c r="AU434" s="3"/>
      <c r="AV434" s="3"/>
    </row>
    <row r="435" spans="1:48" ht="41.45" customHeight="1" x14ac:dyDescent="0.25">
      <c r="A435" s="62" t="s">
        <v>436</v>
      </c>
      <c r="C435" s="63"/>
      <c r="D435" s="63"/>
      <c r="E435" s="64"/>
      <c r="F435" s="66"/>
      <c r="G435" s="100" t="s">
        <v>12447</v>
      </c>
      <c r="H435" s="63"/>
      <c r="I435" s="67"/>
      <c r="J435" s="68"/>
      <c r="K435" s="68"/>
      <c r="L435" s="67" t="s">
        <v>16598</v>
      </c>
      <c r="M435" s="71"/>
      <c r="N435" s="72">
        <v>4402.3974609375</v>
      </c>
      <c r="O435" s="72">
        <v>6785.3466796875</v>
      </c>
      <c r="P435" s="73"/>
      <c r="Q435" s="74"/>
      <c r="R435" s="74"/>
      <c r="S435" s="84"/>
      <c r="T435" s="84"/>
      <c r="U435" s="84"/>
      <c r="V435" s="84"/>
      <c r="W435" s="50"/>
      <c r="X435" s="50"/>
      <c r="Y435" s="50"/>
      <c r="Z435" s="50"/>
      <c r="AA435" s="49"/>
      <c r="AB435" s="69">
        <v>435</v>
      </c>
      <c r="AC43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35" s="70"/>
      <c r="AE435" s="76">
        <v>420</v>
      </c>
      <c r="AF435" s="76">
        <v>132</v>
      </c>
      <c r="AG435" s="76">
        <v>1006</v>
      </c>
      <c r="AH435" s="76">
        <v>10524</v>
      </c>
      <c r="AI435" s="76"/>
      <c r="AJ435" s="76" t="s">
        <v>8906</v>
      </c>
      <c r="AK435" s="76"/>
      <c r="AL435" s="76"/>
      <c r="AM435" s="76"/>
      <c r="AN435" s="78">
        <v>44021.231689814813</v>
      </c>
      <c r="AO435" s="76" t="s">
        <v>14075</v>
      </c>
      <c r="AP435" s="82" t="s">
        <v>14508</v>
      </c>
      <c r="AQ435" s="76" t="s">
        <v>66</v>
      </c>
      <c r="AR435" s="2"/>
      <c r="AS435" s="3"/>
      <c r="AT435" s="3"/>
      <c r="AU435" s="3"/>
      <c r="AV435" s="3"/>
    </row>
    <row r="436" spans="1:48" ht="41.45" customHeight="1" x14ac:dyDescent="0.25">
      <c r="A436" s="62" t="s">
        <v>1834</v>
      </c>
      <c r="C436" s="63"/>
      <c r="D436" s="63"/>
      <c r="E436" s="64"/>
      <c r="F436" s="66"/>
      <c r="G436" s="100" t="s">
        <v>12448</v>
      </c>
      <c r="H436" s="63"/>
      <c r="I436" s="67"/>
      <c r="J436" s="68"/>
      <c r="K436" s="68"/>
      <c r="L436" s="67" t="s">
        <v>16599</v>
      </c>
      <c r="M436" s="71"/>
      <c r="N436" s="72">
        <v>2492.238525390625</v>
      </c>
      <c r="O436" s="72">
        <v>7804.30126953125</v>
      </c>
      <c r="P436" s="73"/>
      <c r="Q436" s="74"/>
      <c r="R436" s="74"/>
      <c r="S436" s="84"/>
      <c r="T436" s="84"/>
      <c r="U436" s="84"/>
      <c r="V436" s="84"/>
      <c r="W436" s="50"/>
      <c r="X436" s="50"/>
      <c r="Y436" s="50"/>
      <c r="Z436" s="50"/>
      <c r="AA436" s="49"/>
      <c r="AB436" s="69">
        <v>436</v>
      </c>
      <c r="AC43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36" s="70"/>
      <c r="AE436" s="76">
        <v>194</v>
      </c>
      <c r="AF436" s="76">
        <v>135</v>
      </c>
      <c r="AG436" s="76">
        <v>7405</v>
      </c>
      <c r="AH436" s="76">
        <v>1696</v>
      </c>
      <c r="AI436" s="76"/>
      <c r="AJ436" s="76" t="s">
        <v>8907</v>
      </c>
      <c r="AK436" s="76" t="s">
        <v>10591</v>
      </c>
      <c r="AL436" s="82" t="s">
        <v>11493</v>
      </c>
      <c r="AM436" s="76"/>
      <c r="AN436" s="78">
        <v>40068.703460648147</v>
      </c>
      <c r="AO436" s="76" t="s">
        <v>14075</v>
      </c>
      <c r="AP436" s="82" t="s">
        <v>14509</v>
      </c>
      <c r="AQ436" s="76" t="s">
        <v>65</v>
      </c>
      <c r="AR436" s="2"/>
      <c r="AS436" s="3"/>
      <c r="AT436" s="3"/>
      <c r="AU436" s="3"/>
      <c r="AV436" s="3"/>
    </row>
    <row r="437" spans="1:48" ht="41.45" customHeight="1" x14ac:dyDescent="0.25">
      <c r="A437" s="62" t="s">
        <v>1835</v>
      </c>
      <c r="C437" s="63"/>
      <c r="D437" s="63"/>
      <c r="E437" s="64"/>
      <c r="F437" s="66"/>
      <c r="G437" s="100" t="s">
        <v>12449</v>
      </c>
      <c r="H437" s="63"/>
      <c r="I437" s="67"/>
      <c r="J437" s="68"/>
      <c r="K437" s="68"/>
      <c r="L437" s="67" t="s">
        <v>16600</v>
      </c>
      <c r="M437" s="71"/>
      <c r="N437" s="72">
        <v>6053.43017578125</v>
      </c>
      <c r="O437" s="72">
        <v>9447.51953125</v>
      </c>
      <c r="P437" s="73"/>
      <c r="Q437" s="74"/>
      <c r="R437" s="74"/>
      <c r="S437" s="84"/>
      <c r="T437" s="84"/>
      <c r="U437" s="84"/>
      <c r="V437" s="84"/>
      <c r="W437" s="50"/>
      <c r="X437" s="50"/>
      <c r="Y437" s="50"/>
      <c r="Z437" s="50"/>
      <c r="AA437" s="49"/>
      <c r="AB437" s="69">
        <v>437</v>
      </c>
      <c r="AC43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37" s="70"/>
      <c r="AE437" s="76">
        <v>455</v>
      </c>
      <c r="AF437" s="76">
        <v>53</v>
      </c>
      <c r="AG437" s="76">
        <v>5061</v>
      </c>
      <c r="AH437" s="76">
        <v>24987</v>
      </c>
      <c r="AI437" s="76"/>
      <c r="AJ437" s="76"/>
      <c r="AK437" s="76"/>
      <c r="AL437" s="76"/>
      <c r="AM437" s="76"/>
      <c r="AN437" s="78">
        <v>43500.043391203704</v>
      </c>
      <c r="AO437" s="76" t="s">
        <v>14075</v>
      </c>
      <c r="AP437" s="82" t="s">
        <v>14510</v>
      </c>
      <c r="AQ437" s="76" t="s">
        <v>65</v>
      </c>
      <c r="AR437" s="2"/>
      <c r="AS437" s="3"/>
      <c r="AT437" s="3"/>
      <c r="AU437" s="3"/>
      <c r="AV437" s="3"/>
    </row>
    <row r="438" spans="1:48" ht="41.45" customHeight="1" x14ac:dyDescent="0.25">
      <c r="A438" s="62" t="s">
        <v>1836</v>
      </c>
      <c r="C438" s="63"/>
      <c r="D438" s="63"/>
      <c r="E438" s="64"/>
      <c r="F438" s="66"/>
      <c r="G438" s="100" t="s">
        <v>12450</v>
      </c>
      <c r="H438" s="63"/>
      <c r="I438" s="67"/>
      <c r="J438" s="68"/>
      <c r="K438" s="68"/>
      <c r="L438" s="67" t="s">
        <v>16601</v>
      </c>
      <c r="M438" s="71"/>
      <c r="N438" s="72">
        <v>6272.7158203125</v>
      </c>
      <c r="O438" s="72">
        <v>6836.56982421875</v>
      </c>
      <c r="P438" s="73"/>
      <c r="Q438" s="74"/>
      <c r="R438" s="74"/>
      <c r="S438" s="84"/>
      <c r="T438" s="84"/>
      <c r="U438" s="84"/>
      <c r="V438" s="84"/>
      <c r="W438" s="50"/>
      <c r="X438" s="50"/>
      <c r="Y438" s="50"/>
      <c r="Z438" s="50"/>
      <c r="AA438" s="49"/>
      <c r="AB438" s="69">
        <v>438</v>
      </c>
      <c r="AC43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38" s="70"/>
      <c r="AE438" s="76">
        <v>142</v>
      </c>
      <c r="AF438" s="76">
        <v>934566</v>
      </c>
      <c r="AG438" s="76">
        <v>7461</v>
      </c>
      <c r="AH438" s="76">
        <v>424</v>
      </c>
      <c r="AI438" s="76"/>
      <c r="AJ438" s="76" t="s">
        <v>8908</v>
      </c>
      <c r="AK438" s="76" t="s">
        <v>10351</v>
      </c>
      <c r="AL438" s="82" t="s">
        <v>11494</v>
      </c>
      <c r="AM438" s="76"/>
      <c r="AN438" s="78">
        <v>40206.984259259261</v>
      </c>
      <c r="AO438" s="76" t="s">
        <v>14075</v>
      </c>
      <c r="AP438" s="82" t="s">
        <v>14511</v>
      </c>
      <c r="AQ438" s="76" t="s">
        <v>65</v>
      </c>
      <c r="AR438" s="2"/>
      <c r="AS438" s="3"/>
      <c r="AT438" s="3"/>
      <c r="AU438" s="3"/>
      <c r="AV438" s="3"/>
    </row>
    <row r="439" spans="1:48" ht="41.45" customHeight="1" x14ac:dyDescent="0.25">
      <c r="A439" s="62" t="s">
        <v>437</v>
      </c>
      <c r="C439" s="63"/>
      <c r="D439" s="63"/>
      <c r="E439" s="64"/>
      <c r="F439" s="66"/>
      <c r="G439" s="100" t="s">
        <v>12451</v>
      </c>
      <c r="H439" s="63"/>
      <c r="I439" s="67"/>
      <c r="J439" s="68"/>
      <c r="K439" s="68"/>
      <c r="L439" s="67" t="s">
        <v>16602</v>
      </c>
      <c r="M439" s="71"/>
      <c r="N439" s="72">
        <v>4046.433837890625</v>
      </c>
      <c r="O439" s="72">
        <v>7745.65380859375</v>
      </c>
      <c r="P439" s="73"/>
      <c r="Q439" s="74"/>
      <c r="R439" s="74"/>
      <c r="S439" s="84"/>
      <c r="T439" s="84"/>
      <c r="U439" s="84"/>
      <c r="V439" s="84"/>
      <c r="W439" s="50"/>
      <c r="X439" s="50"/>
      <c r="Y439" s="50"/>
      <c r="Z439" s="50"/>
      <c r="AA439" s="49"/>
      <c r="AB439" s="69">
        <v>439</v>
      </c>
      <c r="AC43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39" s="70"/>
      <c r="AE439" s="76">
        <v>79</v>
      </c>
      <c r="AF439" s="76">
        <v>325</v>
      </c>
      <c r="AG439" s="76">
        <v>33765</v>
      </c>
      <c r="AH439" s="76">
        <v>13230</v>
      </c>
      <c r="AI439" s="76"/>
      <c r="AJ439" s="76" t="s">
        <v>8909</v>
      </c>
      <c r="AK439" s="76" t="s">
        <v>10592</v>
      </c>
      <c r="AL439" s="76"/>
      <c r="AM439" s="76"/>
      <c r="AN439" s="78">
        <v>42288.004814814813</v>
      </c>
      <c r="AO439" s="76" t="s">
        <v>14075</v>
      </c>
      <c r="AP439" s="82" t="s">
        <v>14512</v>
      </c>
      <c r="AQ439" s="76" t="s">
        <v>66</v>
      </c>
      <c r="AR439" s="2"/>
      <c r="AS439" s="3"/>
      <c r="AT439" s="3"/>
      <c r="AU439" s="3"/>
      <c r="AV439" s="3"/>
    </row>
    <row r="440" spans="1:48" ht="41.45" customHeight="1" x14ac:dyDescent="0.25">
      <c r="A440" s="62" t="s">
        <v>1837</v>
      </c>
      <c r="C440" s="63"/>
      <c r="D440" s="63"/>
      <c r="E440" s="64"/>
      <c r="F440" s="66"/>
      <c r="G440" s="100" t="s">
        <v>12452</v>
      </c>
      <c r="H440" s="63"/>
      <c r="I440" s="67"/>
      <c r="J440" s="68"/>
      <c r="K440" s="68"/>
      <c r="L440" s="67" t="s">
        <v>16603</v>
      </c>
      <c r="M440" s="71"/>
      <c r="N440" s="72">
        <v>5304.451171875</v>
      </c>
      <c r="O440" s="72">
        <v>8760.365234375</v>
      </c>
      <c r="P440" s="73"/>
      <c r="Q440" s="74"/>
      <c r="R440" s="74"/>
      <c r="S440" s="84"/>
      <c r="T440" s="84"/>
      <c r="U440" s="84"/>
      <c r="V440" s="84"/>
      <c r="W440" s="50"/>
      <c r="X440" s="50"/>
      <c r="Y440" s="50"/>
      <c r="Z440" s="50"/>
      <c r="AA440" s="49"/>
      <c r="AB440" s="69">
        <v>440</v>
      </c>
      <c r="AC44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40" s="70"/>
      <c r="AE440" s="76">
        <v>433</v>
      </c>
      <c r="AF440" s="76">
        <v>65</v>
      </c>
      <c r="AG440" s="76">
        <v>1924</v>
      </c>
      <c r="AH440" s="76">
        <v>3823</v>
      </c>
      <c r="AI440" s="76"/>
      <c r="AJ440" s="76" t="s">
        <v>8910</v>
      </c>
      <c r="AK440" s="76" t="s">
        <v>10593</v>
      </c>
      <c r="AL440" s="76"/>
      <c r="AM440" s="76"/>
      <c r="AN440" s="78">
        <v>43841.239282407405</v>
      </c>
      <c r="AO440" s="76" t="s">
        <v>14075</v>
      </c>
      <c r="AP440" s="82" t="s">
        <v>14513</v>
      </c>
      <c r="AQ440" s="76" t="s">
        <v>65</v>
      </c>
      <c r="AR440" s="2"/>
      <c r="AS440" s="3"/>
      <c r="AT440" s="3"/>
      <c r="AU440" s="3"/>
      <c r="AV440" s="3"/>
    </row>
    <row r="441" spans="1:48" ht="41.45" customHeight="1" x14ac:dyDescent="0.25">
      <c r="A441" s="62" t="s">
        <v>438</v>
      </c>
      <c r="C441" s="63"/>
      <c r="D441" s="63"/>
      <c r="E441" s="64"/>
      <c r="F441" s="66"/>
      <c r="G441" s="100" t="s">
        <v>12453</v>
      </c>
      <c r="H441" s="63"/>
      <c r="I441" s="67"/>
      <c r="J441" s="68"/>
      <c r="K441" s="68"/>
      <c r="L441" s="67" t="s">
        <v>16604</v>
      </c>
      <c r="M441" s="71"/>
      <c r="N441" s="72">
        <v>5513.80322265625</v>
      </c>
      <c r="O441" s="72">
        <v>9646.025390625</v>
      </c>
      <c r="P441" s="73"/>
      <c r="Q441" s="74"/>
      <c r="R441" s="74"/>
      <c r="S441" s="84"/>
      <c r="T441" s="84"/>
      <c r="U441" s="84"/>
      <c r="V441" s="84"/>
      <c r="W441" s="50"/>
      <c r="X441" s="50"/>
      <c r="Y441" s="50"/>
      <c r="Z441" s="50"/>
      <c r="AA441" s="49"/>
      <c r="AB441" s="69">
        <v>441</v>
      </c>
      <c r="AC44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41" s="70"/>
      <c r="AE441" s="76">
        <v>3</v>
      </c>
      <c r="AF441" s="76">
        <v>1468</v>
      </c>
      <c r="AG441" s="76">
        <v>263018</v>
      </c>
      <c r="AH441" s="76">
        <v>0</v>
      </c>
      <c r="AI441" s="76"/>
      <c r="AJ441" s="76" t="s">
        <v>8911</v>
      </c>
      <c r="AK441" s="76"/>
      <c r="AL441" s="82" t="s">
        <v>11495</v>
      </c>
      <c r="AM441" s="76"/>
      <c r="AN441" s="78">
        <v>41708.540995370371</v>
      </c>
      <c r="AO441" s="76" t="s">
        <v>14075</v>
      </c>
      <c r="AP441" s="82" t="s">
        <v>14514</v>
      </c>
      <c r="AQ441" s="76" t="s">
        <v>66</v>
      </c>
      <c r="AR441" s="2"/>
      <c r="AS441" s="3"/>
      <c r="AT441" s="3"/>
      <c r="AU441" s="3"/>
      <c r="AV441" s="3"/>
    </row>
    <row r="442" spans="1:48" ht="41.45" customHeight="1" x14ac:dyDescent="0.25">
      <c r="A442" s="62" t="s">
        <v>439</v>
      </c>
      <c r="C442" s="63"/>
      <c r="D442" s="63"/>
      <c r="E442" s="64"/>
      <c r="F442" s="66"/>
      <c r="G442" s="100" t="s">
        <v>12454</v>
      </c>
      <c r="H442" s="63"/>
      <c r="I442" s="67"/>
      <c r="J442" s="68"/>
      <c r="K442" s="68"/>
      <c r="L442" s="67" t="s">
        <v>16605</v>
      </c>
      <c r="M442" s="71"/>
      <c r="N442" s="72">
        <v>8594.51171875</v>
      </c>
      <c r="O442" s="72">
        <v>6705.43603515625</v>
      </c>
      <c r="P442" s="73"/>
      <c r="Q442" s="74"/>
      <c r="R442" s="74"/>
      <c r="S442" s="84"/>
      <c r="T442" s="84"/>
      <c r="U442" s="84"/>
      <c r="V442" s="84"/>
      <c r="W442" s="50"/>
      <c r="X442" s="50"/>
      <c r="Y442" s="50"/>
      <c r="Z442" s="50"/>
      <c r="AA442" s="49"/>
      <c r="AB442" s="69">
        <v>442</v>
      </c>
      <c r="AC44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42" s="70"/>
      <c r="AE442" s="76">
        <v>52</v>
      </c>
      <c r="AF442" s="76">
        <v>5</v>
      </c>
      <c r="AG442" s="76">
        <v>89</v>
      </c>
      <c r="AH442" s="76">
        <v>428</v>
      </c>
      <c r="AI442" s="76"/>
      <c r="AJ442" s="76" t="s">
        <v>8912</v>
      </c>
      <c r="AK442" s="76"/>
      <c r="AL442" s="76"/>
      <c r="AM442" s="76"/>
      <c r="AN442" s="78">
        <v>44046.879918981482</v>
      </c>
      <c r="AO442" s="76" t="s">
        <v>14075</v>
      </c>
      <c r="AP442" s="82" t="s">
        <v>14515</v>
      </c>
      <c r="AQ442" s="76" t="s">
        <v>66</v>
      </c>
      <c r="AR442" s="2"/>
      <c r="AS442" s="3"/>
      <c r="AT442" s="3"/>
      <c r="AU442" s="3"/>
      <c r="AV442" s="3"/>
    </row>
    <row r="443" spans="1:48" ht="41.45" customHeight="1" x14ac:dyDescent="0.25">
      <c r="A443" s="62" t="s">
        <v>440</v>
      </c>
      <c r="C443" s="63"/>
      <c r="D443" s="63"/>
      <c r="E443" s="64"/>
      <c r="F443" s="66"/>
      <c r="G443" s="100" t="s">
        <v>12455</v>
      </c>
      <c r="H443" s="63"/>
      <c r="I443" s="67"/>
      <c r="J443" s="68"/>
      <c r="K443" s="68"/>
      <c r="L443" s="67" t="s">
        <v>16606</v>
      </c>
      <c r="M443" s="71"/>
      <c r="N443" s="72">
        <v>2742.897705078125</v>
      </c>
      <c r="O443" s="72">
        <v>8331.17578125</v>
      </c>
      <c r="P443" s="73"/>
      <c r="Q443" s="74"/>
      <c r="R443" s="74"/>
      <c r="S443" s="84"/>
      <c r="T443" s="84"/>
      <c r="U443" s="84"/>
      <c r="V443" s="84"/>
      <c r="W443" s="50"/>
      <c r="X443" s="50"/>
      <c r="Y443" s="50"/>
      <c r="Z443" s="50"/>
      <c r="AA443" s="49"/>
      <c r="AB443" s="69">
        <v>443</v>
      </c>
      <c r="AC44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43" s="70"/>
      <c r="AE443" s="76">
        <v>1288</v>
      </c>
      <c r="AF443" s="76">
        <v>178</v>
      </c>
      <c r="AG443" s="76">
        <v>32182</v>
      </c>
      <c r="AH443" s="76">
        <v>57147</v>
      </c>
      <c r="AI443" s="76"/>
      <c r="AJ443" s="76" t="s">
        <v>8913</v>
      </c>
      <c r="AK443" s="76" t="s">
        <v>10594</v>
      </c>
      <c r="AL443" s="82" t="s">
        <v>11496</v>
      </c>
      <c r="AM443" s="76"/>
      <c r="AN443" s="78">
        <v>43186.532534722224</v>
      </c>
      <c r="AO443" s="76" t="s">
        <v>14075</v>
      </c>
      <c r="AP443" s="82" t="s">
        <v>14516</v>
      </c>
      <c r="AQ443" s="76" t="s">
        <v>66</v>
      </c>
      <c r="AR443" s="2"/>
      <c r="AS443" s="3"/>
      <c r="AT443" s="3"/>
      <c r="AU443" s="3"/>
      <c r="AV443" s="3"/>
    </row>
    <row r="444" spans="1:48" ht="41.45" customHeight="1" x14ac:dyDescent="0.25">
      <c r="A444" s="62" t="s">
        <v>1479</v>
      </c>
      <c r="C444" s="63"/>
      <c r="D444" s="63"/>
      <c r="E444" s="64"/>
      <c r="F444" s="66"/>
      <c r="G444" s="100" t="s">
        <v>12456</v>
      </c>
      <c r="H444" s="63"/>
      <c r="I444" s="67"/>
      <c r="J444" s="68"/>
      <c r="K444" s="68"/>
      <c r="L444" s="67" t="s">
        <v>16607</v>
      </c>
      <c r="M444" s="71"/>
      <c r="N444" s="72">
        <v>5699.51953125</v>
      </c>
      <c r="O444" s="72">
        <v>6432.01220703125</v>
      </c>
      <c r="P444" s="73"/>
      <c r="Q444" s="74"/>
      <c r="R444" s="74"/>
      <c r="S444" s="84"/>
      <c r="T444" s="84"/>
      <c r="U444" s="84"/>
      <c r="V444" s="84"/>
      <c r="W444" s="50"/>
      <c r="X444" s="50"/>
      <c r="Y444" s="50"/>
      <c r="Z444" s="50"/>
      <c r="AA444" s="49"/>
      <c r="AB444" s="69">
        <v>444</v>
      </c>
      <c r="AC44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44" s="70"/>
      <c r="AE444" s="76">
        <v>4975</v>
      </c>
      <c r="AF444" s="76">
        <v>2613</v>
      </c>
      <c r="AG444" s="76">
        <v>3273</v>
      </c>
      <c r="AH444" s="76">
        <v>25178</v>
      </c>
      <c r="AI444" s="76"/>
      <c r="AJ444" s="76" t="s">
        <v>8914</v>
      </c>
      <c r="AK444" s="76" t="s">
        <v>10499</v>
      </c>
      <c r="AL444" s="82" t="s">
        <v>11497</v>
      </c>
      <c r="AM444" s="76"/>
      <c r="AN444" s="78">
        <v>43108.411886574075</v>
      </c>
      <c r="AO444" s="76" t="s">
        <v>14075</v>
      </c>
      <c r="AP444" s="82" t="s">
        <v>14517</v>
      </c>
      <c r="AQ444" s="76" t="s">
        <v>66</v>
      </c>
      <c r="AR444" s="2"/>
      <c r="AS444" s="3"/>
      <c r="AT444" s="3"/>
      <c r="AU444" s="3"/>
      <c r="AV444" s="3"/>
    </row>
    <row r="445" spans="1:48" ht="41.45" customHeight="1" x14ac:dyDescent="0.25">
      <c r="A445" s="62" t="s">
        <v>441</v>
      </c>
      <c r="C445" s="63"/>
      <c r="D445" s="63"/>
      <c r="E445" s="64"/>
      <c r="F445" s="66"/>
      <c r="G445" s="100" t="s">
        <v>12457</v>
      </c>
      <c r="H445" s="63"/>
      <c r="I445" s="67"/>
      <c r="J445" s="68"/>
      <c r="K445" s="68"/>
      <c r="L445" s="67" t="s">
        <v>16608</v>
      </c>
      <c r="M445" s="71"/>
      <c r="N445" s="72">
        <v>4612.01025390625</v>
      </c>
      <c r="O445" s="72">
        <v>5570.22998046875</v>
      </c>
      <c r="P445" s="73"/>
      <c r="Q445" s="74"/>
      <c r="R445" s="74"/>
      <c r="S445" s="84"/>
      <c r="T445" s="84"/>
      <c r="U445" s="84"/>
      <c r="V445" s="84"/>
      <c r="W445" s="50"/>
      <c r="X445" s="50"/>
      <c r="Y445" s="50"/>
      <c r="Z445" s="50"/>
      <c r="AA445" s="49"/>
      <c r="AB445" s="69">
        <v>445</v>
      </c>
      <c r="AC44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45" s="70"/>
      <c r="AE445" s="76">
        <v>55</v>
      </c>
      <c r="AF445" s="76">
        <v>22</v>
      </c>
      <c r="AG445" s="76">
        <v>2528</v>
      </c>
      <c r="AH445" s="76">
        <v>2005</v>
      </c>
      <c r="AI445" s="76"/>
      <c r="AJ445" s="76" t="s">
        <v>8915</v>
      </c>
      <c r="AK445" s="76"/>
      <c r="AL445" s="76"/>
      <c r="AM445" s="76"/>
      <c r="AN445" s="78">
        <v>44269.952974537038</v>
      </c>
      <c r="AO445" s="76" t="s">
        <v>14075</v>
      </c>
      <c r="AP445" s="82" t="s">
        <v>14518</v>
      </c>
      <c r="AQ445" s="76" t="s">
        <v>66</v>
      </c>
      <c r="AR445" s="2"/>
      <c r="AS445" s="3"/>
      <c r="AT445" s="3"/>
      <c r="AU445" s="3"/>
      <c r="AV445" s="3"/>
    </row>
    <row r="446" spans="1:48" ht="41.45" customHeight="1" x14ac:dyDescent="0.25">
      <c r="A446" s="62" t="s">
        <v>1838</v>
      </c>
      <c r="C446" s="63"/>
      <c r="D446" s="63"/>
      <c r="E446" s="64"/>
      <c r="F446" s="66"/>
      <c r="G446" s="100" t="s">
        <v>12458</v>
      </c>
      <c r="H446" s="63"/>
      <c r="I446" s="67"/>
      <c r="J446" s="68"/>
      <c r="K446" s="68"/>
      <c r="L446" s="67" t="s">
        <v>16609</v>
      </c>
      <c r="M446" s="71"/>
      <c r="N446" s="72">
        <v>8118.0205078125</v>
      </c>
      <c r="O446" s="72">
        <v>5870.31298828125</v>
      </c>
      <c r="P446" s="73"/>
      <c r="Q446" s="74"/>
      <c r="R446" s="74"/>
      <c r="S446" s="84"/>
      <c r="T446" s="84"/>
      <c r="U446" s="84"/>
      <c r="V446" s="84"/>
      <c r="W446" s="50"/>
      <c r="X446" s="50"/>
      <c r="Y446" s="50"/>
      <c r="Z446" s="50"/>
      <c r="AA446" s="49"/>
      <c r="AB446" s="69">
        <v>446</v>
      </c>
      <c r="AC44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46" s="70"/>
      <c r="AE446" s="76">
        <v>2364</v>
      </c>
      <c r="AF446" s="76">
        <v>1070474</v>
      </c>
      <c r="AG446" s="76">
        <v>165318</v>
      </c>
      <c r="AH446" s="76">
        <v>9907</v>
      </c>
      <c r="AI446" s="76"/>
      <c r="AJ446" s="76" t="s">
        <v>8916</v>
      </c>
      <c r="AK446" s="76" t="s">
        <v>10595</v>
      </c>
      <c r="AL446" s="82" t="s">
        <v>11498</v>
      </c>
      <c r="AM446" s="76"/>
      <c r="AN446" s="78">
        <v>39785.190949074073</v>
      </c>
      <c r="AO446" s="76" t="s">
        <v>14075</v>
      </c>
      <c r="AP446" s="82" t="s">
        <v>14519</v>
      </c>
      <c r="AQ446" s="76" t="s">
        <v>65</v>
      </c>
      <c r="AR446" s="2"/>
      <c r="AS446" s="3"/>
      <c r="AT446" s="3"/>
      <c r="AU446" s="3"/>
      <c r="AV446" s="3"/>
    </row>
    <row r="447" spans="1:48" ht="41.45" customHeight="1" x14ac:dyDescent="0.25">
      <c r="A447" s="62" t="s">
        <v>1839</v>
      </c>
      <c r="C447" s="63"/>
      <c r="D447" s="63"/>
      <c r="E447" s="64"/>
      <c r="F447" s="66"/>
      <c r="G447" s="100" t="s">
        <v>12459</v>
      </c>
      <c r="H447" s="63"/>
      <c r="I447" s="67"/>
      <c r="J447" s="68"/>
      <c r="K447" s="68"/>
      <c r="L447" s="67" t="s">
        <v>16610</v>
      </c>
      <c r="M447" s="71"/>
      <c r="N447" s="72">
        <v>1203.6968994140625</v>
      </c>
      <c r="O447" s="72">
        <v>3574.864013671875</v>
      </c>
      <c r="P447" s="73"/>
      <c r="Q447" s="74"/>
      <c r="R447" s="74"/>
      <c r="S447" s="84"/>
      <c r="T447" s="84"/>
      <c r="U447" s="84"/>
      <c r="V447" s="84"/>
      <c r="W447" s="50"/>
      <c r="X447" s="50"/>
      <c r="Y447" s="50"/>
      <c r="Z447" s="50"/>
      <c r="AA447" s="49"/>
      <c r="AB447" s="69">
        <v>447</v>
      </c>
      <c r="AC44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47" s="70"/>
      <c r="AE447" s="76">
        <v>39</v>
      </c>
      <c r="AF447" s="76">
        <v>32</v>
      </c>
      <c r="AG447" s="76">
        <v>3510</v>
      </c>
      <c r="AH447" s="76">
        <v>4383</v>
      </c>
      <c r="AI447" s="76"/>
      <c r="AJ447" s="76" t="s">
        <v>8917</v>
      </c>
      <c r="AK447" s="76" t="s">
        <v>10596</v>
      </c>
      <c r="AL447" s="76"/>
      <c r="AM447" s="76"/>
      <c r="AN447" s="78">
        <v>44306.647731481484</v>
      </c>
      <c r="AO447" s="76" t="s">
        <v>14075</v>
      </c>
      <c r="AP447" s="82" t="s">
        <v>14520</v>
      </c>
      <c r="AQ447" s="76" t="s">
        <v>65</v>
      </c>
      <c r="AR447" s="2"/>
      <c r="AS447" s="3"/>
      <c r="AT447" s="3"/>
      <c r="AU447" s="3"/>
      <c r="AV447" s="3"/>
    </row>
    <row r="448" spans="1:48" ht="41.45" customHeight="1" x14ac:dyDescent="0.25">
      <c r="A448" s="62" t="s">
        <v>1840</v>
      </c>
      <c r="C448" s="63"/>
      <c r="D448" s="63"/>
      <c r="E448" s="64"/>
      <c r="F448" s="66"/>
      <c r="G448" s="100" t="s">
        <v>12460</v>
      </c>
      <c r="H448" s="63"/>
      <c r="I448" s="67"/>
      <c r="J448" s="68"/>
      <c r="K448" s="68"/>
      <c r="L448" s="67" t="s">
        <v>16611</v>
      </c>
      <c r="M448" s="71"/>
      <c r="N448" s="72">
        <v>5258.7548828125</v>
      </c>
      <c r="O448" s="72">
        <v>8016.591796875</v>
      </c>
      <c r="P448" s="73"/>
      <c r="Q448" s="74"/>
      <c r="R448" s="74"/>
      <c r="S448" s="84"/>
      <c r="T448" s="84"/>
      <c r="U448" s="84"/>
      <c r="V448" s="84"/>
      <c r="W448" s="50"/>
      <c r="X448" s="50"/>
      <c r="Y448" s="50"/>
      <c r="Z448" s="50"/>
      <c r="AA448" s="49"/>
      <c r="AB448" s="69">
        <v>448</v>
      </c>
      <c r="AC44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48" s="70"/>
      <c r="AE448" s="76">
        <v>59</v>
      </c>
      <c r="AF448" s="76">
        <v>5</v>
      </c>
      <c r="AG448" s="76">
        <v>218</v>
      </c>
      <c r="AH448" s="76">
        <v>4750</v>
      </c>
      <c r="AI448" s="76"/>
      <c r="AJ448" s="76" t="s">
        <v>8918</v>
      </c>
      <c r="AK448" s="76"/>
      <c r="AL448" s="76"/>
      <c r="AM448" s="76"/>
      <c r="AN448" s="78">
        <v>44427.32136574074</v>
      </c>
      <c r="AO448" s="76" t="s">
        <v>14075</v>
      </c>
      <c r="AP448" s="82" t="s">
        <v>14521</v>
      </c>
      <c r="AQ448" s="76" t="s">
        <v>65</v>
      </c>
      <c r="AR448" s="2"/>
      <c r="AS448" s="3"/>
      <c r="AT448" s="3"/>
      <c r="AU448" s="3"/>
      <c r="AV448" s="3"/>
    </row>
    <row r="449" spans="1:48" ht="41.45" customHeight="1" x14ac:dyDescent="0.25">
      <c r="A449" s="62" t="s">
        <v>442</v>
      </c>
      <c r="C449" s="63"/>
      <c r="D449" s="63"/>
      <c r="E449" s="64"/>
      <c r="F449" s="66"/>
      <c r="G449" s="100" t="s">
        <v>12461</v>
      </c>
      <c r="H449" s="63"/>
      <c r="I449" s="67"/>
      <c r="J449" s="68"/>
      <c r="K449" s="68"/>
      <c r="L449" s="67" t="s">
        <v>16612</v>
      </c>
      <c r="M449" s="71"/>
      <c r="N449" s="72">
        <v>9279.0244140625</v>
      </c>
      <c r="O449" s="72">
        <v>5915.5361328125</v>
      </c>
      <c r="P449" s="73"/>
      <c r="Q449" s="74"/>
      <c r="R449" s="74"/>
      <c r="S449" s="84"/>
      <c r="T449" s="84"/>
      <c r="U449" s="84"/>
      <c r="V449" s="84"/>
      <c r="W449" s="50"/>
      <c r="X449" s="50"/>
      <c r="Y449" s="50"/>
      <c r="Z449" s="50"/>
      <c r="AA449" s="49"/>
      <c r="AB449" s="69">
        <v>449</v>
      </c>
      <c r="AC44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49" s="70"/>
      <c r="AE449" s="76">
        <v>1147</v>
      </c>
      <c r="AF449" s="76">
        <v>96</v>
      </c>
      <c r="AG449" s="76">
        <v>1245</v>
      </c>
      <c r="AH449" s="76">
        <v>1398</v>
      </c>
      <c r="AI449" s="76"/>
      <c r="AJ449" s="76" t="s">
        <v>8919</v>
      </c>
      <c r="AK449" s="76" t="s">
        <v>10597</v>
      </c>
      <c r="AL449" s="76"/>
      <c r="AM449" s="76"/>
      <c r="AN449" s="78">
        <v>41815.617071759261</v>
      </c>
      <c r="AO449" s="76" t="s">
        <v>14075</v>
      </c>
      <c r="AP449" s="82" t="s">
        <v>14522</v>
      </c>
      <c r="AQ449" s="76" t="s">
        <v>66</v>
      </c>
      <c r="AR449" s="2"/>
      <c r="AS449" s="3"/>
      <c r="AT449" s="3"/>
      <c r="AU449" s="3"/>
      <c r="AV449" s="3"/>
    </row>
    <row r="450" spans="1:48" ht="41.45" customHeight="1" x14ac:dyDescent="0.25">
      <c r="A450" s="62" t="s">
        <v>443</v>
      </c>
      <c r="C450" s="63"/>
      <c r="D450" s="63"/>
      <c r="E450" s="64"/>
      <c r="F450" s="66"/>
      <c r="G450" s="100" t="s">
        <v>12462</v>
      </c>
      <c r="H450" s="63"/>
      <c r="I450" s="67"/>
      <c r="J450" s="68"/>
      <c r="K450" s="68"/>
      <c r="L450" s="67" t="s">
        <v>16613</v>
      </c>
      <c r="M450" s="71"/>
      <c r="N450" s="72">
        <v>8041.48291015625</v>
      </c>
      <c r="O450" s="72">
        <v>9223.568359375</v>
      </c>
      <c r="P450" s="73"/>
      <c r="Q450" s="74"/>
      <c r="R450" s="74"/>
      <c r="S450" s="84"/>
      <c r="T450" s="84"/>
      <c r="U450" s="84"/>
      <c r="V450" s="84"/>
      <c r="W450" s="50"/>
      <c r="X450" s="50"/>
      <c r="Y450" s="50"/>
      <c r="Z450" s="50"/>
      <c r="AA450" s="49"/>
      <c r="AB450" s="69">
        <v>450</v>
      </c>
      <c r="AC45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50" s="70"/>
      <c r="AE450" s="76">
        <v>29</v>
      </c>
      <c r="AF450" s="76">
        <v>261</v>
      </c>
      <c r="AG450" s="76">
        <v>140444</v>
      </c>
      <c r="AH450" s="76">
        <v>139897</v>
      </c>
      <c r="AI450" s="76"/>
      <c r="AJ450" s="76" t="s">
        <v>8920</v>
      </c>
      <c r="AK450" s="76"/>
      <c r="AL450" s="76"/>
      <c r="AM450" s="76"/>
      <c r="AN450" s="78">
        <v>43981.859143518515</v>
      </c>
      <c r="AO450" s="76" t="s">
        <v>14075</v>
      </c>
      <c r="AP450" s="82" t="s">
        <v>14523</v>
      </c>
      <c r="AQ450" s="76" t="s">
        <v>66</v>
      </c>
      <c r="AR450" s="2"/>
      <c r="AS450" s="3"/>
      <c r="AT450" s="3"/>
      <c r="AU450" s="3"/>
      <c r="AV450" s="3"/>
    </row>
    <row r="451" spans="1:48" ht="41.45" customHeight="1" x14ac:dyDescent="0.25">
      <c r="A451" s="62" t="s">
        <v>1841</v>
      </c>
      <c r="C451" s="63"/>
      <c r="D451" s="63"/>
      <c r="E451" s="64"/>
      <c r="F451" s="66"/>
      <c r="G451" s="100" t="s">
        <v>12463</v>
      </c>
      <c r="H451" s="63"/>
      <c r="I451" s="67"/>
      <c r="J451" s="68"/>
      <c r="K451" s="68"/>
      <c r="L451" s="67" t="s">
        <v>16614</v>
      </c>
      <c r="M451" s="71"/>
      <c r="N451" s="72">
        <v>6478.9599609375</v>
      </c>
      <c r="O451" s="72">
        <v>6324.5751953125</v>
      </c>
      <c r="P451" s="73"/>
      <c r="Q451" s="74"/>
      <c r="R451" s="74"/>
      <c r="S451" s="84"/>
      <c r="T451" s="84"/>
      <c r="U451" s="84"/>
      <c r="V451" s="84"/>
      <c r="W451" s="50"/>
      <c r="X451" s="50"/>
      <c r="Y451" s="50"/>
      <c r="Z451" s="50"/>
      <c r="AA451" s="49"/>
      <c r="AB451" s="69">
        <v>451</v>
      </c>
      <c r="AC45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51" s="70"/>
      <c r="AE451" s="76">
        <v>1915</v>
      </c>
      <c r="AF451" s="76">
        <v>1663136</v>
      </c>
      <c r="AG451" s="76">
        <v>207032</v>
      </c>
      <c r="AH451" s="76">
        <v>8230</v>
      </c>
      <c r="AI451" s="76"/>
      <c r="AJ451" s="76" t="s">
        <v>8921</v>
      </c>
      <c r="AK451" s="76" t="s">
        <v>10434</v>
      </c>
      <c r="AL451" s="82" t="s">
        <v>11499</v>
      </c>
      <c r="AM451" s="76"/>
      <c r="AN451" s="78">
        <v>39635.557569444441</v>
      </c>
      <c r="AO451" s="76" t="s">
        <v>14075</v>
      </c>
      <c r="AP451" s="82" t="s">
        <v>14524</v>
      </c>
      <c r="AQ451" s="76" t="s">
        <v>65</v>
      </c>
      <c r="AR451" s="2"/>
      <c r="AS451" s="3"/>
      <c r="AT451" s="3"/>
      <c r="AU451" s="3"/>
      <c r="AV451" s="3"/>
    </row>
    <row r="452" spans="1:48" ht="41.45" customHeight="1" x14ac:dyDescent="0.25">
      <c r="A452" s="62" t="s">
        <v>444</v>
      </c>
      <c r="C452" s="63"/>
      <c r="D452" s="63"/>
      <c r="E452" s="64"/>
      <c r="F452" s="66"/>
      <c r="G452" s="100" t="s">
        <v>12464</v>
      </c>
      <c r="H452" s="63"/>
      <c r="I452" s="67"/>
      <c r="J452" s="68"/>
      <c r="K452" s="68"/>
      <c r="L452" s="67" t="s">
        <v>16615</v>
      </c>
      <c r="M452" s="71"/>
      <c r="N452" s="72">
        <v>6502.404296875</v>
      </c>
      <c r="O452" s="72">
        <v>7861.34033203125</v>
      </c>
      <c r="P452" s="73"/>
      <c r="Q452" s="74"/>
      <c r="R452" s="74"/>
      <c r="S452" s="84"/>
      <c r="T452" s="84"/>
      <c r="U452" s="84"/>
      <c r="V452" s="84"/>
      <c r="W452" s="50"/>
      <c r="X452" s="50"/>
      <c r="Y452" s="50"/>
      <c r="Z452" s="50"/>
      <c r="AA452" s="49"/>
      <c r="AB452" s="69">
        <v>452</v>
      </c>
      <c r="AC45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52" s="70"/>
      <c r="AE452" s="76">
        <v>543</v>
      </c>
      <c r="AF452" s="76">
        <v>45</v>
      </c>
      <c r="AG452" s="76">
        <v>1772</v>
      </c>
      <c r="AH452" s="76">
        <v>395</v>
      </c>
      <c r="AI452" s="76"/>
      <c r="AJ452" s="76" t="s">
        <v>8922</v>
      </c>
      <c r="AK452" s="76"/>
      <c r="AL452" s="82" t="s">
        <v>11500</v>
      </c>
      <c r="AM452" s="76"/>
      <c r="AN452" s="78">
        <v>44194.059641203705</v>
      </c>
      <c r="AO452" s="76" t="s">
        <v>14075</v>
      </c>
      <c r="AP452" s="82" t="s">
        <v>14525</v>
      </c>
      <c r="AQ452" s="76" t="s">
        <v>66</v>
      </c>
      <c r="AR452" s="2"/>
      <c r="AS452" s="3"/>
      <c r="AT452" s="3"/>
      <c r="AU452" s="3"/>
      <c r="AV452" s="3"/>
    </row>
    <row r="453" spans="1:48" ht="41.45" customHeight="1" x14ac:dyDescent="0.25">
      <c r="A453" s="62" t="s">
        <v>445</v>
      </c>
      <c r="C453" s="63"/>
      <c r="D453" s="63"/>
      <c r="E453" s="64"/>
      <c r="F453" s="66"/>
      <c r="G453" s="100" t="s">
        <v>12465</v>
      </c>
      <c r="H453" s="63"/>
      <c r="I453" s="67"/>
      <c r="J453" s="68"/>
      <c r="K453" s="68"/>
      <c r="L453" s="67" t="s">
        <v>16616</v>
      </c>
      <c r="M453" s="71"/>
      <c r="N453" s="72">
        <v>1061.245849609375</v>
      </c>
      <c r="O453" s="72">
        <v>2128.9013671875</v>
      </c>
      <c r="P453" s="73"/>
      <c r="Q453" s="74"/>
      <c r="R453" s="74"/>
      <c r="S453" s="84"/>
      <c r="T453" s="84"/>
      <c r="U453" s="84"/>
      <c r="V453" s="84"/>
      <c r="W453" s="50"/>
      <c r="X453" s="50"/>
      <c r="Y453" s="50"/>
      <c r="Z453" s="50"/>
      <c r="AA453" s="49"/>
      <c r="AB453" s="69">
        <v>453</v>
      </c>
      <c r="AC45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53" s="70"/>
      <c r="AE453" s="76">
        <v>123</v>
      </c>
      <c r="AF453" s="76">
        <v>2436</v>
      </c>
      <c r="AG453" s="76">
        <v>70468</v>
      </c>
      <c r="AH453" s="76">
        <v>10</v>
      </c>
      <c r="AI453" s="76"/>
      <c r="AJ453" s="76" t="s">
        <v>8923</v>
      </c>
      <c r="AK453" s="76"/>
      <c r="AL453" s="82" t="s">
        <v>11501</v>
      </c>
      <c r="AM453" s="76"/>
      <c r="AN453" s="78">
        <v>42879.47797453704</v>
      </c>
      <c r="AO453" s="76" t="s">
        <v>14075</v>
      </c>
      <c r="AP453" s="82" t="s">
        <v>14526</v>
      </c>
      <c r="AQ453" s="76" t="s">
        <v>66</v>
      </c>
      <c r="AR453" s="2"/>
      <c r="AS453" s="3"/>
      <c r="AT453" s="3"/>
      <c r="AU453" s="3"/>
      <c r="AV453" s="3"/>
    </row>
    <row r="454" spans="1:48" ht="41.45" customHeight="1" x14ac:dyDescent="0.25">
      <c r="A454" s="62" t="s">
        <v>446</v>
      </c>
      <c r="C454" s="63"/>
      <c r="D454" s="63"/>
      <c r="E454" s="64"/>
      <c r="F454" s="66"/>
      <c r="G454" s="100" t="s">
        <v>12466</v>
      </c>
      <c r="H454" s="63"/>
      <c r="I454" s="67"/>
      <c r="J454" s="68"/>
      <c r="K454" s="68"/>
      <c r="L454" s="67" t="s">
        <v>16617</v>
      </c>
      <c r="M454" s="71"/>
      <c r="N454" s="72">
        <v>6175.8681640625</v>
      </c>
      <c r="O454" s="72">
        <v>9882.8330078125</v>
      </c>
      <c r="P454" s="73"/>
      <c r="Q454" s="74"/>
      <c r="R454" s="74"/>
      <c r="S454" s="84"/>
      <c r="T454" s="84"/>
      <c r="U454" s="84"/>
      <c r="V454" s="84"/>
      <c r="W454" s="50"/>
      <c r="X454" s="50"/>
      <c r="Y454" s="50"/>
      <c r="Z454" s="50"/>
      <c r="AA454" s="49"/>
      <c r="AB454" s="69">
        <v>454</v>
      </c>
      <c r="AC45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54" s="70"/>
      <c r="AE454" s="76">
        <v>755</v>
      </c>
      <c r="AF454" s="76">
        <v>518</v>
      </c>
      <c r="AG454" s="76">
        <v>932</v>
      </c>
      <c r="AH454" s="76">
        <v>1698</v>
      </c>
      <c r="AI454" s="76"/>
      <c r="AJ454" s="76" t="s">
        <v>8924</v>
      </c>
      <c r="AK454" s="76"/>
      <c r="AL454" s="76"/>
      <c r="AM454" s="76"/>
      <c r="AN454" s="78">
        <v>43345.087361111109</v>
      </c>
      <c r="AO454" s="76" t="s">
        <v>14075</v>
      </c>
      <c r="AP454" s="82" t="s">
        <v>14527</v>
      </c>
      <c r="AQ454" s="76" t="s">
        <v>66</v>
      </c>
      <c r="AR454" s="2"/>
      <c r="AS454" s="3"/>
      <c r="AT454" s="3"/>
      <c r="AU454" s="3"/>
      <c r="AV454" s="3"/>
    </row>
    <row r="455" spans="1:48" ht="41.45" customHeight="1" x14ac:dyDescent="0.25">
      <c r="A455" s="62" t="s">
        <v>447</v>
      </c>
      <c r="C455" s="63"/>
      <c r="D455" s="63"/>
      <c r="E455" s="64"/>
      <c r="F455" s="66"/>
      <c r="G455" s="100" t="s">
        <v>12467</v>
      </c>
      <c r="H455" s="63"/>
      <c r="I455" s="67"/>
      <c r="J455" s="68"/>
      <c r="K455" s="68"/>
      <c r="L455" s="67" t="s">
        <v>16618</v>
      </c>
      <c r="M455" s="71"/>
      <c r="N455" s="72">
        <v>8267.3896484375</v>
      </c>
      <c r="O455" s="72">
        <v>8788.7431640625</v>
      </c>
      <c r="P455" s="73"/>
      <c r="Q455" s="74"/>
      <c r="R455" s="74"/>
      <c r="S455" s="84"/>
      <c r="T455" s="84"/>
      <c r="U455" s="84"/>
      <c r="V455" s="84"/>
      <c r="W455" s="50"/>
      <c r="X455" s="50"/>
      <c r="Y455" s="50"/>
      <c r="Z455" s="50"/>
      <c r="AA455" s="49"/>
      <c r="AB455" s="69">
        <v>455</v>
      </c>
      <c r="AC45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55" s="70"/>
      <c r="AE455" s="76">
        <v>311</v>
      </c>
      <c r="AF455" s="76">
        <v>17409</v>
      </c>
      <c r="AG455" s="76">
        <v>426986</v>
      </c>
      <c r="AH455" s="76">
        <v>2855</v>
      </c>
      <c r="AI455" s="76"/>
      <c r="AJ455" s="76" t="s">
        <v>8925</v>
      </c>
      <c r="AK455" s="76" t="s">
        <v>10598</v>
      </c>
      <c r="AL455" s="82" t="s">
        <v>11502</v>
      </c>
      <c r="AM455" s="76"/>
      <c r="AN455" s="78">
        <v>41094.37604166667</v>
      </c>
      <c r="AO455" s="76" t="s">
        <v>14075</v>
      </c>
      <c r="AP455" s="82" t="s">
        <v>14528</v>
      </c>
      <c r="AQ455" s="76" t="s">
        <v>66</v>
      </c>
      <c r="AR455" s="2"/>
      <c r="AS455" s="3"/>
      <c r="AT455" s="3"/>
      <c r="AU455" s="3"/>
      <c r="AV455" s="3"/>
    </row>
    <row r="456" spans="1:48" ht="41.45" customHeight="1" x14ac:dyDescent="0.25">
      <c r="A456" s="62" t="s">
        <v>448</v>
      </c>
      <c r="C456" s="63"/>
      <c r="D456" s="63"/>
      <c r="E456" s="64"/>
      <c r="F456" s="66"/>
      <c r="G456" s="100" t="s">
        <v>12468</v>
      </c>
      <c r="H456" s="63"/>
      <c r="I456" s="67"/>
      <c r="J456" s="68"/>
      <c r="K456" s="68"/>
      <c r="L456" s="67" t="s">
        <v>16619</v>
      </c>
      <c r="M456" s="71"/>
      <c r="N456" s="72">
        <v>3135.53759765625</v>
      </c>
      <c r="O456" s="72">
        <v>3045.77685546875</v>
      </c>
      <c r="P456" s="73"/>
      <c r="Q456" s="74"/>
      <c r="R456" s="74"/>
      <c r="S456" s="84"/>
      <c r="T456" s="84"/>
      <c r="U456" s="84"/>
      <c r="V456" s="84"/>
      <c r="W456" s="50"/>
      <c r="X456" s="50"/>
      <c r="Y456" s="50"/>
      <c r="Z456" s="50"/>
      <c r="AA456" s="49"/>
      <c r="AB456" s="69">
        <v>456</v>
      </c>
      <c r="AC45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56" s="70"/>
      <c r="AE456" s="76">
        <v>385</v>
      </c>
      <c r="AF456" s="76">
        <v>499</v>
      </c>
      <c r="AG456" s="76">
        <v>18798</v>
      </c>
      <c r="AH456" s="76">
        <v>11209</v>
      </c>
      <c r="AI456" s="76"/>
      <c r="AJ456" s="76" t="s">
        <v>8926</v>
      </c>
      <c r="AK456" s="76"/>
      <c r="AL456" s="82" t="s">
        <v>11503</v>
      </c>
      <c r="AM456" s="76"/>
      <c r="AN456" s="78">
        <v>44283.253935185188</v>
      </c>
      <c r="AO456" s="76" t="s">
        <v>14075</v>
      </c>
      <c r="AP456" s="82" t="s">
        <v>14529</v>
      </c>
      <c r="AQ456" s="76" t="s">
        <v>66</v>
      </c>
      <c r="AR456" s="2"/>
      <c r="AS456" s="3"/>
      <c r="AT456" s="3"/>
      <c r="AU456" s="3"/>
      <c r="AV456" s="3"/>
    </row>
    <row r="457" spans="1:48" ht="41.45" customHeight="1" x14ac:dyDescent="0.25">
      <c r="A457" s="62" t="s">
        <v>1842</v>
      </c>
      <c r="C457" s="63"/>
      <c r="D457" s="63"/>
      <c r="E457" s="64"/>
      <c r="F457" s="66"/>
      <c r="G457" s="100" t="s">
        <v>12469</v>
      </c>
      <c r="H457" s="63"/>
      <c r="I457" s="67"/>
      <c r="J457" s="68"/>
      <c r="K457" s="68"/>
      <c r="L457" s="67" t="s">
        <v>16620</v>
      </c>
      <c r="M457" s="71"/>
      <c r="N457" s="72">
        <v>1393.87548828125</v>
      </c>
      <c r="O457" s="72">
        <v>2041.6025390625</v>
      </c>
      <c r="P457" s="73"/>
      <c r="Q457" s="74"/>
      <c r="R457" s="74"/>
      <c r="S457" s="84"/>
      <c r="T457" s="84"/>
      <c r="U457" s="84"/>
      <c r="V457" s="84"/>
      <c r="W457" s="50"/>
      <c r="X457" s="50"/>
      <c r="Y457" s="50"/>
      <c r="Z457" s="50"/>
      <c r="AA457" s="49"/>
      <c r="AB457" s="69">
        <v>457</v>
      </c>
      <c r="AC45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57" s="70"/>
      <c r="AE457" s="76">
        <v>1961</v>
      </c>
      <c r="AF457" s="76">
        <v>31124330</v>
      </c>
      <c r="AG457" s="76">
        <v>3688</v>
      </c>
      <c r="AH457" s="76">
        <v>789</v>
      </c>
      <c r="AI457" s="76"/>
      <c r="AJ457" s="82" t="s">
        <v>8927</v>
      </c>
      <c r="AK457" s="76"/>
      <c r="AL457" s="82" t="s">
        <v>11504</v>
      </c>
      <c r="AM457" s="76"/>
      <c r="AN457" s="78">
        <v>40399.912615740737</v>
      </c>
      <c r="AO457" s="76" t="s">
        <v>14075</v>
      </c>
      <c r="AP457" s="82" t="s">
        <v>14530</v>
      </c>
      <c r="AQ457" s="76" t="s">
        <v>65</v>
      </c>
      <c r="AR457" s="2"/>
      <c r="AS457" s="3"/>
      <c r="AT457" s="3"/>
      <c r="AU457" s="3"/>
      <c r="AV457" s="3"/>
    </row>
    <row r="458" spans="1:48" ht="41.45" customHeight="1" x14ac:dyDescent="0.25">
      <c r="A458" s="62" t="s">
        <v>449</v>
      </c>
      <c r="C458" s="63"/>
      <c r="D458" s="63"/>
      <c r="E458" s="64"/>
      <c r="F458" s="66"/>
      <c r="G458" s="100" t="s">
        <v>12470</v>
      </c>
      <c r="H458" s="63"/>
      <c r="I458" s="67"/>
      <c r="J458" s="68"/>
      <c r="K458" s="68"/>
      <c r="L458" s="67" t="s">
        <v>16621</v>
      </c>
      <c r="M458" s="71"/>
      <c r="N458" s="72">
        <v>4067.236572265625</v>
      </c>
      <c r="O458" s="72">
        <v>3444.92822265625</v>
      </c>
      <c r="P458" s="73"/>
      <c r="Q458" s="74"/>
      <c r="R458" s="74"/>
      <c r="S458" s="84"/>
      <c r="T458" s="84"/>
      <c r="U458" s="84"/>
      <c r="V458" s="84"/>
      <c r="W458" s="50"/>
      <c r="X458" s="50"/>
      <c r="Y458" s="50"/>
      <c r="Z458" s="50"/>
      <c r="AA458" s="49"/>
      <c r="AB458" s="69">
        <v>458</v>
      </c>
      <c r="AC45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58" s="70"/>
      <c r="AE458" s="76">
        <v>396</v>
      </c>
      <c r="AF458" s="76">
        <v>66</v>
      </c>
      <c r="AG458" s="76">
        <v>1023</v>
      </c>
      <c r="AH458" s="76">
        <v>23110</v>
      </c>
      <c r="AI458" s="76"/>
      <c r="AJ458" s="76" t="s">
        <v>8928</v>
      </c>
      <c r="AK458" s="76" t="s">
        <v>10599</v>
      </c>
      <c r="AL458" s="76"/>
      <c r="AM458" s="76"/>
      <c r="AN458" s="78">
        <v>44015.210335648146</v>
      </c>
      <c r="AO458" s="76" t="s">
        <v>14075</v>
      </c>
      <c r="AP458" s="82" t="s">
        <v>14531</v>
      </c>
      <c r="AQ458" s="76" t="s">
        <v>66</v>
      </c>
      <c r="AR458" s="2"/>
      <c r="AS458" s="3"/>
      <c r="AT458" s="3"/>
      <c r="AU458" s="3"/>
      <c r="AV458" s="3"/>
    </row>
    <row r="459" spans="1:48" ht="41.45" customHeight="1" x14ac:dyDescent="0.25">
      <c r="A459" s="62" t="s">
        <v>450</v>
      </c>
      <c r="C459" s="63"/>
      <c r="D459" s="63"/>
      <c r="E459" s="64"/>
      <c r="F459" s="66"/>
      <c r="G459" s="100" t="s">
        <v>12471</v>
      </c>
      <c r="H459" s="63"/>
      <c r="I459" s="67"/>
      <c r="J459" s="68"/>
      <c r="K459" s="68"/>
      <c r="L459" s="67" t="s">
        <v>16622</v>
      </c>
      <c r="M459" s="71"/>
      <c r="N459" s="72">
        <v>2090.27587890625</v>
      </c>
      <c r="O459" s="72">
        <v>2839.946044921875</v>
      </c>
      <c r="P459" s="73"/>
      <c r="Q459" s="74"/>
      <c r="R459" s="74"/>
      <c r="S459" s="84"/>
      <c r="T459" s="84"/>
      <c r="U459" s="84"/>
      <c r="V459" s="84"/>
      <c r="W459" s="50"/>
      <c r="X459" s="50"/>
      <c r="Y459" s="50"/>
      <c r="Z459" s="50"/>
      <c r="AA459" s="49"/>
      <c r="AB459" s="69">
        <v>459</v>
      </c>
      <c r="AC45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59" s="70"/>
      <c r="AE459" s="76">
        <v>327</v>
      </c>
      <c r="AF459" s="76">
        <v>34</v>
      </c>
      <c r="AG459" s="76">
        <v>2698</v>
      </c>
      <c r="AH459" s="76">
        <v>39518</v>
      </c>
      <c r="AI459" s="76"/>
      <c r="AJ459" s="76"/>
      <c r="AK459" s="76"/>
      <c r="AL459" s="76"/>
      <c r="AM459" s="76"/>
      <c r="AN459" s="78">
        <v>42469.099664351852</v>
      </c>
      <c r="AO459" s="76" t="s">
        <v>14075</v>
      </c>
      <c r="AP459" s="82" t="s">
        <v>14532</v>
      </c>
      <c r="AQ459" s="76" t="s">
        <v>66</v>
      </c>
      <c r="AR459" s="2"/>
      <c r="AS459" s="3"/>
      <c r="AT459" s="3"/>
      <c r="AU459" s="3"/>
      <c r="AV459" s="3"/>
    </row>
    <row r="460" spans="1:48" ht="41.45" customHeight="1" x14ac:dyDescent="0.25">
      <c r="A460" s="62" t="s">
        <v>451</v>
      </c>
      <c r="C460" s="63"/>
      <c r="D460" s="63"/>
      <c r="E460" s="64"/>
      <c r="F460" s="66"/>
      <c r="G460" s="100" t="s">
        <v>12472</v>
      </c>
      <c r="H460" s="63"/>
      <c r="I460" s="67"/>
      <c r="J460" s="68"/>
      <c r="K460" s="68"/>
      <c r="L460" s="67" t="s">
        <v>16623</v>
      </c>
      <c r="M460" s="71"/>
      <c r="N460" s="72">
        <v>2822.37255859375</v>
      </c>
      <c r="O460" s="72">
        <v>5392.88720703125</v>
      </c>
      <c r="P460" s="73"/>
      <c r="Q460" s="74"/>
      <c r="R460" s="74"/>
      <c r="S460" s="84"/>
      <c r="T460" s="84"/>
      <c r="U460" s="84"/>
      <c r="V460" s="84"/>
      <c r="W460" s="50"/>
      <c r="X460" s="50"/>
      <c r="Y460" s="50"/>
      <c r="Z460" s="50"/>
      <c r="AA460" s="49"/>
      <c r="AB460" s="69">
        <v>460</v>
      </c>
      <c r="AC46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60" s="70"/>
      <c r="AE460" s="76">
        <v>297</v>
      </c>
      <c r="AF460" s="76">
        <v>187</v>
      </c>
      <c r="AG460" s="76">
        <v>599</v>
      </c>
      <c r="AH460" s="76">
        <v>1905</v>
      </c>
      <c r="AI460" s="76"/>
      <c r="AJ460" s="76" t="s">
        <v>8929</v>
      </c>
      <c r="AK460" s="76" t="s">
        <v>10600</v>
      </c>
      <c r="AL460" s="76"/>
      <c r="AM460" s="76"/>
      <c r="AN460" s="78">
        <v>41842.197488425925</v>
      </c>
      <c r="AO460" s="76" t="s">
        <v>14075</v>
      </c>
      <c r="AP460" s="82" t="s">
        <v>14533</v>
      </c>
      <c r="AQ460" s="76" t="s">
        <v>66</v>
      </c>
      <c r="AR460" s="2"/>
      <c r="AS460" s="3"/>
      <c r="AT460" s="3"/>
      <c r="AU460" s="3"/>
      <c r="AV460" s="3"/>
    </row>
    <row r="461" spans="1:48" ht="41.45" customHeight="1" x14ac:dyDescent="0.25">
      <c r="A461" s="62" t="s">
        <v>452</v>
      </c>
      <c r="C461" s="63"/>
      <c r="D461" s="63"/>
      <c r="E461" s="64"/>
      <c r="F461" s="66"/>
      <c r="G461" s="100" t="s">
        <v>12473</v>
      </c>
      <c r="H461" s="63"/>
      <c r="I461" s="67"/>
      <c r="J461" s="68"/>
      <c r="K461" s="68"/>
      <c r="L461" s="67" t="s">
        <v>16624</v>
      </c>
      <c r="M461" s="71"/>
      <c r="N461" s="72">
        <v>7668.4755859375</v>
      </c>
      <c r="O461" s="72">
        <v>5345.798828125</v>
      </c>
      <c r="P461" s="73"/>
      <c r="Q461" s="74"/>
      <c r="R461" s="74"/>
      <c r="S461" s="84"/>
      <c r="T461" s="84"/>
      <c r="U461" s="84"/>
      <c r="V461" s="84"/>
      <c r="W461" s="50"/>
      <c r="X461" s="50"/>
      <c r="Y461" s="50"/>
      <c r="Z461" s="50"/>
      <c r="AA461" s="49"/>
      <c r="AB461" s="69">
        <v>461</v>
      </c>
      <c r="AC46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61" s="70"/>
      <c r="AE461" s="76">
        <v>7</v>
      </c>
      <c r="AF461" s="76">
        <v>4</v>
      </c>
      <c r="AG461" s="76">
        <v>131</v>
      </c>
      <c r="AH461" s="76">
        <v>266</v>
      </c>
      <c r="AI461" s="76"/>
      <c r="AJ461" s="76" t="s">
        <v>8930</v>
      </c>
      <c r="AK461" s="76" t="s">
        <v>10601</v>
      </c>
      <c r="AL461" s="76"/>
      <c r="AM461" s="76"/>
      <c r="AN461" s="78">
        <v>42019.907002314816</v>
      </c>
      <c r="AO461" s="76" t="s">
        <v>14075</v>
      </c>
      <c r="AP461" s="82" t="s">
        <v>14534</v>
      </c>
      <c r="AQ461" s="76" t="s">
        <v>66</v>
      </c>
      <c r="AR461" s="2"/>
      <c r="AS461" s="3"/>
      <c r="AT461" s="3"/>
      <c r="AU461" s="3"/>
      <c r="AV461" s="3"/>
    </row>
    <row r="462" spans="1:48" ht="41.45" customHeight="1" x14ac:dyDescent="0.25">
      <c r="A462" s="62" t="s">
        <v>1843</v>
      </c>
      <c r="C462" s="63"/>
      <c r="D462" s="63"/>
      <c r="E462" s="64"/>
      <c r="F462" s="66"/>
      <c r="G462" s="100" t="s">
        <v>12474</v>
      </c>
      <c r="H462" s="63"/>
      <c r="I462" s="67"/>
      <c r="J462" s="68"/>
      <c r="K462" s="68"/>
      <c r="L462" s="67" t="s">
        <v>16625</v>
      </c>
      <c r="M462" s="71"/>
      <c r="N462" s="72">
        <v>7208.4853515625</v>
      </c>
      <c r="O462" s="72">
        <v>3111.043701171875</v>
      </c>
      <c r="P462" s="73"/>
      <c r="Q462" s="74"/>
      <c r="R462" s="74"/>
      <c r="S462" s="84"/>
      <c r="T462" s="84"/>
      <c r="U462" s="84"/>
      <c r="V462" s="84"/>
      <c r="W462" s="50"/>
      <c r="X462" s="50"/>
      <c r="Y462" s="50"/>
      <c r="Z462" s="50"/>
      <c r="AA462" s="49"/>
      <c r="AB462" s="69">
        <v>462</v>
      </c>
      <c r="AC46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62" s="70"/>
      <c r="AE462" s="76">
        <v>546</v>
      </c>
      <c r="AF462" s="76">
        <v>1880542</v>
      </c>
      <c r="AG462" s="76">
        <v>2468</v>
      </c>
      <c r="AH462" s="76">
        <v>2479</v>
      </c>
      <c r="AI462" s="76"/>
      <c r="AJ462" s="76" t="s">
        <v>8931</v>
      </c>
      <c r="AK462" s="76" t="s">
        <v>10602</v>
      </c>
      <c r="AL462" s="82" t="s">
        <v>11505</v>
      </c>
      <c r="AM462" s="76"/>
      <c r="AN462" s="78">
        <v>39993.862407407411</v>
      </c>
      <c r="AO462" s="76" t="s">
        <v>14075</v>
      </c>
      <c r="AP462" s="82" t="s">
        <v>14535</v>
      </c>
      <c r="AQ462" s="76" t="s">
        <v>65</v>
      </c>
      <c r="AR462" s="2"/>
      <c r="AS462" s="3"/>
      <c r="AT462" s="3"/>
      <c r="AU462" s="3"/>
      <c r="AV462" s="3"/>
    </row>
    <row r="463" spans="1:48" ht="41.45" customHeight="1" x14ac:dyDescent="0.25">
      <c r="A463" s="62" t="s">
        <v>1844</v>
      </c>
      <c r="C463" s="63"/>
      <c r="D463" s="63"/>
      <c r="E463" s="64"/>
      <c r="F463" s="66"/>
      <c r="G463" s="100" t="s">
        <v>12475</v>
      </c>
      <c r="H463" s="63"/>
      <c r="I463" s="67"/>
      <c r="J463" s="68"/>
      <c r="K463" s="68"/>
      <c r="L463" s="67" t="s">
        <v>16626</v>
      </c>
      <c r="M463" s="71"/>
      <c r="N463" s="72">
        <v>9120.830078125</v>
      </c>
      <c r="O463" s="72">
        <v>7115.65185546875</v>
      </c>
      <c r="P463" s="73"/>
      <c r="Q463" s="74"/>
      <c r="R463" s="74"/>
      <c r="S463" s="84"/>
      <c r="T463" s="84"/>
      <c r="U463" s="84"/>
      <c r="V463" s="84"/>
      <c r="W463" s="50"/>
      <c r="X463" s="50"/>
      <c r="Y463" s="50"/>
      <c r="Z463" s="50"/>
      <c r="AA463" s="49"/>
      <c r="AB463" s="69">
        <v>463</v>
      </c>
      <c r="AC46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63" s="70"/>
      <c r="AE463" s="76">
        <v>1760</v>
      </c>
      <c r="AF463" s="76">
        <v>672416</v>
      </c>
      <c r="AG463" s="76">
        <v>11951</v>
      </c>
      <c r="AH463" s="76">
        <v>12065</v>
      </c>
      <c r="AI463" s="76"/>
      <c r="AJ463" s="76" t="s">
        <v>8932</v>
      </c>
      <c r="AK463" s="76" t="s">
        <v>10603</v>
      </c>
      <c r="AL463" s="82" t="s">
        <v>11506</v>
      </c>
      <c r="AM463" s="76"/>
      <c r="AN463" s="78">
        <v>40615.055405092593</v>
      </c>
      <c r="AO463" s="76" t="s">
        <v>14075</v>
      </c>
      <c r="AP463" s="82" t="s">
        <v>14536</v>
      </c>
      <c r="AQ463" s="76" t="s">
        <v>65</v>
      </c>
      <c r="AR463" s="2"/>
      <c r="AS463" s="3"/>
      <c r="AT463" s="3"/>
      <c r="AU463" s="3"/>
      <c r="AV463" s="3"/>
    </row>
    <row r="464" spans="1:48" ht="41.45" customHeight="1" x14ac:dyDescent="0.25">
      <c r="A464" s="62" t="s">
        <v>453</v>
      </c>
      <c r="C464" s="63"/>
      <c r="D464" s="63"/>
      <c r="E464" s="64"/>
      <c r="F464" s="66"/>
      <c r="G464" s="100" t="s">
        <v>12476</v>
      </c>
      <c r="H464" s="63"/>
      <c r="I464" s="67"/>
      <c r="J464" s="68"/>
      <c r="K464" s="68"/>
      <c r="L464" s="67" t="s">
        <v>16627</v>
      </c>
      <c r="M464" s="71"/>
      <c r="N464" s="72">
        <v>9003.3203125</v>
      </c>
      <c r="O464" s="72">
        <v>4449.37109375</v>
      </c>
      <c r="P464" s="73"/>
      <c r="Q464" s="74"/>
      <c r="R464" s="74"/>
      <c r="S464" s="84"/>
      <c r="T464" s="84"/>
      <c r="U464" s="84"/>
      <c r="V464" s="84"/>
      <c r="W464" s="50"/>
      <c r="X464" s="50"/>
      <c r="Y464" s="50"/>
      <c r="Z464" s="50"/>
      <c r="AA464" s="49"/>
      <c r="AB464" s="69">
        <v>464</v>
      </c>
      <c r="AC46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64" s="70"/>
      <c r="AE464" s="76">
        <v>16</v>
      </c>
      <c r="AF464" s="76">
        <v>0</v>
      </c>
      <c r="AG464" s="76">
        <v>10</v>
      </c>
      <c r="AH464" s="76">
        <v>1</v>
      </c>
      <c r="AI464" s="76"/>
      <c r="AJ464" s="76"/>
      <c r="AK464" s="76"/>
      <c r="AL464" s="82" t="s">
        <v>11507</v>
      </c>
      <c r="AM464" s="76"/>
      <c r="AN464" s="78">
        <v>43773.618483796294</v>
      </c>
      <c r="AO464" s="76" t="s">
        <v>14075</v>
      </c>
      <c r="AP464" s="82" t="s">
        <v>14537</v>
      </c>
      <c r="AQ464" s="76" t="s">
        <v>66</v>
      </c>
      <c r="AR464" s="2"/>
      <c r="AS464" s="3"/>
      <c r="AT464" s="3"/>
      <c r="AU464" s="3"/>
      <c r="AV464" s="3"/>
    </row>
    <row r="465" spans="1:48" ht="41.45" customHeight="1" x14ac:dyDescent="0.25">
      <c r="A465" s="62" t="s">
        <v>454</v>
      </c>
      <c r="C465" s="63"/>
      <c r="D465" s="63"/>
      <c r="E465" s="64"/>
      <c r="F465" s="66"/>
      <c r="G465" s="100" t="s">
        <v>12477</v>
      </c>
      <c r="H465" s="63"/>
      <c r="I465" s="67"/>
      <c r="J465" s="68"/>
      <c r="K465" s="68"/>
      <c r="L465" s="67" t="s">
        <v>16628</v>
      </c>
      <c r="M465" s="71"/>
      <c r="N465" s="72">
        <v>1706.8724365234375</v>
      </c>
      <c r="O465" s="72">
        <v>5571.2001953125</v>
      </c>
      <c r="P465" s="73"/>
      <c r="Q465" s="74"/>
      <c r="R465" s="74"/>
      <c r="S465" s="84"/>
      <c r="T465" s="84"/>
      <c r="U465" s="84"/>
      <c r="V465" s="84"/>
      <c r="W465" s="50"/>
      <c r="X465" s="50"/>
      <c r="Y465" s="50"/>
      <c r="Z465" s="50"/>
      <c r="AA465" s="49"/>
      <c r="AB465" s="69">
        <v>465</v>
      </c>
      <c r="AC46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65" s="70"/>
      <c r="AE465" s="76">
        <v>36</v>
      </c>
      <c r="AF465" s="76">
        <v>0</v>
      </c>
      <c r="AG465" s="76">
        <v>1</v>
      </c>
      <c r="AH465" s="76">
        <v>15</v>
      </c>
      <c r="AI465" s="76"/>
      <c r="AJ465" s="76"/>
      <c r="AK465" s="76"/>
      <c r="AL465" s="76"/>
      <c r="AM465" s="76"/>
      <c r="AN465" s="78">
        <v>44526.943495370368</v>
      </c>
      <c r="AO465" s="76" t="s">
        <v>14075</v>
      </c>
      <c r="AP465" s="82" t="s">
        <v>14538</v>
      </c>
      <c r="AQ465" s="76" t="s">
        <v>66</v>
      </c>
      <c r="AR465" s="2"/>
      <c r="AS465" s="3"/>
      <c r="AT465" s="3"/>
      <c r="AU465" s="3"/>
      <c r="AV465" s="3"/>
    </row>
    <row r="466" spans="1:48" ht="41.45" customHeight="1" x14ac:dyDescent="0.25">
      <c r="A466" s="62" t="s">
        <v>455</v>
      </c>
      <c r="C466" s="63"/>
      <c r="D466" s="63"/>
      <c r="E466" s="64"/>
      <c r="F466" s="66"/>
      <c r="G466" s="100" t="s">
        <v>12478</v>
      </c>
      <c r="H466" s="63"/>
      <c r="I466" s="67"/>
      <c r="J466" s="68"/>
      <c r="K466" s="68"/>
      <c r="L466" s="67" t="s">
        <v>16629</v>
      </c>
      <c r="M466" s="71"/>
      <c r="N466" s="72">
        <v>6843.18408203125</v>
      </c>
      <c r="O466" s="72">
        <v>3336.59033203125</v>
      </c>
      <c r="P466" s="73"/>
      <c r="Q466" s="74"/>
      <c r="R466" s="74"/>
      <c r="S466" s="84"/>
      <c r="T466" s="84"/>
      <c r="U466" s="84"/>
      <c r="V466" s="84"/>
      <c r="W466" s="50"/>
      <c r="X466" s="50"/>
      <c r="Y466" s="50"/>
      <c r="Z466" s="50"/>
      <c r="AA466" s="49"/>
      <c r="AB466" s="69">
        <v>466</v>
      </c>
      <c r="AC46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66" s="70"/>
      <c r="AE466" s="76">
        <v>230</v>
      </c>
      <c r="AF466" s="76">
        <v>167</v>
      </c>
      <c r="AG466" s="76">
        <v>12625</v>
      </c>
      <c r="AH466" s="76">
        <v>11560</v>
      </c>
      <c r="AI466" s="76"/>
      <c r="AJ466" s="76" t="s">
        <v>8933</v>
      </c>
      <c r="AK466" s="76" t="s">
        <v>10604</v>
      </c>
      <c r="AL466" s="76"/>
      <c r="AM466" s="76"/>
      <c r="AN466" s="78">
        <v>43476.671458333331</v>
      </c>
      <c r="AO466" s="76" t="s">
        <v>14075</v>
      </c>
      <c r="AP466" s="82" t="s">
        <v>14539</v>
      </c>
      <c r="AQ466" s="76" t="s">
        <v>66</v>
      </c>
      <c r="AR466" s="2"/>
      <c r="AS466" s="3"/>
      <c r="AT466" s="3"/>
      <c r="AU466" s="3"/>
      <c r="AV466" s="3"/>
    </row>
    <row r="467" spans="1:48" ht="41.45" customHeight="1" x14ac:dyDescent="0.25">
      <c r="A467" s="62" t="s">
        <v>456</v>
      </c>
      <c r="C467" s="63"/>
      <c r="D467" s="63"/>
      <c r="E467" s="64"/>
      <c r="F467" s="66"/>
      <c r="G467" s="100" t="s">
        <v>12479</v>
      </c>
      <c r="H467" s="63"/>
      <c r="I467" s="67"/>
      <c r="J467" s="68"/>
      <c r="K467" s="68"/>
      <c r="L467" s="67" t="s">
        <v>16630</v>
      </c>
      <c r="M467" s="71"/>
      <c r="N467" s="72">
        <v>6868.66455078125</v>
      </c>
      <c r="O467" s="72">
        <v>1968.1829833984375</v>
      </c>
      <c r="P467" s="73"/>
      <c r="Q467" s="74"/>
      <c r="R467" s="74"/>
      <c r="S467" s="84"/>
      <c r="T467" s="84"/>
      <c r="U467" s="84"/>
      <c r="V467" s="84"/>
      <c r="W467" s="50"/>
      <c r="X467" s="50"/>
      <c r="Y467" s="50"/>
      <c r="Z467" s="50"/>
      <c r="AA467" s="49"/>
      <c r="AB467" s="69">
        <v>467</v>
      </c>
      <c r="AC46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67" s="70"/>
      <c r="AE467" s="76">
        <v>385</v>
      </c>
      <c r="AF467" s="76">
        <v>154</v>
      </c>
      <c r="AG467" s="76">
        <v>745</v>
      </c>
      <c r="AH467" s="76">
        <v>421</v>
      </c>
      <c r="AI467" s="76"/>
      <c r="AJ467" s="76" t="s">
        <v>8934</v>
      </c>
      <c r="AK467" s="76"/>
      <c r="AL467" s="76"/>
      <c r="AM467" s="76"/>
      <c r="AN467" s="78">
        <v>44486.395046296297</v>
      </c>
      <c r="AO467" s="76" t="s">
        <v>14075</v>
      </c>
      <c r="AP467" s="82" t="s">
        <v>14540</v>
      </c>
      <c r="AQ467" s="76" t="s">
        <v>66</v>
      </c>
      <c r="AR467" s="2"/>
      <c r="AS467" s="3"/>
      <c r="AT467" s="3"/>
      <c r="AU467" s="3"/>
      <c r="AV467" s="3"/>
    </row>
    <row r="468" spans="1:48" ht="41.45" customHeight="1" x14ac:dyDescent="0.25">
      <c r="A468" s="62" t="s">
        <v>457</v>
      </c>
      <c r="C468" s="63"/>
      <c r="D468" s="63"/>
      <c r="E468" s="64"/>
      <c r="F468" s="66"/>
      <c r="G468" s="100" t="s">
        <v>12480</v>
      </c>
      <c r="H468" s="63"/>
      <c r="I468" s="67"/>
      <c r="J468" s="68"/>
      <c r="K468" s="68"/>
      <c r="L468" s="67" t="s">
        <v>16631</v>
      </c>
      <c r="M468" s="71"/>
      <c r="N468" s="72">
        <v>3925.3193359375</v>
      </c>
      <c r="O468" s="72">
        <v>8482.8017578125</v>
      </c>
      <c r="P468" s="73"/>
      <c r="Q468" s="74"/>
      <c r="R468" s="74"/>
      <c r="S468" s="84"/>
      <c r="T468" s="84"/>
      <c r="U468" s="84"/>
      <c r="V468" s="84"/>
      <c r="W468" s="50"/>
      <c r="X468" s="50"/>
      <c r="Y468" s="50"/>
      <c r="Z468" s="50"/>
      <c r="AA468" s="49"/>
      <c r="AB468" s="69">
        <v>468</v>
      </c>
      <c r="AC46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68" s="70"/>
      <c r="AE468" s="76">
        <v>280</v>
      </c>
      <c r="AF468" s="76">
        <v>75</v>
      </c>
      <c r="AG468" s="76">
        <v>2581</v>
      </c>
      <c r="AH468" s="76">
        <v>34657</v>
      </c>
      <c r="AI468" s="76"/>
      <c r="AJ468" s="76" t="s">
        <v>8935</v>
      </c>
      <c r="AK468" s="76"/>
      <c r="AL468" s="82" t="s">
        <v>11508</v>
      </c>
      <c r="AM468" s="76"/>
      <c r="AN468" s="78">
        <v>43680.9294212963</v>
      </c>
      <c r="AO468" s="76" t="s">
        <v>14075</v>
      </c>
      <c r="AP468" s="82" t="s">
        <v>14541</v>
      </c>
      <c r="AQ468" s="76" t="s">
        <v>66</v>
      </c>
      <c r="AR468" s="2"/>
      <c r="AS468" s="3"/>
      <c r="AT468" s="3"/>
      <c r="AU468" s="3"/>
      <c r="AV468" s="3"/>
    </row>
    <row r="469" spans="1:48" ht="41.45" customHeight="1" x14ac:dyDescent="0.25">
      <c r="A469" s="62" t="s">
        <v>458</v>
      </c>
      <c r="C469" s="63"/>
      <c r="D469" s="63"/>
      <c r="E469" s="64"/>
      <c r="F469" s="66"/>
      <c r="G469" s="100" t="s">
        <v>12481</v>
      </c>
      <c r="H469" s="63"/>
      <c r="I469" s="67"/>
      <c r="J469" s="68"/>
      <c r="K469" s="68"/>
      <c r="L469" s="67" t="s">
        <v>16632</v>
      </c>
      <c r="M469" s="71"/>
      <c r="N469" s="72">
        <v>2911.706787109375</v>
      </c>
      <c r="O469" s="72">
        <v>2252.86083984375</v>
      </c>
      <c r="P469" s="73"/>
      <c r="Q469" s="74"/>
      <c r="R469" s="74"/>
      <c r="S469" s="84"/>
      <c r="T469" s="84"/>
      <c r="U469" s="84"/>
      <c r="V469" s="84"/>
      <c r="W469" s="50"/>
      <c r="X469" s="50"/>
      <c r="Y469" s="50"/>
      <c r="Z469" s="50"/>
      <c r="AA469" s="49"/>
      <c r="AB469" s="69">
        <v>469</v>
      </c>
      <c r="AC46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69" s="70"/>
      <c r="AE469" s="76">
        <v>180</v>
      </c>
      <c r="AF469" s="76">
        <v>23</v>
      </c>
      <c r="AG469" s="76">
        <v>2841</v>
      </c>
      <c r="AH469" s="76">
        <v>2087</v>
      </c>
      <c r="AI469" s="76"/>
      <c r="AJ469" s="76"/>
      <c r="AK469" s="76"/>
      <c r="AL469" s="76"/>
      <c r="AM469" s="76"/>
      <c r="AN469" s="78">
        <v>43304.887789351851</v>
      </c>
      <c r="AO469" s="76" t="s">
        <v>14075</v>
      </c>
      <c r="AP469" s="82" t="s">
        <v>14542</v>
      </c>
      <c r="AQ469" s="76" t="s">
        <v>66</v>
      </c>
      <c r="AR469" s="2"/>
      <c r="AS469" s="3"/>
      <c r="AT469" s="3"/>
      <c r="AU469" s="3"/>
      <c r="AV469" s="3"/>
    </row>
    <row r="470" spans="1:48" ht="41.45" customHeight="1" x14ac:dyDescent="0.25">
      <c r="A470" s="62" t="s">
        <v>1492</v>
      </c>
      <c r="C470" s="63"/>
      <c r="D470" s="63"/>
      <c r="E470" s="64"/>
      <c r="F470" s="66"/>
      <c r="G470" s="100" t="s">
        <v>12482</v>
      </c>
      <c r="H470" s="63"/>
      <c r="I470" s="67"/>
      <c r="J470" s="68"/>
      <c r="K470" s="68"/>
      <c r="L470" s="67" t="s">
        <v>16633</v>
      </c>
      <c r="M470" s="71"/>
      <c r="N470" s="72">
        <v>4347.97119140625</v>
      </c>
      <c r="O470" s="72">
        <v>2974.17431640625</v>
      </c>
      <c r="P470" s="73"/>
      <c r="Q470" s="74"/>
      <c r="R470" s="74"/>
      <c r="S470" s="84"/>
      <c r="T470" s="84"/>
      <c r="U470" s="84"/>
      <c r="V470" s="84"/>
      <c r="W470" s="50"/>
      <c r="X470" s="50"/>
      <c r="Y470" s="50"/>
      <c r="Z470" s="50"/>
      <c r="AA470" s="49"/>
      <c r="AB470" s="69">
        <v>470</v>
      </c>
      <c r="AC47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70" s="70"/>
      <c r="AE470" s="76">
        <v>21177</v>
      </c>
      <c r="AF470" s="76">
        <v>564285</v>
      </c>
      <c r="AG470" s="76">
        <v>72322</v>
      </c>
      <c r="AH470" s="76">
        <v>3231</v>
      </c>
      <c r="AI470" s="76"/>
      <c r="AJ470" s="76" t="s">
        <v>8936</v>
      </c>
      <c r="AK470" s="76" t="s">
        <v>10605</v>
      </c>
      <c r="AL470" s="82" t="s">
        <v>11509</v>
      </c>
      <c r="AM470" s="76"/>
      <c r="AN470" s="78">
        <v>39820.792164351849</v>
      </c>
      <c r="AO470" s="76" t="s">
        <v>14075</v>
      </c>
      <c r="AP470" s="82" t="s">
        <v>14543</v>
      </c>
      <c r="AQ470" s="76" t="s">
        <v>66</v>
      </c>
      <c r="AR470" s="2"/>
      <c r="AS470" s="3"/>
      <c r="AT470" s="3"/>
      <c r="AU470" s="3"/>
      <c r="AV470" s="3"/>
    </row>
    <row r="471" spans="1:48" ht="41.45" customHeight="1" x14ac:dyDescent="0.25">
      <c r="A471" s="62" t="s">
        <v>459</v>
      </c>
      <c r="C471" s="63"/>
      <c r="D471" s="63"/>
      <c r="E471" s="64"/>
      <c r="F471" s="66"/>
      <c r="G471" s="100" t="s">
        <v>12483</v>
      </c>
      <c r="H471" s="63"/>
      <c r="I471" s="67"/>
      <c r="J471" s="68"/>
      <c r="K471" s="68"/>
      <c r="L471" s="67" t="s">
        <v>16634</v>
      </c>
      <c r="M471" s="71"/>
      <c r="N471" s="72">
        <v>5623.57080078125</v>
      </c>
      <c r="O471" s="72">
        <v>1029.9356689453125</v>
      </c>
      <c r="P471" s="73"/>
      <c r="Q471" s="74"/>
      <c r="R471" s="74"/>
      <c r="S471" s="84"/>
      <c r="T471" s="84"/>
      <c r="U471" s="84"/>
      <c r="V471" s="84"/>
      <c r="W471" s="50"/>
      <c r="X471" s="50"/>
      <c r="Y471" s="50"/>
      <c r="Z471" s="50"/>
      <c r="AA471" s="49"/>
      <c r="AB471" s="69">
        <v>471</v>
      </c>
      <c r="AC47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71" s="70"/>
      <c r="AE471" s="76">
        <v>256</v>
      </c>
      <c r="AF471" s="76">
        <v>77</v>
      </c>
      <c r="AG471" s="76">
        <v>41022</v>
      </c>
      <c r="AH471" s="76">
        <v>2</v>
      </c>
      <c r="AI471" s="76"/>
      <c r="AJ471" s="76" t="s">
        <v>8937</v>
      </c>
      <c r="AK471" s="76" t="s">
        <v>10606</v>
      </c>
      <c r="AL471" s="82" t="s">
        <v>11510</v>
      </c>
      <c r="AM471" s="76"/>
      <c r="AN471" s="78">
        <v>43879.789953703701</v>
      </c>
      <c r="AO471" s="76" t="s">
        <v>14075</v>
      </c>
      <c r="AP471" s="82" t="s">
        <v>14544</v>
      </c>
      <c r="AQ471" s="76" t="s">
        <v>66</v>
      </c>
      <c r="AR471" s="2"/>
      <c r="AS471" s="3"/>
      <c r="AT471" s="3"/>
      <c r="AU471" s="3"/>
      <c r="AV471" s="3"/>
    </row>
    <row r="472" spans="1:48" ht="41.45" customHeight="1" x14ac:dyDescent="0.25">
      <c r="A472" s="62" t="s">
        <v>460</v>
      </c>
      <c r="C472" s="63"/>
      <c r="D472" s="63"/>
      <c r="E472" s="64"/>
      <c r="F472" s="66"/>
      <c r="G472" s="100" t="s">
        <v>12484</v>
      </c>
      <c r="H472" s="63"/>
      <c r="I472" s="67"/>
      <c r="J472" s="68"/>
      <c r="K472" s="68"/>
      <c r="L472" s="67" t="s">
        <v>16635</v>
      </c>
      <c r="M472" s="71"/>
      <c r="N472" s="72">
        <v>4286.93359375</v>
      </c>
      <c r="O472" s="72">
        <v>9048.6103515625</v>
      </c>
      <c r="P472" s="73"/>
      <c r="Q472" s="74"/>
      <c r="R472" s="74"/>
      <c r="S472" s="84"/>
      <c r="T472" s="84"/>
      <c r="U472" s="84"/>
      <c r="V472" s="84"/>
      <c r="W472" s="50"/>
      <c r="X472" s="50"/>
      <c r="Y472" s="50"/>
      <c r="Z472" s="50"/>
      <c r="AA472" s="49"/>
      <c r="AB472" s="69">
        <v>472</v>
      </c>
      <c r="AC47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72" s="70"/>
      <c r="AE472" s="76">
        <v>282</v>
      </c>
      <c r="AF472" s="76">
        <v>1725</v>
      </c>
      <c r="AG472" s="76">
        <v>3680</v>
      </c>
      <c r="AH472" s="76">
        <v>81256</v>
      </c>
      <c r="AI472" s="76"/>
      <c r="AJ472" s="76" t="s">
        <v>8938</v>
      </c>
      <c r="AK472" s="76" t="s">
        <v>10607</v>
      </c>
      <c r="AL472" s="76"/>
      <c r="AM472" s="76"/>
      <c r="AN472" s="78">
        <v>41368.143900462965</v>
      </c>
      <c r="AO472" s="76" t="s">
        <v>14075</v>
      </c>
      <c r="AP472" s="82" t="s">
        <v>14545</v>
      </c>
      <c r="AQ472" s="76" t="s">
        <v>66</v>
      </c>
      <c r="AR472" s="2"/>
      <c r="AS472" s="3"/>
      <c r="AT472" s="3"/>
      <c r="AU472" s="3"/>
      <c r="AV472" s="3"/>
    </row>
    <row r="473" spans="1:48" ht="41.45" customHeight="1" x14ac:dyDescent="0.25">
      <c r="A473" s="62" t="s">
        <v>461</v>
      </c>
      <c r="C473" s="63"/>
      <c r="D473" s="63"/>
      <c r="E473" s="64"/>
      <c r="F473" s="66"/>
      <c r="G473" s="100" t="s">
        <v>12485</v>
      </c>
      <c r="H473" s="63"/>
      <c r="I473" s="67"/>
      <c r="J473" s="68"/>
      <c r="K473" s="68"/>
      <c r="L473" s="67" t="s">
        <v>16636</v>
      </c>
      <c r="M473" s="71"/>
      <c r="N473" s="72">
        <v>3711.772216796875</v>
      </c>
      <c r="O473" s="72">
        <v>2507.370849609375</v>
      </c>
      <c r="P473" s="73"/>
      <c r="Q473" s="74"/>
      <c r="R473" s="74"/>
      <c r="S473" s="84"/>
      <c r="T473" s="84"/>
      <c r="U473" s="84"/>
      <c r="V473" s="84"/>
      <c r="W473" s="50"/>
      <c r="X473" s="50"/>
      <c r="Y473" s="50"/>
      <c r="Z473" s="50"/>
      <c r="AA473" s="49"/>
      <c r="AB473" s="69">
        <v>473</v>
      </c>
      <c r="AC47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73" s="70"/>
      <c r="AE473" s="76">
        <v>2266</v>
      </c>
      <c r="AF473" s="76">
        <v>406</v>
      </c>
      <c r="AG473" s="76">
        <v>1045</v>
      </c>
      <c r="AH473" s="76">
        <v>825</v>
      </c>
      <c r="AI473" s="76"/>
      <c r="AJ473" s="76" t="s">
        <v>8939</v>
      </c>
      <c r="AK473" s="76" t="s">
        <v>10608</v>
      </c>
      <c r="AL473" s="76"/>
      <c r="AM473" s="76"/>
      <c r="AN473" s="78">
        <v>44096.645752314813</v>
      </c>
      <c r="AO473" s="76" t="s">
        <v>14075</v>
      </c>
      <c r="AP473" s="82" t="s">
        <v>14546</v>
      </c>
      <c r="AQ473" s="76" t="s">
        <v>66</v>
      </c>
      <c r="AR473" s="2"/>
      <c r="AS473" s="3"/>
      <c r="AT473" s="3"/>
      <c r="AU473" s="3"/>
      <c r="AV473" s="3"/>
    </row>
    <row r="474" spans="1:48" ht="41.45" customHeight="1" x14ac:dyDescent="0.25">
      <c r="A474" s="62" t="s">
        <v>1845</v>
      </c>
      <c r="C474" s="63"/>
      <c r="D474" s="63"/>
      <c r="E474" s="64"/>
      <c r="F474" s="66"/>
      <c r="G474" s="100" t="s">
        <v>12486</v>
      </c>
      <c r="H474" s="63"/>
      <c r="I474" s="67"/>
      <c r="J474" s="68"/>
      <c r="K474" s="68"/>
      <c r="L474" s="67" t="s">
        <v>16637</v>
      </c>
      <c r="M474" s="71"/>
      <c r="N474" s="72">
        <v>1887.249755859375</v>
      </c>
      <c r="O474" s="72">
        <v>4713.09326171875</v>
      </c>
      <c r="P474" s="73"/>
      <c r="Q474" s="74"/>
      <c r="R474" s="74"/>
      <c r="S474" s="84"/>
      <c r="T474" s="84"/>
      <c r="U474" s="84"/>
      <c r="V474" s="84"/>
      <c r="W474" s="50"/>
      <c r="X474" s="50"/>
      <c r="Y474" s="50"/>
      <c r="Z474" s="50"/>
      <c r="AA474" s="49"/>
      <c r="AB474" s="69">
        <v>474</v>
      </c>
      <c r="AC47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74" s="70"/>
      <c r="AE474" s="76">
        <v>1712</v>
      </c>
      <c r="AF474" s="76">
        <v>299569</v>
      </c>
      <c r="AG474" s="76">
        <v>85017</v>
      </c>
      <c r="AH474" s="76">
        <v>145515</v>
      </c>
      <c r="AI474" s="76"/>
      <c r="AJ474" s="76" t="s">
        <v>8940</v>
      </c>
      <c r="AK474" s="76" t="s">
        <v>10609</v>
      </c>
      <c r="AL474" s="82" t="s">
        <v>11511</v>
      </c>
      <c r="AM474" s="76"/>
      <c r="AN474" s="78">
        <v>41931.950937499998</v>
      </c>
      <c r="AO474" s="76" t="s">
        <v>14075</v>
      </c>
      <c r="AP474" s="82" t="s">
        <v>14547</v>
      </c>
      <c r="AQ474" s="76" t="s">
        <v>65</v>
      </c>
      <c r="AR474" s="2"/>
      <c r="AS474" s="3"/>
      <c r="AT474" s="3"/>
      <c r="AU474" s="3"/>
      <c r="AV474" s="3"/>
    </row>
    <row r="475" spans="1:48" ht="41.45" customHeight="1" x14ac:dyDescent="0.25">
      <c r="A475" s="62" t="s">
        <v>1846</v>
      </c>
      <c r="C475" s="63"/>
      <c r="D475" s="63"/>
      <c r="E475" s="64"/>
      <c r="F475" s="66"/>
      <c r="G475" s="100" t="s">
        <v>12487</v>
      </c>
      <c r="H475" s="63"/>
      <c r="I475" s="67"/>
      <c r="J475" s="68"/>
      <c r="K475" s="68"/>
      <c r="L475" s="67" t="s">
        <v>16638</v>
      </c>
      <c r="M475" s="71"/>
      <c r="N475" s="72">
        <v>4990.1953125</v>
      </c>
      <c r="O475" s="72">
        <v>116.16645812988281</v>
      </c>
      <c r="P475" s="73"/>
      <c r="Q475" s="74"/>
      <c r="R475" s="74"/>
      <c r="S475" s="84"/>
      <c r="T475" s="84"/>
      <c r="U475" s="84"/>
      <c r="V475" s="84"/>
      <c r="W475" s="50"/>
      <c r="X475" s="50"/>
      <c r="Y475" s="50"/>
      <c r="Z475" s="50"/>
      <c r="AA475" s="49"/>
      <c r="AB475" s="69">
        <v>475</v>
      </c>
      <c r="AC47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75" s="70"/>
      <c r="AE475" s="76">
        <v>1453</v>
      </c>
      <c r="AF475" s="76">
        <v>27852</v>
      </c>
      <c r="AG475" s="76">
        <v>10547</v>
      </c>
      <c r="AH475" s="76">
        <v>26804</v>
      </c>
      <c r="AI475" s="76"/>
      <c r="AJ475" s="76" t="s">
        <v>8941</v>
      </c>
      <c r="AK475" s="76" t="s">
        <v>10610</v>
      </c>
      <c r="AL475" s="76"/>
      <c r="AM475" s="76"/>
      <c r="AN475" s="78">
        <v>41856.941747685189</v>
      </c>
      <c r="AO475" s="76" t="s">
        <v>14075</v>
      </c>
      <c r="AP475" s="82" t="s">
        <v>14548</v>
      </c>
      <c r="AQ475" s="76" t="s">
        <v>65</v>
      </c>
      <c r="AR475" s="2"/>
      <c r="AS475" s="3"/>
      <c r="AT475" s="3"/>
      <c r="AU475" s="3"/>
      <c r="AV475" s="3"/>
    </row>
    <row r="476" spans="1:48" ht="41.45" customHeight="1" x14ac:dyDescent="0.25">
      <c r="A476" s="62" t="s">
        <v>462</v>
      </c>
      <c r="C476" s="63"/>
      <c r="D476" s="63"/>
      <c r="E476" s="64"/>
      <c r="F476" s="66"/>
      <c r="G476" s="100" t="s">
        <v>12488</v>
      </c>
      <c r="H476" s="63"/>
      <c r="I476" s="67"/>
      <c r="J476" s="68"/>
      <c r="K476" s="68"/>
      <c r="L476" s="67" t="s">
        <v>16639</v>
      </c>
      <c r="M476" s="71"/>
      <c r="N476" s="72">
        <v>7932.30419921875</v>
      </c>
      <c r="O476" s="72">
        <v>3234.399658203125</v>
      </c>
      <c r="P476" s="73"/>
      <c r="Q476" s="74"/>
      <c r="R476" s="74"/>
      <c r="S476" s="84"/>
      <c r="T476" s="84"/>
      <c r="U476" s="84"/>
      <c r="V476" s="84"/>
      <c r="W476" s="50"/>
      <c r="X476" s="50"/>
      <c r="Y476" s="50"/>
      <c r="Z476" s="50"/>
      <c r="AA476" s="49"/>
      <c r="AB476" s="69">
        <v>476</v>
      </c>
      <c r="AC47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76" s="70"/>
      <c r="AE476" s="76">
        <v>299</v>
      </c>
      <c r="AF476" s="76">
        <v>146</v>
      </c>
      <c r="AG476" s="76">
        <v>9278</v>
      </c>
      <c r="AH476" s="76">
        <v>22121</v>
      </c>
      <c r="AI476" s="76"/>
      <c r="AJ476" s="76" t="s">
        <v>8942</v>
      </c>
      <c r="AK476" s="76" t="s">
        <v>10611</v>
      </c>
      <c r="AL476" s="82" t="s">
        <v>11512</v>
      </c>
      <c r="AM476" s="76"/>
      <c r="AN476" s="78">
        <v>43628.565567129626</v>
      </c>
      <c r="AO476" s="76" t="s">
        <v>14075</v>
      </c>
      <c r="AP476" s="82" t="s">
        <v>14549</v>
      </c>
      <c r="AQ476" s="76" t="s">
        <v>66</v>
      </c>
      <c r="AR476" s="2"/>
      <c r="AS476" s="3"/>
      <c r="AT476" s="3"/>
      <c r="AU476" s="3"/>
      <c r="AV476" s="3"/>
    </row>
    <row r="477" spans="1:48" ht="41.45" customHeight="1" x14ac:dyDescent="0.25">
      <c r="A477" s="62" t="s">
        <v>463</v>
      </c>
      <c r="C477" s="63"/>
      <c r="D477" s="63"/>
      <c r="E477" s="64"/>
      <c r="F477" s="66"/>
      <c r="G477" s="100" t="s">
        <v>12489</v>
      </c>
      <c r="H477" s="63"/>
      <c r="I477" s="67"/>
      <c r="J477" s="68"/>
      <c r="K477" s="68"/>
      <c r="L477" s="67" t="s">
        <v>16640</v>
      </c>
      <c r="M477" s="71"/>
      <c r="N477" s="72">
        <v>6463.12646484375</v>
      </c>
      <c r="O477" s="72">
        <v>8400.849609375</v>
      </c>
      <c r="P477" s="73"/>
      <c r="Q477" s="74"/>
      <c r="R477" s="74"/>
      <c r="S477" s="84"/>
      <c r="T477" s="84"/>
      <c r="U477" s="84"/>
      <c r="V477" s="84"/>
      <c r="W477" s="50"/>
      <c r="X477" s="50"/>
      <c r="Y477" s="50"/>
      <c r="Z477" s="50"/>
      <c r="AA477" s="49"/>
      <c r="AB477" s="69">
        <v>477</v>
      </c>
      <c r="AC47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77" s="70"/>
      <c r="AE477" s="76">
        <v>534</v>
      </c>
      <c r="AF477" s="76">
        <v>31</v>
      </c>
      <c r="AG477" s="76">
        <v>408</v>
      </c>
      <c r="AH477" s="76">
        <v>772</v>
      </c>
      <c r="AI477" s="76"/>
      <c r="AJ477" s="76"/>
      <c r="AK477" s="76" t="s">
        <v>10612</v>
      </c>
      <c r="AL477" s="76"/>
      <c r="AM477" s="76"/>
      <c r="AN477" s="78">
        <v>42264.703356481485</v>
      </c>
      <c r="AO477" s="76" t="s">
        <v>14075</v>
      </c>
      <c r="AP477" s="82" t="s">
        <v>14550</v>
      </c>
      <c r="AQ477" s="76" t="s">
        <v>66</v>
      </c>
      <c r="AR477" s="2"/>
      <c r="AS477" s="3"/>
      <c r="AT477" s="3"/>
      <c r="AU477" s="3"/>
      <c r="AV477" s="3"/>
    </row>
    <row r="478" spans="1:48" ht="41.45" customHeight="1" x14ac:dyDescent="0.25">
      <c r="A478" s="62" t="s">
        <v>464</v>
      </c>
      <c r="C478" s="63"/>
      <c r="D478" s="63"/>
      <c r="E478" s="64"/>
      <c r="F478" s="66"/>
      <c r="G478" s="100" t="s">
        <v>12490</v>
      </c>
      <c r="H478" s="63"/>
      <c r="I478" s="67"/>
      <c r="J478" s="68"/>
      <c r="K478" s="68"/>
      <c r="L478" s="67" t="s">
        <v>16641</v>
      </c>
      <c r="M478" s="71"/>
      <c r="N478" s="72">
        <v>7888.1435546875</v>
      </c>
      <c r="O478" s="72">
        <v>8881.5498046875</v>
      </c>
      <c r="P478" s="73"/>
      <c r="Q478" s="74"/>
      <c r="R478" s="74"/>
      <c r="S478" s="84"/>
      <c r="T478" s="84"/>
      <c r="U478" s="84"/>
      <c r="V478" s="84"/>
      <c r="W478" s="50"/>
      <c r="X478" s="50"/>
      <c r="Y478" s="50"/>
      <c r="Z478" s="50"/>
      <c r="AA478" s="49"/>
      <c r="AB478" s="69">
        <v>478</v>
      </c>
      <c r="AC47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78" s="70"/>
      <c r="AE478" s="76">
        <v>246</v>
      </c>
      <c r="AF478" s="76">
        <v>27</v>
      </c>
      <c r="AG478" s="76">
        <v>409</v>
      </c>
      <c r="AH478" s="76">
        <v>142</v>
      </c>
      <c r="AI478" s="76"/>
      <c r="AJ478" s="76" t="s">
        <v>8943</v>
      </c>
      <c r="AK478" s="76" t="s">
        <v>10613</v>
      </c>
      <c r="AL478" s="76"/>
      <c r="AM478" s="76"/>
      <c r="AN478" s="78">
        <v>44433.922500000001</v>
      </c>
      <c r="AO478" s="76" t="s">
        <v>14075</v>
      </c>
      <c r="AP478" s="82" t="s">
        <v>14551</v>
      </c>
      <c r="AQ478" s="76" t="s">
        <v>66</v>
      </c>
      <c r="AR478" s="2"/>
      <c r="AS478" s="3"/>
      <c r="AT478" s="3"/>
      <c r="AU478" s="3"/>
      <c r="AV478" s="3"/>
    </row>
    <row r="479" spans="1:48" ht="41.45" customHeight="1" x14ac:dyDescent="0.25">
      <c r="A479" s="62" t="s">
        <v>1847</v>
      </c>
      <c r="C479" s="63"/>
      <c r="D479" s="63"/>
      <c r="E479" s="64"/>
      <c r="F479" s="66"/>
      <c r="G479" s="100" t="s">
        <v>12491</v>
      </c>
      <c r="H479" s="63"/>
      <c r="I479" s="67"/>
      <c r="J479" s="68"/>
      <c r="K479" s="68"/>
      <c r="L479" s="67" t="s">
        <v>16642</v>
      </c>
      <c r="M479" s="71"/>
      <c r="N479" s="72">
        <v>7832.10400390625</v>
      </c>
      <c r="O479" s="72">
        <v>6784.00244140625</v>
      </c>
      <c r="P479" s="73"/>
      <c r="Q479" s="74"/>
      <c r="R479" s="74"/>
      <c r="S479" s="84"/>
      <c r="T479" s="84"/>
      <c r="U479" s="84"/>
      <c r="V479" s="84"/>
      <c r="W479" s="50"/>
      <c r="X479" s="50"/>
      <c r="Y479" s="50"/>
      <c r="Z479" s="50"/>
      <c r="AA479" s="49"/>
      <c r="AB479" s="69">
        <v>479</v>
      </c>
      <c r="AC47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79" s="70"/>
      <c r="AE479" s="76">
        <v>1354</v>
      </c>
      <c r="AF479" s="76">
        <v>26811</v>
      </c>
      <c r="AG479" s="76">
        <v>47798</v>
      </c>
      <c r="AH479" s="76">
        <v>83135</v>
      </c>
      <c r="AI479" s="76"/>
      <c r="AJ479" s="76" t="s">
        <v>8944</v>
      </c>
      <c r="AK479" s="76"/>
      <c r="AL479" s="82" t="s">
        <v>11513</v>
      </c>
      <c r="AM479" s="76"/>
      <c r="AN479" s="78">
        <v>43980.153668981482</v>
      </c>
      <c r="AO479" s="76" t="s">
        <v>14075</v>
      </c>
      <c r="AP479" s="82" t="s">
        <v>14552</v>
      </c>
      <c r="AQ479" s="76" t="s">
        <v>65</v>
      </c>
      <c r="AR479" s="2"/>
      <c r="AS479" s="3"/>
      <c r="AT479" s="3"/>
      <c r="AU479" s="3"/>
      <c r="AV479" s="3"/>
    </row>
    <row r="480" spans="1:48" ht="41.45" customHeight="1" x14ac:dyDescent="0.25">
      <c r="A480" s="62" t="s">
        <v>1848</v>
      </c>
      <c r="C480" s="63"/>
      <c r="D480" s="63"/>
      <c r="E480" s="64"/>
      <c r="F480" s="66"/>
      <c r="G480" s="100" t="s">
        <v>12492</v>
      </c>
      <c r="H480" s="63"/>
      <c r="I480" s="67"/>
      <c r="J480" s="68"/>
      <c r="K480" s="68"/>
      <c r="L480" s="67" t="s">
        <v>16643</v>
      </c>
      <c r="M480" s="71"/>
      <c r="N480" s="72">
        <v>6948.6513671875</v>
      </c>
      <c r="O480" s="72">
        <v>7052.6416015625</v>
      </c>
      <c r="P480" s="73"/>
      <c r="Q480" s="74"/>
      <c r="R480" s="74"/>
      <c r="S480" s="84"/>
      <c r="T480" s="84"/>
      <c r="U480" s="84"/>
      <c r="V480" s="84"/>
      <c r="W480" s="50"/>
      <c r="X480" s="50"/>
      <c r="Y480" s="50"/>
      <c r="Z480" s="50"/>
      <c r="AA480" s="49"/>
      <c r="AB480" s="69">
        <v>480</v>
      </c>
      <c r="AC48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80" s="70"/>
      <c r="AE480" s="76">
        <v>4147</v>
      </c>
      <c r="AF480" s="76">
        <v>2215</v>
      </c>
      <c r="AG480" s="76">
        <v>28986</v>
      </c>
      <c r="AH480" s="76">
        <v>76376</v>
      </c>
      <c r="AI480" s="76"/>
      <c r="AJ480" s="76" t="s">
        <v>8945</v>
      </c>
      <c r="AK480" s="76" t="s">
        <v>10614</v>
      </c>
      <c r="AL480" s="82" t="s">
        <v>11514</v>
      </c>
      <c r="AM480" s="76"/>
      <c r="AN480" s="78">
        <v>40805.337384259263</v>
      </c>
      <c r="AO480" s="76" t="s">
        <v>14075</v>
      </c>
      <c r="AP480" s="82" t="s">
        <v>14553</v>
      </c>
      <c r="AQ480" s="76" t="s">
        <v>65</v>
      </c>
      <c r="AR480" s="2"/>
      <c r="AS480" s="3"/>
      <c r="AT480" s="3"/>
      <c r="AU480" s="3"/>
      <c r="AV480" s="3"/>
    </row>
    <row r="481" spans="1:48" ht="41.45" customHeight="1" x14ac:dyDescent="0.25">
      <c r="A481" s="62" t="s">
        <v>465</v>
      </c>
      <c r="C481" s="63"/>
      <c r="D481" s="63"/>
      <c r="E481" s="64"/>
      <c r="F481" s="66"/>
      <c r="G481" s="100" t="s">
        <v>12493</v>
      </c>
      <c r="H481" s="63"/>
      <c r="I481" s="67"/>
      <c r="J481" s="68"/>
      <c r="K481" s="68"/>
      <c r="L481" s="67" t="s">
        <v>16644</v>
      </c>
      <c r="M481" s="71"/>
      <c r="N481" s="72">
        <v>2104.679443359375</v>
      </c>
      <c r="O481" s="72">
        <v>5626.56689453125</v>
      </c>
      <c r="P481" s="73"/>
      <c r="Q481" s="74"/>
      <c r="R481" s="74"/>
      <c r="S481" s="84"/>
      <c r="T481" s="84"/>
      <c r="U481" s="84"/>
      <c r="V481" s="84"/>
      <c r="W481" s="50"/>
      <c r="X481" s="50"/>
      <c r="Y481" s="50"/>
      <c r="Z481" s="50"/>
      <c r="AA481" s="49"/>
      <c r="AB481" s="69">
        <v>481</v>
      </c>
      <c r="AC48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81" s="70"/>
      <c r="AE481" s="76">
        <v>296</v>
      </c>
      <c r="AF481" s="76">
        <v>2234</v>
      </c>
      <c r="AG481" s="76">
        <v>114496</v>
      </c>
      <c r="AH481" s="76">
        <v>62890</v>
      </c>
      <c r="AI481" s="76"/>
      <c r="AJ481" s="76" t="s">
        <v>8946</v>
      </c>
      <c r="AK481" s="76" t="s">
        <v>10615</v>
      </c>
      <c r="AL481" s="82" t="s">
        <v>11515</v>
      </c>
      <c r="AM481" s="76"/>
      <c r="AN481" s="78">
        <v>41488.444108796299</v>
      </c>
      <c r="AO481" s="76" t="s">
        <v>14075</v>
      </c>
      <c r="AP481" s="82" t="s">
        <v>14554</v>
      </c>
      <c r="AQ481" s="76" t="s">
        <v>66</v>
      </c>
      <c r="AR481" s="2"/>
      <c r="AS481" s="3"/>
      <c r="AT481" s="3"/>
      <c r="AU481" s="3"/>
      <c r="AV481" s="3"/>
    </row>
    <row r="482" spans="1:48" ht="41.45" customHeight="1" x14ac:dyDescent="0.25">
      <c r="A482" s="62" t="s">
        <v>466</v>
      </c>
      <c r="C482" s="63"/>
      <c r="D482" s="63"/>
      <c r="E482" s="64"/>
      <c r="F482" s="66"/>
      <c r="G482" s="100" t="s">
        <v>12494</v>
      </c>
      <c r="H482" s="63"/>
      <c r="I482" s="67"/>
      <c r="J482" s="68"/>
      <c r="K482" s="68"/>
      <c r="L482" s="67" t="s">
        <v>16645</v>
      </c>
      <c r="M482" s="71"/>
      <c r="N482" s="72">
        <v>5439.32763671875</v>
      </c>
      <c r="O482" s="72">
        <v>5435.78955078125</v>
      </c>
      <c r="P482" s="73"/>
      <c r="Q482" s="74"/>
      <c r="R482" s="74"/>
      <c r="S482" s="84"/>
      <c r="T482" s="84"/>
      <c r="U482" s="84"/>
      <c r="V482" s="84"/>
      <c r="W482" s="50"/>
      <c r="X482" s="50"/>
      <c r="Y482" s="50"/>
      <c r="Z482" s="50"/>
      <c r="AA482" s="49"/>
      <c r="AB482" s="69">
        <v>482</v>
      </c>
      <c r="AC48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82" s="70"/>
      <c r="AE482" s="76">
        <v>83</v>
      </c>
      <c r="AF482" s="76">
        <v>39</v>
      </c>
      <c r="AG482" s="76">
        <v>3714</v>
      </c>
      <c r="AH482" s="76">
        <v>34149</v>
      </c>
      <c r="AI482" s="76"/>
      <c r="AJ482" s="76" t="s">
        <v>8947</v>
      </c>
      <c r="AK482" s="76"/>
      <c r="AL482" s="76"/>
      <c r="AM482" s="76"/>
      <c r="AN482" s="78">
        <v>44051.703009259261</v>
      </c>
      <c r="AO482" s="76" t="s">
        <v>14075</v>
      </c>
      <c r="AP482" s="82" t="s">
        <v>14555</v>
      </c>
      <c r="AQ482" s="76" t="s">
        <v>66</v>
      </c>
      <c r="AR482" s="2"/>
      <c r="AS482" s="3"/>
      <c r="AT482" s="3"/>
      <c r="AU482" s="3"/>
      <c r="AV482" s="3"/>
    </row>
    <row r="483" spans="1:48" ht="41.45" customHeight="1" x14ac:dyDescent="0.25">
      <c r="A483" s="62" t="s">
        <v>1849</v>
      </c>
      <c r="C483" s="63"/>
      <c r="D483" s="63"/>
      <c r="E483" s="64"/>
      <c r="F483" s="66"/>
      <c r="G483" s="100" t="s">
        <v>12495</v>
      </c>
      <c r="H483" s="63"/>
      <c r="I483" s="67"/>
      <c r="J483" s="68"/>
      <c r="K483" s="68"/>
      <c r="L483" s="67" t="s">
        <v>16646</v>
      </c>
      <c r="M483" s="71"/>
      <c r="N483" s="72">
        <v>7055.599609375</v>
      </c>
      <c r="O483" s="72">
        <v>7580.02490234375</v>
      </c>
      <c r="P483" s="73"/>
      <c r="Q483" s="74"/>
      <c r="R483" s="74"/>
      <c r="S483" s="84"/>
      <c r="T483" s="84"/>
      <c r="U483" s="84"/>
      <c r="V483" s="84"/>
      <c r="W483" s="50"/>
      <c r="X483" s="50"/>
      <c r="Y483" s="50"/>
      <c r="Z483" s="50"/>
      <c r="AA483" s="49"/>
      <c r="AB483" s="69">
        <v>483</v>
      </c>
      <c r="AC48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83" s="70"/>
      <c r="AE483" s="76">
        <v>1</v>
      </c>
      <c r="AF483" s="76">
        <v>5332</v>
      </c>
      <c r="AG483" s="76">
        <v>30032</v>
      </c>
      <c r="AH483" s="76">
        <v>34</v>
      </c>
      <c r="AI483" s="76"/>
      <c r="AJ483" s="76" t="s">
        <v>8948</v>
      </c>
      <c r="AK483" s="76" t="s">
        <v>10347</v>
      </c>
      <c r="AL483" s="82" t="s">
        <v>11516</v>
      </c>
      <c r="AM483" s="76"/>
      <c r="AN483" s="78">
        <v>44384.579861111109</v>
      </c>
      <c r="AO483" s="76" t="s">
        <v>14075</v>
      </c>
      <c r="AP483" s="82" t="s">
        <v>14556</v>
      </c>
      <c r="AQ483" s="76" t="s">
        <v>65</v>
      </c>
      <c r="AR483" s="2"/>
      <c r="AS483" s="3"/>
      <c r="AT483" s="3"/>
      <c r="AU483" s="3"/>
      <c r="AV483" s="3"/>
    </row>
    <row r="484" spans="1:48" ht="41.45" customHeight="1" x14ac:dyDescent="0.25">
      <c r="A484" s="62" t="s">
        <v>1850</v>
      </c>
      <c r="C484" s="63"/>
      <c r="D484" s="63"/>
      <c r="E484" s="64"/>
      <c r="F484" s="66"/>
      <c r="G484" s="100" t="s">
        <v>12496</v>
      </c>
      <c r="H484" s="63"/>
      <c r="I484" s="67"/>
      <c r="J484" s="68"/>
      <c r="K484" s="68"/>
      <c r="L484" s="67" t="s">
        <v>16647</v>
      </c>
      <c r="M484" s="71"/>
      <c r="N484" s="72">
        <v>9576.5693359375</v>
      </c>
      <c r="O484" s="72">
        <v>6311.55322265625</v>
      </c>
      <c r="P484" s="73"/>
      <c r="Q484" s="74"/>
      <c r="R484" s="74"/>
      <c r="S484" s="84"/>
      <c r="T484" s="84"/>
      <c r="U484" s="84"/>
      <c r="V484" s="84"/>
      <c r="W484" s="50"/>
      <c r="X484" s="50"/>
      <c r="Y484" s="50"/>
      <c r="Z484" s="50"/>
      <c r="AA484" s="49"/>
      <c r="AB484" s="69">
        <v>484</v>
      </c>
      <c r="AC48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84" s="70"/>
      <c r="AE484" s="76">
        <v>19</v>
      </c>
      <c r="AF484" s="76">
        <v>111199</v>
      </c>
      <c r="AG484" s="76">
        <v>852692</v>
      </c>
      <c r="AH484" s="76">
        <v>42</v>
      </c>
      <c r="AI484" s="76"/>
      <c r="AJ484" s="76" t="s">
        <v>8949</v>
      </c>
      <c r="AK484" s="76" t="s">
        <v>10616</v>
      </c>
      <c r="AL484" s="82" t="s">
        <v>11517</v>
      </c>
      <c r="AM484" s="76"/>
      <c r="AN484" s="78">
        <v>43529.586365740739</v>
      </c>
      <c r="AO484" s="76" t="s">
        <v>14075</v>
      </c>
      <c r="AP484" s="82" t="s">
        <v>14557</v>
      </c>
      <c r="AQ484" s="76" t="s">
        <v>65</v>
      </c>
      <c r="AR484" s="2"/>
      <c r="AS484" s="3"/>
      <c r="AT484" s="3"/>
      <c r="AU484" s="3"/>
      <c r="AV484" s="3"/>
    </row>
    <row r="485" spans="1:48" ht="41.45" customHeight="1" x14ac:dyDescent="0.25">
      <c r="A485" s="62" t="s">
        <v>1851</v>
      </c>
      <c r="C485" s="63"/>
      <c r="D485" s="63"/>
      <c r="E485" s="64"/>
      <c r="F485" s="66"/>
      <c r="G485" s="100" t="s">
        <v>12497</v>
      </c>
      <c r="H485" s="63"/>
      <c r="I485" s="67"/>
      <c r="J485" s="68"/>
      <c r="K485" s="68"/>
      <c r="L485" s="67" t="s">
        <v>16648</v>
      </c>
      <c r="M485" s="71"/>
      <c r="N485" s="72">
        <v>2168.5322265625</v>
      </c>
      <c r="O485" s="72">
        <v>6618.5087890625</v>
      </c>
      <c r="P485" s="73"/>
      <c r="Q485" s="74"/>
      <c r="R485" s="74"/>
      <c r="S485" s="84"/>
      <c r="T485" s="84"/>
      <c r="U485" s="84"/>
      <c r="V485" s="84"/>
      <c r="W485" s="50"/>
      <c r="X485" s="50"/>
      <c r="Y485" s="50"/>
      <c r="Z485" s="50"/>
      <c r="AA485" s="49"/>
      <c r="AB485" s="69">
        <v>485</v>
      </c>
      <c r="AC48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85" s="70"/>
      <c r="AE485" s="76">
        <v>0</v>
      </c>
      <c r="AF485" s="76">
        <v>187</v>
      </c>
      <c r="AG485" s="76">
        <v>8</v>
      </c>
      <c r="AH485" s="76">
        <v>0</v>
      </c>
      <c r="AI485" s="76"/>
      <c r="AJ485" s="76" t="s">
        <v>8950</v>
      </c>
      <c r="AK485" s="76"/>
      <c r="AL485" s="76"/>
      <c r="AM485" s="76"/>
      <c r="AN485" s="78">
        <v>43822.275416666664</v>
      </c>
      <c r="AO485" s="76" t="s">
        <v>14075</v>
      </c>
      <c r="AP485" s="82" t="s">
        <v>14558</v>
      </c>
      <c r="AQ485" s="76" t="s">
        <v>65</v>
      </c>
      <c r="AR485" s="2"/>
      <c r="AS485" s="3"/>
      <c r="AT485" s="3"/>
      <c r="AU485" s="3"/>
      <c r="AV485" s="3"/>
    </row>
    <row r="486" spans="1:48" ht="41.45" customHeight="1" x14ac:dyDescent="0.25">
      <c r="A486" s="62" t="s">
        <v>1852</v>
      </c>
      <c r="C486" s="63"/>
      <c r="D486" s="63"/>
      <c r="E486" s="64"/>
      <c r="F486" s="66"/>
      <c r="G486" s="100" t="s">
        <v>12498</v>
      </c>
      <c r="H486" s="63"/>
      <c r="I486" s="67"/>
      <c r="J486" s="68"/>
      <c r="K486" s="68"/>
      <c r="L486" s="67" t="s">
        <v>16649</v>
      </c>
      <c r="M486" s="71"/>
      <c r="N486" s="72">
        <v>3158.240478515625</v>
      </c>
      <c r="O486" s="72">
        <v>7812.68408203125</v>
      </c>
      <c r="P486" s="73"/>
      <c r="Q486" s="74"/>
      <c r="R486" s="74"/>
      <c r="S486" s="84"/>
      <c r="T486" s="84"/>
      <c r="U486" s="84"/>
      <c r="V486" s="84"/>
      <c r="W486" s="50"/>
      <c r="X486" s="50"/>
      <c r="Y486" s="50"/>
      <c r="Z486" s="50"/>
      <c r="AA486" s="49"/>
      <c r="AB486" s="69">
        <v>486</v>
      </c>
      <c r="AC48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86" s="70"/>
      <c r="AE486" s="76">
        <v>29</v>
      </c>
      <c r="AF486" s="76">
        <v>247330</v>
      </c>
      <c r="AG486" s="76">
        <v>790</v>
      </c>
      <c r="AH486" s="76">
        <v>1036</v>
      </c>
      <c r="AI486" s="76"/>
      <c r="AJ486" s="76" t="s">
        <v>8951</v>
      </c>
      <c r="AK486" s="76" t="s">
        <v>10617</v>
      </c>
      <c r="AL486" s="82" t="s">
        <v>11518</v>
      </c>
      <c r="AM486" s="76"/>
      <c r="AN486" s="78">
        <v>44166.122465277775</v>
      </c>
      <c r="AO486" s="76" t="s">
        <v>14075</v>
      </c>
      <c r="AP486" s="82" t="s">
        <v>14559</v>
      </c>
      <c r="AQ486" s="76" t="s">
        <v>65</v>
      </c>
      <c r="AR486" s="2"/>
      <c r="AS486" s="3"/>
      <c r="AT486" s="3"/>
      <c r="AU486" s="3"/>
      <c r="AV486" s="3"/>
    </row>
    <row r="487" spans="1:48" ht="41.45" customHeight="1" x14ac:dyDescent="0.25">
      <c r="A487" s="62" t="s">
        <v>1853</v>
      </c>
      <c r="C487" s="63"/>
      <c r="D487" s="63"/>
      <c r="E487" s="64"/>
      <c r="F487" s="66"/>
      <c r="G487" s="100" t="s">
        <v>12499</v>
      </c>
      <c r="H487" s="63"/>
      <c r="I487" s="67"/>
      <c r="J487" s="68"/>
      <c r="K487" s="68"/>
      <c r="L487" s="67" t="s">
        <v>16650</v>
      </c>
      <c r="M487" s="71"/>
      <c r="N487" s="72">
        <v>6831.67333984375</v>
      </c>
      <c r="O487" s="72">
        <v>8139.8447265625</v>
      </c>
      <c r="P487" s="73"/>
      <c r="Q487" s="74"/>
      <c r="R487" s="74"/>
      <c r="S487" s="84"/>
      <c r="T487" s="84"/>
      <c r="U487" s="84"/>
      <c r="V487" s="84"/>
      <c r="W487" s="50"/>
      <c r="X487" s="50"/>
      <c r="Y487" s="50"/>
      <c r="Z487" s="50"/>
      <c r="AA487" s="49"/>
      <c r="AB487" s="69">
        <v>487</v>
      </c>
      <c r="AC48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87" s="70"/>
      <c r="AE487" s="76">
        <v>1262</v>
      </c>
      <c r="AF487" s="76">
        <v>1434</v>
      </c>
      <c r="AG487" s="76">
        <v>10047</v>
      </c>
      <c r="AH487" s="76">
        <v>9026</v>
      </c>
      <c r="AI487" s="76"/>
      <c r="AJ487" s="76" t="s">
        <v>8952</v>
      </c>
      <c r="AK487" s="76" t="s">
        <v>10496</v>
      </c>
      <c r="AL487" s="76"/>
      <c r="AM487" s="76"/>
      <c r="AN487" s="78">
        <v>41116.462800925925</v>
      </c>
      <c r="AO487" s="76" t="s">
        <v>14075</v>
      </c>
      <c r="AP487" s="82" t="s">
        <v>14560</v>
      </c>
      <c r="AQ487" s="76" t="s">
        <v>65</v>
      </c>
      <c r="AR487" s="2"/>
      <c r="AS487" s="3"/>
      <c r="AT487" s="3"/>
      <c r="AU487" s="3"/>
      <c r="AV487" s="3"/>
    </row>
    <row r="488" spans="1:48" ht="41.45" customHeight="1" x14ac:dyDescent="0.25">
      <c r="A488" s="62" t="s">
        <v>467</v>
      </c>
      <c r="C488" s="63"/>
      <c r="D488" s="63"/>
      <c r="E488" s="64"/>
      <c r="F488" s="66"/>
      <c r="G488" s="100" t="s">
        <v>12500</v>
      </c>
      <c r="H488" s="63"/>
      <c r="I488" s="67"/>
      <c r="J488" s="68"/>
      <c r="K488" s="68"/>
      <c r="L488" s="67" t="s">
        <v>16651</v>
      </c>
      <c r="M488" s="71"/>
      <c r="N488" s="72">
        <v>4902.26953125</v>
      </c>
      <c r="O488" s="72">
        <v>5153.60595703125</v>
      </c>
      <c r="P488" s="73"/>
      <c r="Q488" s="74"/>
      <c r="R488" s="74"/>
      <c r="S488" s="84"/>
      <c r="T488" s="84"/>
      <c r="U488" s="84"/>
      <c r="V488" s="84"/>
      <c r="W488" s="50"/>
      <c r="X488" s="50"/>
      <c r="Y488" s="50"/>
      <c r="Z488" s="50"/>
      <c r="AA488" s="49"/>
      <c r="AB488" s="69">
        <v>488</v>
      </c>
      <c r="AC48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88" s="70"/>
      <c r="AE488" s="76">
        <v>1001</v>
      </c>
      <c r="AF488" s="76">
        <v>140</v>
      </c>
      <c r="AG488" s="76">
        <v>3245</v>
      </c>
      <c r="AH488" s="76">
        <v>376</v>
      </c>
      <c r="AI488" s="76"/>
      <c r="AJ488" s="76" t="s">
        <v>8953</v>
      </c>
      <c r="AK488" s="76" t="s">
        <v>10618</v>
      </c>
      <c r="AL488" s="76"/>
      <c r="AM488" s="76"/>
      <c r="AN488" s="78">
        <v>40800.626342592594</v>
      </c>
      <c r="AO488" s="76" t="s">
        <v>14075</v>
      </c>
      <c r="AP488" s="82" t="s">
        <v>14561</v>
      </c>
      <c r="AQ488" s="76" t="s">
        <v>66</v>
      </c>
      <c r="AR488" s="2"/>
      <c r="AS488" s="3"/>
      <c r="AT488" s="3"/>
      <c r="AU488" s="3"/>
      <c r="AV488" s="3"/>
    </row>
    <row r="489" spans="1:48" ht="41.45" customHeight="1" x14ac:dyDescent="0.25">
      <c r="A489" s="62" t="s">
        <v>468</v>
      </c>
      <c r="C489" s="63"/>
      <c r="D489" s="63"/>
      <c r="E489" s="64"/>
      <c r="F489" s="66"/>
      <c r="G489" s="100" t="s">
        <v>12501</v>
      </c>
      <c r="H489" s="63"/>
      <c r="I489" s="67"/>
      <c r="J489" s="68"/>
      <c r="K489" s="68"/>
      <c r="L489" s="67" t="s">
        <v>16652</v>
      </c>
      <c r="M489" s="71"/>
      <c r="N489" s="72">
        <v>8712.1357421875</v>
      </c>
      <c r="O489" s="72">
        <v>4528.45068359375</v>
      </c>
      <c r="P489" s="73"/>
      <c r="Q489" s="74"/>
      <c r="R489" s="74"/>
      <c r="S489" s="84"/>
      <c r="T489" s="84"/>
      <c r="U489" s="84"/>
      <c r="V489" s="84"/>
      <c r="W489" s="50"/>
      <c r="X489" s="50"/>
      <c r="Y489" s="50"/>
      <c r="Z489" s="50"/>
      <c r="AA489" s="49"/>
      <c r="AB489" s="69">
        <v>489</v>
      </c>
      <c r="AC48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89" s="70"/>
      <c r="AE489" s="76">
        <v>275</v>
      </c>
      <c r="AF489" s="76">
        <v>260</v>
      </c>
      <c r="AG489" s="76">
        <v>790</v>
      </c>
      <c r="AH489" s="76">
        <v>1888</v>
      </c>
      <c r="AI489" s="76"/>
      <c r="AJ489" s="76" t="s">
        <v>8954</v>
      </c>
      <c r="AK489" s="76" t="s">
        <v>10599</v>
      </c>
      <c r="AL489" s="76"/>
      <c r="AM489" s="76"/>
      <c r="AN489" s="78">
        <v>43297.187650462962</v>
      </c>
      <c r="AO489" s="76" t="s">
        <v>14075</v>
      </c>
      <c r="AP489" s="82" t="s">
        <v>14562</v>
      </c>
      <c r="AQ489" s="76" t="s">
        <v>66</v>
      </c>
      <c r="AR489" s="2"/>
      <c r="AS489" s="3"/>
      <c r="AT489" s="3"/>
      <c r="AU489" s="3"/>
      <c r="AV489" s="3"/>
    </row>
    <row r="490" spans="1:48" ht="41.45" customHeight="1" x14ac:dyDescent="0.25">
      <c r="A490" s="62" t="s">
        <v>469</v>
      </c>
      <c r="C490" s="63"/>
      <c r="D490" s="63"/>
      <c r="E490" s="64"/>
      <c r="F490" s="66"/>
      <c r="G490" s="100" t="s">
        <v>12040</v>
      </c>
      <c r="H490" s="63"/>
      <c r="I490" s="67"/>
      <c r="J490" s="68"/>
      <c r="K490" s="68"/>
      <c r="L490" s="67" t="s">
        <v>16653</v>
      </c>
      <c r="M490" s="71"/>
      <c r="N490" s="72">
        <v>7062.19287109375</v>
      </c>
      <c r="O490" s="72">
        <v>8049.908203125</v>
      </c>
      <c r="P490" s="73"/>
      <c r="Q490" s="74"/>
      <c r="R490" s="74"/>
      <c r="S490" s="84"/>
      <c r="T490" s="84"/>
      <c r="U490" s="84"/>
      <c r="V490" s="84"/>
      <c r="W490" s="50"/>
      <c r="X490" s="50"/>
      <c r="Y490" s="50"/>
      <c r="Z490" s="50"/>
      <c r="AA490" s="49"/>
      <c r="AB490" s="69">
        <v>490</v>
      </c>
      <c r="AC49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90" s="70"/>
      <c r="AE490" s="76">
        <v>107</v>
      </c>
      <c r="AF490" s="76">
        <v>16</v>
      </c>
      <c r="AG490" s="76">
        <v>7075</v>
      </c>
      <c r="AH490" s="76">
        <v>9163</v>
      </c>
      <c r="AI490" s="76"/>
      <c r="AJ490" s="76"/>
      <c r="AK490" s="76"/>
      <c r="AL490" s="76"/>
      <c r="AM490" s="76"/>
      <c r="AN490" s="78">
        <v>44098.597245370373</v>
      </c>
      <c r="AO490" s="76" t="s">
        <v>14075</v>
      </c>
      <c r="AP490" s="82" t="s">
        <v>14563</v>
      </c>
      <c r="AQ490" s="76" t="s">
        <v>66</v>
      </c>
      <c r="AR490" s="2"/>
      <c r="AS490" s="3"/>
      <c r="AT490" s="3"/>
      <c r="AU490" s="3"/>
      <c r="AV490" s="3"/>
    </row>
    <row r="491" spans="1:48" ht="41.45" customHeight="1" x14ac:dyDescent="0.25">
      <c r="A491" s="62" t="s">
        <v>470</v>
      </c>
      <c r="C491" s="63"/>
      <c r="D491" s="63"/>
      <c r="E491" s="64"/>
      <c r="F491" s="66"/>
      <c r="G491" s="100" t="s">
        <v>12502</v>
      </c>
      <c r="H491" s="63"/>
      <c r="I491" s="67"/>
      <c r="J491" s="68"/>
      <c r="K491" s="68"/>
      <c r="L491" s="67" t="s">
        <v>16654</v>
      </c>
      <c r="M491" s="71"/>
      <c r="N491" s="72">
        <v>3520.365478515625</v>
      </c>
      <c r="O491" s="72">
        <v>3969.177001953125</v>
      </c>
      <c r="P491" s="73"/>
      <c r="Q491" s="74"/>
      <c r="R491" s="74"/>
      <c r="S491" s="84"/>
      <c r="T491" s="84"/>
      <c r="U491" s="84"/>
      <c r="V491" s="84"/>
      <c r="W491" s="50"/>
      <c r="X491" s="50"/>
      <c r="Y491" s="50"/>
      <c r="Z491" s="50"/>
      <c r="AA491" s="49"/>
      <c r="AB491" s="69">
        <v>491</v>
      </c>
      <c r="AC49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91" s="70"/>
      <c r="AE491" s="76">
        <v>5001</v>
      </c>
      <c r="AF491" s="76">
        <v>1211</v>
      </c>
      <c r="AG491" s="76">
        <v>139802</v>
      </c>
      <c r="AH491" s="76">
        <v>11008</v>
      </c>
      <c r="AI491" s="76"/>
      <c r="AJ491" s="76"/>
      <c r="AK491" s="76"/>
      <c r="AL491" s="76"/>
      <c r="AM491" s="76"/>
      <c r="AN491" s="78">
        <v>40912.834768518522</v>
      </c>
      <c r="AO491" s="76" t="s">
        <v>14075</v>
      </c>
      <c r="AP491" s="82" t="s">
        <v>14564</v>
      </c>
      <c r="AQ491" s="76" t="s">
        <v>66</v>
      </c>
      <c r="AR491" s="2"/>
      <c r="AS491" s="3"/>
      <c r="AT491" s="3"/>
      <c r="AU491" s="3"/>
      <c r="AV491" s="3"/>
    </row>
    <row r="492" spans="1:48" ht="41.45" customHeight="1" x14ac:dyDescent="0.25">
      <c r="A492" s="62" t="s">
        <v>1854</v>
      </c>
      <c r="C492" s="63"/>
      <c r="D492" s="63"/>
      <c r="E492" s="64"/>
      <c r="F492" s="66"/>
      <c r="G492" s="100" t="s">
        <v>12503</v>
      </c>
      <c r="H492" s="63"/>
      <c r="I492" s="67"/>
      <c r="J492" s="68"/>
      <c r="K492" s="68"/>
      <c r="L492" s="67" t="s">
        <v>16655</v>
      </c>
      <c r="M492" s="71"/>
      <c r="N492" s="72">
        <v>5452.9912109375</v>
      </c>
      <c r="O492" s="72">
        <v>5197.63232421875</v>
      </c>
      <c r="P492" s="73"/>
      <c r="Q492" s="74"/>
      <c r="R492" s="74"/>
      <c r="S492" s="84"/>
      <c r="T492" s="84"/>
      <c r="U492" s="84"/>
      <c r="V492" s="84"/>
      <c r="W492" s="50"/>
      <c r="X492" s="50"/>
      <c r="Y492" s="50"/>
      <c r="Z492" s="50"/>
      <c r="AA492" s="49"/>
      <c r="AB492" s="69">
        <v>492</v>
      </c>
      <c r="AC49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92" s="70"/>
      <c r="AE492" s="76">
        <v>1348</v>
      </c>
      <c r="AF492" s="76">
        <v>4155</v>
      </c>
      <c r="AG492" s="76">
        <v>846</v>
      </c>
      <c r="AH492" s="76">
        <v>761</v>
      </c>
      <c r="AI492" s="76"/>
      <c r="AJ492" s="76" t="s">
        <v>8955</v>
      </c>
      <c r="AK492" s="76" t="s">
        <v>10619</v>
      </c>
      <c r="AL492" s="82" t="s">
        <v>11519</v>
      </c>
      <c r="AM492" s="76"/>
      <c r="AN492" s="78">
        <v>42332.377835648149</v>
      </c>
      <c r="AO492" s="76" t="s">
        <v>14075</v>
      </c>
      <c r="AP492" s="82" t="s">
        <v>14565</v>
      </c>
      <c r="AQ492" s="76" t="s">
        <v>65</v>
      </c>
      <c r="AR492" s="2"/>
      <c r="AS492" s="3"/>
      <c r="AT492" s="3"/>
      <c r="AU492" s="3"/>
      <c r="AV492" s="3"/>
    </row>
    <row r="493" spans="1:48" ht="41.45" customHeight="1" x14ac:dyDescent="0.25">
      <c r="A493" s="62" t="s">
        <v>1855</v>
      </c>
      <c r="C493" s="63"/>
      <c r="D493" s="63"/>
      <c r="E493" s="64"/>
      <c r="F493" s="66"/>
      <c r="G493" s="100" t="s">
        <v>12504</v>
      </c>
      <c r="H493" s="63"/>
      <c r="I493" s="67"/>
      <c r="J493" s="68"/>
      <c r="K493" s="68"/>
      <c r="L493" s="67" t="s">
        <v>16656</v>
      </c>
      <c r="M493" s="71"/>
      <c r="N493" s="72">
        <v>639.988037109375</v>
      </c>
      <c r="O493" s="72">
        <v>3521.437744140625</v>
      </c>
      <c r="P493" s="73"/>
      <c r="Q493" s="74"/>
      <c r="R493" s="74"/>
      <c r="S493" s="84"/>
      <c r="T493" s="84"/>
      <c r="U493" s="84"/>
      <c r="V493" s="84"/>
      <c r="W493" s="50"/>
      <c r="X493" s="50"/>
      <c r="Y493" s="50"/>
      <c r="Z493" s="50"/>
      <c r="AA493" s="49"/>
      <c r="AB493" s="69">
        <v>493</v>
      </c>
      <c r="AC49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93" s="70"/>
      <c r="AE493" s="76">
        <v>1150</v>
      </c>
      <c r="AF493" s="76">
        <v>1384661</v>
      </c>
      <c r="AG493" s="76">
        <v>32495</v>
      </c>
      <c r="AH493" s="76">
        <v>2225</v>
      </c>
      <c r="AI493" s="76"/>
      <c r="AJ493" s="76" t="s">
        <v>8956</v>
      </c>
      <c r="AK493" s="76"/>
      <c r="AL493" s="82" t="s">
        <v>11520</v>
      </c>
      <c r="AM493" s="76"/>
      <c r="AN493" s="78">
        <v>40995.41684027778</v>
      </c>
      <c r="AO493" s="76" t="s">
        <v>14075</v>
      </c>
      <c r="AP493" s="82" t="s">
        <v>14566</v>
      </c>
      <c r="AQ493" s="76" t="s">
        <v>65</v>
      </c>
      <c r="AR493" s="2"/>
      <c r="AS493" s="3"/>
      <c r="AT493" s="3"/>
      <c r="AU493" s="3"/>
      <c r="AV493" s="3"/>
    </row>
    <row r="494" spans="1:48" ht="41.45" customHeight="1" x14ac:dyDescent="0.25">
      <c r="A494" s="62" t="s">
        <v>471</v>
      </c>
      <c r="C494" s="63"/>
      <c r="D494" s="63"/>
      <c r="E494" s="64"/>
      <c r="F494" s="66"/>
      <c r="G494" s="100" t="s">
        <v>12505</v>
      </c>
      <c r="H494" s="63"/>
      <c r="I494" s="67"/>
      <c r="J494" s="68"/>
      <c r="K494" s="68"/>
      <c r="L494" s="67" t="s">
        <v>16657</v>
      </c>
      <c r="M494" s="71"/>
      <c r="N494" s="72">
        <v>8619.61328125</v>
      </c>
      <c r="O494" s="72">
        <v>9091.0009765625</v>
      </c>
      <c r="P494" s="73"/>
      <c r="Q494" s="74"/>
      <c r="R494" s="74"/>
      <c r="S494" s="84"/>
      <c r="T494" s="84"/>
      <c r="U494" s="84"/>
      <c r="V494" s="84"/>
      <c r="W494" s="50"/>
      <c r="X494" s="50"/>
      <c r="Y494" s="50"/>
      <c r="Z494" s="50"/>
      <c r="AA494" s="49"/>
      <c r="AB494" s="69">
        <v>494</v>
      </c>
      <c r="AC49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94" s="70"/>
      <c r="AE494" s="76">
        <v>161</v>
      </c>
      <c r="AF494" s="76">
        <v>44637</v>
      </c>
      <c r="AG494" s="76">
        <v>141544</v>
      </c>
      <c r="AH494" s="76">
        <v>6</v>
      </c>
      <c r="AI494" s="76"/>
      <c r="AJ494" s="76" t="s">
        <v>8957</v>
      </c>
      <c r="AK494" s="76" t="s">
        <v>10620</v>
      </c>
      <c r="AL494" s="82" t="s">
        <v>11521</v>
      </c>
      <c r="AM494" s="76"/>
      <c r="AN494" s="78">
        <v>40517.449965277781</v>
      </c>
      <c r="AO494" s="76" t="s">
        <v>14075</v>
      </c>
      <c r="AP494" s="82" t="s">
        <v>14567</v>
      </c>
      <c r="AQ494" s="76" t="s">
        <v>66</v>
      </c>
      <c r="AR494" s="2"/>
      <c r="AS494" s="3"/>
      <c r="AT494" s="3"/>
      <c r="AU494" s="3"/>
      <c r="AV494" s="3"/>
    </row>
    <row r="495" spans="1:48" ht="41.45" customHeight="1" x14ac:dyDescent="0.25">
      <c r="A495" s="62" t="s">
        <v>472</v>
      </c>
      <c r="C495" s="63"/>
      <c r="D495" s="63"/>
      <c r="E495" s="64"/>
      <c r="F495" s="66"/>
      <c r="G495" s="100" t="s">
        <v>12506</v>
      </c>
      <c r="H495" s="63"/>
      <c r="I495" s="67"/>
      <c r="J495" s="68"/>
      <c r="K495" s="68"/>
      <c r="L495" s="67" t="s">
        <v>16658</v>
      </c>
      <c r="M495" s="71"/>
      <c r="N495" s="72">
        <v>2989.147216796875</v>
      </c>
      <c r="O495" s="72">
        <v>6121.9609375</v>
      </c>
      <c r="P495" s="73"/>
      <c r="Q495" s="74"/>
      <c r="R495" s="74"/>
      <c r="S495" s="84"/>
      <c r="T495" s="84"/>
      <c r="U495" s="84"/>
      <c r="V495" s="84"/>
      <c r="W495" s="50"/>
      <c r="X495" s="50"/>
      <c r="Y495" s="50"/>
      <c r="Z495" s="50"/>
      <c r="AA495" s="49"/>
      <c r="AB495" s="69">
        <v>495</v>
      </c>
      <c r="AC49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95" s="70"/>
      <c r="AE495" s="76">
        <v>685</v>
      </c>
      <c r="AF495" s="76">
        <v>233</v>
      </c>
      <c r="AG495" s="76">
        <v>59986</v>
      </c>
      <c r="AH495" s="76">
        <v>215</v>
      </c>
      <c r="AI495" s="76"/>
      <c r="AJ495" s="76" t="s">
        <v>8958</v>
      </c>
      <c r="AK495" s="76" t="s">
        <v>10621</v>
      </c>
      <c r="AL495" s="76"/>
      <c r="AM495" s="76"/>
      <c r="AN495" s="78">
        <v>40236.696504629632</v>
      </c>
      <c r="AO495" s="76" t="s">
        <v>14075</v>
      </c>
      <c r="AP495" s="82" t="s">
        <v>14568</v>
      </c>
      <c r="AQ495" s="76" t="s">
        <v>66</v>
      </c>
      <c r="AR495" s="2"/>
      <c r="AS495" s="3"/>
      <c r="AT495" s="3"/>
      <c r="AU495" s="3"/>
      <c r="AV495" s="3"/>
    </row>
    <row r="496" spans="1:48" ht="41.45" customHeight="1" x14ac:dyDescent="0.25">
      <c r="A496" s="62" t="s">
        <v>473</v>
      </c>
      <c r="C496" s="63"/>
      <c r="D496" s="63"/>
      <c r="E496" s="64"/>
      <c r="F496" s="66"/>
      <c r="G496" s="100" t="s">
        <v>12507</v>
      </c>
      <c r="H496" s="63"/>
      <c r="I496" s="67"/>
      <c r="J496" s="68"/>
      <c r="K496" s="68"/>
      <c r="L496" s="67" t="s">
        <v>16659</v>
      </c>
      <c r="M496" s="71"/>
      <c r="N496" s="72">
        <v>8733.7958984375</v>
      </c>
      <c r="O496" s="72">
        <v>2160.206298828125</v>
      </c>
      <c r="P496" s="73"/>
      <c r="Q496" s="74"/>
      <c r="R496" s="74"/>
      <c r="S496" s="84"/>
      <c r="T496" s="84"/>
      <c r="U496" s="84"/>
      <c r="V496" s="84"/>
      <c r="W496" s="50"/>
      <c r="X496" s="50"/>
      <c r="Y496" s="50"/>
      <c r="Z496" s="50"/>
      <c r="AA496" s="49"/>
      <c r="AB496" s="69">
        <v>496</v>
      </c>
      <c r="AC49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96" s="70"/>
      <c r="AE496" s="76">
        <v>141</v>
      </c>
      <c r="AF496" s="76">
        <v>68</v>
      </c>
      <c r="AG496" s="76">
        <v>4249</v>
      </c>
      <c r="AH496" s="76">
        <v>19375</v>
      </c>
      <c r="AI496" s="76"/>
      <c r="AJ496" s="76"/>
      <c r="AK496" s="76" t="s">
        <v>10622</v>
      </c>
      <c r="AL496" s="76"/>
      <c r="AM496" s="76"/>
      <c r="AN496" s="78">
        <v>42410.230231481481</v>
      </c>
      <c r="AO496" s="76" t="s">
        <v>14075</v>
      </c>
      <c r="AP496" s="82" t="s">
        <v>14569</v>
      </c>
      <c r="AQ496" s="76" t="s">
        <v>66</v>
      </c>
      <c r="AR496" s="2"/>
      <c r="AS496" s="3"/>
      <c r="AT496" s="3"/>
      <c r="AU496" s="3"/>
      <c r="AV496" s="3"/>
    </row>
    <row r="497" spans="1:48" ht="41.45" customHeight="1" x14ac:dyDescent="0.25">
      <c r="A497" s="62" t="s">
        <v>1856</v>
      </c>
      <c r="C497" s="63"/>
      <c r="D497" s="63"/>
      <c r="E497" s="64"/>
      <c r="F497" s="66"/>
      <c r="G497" s="100" t="s">
        <v>12508</v>
      </c>
      <c r="H497" s="63"/>
      <c r="I497" s="67"/>
      <c r="J497" s="68"/>
      <c r="K497" s="68"/>
      <c r="L497" s="67" t="s">
        <v>16660</v>
      </c>
      <c r="M497" s="71"/>
      <c r="N497" s="72">
        <v>6909.85986328125</v>
      </c>
      <c r="O497" s="72">
        <v>1638.3538818359375</v>
      </c>
      <c r="P497" s="73"/>
      <c r="Q497" s="74"/>
      <c r="R497" s="74"/>
      <c r="S497" s="84"/>
      <c r="T497" s="84"/>
      <c r="U497" s="84"/>
      <c r="V497" s="84"/>
      <c r="W497" s="50"/>
      <c r="X497" s="50"/>
      <c r="Y497" s="50"/>
      <c r="Z497" s="50"/>
      <c r="AA497" s="49"/>
      <c r="AB497" s="69">
        <v>497</v>
      </c>
      <c r="AC49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97" s="70"/>
      <c r="AE497" s="76">
        <v>115</v>
      </c>
      <c r="AF497" s="76">
        <v>123</v>
      </c>
      <c r="AG497" s="76">
        <v>446</v>
      </c>
      <c r="AH497" s="76">
        <v>4438</v>
      </c>
      <c r="AI497" s="76"/>
      <c r="AJ497" s="76"/>
      <c r="AK497" s="76"/>
      <c r="AL497" s="76"/>
      <c r="AM497" s="76"/>
      <c r="AN497" s="78">
        <v>43953.990254629629</v>
      </c>
      <c r="AO497" s="76" t="s">
        <v>14075</v>
      </c>
      <c r="AP497" s="82" t="s">
        <v>14570</v>
      </c>
      <c r="AQ497" s="76" t="s">
        <v>65</v>
      </c>
      <c r="AR497" s="2"/>
      <c r="AS497" s="3"/>
      <c r="AT497" s="3"/>
      <c r="AU497" s="3"/>
      <c r="AV497" s="3"/>
    </row>
    <row r="498" spans="1:48" ht="41.45" customHeight="1" x14ac:dyDescent="0.25">
      <c r="A498" s="62" t="s">
        <v>474</v>
      </c>
      <c r="C498" s="63"/>
      <c r="D498" s="63"/>
      <c r="E498" s="64"/>
      <c r="F498" s="66"/>
      <c r="G498" s="100" t="s">
        <v>12509</v>
      </c>
      <c r="H498" s="63"/>
      <c r="I498" s="67"/>
      <c r="J498" s="68"/>
      <c r="K498" s="68"/>
      <c r="L498" s="67" t="s">
        <v>16661</v>
      </c>
      <c r="M498" s="71"/>
      <c r="N498" s="72">
        <v>8285.2392578125</v>
      </c>
      <c r="O498" s="72">
        <v>7745.64306640625</v>
      </c>
      <c r="P498" s="73"/>
      <c r="Q498" s="74"/>
      <c r="R498" s="74"/>
      <c r="S498" s="84"/>
      <c r="T498" s="84"/>
      <c r="U498" s="84"/>
      <c r="V498" s="84"/>
      <c r="W498" s="50"/>
      <c r="X498" s="50"/>
      <c r="Y498" s="50"/>
      <c r="Z498" s="50"/>
      <c r="AA498" s="49"/>
      <c r="AB498" s="69">
        <v>498</v>
      </c>
      <c r="AC49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98" s="70"/>
      <c r="AE498" s="76">
        <v>425</v>
      </c>
      <c r="AF498" s="76">
        <v>368</v>
      </c>
      <c r="AG498" s="76">
        <v>15057</v>
      </c>
      <c r="AH498" s="76">
        <v>31500</v>
      </c>
      <c r="AI498" s="76"/>
      <c r="AJ498" s="76" t="s">
        <v>8959</v>
      </c>
      <c r="AK498" s="76" t="s">
        <v>10623</v>
      </c>
      <c r="AL498" s="76"/>
      <c r="AM498" s="76"/>
      <c r="AN498" s="78">
        <v>41588.823113425926</v>
      </c>
      <c r="AO498" s="76" t="s">
        <v>14075</v>
      </c>
      <c r="AP498" s="82" t="s">
        <v>14571</v>
      </c>
      <c r="AQ498" s="76" t="s">
        <v>66</v>
      </c>
      <c r="AR498" s="2"/>
      <c r="AS498" s="3"/>
      <c r="AT498" s="3"/>
      <c r="AU498" s="3"/>
      <c r="AV498" s="3"/>
    </row>
    <row r="499" spans="1:48" ht="41.45" customHeight="1" x14ac:dyDescent="0.25">
      <c r="A499" s="62" t="s">
        <v>475</v>
      </c>
      <c r="C499" s="63"/>
      <c r="D499" s="63"/>
      <c r="E499" s="64"/>
      <c r="F499" s="66"/>
      <c r="G499" s="100" t="s">
        <v>12510</v>
      </c>
      <c r="H499" s="63"/>
      <c r="I499" s="67"/>
      <c r="J499" s="68"/>
      <c r="K499" s="68"/>
      <c r="L499" s="67" t="s">
        <v>16662</v>
      </c>
      <c r="M499" s="71"/>
      <c r="N499" s="72">
        <v>4158.3837890625</v>
      </c>
      <c r="O499" s="72">
        <v>5199.990234375</v>
      </c>
      <c r="P499" s="73"/>
      <c r="Q499" s="74"/>
      <c r="R499" s="74"/>
      <c r="S499" s="84"/>
      <c r="T499" s="84"/>
      <c r="U499" s="84"/>
      <c r="V499" s="84"/>
      <c r="W499" s="50"/>
      <c r="X499" s="50"/>
      <c r="Y499" s="50"/>
      <c r="Z499" s="50"/>
      <c r="AA499" s="49"/>
      <c r="AB499" s="69">
        <v>499</v>
      </c>
      <c r="AC49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499" s="70"/>
      <c r="AE499" s="76">
        <v>485</v>
      </c>
      <c r="AF499" s="76">
        <v>16</v>
      </c>
      <c r="AG499" s="76">
        <v>199</v>
      </c>
      <c r="AH499" s="76">
        <v>21362</v>
      </c>
      <c r="AI499" s="76"/>
      <c r="AJ499" s="76" t="s">
        <v>8960</v>
      </c>
      <c r="AK499" s="76"/>
      <c r="AL499" s="76"/>
      <c r="AM499" s="76"/>
      <c r="AN499" s="78">
        <v>44110.093391203707</v>
      </c>
      <c r="AO499" s="76" t="s">
        <v>14075</v>
      </c>
      <c r="AP499" s="82" t="s">
        <v>14572</v>
      </c>
      <c r="AQ499" s="76" t="s">
        <v>66</v>
      </c>
      <c r="AR499" s="2"/>
      <c r="AS499" s="3"/>
      <c r="AT499" s="3"/>
      <c r="AU499" s="3"/>
      <c r="AV499" s="3"/>
    </row>
    <row r="500" spans="1:48" ht="41.45" customHeight="1" x14ac:dyDescent="0.25">
      <c r="A500" s="62" t="s">
        <v>1857</v>
      </c>
      <c r="C500" s="63"/>
      <c r="D500" s="63"/>
      <c r="E500" s="64"/>
      <c r="F500" s="66"/>
      <c r="G500" s="100" t="s">
        <v>12511</v>
      </c>
      <c r="H500" s="63"/>
      <c r="I500" s="67"/>
      <c r="J500" s="68"/>
      <c r="K500" s="68"/>
      <c r="L500" s="67" t="s">
        <v>16663</v>
      </c>
      <c r="M500" s="71"/>
      <c r="N500" s="72">
        <v>1760.4571533203125</v>
      </c>
      <c r="O500" s="72">
        <v>4479.63818359375</v>
      </c>
      <c r="P500" s="73"/>
      <c r="Q500" s="74"/>
      <c r="R500" s="74"/>
      <c r="S500" s="84"/>
      <c r="T500" s="84"/>
      <c r="U500" s="84"/>
      <c r="V500" s="84"/>
      <c r="W500" s="50"/>
      <c r="X500" s="50"/>
      <c r="Y500" s="50"/>
      <c r="Z500" s="50"/>
      <c r="AA500" s="49"/>
      <c r="AB500" s="69">
        <v>500</v>
      </c>
      <c r="AC50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00" s="70"/>
      <c r="AE500" s="76">
        <v>366</v>
      </c>
      <c r="AF500" s="76">
        <v>42305</v>
      </c>
      <c r="AG500" s="76">
        <v>22071</v>
      </c>
      <c r="AH500" s="76">
        <v>18851</v>
      </c>
      <c r="AI500" s="76"/>
      <c r="AJ500" s="76" t="s">
        <v>8961</v>
      </c>
      <c r="AK500" s="76"/>
      <c r="AL500" s="82" t="s">
        <v>11522</v>
      </c>
      <c r="AM500" s="76"/>
      <c r="AN500" s="78">
        <v>42452.077210648145</v>
      </c>
      <c r="AO500" s="76" t="s">
        <v>14075</v>
      </c>
      <c r="AP500" s="82" t="s">
        <v>14573</v>
      </c>
      <c r="AQ500" s="76" t="s">
        <v>65</v>
      </c>
      <c r="AR500" s="2"/>
      <c r="AS500" s="3"/>
      <c r="AT500" s="3"/>
      <c r="AU500" s="3"/>
      <c r="AV500" s="3"/>
    </row>
    <row r="501" spans="1:48" ht="41.45" customHeight="1" x14ac:dyDescent="0.25">
      <c r="A501" s="62" t="s">
        <v>476</v>
      </c>
      <c r="C501" s="63"/>
      <c r="D501" s="63"/>
      <c r="E501" s="64"/>
      <c r="F501" s="66"/>
      <c r="G501" s="100" t="s">
        <v>12512</v>
      </c>
      <c r="H501" s="63"/>
      <c r="I501" s="67"/>
      <c r="J501" s="68"/>
      <c r="K501" s="68"/>
      <c r="L501" s="67" t="s">
        <v>16664</v>
      </c>
      <c r="M501" s="71"/>
      <c r="N501" s="72">
        <v>8855.6982421875</v>
      </c>
      <c r="O501" s="72">
        <v>4916.6162109375</v>
      </c>
      <c r="P501" s="73"/>
      <c r="Q501" s="74"/>
      <c r="R501" s="74"/>
      <c r="S501" s="84"/>
      <c r="T501" s="84"/>
      <c r="U501" s="84"/>
      <c r="V501" s="84"/>
      <c r="W501" s="50"/>
      <c r="X501" s="50"/>
      <c r="Y501" s="50"/>
      <c r="Z501" s="50"/>
      <c r="AA501" s="49"/>
      <c r="AB501" s="69">
        <v>501</v>
      </c>
      <c r="AC50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01" s="70"/>
      <c r="AE501" s="76">
        <v>790</v>
      </c>
      <c r="AF501" s="76">
        <v>702</v>
      </c>
      <c r="AG501" s="76">
        <v>3923</v>
      </c>
      <c r="AH501" s="76">
        <v>6193</v>
      </c>
      <c r="AI501" s="76"/>
      <c r="AJ501" s="76" t="s">
        <v>8962</v>
      </c>
      <c r="AK501" s="76" t="s">
        <v>10624</v>
      </c>
      <c r="AL501" s="76"/>
      <c r="AM501" s="76"/>
      <c r="AN501" s="78">
        <v>40814.140474537038</v>
      </c>
      <c r="AO501" s="76" t="s">
        <v>14075</v>
      </c>
      <c r="AP501" s="82" t="s">
        <v>14574</v>
      </c>
      <c r="AQ501" s="76" t="s">
        <v>66</v>
      </c>
      <c r="AR501" s="2"/>
      <c r="AS501" s="3"/>
      <c r="AT501" s="3"/>
      <c r="AU501" s="3"/>
      <c r="AV501" s="3"/>
    </row>
    <row r="502" spans="1:48" ht="41.45" customHeight="1" x14ac:dyDescent="0.25">
      <c r="A502" s="62" t="s">
        <v>477</v>
      </c>
      <c r="C502" s="63"/>
      <c r="D502" s="63"/>
      <c r="E502" s="64"/>
      <c r="F502" s="66"/>
      <c r="G502" s="100" t="s">
        <v>12513</v>
      </c>
      <c r="H502" s="63"/>
      <c r="I502" s="67"/>
      <c r="J502" s="68"/>
      <c r="K502" s="68"/>
      <c r="L502" s="67" t="s">
        <v>16665</v>
      </c>
      <c r="M502" s="71"/>
      <c r="N502" s="72">
        <v>7411.927734375</v>
      </c>
      <c r="O502" s="72">
        <v>7642.984375</v>
      </c>
      <c r="P502" s="73"/>
      <c r="Q502" s="74"/>
      <c r="R502" s="74"/>
      <c r="S502" s="84"/>
      <c r="T502" s="84"/>
      <c r="U502" s="84"/>
      <c r="V502" s="84"/>
      <c r="W502" s="50"/>
      <c r="X502" s="50"/>
      <c r="Y502" s="50"/>
      <c r="Z502" s="50"/>
      <c r="AA502" s="49"/>
      <c r="AB502" s="69">
        <v>502</v>
      </c>
      <c r="AC50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02" s="70"/>
      <c r="AE502" s="76">
        <v>17</v>
      </c>
      <c r="AF502" s="76">
        <v>0</v>
      </c>
      <c r="AG502" s="76">
        <v>11</v>
      </c>
      <c r="AH502" s="76">
        <v>5</v>
      </c>
      <c r="AI502" s="76"/>
      <c r="AJ502" s="76" t="s">
        <v>8963</v>
      </c>
      <c r="AK502" s="76"/>
      <c r="AL502" s="76"/>
      <c r="AM502" s="76"/>
      <c r="AN502" s="78">
        <v>44503.288969907408</v>
      </c>
      <c r="AO502" s="76" t="s">
        <v>14075</v>
      </c>
      <c r="AP502" s="82" t="s">
        <v>14575</v>
      </c>
      <c r="AQ502" s="76" t="s">
        <v>66</v>
      </c>
      <c r="AR502" s="2"/>
      <c r="AS502" s="3"/>
      <c r="AT502" s="3"/>
      <c r="AU502" s="3"/>
      <c r="AV502" s="3"/>
    </row>
    <row r="503" spans="1:48" ht="41.45" customHeight="1" x14ac:dyDescent="0.25">
      <c r="A503" s="62" t="s">
        <v>478</v>
      </c>
      <c r="C503" s="63"/>
      <c r="D503" s="63"/>
      <c r="E503" s="64"/>
      <c r="F503" s="66"/>
      <c r="G503" s="100" t="s">
        <v>12514</v>
      </c>
      <c r="H503" s="63"/>
      <c r="I503" s="67"/>
      <c r="J503" s="68"/>
      <c r="K503" s="68"/>
      <c r="L503" s="67" t="s">
        <v>16666</v>
      </c>
      <c r="M503" s="71"/>
      <c r="N503" s="72">
        <v>978.70794677734375</v>
      </c>
      <c r="O503" s="72">
        <v>6058.95703125</v>
      </c>
      <c r="P503" s="73"/>
      <c r="Q503" s="74"/>
      <c r="R503" s="74"/>
      <c r="S503" s="84"/>
      <c r="T503" s="84"/>
      <c r="U503" s="84"/>
      <c r="V503" s="84"/>
      <c r="W503" s="50"/>
      <c r="X503" s="50"/>
      <c r="Y503" s="50"/>
      <c r="Z503" s="50"/>
      <c r="AA503" s="49"/>
      <c r="AB503" s="69">
        <v>503</v>
      </c>
      <c r="AC50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03" s="70"/>
      <c r="AE503" s="76">
        <v>1555</v>
      </c>
      <c r="AF503" s="76">
        <v>45</v>
      </c>
      <c r="AG503" s="76">
        <v>8159</v>
      </c>
      <c r="AH503" s="76">
        <v>5293</v>
      </c>
      <c r="AI503" s="76"/>
      <c r="AJ503" s="76" t="s">
        <v>8964</v>
      </c>
      <c r="AK503" s="76"/>
      <c r="AL503" s="76"/>
      <c r="AM503" s="76"/>
      <c r="AN503" s="78">
        <v>44420.502812500003</v>
      </c>
      <c r="AO503" s="76" t="s">
        <v>14075</v>
      </c>
      <c r="AP503" s="82" t="s">
        <v>14576</v>
      </c>
      <c r="AQ503" s="76" t="s">
        <v>66</v>
      </c>
      <c r="AR503" s="2"/>
      <c r="AS503" s="3"/>
      <c r="AT503" s="3"/>
      <c r="AU503" s="3"/>
      <c r="AV503" s="3"/>
    </row>
    <row r="504" spans="1:48" ht="41.45" customHeight="1" x14ac:dyDescent="0.25">
      <c r="A504" s="62" t="s">
        <v>1858</v>
      </c>
      <c r="C504" s="63"/>
      <c r="D504" s="63"/>
      <c r="E504" s="64"/>
      <c r="F504" s="66"/>
      <c r="G504" s="100" t="s">
        <v>12515</v>
      </c>
      <c r="H504" s="63"/>
      <c r="I504" s="67"/>
      <c r="J504" s="68"/>
      <c r="K504" s="68"/>
      <c r="L504" s="67" t="s">
        <v>16667</v>
      </c>
      <c r="M504" s="71"/>
      <c r="N504" s="72">
        <v>3118.761474609375</v>
      </c>
      <c r="O504" s="72">
        <v>6714.23291015625</v>
      </c>
      <c r="P504" s="73"/>
      <c r="Q504" s="74"/>
      <c r="R504" s="74"/>
      <c r="S504" s="84"/>
      <c r="T504" s="84"/>
      <c r="U504" s="84"/>
      <c r="V504" s="84"/>
      <c r="W504" s="50"/>
      <c r="X504" s="50"/>
      <c r="Y504" s="50"/>
      <c r="Z504" s="50"/>
      <c r="AA504" s="49"/>
      <c r="AB504" s="69">
        <v>504</v>
      </c>
      <c r="AC50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04" s="70"/>
      <c r="AE504" s="76">
        <v>18312</v>
      </c>
      <c r="AF504" s="76">
        <v>91082</v>
      </c>
      <c r="AG504" s="76">
        <v>11481</v>
      </c>
      <c r="AH504" s="76">
        <v>8215</v>
      </c>
      <c r="AI504" s="76"/>
      <c r="AJ504" s="76" t="s">
        <v>8965</v>
      </c>
      <c r="AK504" s="76" t="s">
        <v>10625</v>
      </c>
      <c r="AL504" s="76"/>
      <c r="AM504" s="76"/>
      <c r="AN504" s="78">
        <v>40257.502939814818</v>
      </c>
      <c r="AO504" s="76" t="s">
        <v>14075</v>
      </c>
      <c r="AP504" s="82" t="s">
        <v>14577</v>
      </c>
      <c r="AQ504" s="76" t="s">
        <v>65</v>
      </c>
      <c r="AR504" s="2"/>
      <c r="AS504" s="3"/>
      <c r="AT504" s="3"/>
      <c r="AU504" s="3"/>
      <c r="AV504" s="3"/>
    </row>
    <row r="505" spans="1:48" ht="41.45" customHeight="1" x14ac:dyDescent="0.25">
      <c r="A505" s="62" t="s">
        <v>479</v>
      </c>
      <c r="C505" s="63"/>
      <c r="D505" s="63"/>
      <c r="E505" s="64"/>
      <c r="F505" s="66"/>
      <c r="G505" s="100" t="s">
        <v>12516</v>
      </c>
      <c r="H505" s="63"/>
      <c r="I505" s="67"/>
      <c r="J505" s="68"/>
      <c r="K505" s="68"/>
      <c r="L505" s="67" t="s">
        <v>16668</v>
      </c>
      <c r="M505" s="71"/>
      <c r="N505" s="72">
        <v>485.63088989257813</v>
      </c>
      <c r="O505" s="72">
        <v>8309.8642578125</v>
      </c>
      <c r="P505" s="73"/>
      <c r="Q505" s="74"/>
      <c r="R505" s="74"/>
      <c r="S505" s="84"/>
      <c r="T505" s="84"/>
      <c r="U505" s="84"/>
      <c r="V505" s="84"/>
      <c r="W505" s="50"/>
      <c r="X505" s="50"/>
      <c r="Y505" s="50"/>
      <c r="Z505" s="50"/>
      <c r="AA505" s="49"/>
      <c r="AB505" s="69">
        <v>505</v>
      </c>
      <c r="AC50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05" s="70"/>
      <c r="AE505" s="76">
        <v>16975</v>
      </c>
      <c r="AF505" s="76">
        <v>15065</v>
      </c>
      <c r="AG505" s="76">
        <v>560462</v>
      </c>
      <c r="AH505" s="76">
        <v>38492</v>
      </c>
      <c r="AI505" s="76"/>
      <c r="AJ505" s="76" t="s">
        <v>8966</v>
      </c>
      <c r="AK505" s="76" t="s">
        <v>10372</v>
      </c>
      <c r="AL505" s="82" t="s">
        <v>11523</v>
      </c>
      <c r="AM505" s="76"/>
      <c r="AN505" s="78">
        <v>40951.41474537037</v>
      </c>
      <c r="AO505" s="76" t="s">
        <v>14075</v>
      </c>
      <c r="AP505" s="82" t="s">
        <v>14578</v>
      </c>
      <c r="AQ505" s="76" t="s">
        <v>66</v>
      </c>
      <c r="AR505" s="2"/>
      <c r="AS505" s="3"/>
      <c r="AT505" s="3"/>
      <c r="AU505" s="3"/>
      <c r="AV505" s="3"/>
    </row>
    <row r="506" spans="1:48" ht="41.45" customHeight="1" x14ac:dyDescent="0.25">
      <c r="A506" s="62" t="s">
        <v>480</v>
      </c>
      <c r="C506" s="63"/>
      <c r="D506" s="63"/>
      <c r="E506" s="64"/>
      <c r="F506" s="66"/>
      <c r="G506" s="100" t="s">
        <v>12517</v>
      </c>
      <c r="H506" s="63"/>
      <c r="I506" s="67"/>
      <c r="J506" s="68"/>
      <c r="K506" s="68"/>
      <c r="L506" s="67" t="s">
        <v>16669</v>
      </c>
      <c r="M506" s="71"/>
      <c r="N506" s="72">
        <v>2164.596923828125</v>
      </c>
      <c r="O506" s="72">
        <v>7173.10302734375</v>
      </c>
      <c r="P506" s="73"/>
      <c r="Q506" s="74"/>
      <c r="R506" s="74"/>
      <c r="S506" s="84"/>
      <c r="T506" s="84"/>
      <c r="U506" s="84"/>
      <c r="V506" s="84"/>
      <c r="W506" s="50"/>
      <c r="X506" s="50"/>
      <c r="Y506" s="50"/>
      <c r="Z506" s="50"/>
      <c r="AA506" s="49"/>
      <c r="AB506" s="69">
        <v>506</v>
      </c>
      <c r="AC50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06" s="70"/>
      <c r="AE506" s="76">
        <v>1060</v>
      </c>
      <c r="AF506" s="76">
        <v>227</v>
      </c>
      <c r="AG506" s="76">
        <v>3509</v>
      </c>
      <c r="AH506" s="76">
        <v>9076</v>
      </c>
      <c r="AI506" s="76"/>
      <c r="AJ506" s="76" t="s">
        <v>8967</v>
      </c>
      <c r="AK506" s="76"/>
      <c r="AL506" s="76"/>
      <c r="AM506" s="76"/>
      <c r="AN506" s="78">
        <v>40944.000787037039</v>
      </c>
      <c r="AO506" s="76" t="s">
        <v>14075</v>
      </c>
      <c r="AP506" s="82" t="s">
        <v>14579</v>
      </c>
      <c r="AQ506" s="76" t="s">
        <v>66</v>
      </c>
      <c r="AR506" s="2"/>
      <c r="AS506" s="3"/>
      <c r="AT506" s="3"/>
      <c r="AU506" s="3"/>
      <c r="AV506" s="3"/>
    </row>
    <row r="507" spans="1:48" ht="41.45" customHeight="1" x14ac:dyDescent="0.25">
      <c r="A507" s="62" t="s">
        <v>481</v>
      </c>
      <c r="C507" s="63"/>
      <c r="D507" s="63"/>
      <c r="E507" s="64"/>
      <c r="F507" s="66"/>
      <c r="G507" s="100" t="s">
        <v>12518</v>
      </c>
      <c r="H507" s="63"/>
      <c r="I507" s="67"/>
      <c r="J507" s="68"/>
      <c r="K507" s="68"/>
      <c r="L507" s="67" t="s">
        <v>16670</v>
      </c>
      <c r="M507" s="71"/>
      <c r="N507" s="72">
        <v>3808.763427734375</v>
      </c>
      <c r="O507" s="72">
        <v>2803.323486328125</v>
      </c>
      <c r="P507" s="73"/>
      <c r="Q507" s="74"/>
      <c r="R507" s="74"/>
      <c r="S507" s="84"/>
      <c r="T507" s="84"/>
      <c r="U507" s="84"/>
      <c r="V507" s="84"/>
      <c r="W507" s="50"/>
      <c r="X507" s="50"/>
      <c r="Y507" s="50"/>
      <c r="Z507" s="50"/>
      <c r="AA507" s="49"/>
      <c r="AB507" s="69">
        <v>507</v>
      </c>
      <c r="AC50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07" s="70"/>
      <c r="AE507" s="76">
        <v>358</v>
      </c>
      <c r="AF507" s="76">
        <v>274</v>
      </c>
      <c r="AG507" s="76">
        <v>1383</v>
      </c>
      <c r="AH507" s="76">
        <v>2859</v>
      </c>
      <c r="AI507" s="76"/>
      <c r="AJ507" s="76" t="s">
        <v>8968</v>
      </c>
      <c r="AK507" s="76"/>
      <c r="AL507" s="76"/>
      <c r="AM507" s="76"/>
      <c r="AN507" s="78">
        <v>44193.638344907406</v>
      </c>
      <c r="AO507" s="76" t="s">
        <v>14075</v>
      </c>
      <c r="AP507" s="82" t="s">
        <v>14580</v>
      </c>
      <c r="AQ507" s="76" t="s">
        <v>66</v>
      </c>
      <c r="AR507" s="2"/>
      <c r="AS507" s="3"/>
      <c r="AT507" s="3"/>
      <c r="AU507" s="3"/>
      <c r="AV507" s="3"/>
    </row>
    <row r="508" spans="1:48" ht="41.45" customHeight="1" x14ac:dyDescent="0.25">
      <c r="A508" s="62" t="s">
        <v>1859</v>
      </c>
      <c r="C508" s="63"/>
      <c r="D508" s="63"/>
      <c r="E508" s="64"/>
      <c r="F508" s="66"/>
      <c r="G508" s="100" t="s">
        <v>12519</v>
      </c>
      <c r="H508" s="63"/>
      <c r="I508" s="67"/>
      <c r="J508" s="68"/>
      <c r="K508" s="68"/>
      <c r="L508" s="67" t="s">
        <v>16671</v>
      </c>
      <c r="M508" s="71"/>
      <c r="N508" s="72">
        <v>4726.79052734375</v>
      </c>
      <c r="O508" s="72">
        <v>5214.74853515625</v>
      </c>
      <c r="P508" s="73"/>
      <c r="Q508" s="74"/>
      <c r="R508" s="74"/>
      <c r="S508" s="84"/>
      <c r="T508" s="84"/>
      <c r="U508" s="84"/>
      <c r="V508" s="84"/>
      <c r="W508" s="50"/>
      <c r="X508" s="50"/>
      <c r="Y508" s="50"/>
      <c r="Z508" s="50"/>
      <c r="AA508" s="49"/>
      <c r="AB508" s="69">
        <v>508</v>
      </c>
      <c r="AC50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08" s="70"/>
      <c r="AE508" s="76">
        <v>47</v>
      </c>
      <c r="AF508" s="76">
        <v>255</v>
      </c>
      <c r="AG508" s="76">
        <v>3783</v>
      </c>
      <c r="AH508" s="76">
        <v>14031</v>
      </c>
      <c r="AI508" s="76"/>
      <c r="AJ508" s="76" t="s">
        <v>8969</v>
      </c>
      <c r="AK508" s="76" t="s">
        <v>10564</v>
      </c>
      <c r="AL508" s="82" t="s">
        <v>11524</v>
      </c>
      <c r="AM508" s="76"/>
      <c r="AN508" s="78">
        <v>44250.755497685182</v>
      </c>
      <c r="AO508" s="76" t="s">
        <v>14075</v>
      </c>
      <c r="AP508" s="82" t="s">
        <v>14581</v>
      </c>
      <c r="AQ508" s="76" t="s">
        <v>65</v>
      </c>
      <c r="AR508" s="2"/>
      <c r="AS508" s="3"/>
      <c r="AT508" s="3"/>
      <c r="AU508" s="3"/>
      <c r="AV508" s="3"/>
    </row>
    <row r="509" spans="1:48" ht="41.45" customHeight="1" x14ac:dyDescent="0.25">
      <c r="A509" s="62" t="s">
        <v>482</v>
      </c>
      <c r="C509" s="63"/>
      <c r="D509" s="63"/>
      <c r="E509" s="64"/>
      <c r="F509" s="66"/>
      <c r="G509" s="100" t="s">
        <v>12520</v>
      </c>
      <c r="H509" s="63"/>
      <c r="I509" s="67"/>
      <c r="J509" s="68"/>
      <c r="K509" s="68"/>
      <c r="L509" s="67" t="s">
        <v>16672</v>
      </c>
      <c r="M509" s="71"/>
      <c r="N509" s="72">
        <v>7280.05810546875</v>
      </c>
      <c r="O509" s="72">
        <v>7756.62841796875</v>
      </c>
      <c r="P509" s="73"/>
      <c r="Q509" s="74"/>
      <c r="R509" s="74"/>
      <c r="S509" s="84"/>
      <c r="T509" s="84"/>
      <c r="U509" s="84"/>
      <c r="V509" s="84"/>
      <c r="W509" s="50"/>
      <c r="X509" s="50"/>
      <c r="Y509" s="50"/>
      <c r="Z509" s="50"/>
      <c r="AA509" s="49"/>
      <c r="AB509" s="69">
        <v>509</v>
      </c>
      <c r="AC50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09" s="70"/>
      <c r="AE509" s="76">
        <v>4452</v>
      </c>
      <c r="AF509" s="76">
        <v>283</v>
      </c>
      <c r="AG509" s="76">
        <v>12105</v>
      </c>
      <c r="AH509" s="76">
        <v>49473</v>
      </c>
      <c r="AI509" s="76"/>
      <c r="AJ509" s="76" t="s">
        <v>8970</v>
      </c>
      <c r="AK509" s="76" t="s">
        <v>10626</v>
      </c>
      <c r="AL509" s="76"/>
      <c r="AM509" s="76"/>
      <c r="AN509" s="78">
        <v>43557.068692129629</v>
      </c>
      <c r="AO509" s="76" t="s">
        <v>14075</v>
      </c>
      <c r="AP509" s="82" t="s">
        <v>14582</v>
      </c>
      <c r="AQ509" s="76" t="s">
        <v>66</v>
      </c>
      <c r="AR509" s="2"/>
      <c r="AS509" s="3"/>
      <c r="AT509" s="3"/>
      <c r="AU509" s="3"/>
      <c r="AV509" s="3"/>
    </row>
    <row r="510" spans="1:48" ht="41.45" customHeight="1" x14ac:dyDescent="0.25">
      <c r="A510" s="62" t="s">
        <v>483</v>
      </c>
      <c r="C510" s="63"/>
      <c r="D510" s="63"/>
      <c r="E510" s="64"/>
      <c r="F510" s="66"/>
      <c r="G510" s="100" t="s">
        <v>12521</v>
      </c>
      <c r="H510" s="63"/>
      <c r="I510" s="67"/>
      <c r="J510" s="68"/>
      <c r="K510" s="68"/>
      <c r="L510" s="67" t="s">
        <v>16673</v>
      </c>
      <c r="M510" s="71"/>
      <c r="N510" s="72">
        <v>1539.8792724609375</v>
      </c>
      <c r="O510" s="72">
        <v>6513.6728515625</v>
      </c>
      <c r="P510" s="73"/>
      <c r="Q510" s="74"/>
      <c r="R510" s="74"/>
      <c r="S510" s="84"/>
      <c r="T510" s="84"/>
      <c r="U510" s="84"/>
      <c r="V510" s="84"/>
      <c r="W510" s="50"/>
      <c r="X510" s="50"/>
      <c r="Y510" s="50"/>
      <c r="Z510" s="50"/>
      <c r="AA510" s="49"/>
      <c r="AB510" s="69">
        <v>510</v>
      </c>
      <c r="AC51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10" s="70"/>
      <c r="AE510" s="76">
        <v>203</v>
      </c>
      <c r="AF510" s="76">
        <v>114</v>
      </c>
      <c r="AG510" s="76">
        <v>146</v>
      </c>
      <c r="AH510" s="76">
        <v>135</v>
      </c>
      <c r="AI510" s="76"/>
      <c r="AJ510" s="76" t="s">
        <v>8971</v>
      </c>
      <c r="AK510" s="76" t="s">
        <v>10627</v>
      </c>
      <c r="AL510" s="76"/>
      <c r="AM510" s="76"/>
      <c r="AN510" s="78">
        <v>44493.313437500001</v>
      </c>
      <c r="AO510" s="76" t="s">
        <v>14075</v>
      </c>
      <c r="AP510" s="82" t="s">
        <v>14583</v>
      </c>
      <c r="AQ510" s="76" t="s">
        <v>66</v>
      </c>
      <c r="AR510" s="2"/>
      <c r="AS510" s="3"/>
      <c r="AT510" s="3"/>
      <c r="AU510" s="3"/>
      <c r="AV510" s="3"/>
    </row>
    <row r="511" spans="1:48" ht="41.45" customHeight="1" x14ac:dyDescent="0.25">
      <c r="A511" s="62" t="s">
        <v>484</v>
      </c>
      <c r="C511" s="63"/>
      <c r="D511" s="63"/>
      <c r="E511" s="64"/>
      <c r="F511" s="66"/>
      <c r="G511" s="100" t="s">
        <v>12522</v>
      </c>
      <c r="H511" s="63"/>
      <c r="I511" s="67"/>
      <c r="J511" s="68"/>
      <c r="K511" s="68"/>
      <c r="L511" s="67" t="s">
        <v>16674</v>
      </c>
      <c r="M511" s="71"/>
      <c r="N511" s="72">
        <v>9079.6201171875</v>
      </c>
      <c r="O511" s="72">
        <v>6284.03125</v>
      </c>
      <c r="P511" s="73"/>
      <c r="Q511" s="74"/>
      <c r="R511" s="74"/>
      <c r="S511" s="84"/>
      <c r="T511" s="84"/>
      <c r="U511" s="84"/>
      <c r="V511" s="84"/>
      <c r="W511" s="50"/>
      <c r="X511" s="50"/>
      <c r="Y511" s="50"/>
      <c r="Z511" s="50"/>
      <c r="AA511" s="49"/>
      <c r="AB511" s="69">
        <v>511</v>
      </c>
      <c r="AC51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11" s="70"/>
      <c r="AE511" s="76">
        <v>186</v>
      </c>
      <c r="AF511" s="76">
        <v>19</v>
      </c>
      <c r="AG511" s="76">
        <v>1724</v>
      </c>
      <c r="AH511" s="76">
        <v>4185</v>
      </c>
      <c r="AI511" s="76"/>
      <c r="AJ511" s="76"/>
      <c r="AK511" s="76"/>
      <c r="AL511" s="76"/>
      <c r="AM511" s="76"/>
      <c r="AN511" s="78">
        <v>44474.990520833337</v>
      </c>
      <c r="AO511" s="76" t="s">
        <v>14075</v>
      </c>
      <c r="AP511" s="82" t="s">
        <v>14584</v>
      </c>
      <c r="AQ511" s="76" t="s">
        <v>66</v>
      </c>
      <c r="AR511" s="2"/>
      <c r="AS511" s="3"/>
      <c r="AT511" s="3"/>
      <c r="AU511" s="3"/>
      <c r="AV511" s="3"/>
    </row>
    <row r="512" spans="1:48" ht="41.45" customHeight="1" x14ac:dyDescent="0.25">
      <c r="A512" s="62" t="s">
        <v>485</v>
      </c>
      <c r="C512" s="63"/>
      <c r="D512" s="63"/>
      <c r="E512" s="64"/>
      <c r="F512" s="66"/>
      <c r="G512" s="100" t="s">
        <v>12523</v>
      </c>
      <c r="H512" s="63"/>
      <c r="I512" s="67"/>
      <c r="J512" s="68"/>
      <c r="K512" s="68"/>
      <c r="L512" s="67" t="s">
        <v>16675</v>
      </c>
      <c r="M512" s="71"/>
      <c r="N512" s="72">
        <v>7230.6826171875</v>
      </c>
      <c r="O512" s="72">
        <v>7331.12744140625</v>
      </c>
      <c r="P512" s="73"/>
      <c r="Q512" s="74"/>
      <c r="R512" s="74"/>
      <c r="S512" s="84"/>
      <c r="T512" s="84"/>
      <c r="U512" s="84"/>
      <c r="V512" s="84"/>
      <c r="W512" s="50"/>
      <c r="X512" s="50"/>
      <c r="Y512" s="50"/>
      <c r="Z512" s="50"/>
      <c r="AA512" s="49"/>
      <c r="AB512" s="69">
        <v>512</v>
      </c>
      <c r="AC51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12" s="70"/>
      <c r="AE512" s="76">
        <v>1275</v>
      </c>
      <c r="AF512" s="76">
        <v>267</v>
      </c>
      <c r="AG512" s="76">
        <v>42705</v>
      </c>
      <c r="AH512" s="76">
        <v>14427</v>
      </c>
      <c r="AI512" s="76"/>
      <c r="AJ512" s="76" t="s">
        <v>8972</v>
      </c>
      <c r="AK512" s="82" t="s">
        <v>10628</v>
      </c>
      <c r="AL512" s="82" t="s">
        <v>11525</v>
      </c>
      <c r="AM512" s="76"/>
      <c r="AN512" s="78">
        <v>40642.230578703704</v>
      </c>
      <c r="AO512" s="76" t="s">
        <v>14075</v>
      </c>
      <c r="AP512" s="82" t="s">
        <v>14585</v>
      </c>
      <c r="AQ512" s="76" t="s">
        <v>66</v>
      </c>
      <c r="AR512" s="2"/>
      <c r="AS512" s="3"/>
      <c r="AT512" s="3"/>
      <c r="AU512" s="3"/>
      <c r="AV512" s="3"/>
    </row>
    <row r="513" spans="1:48" ht="41.45" customHeight="1" x14ac:dyDescent="0.25">
      <c r="A513" s="62" t="s">
        <v>486</v>
      </c>
      <c r="C513" s="63"/>
      <c r="D513" s="63"/>
      <c r="E513" s="64"/>
      <c r="F513" s="66"/>
      <c r="G513" s="100" t="s">
        <v>12040</v>
      </c>
      <c r="H513" s="63"/>
      <c r="I513" s="67"/>
      <c r="J513" s="68"/>
      <c r="K513" s="68"/>
      <c r="L513" s="67" t="s">
        <v>16676</v>
      </c>
      <c r="M513" s="71"/>
      <c r="N513" s="72">
        <v>7556.09423828125</v>
      </c>
      <c r="O513" s="72">
        <v>2896.2080078125</v>
      </c>
      <c r="P513" s="73"/>
      <c r="Q513" s="74"/>
      <c r="R513" s="74"/>
      <c r="S513" s="84"/>
      <c r="T513" s="84"/>
      <c r="U513" s="84"/>
      <c r="V513" s="84"/>
      <c r="W513" s="50"/>
      <c r="X513" s="50"/>
      <c r="Y513" s="50"/>
      <c r="Z513" s="50"/>
      <c r="AA513" s="49"/>
      <c r="AB513" s="69">
        <v>513</v>
      </c>
      <c r="AC51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13" s="70"/>
      <c r="AE513" s="76">
        <v>132</v>
      </c>
      <c r="AF513" s="76">
        <v>19</v>
      </c>
      <c r="AG513" s="76">
        <v>4274</v>
      </c>
      <c r="AH513" s="76">
        <v>3844</v>
      </c>
      <c r="AI513" s="76"/>
      <c r="AJ513" s="76"/>
      <c r="AK513" s="76"/>
      <c r="AL513" s="76"/>
      <c r="AM513" s="76"/>
      <c r="AN513" s="78">
        <v>44358.391076388885</v>
      </c>
      <c r="AO513" s="76" t="s">
        <v>14075</v>
      </c>
      <c r="AP513" s="82" t="s">
        <v>14586</v>
      </c>
      <c r="AQ513" s="76" t="s">
        <v>66</v>
      </c>
      <c r="AR513" s="2"/>
      <c r="AS513" s="3"/>
      <c r="AT513" s="3"/>
      <c r="AU513" s="3"/>
      <c r="AV513" s="3"/>
    </row>
    <row r="514" spans="1:48" ht="41.45" customHeight="1" x14ac:dyDescent="0.25">
      <c r="A514" s="62" t="s">
        <v>487</v>
      </c>
      <c r="C514" s="63"/>
      <c r="D514" s="63"/>
      <c r="E514" s="64"/>
      <c r="F514" s="66"/>
      <c r="G514" s="100" t="s">
        <v>12524</v>
      </c>
      <c r="H514" s="63"/>
      <c r="I514" s="67"/>
      <c r="J514" s="68"/>
      <c r="K514" s="68"/>
      <c r="L514" s="67" t="s">
        <v>16677</v>
      </c>
      <c r="M514" s="71"/>
      <c r="N514" s="72">
        <v>1337.3048095703125</v>
      </c>
      <c r="O514" s="72">
        <v>5566.81396484375</v>
      </c>
      <c r="P514" s="73"/>
      <c r="Q514" s="74"/>
      <c r="R514" s="74"/>
      <c r="S514" s="84"/>
      <c r="T514" s="84"/>
      <c r="U514" s="84"/>
      <c r="V514" s="84"/>
      <c r="W514" s="50"/>
      <c r="X514" s="50"/>
      <c r="Y514" s="50"/>
      <c r="Z514" s="50"/>
      <c r="AA514" s="49"/>
      <c r="AB514" s="69">
        <v>514</v>
      </c>
      <c r="AC51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14" s="70"/>
      <c r="AE514" s="76">
        <v>469</v>
      </c>
      <c r="AF514" s="76">
        <v>301</v>
      </c>
      <c r="AG514" s="76">
        <v>26330</v>
      </c>
      <c r="AH514" s="76">
        <v>13255</v>
      </c>
      <c r="AI514" s="76"/>
      <c r="AJ514" s="76" t="s">
        <v>8973</v>
      </c>
      <c r="AK514" s="76" t="s">
        <v>10629</v>
      </c>
      <c r="AL514" s="76"/>
      <c r="AM514" s="76"/>
      <c r="AN514" s="78">
        <v>40930.672708333332</v>
      </c>
      <c r="AO514" s="76" t="s">
        <v>14075</v>
      </c>
      <c r="AP514" s="82" t="s">
        <v>14587</v>
      </c>
      <c r="AQ514" s="76" t="s">
        <v>66</v>
      </c>
      <c r="AR514" s="2"/>
      <c r="AS514" s="3"/>
      <c r="AT514" s="3"/>
      <c r="AU514" s="3"/>
      <c r="AV514" s="3"/>
    </row>
    <row r="515" spans="1:48" ht="41.45" customHeight="1" x14ac:dyDescent="0.25">
      <c r="A515" s="62" t="s">
        <v>488</v>
      </c>
      <c r="C515" s="63"/>
      <c r="D515" s="63"/>
      <c r="E515" s="64"/>
      <c r="F515" s="66"/>
      <c r="G515" s="100" t="s">
        <v>12525</v>
      </c>
      <c r="H515" s="63"/>
      <c r="I515" s="67"/>
      <c r="J515" s="68"/>
      <c r="K515" s="68"/>
      <c r="L515" s="67" t="s">
        <v>16678</v>
      </c>
      <c r="M515" s="71"/>
      <c r="N515" s="72">
        <v>2463.715087890625</v>
      </c>
      <c r="O515" s="72">
        <v>6935.9140625</v>
      </c>
      <c r="P515" s="73"/>
      <c r="Q515" s="74"/>
      <c r="R515" s="74"/>
      <c r="S515" s="84"/>
      <c r="T515" s="84"/>
      <c r="U515" s="84"/>
      <c r="V515" s="84"/>
      <c r="W515" s="50"/>
      <c r="X515" s="50"/>
      <c r="Y515" s="50"/>
      <c r="Z515" s="50"/>
      <c r="AA515" s="49"/>
      <c r="AB515" s="69">
        <v>515</v>
      </c>
      <c r="AC51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15" s="70"/>
      <c r="AE515" s="76">
        <v>797</v>
      </c>
      <c r="AF515" s="76">
        <v>676</v>
      </c>
      <c r="AG515" s="76">
        <v>3411</v>
      </c>
      <c r="AH515" s="76">
        <v>1464</v>
      </c>
      <c r="AI515" s="76"/>
      <c r="AJ515" s="76" t="s">
        <v>8974</v>
      </c>
      <c r="AK515" s="76" t="s">
        <v>10630</v>
      </c>
      <c r="AL515" s="76"/>
      <c r="AM515" s="76"/>
      <c r="AN515" s="78">
        <v>42263.909189814818</v>
      </c>
      <c r="AO515" s="76" t="s">
        <v>14075</v>
      </c>
      <c r="AP515" s="82" t="s">
        <v>14588</v>
      </c>
      <c r="AQ515" s="76" t="s">
        <v>66</v>
      </c>
      <c r="AR515" s="2"/>
      <c r="AS515" s="3"/>
      <c r="AT515" s="3"/>
      <c r="AU515" s="3"/>
      <c r="AV515" s="3"/>
    </row>
    <row r="516" spans="1:48" ht="41.45" customHeight="1" x14ac:dyDescent="0.25">
      <c r="A516" s="62" t="s">
        <v>489</v>
      </c>
      <c r="C516" s="63"/>
      <c r="D516" s="63"/>
      <c r="E516" s="64"/>
      <c r="F516" s="66"/>
      <c r="G516" s="100" t="s">
        <v>12526</v>
      </c>
      <c r="H516" s="63"/>
      <c r="I516" s="67"/>
      <c r="J516" s="68"/>
      <c r="K516" s="68"/>
      <c r="L516" s="67" t="s">
        <v>16679</v>
      </c>
      <c r="M516" s="71"/>
      <c r="N516" s="72">
        <v>7786.322265625</v>
      </c>
      <c r="O516" s="72">
        <v>3554.1728515625</v>
      </c>
      <c r="P516" s="73"/>
      <c r="Q516" s="74"/>
      <c r="R516" s="74"/>
      <c r="S516" s="84"/>
      <c r="T516" s="84"/>
      <c r="U516" s="84"/>
      <c r="V516" s="84"/>
      <c r="W516" s="50"/>
      <c r="X516" s="50"/>
      <c r="Y516" s="50"/>
      <c r="Z516" s="50"/>
      <c r="AA516" s="49"/>
      <c r="AB516" s="69">
        <v>516</v>
      </c>
      <c r="AC51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16" s="70"/>
      <c r="AE516" s="76">
        <v>426</v>
      </c>
      <c r="AF516" s="76">
        <v>112</v>
      </c>
      <c r="AG516" s="76">
        <v>1480</v>
      </c>
      <c r="AH516" s="76">
        <v>2788</v>
      </c>
      <c r="AI516" s="76"/>
      <c r="AJ516" s="76"/>
      <c r="AK516" s="76"/>
      <c r="AL516" s="76"/>
      <c r="AM516" s="76"/>
      <c r="AN516" s="78">
        <v>42466.45349537037</v>
      </c>
      <c r="AO516" s="76" t="s">
        <v>14075</v>
      </c>
      <c r="AP516" s="82" t="s">
        <v>14589</v>
      </c>
      <c r="AQ516" s="76" t="s">
        <v>66</v>
      </c>
      <c r="AR516" s="2"/>
      <c r="AS516" s="3"/>
      <c r="AT516" s="3"/>
      <c r="AU516" s="3"/>
      <c r="AV516" s="3"/>
    </row>
    <row r="517" spans="1:48" ht="41.45" customHeight="1" x14ac:dyDescent="0.25">
      <c r="A517" s="62" t="s">
        <v>1860</v>
      </c>
      <c r="C517" s="63"/>
      <c r="D517" s="63"/>
      <c r="E517" s="64"/>
      <c r="F517" s="66"/>
      <c r="G517" s="100" t="s">
        <v>12527</v>
      </c>
      <c r="H517" s="63"/>
      <c r="I517" s="67"/>
      <c r="J517" s="68"/>
      <c r="K517" s="68"/>
      <c r="L517" s="67" t="s">
        <v>16680</v>
      </c>
      <c r="M517" s="71"/>
      <c r="N517" s="72">
        <v>7277.3896484375</v>
      </c>
      <c r="O517" s="72">
        <v>5573.13671875</v>
      </c>
      <c r="P517" s="73"/>
      <c r="Q517" s="74"/>
      <c r="R517" s="74"/>
      <c r="S517" s="84"/>
      <c r="T517" s="84"/>
      <c r="U517" s="84"/>
      <c r="V517" s="84"/>
      <c r="W517" s="50"/>
      <c r="X517" s="50"/>
      <c r="Y517" s="50"/>
      <c r="Z517" s="50"/>
      <c r="AA517" s="49"/>
      <c r="AB517" s="69">
        <v>517</v>
      </c>
      <c r="AC51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17" s="70"/>
      <c r="AE517" s="76">
        <v>647</v>
      </c>
      <c r="AF517" s="76">
        <v>212725</v>
      </c>
      <c r="AG517" s="76">
        <v>98580</v>
      </c>
      <c r="AH517" s="76">
        <v>1</v>
      </c>
      <c r="AI517" s="76"/>
      <c r="AJ517" s="76" t="s">
        <v>8975</v>
      </c>
      <c r="AK517" s="76" t="s">
        <v>10631</v>
      </c>
      <c r="AL517" s="82" t="s">
        <v>11526</v>
      </c>
      <c r="AM517" s="76"/>
      <c r="AN517" s="78">
        <v>40822.487812500003</v>
      </c>
      <c r="AO517" s="76" t="s">
        <v>14075</v>
      </c>
      <c r="AP517" s="82" t="s">
        <v>14590</v>
      </c>
      <c r="AQ517" s="76" t="s">
        <v>65</v>
      </c>
      <c r="AR517" s="2"/>
      <c r="AS517" s="3"/>
      <c r="AT517" s="3"/>
      <c r="AU517" s="3"/>
      <c r="AV517" s="3"/>
    </row>
    <row r="518" spans="1:48" ht="41.45" customHeight="1" x14ac:dyDescent="0.25">
      <c r="A518" s="62" t="s">
        <v>710</v>
      </c>
      <c r="C518" s="63"/>
      <c r="D518" s="63"/>
      <c r="E518" s="64"/>
      <c r="F518" s="66"/>
      <c r="G518" s="100" t="s">
        <v>12528</v>
      </c>
      <c r="H518" s="63"/>
      <c r="I518" s="67"/>
      <c r="J518" s="68"/>
      <c r="K518" s="68"/>
      <c r="L518" s="67" t="s">
        <v>16681</v>
      </c>
      <c r="M518" s="71"/>
      <c r="N518" s="72">
        <v>8198.212890625</v>
      </c>
      <c r="O518" s="72">
        <v>4731.51611328125</v>
      </c>
      <c r="P518" s="73"/>
      <c r="Q518" s="74"/>
      <c r="R518" s="74"/>
      <c r="S518" s="84"/>
      <c r="T518" s="84"/>
      <c r="U518" s="84"/>
      <c r="V518" s="84"/>
      <c r="W518" s="50"/>
      <c r="X518" s="50"/>
      <c r="Y518" s="50"/>
      <c r="Z518" s="50"/>
      <c r="AA518" s="49"/>
      <c r="AB518" s="69">
        <v>518</v>
      </c>
      <c r="AC51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18" s="70"/>
      <c r="AE518" s="76">
        <v>1910</v>
      </c>
      <c r="AF518" s="76">
        <v>1448</v>
      </c>
      <c r="AG518" s="76">
        <v>34688</v>
      </c>
      <c r="AH518" s="76">
        <v>3139</v>
      </c>
      <c r="AI518" s="76"/>
      <c r="AJ518" s="76" t="s">
        <v>8976</v>
      </c>
      <c r="AK518" s="76" t="s">
        <v>10632</v>
      </c>
      <c r="AL518" s="82" t="s">
        <v>11527</v>
      </c>
      <c r="AM518" s="76"/>
      <c r="AN518" s="78">
        <v>40342.778553240743</v>
      </c>
      <c r="AO518" s="76" t="s">
        <v>14075</v>
      </c>
      <c r="AP518" s="82" t="s">
        <v>14591</v>
      </c>
      <c r="AQ518" s="76" t="s">
        <v>66</v>
      </c>
      <c r="AR518" s="2"/>
      <c r="AS518" s="3"/>
      <c r="AT518" s="3"/>
      <c r="AU518" s="3"/>
      <c r="AV518" s="3"/>
    </row>
    <row r="519" spans="1:48" ht="41.45" customHeight="1" x14ac:dyDescent="0.25">
      <c r="A519" s="62" t="s">
        <v>490</v>
      </c>
      <c r="C519" s="63"/>
      <c r="D519" s="63"/>
      <c r="E519" s="64"/>
      <c r="F519" s="66"/>
      <c r="G519" s="100" t="s">
        <v>12529</v>
      </c>
      <c r="H519" s="63"/>
      <c r="I519" s="67"/>
      <c r="J519" s="68"/>
      <c r="K519" s="68"/>
      <c r="L519" s="67" t="s">
        <v>16682</v>
      </c>
      <c r="M519" s="71"/>
      <c r="N519" s="72">
        <v>7817.9287109375</v>
      </c>
      <c r="O519" s="72">
        <v>8259.3681640625</v>
      </c>
      <c r="P519" s="73"/>
      <c r="Q519" s="74"/>
      <c r="R519" s="74"/>
      <c r="S519" s="84"/>
      <c r="T519" s="84"/>
      <c r="U519" s="84"/>
      <c r="V519" s="84"/>
      <c r="W519" s="50"/>
      <c r="X519" s="50"/>
      <c r="Y519" s="50"/>
      <c r="Z519" s="50"/>
      <c r="AA519" s="49"/>
      <c r="AB519" s="69">
        <v>519</v>
      </c>
      <c r="AC51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19" s="70"/>
      <c r="AE519" s="76">
        <v>255</v>
      </c>
      <c r="AF519" s="76">
        <v>125</v>
      </c>
      <c r="AG519" s="76">
        <v>8959</v>
      </c>
      <c r="AH519" s="76">
        <v>7620</v>
      </c>
      <c r="AI519" s="76"/>
      <c r="AJ519" s="76" t="s">
        <v>8977</v>
      </c>
      <c r="AK519" s="76" t="s">
        <v>10633</v>
      </c>
      <c r="AL519" s="76"/>
      <c r="AM519" s="76"/>
      <c r="AN519" s="78">
        <v>43011.979108796295</v>
      </c>
      <c r="AO519" s="76" t="s">
        <v>14075</v>
      </c>
      <c r="AP519" s="82" t="s">
        <v>14592</v>
      </c>
      <c r="AQ519" s="76" t="s">
        <v>66</v>
      </c>
      <c r="AR519" s="2"/>
      <c r="AS519" s="3"/>
      <c r="AT519" s="3"/>
      <c r="AU519" s="3"/>
      <c r="AV519" s="3"/>
    </row>
    <row r="520" spans="1:48" ht="41.45" customHeight="1" x14ac:dyDescent="0.25">
      <c r="A520" s="62" t="s">
        <v>1861</v>
      </c>
      <c r="C520" s="63"/>
      <c r="D520" s="63"/>
      <c r="E520" s="64"/>
      <c r="F520" s="66"/>
      <c r="G520" s="100" t="s">
        <v>12530</v>
      </c>
      <c r="H520" s="63"/>
      <c r="I520" s="67"/>
      <c r="J520" s="68"/>
      <c r="K520" s="68"/>
      <c r="L520" s="67" t="s">
        <v>16683</v>
      </c>
      <c r="M520" s="71"/>
      <c r="N520" s="72">
        <v>7198.15185546875</v>
      </c>
      <c r="O520" s="72">
        <v>5010.21044921875</v>
      </c>
      <c r="P520" s="73"/>
      <c r="Q520" s="74"/>
      <c r="R520" s="74"/>
      <c r="S520" s="84"/>
      <c r="T520" s="84"/>
      <c r="U520" s="84"/>
      <c r="V520" s="84"/>
      <c r="W520" s="50"/>
      <c r="X520" s="50"/>
      <c r="Y520" s="50"/>
      <c r="Z520" s="50"/>
      <c r="AA520" s="49"/>
      <c r="AB520" s="69">
        <v>520</v>
      </c>
      <c r="AC52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20" s="70"/>
      <c r="AE520" s="76">
        <v>754</v>
      </c>
      <c r="AF520" s="76">
        <v>578974</v>
      </c>
      <c r="AG520" s="76">
        <v>39415</v>
      </c>
      <c r="AH520" s="76">
        <v>15076</v>
      </c>
      <c r="AI520" s="76"/>
      <c r="AJ520" s="76" t="s">
        <v>8978</v>
      </c>
      <c r="AK520" s="76"/>
      <c r="AL520" s="82" t="s">
        <v>11528</v>
      </c>
      <c r="AM520" s="76"/>
      <c r="AN520" s="78">
        <v>39930.072013888886</v>
      </c>
      <c r="AO520" s="76" t="s">
        <v>14075</v>
      </c>
      <c r="AP520" s="82" t="s">
        <v>14593</v>
      </c>
      <c r="AQ520" s="76" t="s">
        <v>65</v>
      </c>
      <c r="AR520" s="2"/>
      <c r="AS520" s="3"/>
      <c r="AT520" s="3"/>
      <c r="AU520" s="3"/>
      <c r="AV520" s="3"/>
    </row>
    <row r="521" spans="1:48" ht="41.45" customHeight="1" x14ac:dyDescent="0.25">
      <c r="A521" s="62" t="s">
        <v>1862</v>
      </c>
      <c r="C521" s="63"/>
      <c r="D521" s="63"/>
      <c r="E521" s="64"/>
      <c r="F521" s="66"/>
      <c r="G521" s="100" t="s">
        <v>12531</v>
      </c>
      <c r="H521" s="63"/>
      <c r="I521" s="67"/>
      <c r="J521" s="68"/>
      <c r="K521" s="68"/>
      <c r="L521" s="67" t="s">
        <v>16684</v>
      </c>
      <c r="M521" s="71"/>
      <c r="N521" s="72">
        <v>5201.0166015625</v>
      </c>
      <c r="O521" s="72">
        <v>8842.7900390625</v>
      </c>
      <c r="P521" s="73"/>
      <c r="Q521" s="74"/>
      <c r="R521" s="74"/>
      <c r="S521" s="84"/>
      <c r="T521" s="84"/>
      <c r="U521" s="84"/>
      <c r="V521" s="84"/>
      <c r="W521" s="50"/>
      <c r="X521" s="50"/>
      <c r="Y521" s="50"/>
      <c r="Z521" s="50"/>
      <c r="AA521" s="49"/>
      <c r="AB521" s="69">
        <v>521</v>
      </c>
      <c r="AC52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21" s="70"/>
      <c r="AE521" s="76">
        <v>2608</v>
      </c>
      <c r="AF521" s="76">
        <v>234545</v>
      </c>
      <c r="AG521" s="76">
        <v>60035</v>
      </c>
      <c r="AH521" s="76">
        <v>38976</v>
      </c>
      <c r="AI521" s="76"/>
      <c r="AJ521" s="76" t="s">
        <v>8979</v>
      </c>
      <c r="AK521" s="76" t="s">
        <v>10634</v>
      </c>
      <c r="AL521" s="82" t="s">
        <v>11529</v>
      </c>
      <c r="AM521" s="76"/>
      <c r="AN521" s="78">
        <v>40146.400960648149</v>
      </c>
      <c r="AO521" s="76" t="s">
        <v>14075</v>
      </c>
      <c r="AP521" s="82" t="s">
        <v>14594</v>
      </c>
      <c r="AQ521" s="76" t="s">
        <v>65</v>
      </c>
      <c r="AR521" s="2"/>
      <c r="AS521" s="3"/>
      <c r="AT521" s="3"/>
      <c r="AU521" s="3"/>
      <c r="AV521" s="3"/>
    </row>
    <row r="522" spans="1:48" ht="41.45" customHeight="1" x14ac:dyDescent="0.25">
      <c r="A522" s="62" t="s">
        <v>491</v>
      </c>
      <c r="C522" s="63"/>
      <c r="D522" s="63"/>
      <c r="E522" s="64"/>
      <c r="F522" s="66"/>
      <c r="G522" s="100" t="s">
        <v>12532</v>
      </c>
      <c r="H522" s="63"/>
      <c r="I522" s="67"/>
      <c r="J522" s="68"/>
      <c r="K522" s="68"/>
      <c r="L522" s="67" t="s">
        <v>16685</v>
      </c>
      <c r="M522" s="71"/>
      <c r="N522" s="72">
        <v>8458.47265625</v>
      </c>
      <c r="O522" s="72">
        <v>5399.076171875</v>
      </c>
      <c r="P522" s="73"/>
      <c r="Q522" s="74"/>
      <c r="R522" s="74"/>
      <c r="S522" s="84"/>
      <c r="T522" s="84"/>
      <c r="U522" s="84"/>
      <c r="V522" s="84"/>
      <c r="W522" s="50"/>
      <c r="X522" s="50"/>
      <c r="Y522" s="50"/>
      <c r="Z522" s="50"/>
      <c r="AA522" s="49"/>
      <c r="AB522" s="69">
        <v>522</v>
      </c>
      <c r="AC52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22" s="70"/>
      <c r="AE522" s="76">
        <v>395</v>
      </c>
      <c r="AF522" s="76">
        <v>58</v>
      </c>
      <c r="AG522" s="76">
        <v>5075</v>
      </c>
      <c r="AH522" s="76">
        <v>9646</v>
      </c>
      <c r="AI522" s="76"/>
      <c r="AJ522" s="76"/>
      <c r="AK522" s="76" t="s">
        <v>10635</v>
      </c>
      <c r="AL522" s="76"/>
      <c r="AM522" s="76"/>
      <c r="AN522" s="78">
        <v>43200.504143518519</v>
      </c>
      <c r="AO522" s="76" t="s">
        <v>14075</v>
      </c>
      <c r="AP522" s="82" t="s">
        <v>14595</v>
      </c>
      <c r="AQ522" s="76" t="s">
        <v>66</v>
      </c>
      <c r="AR522" s="2"/>
      <c r="AS522" s="3"/>
      <c r="AT522" s="3"/>
      <c r="AU522" s="3"/>
      <c r="AV522" s="3"/>
    </row>
    <row r="523" spans="1:48" ht="41.45" customHeight="1" x14ac:dyDescent="0.25">
      <c r="A523" s="62" t="s">
        <v>1863</v>
      </c>
      <c r="C523" s="63"/>
      <c r="D523" s="63"/>
      <c r="E523" s="64"/>
      <c r="F523" s="66"/>
      <c r="G523" s="100" t="s">
        <v>12533</v>
      </c>
      <c r="H523" s="63"/>
      <c r="I523" s="67"/>
      <c r="J523" s="68"/>
      <c r="K523" s="68"/>
      <c r="L523" s="67" t="s">
        <v>16686</v>
      </c>
      <c r="M523" s="71"/>
      <c r="N523" s="72">
        <v>5858.9609375</v>
      </c>
      <c r="O523" s="72">
        <v>6573.5</v>
      </c>
      <c r="P523" s="73"/>
      <c r="Q523" s="74"/>
      <c r="R523" s="74"/>
      <c r="S523" s="84"/>
      <c r="T523" s="84"/>
      <c r="U523" s="84"/>
      <c r="V523" s="84"/>
      <c r="W523" s="50"/>
      <c r="X523" s="50"/>
      <c r="Y523" s="50"/>
      <c r="Z523" s="50"/>
      <c r="AA523" s="49"/>
      <c r="AB523" s="69">
        <v>523</v>
      </c>
      <c r="AC52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23" s="70"/>
      <c r="AE523" s="76">
        <v>2233</v>
      </c>
      <c r="AF523" s="76">
        <v>1437</v>
      </c>
      <c r="AG523" s="76">
        <v>13981</v>
      </c>
      <c r="AH523" s="76">
        <v>23353</v>
      </c>
      <c r="AI523" s="76"/>
      <c r="AJ523" s="76" t="s">
        <v>8980</v>
      </c>
      <c r="AK523" s="76" t="s">
        <v>10636</v>
      </c>
      <c r="AL523" s="76"/>
      <c r="AM523" s="76"/>
      <c r="AN523" s="78">
        <v>44419.339097222219</v>
      </c>
      <c r="AO523" s="76" t="s">
        <v>14075</v>
      </c>
      <c r="AP523" s="82" t="s">
        <v>14596</v>
      </c>
      <c r="AQ523" s="76" t="s">
        <v>65</v>
      </c>
      <c r="AR523" s="2"/>
      <c r="AS523" s="3"/>
      <c r="AT523" s="3"/>
      <c r="AU523" s="3"/>
      <c r="AV523" s="3"/>
    </row>
    <row r="524" spans="1:48" ht="41.45" customHeight="1" x14ac:dyDescent="0.25">
      <c r="A524" s="62" t="s">
        <v>492</v>
      </c>
      <c r="C524" s="63"/>
      <c r="D524" s="63"/>
      <c r="E524" s="64"/>
      <c r="F524" s="66"/>
      <c r="G524" s="100" t="s">
        <v>12534</v>
      </c>
      <c r="H524" s="63"/>
      <c r="I524" s="67"/>
      <c r="J524" s="68"/>
      <c r="K524" s="68"/>
      <c r="L524" s="67" t="s">
        <v>16687</v>
      </c>
      <c r="M524" s="71"/>
      <c r="N524" s="72">
        <v>8183.99365234375</v>
      </c>
      <c r="O524" s="72">
        <v>3164.5693359375</v>
      </c>
      <c r="P524" s="73"/>
      <c r="Q524" s="74"/>
      <c r="R524" s="74"/>
      <c r="S524" s="84"/>
      <c r="T524" s="84"/>
      <c r="U524" s="84"/>
      <c r="V524" s="84"/>
      <c r="W524" s="50"/>
      <c r="X524" s="50"/>
      <c r="Y524" s="50"/>
      <c r="Z524" s="50"/>
      <c r="AA524" s="49"/>
      <c r="AB524" s="69">
        <v>524</v>
      </c>
      <c r="AC52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24" s="70"/>
      <c r="AE524" s="76">
        <v>606</v>
      </c>
      <c r="AF524" s="76">
        <v>89</v>
      </c>
      <c r="AG524" s="76">
        <v>10435</v>
      </c>
      <c r="AH524" s="76">
        <v>7968</v>
      </c>
      <c r="AI524" s="76"/>
      <c r="AJ524" s="76" t="s">
        <v>8981</v>
      </c>
      <c r="AK524" s="76" t="s">
        <v>10637</v>
      </c>
      <c r="AL524" s="76"/>
      <c r="AM524" s="76"/>
      <c r="AN524" s="78">
        <v>40786.265833333331</v>
      </c>
      <c r="AO524" s="76" t="s">
        <v>14075</v>
      </c>
      <c r="AP524" s="82" t="s">
        <v>14597</v>
      </c>
      <c r="AQ524" s="76" t="s">
        <v>66</v>
      </c>
      <c r="AR524" s="2"/>
      <c r="AS524" s="3"/>
      <c r="AT524" s="3"/>
      <c r="AU524" s="3"/>
      <c r="AV524" s="3"/>
    </row>
    <row r="525" spans="1:48" ht="41.45" customHeight="1" x14ac:dyDescent="0.25">
      <c r="A525" s="62" t="s">
        <v>493</v>
      </c>
      <c r="C525" s="63"/>
      <c r="D525" s="63"/>
      <c r="E525" s="64"/>
      <c r="F525" s="66"/>
      <c r="G525" s="100" t="s">
        <v>12535</v>
      </c>
      <c r="H525" s="63"/>
      <c r="I525" s="67"/>
      <c r="J525" s="68"/>
      <c r="K525" s="68"/>
      <c r="L525" s="67" t="s">
        <v>16688</v>
      </c>
      <c r="M525" s="71"/>
      <c r="N525" s="72">
        <v>7708.46240234375</v>
      </c>
      <c r="O525" s="72">
        <v>3109.810546875</v>
      </c>
      <c r="P525" s="73"/>
      <c r="Q525" s="74"/>
      <c r="R525" s="74"/>
      <c r="S525" s="84"/>
      <c r="T525" s="84"/>
      <c r="U525" s="84"/>
      <c r="V525" s="84"/>
      <c r="W525" s="50"/>
      <c r="X525" s="50"/>
      <c r="Y525" s="50"/>
      <c r="Z525" s="50"/>
      <c r="AA525" s="49"/>
      <c r="AB525" s="69">
        <v>525</v>
      </c>
      <c r="AC52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25" s="70"/>
      <c r="AE525" s="76">
        <v>3789</v>
      </c>
      <c r="AF525" s="76">
        <v>3869</v>
      </c>
      <c r="AG525" s="76">
        <v>95938</v>
      </c>
      <c r="AH525" s="76">
        <v>11971</v>
      </c>
      <c r="AI525" s="76"/>
      <c r="AJ525" s="76" t="s">
        <v>8982</v>
      </c>
      <c r="AK525" s="76" t="s">
        <v>10638</v>
      </c>
      <c r="AL525" s="82" t="s">
        <v>11530</v>
      </c>
      <c r="AM525" s="76"/>
      <c r="AN525" s="78">
        <v>42477.392199074071</v>
      </c>
      <c r="AO525" s="76" t="s">
        <v>14075</v>
      </c>
      <c r="AP525" s="82" t="s">
        <v>14598</v>
      </c>
      <c r="AQ525" s="76" t="s">
        <v>66</v>
      </c>
      <c r="AR525" s="2"/>
      <c r="AS525" s="3"/>
      <c r="AT525" s="3"/>
      <c r="AU525" s="3"/>
      <c r="AV525" s="3"/>
    </row>
    <row r="526" spans="1:48" ht="41.45" customHeight="1" x14ac:dyDescent="0.25">
      <c r="A526" s="62" t="s">
        <v>494</v>
      </c>
      <c r="C526" s="63"/>
      <c r="D526" s="63"/>
      <c r="E526" s="64"/>
      <c r="F526" s="66"/>
      <c r="G526" s="100" t="s">
        <v>12536</v>
      </c>
      <c r="H526" s="63"/>
      <c r="I526" s="67"/>
      <c r="J526" s="68"/>
      <c r="K526" s="68"/>
      <c r="L526" s="67" t="s">
        <v>16689</v>
      </c>
      <c r="M526" s="71"/>
      <c r="N526" s="72">
        <v>4889.34228515625</v>
      </c>
      <c r="O526" s="72">
        <v>4194.35693359375</v>
      </c>
      <c r="P526" s="73"/>
      <c r="Q526" s="74"/>
      <c r="R526" s="74"/>
      <c r="S526" s="84"/>
      <c r="T526" s="84"/>
      <c r="U526" s="84"/>
      <c r="V526" s="84"/>
      <c r="W526" s="50"/>
      <c r="X526" s="50"/>
      <c r="Y526" s="50"/>
      <c r="Z526" s="50"/>
      <c r="AA526" s="49"/>
      <c r="AB526" s="69">
        <v>526</v>
      </c>
      <c r="AC52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26" s="70"/>
      <c r="AE526" s="76">
        <v>1800</v>
      </c>
      <c r="AF526" s="76">
        <v>47</v>
      </c>
      <c r="AG526" s="76">
        <v>19522</v>
      </c>
      <c r="AH526" s="76">
        <v>18953</v>
      </c>
      <c r="AI526" s="76"/>
      <c r="AJ526" s="76" t="s">
        <v>8983</v>
      </c>
      <c r="AK526" s="76" t="s">
        <v>10639</v>
      </c>
      <c r="AL526" s="76"/>
      <c r="AM526" s="76"/>
      <c r="AN526" s="78">
        <v>42061.98364583333</v>
      </c>
      <c r="AO526" s="76" t="s">
        <v>14075</v>
      </c>
      <c r="AP526" s="82" t="s">
        <v>14599</v>
      </c>
      <c r="AQ526" s="76" t="s">
        <v>66</v>
      </c>
      <c r="AR526" s="2"/>
      <c r="AS526" s="3"/>
      <c r="AT526" s="3"/>
      <c r="AU526" s="3"/>
      <c r="AV526" s="3"/>
    </row>
    <row r="527" spans="1:48" ht="41.45" customHeight="1" x14ac:dyDescent="0.25">
      <c r="A527" s="62" t="s">
        <v>1864</v>
      </c>
      <c r="C527" s="63"/>
      <c r="D527" s="63"/>
      <c r="E527" s="64"/>
      <c r="F527" s="66"/>
      <c r="G527" s="100" t="s">
        <v>12537</v>
      </c>
      <c r="H527" s="63"/>
      <c r="I527" s="67"/>
      <c r="J527" s="68"/>
      <c r="K527" s="68"/>
      <c r="L527" s="67" t="s">
        <v>16690</v>
      </c>
      <c r="M527" s="71"/>
      <c r="N527" s="72">
        <v>3338.745361328125</v>
      </c>
      <c r="O527" s="72">
        <v>3500.010009765625</v>
      </c>
      <c r="P527" s="73"/>
      <c r="Q527" s="74"/>
      <c r="R527" s="74"/>
      <c r="S527" s="84"/>
      <c r="T527" s="84"/>
      <c r="U527" s="84"/>
      <c r="V527" s="84"/>
      <c r="W527" s="50"/>
      <c r="X527" s="50"/>
      <c r="Y527" s="50"/>
      <c r="Z527" s="50"/>
      <c r="AA527" s="49"/>
      <c r="AB527" s="69">
        <v>527</v>
      </c>
      <c r="AC52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27" s="70"/>
      <c r="AE527" s="76">
        <v>333</v>
      </c>
      <c r="AF527" s="76">
        <v>822528</v>
      </c>
      <c r="AG527" s="76">
        <v>7518</v>
      </c>
      <c r="AH527" s="76">
        <v>1702</v>
      </c>
      <c r="AI527" s="76"/>
      <c r="AJ527" s="76" t="s">
        <v>8984</v>
      </c>
      <c r="AK527" s="76" t="s">
        <v>10640</v>
      </c>
      <c r="AL527" s="82" t="s">
        <v>11531</v>
      </c>
      <c r="AM527" s="76"/>
      <c r="AN527" s="78">
        <v>41179.305706018517</v>
      </c>
      <c r="AO527" s="76" t="s">
        <v>14075</v>
      </c>
      <c r="AP527" s="82" t="s">
        <v>14600</v>
      </c>
      <c r="AQ527" s="76" t="s">
        <v>65</v>
      </c>
      <c r="AR527" s="2"/>
      <c r="AS527" s="3"/>
      <c r="AT527" s="3"/>
      <c r="AU527" s="3"/>
      <c r="AV527" s="3"/>
    </row>
    <row r="528" spans="1:48" ht="41.45" customHeight="1" x14ac:dyDescent="0.25">
      <c r="A528" s="62" t="s">
        <v>1865</v>
      </c>
      <c r="C528" s="63"/>
      <c r="D528" s="63"/>
      <c r="E528" s="64"/>
      <c r="F528" s="66"/>
      <c r="G528" s="100" t="s">
        <v>12538</v>
      </c>
      <c r="H528" s="63"/>
      <c r="I528" s="67"/>
      <c r="J528" s="68"/>
      <c r="K528" s="68"/>
      <c r="L528" s="67" t="s">
        <v>16691</v>
      </c>
      <c r="M528" s="71"/>
      <c r="N528" s="72">
        <v>3745.296630859375</v>
      </c>
      <c r="O528" s="72">
        <v>2308.68212890625</v>
      </c>
      <c r="P528" s="73"/>
      <c r="Q528" s="74"/>
      <c r="R528" s="74"/>
      <c r="S528" s="84"/>
      <c r="T528" s="84"/>
      <c r="U528" s="84"/>
      <c r="V528" s="84"/>
      <c r="W528" s="50"/>
      <c r="X528" s="50"/>
      <c r="Y528" s="50"/>
      <c r="Z528" s="50"/>
      <c r="AA528" s="49"/>
      <c r="AB528" s="69">
        <v>528</v>
      </c>
      <c r="AC52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28" s="70"/>
      <c r="AE528" s="76">
        <v>412</v>
      </c>
      <c r="AF528" s="76">
        <v>5359028</v>
      </c>
      <c r="AG528" s="76">
        <v>20052</v>
      </c>
      <c r="AH528" s="76">
        <v>45</v>
      </c>
      <c r="AI528" s="76"/>
      <c r="AJ528" s="76"/>
      <c r="AK528" s="76" t="s">
        <v>10641</v>
      </c>
      <c r="AL528" s="82" t="s">
        <v>11532</v>
      </c>
      <c r="AM528" s="76"/>
      <c r="AN528" s="78">
        <v>40114.356979166667</v>
      </c>
      <c r="AO528" s="76" t="s">
        <v>14075</v>
      </c>
      <c r="AP528" s="82" t="s">
        <v>14601</v>
      </c>
      <c r="AQ528" s="76" t="s">
        <v>65</v>
      </c>
      <c r="AR528" s="2"/>
      <c r="AS528" s="3"/>
      <c r="AT528" s="3"/>
      <c r="AU528" s="3"/>
      <c r="AV528" s="3"/>
    </row>
    <row r="529" spans="1:48" ht="41.45" customHeight="1" x14ac:dyDescent="0.25">
      <c r="A529" s="62" t="s">
        <v>1866</v>
      </c>
      <c r="C529" s="63"/>
      <c r="D529" s="63"/>
      <c r="E529" s="64"/>
      <c r="F529" s="66"/>
      <c r="G529" s="100" t="s">
        <v>12539</v>
      </c>
      <c r="H529" s="63"/>
      <c r="I529" s="67"/>
      <c r="J529" s="68"/>
      <c r="K529" s="68"/>
      <c r="L529" s="67" t="s">
        <v>16692</v>
      </c>
      <c r="M529" s="71"/>
      <c r="N529" s="72">
        <v>1560.7547607421875</v>
      </c>
      <c r="O529" s="72">
        <v>2397.312744140625</v>
      </c>
      <c r="P529" s="73"/>
      <c r="Q529" s="74"/>
      <c r="R529" s="74"/>
      <c r="S529" s="84"/>
      <c r="T529" s="84"/>
      <c r="U529" s="84"/>
      <c r="V529" s="84"/>
      <c r="W529" s="50"/>
      <c r="X529" s="50"/>
      <c r="Y529" s="50"/>
      <c r="Z529" s="50"/>
      <c r="AA529" s="49"/>
      <c r="AB529" s="69">
        <v>529</v>
      </c>
      <c r="AC52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29" s="70"/>
      <c r="AE529" s="76">
        <v>390</v>
      </c>
      <c r="AF529" s="76">
        <v>38109432</v>
      </c>
      <c r="AG529" s="76">
        <v>125313</v>
      </c>
      <c r="AH529" s="76">
        <v>2086</v>
      </c>
      <c r="AI529" s="76"/>
      <c r="AJ529" s="76" t="s">
        <v>8985</v>
      </c>
      <c r="AK529" s="76"/>
      <c r="AL529" s="82" t="s">
        <v>11533</v>
      </c>
      <c r="AM529" s="76"/>
      <c r="AN529" s="78">
        <v>39168.86546296296</v>
      </c>
      <c r="AO529" s="76" t="s">
        <v>14075</v>
      </c>
      <c r="AP529" s="82" t="s">
        <v>14602</v>
      </c>
      <c r="AQ529" s="76" t="s">
        <v>65</v>
      </c>
      <c r="AR529" s="2"/>
      <c r="AS529" s="3"/>
      <c r="AT529" s="3"/>
      <c r="AU529" s="3"/>
      <c r="AV529" s="3"/>
    </row>
    <row r="530" spans="1:48" ht="41.45" customHeight="1" x14ac:dyDescent="0.25">
      <c r="A530" s="62" t="s">
        <v>1867</v>
      </c>
      <c r="C530" s="63"/>
      <c r="D530" s="63"/>
      <c r="E530" s="64"/>
      <c r="F530" s="66"/>
      <c r="G530" s="100" t="s">
        <v>12540</v>
      </c>
      <c r="H530" s="63"/>
      <c r="I530" s="67"/>
      <c r="J530" s="68"/>
      <c r="K530" s="68"/>
      <c r="L530" s="67" t="s">
        <v>16693</v>
      </c>
      <c r="M530" s="71"/>
      <c r="N530" s="72">
        <v>9059.392578125</v>
      </c>
      <c r="O530" s="72">
        <v>4820.2333984375</v>
      </c>
      <c r="P530" s="73"/>
      <c r="Q530" s="74"/>
      <c r="R530" s="74"/>
      <c r="S530" s="84"/>
      <c r="T530" s="84"/>
      <c r="U530" s="84"/>
      <c r="V530" s="84"/>
      <c r="W530" s="50"/>
      <c r="X530" s="50"/>
      <c r="Y530" s="50"/>
      <c r="Z530" s="50"/>
      <c r="AA530" s="49"/>
      <c r="AB530" s="69">
        <v>530</v>
      </c>
      <c r="AC53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30" s="70"/>
      <c r="AE530" s="76">
        <v>236</v>
      </c>
      <c r="AF530" s="76">
        <v>1066710</v>
      </c>
      <c r="AG530" s="76">
        <v>4988</v>
      </c>
      <c r="AH530" s="76">
        <v>7598</v>
      </c>
      <c r="AI530" s="76"/>
      <c r="AJ530" s="76" t="s">
        <v>8986</v>
      </c>
      <c r="AK530" s="76" t="s">
        <v>10642</v>
      </c>
      <c r="AL530" s="76"/>
      <c r="AM530" s="76"/>
      <c r="AN530" s="78">
        <v>40194.617037037038</v>
      </c>
      <c r="AO530" s="76" t="s">
        <v>14075</v>
      </c>
      <c r="AP530" s="82" t="s">
        <v>14603</v>
      </c>
      <c r="AQ530" s="76" t="s">
        <v>65</v>
      </c>
      <c r="AR530" s="2"/>
      <c r="AS530" s="3"/>
      <c r="AT530" s="3"/>
      <c r="AU530" s="3"/>
      <c r="AV530" s="3"/>
    </row>
    <row r="531" spans="1:48" ht="41.45" customHeight="1" x14ac:dyDescent="0.25">
      <c r="A531" s="62" t="s">
        <v>1868</v>
      </c>
      <c r="C531" s="63"/>
      <c r="D531" s="63"/>
      <c r="E531" s="64"/>
      <c r="F531" s="66"/>
      <c r="G531" s="100" t="s">
        <v>12541</v>
      </c>
      <c r="H531" s="63"/>
      <c r="I531" s="67"/>
      <c r="J531" s="68"/>
      <c r="K531" s="68"/>
      <c r="L531" s="67" t="s">
        <v>16694</v>
      </c>
      <c r="M531" s="71"/>
      <c r="N531" s="72">
        <v>5705.69775390625</v>
      </c>
      <c r="O531" s="72">
        <v>4916.22998046875</v>
      </c>
      <c r="P531" s="73"/>
      <c r="Q531" s="74"/>
      <c r="R531" s="74"/>
      <c r="S531" s="84"/>
      <c r="T531" s="84"/>
      <c r="U531" s="84"/>
      <c r="V531" s="84"/>
      <c r="W531" s="50"/>
      <c r="X531" s="50"/>
      <c r="Y531" s="50"/>
      <c r="Z531" s="50"/>
      <c r="AA531" s="49"/>
      <c r="AB531" s="69">
        <v>531</v>
      </c>
      <c r="AC53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31" s="70"/>
      <c r="AE531" s="76">
        <v>457</v>
      </c>
      <c r="AF531" s="76">
        <v>679966</v>
      </c>
      <c r="AG531" s="76">
        <v>12175</v>
      </c>
      <c r="AH531" s="76">
        <v>9752</v>
      </c>
      <c r="AI531" s="76"/>
      <c r="AJ531" s="76" t="s">
        <v>8987</v>
      </c>
      <c r="AK531" s="76"/>
      <c r="AL531" s="82" t="s">
        <v>11534</v>
      </c>
      <c r="AM531" s="76"/>
      <c r="AN531" s="78">
        <v>40415.126527777778</v>
      </c>
      <c r="AO531" s="76" t="s">
        <v>14075</v>
      </c>
      <c r="AP531" s="82" t="s">
        <v>14604</v>
      </c>
      <c r="AQ531" s="76" t="s">
        <v>65</v>
      </c>
      <c r="AR531" s="2"/>
      <c r="AS531" s="3"/>
      <c r="AT531" s="3"/>
      <c r="AU531" s="3"/>
      <c r="AV531" s="3"/>
    </row>
    <row r="532" spans="1:48" ht="41.45" customHeight="1" x14ac:dyDescent="0.25">
      <c r="A532" s="62" t="s">
        <v>495</v>
      </c>
      <c r="C532" s="63"/>
      <c r="D532" s="63"/>
      <c r="E532" s="64"/>
      <c r="F532" s="66"/>
      <c r="G532" s="100" t="s">
        <v>12542</v>
      </c>
      <c r="H532" s="63"/>
      <c r="I532" s="67"/>
      <c r="J532" s="68"/>
      <c r="K532" s="68"/>
      <c r="L532" s="67" t="s">
        <v>16695</v>
      </c>
      <c r="M532" s="71"/>
      <c r="N532" s="72">
        <v>8840.7998046875</v>
      </c>
      <c r="O532" s="72">
        <v>4322.32861328125</v>
      </c>
      <c r="P532" s="73"/>
      <c r="Q532" s="74"/>
      <c r="R532" s="74"/>
      <c r="S532" s="84"/>
      <c r="T532" s="84"/>
      <c r="U532" s="84"/>
      <c r="V532" s="84"/>
      <c r="W532" s="50"/>
      <c r="X532" s="50"/>
      <c r="Y532" s="50"/>
      <c r="Z532" s="50"/>
      <c r="AA532" s="49"/>
      <c r="AB532" s="69">
        <v>532</v>
      </c>
      <c r="AC53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32" s="70"/>
      <c r="AE532" s="76">
        <v>1066</v>
      </c>
      <c r="AF532" s="76">
        <v>101</v>
      </c>
      <c r="AG532" s="76">
        <v>36957</v>
      </c>
      <c r="AH532" s="76">
        <v>24742</v>
      </c>
      <c r="AI532" s="76"/>
      <c r="AJ532" s="76"/>
      <c r="AK532" s="76" t="s">
        <v>10643</v>
      </c>
      <c r="AL532" s="82" t="s">
        <v>11535</v>
      </c>
      <c r="AM532" s="76"/>
      <c r="AN532" s="78">
        <v>43286.498738425929</v>
      </c>
      <c r="AO532" s="76" t="s">
        <v>14075</v>
      </c>
      <c r="AP532" s="82" t="s">
        <v>14605</v>
      </c>
      <c r="AQ532" s="76" t="s">
        <v>66</v>
      </c>
      <c r="AR532" s="2"/>
      <c r="AS532" s="3"/>
      <c r="AT532" s="3"/>
      <c r="AU532" s="3"/>
      <c r="AV532" s="3"/>
    </row>
    <row r="533" spans="1:48" ht="41.45" customHeight="1" x14ac:dyDescent="0.25">
      <c r="A533" s="62" t="s">
        <v>496</v>
      </c>
      <c r="C533" s="63"/>
      <c r="D533" s="63"/>
      <c r="E533" s="64"/>
      <c r="F533" s="66"/>
      <c r="G533" s="100" t="s">
        <v>12543</v>
      </c>
      <c r="H533" s="63"/>
      <c r="I533" s="67"/>
      <c r="J533" s="68"/>
      <c r="K533" s="68"/>
      <c r="L533" s="67" t="s">
        <v>16696</v>
      </c>
      <c r="M533" s="71"/>
      <c r="N533" s="72">
        <v>9169.2890625</v>
      </c>
      <c r="O533" s="72">
        <v>4020.237548828125</v>
      </c>
      <c r="P533" s="73"/>
      <c r="Q533" s="74"/>
      <c r="R533" s="74"/>
      <c r="S533" s="84"/>
      <c r="T533" s="84"/>
      <c r="U533" s="84"/>
      <c r="V533" s="84"/>
      <c r="W533" s="50"/>
      <c r="X533" s="50"/>
      <c r="Y533" s="50"/>
      <c r="Z533" s="50"/>
      <c r="AA533" s="49"/>
      <c r="AB533" s="69">
        <v>533</v>
      </c>
      <c r="AC53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33" s="70"/>
      <c r="AE533" s="76">
        <v>257</v>
      </c>
      <c r="AF533" s="76">
        <v>322</v>
      </c>
      <c r="AG533" s="76">
        <v>23377</v>
      </c>
      <c r="AH533" s="76">
        <v>125039</v>
      </c>
      <c r="AI533" s="76"/>
      <c r="AJ533" s="76" t="s">
        <v>8988</v>
      </c>
      <c r="AK533" s="76" t="s">
        <v>10644</v>
      </c>
      <c r="AL533" s="82" t="s">
        <v>11536</v>
      </c>
      <c r="AM533" s="76"/>
      <c r="AN533" s="78">
        <v>40212.818078703705</v>
      </c>
      <c r="AO533" s="76" t="s">
        <v>14075</v>
      </c>
      <c r="AP533" s="82" t="s">
        <v>14606</v>
      </c>
      <c r="AQ533" s="76" t="s">
        <v>66</v>
      </c>
      <c r="AR533" s="2"/>
      <c r="AS533" s="3"/>
      <c r="AT533" s="3"/>
      <c r="AU533" s="3"/>
      <c r="AV533" s="3"/>
    </row>
    <row r="534" spans="1:48" ht="41.45" customHeight="1" x14ac:dyDescent="0.25">
      <c r="A534" s="62" t="s">
        <v>1869</v>
      </c>
      <c r="C534" s="63"/>
      <c r="D534" s="63"/>
      <c r="E534" s="64"/>
      <c r="F534" s="66"/>
      <c r="G534" s="100" t="s">
        <v>12544</v>
      </c>
      <c r="H534" s="63"/>
      <c r="I534" s="67"/>
      <c r="J534" s="68"/>
      <c r="K534" s="68"/>
      <c r="L534" s="67" t="s">
        <v>16697</v>
      </c>
      <c r="M534" s="71"/>
      <c r="N534" s="72">
        <v>9769.3779296875</v>
      </c>
      <c r="O534" s="72">
        <v>6928.24462890625</v>
      </c>
      <c r="P534" s="73"/>
      <c r="Q534" s="74"/>
      <c r="R534" s="74"/>
      <c r="S534" s="84"/>
      <c r="T534" s="84"/>
      <c r="U534" s="84"/>
      <c r="V534" s="84"/>
      <c r="W534" s="50"/>
      <c r="X534" s="50"/>
      <c r="Y534" s="50"/>
      <c r="Z534" s="50"/>
      <c r="AA534" s="49"/>
      <c r="AB534" s="69">
        <v>534</v>
      </c>
      <c r="AC53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34" s="70"/>
      <c r="AE534" s="76">
        <v>232</v>
      </c>
      <c r="AF534" s="76">
        <v>71</v>
      </c>
      <c r="AG534" s="76">
        <v>7484</v>
      </c>
      <c r="AH534" s="76">
        <v>63767</v>
      </c>
      <c r="AI534" s="76"/>
      <c r="AJ534" s="76" t="s">
        <v>8989</v>
      </c>
      <c r="AK534" s="76"/>
      <c r="AL534" s="76"/>
      <c r="AM534" s="76"/>
      <c r="AN534" s="78">
        <v>41772.897662037038</v>
      </c>
      <c r="AO534" s="76" t="s">
        <v>14075</v>
      </c>
      <c r="AP534" s="82" t="s">
        <v>14607</v>
      </c>
      <c r="AQ534" s="76" t="s">
        <v>65</v>
      </c>
      <c r="AR534" s="2"/>
      <c r="AS534" s="3"/>
      <c r="AT534" s="3"/>
      <c r="AU534" s="3"/>
      <c r="AV534" s="3"/>
    </row>
    <row r="535" spans="1:48" ht="41.45" customHeight="1" x14ac:dyDescent="0.25">
      <c r="A535" s="62" t="s">
        <v>497</v>
      </c>
      <c r="C535" s="63"/>
      <c r="D535" s="63"/>
      <c r="E535" s="64"/>
      <c r="F535" s="66"/>
      <c r="G535" s="100" t="s">
        <v>12545</v>
      </c>
      <c r="H535" s="63"/>
      <c r="I535" s="67"/>
      <c r="J535" s="68"/>
      <c r="K535" s="68"/>
      <c r="L535" s="67" t="s">
        <v>16698</v>
      </c>
      <c r="M535" s="71"/>
      <c r="N535" s="72">
        <v>6192.32763671875</v>
      </c>
      <c r="O535" s="72">
        <v>1051.5775146484375</v>
      </c>
      <c r="P535" s="73"/>
      <c r="Q535" s="74"/>
      <c r="R535" s="74"/>
      <c r="S535" s="84"/>
      <c r="T535" s="84"/>
      <c r="U535" s="84"/>
      <c r="V535" s="84"/>
      <c r="W535" s="50"/>
      <c r="X535" s="50"/>
      <c r="Y535" s="50"/>
      <c r="Z535" s="50"/>
      <c r="AA535" s="49"/>
      <c r="AB535" s="69">
        <v>535</v>
      </c>
      <c r="AC53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35" s="70"/>
      <c r="AE535" s="76">
        <v>519</v>
      </c>
      <c r="AF535" s="76">
        <v>1398</v>
      </c>
      <c r="AG535" s="76">
        <v>445329</v>
      </c>
      <c r="AH535" s="76">
        <v>1599</v>
      </c>
      <c r="AI535" s="76"/>
      <c r="AJ535" s="76" t="s">
        <v>8990</v>
      </c>
      <c r="AK535" s="76" t="s">
        <v>10516</v>
      </c>
      <c r="AL535" s="82" t="s">
        <v>11537</v>
      </c>
      <c r="AM535" s="76"/>
      <c r="AN535" s="78">
        <v>40421.323518518519</v>
      </c>
      <c r="AO535" s="76" t="s">
        <v>14075</v>
      </c>
      <c r="AP535" s="82" t="s">
        <v>14608</v>
      </c>
      <c r="AQ535" s="76" t="s">
        <v>66</v>
      </c>
      <c r="AR535" s="2"/>
      <c r="AS535" s="3"/>
      <c r="AT535" s="3"/>
      <c r="AU535" s="3"/>
      <c r="AV535" s="3"/>
    </row>
    <row r="536" spans="1:48" ht="41.45" customHeight="1" x14ac:dyDescent="0.25">
      <c r="A536" s="62" t="s">
        <v>498</v>
      </c>
      <c r="C536" s="63"/>
      <c r="D536" s="63"/>
      <c r="E536" s="64"/>
      <c r="F536" s="66"/>
      <c r="G536" s="100" t="s">
        <v>12546</v>
      </c>
      <c r="H536" s="63"/>
      <c r="I536" s="67"/>
      <c r="J536" s="68"/>
      <c r="K536" s="68"/>
      <c r="L536" s="67" t="s">
        <v>16699</v>
      </c>
      <c r="M536" s="71"/>
      <c r="N536" s="72">
        <v>5589.6572265625</v>
      </c>
      <c r="O536" s="72">
        <v>1517.3990478515625</v>
      </c>
      <c r="P536" s="73"/>
      <c r="Q536" s="74"/>
      <c r="R536" s="74"/>
      <c r="S536" s="84"/>
      <c r="T536" s="84"/>
      <c r="U536" s="84"/>
      <c r="V536" s="84"/>
      <c r="W536" s="50"/>
      <c r="X536" s="50"/>
      <c r="Y536" s="50"/>
      <c r="Z536" s="50"/>
      <c r="AA536" s="49"/>
      <c r="AB536" s="69">
        <v>536</v>
      </c>
      <c r="AC53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36" s="70"/>
      <c r="AE536" s="76">
        <v>252</v>
      </c>
      <c r="AF536" s="76">
        <v>343</v>
      </c>
      <c r="AG536" s="76">
        <v>8081</v>
      </c>
      <c r="AH536" s="76">
        <v>5665</v>
      </c>
      <c r="AI536" s="76"/>
      <c r="AJ536" s="76" t="s">
        <v>8991</v>
      </c>
      <c r="AK536" s="76" t="s">
        <v>10645</v>
      </c>
      <c r="AL536" s="76"/>
      <c r="AM536" s="76"/>
      <c r="AN536" s="78">
        <v>44091.844097222223</v>
      </c>
      <c r="AO536" s="76" t="s">
        <v>14075</v>
      </c>
      <c r="AP536" s="82" t="s">
        <v>14609</v>
      </c>
      <c r="AQ536" s="76" t="s">
        <v>66</v>
      </c>
      <c r="AR536" s="2"/>
      <c r="AS536" s="3"/>
      <c r="AT536" s="3"/>
      <c r="AU536" s="3"/>
      <c r="AV536" s="3"/>
    </row>
    <row r="537" spans="1:48" ht="41.45" customHeight="1" x14ac:dyDescent="0.25">
      <c r="A537" s="62" t="s">
        <v>499</v>
      </c>
      <c r="C537" s="63"/>
      <c r="D537" s="63"/>
      <c r="E537" s="64"/>
      <c r="F537" s="66"/>
      <c r="G537" s="100" t="s">
        <v>12547</v>
      </c>
      <c r="H537" s="63"/>
      <c r="I537" s="67"/>
      <c r="J537" s="68"/>
      <c r="K537" s="68"/>
      <c r="L537" s="67" t="s">
        <v>16700</v>
      </c>
      <c r="M537" s="71"/>
      <c r="N537" s="72">
        <v>3272.2158203125</v>
      </c>
      <c r="O537" s="72">
        <v>9427.8212890625</v>
      </c>
      <c r="P537" s="73"/>
      <c r="Q537" s="74"/>
      <c r="R537" s="74"/>
      <c r="S537" s="84"/>
      <c r="T537" s="84"/>
      <c r="U537" s="84"/>
      <c r="V537" s="84"/>
      <c r="W537" s="50"/>
      <c r="X537" s="50"/>
      <c r="Y537" s="50"/>
      <c r="Z537" s="50"/>
      <c r="AA537" s="49"/>
      <c r="AB537" s="69">
        <v>537</v>
      </c>
      <c r="AC53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37" s="70"/>
      <c r="AE537" s="76">
        <v>41</v>
      </c>
      <c r="AF537" s="76">
        <v>3</v>
      </c>
      <c r="AG537" s="76">
        <v>1056</v>
      </c>
      <c r="AH537" s="76">
        <v>1035</v>
      </c>
      <c r="AI537" s="76"/>
      <c r="AJ537" s="76" t="s">
        <v>8992</v>
      </c>
      <c r="AK537" s="76" t="s">
        <v>10517</v>
      </c>
      <c r="AL537" s="76"/>
      <c r="AM537" s="76"/>
      <c r="AN537" s="78">
        <v>44273.836747685185</v>
      </c>
      <c r="AO537" s="76" t="s">
        <v>14075</v>
      </c>
      <c r="AP537" s="82" t="s">
        <v>14610</v>
      </c>
      <c r="AQ537" s="76" t="s">
        <v>66</v>
      </c>
      <c r="AR537" s="2"/>
      <c r="AS537" s="3"/>
      <c r="AT537" s="3"/>
      <c r="AU537" s="3"/>
      <c r="AV537" s="3"/>
    </row>
    <row r="538" spans="1:48" ht="41.45" customHeight="1" x14ac:dyDescent="0.25">
      <c r="A538" s="62" t="s">
        <v>500</v>
      </c>
      <c r="C538" s="63"/>
      <c r="D538" s="63"/>
      <c r="E538" s="64"/>
      <c r="F538" s="66"/>
      <c r="G538" s="100" t="s">
        <v>12548</v>
      </c>
      <c r="H538" s="63"/>
      <c r="I538" s="67"/>
      <c r="J538" s="68"/>
      <c r="K538" s="68"/>
      <c r="L538" s="67" t="s">
        <v>16701</v>
      </c>
      <c r="M538" s="71"/>
      <c r="N538" s="72">
        <v>7210.9921875</v>
      </c>
      <c r="O538" s="72">
        <v>2817.610595703125</v>
      </c>
      <c r="P538" s="73"/>
      <c r="Q538" s="74"/>
      <c r="R538" s="74"/>
      <c r="S538" s="84"/>
      <c r="T538" s="84"/>
      <c r="U538" s="84"/>
      <c r="V538" s="84"/>
      <c r="W538" s="50"/>
      <c r="X538" s="50"/>
      <c r="Y538" s="50"/>
      <c r="Z538" s="50"/>
      <c r="AA538" s="49"/>
      <c r="AB538" s="69">
        <v>538</v>
      </c>
      <c r="AC53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38" s="70"/>
      <c r="AE538" s="76">
        <v>611</v>
      </c>
      <c r="AF538" s="76">
        <v>76</v>
      </c>
      <c r="AG538" s="76">
        <v>1254</v>
      </c>
      <c r="AH538" s="76">
        <v>37179</v>
      </c>
      <c r="AI538" s="76"/>
      <c r="AJ538" s="76"/>
      <c r="AK538" s="76" t="s">
        <v>10646</v>
      </c>
      <c r="AL538" s="76"/>
      <c r="AM538" s="76"/>
      <c r="AN538" s="78">
        <v>44020.372361111113</v>
      </c>
      <c r="AO538" s="76" t="s">
        <v>14075</v>
      </c>
      <c r="AP538" s="82" t="s">
        <v>14611</v>
      </c>
      <c r="AQ538" s="76" t="s">
        <v>66</v>
      </c>
      <c r="AR538" s="2"/>
      <c r="AS538" s="3"/>
      <c r="AT538" s="3"/>
      <c r="AU538" s="3"/>
      <c r="AV538" s="3"/>
    </row>
    <row r="539" spans="1:48" ht="41.45" customHeight="1" x14ac:dyDescent="0.25">
      <c r="A539" s="62" t="s">
        <v>501</v>
      </c>
      <c r="C539" s="63"/>
      <c r="D539" s="63"/>
      <c r="E539" s="64"/>
      <c r="F539" s="66"/>
      <c r="G539" s="100" t="s">
        <v>12549</v>
      </c>
      <c r="H539" s="63"/>
      <c r="I539" s="67"/>
      <c r="J539" s="68"/>
      <c r="K539" s="68"/>
      <c r="L539" s="67" t="s">
        <v>16702</v>
      </c>
      <c r="M539" s="71"/>
      <c r="N539" s="72">
        <v>7945.173828125</v>
      </c>
      <c r="O539" s="72">
        <v>3439.083740234375</v>
      </c>
      <c r="P539" s="73"/>
      <c r="Q539" s="74"/>
      <c r="R539" s="74"/>
      <c r="S539" s="84"/>
      <c r="T539" s="84"/>
      <c r="U539" s="84"/>
      <c r="V539" s="84"/>
      <c r="W539" s="50"/>
      <c r="X539" s="50"/>
      <c r="Y539" s="50"/>
      <c r="Z539" s="50"/>
      <c r="AA539" s="49"/>
      <c r="AB539" s="69">
        <v>539</v>
      </c>
      <c r="AC53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39" s="70"/>
      <c r="AE539" s="76">
        <v>376</v>
      </c>
      <c r="AF539" s="76">
        <v>203</v>
      </c>
      <c r="AG539" s="76">
        <v>20814</v>
      </c>
      <c r="AH539" s="76">
        <v>16169</v>
      </c>
      <c r="AI539" s="76"/>
      <c r="AJ539" s="76" t="s">
        <v>8993</v>
      </c>
      <c r="AK539" s="76"/>
      <c r="AL539" s="82" t="s">
        <v>11538</v>
      </c>
      <c r="AM539" s="76"/>
      <c r="AN539" s="78">
        <v>41096.087916666664</v>
      </c>
      <c r="AO539" s="76" t="s">
        <v>14075</v>
      </c>
      <c r="AP539" s="82" t="s">
        <v>14612</v>
      </c>
      <c r="AQ539" s="76" t="s">
        <v>66</v>
      </c>
      <c r="AR539" s="2"/>
      <c r="AS539" s="3"/>
      <c r="AT539" s="3"/>
      <c r="AU539" s="3"/>
      <c r="AV539" s="3"/>
    </row>
    <row r="540" spans="1:48" ht="41.45" customHeight="1" x14ac:dyDescent="0.25">
      <c r="A540" s="62" t="s">
        <v>502</v>
      </c>
      <c r="C540" s="63"/>
      <c r="D540" s="63"/>
      <c r="E540" s="64"/>
      <c r="F540" s="66"/>
      <c r="G540" s="100" t="s">
        <v>12550</v>
      </c>
      <c r="H540" s="63"/>
      <c r="I540" s="67"/>
      <c r="J540" s="68"/>
      <c r="K540" s="68"/>
      <c r="L540" s="67" t="s">
        <v>16703</v>
      </c>
      <c r="M540" s="71"/>
      <c r="N540" s="72">
        <v>7982.5634765625</v>
      </c>
      <c r="O540" s="72">
        <v>6330.30908203125</v>
      </c>
      <c r="P540" s="73"/>
      <c r="Q540" s="74"/>
      <c r="R540" s="74"/>
      <c r="S540" s="84"/>
      <c r="T540" s="84"/>
      <c r="U540" s="84"/>
      <c r="V540" s="84"/>
      <c r="W540" s="50"/>
      <c r="X540" s="50"/>
      <c r="Y540" s="50"/>
      <c r="Z540" s="50"/>
      <c r="AA540" s="49"/>
      <c r="AB540" s="69">
        <v>540</v>
      </c>
      <c r="AC54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40" s="70"/>
      <c r="AE540" s="76">
        <v>59</v>
      </c>
      <c r="AF540" s="76">
        <v>6</v>
      </c>
      <c r="AG540" s="76">
        <v>14</v>
      </c>
      <c r="AH540" s="76">
        <v>54</v>
      </c>
      <c r="AI540" s="76"/>
      <c r="AJ540" s="76"/>
      <c r="AK540" s="76"/>
      <c r="AL540" s="76"/>
      <c r="AM540" s="76"/>
      <c r="AN540" s="78">
        <v>43897.590891203705</v>
      </c>
      <c r="AO540" s="76" t="s">
        <v>14075</v>
      </c>
      <c r="AP540" s="82" t="s">
        <v>14613</v>
      </c>
      <c r="AQ540" s="76" t="s">
        <v>66</v>
      </c>
      <c r="AR540" s="2"/>
      <c r="AS540" s="3"/>
      <c r="AT540" s="3"/>
      <c r="AU540" s="3"/>
      <c r="AV540" s="3"/>
    </row>
    <row r="541" spans="1:48" ht="41.45" customHeight="1" x14ac:dyDescent="0.25">
      <c r="A541" s="62" t="s">
        <v>1870</v>
      </c>
      <c r="C541" s="63"/>
      <c r="D541" s="63"/>
      <c r="E541" s="64"/>
      <c r="F541" s="66"/>
      <c r="G541" s="100" t="s">
        <v>12551</v>
      </c>
      <c r="H541" s="63"/>
      <c r="I541" s="67"/>
      <c r="J541" s="68"/>
      <c r="K541" s="68"/>
      <c r="L541" s="67" t="s">
        <v>16704</v>
      </c>
      <c r="M541" s="71"/>
      <c r="N541" s="72">
        <v>8349.9140625</v>
      </c>
      <c r="O541" s="72">
        <v>8449.09375</v>
      </c>
      <c r="P541" s="73"/>
      <c r="Q541" s="74"/>
      <c r="R541" s="74"/>
      <c r="S541" s="84"/>
      <c r="T541" s="84"/>
      <c r="U541" s="84"/>
      <c r="V541" s="84"/>
      <c r="W541" s="50"/>
      <c r="X541" s="50"/>
      <c r="Y541" s="50"/>
      <c r="Z541" s="50"/>
      <c r="AA541" s="49"/>
      <c r="AB541" s="69">
        <v>541</v>
      </c>
      <c r="AC54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41" s="70"/>
      <c r="AE541" s="76">
        <v>140</v>
      </c>
      <c r="AF541" s="76">
        <v>62</v>
      </c>
      <c r="AG541" s="76">
        <v>390</v>
      </c>
      <c r="AH541" s="76">
        <v>776</v>
      </c>
      <c r="AI541" s="76"/>
      <c r="AJ541" s="76" t="s">
        <v>8994</v>
      </c>
      <c r="AK541" s="76" t="s">
        <v>10647</v>
      </c>
      <c r="AL541" s="76"/>
      <c r="AM541" s="76"/>
      <c r="AN541" s="78">
        <v>42765.038391203707</v>
      </c>
      <c r="AO541" s="76" t="s">
        <v>14075</v>
      </c>
      <c r="AP541" s="82" t="s">
        <v>14614</v>
      </c>
      <c r="AQ541" s="76" t="s">
        <v>65</v>
      </c>
      <c r="AR541" s="2"/>
      <c r="AS541" s="3"/>
      <c r="AT541" s="3"/>
      <c r="AU541" s="3"/>
      <c r="AV541" s="3"/>
    </row>
    <row r="542" spans="1:48" ht="41.45" customHeight="1" x14ac:dyDescent="0.25">
      <c r="A542" s="62" t="s">
        <v>503</v>
      </c>
      <c r="C542" s="63"/>
      <c r="D542" s="63"/>
      <c r="E542" s="64"/>
      <c r="F542" s="66"/>
      <c r="G542" s="100" t="s">
        <v>12552</v>
      </c>
      <c r="H542" s="63"/>
      <c r="I542" s="67"/>
      <c r="J542" s="68"/>
      <c r="K542" s="68"/>
      <c r="L542" s="67" t="s">
        <v>16705</v>
      </c>
      <c r="M542" s="71"/>
      <c r="N542" s="72">
        <v>8304.849609375</v>
      </c>
      <c r="O542" s="72">
        <v>5127.7421875</v>
      </c>
      <c r="P542" s="73"/>
      <c r="Q542" s="74"/>
      <c r="R542" s="74"/>
      <c r="S542" s="84"/>
      <c r="T542" s="84"/>
      <c r="U542" s="84"/>
      <c r="V542" s="84"/>
      <c r="W542" s="50"/>
      <c r="X542" s="50"/>
      <c r="Y542" s="50"/>
      <c r="Z542" s="50"/>
      <c r="AA542" s="49"/>
      <c r="AB542" s="69">
        <v>542</v>
      </c>
      <c r="AC54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42" s="70"/>
      <c r="AE542" s="76">
        <v>210</v>
      </c>
      <c r="AF542" s="76">
        <v>428</v>
      </c>
      <c r="AG542" s="76">
        <v>23597</v>
      </c>
      <c r="AH542" s="76">
        <v>11</v>
      </c>
      <c r="AI542" s="76"/>
      <c r="AJ542" s="76"/>
      <c r="AK542" s="76"/>
      <c r="AL542" s="76"/>
      <c r="AM542" s="76"/>
      <c r="AN542" s="78">
        <v>40961.585486111115</v>
      </c>
      <c r="AO542" s="76" t="s">
        <v>14075</v>
      </c>
      <c r="AP542" s="82" t="s">
        <v>14615</v>
      </c>
      <c r="AQ542" s="76" t="s">
        <v>66</v>
      </c>
      <c r="AR542" s="2"/>
      <c r="AS542" s="3"/>
      <c r="AT542" s="3"/>
      <c r="AU542" s="3"/>
      <c r="AV542" s="3"/>
    </row>
    <row r="543" spans="1:48" ht="41.45" customHeight="1" x14ac:dyDescent="0.25">
      <c r="A543" s="62" t="s">
        <v>504</v>
      </c>
      <c r="C543" s="63"/>
      <c r="D543" s="63"/>
      <c r="E543" s="64"/>
      <c r="F543" s="66"/>
      <c r="G543" s="100" t="s">
        <v>12553</v>
      </c>
      <c r="H543" s="63"/>
      <c r="I543" s="67"/>
      <c r="J543" s="68"/>
      <c r="K543" s="68"/>
      <c r="L543" s="67" t="s">
        <v>16706</v>
      </c>
      <c r="M543" s="71"/>
      <c r="N543" s="72">
        <v>8464.7822265625</v>
      </c>
      <c r="O543" s="72">
        <v>4767.7158203125</v>
      </c>
      <c r="P543" s="73"/>
      <c r="Q543" s="74"/>
      <c r="R543" s="74"/>
      <c r="S543" s="84"/>
      <c r="T543" s="84"/>
      <c r="U543" s="84"/>
      <c r="V543" s="84"/>
      <c r="W543" s="50"/>
      <c r="X543" s="50"/>
      <c r="Y543" s="50"/>
      <c r="Z543" s="50"/>
      <c r="AA543" s="49"/>
      <c r="AB543" s="69">
        <v>543</v>
      </c>
      <c r="AC54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43" s="70"/>
      <c r="AE543" s="76">
        <v>136</v>
      </c>
      <c r="AF543" s="76">
        <v>3</v>
      </c>
      <c r="AG543" s="76">
        <v>3407</v>
      </c>
      <c r="AH543" s="76">
        <v>15381</v>
      </c>
      <c r="AI543" s="76"/>
      <c r="AJ543" s="76"/>
      <c r="AK543" s="76"/>
      <c r="AL543" s="76"/>
      <c r="AM543" s="76"/>
      <c r="AN543" s="78">
        <v>44254.493460648147</v>
      </c>
      <c r="AO543" s="76" t="s">
        <v>14075</v>
      </c>
      <c r="AP543" s="82" t="s">
        <v>14616</v>
      </c>
      <c r="AQ543" s="76" t="s">
        <v>66</v>
      </c>
      <c r="AR543" s="2"/>
      <c r="AS543" s="3"/>
      <c r="AT543" s="3"/>
      <c r="AU543" s="3"/>
      <c r="AV543" s="3"/>
    </row>
    <row r="544" spans="1:48" ht="41.45" customHeight="1" x14ac:dyDescent="0.25">
      <c r="A544" s="62" t="s">
        <v>505</v>
      </c>
      <c r="C544" s="63"/>
      <c r="D544" s="63"/>
      <c r="E544" s="64"/>
      <c r="F544" s="66"/>
      <c r="G544" s="100" t="s">
        <v>12554</v>
      </c>
      <c r="H544" s="63"/>
      <c r="I544" s="67"/>
      <c r="J544" s="68"/>
      <c r="K544" s="68"/>
      <c r="L544" s="67" t="s">
        <v>16707</v>
      </c>
      <c r="M544" s="71"/>
      <c r="N544" s="72">
        <v>8729.0859375</v>
      </c>
      <c r="O544" s="72">
        <v>5762.97265625</v>
      </c>
      <c r="P544" s="73"/>
      <c r="Q544" s="74"/>
      <c r="R544" s="74"/>
      <c r="S544" s="84"/>
      <c r="T544" s="84"/>
      <c r="U544" s="84"/>
      <c r="V544" s="84"/>
      <c r="W544" s="50"/>
      <c r="X544" s="50"/>
      <c r="Y544" s="50"/>
      <c r="Z544" s="50"/>
      <c r="AA544" s="49"/>
      <c r="AB544" s="69">
        <v>544</v>
      </c>
      <c r="AC54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44" s="70"/>
      <c r="AE544" s="76">
        <v>91</v>
      </c>
      <c r="AF544" s="76">
        <v>127</v>
      </c>
      <c r="AG544" s="76">
        <v>1923</v>
      </c>
      <c r="AH544" s="76">
        <v>7493</v>
      </c>
      <c r="AI544" s="76"/>
      <c r="AJ544" s="76" t="s">
        <v>8995</v>
      </c>
      <c r="AK544" s="76"/>
      <c r="AL544" s="76"/>
      <c r="AM544" s="76"/>
      <c r="AN544" s="78">
        <v>44232.948993055557</v>
      </c>
      <c r="AO544" s="76" t="s">
        <v>14075</v>
      </c>
      <c r="AP544" s="82" t="s">
        <v>14617</v>
      </c>
      <c r="AQ544" s="76" t="s">
        <v>66</v>
      </c>
      <c r="AR544" s="2"/>
      <c r="AS544" s="3"/>
      <c r="AT544" s="3"/>
      <c r="AU544" s="3"/>
      <c r="AV544" s="3"/>
    </row>
    <row r="545" spans="1:48" ht="41.45" customHeight="1" x14ac:dyDescent="0.25">
      <c r="A545" s="62" t="s">
        <v>1871</v>
      </c>
      <c r="C545" s="63"/>
      <c r="D545" s="63"/>
      <c r="E545" s="64"/>
      <c r="F545" s="66"/>
      <c r="G545" s="100" t="s">
        <v>12555</v>
      </c>
      <c r="H545" s="63"/>
      <c r="I545" s="67"/>
      <c r="J545" s="68"/>
      <c r="K545" s="68"/>
      <c r="L545" s="67" t="s">
        <v>16708</v>
      </c>
      <c r="M545" s="71"/>
      <c r="N545" s="72">
        <v>8187.77734375</v>
      </c>
      <c r="O545" s="72">
        <v>4084.357666015625</v>
      </c>
      <c r="P545" s="73"/>
      <c r="Q545" s="74"/>
      <c r="R545" s="74"/>
      <c r="S545" s="84"/>
      <c r="T545" s="84"/>
      <c r="U545" s="84"/>
      <c r="V545" s="84"/>
      <c r="W545" s="50"/>
      <c r="X545" s="50"/>
      <c r="Y545" s="50"/>
      <c r="Z545" s="50"/>
      <c r="AA545" s="49"/>
      <c r="AB545" s="69">
        <v>545</v>
      </c>
      <c r="AC54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45" s="70"/>
      <c r="AE545" s="76">
        <v>360</v>
      </c>
      <c r="AF545" s="76">
        <v>11371</v>
      </c>
      <c r="AG545" s="76">
        <v>74879</v>
      </c>
      <c r="AH545" s="76">
        <v>90276</v>
      </c>
      <c r="AI545" s="76"/>
      <c r="AJ545" s="76" t="s">
        <v>8996</v>
      </c>
      <c r="AK545" s="76" t="s">
        <v>10355</v>
      </c>
      <c r="AL545" s="82" t="s">
        <v>11539</v>
      </c>
      <c r="AM545" s="76"/>
      <c r="AN545" s="78">
        <v>43484.159722222219</v>
      </c>
      <c r="AO545" s="76" t="s">
        <v>14075</v>
      </c>
      <c r="AP545" s="82" t="s">
        <v>14618</v>
      </c>
      <c r="AQ545" s="76" t="s">
        <v>65</v>
      </c>
      <c r="AR545" s="2"/>
      <c r="AS545" s="3"/>
      <c r="AT545" s="3"/>
      <c r="AU545" s="3"/>
      <c r="AV545" s="3"/>
    </row>
    <row r="546" spans="1:48" ht="41.45" customHeight="1" x14ac:dyDescent="0.25">
      <c r="A546" s="62" t="s">
        <v>1872</v>
      </c>
      <c r="C546" s="63"/>
      <c r="D546" s="63"/>
      <c r="E546" s="64"/>
      <c r="F546" s="66"/>
      <c r="G546" s="100" t="s">
        <v>12556</v>
      </c>
      <c r="H546" s="63"/>
      <c r="I546" s="67"/>
      <c r="J546" s="68"/>
      <c r="K546" s="68"/>
      <c r="L546" s="67" t="s">
        <v>16709</v>
      </c>
      <c r="M546" s="71"/>
      <c r="N546" s="72">
        <v>9523.775390625</v>
      </c>
      <c r="O546" s="72">
        <v>3362.48388671875</v>
      </c>
      <c r="P546" s="73"/>
      <c r="Q546" s="74"/>
      <c r="R546" s="74"/>
      <c r="S546" s="84"/>
      <c r="T546" s="84"/>
      <c r="U546" s="84"/>
      <c r="V546" s="84"/>
      <c r="W546" s="50"/>
      <c r="X546" s="50"/>
      <c r="Y546" s="50"/>
      <c r="Z546" s="50"/>
      <c r="AA546" s="49"/>
      <c r="AB546" s="69">
        <v>546</v>
      </c>
      <c r="AC54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46" s="70"/>
      <c r="AE546" s="76">
        <v>2</v>
      </c>
      <c r="AF546" s="76">
        <v>927</v>
      </c>
      <c r="AG546" s="76">
        <v>4291</v>
      </c>
      <c r="AH546" s="76">
        <v>563</v>
      </c>
      <c r="AI546" s="76"/>
      <c r="AJ546" s="76" t="s">
        <v>8997</v>
      </c>
      <c r="AK546" s="76"/>
      <c r="AL546" s="76"/>
      <c r="AM546" s="76"/>
      <c r="AN546" s="78">
        <v>44002.108368055553</v>
      </c>
      <c r="AO546" s="76" t="s">
        <v>14075</v>
      </c>
      <c r="AP546" s="82" t="s">
        <v>14619</v>
      </c>
      <c r="AQ546" s="76" t="s">
        <v>65</v>
      </c>
      <c r="AR546" s="2"/>
      <c r="AS546" s="3"/>
      <c r="AT546" s="3"/>
      <c r="AU546" s="3"/>
      <c r="AV546" s="3"/>
    </row>
    <row r="547" spans="1:48" ht="41.45" customHeight="1" x14ac:dyDescent="0.25">
      <c r="A547" s="62" t="s">
        <v>506</v>
      </c>
      <c r="C547" s="63"/>
      <c r="D547" s="63"/>
      <c r="E547" s="64"/>
      <c r="F547" s="66"/>
      <c r="G547" s="100" t="s">
        <v>12557</v>
      </c>
      <c r="H547" s="63"/>
      <c r="I547" s="67"/>
      <c r="J547" s="68"/>
      <c r="K547" s="68"/>
      <c r="L547" s="67" t="s">
        <v>16710</v>
      </c>
      <c r="M547" s="71"/>
      <c r="N547" s="72">
        <v>5101.34033203125</v>
      </c>
      <c r="O547" s="72">
        <v>9867.0400390625</v>
      </c>
      <c r="P547" s="73"/>
      <c r="Q547" s="74"/>
      <c r="R547" s="74"/>
      <c r="S547" s="84"/>
      <c r="T547" s="84"/>
      <c r="U547" s="84"/>
      <c r="V547" s="84"/>
      <c r="W547" s="50"/>
      <c r="X547" s="50"/>
      <c r="Y547" s="50"/>
      <c r="Z547" s="50"/>
      <c r="AA547" s="49"/>
      <c r="AB547" s="69">
        <v>547</v>
      </c>
      <c r="AC54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47" s="70"/>
      <c r="AE547" s="76">
        <v>179</v>
      </c>
      <c r="AF547" s="76">
        <v>92</v>
      </c>
      <c r="AG547" s="76">
        <v>2004</v>
      </c>
      <c r="AH547" s="76">
        <v>13126</v>
      </c>
      <c r="AI547" s="76"/>
      <c r="AJ547" s="76" t="s">
        <v>8998</v>
      </c>
      <c r="AK547" s="76"/>
      <c r="AL547" s="76"/>
      <c r="AM547" s="76"/>
      <c r="AN547" s="78">
        <v>43595.218009259261</v>
      </c>
      <c r="AO547" s="76" t="s">
        <v>14075</v>
      </c>
      <c r="AP547" s="82" t="s">
        <v>14620</v>
      </c>
      <c r="AQ547" s="76" t="s">
        <v>66</v>
      </c>
      <c r="AR547" s="2"/>
      <c r="AS547" s="3"/>
      <c r="AT547" s="3"/>
      <c r="AU547" s="3"/>
      <c r="AV547" s="3"/>
    </row>
    <row r="548" spans="1:48" ht="41.45" customHeight="1" x14ac:dyDescent="0.25">
      <c r="A548" s="62" t="s">
        <v>1873</v>
      </c>
      <c r="C548" s="63"/>
      <c r="D548" s="63"/>
      <c r="E548" s="64"/>
      <c r="F548" s="66"/>
      <c r="G548" s="100" t="s">
        <v>12558</v>
      </c>
      <c r="H548" s="63"/>
      <c r="I548" s="67"/>
      <c r="J548" s="68"/>
      <c r="K548" s="68"/>
      <c r="L548" s="67" t="s">
        <v>16711</v>
      </c>
      <c r="M548" s="71"/>
      <c r="N548" s="72">
        <v>2504.13232421875</v>
      </c>
      <c r="O548" s="72">
        <v>9125.2236328125</v>
      </c>
      <c r="P548" s="73"/>
      <c r="Q548" s="74"/>
      <c r="R548" s="74"/>
      <c r="S548" s="84"/>
      <c r="T548" s="84"/>
      <c r="U548" s="84"/>
      <c r="V548" s="84"/>
      <c r="W548" s="50"/>
      <c r="X548" s="50"/>
      <c r="Y548" s="50"/>
      <c r="Z548" s="50"/>
      <c r="AA548" s="49"/>
      <c r="AB548" s="69">
        <v>548</v>
      </c>
      <c r="AC54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48" s="70"/>
      <c r="AE548" s="76">
        <v>396</v>
      </c>
      <c r="AF548" s="76">
        <v>124807</v>
      </c>
      <c r="AG548" s="76">
        <v>18390</v>
      </c>
      <c r="AH548" s="76">
        <v>14610</v>
      </c>
      <c r="AI548" s="76"/>
      <c r="AJ548" s="76" t="s">
        <v>8999</v>
      </c>
      <c r="AK548" s="76"/>
      <c r="AL548" s="76"/>
      <c r="AM548" s="76"/>
      <c r="AN548" s="78">
        <v>42986.093946759262</v>
      </c>
      <c r="AO548" s="76" t="s">
        <v>14075</v>
      </c>
      <c r="AP548" s="82" t="s">
        <v>14621</v>
      </c>
      <c r="AQ548" s="76" t="s">
        <v>65</v>
      </c>
      <c r="AR548" s="2"/>
      <c r="AS548" s="3"/>
      <c r="AT548" s="3"/>
      <c r="AU548" s="3"/>
      <c r="AV548" s="3"/>
    </row>
    <row r="549" spans="1:48" ht="41.45" customHeight="1" x14ac:dyDescent="0.25">
      <c r="A549" s="62" t="s">
        <v>507</v>
      </c>
      <c r="C549" s="63"/>
      <c r="D549" s="63"/>
      <c r="E549" s="64"/>
      <c r="F549" s="66"/>
      <c r="G549" s="100" t="s">
        <v>12559</v>
      </c>
      <c r="H549" s="63"/>
      <c r="I549" s="67"/>
      <c r="J549" s="68"/>
      <c r="K549" s="68"/>
      <c r="L549" s="67" t="s">
        <v>16712</v>
      </c>
      <c r="M549" s="71"/>
      <c r="N549" s="72">
        <v>9902.8115234375</v>
      </c>
      <c r="O549" s="72">
        <v>5615.962890625</v>
      </c>
      <c r="P549" s="73"/>
      <c r="Q549" s="74"/>
      <c r="R549" s="74"/>
      <c r="S549" s="84"/>
      <c r="T549" s="84"/>
      <c r="U549" s="84"/>
      <c r="V549" s="84"/>
      <c r="W549" s="50"/>
      <c r="X549" s="50"/>
      <c r="Y549" s="50"/>
      <c r="Z549" s="50"/>
      <c r="AA549" s="49"/>
      <c r="AB549" s="69">
        <v>549</v>
      </c>
      <c r="AC54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49" s="70"/>
      <c r="AE549" s="76">
        <v>744</v>
      </c>
      <c r="AF549" s="76">
        <v>413</v>
      </c>
      <c r="AG549" s="76">
        <v>17297</v>
      </c>
      <c r="AH549" s="76">
        <v>59956</v>
      </c>
      <c r="AI549" s="76"/>
      <c r="AJ549" s="76" t="s">
        <v>9000</v>
      </c>
      <c r="AK549" s="76" t="s">
        <v>10490</v>
      </c>
      <c r="AL549" s="76"/>
      <c r="AM549" s="76"/>
      <c r="AN549" s="78">
        <v>40770.726458333331</v>
      </c>
      <c r="AO549" s="76" t="s">
        <v>14075</v>
      </c>
      <c r="AP549" s="82" t="s">
        <v>14622</v>
      </c>
      <c r="AQ549" s="76" t="s">
        <v>66</v>
      </c>
      <c r="AR549" s="2"/>
      <c r="AS549" s="3"/>
      <c r="AT549" s="3"/>
      <c r="AU549" s="3"/>
      <c r="AV549" s="3"/>
    </row>
    <row r="550" spans="1:48" ht="41.45" customHeight="1" x14ac:dyDescent="0.25">
      <c r="A550" s="62" t="s">
        <v>508</v>
      </c>
      <c r="C550" s="63"/>
      <c r="D550" s="63"/>
      <c r="E550" s="64"/>
      <c r="F550" s="66"/>
      <c r="G550" s="100" t="s">
        <v>12560</v>
      </c>
      <c r="H550" s="63"/>
      <c r="I550" s="67"/>
      <c r="J550" s="68"/>
      <c r="K550" s="68"/>
      <c r="L550" s="67" t="s">
        <v>16713</v>
      </c>
      <c r="M550" s="71"/>
      <c r="N550" s="72">
        <v>3421.398193359375</v>
      </c>
      <c r="O550" s="72">
        <v>8787.580078125</v>
      </c>
      <c r="P550" s="73"/>
      <c r="Q550" s="74"/>
      <c r="R550" s="74"/>
      <c r="S550" s="84"/>
      <c r="T550" s="84"/>
      <c r="U550" s="84"/>
      <c r="V550" s="84"/>
      <c r="W550" s="50"/>
      <c r="X550" s="50"/>
      <c r="Y550" s="50"/>
      <c r="Z550" s="50"/>
      <c r="AA550" s="49"/>
      <c r="AB550" s="69">
        <v>550</v>
      </c>
      <c r="AC55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50" s="70"/>
      <c r="AE550" s="76">
        <v>19</v>
      </c>
      <c r="AF550" s="76">
        <v>17</v>
      </c>
      <c r="AG550" s="76">
        <v>292</v>
      </c>
      <c r="AH550" s="76">
        <v>464</v>
      </c>
      <c r="AI550" s="76"/>
      <c r="AJ550" s="76" t="s">
        <v>9001</v>
      </c>
      <c r="AK550" s="76"/>
      <c r="AL550" s="76"/>
      <c r="AM550" s="76"/>
      <c r="AN550" s="78">
        <v>44466.051874999997</v>
      </c>
      <c r="AO550" s="76" t="s">
        <v>14075</v>
      </c>
      <c r="AP550" s="82" t="s">
        <v>14623</v>
      </c>
      <c r="AQ550" s="76" t="s">
        <v>66</v>
      </c>
      <c r="AR550" s="2"/>
      <c r="AS550" s="3"/>
      <c r="AT550" s="3"/>
      <c r="AU550" s="3"/>
      <c r="AV550" s="3"/>
    </row>
    <row r="551" spans="1:48" ht="41.45" customHeight="1" x14ac:dyDescent="0.25">
      <c r="A551" s="62" t="s">
        <v>509</v>
      </c>
      <c r="C551" s="63"/>
      <c r="D551" s="63"/>
      <c r="E551" s="64"/>
      <c r="F551" s="66"/>
      <c r="G551" s="100" t="s">
        <v>12561</v>
      </c>
      <c r="H551" s="63"/>
      <c r="I551" s="67"/>
      <c r="J551" s="68"/>
      <c r="K551" s="68"/>
      <c r="L551" s="67" t="s">
        <v>16714</v>
      </c>
      <c r="M551" s="71"/>
      <c r="N551" s="72">
        <v>1074.5086669921875</v>
      </c>
      <c r="O551" s="72">
        <v>7990.8935546875</v>
      </c>
      <c r="P551" s="73"/>
      <c r="Q551" s="74"/>
      <c r="R551" s="74"/>
      <c r="S551" s="84"/>
      <c r="T551" s="84"/>
      <c r="U551" s="84"/>
      <c r="V551" s="84"/>
      <c r="W551" s="50"/>
      <c r="X551" s="50"/>
      <c r="Y551" s="50"/>
      <c r="Z551" s="50"/>
      <c r="AA551" s="49"/>
      <c r="AB551" s="69">
        <v>551</v>
      </c>
      <c r="AC55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51" s="70"/>
      <c r="AE551" s="76">
        <v>57</v>
      </c>
      <c r="AF551" s="76">
        <v>5</v>
      </c>
      <c r="AG551" s="76">
        <v>7</v>
      </c>
      <c r="AH551" s="76">
        <v>22</v>
      </c>
      <c r="AI551" s="76"/>
      <c r="AJ551" s="76" t="s">
        <v>9002</v>
      </c>
      <c r="AK551" s="76"/>
      <c r="AL551" s="76"/>
      <c r="AM551" s="76"/>
      <c r="AN551" s="78">
        <v>44439.012858796297</v>
      </c>
      <c r="AO551" s="76" t="s">
        <v>14075</v>
      </c>
      <c r="AP551" s="82" t="s">
        <v>14624</v>
      </c>
      <c r="AQ551" s="76" t="s">
        <v>66</v>
      </c>
      <c r="AR551" s="2"/>
      <c r="AS551" s="3"/>
      <c r="AT551" s="3"/>
      <c r="AU551" s="3"/>
      <c r="AV551" s="3"/>
    </row>
    <row r="552" spans="1:48" ht="41.45" customHeight="1" x14ac:dyDescent="0.25">
      <c r="A552" s="62" t="s">
        <v>1874</v>
      </c>
      <c r="C552" s="63"/>
      <c r="D552" s="63"/>
      <c r="E552" s="64"/>
      <c r="F552" s="66"/>
      <c r="G552" s="100" t="s">
        <v>12562</v>
      </c>
      <c r="H552" s="63"/>
      <c r="I552" s="67"/>
      <c r="J552" s="68"/>
      <c r="K552" s="68"/>
      <c r="L552" s="67" t="s">
        <v>16715</v>
      </c>
      <c r="M552" s="71"/>
      <c r="N552" s="72">
        <v>3244.83935546875</v>
      </c>
      <c r="O552" s="72">
        <v>9519.322265625</v>
      </c>
      <c r="P552" s="73"/>
      <c r="Q552" s="74"/>
      <c r="R552" s="74"/>
      <c r="S552" s="84"/>
      <c r="T552" s="84"/>
      <c r="U552" s="84"/>
      <c r="V552" s="84"/>
      <c r="W552" s="50"/>
      <c r="X552" s="50"/>
      <c r="Y552" s="50"/>
      <c r="Z552" s="50"/>
      <c r="AA552" s="49"/>
      <c r="AB552" s="69">
        <v>552</v>
      </c>
      <c r="AC55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52" s="70"/>
      <c r="AE552" s="76">
        <v>586</v>
      </c>
      <c r="AF552" s="76">
        <v>30279</v>
      </c>
      <c r="AG552" s="76">
        <v>69</v>
      </c>
      <c r="AH552" s="76">
        <v>63</v>
      </c>
      <c r="AI552" s="76"/>
      <c r="AJ552" s="76" t="s">
        <v>9003</v>
      </c>
      <c r="AK552" s="76"/>
      <c r="AL552" s="76"/>
      <c r="AM552" s="76"/>
      <c r="AN552" s="78">
        <v>43808.351770833331</v>
      </c>
      <c r="AO552" s="76" t="s">
        <v>14075</v>
      </c>
      <c r="AP552" s="82" t="s">
        <v>14625</v>
      </c>
      <c r="AQ552" s="76" t="s">
        <v>65</v>
      </c>
      <c r="AR552" s="2"/>
      <c r="AS552" s="3"/>
      <c r="AT552" s="3"/>
      <c r="AU552" s="3"/>
      <c r="AV552" s="3"/>
    </row>
    <row r="553" spans="1:48" ht="41.45" customHeight="1" x14ac:dyDescent="0.25">
      <c r="A553" s="62" t="s">
        <v>510</v>
      </c>
      <c r="C553" s="63"/>
      <c r="D553" s="63"/>
      <c r="E553" s="64"/>
      <c r="F553" s="66"/>
      <c r="G553" s="100" t="s">
        <v>12563</v>
      </c>
      <c r="H553" s="63"/>
      <c r="I553" s="67"/>
      <c r="J553" s="68"/>
      <c r="K553" s="68"/>
      <c r="L553" s="67" t="s">
        <v>16716</v>
      </c>
      <c r="M553" s="71"/>
      <c r="N553" s="72">
        <v>9652.4130859375</v>
      </c>
      <c r="O553" s="72">
        <v>5697.95849609375</v>
      </c>
      <c r="P553" s="73"/>
      <c r="Q553" s="74"/>
      <c r="R553" s="74"/>
      <c r="S553" s="84"/>
      <c r="T553" s="84"/>
      <c r="U553" s="84"/>
      <c r="V553" s="84"/>
      <c r="W553" s="50"/>
      <c r="X553" s="50"/>
      <c r="Y553" s="50"/>
      <c r="Z553" s="50"/>
      <c r="AA553" s="49"/>
      <c r="AB553" s="69">
        <v>553</v>
      </c>
      <c r="AC55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53" s="70"/>
      <c r="AE553" s="76">
        <v>49</v>
      </c>
      <c r="AF553" s="76">
        <v>1</v>
      </c>
      <c r="AG553" s="76">
        <v>918</v>
      </c>
      <c r="AH553" s="76">
        <v>248</v>
      </c>
      <c r="AI553" s="76"/>
      <c r="AJ553" s="76" t="s">
        <v>9004</v>
      </c>
      <c r="AK553" s="76"/>
      <c r="AL553" s="76"/>
      <c r="AM553" s="76"/>
      <c r="AN553" s="78">
        <v>44104.29614583333</v>
      </c>
      <c r="AO553" s="76" t="s">
        <v>14075</v>
      </c>
      <c r="AP553" s="82" t="s">
        <v>14626</v>
      </c>
      <c r="AQ553" s="76" t="s">
        <v>66</v>
      </c>
      <c r="AR553" s="2"/>
      <c r="AS553" s="3"/>
      <c r="AT553" s="3"/>
      <c r="AU553" s="3"/>
      <c r="AV553" s="3"/>
    </row>
    <row r="554" spans="1:48" ht="41.45" customHeight="1" x14ac:dyDescent="0.25">
      <c r="A554" s="62" t="s">
        <v>511</v>
      </c>
      <c r="C554" s="63"/>
      <c r="D554" s="63"/>
      <c r="E554" s="64"/>
      <c r="F554" s="66"/>
      <c r="G554" s="100" t="s">
        <v>12564</v>
      </c>
      <c r="H554" s="63"/>
      <c r="I554" s="67"/>
      <c r="J554" s="68"/>
      <c r="K554" s="68"/>
      <c r="L554" s="67" t="s">
        <v>16717</v>
      </c>
      <c r="M554" s="71"/>
      <c r="N554" s="72">
        <v>8005.85205078125</v>
      </c>
      <c r="O554" s="72">
        <v>4833.35009765625</v>
      </c>
      <c r="P554" s="73"/>
      <c r="Q554" s="74"/>
      <c r="R554" s="74"/>
      <c r="S554" s="84"/>
      <c r="T554" s="84"/>
      <c r="U554" s="84"/>
      <c r="V554" s="84"/>
      <c r="W554" s="50"/>
      <c r="X554" s="50"/>
      <c r="Y554" s="50"/>
      <c r="Z554" s="50"/>
      <c r="AA554" s="49"/>
      <c r="AB554" s="69">
        <v>554</v>
      </c>
      <c r="AC55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54" s="70"/>
      <c r="AE554" s="76">
        <v>1068</v>
      </c>
      <c r="AF554" s="76">
        <v>1837</v>
      </c>
      <c r="AG554" s="76">
        <v>89872</v>
      </c>
      <c r="AH554" s="76">
        <v>4266</v>
      </c>
      <c r="AI554" s="76"/>
      <c r="AJ554" s="76" t="s">
        <v>9005</v>
      </c>
      <c r="AK554" s="76" t="s">
        <v>10648</v>
      </c>
      <c r="AL554" s="76"/>
      <c r="AM554" s="76"/>
      <c r="AN554" s="78">
        <v>40607.902673611112</v>
      </c>
      <c r="AO554" s="76" t="s">
        <v>14075</v>
      </c>
      <c r="AP554" s="82" t="s">
        <v>14627</v>
      </c>
      <c r="AQ554" s="76" t="s">
        <v>66</v>
      </c>
      <c r="AR554" s="2"/>
      <c r="AS554" s="3"/>
      <c r="AT554" s="3"/>
      <c r="AU554" s="3"/>
      <c r="AV554" s="3"/>
    </row>
    <row r="555" spans="1:48" ht="41.45" customHeight="1" x14ac:dyDescent="0.25">
      <c r="A555" s="62" t="s">
        <v>512</v>
      </c>
      <c r="C555" s="63"/>
      <c r="D555" s="63"/>
      <c r="E555" s="64"/>
      <c r="F555" s="66"/>
      <c r="G555" s="100" t="s">
        <v>12565</v>
      </c>
      <c r="H555" s="63"/>
      <c r="I555" s="67"/>
      <c r="J555" s="68"/>
      <c r="K555" s="68"/>
      <c r="L555" s="67" t="s">
        <v>16718</v>
      </c>
      <c r="M555" s="71"/>
      <c r="N555" s="72">
        <v>5126.25146484375</v>
      </c>
      <c r="O555" s="72">
        <v>6349.1591796875</v>
      </c>
      <c r="P555" s="73"/>
      <c r="Q555" s="74"/>
      <c r="R555" s="74"/>
      <c r="S555" s="84"/>
      <c r="T555" s="84"/>
      <c r="U555" s="84"/>
      <c r="V555" s="84"/>
      <c r="W555" s="50"/>
      <c r="X555" s="50"/>
      <c r="Y555" s="50"/>
      <c r="Z555" s="50"/>
      <c r="AA555" s="49"/>
      <c r="AB555" s="69">
        <v>555</v>
      </c>
      <c r="AC55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55" s="70"/>
      <c r="AE555" s="76">
        <v>357</v>
      </c>
      <c r="AF555" s="76">
        <v>196</v>
      </c>
      <c r="AG555" s="76">
        <v>24</v>
      </c>
      <c r="AH555" s="76">
        <v>3</v>
      </c>
      <c r="AI555" s="76"/>
      <c r="AJ555" s="76" t="s">
        <v>9006</v>
      </c>
      <c r="AK555" s="76" t="s">
        <v>10434</v>
      </c>
      <c r="AL555" s="76"/>
      <c r="AM555" s="76"/>
      <c r="AN555" s="78">
        <v>43443.725729166668</v>
      </c>
      <c r="AO555" s="76" t="s">
        <v>14075</v>
      </c>
      <c r="AP555" s="82" t="s">
        <v>14628</v>
      </c>
      <c r="AQ555" s="76" t="s">
        <v>66</v>
      </c>
      <c r="AR555" s="2"/>
      <c r="AS555" s="3"/>
      <c r="AT555" s="3"/>
      <c r="AU555" s="3"/>
      <c r="AV555" s="3"/>
    </row>
    <row r="556" spans="1:48" ht="41.45" customHeight="1" x14ac:dyDescent="0.25">
      <c r="A556" s="62" t="s">
        <v>1875</v>
      </c>
      <c r="C556" s="63"/>
      <c r="D556" s="63"/>
      <c r="E556" s="64"/>
      <c r="F556" s="66"/>
      <c r="G556" s="100" t="s">
        <v>12566</v>
      </c>
      <c r="H556" s="63"/>
      <c r="I556" s="67"/>
      <c r="J556" s="68"/>
      <c r="K556" s="68"/>
      <c r="L556" s="67" t="s">
        <v>16719</v>
      </c>
      <c r="M556" s="71"/>
      <c r="N556" s="72">
        <v>3443.0341796875</v>
      </c>
      <c r="O556" s="72">
        <v>5297.29150390625</v>
      </c>
      <c r="P556" s="73"/>
      <c r="Q556" s="74"/>
      <c r="R556" s="74"/>
      <c r="S556" s="84"/>
      <c r="T556" s="84"/>
      <c r="U556" s="84"/>
      <c r="V556" s="84"/>
      <c r="W556" s="50"/>
      <c r="X556" s="50"/>
      <c r="Y556" s="50"/>
      <c r="Z556" s="50"/>
      <c r="AA556" s="49"/>
      <c r="AB556" s="69">
        <v>556</v>
      </c>
      <c r="AC55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56" s="70"/>
      <c r="AE556" s="76">
        <v>576</v>
      </c>
      <c r="AF556" s="76">
        <v>1320826</v>
      </c>
      <c r="AG556" s="76">
        <v>5669</v>
      </c>
      <c r="AH556" s="76">
        <v>1339</v>
      </c>
      <c r="AI556" s="76"/>
      <c r="AJ556" s="76" t="s">
        <v>9007</v>
      </c>
      <c r="AK556" s="76"/>
      <c r="AL556" s="82" t="s">
        <v>11540</v>
      </c>
      <c r="AM556" s="76"/>
      <c r="AN556" s="78">
        <v>42871.217280092591</v>
      </c>
      <c r="AO556" s="76" t="s">
        <v>14075</v>
      </c>
      <c r="AP556" s="82" t="s">
        <v>14629</v>
      </c>
      <c r="AQ556" s="76" t="s">
        <v>65</v>
      </c>
      <c r="AR556" s="2"/>
      <c r="AS556" s="3"/>
      <c r="AT556" s="3"/>
      <c r="AU556" s="3"/>
      <c r="AV556" s="3"/>
    </row>
    <row r="557" spans="1:48" ht="41.45" customHeight="1" x14ac:dyDescent="0.25">
      <c r="A557" s="62" t="s">
        <v>513</v>
      </c>
      <c r="C557" s="63"/>
      <c r="D557" s="63"/>
      <c r="E557" s="64"/>
      <c r="F557" s="66"/>
      <c r="G557" s="100" t="s">
        <v>12567</v>
      </c>
      <c r="H557" s="63"/>
      <c r="I557" s="67"/>
      <c r="J557" s="68"/>
      <c r="K557" s="68"/>
      <c r="L557" s="67" t="s">
        <v>16720</v>
      </c>
      <c r="M557" s="71"/>
      <c r="N557" s="72">
        <v>8159.0625</v>
      </c>
      <c r="O557" s="72">
        <v>6791.23388671875</v>
      </c>
      <c r="P557" s="73"/>
      <c r="Q557" s="74"/>
      <c r="R557" s="74"/>
      <c r="S557" s="84"/>
      <c r="T557" s="84"/>
      <c r="U557" s="84"/>
      <c r="V557" s="84"/>
      <c r="W557" s="50"/>
      <c r="X557" s="50"/>
      <c r="Y557" s="50"/>
      <c r="Z557" s="50"/>
      <c r="AA557" s="49"/>
      <c r="AB557" s="69">
        <v>557</v>
      </c>
      <c r="AC55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57" s="70"/>
      <c r="AE557" s="76">
        <v>360</v>
      </c>
      <c r="AF557" s="76">
        <v>46</v>
      </c>
      <c r="AG557" s="76">
        <v>12166</v>
      </c>
      <c r="AH557" s="76">
        <v>17564</v>
      </c>
      <c r="AI557" s="76"/>
      <c r="AJ557" s="76" t="s">
        <v>9008</v>
      </c>
      <c r="AK557" s="76"/>
      <c r="AL557" s="76"/>
      <c r="AM557" s="76"/>
      <c r="AN557" s="78">
        <v>40481.275497685187</v>
      </c>
      <c r="AO557" s="76" t="s">
        <v>14075</v>
      </c>
      <c r="AP557" s="82" t="s">
        <v>14630</v>
      </c>
      <c r="AQ557" s="76" t="s">
        <v>66</v>
      </c>
      <c r="AR557" s="2"/>
      <c r="AS557" s="3"/>
      <c r="AT557" s="3"/>
      <c r="AU557" s="3"/>
      <c r="AV557" s="3"/>
    </row>
    <row r="558" spans="1:48" ht="41.45" customHeight="1" x14ac:dyDescent="0.25">
      <c r="A558" s="62" t="s">
        <v>514</v>
      </c>
      <c r="C558" s="63"/>
      <c r="D558" s="63"/>
      <c r="E558" s="64"/>
      <c r="F558" s="66"/>
      <c r="G558" s="100" t="s">
        <v>12568</v>
      </c>
      <c r="H558" s="63"/>
      <c r="I558" s="67"/>
      <c r="J558" s="68"/>
      <c r="K558" s="68"/>
      <c r="L558" s="67" t="s">
        <v>16721</v>
      </c>
      <c r="M558" s="71"/>
      <c r="N558" s="72">
        <v>8513.5927734375</v>
      </c>
      <c r="O558" s="72">
        <v>4085.560546875</v>
      </c>
      <c r="P558" s="73"/>
      <c r="Q558" s="74"/>
      <c r="R558" s="74"/>
      <c r="S558" s="84"/>
      <c r="T558" s="84"/>
      <c r="U558" s="84"/>
      <c r="V558" s="84"/>
      <c r="W558" s="50"/>
      <c r="X558" s="50"/>
      <c r="Y558" s="50"/>
      <c r="Z558" s="50"/>
      <c r="AA558" s="49"/>
      <c r="AB558" s="69">
        <v>558</v>
      </c>
      <c r="AC55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58" s="70"/>
      <c r="AE558" s="76">
        <v>1</v>
      </c>
      <c r="AF558" s="76">
        <v>100</v>
      </c>
      <c r="AG558" s="76">
        <v>38283</v>
      </c>
      <c r="AH558" s="76">
        <v>3</v>
      </c>
      <c r="AI558" s="76"/>
      <c r="AJ558" s="76" t="s">
        <v>9009</v>
      </c>
      <c r="AK558" s="76" t="s">
        <v>10649</v>
      </c>
      <c r="AL558" s="82" t="s">
        <v>11541</v>
      </c>
      <c r="AM558" s="76"/>
      <c r="AN558" s="78">
        <v>44261.328750000001</v>
      </c>
      <c r="AO558" s="76" t="s">
        <v>14075</v>
      </c>
      <c r="AP558" s="82" t="s">
        <v>14631</v>
      </c>
      <c r="AQ558" s="76" t="s">
        <v>66</v>
      </c>
      <c r="AR558" s="2"/>
      <c r="AS558" s="3"/>
      <c r="AT558" s="3"/>
      <c r="AU558" s="3"/>
      <c r="AV558" s="3"/>
    </row>
    <row r="559" spans="1:48" ht="41.45" customHeight="1" x14ac:dyDescent="0.25">
      <c r="A559" s="62" t="s">
        <v>515</v>
      </c>
      <c r="C559" s="63"/>
      <c r="D559" s="63"/>
      <c r="E559" s="64"/>
      <c r="F559" s="66"/>
      <c r="G559" s="100" t="s">
        <v>12569</v>
      </c>
      <c r="H559" s="63"/>
      <c r="I559" s="67"/>
      <c r="J559" s="68"/>
      <c r="K559" s="68"/>
      <c r="L559" s="67" t="s">
        <v>16722</v>
      </c>
      <c r="M559" s="71"/>
      <c r="N559" s="72">
        <v>4530.69384765625</v>
      </c>
      <c r="O559" s="72">
        <v>1325.7506103515625</v>
      </c>
      <c r="P559" s="73"/>
      <c r="Q559" s="74"/>
      <c r="R559" s="74"/>
      <c r="S559" s="84"/>
      <c r="T559" s="84"/>
      <c r="U559" s="84"/>
      <c r="V559" s="84"/>
      <c r="W559" s="50"/>
      <c r="X559" s="50"/>
      <c r="Y559" s="50"/>
      <c r="Z559" s="50"/>
      <c r="AA559" s="49"/>
      <c r="AB559" s="69">
        <v>559</v>
      </c>
      <c r="AC55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59" s="70"/>
      <c r="AE559" s="76">
        <v>2645</v>
      </c>
      <c r="AF559" s="76">
        <v>243</v>
      </c>
      <c r="AG559" s="76">
        <v>484</v>
      </c>
      <c r="AH559" s="76">
        <v>4456</v>
      </c>
      <c r="AI559" s="76"/>
      <c r="AJ559" s="76" t="s">
        <v>9010</v>
      </c>
      <c r="AK559" s="76"/>
      <c r="AL559" s="76"/>
      <c r="AM559" s="76"/>
      <c r="AN559" s="78">
        <v>43986.410150462965</v>
      </c>
      <c r="AO559" s="76" t="s">
        <v>14075</v>
      </c>
      <c r="AP559" s="82" t="s">
        <v>14632</v>
      </c>
      <c r="AQ559" s="76" t="s">
        <v>66</v>
      </c>
      <c r="AR559" s="2"/>
      <c r="AS559" s="3"/>
      <c r="AT559" s="3"/>
      <c r="AU559" s="3"/>
      <c r="AV559" s="3"/>
    </row>
    <row r="560" spans="1:48" ht="41.45" customHeight="1" x14ac:dyDescent="0.25">
      <c r="A560" s="62" t="s">
        <v>516</v>
      </c>
      <c r="C560" s="63"/>
      <c r="D560" s="63"/>
      <c r="E560" s="64"/>
      <c r="F560" s="66"/>
      <c r="G560" s="100" t="s">
        <v>12570</v>
      </c>
      <c r="H560" s="63"/>
      <c r="I560" s="67"/>
      <c r="J560" s="68"/>
      <c r="K560" s="68"/>
      <c r="L560" s="67" t="s">
        <v>16723</v>
      </c>
      <c r="M560" s="71"/>
      <c r="N560" s="72">
        <v>2121.833251953125</v>
      </c>
      <c r="O560" s="72">
        <v>9218.568359375</v>
      </c>
      <c r="P560" s="73"/>
      <c r="Q560" s="74"/>
      <c r="R560" s="74"/>
      <c r="S560" s="84"/>
      <c r="T560" s="84"/>
      <c r="U560" s="84"/>
      <c r="V560" s="84"/>
      <c r="W560" s="50"/>
      <c r="X560" s="50"/>
      <c r="Y560" s="50"/>
      <c r="Z560" s="50"/>
      <c r="AA560" s="49"/>
      <c r="AB560" s="69">
        <v>560</v>
      </c>
      <c r="AC56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60" s="70"/>
      <c r="AE560" s="76">
        <v>30</v>
      </c>
      <c r="AF560" s="76">
        <v>8</v>
      </c>
      <c r="AG560" s="76">
        <v>325</v>
      </c>
      <c r="AH560" s="76">
        <v>3534</v>
      </c>
      <c r="AI560" s="76"/>
      <c r="AJ560" s="76" t="s">
        <v>9011</v>
      </c>
      <c r="AK560" s="76"/>
      <c r="AL560" s="76"/>
      <c r="AM560" s="76"/>
      <c r="AN560" s="78">
        <v>43970.533159722225</v>
      </c>
      <c r="AO560" s="76" t="s">
        <v>14075</v>
      </c>
      <c r="AP560" s="82" t="s">
        <v>14633</v>
      </c>
      <c r="AQ560" s="76" t="s">
        <v>66</v>
      </c>
      <c r="AR560" s="2"/>
      <c r="AS560" s="3"/>
      <c r="AT560" s="3"/>
      <c r="AU560" s="3"/>
      <c r="AV560" s="3"/>
    </row>
    <row r="561" spans="1:48" ht="41.45" customHeight="1" x14ac:dyDescent="0.25">
      <c r="A561" s="62" t="s">
        <v>517</v>
      </c>
      <c r="C561" s="63"/>
      <c r="D561" s="63"/>
      <c r="E561" s="64"/>
      <c r="F561" s="66"/>
      <c r="G561" s="100" t="s">
        <v>12571</v>
      </c>
      <c r="H561" s="63"/>
      <c r="I561" s="67"/>
      <c r="J561" s="68"/>
      <c r="K561" s="68"/>
      <c r="L561" s="67" t="s">
        <v>16724</v>
      </c>
      <c r="M561" s="71"/>
      <c r="N561" s="72">
        <v>6556.048828125</v>
      </c>
      <c r="O561" s="72">
        <v>6216.51220703125</v>
      </c>
      <c r="P561" s="73"/>
      <c r="Q561" s="74"/>
      <c r="R561" s="74"/>
      <c r="S561" s="84"/>
      <c r="T561" s="84"/>
      <c r="U561" s="84"/>
      <c r="V561" s="84"/>
      <c r="W561" s="50"/>
      <c r="X561" s="50"/>
      <c r="Y561" s="50"/>
      <c r="Z561" s="50"/>
      <c r="AA561" s="49"/>
      <c r="AB561" s="69">
        <v>561</v>
      </c>
      <c r="AC56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61" s="70"/>
      <c r="AE561" s="76">
        <v>257</v>
      </c>
      <c r="AF561" s="76">
        <v>61</v>
      </c>
      <c r="AG561" s="76">
        <v>893</v>
      </c>
      <c r="AH561" s="76">
        <v>549</v>
      </c>
      <c r="AI561" s="76"/>
      <c r="AJ561" s="76"/>
      <c r="AK561" s="76"/>
      <c r="AL561" s="76"/>
      <c r="AM561" s="76"/>
      <c r="AN561" s="78">
        <v>43458.281608796293</v>
      </c>
      <c r="AO561" s="76" t="s">
        <v>14075</v>
      </c>
      <c r="AP561" s="82" t="s">
        <v>14634</v>
      </c>
      <c r="AQ561" s="76" t="s">
        <v>66</v>
      </c>
      <c r="AR561" s="2"/>
      <c r="AS561" s="3"/>
      <c r="AT561" s="3"/>
      <c r="AU561" s="3"/>
      <c r="AV561" s="3"/>
    </row>
    <row r="562" spans="1:48" ht="41.45" customHeight="1" x14ac:dyDescent="0.25">
      <c r="A562" s="62" t="s">
        <v>1876</v>
      </c>
      <c r="C562" s="63"/>
      <c r="D562" s="63"/>
      <c r="E562" s="64"/>
      <c r="F562" s="66"/>
      <c r="G562" s="100" t="s">
        <v>12572</v>
      </c>
      <c r="H562" s="63"/>
      <c r="I562" s="67"/>
      <c r="J562" s="68"/>
      <c r="K562" s="68"/>
      <c r="L562" s="67" t="s">
        <v>16725</v>
      </c>
      <c r="M562" s="71"/>
      <c r="N562" s="72">
        <v>5439.990234375</v>
      </c>
      <c r="O562" s="72">
        <v>8635.4453125</v>
      </c>
      <c r="P562" s="73"/>
      <c r="Q562" s="74"/>
      <c r="R562" s="74"/>
      <c r="S562" s="84"/>
      <c r="T562" s="84"/>
      <c r="U562" s="84"/>
      <c r="V562" s="84"/>
      <c r="W562" s="50"/>
      <c r="X562" s="50"/>
      <c r="Y562" s="50"/>
      <c r="Z562" s="50"/>
      <c r="AA562" s="49"/>
      <c r="AB562" s="69">
        <v>562</v>
      </c>
      <c r="AC56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62" s="70"/>
      <c r="AE562" s="76">
        <v>70</v>
      </c>
      <c r="AF562" s="76">
        <v>95739</v>
      </c>
      <c r="AG562" s="76">
        <v>14656</v>
      </c>
      <c r="AH562" s="76">
        <v>437</v>
      </c>
      <c r="AI562" s="76"/>
      <c r="AJ562" s="76" t="s">
        <v>9012</v>
      </c>
      <c r="AK562" s="76"/>
      <c r="AL562" s="82" t="s">
        <v>11542</v>
      </c>
      <c r="AM562" s="76"/>
      <c r="AN562" s="78">
        <v>42303.838414351849</v>
      </c>
      <c r="AO562" s="76" t="s">
        <v>14075</v>
      </c>
      <c r="AP562" s="82" t="s">
        <v>14635</v>
      </c>
      <c r="AQ562" s="76" t="s">
        <v>65</v>
      </c>
      <c r="AR562" s="2"/>
      <c r="AS562" s="3"/>
      <c r="AT562" s="3"/>
      <c r="AU562" s="3"/>
      <c r="AV562" s="3"/>
    </row>
    <row r="563" spans="1:48" ht="41.45" customHeight="1" x14ac:dyDescent="0.25">
      <c r="A563" s="62" t="s">
        <v>518</v>
      </c>
      <c r="C563" s="63"/>
      <c r="D563" s="63"/>
      <c r="E563" s="64"/>
      <c r="F563" s="66"/>
      <c r="G563" s="100" t="s">
        <v>12573</v>
      </c>
      <c r="H563" s="63"/>
      <c r="I563" s="67"/>
      <c r="J563" s="68"/>
      <c r="K563" s="68"/>
      <c r="L563" s="67" t="s">
        <v>16726</v>
      </c>
      <c r="M563" s="71"/>
      <c r="N563" s="72">
        <v>1332.2628173828125</v>
      </c>
      <c r="O563" s="72">
        <v>7781.71728515625</v>
      </c>
      <c r="P563" s="73"/>
      <c r="Q563" s="74"/>
      <c r="R563" s="74"/>
      <c r="S563" s="84"/>
      <c r="T563" s="84"/>
      <c r="U563" s="84"/>
      <c r="V563" s="84"/>
      <c r="W563" s="50"/>
      <c r="X563" s="50"/>
      <c r="Y563" s="50"/>
      <c r="Z563" s="50"/>
      <c r="AA563" s="49"/>
      <c r="AB563" s="69">
        <v>563</v>
      </c>
      <c r="AC56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63" s="70"/>
      <c r="AE563" s="76">
        <v>1443</v>
      </c>
      <c r="AF563" s="76">
        <v>2916</v>
      </c>
      <c r="AG563" s="76">
        <v>5737</v>
      </c>
      <c r="AH563" s="76">
        <v>10113</v>
      </c>
      <c r="AI563" s="76"/>
      <c r="AJ563" s="76"/>
      <c r="AK563" s="76"/>
      <c r="AL563" s="76"/>
      <c r="AM563" s="76"/>
      <c r="AN563" s="78">
        <v>43596.645555555559</v>
      </c>
      <c r="AO563" s="76" t="s">
        <v>14075</v>
      </c>
      <c r="AP563" s="82" t="s">
        <v>14636</v>
      </c>
      <c r="AQ563" s="76" t="s">
        <v>66</v>
      </c>
      <c r="AR563" s="2"/>
      <c r="AS563" s="3"/>
      <c r="AT563" s="3"/>
      <c r="AU563" s="3"/>
      <c r="AV563" s="3"/>
    </row>
    <row r="564" spans="1:48" ht="41.45" customHeight="1" x14ac:dyDescent="0.25">
      <c r="A564" s="62" t="s">
        <v>519</v>
      </c>
      <c r="C564" s="63"/>
      <c r="D564" s="63"/>
      <c r="E564" s="64"/>
      <c r="F564" s="66"/>
      <c r="G564" s="100" t="s">
        <v>12574</v>
      </c>
      <c r="H564" s="63"/>
      <c r="I564" s="67"/>
      <c r="J564" s="68"/>
      <c r="K564" s="68"/>
      <c r="L564" s="67" t="s">
        <v>16727</v>
      </c>
      <c r="M564" s="71"/>
      <c r="N564" s="72">
        <v>6133.44921875</v>
      </c>
      <c r="O564" s="72">
        <v>4590.08837890625</v>
      </c>
      <c r="P564" s="73"/>
      <c r="Q564" s="74"/>
      <c r="R564" s="74"/>
      <c r="S564" s="84"/>
      <c r="T564" s="84"/>
      <c r="U564" s="84"/>
      <c r="V564" s="84"/>
      <c r="W564" s="50"/>
      <c r="X564" s="50"/>
      <c r="Y564" s="50"/>
      <c r="Z564" s="50"/>
      <c r="AA564" s="49"/>
      <c r="AB564" s="69">
        <v>564</v>
      </c>
      <c r="AC56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64" s="70"/>
      <c r="AE564" s="76">
        <v>70</v>
      </c>
      <c r="AF564" s="76">
        <v>165</v>
      </c>
      <c r="AG564" s="76">
        <v>2970</v>
      </c>
      <c r="AH564" s="76">
        <v>5454</v>
      </c>
      <c r="AI564" s="76"/>
      <c r="AJ564" s="76" t="s">
        <v>9013</v>
      </c>
      <c r="AK564" s="76" t="s">
        <v>10650</v>
      </c>
      <c r="AL564" s="76"/>
      <c r="AM564" s="76"/>
      <c r="AN564" s="78">
        <v>41779.183715277781</v>
      </c>
      <c r="AO564" s="76" t="s">
        <v>14075</v>
      </c>
      <c r="AP564" s="82" t="s">
        <v>14637</v>
      </c>
      <c r="AQ564" s="76" t="s">
        <v>66</v>
      </c>
      <c r="AR564" s="2"/>
      <c r="AS564" s="3"/>
      <c r="AT564" s="3"/>
      <c r="AU564" s="3"/>
      <c r="AV564" s="3"/>
    </row>
    <row r="565" spans="1:48" ht="41.45" customHeight="1" x14ac:dyDescent="0.25">
      <c r="A565" s="62" t="s">
        <v>1877</v>
      </c>
      <c r="C565" s="63"/>
      <c r="D565" s="63"/>
      <c r="E565" s="64"/>
      <c r="F565" s="66"/>
      <c r="G565" s="100" t="s">
        <v>12575</v>
      </c>
      <c r="H565" s="63"/>
      <c r="I565" s="67"/>
      <c r="J565" s="68"/>
      <c r="K565" s="68"/>
      <c r="L565" s="67" t="s">
        <v>16728</v>
      </c>
      <c r="M565" s="71"/>
      <c r="N565" s="72">
        <v>6603.22802734375</v>
      </c>
      <c r="O565" s="72">
        <v>3003.2724609375</v>
      </c>
      <c r="P565" s="73"/>
      <c r="Q565" s="74"/>
      <c r="R565" s="74"/>
      <c r="S565" s="84"/>
      <c r="T565" s="84"/>
      <c r="U565" s="84"/>
      <c r="V565" s="84"/>
      <c r="W565" s="50"/>
      <c r="X565" s="50"/>
      <c r="Y565" s="50"/>
      <c r="Z565" s="50"/>
      <c r="AA565" s="49"/>
      <c r="AB565" s="69">
        <v>565</v>
      </c>
      <c r="AC56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65" s="70"/>
      <c r="AE565" s="76">
        <v>131</v>
      </c>
      <c r="AF565" s="76">
        <v>15</v>
      </c>
      <c r="AG565" s="76">
        <v>639</v>
      </c>
      <c r="AH565" s="76">
        <v>966</v>
      </c>
      <c r="AI565" s="76"/>
      <c r="AJ565" s="76" t="s">
        <v>9014</v>
      </c>
      <c r="AK565" s="76" t="s">
        <v>10651</v>
      </c>
      <c r="AL565" s="76"/>
      <c r="AM565" s="76"/>
      <c r="AN565" s="78">
        <v>43386.762592592589</v>
      </c>
      <c r="AO565" s="76" t="s">
        <v>14075</v>
      </c>
      <c r="AP565" s="82" t="s">
        <v>14638</v>
      </c>
      <c r="AQ565" s="76" t="s">
        <v>65</v>
      </c>
      <c r="AR565" s="2"/>
      <c r="AS565" s="3"/>
      <c r="AT565" s="3"/>
      <c r="AU565" s="3"/>
      <c r="AV565" s="3"/>
    </row>
    <row r="566" spans="1:48" ht="41.45" customHeight="1" x14ac:dyDescent="0.25">
      <c r="A566" s="62" t="s">
        <v>520</v>
      </c>
      <c r="C566" s="63"/>
      <c r="D566" s="63"/>
      <c r="E566" s="64"/>
      <c r="F566" s="66"/>
      <c r="G566" s="100" t="s">
        <v>12576</v>
      </c>
      <c r="H566" s="63"/>
      <c r="I566" s="67"/>
      <c r="J566" s="68"/>
      <c r="K566" s="68"/>
      <c r="L566" s="67" t="s">
        <v>16729</v>
      </c>
      <c r="M566" s="71"/>
      <c r="N566" s="72">
        <v>4064.99658203125</v>
      </c>
      <c r="O566" s="72">
        <v>4356.62353515625</v>
      </c>
      <c r="P566" s="73"/>
      <c r="Q566" s="74"/>
      <c r="R566" s="74"/>
      <c r="S566" s="84"/>
      <c r="T566" s="84"/>
      <c r="U566" s="84"/>
      <c r="V566" s="84"/>
      <c r="W566" s="50"/>
      <c r="X566" s="50"/>
      <c r="Y566" s="50"/>
      <c r="Z566" s="50"/>
      <c r="AA566" s="49"/>
      <c r="AB566" s="69">
        <v>566</v>
      </c>
      <c r="AC56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66" s="70"/>
      <c r="AE566" s="76">
        <v>9</v>
      </c>
      <c r="AF566" s="76">
        <v>2</v>
      </c>
      <c r="AG566" s="76">
        <v>15</v>
      </c>
      <c r="AH566" s="76">
        <v>121</v>
      </c>
      <c r="AI566" s="76"/>
      <c r="AJ566" s="76" t="s">
        <v>9015</v>
      </c>
      <c r="AK566" s="76"/>
      <c r="AL566" s="82" t="s">
        <v>11543</v>
      </c>
      <c r="AM566" s="76"/>
      <c r="AN566" s="78">
        <v>44478.988564814812</v>
      </c>
      <c r="AO566" s="76" t="s">
        <v>14075</v>
      </c>
      <c r="AP566" s="82" t="s">
        <v>14639</v>
      </c>
      <c r="AQ566" s="76" t="s">
        <v>66</v>
      </c>
      <c r="AR566" s="2"/>
      <c r="AS566" s="3"/>
      <c r="AT566" s="3"/>
      <c r="AU566" s="3"/>
      <c r="AV566" s="3"/>
    </row>
    <row r="567" spans="1:48" ht="41.45" customHeight="1" x14ac:dyDescent="0.25">
      <c r="A567" s="62" t="s">
        <v>521</v>
      </c>
      <c r="C567" s="63"/>
      <c r="D567" s="63"/>
      <c r="E567" s="64"/>
      <c r="F567" s="66"/>
      <c r="G567" s="100" t="s">
        <v>12577</v>
      </c>
      <c r="H567" s="63"/>
      <c r="I567" s="67"/>
      <c r="J567" s="68"/>
      <c r="K567" s="68"/>
      <c r="L567" s="67" t="s">
        <v>16730</v>
      </c>
      <c r="M567" s="71"/>
      <c r="N567" s="72">
        <v>8549.365234375</v>
      </c>
      <c r="O567" s="72">
        <v>1980.822265625</v>
      </c>
      <c r="P567" s="73"/>
      <c r="Q567" s="74"/>
      <c r="R567" s="74"/>
      <c r="S567" s="84"/>
      <c r="T567" s="84"/>
      <c r="U567" s="84"/>
      <c r="V567" s="84"/>
      <c r="W567" s="50"/>
      <c r="X567" s="50"/>
      <c r="Y567" s="50"/>
      <c r="Z567" s="50"/>
      <c r="AA567" s="49"/>
      <c r="AB567" s="69">
        <v>567</v>
      </c>
      <c r="AC56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67" s="70"/>
      <c r="AE567" s="76">
        <v>314</v>
      </c>
      <c r="AF567" s="76">
        <v>119</v>
      </c>
      <c r="AG567" s="76">
        <v>1530</v>
      </c>
      <c r="AH567" s="76">
        <v>11108</v>
      </c>
      <c r="AI567" s="76"/>
      <c r="AJ567" s="76" t="s">
        <v>9016</v>
      </c>
      <c r="AK567" s="76"/>
      <c r="AL567" s="76"/>
      <c r="AM567" s="76"/>
      <c r="AN567" s="78">
        <v>43841.326481481483</v>
      </c>
      <c r="AO567" s="76" t="s">
        <v>14075</v>
      </c>
      <c r="AP567" s="82" t="s">
        <v>14640</v>
      </c>
      <c r="AQ567" s="76" t="s">
        <v>66</v>
      </c>
      <c r="AR567" s="2"/>
      <c r="AS567" s="3"/>
      <c r="AT567" s="3"/>
      <c r="AU567" s="3"/>
      <c r="AV567" s="3"/>
    </row>
    <row r="568" spans="1:48" ht="41.45" customHeight="1" x14ac:dyDescent="0.25">
      <c r="A568" s="62" t="s">
        <v>522</v>
      </c>
      <c r="C568" s="63"/>
      <c r="D568" s="63"/>
      <c r="E568" s="64"/>
      <c r="F568" s="66"/>
      <c r="G568" s="100" t="s">
        <v>12578</v>
      </c>
      <c r="H568" s="63"/>
      <c r="I568" s="67"/>
      <c r="J568" s="68"/>
      <c r="K568" s="68"/>
      <c r="L568" s="67" t="s">
        <v>16731</v>
      </c>
      <c r="M568" s="71"/>
      <c r="N568" s="72">
        <v>3480.337890625</v>
      </c>
      <c r="O568" s="72">
        <v>5787.0537109375</v>
      </c>
      <c r="P568" s="73"/>
      <c r="Q568" s="74"/>
      <c r="R568" s="74"/>
      <c r="S568" s="84"/>
      <c r="T568" s="84"/>
      <c r="U568" s="84"/>
      <c r="V568" s="84"/>
      <c r="W568" s="50"/>
      <c r="X568" s="50"/>
      <c r="Y568" s="50"/>
      <c r="Z568" s="50"/>
      <c r="AA568" s="49"/>
      <c r="AB568" s="69">
        <v>568</v>
      </c>
      <c r="AC56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68" s="70"/>
      <c r="AE568" s="76">
        <v>1334</v>
      </c>
      <c r="AF568" s="76">
        <v>96</v>
      </c>
      <c r="AG568" s="76">
        <v>1170</v>
      </c>
      <c r="AH568" s="76">
        <v>3881</v>
      </c>
      <c r="AI568" s="76"/>
      <c r="AJ568" s="76"/>
      <c r="AK568" s="76" t="s">
        <v>10652</v>
      </c>
      <c r="AL568" s="76"/>
      <c r="AM568" s="76"/>
      <c r="AN568" s="78">
        <v>41599.654444444444</v>
      </c>
      <c r="AO568" s="76" t="s">
        <v>14075</v>
      </c>
      <c r="AP568" s="82" t="s">
        <v>14641</v>
      </c>
      <c r="AQ568" s="76" t="s">
        <v>66</v>
      </c>
      <c r="AR568" s="2"/>
      <c r="AS568" s="3"/>
      <c r="AT568" s="3"/>
      <c r="AU568" s="3"/>
      <c r="AV568" s="3"/>
    </row>
    <row r="569" spans="1:48" ht="41.45" customHeight="1" x14ac:dyDescent="0.25">
      <c r="A569" s="62" t="s">
        <v>523</v>
      </c>
      <c r="C569" s="63"/>
      <c r="D569" s="63"/>
      <c r="E569" s="64"/>
      <c r="F569" s="66"/>
      <c r="G569" s="100" t="s">
        <v>12579</v>
      </c>
      <c r="H569" s="63"/>
      <c r="I569" s="67"/>
      <c r="J569" s="68"/>
      <c r="K569" s="68"/>
      <c r="L569" s="67" t="s">
        <v>16732</v>
      </c>
      <c r="M569" s="71"/>
      <c r="N569" s="72">
        <v>3328.212890625</v>
      </c>
      <c r="O569" s="72">
        <v>1302.3779296875</v>
      </c>
      <c r="P569" s="73"/>
      <c r="Q569" s="74"/>
      <c r="R569" s="74"/>
      <c r="S569" s="84"/>
      <c r="T569" s="84"/>
      <c r="U569" s="84"/>
      <c r="V569" s="84"/>
      <c r="W569" s="50"/>
      <c r="X569" s="50"/>
      <c r="Y569" s="50"/>
      <c r="Z569" s="50"/>
      <c r="AA569" s="49"/>
      <c r="AB569" s="69">
        <v>569</v>
      </c>
      <c r="AC56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69" s="70"/>
      <c r="AE569" s="76">
        <v>324</v>
      </c>
      <c r="AF569" s="76">
        <v>68</v>
      </c>
      <c r="AG569" s="76">
        <v>12087</v>
      </c>
      <c r="AH569" s="76">
        <v>319</v>
      </c>
      <c r="AI569" s="76"/>
      <c r="AJ569" s="76" t="s">
        <v>9017</v>
      </c>
      <c r="AK569" s="76" t="s">
        <v>10653</v>
      </c>
      <c r="AL569" s="82" t="s">
        <v>11544</v>
      </c>
      <c r="AM569" s="76"/>
      <c r="AN569" s="78">
        <v>43348.657094907408</v>
      </c>
      <c r="AO569" s="76" t="s">
        <v>14075</v>
      </c>
      <c r="AP569" s="82" t="s">
        <v>14642</v>
      </c>
      <c r="AQ569" s="76" t="s">
        <v>66</v>
      </c>
      <c r="AR569" s="2"/>
      <c r="AS569" s="3"/>
      <c r="AT569" s="3"/>
      <c r="AU569" s="3"/>
      <c r="AV569" s="3"/>
    </row>
    <row r="570" spans="1:48" ht="41.45" customHeight="1" x14ac:dyDescent="0.25">
      <c r="A570" s="62" t="s">
        <v>524</v>
      </c>
      <c r="C570" s="63"/>
      <c r="D570" s="63"/>
      <c r="E570" s="64"/>
      <c r="F570" s="66"/>
      <c r="G570" s="100" t="s">
        <v>12580</v>
      </c>
      <c r="H570" s="63"/>
      <c r="I570" s="67"/>
      <c r="J570" s="68"/>
      <c r="K570" s="68"/>
      <c r="L570" s="67" t="s">
        <v>16733</v>
      </c>
      <c r="M570" s="71"/>
      <c r="N570" s="72">
        <v>730.280517578125</v>
      </c>
      <c r="O570" s="72">
        <v>3072.384033203125</v>
      </c>
      <c r="P570" s="73"/>
      <c r="Q570" s="74"/>
      <c r="R570" s="74"/>
      <c r="S570" s="84"/>
      <c r="T570" s="84"/>
      <c r="U570" s="84"/>
      <c r="V570" s="84"/>
      <c r="W570" s="50"/>
      <c r="X570" s="50"/>
      <c r="Y570" s="50"/>
      <c r="Z570" s="50"/>
      <c r="AA570" s="49"/>
      <c r="AB570" s="69">
        <v>570</v>
      </c>
      <c r="AC57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70" s="70"/>
      <c r="AE570" s="76">
        <v>492</v>
      </c>
      <c r="AF570" s="76">
        <v>54</v>
      </c>
      <c r="AG570" s="76">
        <v>1084</v>
      </c>
      <c r="AH570" s="76">
        <v>398</v>
      </c>
      <c r="AI570" s="76"/>
      <c r="AJ570" s="76" t="s">
        <v>9018</v>
      </c>
      <c r="AK570" s="76" t="s">
        <v>10654</v>
      </c>
      <c r="AL570" s="82" t="s">
        <v>11545</v>
      </c>
      <c r="AM570" s="76"/>
      <c r="AN570" s="78">
        <v>43889.380150462966</v>
      </c>
      <c r="AO570" s="76" t="s">
        <v>14075</v>
      </c>
      <c r="AP570" s="82" t="s">
        <v>14643</v>
      </c>
      <c r="AQ570" s="76" t="s">
        <v>66</v>
      </c>
      <c r="AR570" s="2"/>
      <c r="AS570" s="3"/>
      <c r="AT570" s="3"/>
      <c r="AU570" s="3"/>
      <c r="AV570" s="3"/>
    </row>
    <row r="571" spans="1:48" ht="41.45" customHeight="1" x14ac:dyDescent="0.25">
      <c r="A571" s="62" t="s">
        <v>525</v>
      </c>
      <c r="C571" s="63"/>
      <c r="D571" s="63"/>
      <c r="E571" s="64"/>
      <c r="F571" s="66"/>
      <c r="G571" s="100" t="s">
        <v>12581</v>
      </c>
      <c r="H571" s="63"/>
      <c r="I571" s="67"/>
      <c r="J571" s="68"/>
      <c r="K571" s="68"/>
      <c r="L571" s="67" t="s">
        <v>16734</v>
      </c>
      <c r="M571" s="71"/>
      <c r="N571" s="72">
        <v>1751.494873046875</v>
      </c>
      <c r="O571" s="72">
        <v>7892.4921875</v>
      </c>
      <c r="P571" s="73"/>
      <c r="Q571" s="74"/>
      <c r="R571" s="74"/>
      <c r="S571" s="84"/>
      <c r="T571" s="84"/>
      <c r="U571" s="84"/>
      <c r="V571" s="84"/>
      <c r="W571" s="50"/>
      <c r="X571" s="50"/>
      <c r="Y571" s="50"/>
      <c r="Z571" s="50"/>
      <c r="AA571" s="49"/>
      <c r="AB571" s="69">
        <v>571</v>
      </c>
      <c r="AC57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71" s="70"/>
      <c r="AE571" s="76">
        <v>1072</v>
      </c>
      <c r="AF571" s="76">
        <v>234</v>
      </c>
      <c r="AG571" s="76">
        <v>33450</v>
      </c>
      <c r="AH571" s="76">
        <v>76</v>
      </c>
      <c r="AI571" s="76"/>
      <c r="AJ571" s="76" t="s">
        <v>9019</v>
      </c>
      <c r="AK571" s="76"/>
      <c r="AL571" s="76"/>
      <c r="AM571" s="76"/>
      <c r="AN571" s="78">
        <v>41306.006180555552</v>
      </c>
      <c r="AO571" s="76" t="s">
        <v>14075</v>
      </c>
      <c r="AP571" s="82" t="s">
        <v>14644</v>
      </c>
      <c r="AQ571" s="76" t="s">
        <v>66</v>
      </c>
      <c r="AR571" s="2"/>
      <c r="AS571" s="3"/>
      <c r="AT571" s="3"/>
      <c r="AU571" s="3"/>
      <c r="AV571" s="3"/>
    </row>
    <row r="572" spans="1:48" ht="41.45" customHeight="1" x14ac:dyDescent="0.25">
      <c r="A572" s="62" t="s">
        <v>526</v>
      </c>
      <c r="C572" s="63"/>
      <c r="D572" s="63"/>
      <c r="E572" s="64"/>
      <c r="F572" s="66"/>
      <c r="G572" s="100" t="s">
        <v>12582</v>
      </c>
      <c r="H572" s="63"/>
      <c r="I572" s="67"/>
      <c r="J572" s="68"/>
      <c r="K572" s="68"/>
      <c r="L572" s="67" t="s">
        <v>16735</v>
      </c>
      <c r="M572" s="71"/>
      <c r="N572" s="72">
        <v>1294.58740234375</v>
      </c>
      <c r="O572" s="72">
        <v>6508.04296875</v>
      </c>
      <c r="P572" s="73"/>
      <c r="Q572" s="74"/>
      <c r="R572" s="74"/>
      <c r="S572" s="84"/>
      <c r="T572" s="84"/>
      <c r="U572" s="84"/>
      <c r="V572" s="84"/>
      <c r="W572" s="50"/>
      <c r="X572" s="50"/>
      <c r="Y572" s="50"/>
      <c r="Z572" s="50"/>
      <c r="AA572" s="49"/>
      <c r="AB572" s="69">
        <v>572</v>
      </c>
      <c r="AC57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72" s="70"/>
      <c r="AE572" s="76">
        <v>1062</v>
      </c>
      <c r="AF572" s="76">
        <v>923</v>
      </c>
      <c r="AG572" s="76">
        <v>3963</v>
      </c>
      <c r="AH572" s="76">
        <v>81547</v>
      </c>
      <c r="AI572" s="76"/>
      <c r="AJ572" s="76" t="s">
        <v>9020</v>
      </c>
      <c r="AK572" s="76"/>
      <c r="AL572" s="76"/>
      <c r="AM572" s="76"/>
      <c r="AN572" s="78">
        <v>42314.316111111111</v>
      </c>
      <c r="AO572" s="76" t="s">
        <v>14075</v>
      </c>
      <c r="AP572" s="82" t="s">
        <v>14645</v>
      </c>
      <c r="AQ572" s="76" t="s">
        <v>66</v>
      </c>
      <c r="AR572" s="2"/>
      <c r="AS572" s="3"/>
      <c r="AT572" s="3"/>
      <c r="AU572" s="3"/>
      <c r="AV572" s="3"/>
    </row>
    <row r="573" spans="1:48" ht="41.45" customHeight="1" x14ac:dyDescent="0.25">
      <c r="A573" s="62" t="s">
        <v>1878</v>
      </c>
      <c r="C573" s="63"/>
      <c r="D573" s="63"/>
      <c r="E573" s="64"/>
      <c r="F573" s="66"/>
      <c r="G573" s="100" t="s">
        <v>12583</v>
      </c>
      <c r="H573" s="63"/>
      <c r="I573" s="67"/>
      <c r="J573" s="68"/>
      <c r="K573" s="68"/>
      <c r="L573" s="67" t="s">
        <v>16736</v>
      </c>
      <c r="M573" s="71"/>
      <c r="N573" s="72">
        <v>4535.73095703125</v>
      </c>
      <c r="O573" s="72">
        <v>4741.58349609375</v>
      </c>
      <c r="P573" s="73"/>
      <c r="Q573" s="74"/>
      <c r="R573" s="74"/>
      <c r="S573" s="84"/>
      <c r="T573" s="84"/>
      <c r="U573" s="84"/>
      <c r="V573" s="84"/>
      <c r="W573" s="50"/>
      <c r="X573" s="50"/>
      <c r="Y573" s="50"/>
      <c r="Z573" s="50"/>
      <c r="AA573" s="49"/>
      <c r="AB573" s="69">
        <v>573</v>
      </c>
      <c r="AC57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73" s="70"/>
      <c r="AE573" s="76">
        <v>595</v>
      </c>
      <c r="AF573" s="76">
        <v>1077</v>
      </c>
      <c r="AG573" s="76">
        <v>67232</v>
      </c>
      <c r="AH573" s="76">
        <v>228157</v>
      </c>
      <c r="AI573" s="76"/>
      <c r="AJ573" s="76" t="s">
        <v>9021</v>
      </c>
      <c r="AK573" s="76"/>
      <c r="AL573" s="76"/>
      <c r="AM573" s="76"/>
      <c r="AN573" s="78">
        <v>42071.373900462961</v>
      </c>
      <c r="AO573" s="76" t="s">
        <v>14075</v>
      </c>
      <c r="AP573" s="82" t="s">
        <v>14646</v>
      </c>
      <c r="AQ573" s="76" t="s">
        <v>65</v>
      </c>
      <c r="AR573" s="2"/>
      <c r="AS573" s="3"/>
      <c r="AT573" s="3"/>
      <c r="AU573" s="3"/>
      <c r="AV573" s="3"/>
    </row>
    <row r="574" spans="1:48" ht="41.45" customHeight="1" x14ac:dyDescent="0.25">
      <c r="A574" s="62" t="s">
        <v>527</v>
      </c>
      <c r="C574" s="63"/>
      <c r="D574" s="63"/>
      <c r="E574" s="64"/>
      <c r="F574" s="66"/>
      <c r="G574" s="100" t="s">
        <v>12584</v>
      </c>
      <c r="H574" s="63"/>
      <c r="I574" s="67"/>
      <c r="J574" s="68"/>
      <c r="K574" s="68"/>
      <c r="L574" s="67" t="s">
        <v>16737</v>
      </c>
      <c r="M574" s="71"/>
      <c r="N574" s="72">
        <v>4010.08935546875</v>
      </c>
      <c r="O574" s="72">
        <v>4914.46826171875</v>
      </c>
      <c r="P574" s="73"/>
      <c r="Q574" s="74"/>
      <c r="R574" s="74"/>
      <c r="S574" s="84"/>
      <c r="T574" s="84"/>
      <c r="U574" s="84"/>
      <c r="V574" s="84"/>
      <c r="W574" s="50"/>
      <c r="X574" s="50"/>
      <c r="Y574" s="50"/>
      <c r="Z574" s="50"/>
      <c r="AA574" s="49"/>
      <c r="AB574" s="69">
        <v>574</v>
      </c>
      <c r="AC57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74" s="70"/>
      <c r="AE574" s="76">
        <v>3161</v>
      </c>
      <c r="AF574" s="76">
        <v>106</v>
      </c>
      <c r="AG574" s="76">
        <v>4237</v>
      </c>
      <c r="AH574" s="76">
        <v>2726</v>
      </c>
      <c r="AI574" s="76"/>
      <c r="AJ574" s="76"/>
      <c r="AK574" s="76"/>
      <c r="AL574" s="76"/>
      <c r="AM574" s="76"/>
      <c r="AN574" s="78">
        <v>43110.776759259257</v>
      </c>
      <c r="AO574" s="76" t="s">
        <v>14075</v>
      </c>
      <c r="AP574" s="82" t="s">
        <v>14647</v>
      </c>
      <c r="AQ574" s="76" t="s">
        <v>66</v>
      </c>
      <c r="AR574" s="2"/>
      <c r="AS574" s="3"/>
      <c r="AT574" s="3"/>
      <c r="AU574" s="3"/>
      <c r="AV574" s="3"/>
    </row>
    <row r="575" spans="1:48" ht="41.45" customHeight="1" x14ac:dyDescent="0.25">
      <c r="A575" s="62" t="s">
        <v>528</v>
      </c>
      <c r="C575" s="63"/>
      <c r="D575" s="63"/>
      <c r="E575" s="64"/>
      <c r="F575" s="66"/>
      <c r="G575" s="100" t="s">
        <v>12585</v>
      </c>
      <c r="H575" s="63"/>
      <c r="I575" s="67"/>
      <c r="J575" s="68"/>
      <c r="K575" s="68"/>
      <c r="L575" s="67" t="s">
        <v>16738</v>
      </c>
      <c r="M575" s="71"/>
      <c r="N575" s="72">
        <v>5296.15771484375</v>
      </c>
      <c r="O575" s="72">
        <v>8621.3662109375</v>
      </c>
      <c r="P575" s="73"/>
      <c r="Q575" s="74"/>
      <c r="R575" s="74"/>
      <c r="S575" s="84"/>
      <c r="T575" s="84"/>
      <c r="U575" s="84"/>
      <c r="V575" s="84"/>
      <c r="W575" s="50"/>
      <c r="X575" s="50"/>
      <c r="Y575" s="50"/>
      <c r="Z575" s="50"/>
      <c r="AA575" s="49"/>
      <c r="AB575" s="69">
        <v>575</v>
      </c>
      <c r="AC57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75" s="70"/>
      <c r="AE575" s="76">
        <v>320</v>
      </c>
      <c r="AF575" s="76">
        <v>581</v>
      </c>
      <c r="AG575" s="76">
        <v>6103</v>
      </c>
      <c r="AH575" s="76">
        <v>41</v>
      </c>
      <c r="AI575" s="76"/>
      <c r="AJ575" s="76" t="s">
        <v>9022</v>
      </c>
      <c r="AK575" s="76"/>
      <c r="AL575" s="76"/>
      <c r="AM575" s="76"/>
      <c r="AN575" s="78">
        <v>42493.799212962964</v>
      </c>
      <c r="AO575" s="76" t="s">
        <v>14075</v>
      </c>
      <c r="AP575" s="82" t="s">
        <v>14648</v>
      </c>
      <c r="AQ575" s="76" t="s">
        <v>66</v>
      </c>
      <c r="AR575" s="2"/>
      <c r="AS575" s="3"/>
      <c r="AT575" s="3"/>
      <c r="AU575" s="3"/>
      <c r="AV575" s="3"/>
    </row>
    <row r="576" spans="1:48" ht="41.45" customHeight="1" x14ac:dyDescent="0.25">
      <c r="A576" s="62" t="s">
        <v>529</v>
      </c>
      <c r="C576" s="63"/>
      <c r="D576" s="63"/>
      <c r="E576" s="64"/>
      <c r="F576" s="66"/>
      <c r="G576" s="100" t="s">
        <v>12586</v>
      </c>
      <c r="H576" s="63"/>
      <c r="I576" s="67"/>
      <c r="J576" s="68"/>
      <c r="K576" s="68"/>
      <c r="L576" s="67" t="s">
        <v>16739</v>
      </c>
      <c r="M576" s="71"/>
      <c r="N576" s="72">
        <v>4763.00634765625</v>
      </c>
      <c r="O576" s="72">
        <v>9460.193359375</v>
      </c>
      <c r="P576" s="73"/>
      <c r="Q576" s="74"/>
      <c r="R576" s="74"/>
      <c r="S576" s="84"/>
      <c r="T576" s="84"/>
      <c r="U576" s="84"/>
      <c r="V576" s="84"/>
      <c r="W576" s="50"/>
      <c r="X576" s="50"/>
      <c r="Y576" s="50"/>
      <c r="Z576" s="50"/>
      <c r="AA576" s="49"/>
      <c r="AB576" s="69">
        <v>576</v>
      </c>
      <c r="AC57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76" s="70"/>
      <c r="AE576" s="76">
        <v>262</v>
      </c>
      <c r="AF576" s="76">
        <v>196</v>
      </c>
      <c r="AG576" s="76">
        <v>3297</v>
      </c>
      <c r="AH576" s="76">
        <v>127</v>
      </c>
      <c r="AI576" s="76"/>
      <c r="AJ576" s="76" t="s">
        <v>9023</v>
      </c>
      <c r="AK576" s="76"/>
      <c r="AL576" s="82" t="s">
        <v>11546</v>
      </c>
      <c r="AM576" s="76"/>
      <c r="AN576" s="78">
        <v>44351.437488425923</v>
      </c>
      <c r="AO576" s="76" t="s">
        <v>14075</v>
      </c>
      <c r="AP576" s="82" t="s">
        <v>14649</v>
      </c>
      <c r="AQ576" s="76" t="s">
        <v>66</v>
      </c>
      <c r="AR576" s="2"/>
      <c r="AS576" s="3"/>
      <c r="AT576" s="3"/>
      <c r="AU576" s="3"/>
      <c r="AV576" s="3"/>
    </row>
    <row r="577" spans="1:48" ht="41.45" customHeight="1" x14ac:dyDescent="0.25">
      <c r="A577" s="62" t="s">
        <v>530</v>
      </c>
      <c r="C577" s="63"/>
      <c r="D577" s="63"/>
      <c r="E577" s="64"/>
      <c r="F577" s="66"/>
      <c r="G577" s="100" t="s">
        <v>12587</v>
      </c>
      <c r="H577" s="63"/>
      <c r="I577" s="67"/>
      <c r="J577" s="68"/>
      <c r="K577" s="68"/>
      <c r="L577" s="67" t="s">
        <v>16740</v>
      </c>
      <c r="M577" s="71"/>
      <c r="N577" s="72">
        <v>7860.0546875</v>
      </c>
      <c r="O577" s="72">
        <v>888.957763671875</v>
      </c>
      <c r="P577" s="73"/>
      <c r="Q577" s="74"/>
      <c r="R577" s="74"/>
      <c r="S577" s="84"/>
      <c r="T577" s="84"/>
      <c r="U577" s="84"/>
      <c r="V577" s="84"/>
      <c r="W577" s="50"/>
      <c r="X577" s="50"/>
      <c r="Y577" s="50"/>
      <c r="Z577" s="50"/>
      <c r="AA577" s="49"/>
      <c r="AB577" s="69">
        <v>577</v>
      </c>
      <c r="AC57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77" s="70"/>
      <c r="AE577" s="76">
        <v>527</v>
      </c>
      <c r="AF577" s="76">
        <v>81</v>
      </c>
      <c r="AG577" s="76">
        <v>24293</v>
      </c>
      <c r="AH577" s="76">
        <v>35158</v>
      </c>
      <c r="AI577" s="76"/>
      <c r="AJ577" s="76" t="s">
        <v>9024</v>
      </c>
      <c r="AK577" s="76" t="s">
        <v>10655</v>
      </c>
      <c r="AL577" s="82" t="s">
        <v>11547</v>
      </c>
      <c r="AM577" s="76"/>
      <c r="AN577" s="78">
        <v>43373.000300925924</v>
      </c>
      <c r="AO577" s="76" t="s">
        <v>14075</v>
      </c>
      <c r="AP577" s="82" t="s">
        <v>14650</v>
      </c>
      <c r="AQ577" s="76" t="s">
        <v>66</v>
      </c>
      <c r="AR577" s="2"/>
      <c r="AS577" s="3"/>
      <c r="AT577" s="3"/>
      <c r="AU577" s="3"/>
      <c r="AV577" s="3"/>
    </row>
    <row r="578" spans="1:48" ht="41.45" customHeight="1" x14ac:dyDescent="0.25">
      <c r="A578" s="62" t="s">
        <v>531</v>
      </c>
      <c r="C578" s="63"/>
      <c r="D578" s="63"/>
      <c r="E578" s="64"/>
      <c r="F578" s="66"/>
      <c r="G578" s="100" t="s">
        <v>12588</v>
      </c>
      <c r="H578" s="63"/>
      <c r="I578" s="67"/>
      <c r="J578" s="68"/>
      <c r="K578" s="68"/>
      <c r="L578" s="67" t="s">
        <v>16741</v>
      </c>
      <c r="M578" s="71"/>
      <c r="N578" s="72">
        <v>6863.2744140625</v>
      </c>
      <c r="O578" s="72">
        <v>5792.06298828125</v>
      </c>
      <c r="P578" s="73"/>
      <c r="Q578" s="74"/>
      <c r="R578" s="74"/>
      <c r="S578" s="84"/>
      <c r="T578" s="84"/>
      <c r="U578" s="84"/>
      <c r="V578" s="84"/>
      <c r="W578" s="50"/>
      <c r="X578" s="50"/>
      <c r="Y578" s="50"/>
      <c r="Z578" s="50"/>
      <c r="AA578" s="49"/>
      <c r="AB578" s="69">
        <v>578</v>
      </c>
      <c r="AC57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78" s="70"/>
      <c r="AE578" s="76">
        <v>182</v>
      </c>
      <c r="AF578" s="76">
        <v>42</v>
      </c>
      <c r="AG578" s="76">
        <v>882</v>
      </c>
      <c r="AH578" s="76">
        <v>3596</v>
      </c>
      <c r="AI578" s="76"/>
      <c r="AJ578" s="76" t="s">
        <v>9025</v>
      </c>
      <c r="AK578" s="76" t="s">
        <v>10656</v>
      </c>
      <c r="AL578" s="76"/>
      <c r="AM578" s="76"/>
      <c r="AN578" s="78">
        <v>44432.874328703707</v>
      </c>
      <c r="AO578" s="76" t="s">
        <v>14075</v>
      </c>
      <c r="AP578" s="82" t="s">
        <v>14651</v>
      </c>
      <c r="AQ578" s="76" t="s">
        <v>66</v>
      </c>
      <c r="AR578" s="2"/>
      <c r="AS578" s="3"/>
      <c r="AT578" s="3"/>
      <c r="AU578" s="3"/>
      <c r="AV578" s="3"/>
    </row>
    <row r="579" spans="1:48" ht="41.45" customHeight="1" x14ac:dyDescent="0.25">
      <c r="A579" s="62" t="s">
        <v>532</v>
      </c>
      <c r="C579" s="63"/>
      <c r="D579" s="63"/>
      <c r="E579" s="64"/>
      <c r="F579" s="66"/>
      <c r="G579" s="100" t="s">
        <v>12589</v>
      </c>
      <c r="H579" s="63"/>
      <c r="I579" s="67"/>
      <c r="J579" s="68"/>
      <c r="K579" s="68"/>
      <c r="L579" s="67" t="s">
        <v>16742</v>
      </c>
      <c r="M579" s="71"/>
      <c r="N579" s="72">
        <v>604.7637939453125</v>
      </c>
      <c r="O579" s="72">
        <v>3636.431640625</v>
      </c>
      <c r="P579" s="73"/>
      <c r="Q579" s="74"/>
      <c r="R579" s="74"/>
      <c r="S579" s="84"/>
      <c r="T579" s="84"/>
      <c r="U579" s="84"/>
      <c r="V579" s="84"/>
      <c r="W579" s="50"/>
      <c r="X579" s="50"/>
      <c r="Y579" s="50"/>
      <c r="Z579" s="50"/>
      <c r="AA579" s="49"/>
      <c r="AB579" s="69">
        <v>579</v>
      </c>
      <c r="AC57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79" s="70"/>
      <c r="AE579" s="76">
        <v>1071</v>
      </c>
      <c r="AF579" s="76">
        <v>656</v>
      </c>
      <c r="AG579" s="76">
        <v>69993</v>
      </c>
      <c r="AH579" s="76">
        <v>200855</v>
      </c>
      <c r="AI579" s="76"/>
      <c r="AJ579" s="76" t="s">
        <v>9026</v>
      </c>
      <c r="AK579" s="76" t="s">
        <v>10657</v>
      </c>
      <c r="AL579" s="76"/>
      <c r="AM579" s="76"/>
      <c r="AN579" s="78">
        <v>43303.47755787037</v>
      </c>
      <c r="AO579" s="76" t="s">
        <v>14075</v>
      </c>
      <c r="AP579" s="82" t="s">
        <v>14652</v>
      </c>
      <c r="AQ579" s="76" t="s">
        <v>66</v>
      </c>
      <c r="AR579" s="2"/>
      <c r="AS579" s="3"/>
      <c r="AT579" s="3"/>
      <c r="AU579" s="3"/>
      <c r="AV579" s="3"/>
    </row>
    <row r="580" spans="1:48" ht="41.45" customHeight="1" x14ac:dyDescent="0.25">
      <c r="A580" s="62" t="s">
        <v>533</v>
      </c>
      <c r="C580" s="63"/>
      <c r="D580" s="63"/>
      <c r="E580" s="64"/>
      <c r="F580" s="66"/>
      <c r="G580" s="100" t="s">
        <v>12590</v>
      </c>
      <c r="H580" s="63"/>
      <c r="I580" s="67"/>
      <c r="J580" s="68"/>
      <c r="K580" s="68"/>
      <c r="L580" s="67" t="s">
        <v>16743</v>
      </c>
      <c r="M580" s="71"/>
      <c r="N580" s="72">
        <v>8744.65234375</v>
      </c>
      <c r="O580" s="72">
        <v>7226.14892578125</v>
      </c>
      <c r="P580" s="73"/>
      <c r="Q580" s="74"/>
      <c r="R580" s="74"/>
      <c r="S580" s="84"/>
      <c r="T580" s="84"/>
      <c r="U580" s="84"/>
      <c r="V580" s="84"/>
      <c r="W580" s="50"/>
      <c r="X580" s="50"/>
      <c r="Y580" s="50"/>
      <c r="Z580" s="50"/>
      <c r="AA580" s="49"/>
      <c r="AB580" s="69">
        <v>580</v>
      </c>
      <c r="AC58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80" s="70"/>
      <c r="AE580" s="76">
        <v>375</v>
      </c>
      <c r="AF580" s="76">
        <v>261</v>
      </c>
      <c r="AG580" s="76">
        <v>36072</v>
      </c>
      <c r="AH580" s="76">
        <v>64247</v>
      </c>
      <c r="AI580" s="76"/>
      <c r="AJ580" s="76" t="s">
        <v>9027</v>
      </c>
      <c r="AK580" s="76"/>
      <c r="AL580" s="82" t="s">
        <v>11548</v>
      </c>
      <c r="AM580" s="76"/>
      <c r="AN580" s="78">
        <v>42170.895138888889</v>
      </c>
      <c r="AO580" s="76" t="s">
        <v>14075</v>
      </c>
      <c r="AP580" s="82" t="s">
        <v>14653</v>
      </c>
      <c r="AQ580" s="76" t="s">
        <v>66</v>
      </c>
      <c r="AR580" s="2"/>
      <c r="AS580" s="3"/>
      <c r="AT580" s="3"/>
      <c r="AU580" s="3"/>
      <c r="AV580" s="3"/>
    </row>
    <row r="581" spans="1:48" ht="41.45" customHeight="1" x14ac:dyDescent="0.25">
      <c r="A581" s="62" t="s">
        <v>1879</v>
      </c>
      <c r="C581" s="63"/>
      <c r="D581" s="63"/>
      <c r="E581" s="64"/>
      <c r="F581" s="66"/>
      <c r="G581" s="100" t="s">
        <v>12591</v>
      </c>
      <c r="H581" s="63"/>
      <c r="I581" s="67"/>
      <c r="J581" s="68"/>
      <c r="K581" s="68"/>
      <c r="L581" s="67" t="s">
        <v>16744</v>
      </c>
      <c r="M581" s="71"/>
      <c r="N581" s="72">
        <v>8806.9541015625</v>
      </c>
      <c r="O581" s="72">
        <v>4933.87353515625</v>
      </c>
      <c r="P581" s="73"/>
      <c r="Q581" s="74"/>
      <c r="R581" s="74"/>
      <c r="S581" s="84"/>
      <c r="T581" s="84"/>
      <c r="U581" s="84"/>
      <c r="V581" s="84"/>
      <c r="W581" s="50"/>
      <c r="X581" s="50"/>
      <c r="Y581" s="50"/>
      <c r="Z581" s="50"/>
      <c r="AA581" s="49"/>
      <c r="AB581" s="69">
        <v>581</v>
      </c>
      <c r="AC58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81" s="70"/>
      <c r="AE581" s="76">
        <v>184</v>
      </c>
      <c r="AF581" s="76">
        <v>31074</v>
      </c>
      <c r="AG581" s="76">
        <v>48681</v>
      </c>
      <c r="AH581" s="76">
        <v>8823</v>
      </c>
      <c r="AI581" s="76"/>
      <c r="AJ581" s="76" t="s">
        <v>9028</v>
      </c>
      <c r="AK581" s="76" t="s">
        <v>10658</v>
      </c>
      <c r="AL581" s="82" t="s">
        <v>11549</v>
      </c>
      <c r="AM581" s="76"/>
      <c r="AN581" s="78">
        <v>42340.478113425925</v>
      </c>
      <c r="AO581" s="76" t="s">
        <v>14075</v>
      </c>
      <c r="AP581" s="82" t="s">
        <v>14654</v>
      </c>
      <c r="AQ581" s="76" t="s">
        <v>65</v>
      </c>
      <c r="AR581" s="2"/>
      <c r="AS581" s="3"/>
      <c r="AT581" s="3"/>
      <c r="AU581" s="3"/>
      <c r="AV581" s="3"/>
    </row>
    <row r="582" spans="1:48" ht="41.45" customHeight="1" x14ac:dyDescent="0.25">
      <c r="A582" s="62" t="s">
        <v>534</v>
      </c>
      <c r="C582" s="63"/>
      <c r="D582" s="63"/>
      <c r="E582" s="64"/>
      <c r="F582" s="66"/>
      <c r="G582" s="100" t="s">
        <v>12592</v>
      </c>
      <c r="H582" s="63"/>
      <c r="I582" s="67"/>
      <c r="J582" s="68"/>
      <c r="K582" s="68"/>
      <c r="L582" s="67" t="s">
        <v>16745</v>
      </c>
      <c r="M582" s="71"/>
      <c r="N582" s="72">
        <v>1835.541748046875</v>
      </c>
      <c r="O582" s="72">
        <v>7837.16162109375</v>
      </c>
      <c r="P582" s="73"/>
      <c r="Q582" s="74"/>
      <c r="R582" s="74"/>
      <c r="S582" s="84"/>
      <c r="T582" s="84"/>
      <c r="U582" s="84"/>
      <c r="V582" s="84"/>
      <c r="W582" s="50"/>
      <c r="X582" s="50"/>
      <c r="Y582" s="50"/>
      <c r="Z582" s="50"/>
      <c r="AA582" s="49"/>
      <c r="AB582" s="69">
        <v>582</v>
      </c>
      <c r="AC58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82" s="70"/>
      <c r="AE582" s="76">
        <v>104</v>
      </c>
      <c r="AF582" s="76">
        <v>51</v>
      </c>
      <c r="AG582" s="76">
        <v>1038</v>
      </c>
      <c r="AH582" s="76">
        <v>718</v>
      </c>
      <c r="AI582" s="76"/>
      <c r="AJ582" s="76" t="s">
        <v>9029</v>
      </c>
      <c r="AK582" s="76"/>
      <c r="AL582" s="76"/>
      <c r="AM582" s="76"/>
      <c r="AN582" s="78">
        <v>44350.151030092595</v>
      </c>
      <c r="AO582" s="76" t="s">
        <v>14075</v>
      </c>
      <c r="AP582" s="82" t="s">
        <v>14655</v>
      </c>
      <c r="AQ582" s="76" t="s">
        <v>66</v>
      </c>
      <c r="AR582" s="2"/>
      <c r="AS582" s="3"/>
      <c r="AT582" s="3"/>
      <c r="AU582" s="3"/>
      <c r="AV582" s="3"/>
    </row>
    <row r="583" spans="1:48" ht="41.45" customHeight="1" x14ac:dyDescent="0.25">
      <c r="A583" s="62" t="s">
        <v>535</v>
      </c>
      <c r="C583" s="63"/>
      <c r="D583" s="63"/>
      <c r="E583" s="64"/>
      <c r="F583" s="66"/>
      <c r="G583" s="100" t="s">
        <v>12593</v>
      </c>
      <c r="H583" s="63"/>
      <c r="I583" s="67"/>
      <c r="J583" s="68"/>
      <c r="K583" s="68"/>
      <c r="L583" s="67" t="s">
        <v>16746</v>
      </c>
      <c r="M583" s="71"/>
      <c r="N583" s="72">
        <v>3273.322998046875</v>
      </c>
      <c r="O583" s="72">
        <v>5777.79345703125</v>
      </c>
      <c r="P583" s="73"/>
      <c r="Q583" s="74"/>
      <c r="R583" s="74"/>
      <c r="S583" s="84"/>
      <c r="T583" s="84"/>
      <c r="U583" s="84"/>
      <c r="V583" s="84"/>
      <c r="W583" s="50"/>
      <c r="X583" s="50"/>
      <c r="Y583" s="50"/>
      <c r="Z583" s="50"/>
      <c r="AA583" s="49"/>
      <c r="AB583" s="69">
        <v>583</v>
      </c>
      <c r="AC58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83" s="70"/>
      <c r="AE583" s="76">
        <v>674</v>
      </c>
      <c r="AF583" s="76">
        <v>366</v>
      </c>
      <c r="AG583" s="76">
        <v>13989</v>
      </c>
      <c r="AH583" s="76">
        <v>2108</v>
      </c>
      <c r="AI583" s="76"/>
      <c r="AJ583" s="76" t="s">
        <v>9030</v>
      </c>
      <c r="AK583" s="76" t="s">
        <v>10659</v>
      </c>
      <c r="AL583" s="76"/>
      <c r="AM583" s="76"/>
      <c r="AN583" s="78">
        <v>42776.496979166666</v>
      </c>
      <c r="AO583" s="76" t="s">
        <v>14075</v>
      </c>
      <c r="AP583" s="82" t="s">
        <v>14656</v>
      </c>
      <c r="AQ583" s="76" t="s">
        <v>66</v>
      </c>
      <c r="AR583" s="2"/>
      <c r="AS583" s="3"/>
      <c r="AT583" s="3"/>
      <c r="AU583" s="3"/>
      <c r="AV583" s="3"/>
    </row>
    <row r="584" spans="1:48" ht="41.45" customHeight="1" x14ac:dyDescent="0.25">
      <c r="A584" s="62" t="s">
        <v>1880</v>
      </c>
      <c r="C584" s="63"/>
      <c r="D584" s="63"/>
      <c r="E584" s="64"/>
      <c r="F584" s="66"/>
      <c r="G584" s="100" t="s">
        <v>12594</v>
      </c>
      <c r="H584" s="63"/>
      <c r="I584" s="67"/>
      <c r="J584" s="68"/>
      <c r="K584" s="68"/>
      <c r="L584" s="67" t="s">
        <v>16747</v>
      </c>
      <c r="M584" s="71"/>
      <c r="N584" s="72">
        <v>628.96142578125</v>
      </c>
      <c r="O584" s="72">
        <v>8272.1220703125</v>
      </c>
      <c r="P584" s="73"/>
      <c r="Q584" s="74"/>
      <c r="R584" s="74"/>
      <c r="S584" s="84"/>
      <c r="T584" s="84"/>
      <c r="U584" s="84"/>
      <c r="V584" s="84"/>
      <c r="W584" s="50"/>
      <c r="X584" s="50"/>
      <c r="Y584" s="50"/>
      <c r="Z584" s="50"/>
      <c r="AA584" s="49"/>
      <c r="AB584" s="69">
        <v>584</v>
      </c>
      <c r="AC58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84" s="70"/>
      <c r="AE584" s="76">
        <v>131</v>
      </c>
      <c r="AF584" s="76">
        <v>434950</v>
      </c>
      <c r="AG584" s="76">
        <v>51916</v>
      </c>
      <c r="AH584" s="76">
        <v>390</v>
      </c>
      <c r="AI584" s="76"/>
      <c r="AJ584" s="76" t="s">
        <v>9031</v>
      </c>
      <c r="AK584" s="76" t="s">
        <v>10660</v>
      </c>
      <c r="AL584" s="82" t="s">
        <v>11550</v>
      </c>
      <c r="AM584" s="76"/>
      <c r="AN584" s="78">
        <v>41059.309270833335</v>
      </c>
      <c r="AO584" s="76" t="s">
        <v>14075</v>
      </c>
      <c r="AP584" s="82" t="s">
        <v>14657</v>
      </c>
      <c r="AQ584" s="76" t="s">
        <v>65</v>
      </c>
      <c r="AR584" s="2"/>
      <c r="AS584" s="3"/>
      <c r="AT584" s="3"/>
      <c r="AU584" s="3"/>
      <c r="AV584" s="3"/>
    </row>
    <row r="585" spans="1:48" ht="41.45" customHeight="1" x14ac:dyDescent="0.25">
      <c r="A585" s="62" t="s">
        <v>1881</v>
      </c>
      <c r="C585" s="63"/>
      <c r="D585" s="63"/>
      <c r="E585" s="64"/>
      <c r="F585" s="66"/>
      <c r="G585" s="100" t="s">
        <v>12595</v>
      </c>
      <c r="H585" s="63"/>
      <c r="I585" s="67"/>
      <c r="J585" s="68"/>
      <c r="K585" s="68"/>
      <c r="L585" s="67" t="s">
        <v>16748</v>
      </c>
      <c r="M585" s="71"/>
      <c r="N585" s="72">
        <v>1400.065673828125</v>
      </c>
      <c r="O585" s="72">
        <v>2917.139404296875</v>
      </c>
      <c r="P585" s="73"/>
      <c r="Q585" s="74"/>
      <c r="R585" s="74"/>
      <c r="S585" s="84"/>
      <c r="T585" s="84"/>
      <c r="U585" s="84"/>
      <c r="V585" s="84"/>
      <c r="W585" s="50"/>
      <c r="X585" s="50"/>
      <c r="Y585" s="50"/>
      <c r="Z585" s="50"/>
      <c r="AA585" s="49"/>
      <c r="AB585" s="69">
        <v>585</v>
      </c>
      <c r="AC58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85" s="70"/>
      <c r="AE585" s="76">
        <v>5909</v>
      </c>
      <c r="AF585" s="76">
        <v>10489</v>
      </c>
      <c r="AG585" s="76">
        <v>20742</v>
      </c>
      <c r="AH585" s="76">
        <v>39443</v>
      </c>
      <c r="AI585" s="76"/>
      <c r="AJ585" s="76" t="s">
        <v>9032</v>
      </c>
      <c r="AK585" s="76" t="s">
        <v>10661</v>
      </c>
      <c r="AL585" s="76"/>
      <c r="AM585" s="76"/>
      <c r="AN585" s="78">
        <v>43050.416597222225</v>
      </c>
      <c r="AO585" s="76" t="s">
        <v>14075</v>
      </c>
      <c r="AP585" s="82" t="s">
        <v>14658</v>
      </c>
      <c r="AQ585" s="76" t="s">
        <v>65</v>
      </c>
      <c r="AR585" s="2"/>
      <c r="AS585" s="3"/>
      <c r="AT585" s="3"/>
      <c r="AU585" s="3"/>
      <c r="AV585" s="3"/>
    </row>
    <row r="586" spans="1:48" ht="41.45" customHeight="1" x14ac:dyDescent="0.25">
      <c r="A586" s="62" t="s">
        <v>536</v>
      </c>
      <c r="C586" s="63"/>
      <c r="D586" s="63"/>
      <c r="E586" s="64"/>
      <c r="F586" s="66"/>
      <c r="G586" s="100" t="s">
        <v>12596</v>
      </c>
      <c r="H586" s="63"/>
      <c r="I586" s="67"/>
      <c r="J586" s="68"/>
      <c r="K586" s="68"/>
      <c r="L586" s="67" t="s">
        <v>16749</v>
      </c>
      <c r="M586" s="71"/>
      <c r="N586" s="72">
        <v>7397.2021484375</v>
      </c>
      <c r="O586" s="72">
        <v>5082.11328125</v>
      </c>
      <c r="P586" s="73"/>
      <c r="Q586" s="74"/>
      <c r="R586" s="74"/>
      <c r="S586" s="84"/>
      <c r="T586" s="84"/>
      <c r="U586" s="84"/>
      <c r="V586" s="84"/>
      <c r="W586" s="50"/>
      <c r="X586" s="50"/>
      <c r="Y586" s="50"/>
      <c r="Z586" s="50"/>
      <c r="AA586" s="49"/>
      <c r="AB586" s="69">
        <v>586</v>
      </c>
      <c r="AC58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86" s="70"/>
      <c r="AE586" s="76">
        <v>1979</v>
      </c>
      <c r="AF586" s="76">
        <v>3324</v>
      </c>
      <c r="AG586" s="76">
        <v>88756</v>
      </c>
      <c r="AH586" s="76">
        <v>10220</v>
      </c>
      <c r="AI586" s="76"/>
      <c r="AJ586" s="76" t="s">
        <v>9033</v>
      </c>
      <c r="AK586" s="76" t="s">
        <v>10662</v>
      </c>
      <c r="AL586" s="76"/>
      <c r="AM586" s="76"/>
      <c r="AN586" s="78">
        <v>41116.290034722224</v>
      </c>
      <c r="AO586" s="76" t="s">
        <v>14075</v>
      </c>
      <c r="AP586" s="82" t="s">
        <v>14659</v>
      </c>
      <c r="AQ586" s="76" t="s">
        <v>66</v>
      </c>
      <c r="AR586" s="2"/>
      <c r="AS586" s="3"/>
      <c r="AT586" s="3"/>
      <c r="AU586" s="3"/>
      <c r="AV586" s="3"/>
    </row>
    <row r="587" spans="1:48" ht="41.45" customHeight="1" x14ac:dyDescent="0.25">
      <c r="A587" s="62" t="s">
        <v>537</v>
      </c>
      <c r="C587" s="63"/>
      <c r="D587" s="63"/>
      <c r="E587" s="64"/>
      <c r="F587" s="66"/>
      <c r="G587" s="100" t="s">
        <v>12597</v>
      </c>
      <c r="H587" s="63"/>
      <c r="I587" s="67"/>
      <c r="J587" s="68"/>
      <c r="K587" s="68"/>
      <c r="L587" s="67" t="s">
        <v>16750</v>
      </c>
      <c r="M587" s="71"/>
      <c r="N587" s="72">
        <v>4235.40380859375</v>
      </c>
      <c r="O587" s="72">
        <v>2452.32421875</v>
      </c>
      <c r="P587" s="73"/>
      <c r="Q587" s="74"/>
      <c r="R587" s="74"/>
      <c r="S587" s="84"/>
      <c r="T587" s="84"/>
      <c r="U587" s="84"/>
      <c r="V587" s="84"/>
      <c r="W587" s="50"/>
      <c r="X587" s="50"/>
      <c r="Y587" s="50"/>
      <c r="Z587" s="50"/>
      <c r="AA587" s="49"/>
      <c r="AB587" s="69">
        <v>587</v>
      </c>
      <c r="AC58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87" s="70"/>
      <c r="AE587" s="76">
        <v>589</v>
      </c>
      <c r="AF587" s="76">
        <v>117</v>
      </c>
      <c r="AG587" s="76">
        <v>5794</v>
      </c>
      <c r="AH587" s="76">
        <v>13026</v>
      </c>
      <c r="AI587" s="76"/>
      <c r="AJ587" s="76" t="s">
        <v>9034</v>
      </c>
      <c r="AK587" s="76" t="s">
        <v>10663</v>
      </c>
      <c r="AL587" s="76"/>
      <c r="AM587" s="76"/>
      <c r="AN587" s="78">
        <v>39170.011678240742</v>
      </c>
      <c r="AO587" s="76" t="s">
        <v>14075</v>
      </c>
      <c r="AP587" s="82" t="s">
        <v>14660</v>
      </c>
      <c r="AQ587" s="76" t="s">
        <v>66</v>
      </c>
      <c r="AR587" s="2"/>
      <c r="AS587" s="3"/>
      <c r="AT587" s="3"/>
      <c r="AU587" s="3"/>
      <c r="AV587" s="3"/>
    </row>
    <row r="588" spans="1:48" ht="41.45" customHeight="1" x14ac:dyDescent="0.25">
      <c r="A588" s="62" t="s">
        <v>1882</v>
      </c>
      <c r="C588" s="63"/>
      <c r="D588" s="63"/>
      <c r="E588" s="64"/>
      <c r="F588" s="66"/>
      <c r="G588" s="100" t="s">
        <v>12598</v>
      </c>
      <c r="H588" s="63"/>
      <c r="I588" s="67"/>
      <c r="J588" s="68"/>
      <c r="K588" s="68"/>
      <c r="L588" s="67" t="s">
        <v>16751</v>
      </c>
      <c r="M588" s="71"/>
      <c r="N588" s="72">
        <v>3845.953369140625</v>
      </c>
      <c r="O588" s="72">
        <v>3642.535888671875</v>
      </c>
      <c r="P588" s="73"/>
      <c r="Q588" s="74"/>
      <c r="R588" s="74"/>
      <c r="S588" s="84"/>
      <c r="T588" s="84"/>
      <c r="U588" s="84"/>
      <c r="V588" s="84"/>
      <c r="W588" s="50"/>
      <c r="X588" s="50"/>
      <c r="Y588" s="50"/>
      <c r="Z588" s="50"/>
      <c r="AA588" s="49"/>
      <c r="AB588" s="69">
        <v>588</v>
      </c>
      <c r="AC58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88" s="70"/>
      <c r="AE588" s="76">
        <v>1079</v>
      </c>
      <c r="AF588" s="76">
        <v>128843</v>
      </c>
      <c r="AG588" s="76">
        <v>137881</v>
      </c>
      <c r="AH588" s="76">
        <v>28141</v>
      </c>
      <c r="AI588" s="76"/>
      <c r="AJ588" s="76" t="s">
        <v>9035</v>
      </c>
      <c r="AK588" s="76" t="s">
        <v>10664</v>
      </c>
      <c r="AL588" s="82" t="s">
        <v>11551</v>
      </c>
      <c r="AM588" s="76"/>
      <c r="AN588" s="78">
        <v>39962.586527777778</v>
      </c>
      <c r="AO588" s="76" t="s">
        <v>14075</v>
      </c>
      <c r="AP588" s="82" t="s">
        <v>14661</v>
      </c>
      <c r="AQ588" s="76" t="s">
        <v>65</v>
      </c>
      <c r="AR588" s="2"/>
      <c r="AS588" s="3"/>
      <c r="AT588" s="3"/>
      <c r="AU588" s="3"/>
      <c r="AV588" s="3"/>
    </row>
    <row r="589" spans="1:48" ht="41.45" customHeight="1" x14ac:dyDescent="0.25">
      <c r="A589" s="62" t="s">
        <v>538</v>
      </c>
      <c r="C589" s="63"/>
      <c r="D589" s="63"/>
      <c r="E589" s="64"/>
      <c r="F589" s="66"/>
      <c r="G589" s="100" t="s">
        <v>12599</v>
      </c>
      <c r="H589" s="63"/>
      <c r="I589" s="67"/>
      <c r="J589" s="68"/>
      <c r="K589" s="68"/>
      <c r="L589" s="67" t="s">
        <v>16752</v>
      </c>
      <c r="M589" s="71"/>
      <c r="N589" s="72">
        <v>5097.8740234375</v>
      </c>
      <c r="O589" s="72">
        <v>2021.73291015625</v>
      </c>
      <c r="P589" s="73"/>
      <c r="Q589" s="74"/>
      <c r="R589" s="74"/>
      <c r="S589" s="84"/>
      <c r="T589" s="84"/>
      <c r="U589" s="84"/>
      <c r="V589" s="84"/>
      <c r="W589" s="50"/>
      <c r="X589" s="50"/>
      <c r="Y589" s="50"/>
      <c r="Z589" s="50"/>
      <c r="AA589" s="49"/>
      <c r="AB589" s="69">
        <v>589</v>
      </c>
      <c r="AC58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89" s="70"/>
      <c r="AE589" s="76">
        <v>793</v>
      </c>
      <c r="AF589" s="76">
        <v>184</v>
      </c>
      <c r="AG589" s="76">
        <v>25020</v>
      </c>
      <c r="AH589" s="76">
        <v>24057</v>
      </c>
      <c r="AI589" s="76"/>
      <c r="AJ589" s="76" t="s">
        <v>9036</v>
      </c>
      <c r="AK589" s="76"/>
      <c r="AL589" s="76"/>
      <c r="AM589" s="76"/>
      <c r="AN589" s="78">
        <v>44344.939513888887</v>
      </c>
      <c r="AO589" s="76" t="s">
        <v>14075</v>
      </c>
      <c r="AP589" s="82" t="s">
        <v>14662</v>
      </c>
      <c r="AQ589" s="76" t="s">
        <v>66</v>
      </c>
      <c r="AR589" s="2"/>
      <c r="AS589" s="3"/>
      <c r="AT589" s="3"/>
      <c r="AU589" s="3"/>
      <c r="AV589" s="3"/>
    </row>
    <row r="590" spans="1:48" ht="41.45" customHeight="1" x14ac:dyDescent="0.25">
      <c r="A590" s="62" t="s">
        <v>539</v>
      </c>
      <c r="C590" s="63"/>
      <c r="D590" s="63"/>
      <c r="E590" s="64"/>
      <c r="F590" s="66"/>
      <c r="G590" s="100" t="s">
        <v>12600</v>
      </c>
      <c r="H590" s="63"/>
      <c r="I590" s="67"/>
      <c r="J590" s="68"/>
      <c r="K590" s="68"/>
      <c r="L590" s="67" t="s">
        <v>16753</v>
      </c>
      <c r="M590" s="71"/>
      <c r="N590" s="72">
        <v>2109.44384765625</v>
      </c>
      <c r="O590" s="72">
        <v>5384.91455078125</v>
      </c>
      <c r="P590" s="73"/>
      <c r="Q590" s="74"/>
      <c r="R590" s="74"/>
      <c r="S590" s="84"/>
      <c r="T590" s="84"/>
      <c r="U590" s="84"/>
      <c r="V590" s="84"/>
      <c r="W590" s="50"/>
      <c r="X590" s="50"/>
      <c r="Y590" s="50"/>
      <c r="Z590" s="50"/>
      <c r="AA590" s="49"/>
      <c r="AB590" s="69">
        <v>590</v>
      </c>
      <c r="AC59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90" s="70"/>
      <c r="AE590" s="76">
        <v>606</v>
      </c>
      <c r="AF590" s="76">
        <v>819</v>
      </c>
      <c r="AG590" s="76">
        <v>40750</v>
      </c>
      <c r="AH590" s="76">
        <v>196977</v>
      </c>
      <c r="AI590" s="76"/>
      <c r="AJ590" s="76" t="s">
        <v>9037</v>
      </c>
      <c r="AK590" s="76" t="s">
        <v>10665</v>
      </c>
      <c r="AL590" s="76"/>
      <c r="AM590" s="76"/>
      <c r="AN590" s="78">
        <v>41521.008310185185</v>
      </c>
      <c r="AO590" s="76" t="s">
        <v>14075</v>
      </c>
      <c r="AP590" s="82" t="s">
        <v>14663</v>
      </c>
      <c r="AQ590" s="76" t="s">
        <v>66</v>
      </c>
      <c r="AR590" s="2"/>
      <c r="AS590" s="3"/>
      <c r="AT590" s="3"/>
      <c r="AU590" s="3"/>
      <c r="AV590" s="3"/>
    </row>
    <row r="591" spans="1:48" ht="41.45" customHeight="1" x14ac:dyDescent="0.25">
      <c r="A591" s="62" t="s">
        <v>540</v>
      </c>
      <c r="C591" s="63"/>
      <c r="D591" s="63"/>
      <c r="E591" s="64"/>
      <c r="F591" s="66"/>
      <c r="G591" s="100" t="s">
        <v>12601</v>
      </c>
      <c r="H591" s="63"/>
      <c r="I591" s="67"/>
      <c r="J591" s="68"/>
      <c r="K591" s="68"/>
      <c r="L591" s="67" t="s">
        <v>16754</v>
      </c>
      <c r="M591" s="71"/>
      <c r="N591" s="72">
        <v>785.226318359375</v>
      </c>
      <c r="O591" s="72">
        <v>4400.720703125</v>
      </c>
      <c r="P591" s="73"/>
      <c r="Q591" s="74"/>
      <c r="R591" s="74"/>
      <c r="S591" s="84"/>
      <c r="T591" s="84"/>
      <c r="U591" s="84"/>
      <c r="V591" s="84"/>
      <c r="W591" s="50"/>
      <c r="X591" s="50"/>
      <c r="Y591" s="50"/>
      <c r="Z591" s="50"/>
      <c r="AA591" s="49"/>
      <c r="AB591" s="69">
        <v>591</v>
      </c>
      <c r="AC59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91" s="70"/>
      <c r="AE591" s="76">
        <v>0</v>
      </c>
      <c r="AF591" s="76">
        <v>3689</v>
      </c>
      <c r="AG591" s="76">
        <v>344505</v>
      </c>
      <c r="AH591" s="76">
        <v>124736</v>
      </c>
      <c r="AI591" s="76"/>
      <c r="AJ591" s="76"/>
      <c r="AK591" s="76"/>
      <c r="AL591" s="76"/>
      <c r="AM591" s="76"/>
      <c r="AN591" s="78">
        <v>44338.863553240742</v>
      </c>
      <c r="AO591" s="76" t="s">
        <v>14075</v>
      </c>
      <c r="AP591" s="82" t="s">
        <v>14664</v>
      </c>
      <c r="AQ591" s="76" t="s">
        <v>66</v>
      </c>
      <c r="AR591" s="2"/>
      <c r="AS591" s="3"/>
      <c r="AT591" s="3"/>
      <c r="AU591" s="3"/>
      <c r="AV591" s="3"/>
    </row>
    <row r="592" spans="1:48" ht="41.45" customHeight="1" x14ac:dyDescent="0.25">
      <c r="A592" s="62" t="s">
        <v>541</v>
      </c>
      <c r="C592" s="63"/>
      <c r="D592" s="63"/>
      <c r="E592" s="64"/>
      <c r="F592" s="66"/>
      <c r="G592" s="100" t="s">
        <v>12602</v>
      </c>
      <c r="H592" s="63"/>
      <c r="I592" s="67"/>
      <c r="J592" s="68"/>
      <c r="K592" s="68"/>
      <c r="L592" s="67" t="s">
        <v>16755</v>
      </c>
      <c r="M592" s="71"/>
      <c r="N592" s="72">
        <v>6597.0703125</v>
      </c>
      <c r="O592" s="72">
        <v>1388.1527099609375</v>
      </c>
      <c r="P592" s="73"/>
      <c r="Q592" s="74"/>
      <c r="R592" s="74"/>
      <c r="S592" s="84"/>
      <c r="T592" s="84"/>
      <c r="U592" s="84"/>
      <c r="V592" s="84"/>
      <c r="W592" s="50"/>
      <c r="X592" s="50"/>
      <c r="Y592" s="50"/>
      <c r="Z592" s="50"/>
      <c r="AA592" s="49"/>
      <c r="AB592" s="69">
        <v>592</v>
      </c>
      <c r="AC59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92" s="70"/>
      <c r="AE592" s="76">
        <v>582</v>
      </c>
      <c r="AF592" s="76">
        <v>294</v>
      </c>
      <c r="AG592" s="76">
        <v>58138</v>
      </c>
      <c r="AH592" s="76">
        <v>82244</v>
      </c>
      <c r="AI592" s="76"/>
      <c r="AJ592" s="76" t="s">
        <v>9038</v>
      </c>
      <c r="AK592" s="76" t="s">
        <v>10666</v>
      </c>
      <c r="AL592" s="76"/>
      <c r="AM592" s="76"/>
      <c r="AN592" s="78">
        <v>43590.890289351853</v>
      </c>
      <c r="AO592" s="76" t="s">
        <v>14075</v>
      </c>
      <c r="AP592" s="82" t="s">
        <v>14665</v>
      </c>
      <c r="AQ592" s="76" t="s">
        <v>66</v>
      </c>
      <c r="AR592" s="2"/>
      <c r="AS592" s="3"/>
      <c r="AT592" s="3"/>
      <c r="AU592" s="3"/>
      <c r="AV592" s="3"/>
    </row>
    <row r="593" spans="1:48" ht="41.45" customHeight="1" x14ac:dyDescent="0.25">
      <c r="A593" s="62" t="s">
        <v>542</v>
      </c>
      <c r="C593" s="63"/>
      <c r="D593" s="63"/>
      <c r="E593" s="64"/>
      <c r="F593" s="66"/>
      <c r="G593" s="100" t="s">
        <v>12603</v>
      </c>
      <c r="H593" s="63"/>
      <c r="I593" s="67"/>
      <c r="J593" s="68"/>
      <c r="K593" s="68"/>
      <c r="L593" s="67" t="s">
        <v>16756</v>
      </c>
      <c r="M593" s="71"/>
      <c r="N593" s="72">
        <v>1455.61376953125</v>
      </c>
      <c r="O593" s="72">
        <v>8856.4482421875</v>
      </c>
      <c r="P593" s="73"/>
      <c r="Q593" s="74"/>
      <c r="R593" s="74"/>
      <c r="S593" s="84"/>
      <c r="T593" s="84"/>
      <c r="U593" s="84"/>
      <c r="V593" s="84"/>
      <c r="W593" s="50"/>
      <c r="X593" s="50"/>
      <c r="Y593" s="50"/>
      <c r="Z593" s="50"/>
      <c r="AA593" s="49"/>
      <c r="AB593" s="69">
        <v>593</v>
      </c>
      <c r="AC59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93" s="70"/>
      <c r="AE593" s="76">
        <v>1167</v>
      </c>
      <c r="AF593" s="76">
        <v>3086</v>
      </c>
      <c r="AG593" s="76">
        <v>52655</v>
      </c>
      <c r="AH593" s="76">
        <v>21852</v>
      </c>
      <c r="AI593" s="76"/>
      <c r="AJ593" s="76"/>
      <c r="AK593" s="76" t="s">
        <v>10667</v>
      </c>
      <c r="AL593" s="82" t="s">
        <v>11552</v>
      </c>
      <c r="AM593" s="76"/>
      <c r="AN593" s="78">
        <v>42896.561273148145</v>
      </c>
      <c r="AO593" s="76" t="s">
        <v>14075</v>
      </c>
      <c r="AP593" s="82" t="s">
        <v>14666</v>
      </c>
      <c r="AQ593" s="76" t="s">
        <v>66</v>
      </c>
      <c r="AR593" s="2"/>
      <c r="AS593" s="3"/>
      <c r="AT593" s="3"/>
      <c r="AU593" s="3"/>
      <c r="AV593" s="3"/>
    </row>
    <row r="594" spans="1:48" ht="41.45" customHeight="1" x14ac:dyDescent="0.25">
      <c r="A594" s="62" t="s">
        <v>543</v>
      </c>
      <c r="C594" s="63"/>
      <c r="D594" s="63"/>
      <c r="E594" s="64"/>
      <c r="F594" s="66"/>
      <c r="G594" s="100" t="s">
        <v>12040</v>
      </c>
      <c r="H594" s="63"/>
      <c r="I594" s="67"/>
      <c r="J594" s="68"/>
      <c r="K594" s="68"/>
      <c r="L594" s="67" t="s">
        <v>16757</v>
      </c>
      <c r="M594" s="71"/>
      <c r="N594" s="72">
        <v>6278.3720703125</v>
      </c>
      <c r="O594" s="72">
        <v>5529.04931640625</v>
      </c>
      <c r="P594" s="73"/>
      <c r="Q594" s="74"/>
      <c r="R594" s="74"/>
      <c r="S594" s="84"/>
      <c r="T594" s="84"/>
      <c r="U594" s="84"/>
      <c r="V594" s="84"/>
      <c r="W594" s="50"/>
      <c r="X594" s="50"/>
      <c r="Y594" s="50"/>
      <c r="Z594" s="50"/>
      <c r="AA594" s="49"/>
      <c r="AB594" s="69">
        <v>594</v>
      </c>
      <c r="AC59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94" s="70"/>
      <c r="AE594" s="76">
        <v>2</v>
      </c>
      <c r="AF594" s="76">
        <v>0</v>
      </c>
      <c r="AG594" s="76">
        <v>145</v>
      </c>
      <c r="AH594" s="76">
        <v>5002</v>
      </c>
      <c r="AI594" s="76"/>
      <c r="AJ594" s="76"/>
      <c r="AK594" s="76"/>
      <c r="AL594" s="76"/>
      <c r="AM594" s="76"/>
      <c r="AN594" s="78">
        <v>44449.925115740742</v>
      </c>
      <c r="AO594" s="76" t="s">
        <v>14075</v>
      </c>
      <c r="AP594" s="82" t="s">
        <v>14667</v>
      </c>
      <c r="AQ594" s="76" t="s">
        <v>66</v>
      </c>
      <c r="AR594" s="2"/>
      <c r="AS594" s="3"/>
      <c r="AT594" s="3"/>
      <c r="AU594" s="3"/>
      <c r="AV594" s="3"/>
    </row>
    <row r="595" spans="1:48" ht="41.45" customHeight="1" x14ac:dyDescent="0.25">
      <c r="A595" s="62" t="s">
        <v>1883</v>
      </c>
      <c r="C595" s="63"/>
      <c r="D595" s="63"/>
      <c r="E595" s="64"/>
      <c r="F595" s="66"/>
      <c r="G595" s="100" t="s">
        <v>12604</v>
      </c>
      <c r="H595" s="63"/>
      <c r="I595" s="67"/>
      <c r="J595" s="68"/>
      <c r="K595" s="68"/>
      <c r="L595" s="67" t="s">
        <v>16758</v>
      </c>
      <c r="M595" s="71"/>
      <c r="N595" s="72">
        <v>6160.10791015625</v>
      </c>
      <c r="O595" s="72">
        <v>7654.33642578125</v>
      </c>
      <c r="P595" s="73"/>
      <c r="Q595" s="74"/>
      <c r="R595" s="74"/>
      <c r="S595" s="84"/>
      <c r="T595" s="84"/>
      <c r="U595" s="84"/>
      <c r="V595" s="84"/>
      <c r="W595" s="50"/>
      <c r="X595" s="50"/>
      <c r="Y595" s="50"/>
      <c r="Z595" s="50"/>
      <c r="AA595" s="49"/>
      <c r="AB595" s="69">
        <v>595</v>
      </c>
      <c r="AC59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95" s="70"/>
      <c r="AE595" s="76">
        <v>204</v>
      </c>
      <c r="AF595" s="76">
        <v>107</v>
      </c>
      <c r="AG595" s="76">
        <v>3503</v>
      </c>
      <c r="AH595" s="76">
        <v>39381</v>
      </c>
      <c r="AI595" s="76"/>
      <c r="AJ595" s="76" t="s">
        <v>9039</v>
      </c>
      <c r="AK595" s="76"/>
      <c r="AL595" s="76"/>
      <c r="AM595" s="76"/>
      <c r="AN595" s="78">
        <v>40527.854421296295</v>
      </c>
      <c r="AO595" s="76" t="s">
        <v>14075</v>
      </c>
      <c r="AP595" s="82" t="s">
        <v>14668</v>
      </c>
      <c r="AQ595" s="76" t="s">
        <v>65</v>
      </c>
      <c r="AR595" s="2"/>
      <c r="AS595" s="3"/>
      <c r="AT595" s="3"/>
      <c r="AU595" s="3"/>
      <c r="AV595" s="3"/>
    </row>
    <row r="596" spans="1:48" ht="41.45" customHeight="1" x14ac:dyDescent="0.25">
      <c r="A596" s="62" t="s">
        <v>1884</v>
      </c>
      <c r="C596" s="63"/>
      <c r="D596" s="63"/>
      <c r="E596" s="64"/>
      <c r="F596" s="66"/>
      <c r="G596" s="100" t="s">
        <v>12605</v>
      </c>
      <c r="H596" s="63"/>
      <c r="I596" s="67"/>
      <c r="J596" s="68"/>
      <c r="K596" s="68"/>
      <c r="L596" s="67" t="s">
        <v>16759</v>
      </c>
      <c r="M596" s="71"/>
      <c r="N596" s="72">
        <v>8352.7841796875</v>
      </c>
      <c r="O596" s="72">
        <v>7208.94091796875</v>
      </c>
      <c r="P596" s="73"/>
      <c r="Q596" s="74"/>
      <c r="R596" s="74"/>
      <c r="S596" s="84"/>
      <c r="T596" s="84"/>
      <c r="U596" s="84"/>
      <c r="V596" s="84"/>
      <c r="W596" s="50"/>
      <c r="X596" s="50"/>
      <c r="Y596" s="50"/>
      <c r="Z596" s="50"/>
      <c r="AA596" s="49"/>
      <c r="AB596" s="69">
        <v>596</v>
      </c>
      <c r="AC59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96" s="70"/>
      <c r="AE596" s="76">
        <v>102</v>
      </c>
      <c r="AF596" s="76">
        <v>10</v>
      </c>
      <c r="AG596" s="76">
        <v>1308</v>
      </c>
      <c r="AH596" s="76">
        <v>11994</v>
      </c>
      <c r="AI596" s="76"/>
      <c r="AJ596" s="76"/>
      <c r="AK596" s="76"/>
      <c r="AL596" s="76"/>
      <c r="AM596" s="76"/>
      <c r="AN596" s="78">
        <v>42562.759745370371</v>
      </c>
      <c r="AO596" s="76" t="s">
        <v>14075</v>
      </c>
      <c r="AP596" s="82" t="s">
        <v>14669</v>
      </c>
      <c r="AQ596" s="76" t="s">
        <v>65</v>
      </c>
      <c r="AR596" s="2"/>
      <c r="AS596" s="3"/>
      <c r="AT596" s="3"/>
      <c r="AU596" s="3"/>
      <c r="AV596" s="3"/>
    </row>
    <row r="597" spans="1:48" ht="41.45" customHeight="1" x14ac:dyDescent="0.25">
      <c r="A597" s="62" t="s">
        <v>1885</v>
      </c>
      <c r="C597" s="63"/>
      <c r="D597" s="63"/>
      <c r="E597" s="64"/>
      <c r="F597" s="66"/>
      <c r="G597" s="100" t="s">
        <v>12606</v>
      </c>
      <c r="H597" s="63"/>
      <c r="I597" s="67"/>
      <c r="J597" s="68"/>
      <c r="K597" s="68"/>
      <c r="L597" s="67" t="s">
        <v>16760</v>
      </c>
      <c r="M597" s="71"/>
      <c r="N597" s="72">
        <v>8952.15625</v>
      </c>
      <c r="O597" s="72">
        <v>4251.47802734375</v>
      </c>
      <c r="P597" s="73"/>
      <c r="Q597" s="74"/>
      <c r="R597" s="74"/>
      <c r="S597" s="84"/>
      <c r="T597" s="84"/>
      <c r="U597" s="84"/>
      <c r="V597" s="84"/>
      <c r="W597" s="50"/>
      <c r="X597" s="50"/>
      <c r="Y597" s="50"/>
      <c r="Z597" s="50"/>
      <c r="AA597" s="49"/>
      <c r="AB597" s="69">
        <v>597</v>
      </c>
      <c r="AC59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97" s="70"/>
      <c r="AE597" s="76">
        <v>598</v>
      </c>
      <c r="AF597" s="76">
        <v>185</v>
      </c>
      <c r="AG597" s="76">
        <v>1699</v>
      </c>
      <c r="AH597" s="76">
        <v>12331</v>
      </c>
      <c r="AI597" s="76"/>
      <c r="AJ597" s="76" t="s">
        <v>9040</v>
      </c>
      <c r="AK597" s="76"/>
      <c r="AL597" s="76"/>
      <c r="AM597" s="76"/>
      <c r="AN597" s="78">
        <v>44021.046493055554</v>
      </c>
      <c r="AO597" s="76" t="s">
        <v>14075</v>
      </c>
      <c r="AP597" s="82" t="s">
        <v>14670</v>
      </c>
      <c r="AQ597" s="76" t="s">
        <v>65</v>
      </c>
      <c r="AR597" s="2"/>
      <c r="AS597" s="3"/>
      <c r="AT597" s="3"/>
      <c r="AU597" s="3"/>
      <c r="AV597" s="3"/>
    </row>
    <row r="598" spans="1:48" ht="41.45" customHeight="1" x14ac:dyDescent="0.25">
      <c r="A598" s="62" t="s">
        <v>1886</v>
      </c>
      <c r="C598" s="63"/>
      <c r="D598" s="63"/>
      <c r="E598" s="64"/>
      <c r="F598" s="66"/>
      <c r="G598" s="100" t="s">
        <v>12607</v>
      </c>
      <c r="H598" s="63"/>
      <c r="I598" s="67"/>
      <c r="J598" s="68"/>
      <c r="K598" s="68"/>
      <c r="L598" s="67" t="s">
        <v>16761</v>
      </c>
      <c r="M598" s="71"/>
      <c r="N598" s="72">
        <v>4639.486328125</v>
      </c>
      <c r="O598" s="72">
        <v>4386.82861328125</v>
      </c>
      <c r="P598" s="73"/>
      <c r="Q598" s="74"/>
      <c r="R598" s="74"/>
      <c r="S598" s="84"/>
      <c r="T598" s="84"/>
      <c r="U598" s="84"/>
      <c r="V598" s="84"/>
      <c r="W598" s="50"/>
      <c r="X598" s="50"/>
      <c r="Y598" s="50"/>
      <c r="Z598" s="50"/>
      <c r="AA598" s="49"/>
      <c r="AB598" s="69">
        <v>598</v>
      </c>
      <c r="AC59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98" s="70"/>
      <c r="AE598" s="76">
        <v>187</v>
      </c>
      <c r="AF598" s="76">
        <v>135</v>
      </c>
      <c r="AG598" s="76">
        <v>5661</v>
      </c>
      <c r="AH598" s="76">
        <v>2364</v>
      </c>
      <c r="AI598" s="76"/>
      <c r="AJ598" s="76" t="s">
        <v>9041</v>
      </c>
      <c r="AK598" s="76"/>
      <c r="AL598" s="76"/>
      <c r="AM598" s="76"/>
      <c r="AN598" s="78">
        <v>44323.428159722222</v>
      </c>
      <c r="AO598" s="76" t="s">
        <v>14075</v>
      </c>
      <c r="AP598" s="82" t="s">
        <v>14671</v>
      </c>
      <c r="AQ598" s="76" t="s">
        <v>65</v>
      </c>
      <c r="AR598" s="2"/>
      <c r="AS598" s="3"/>
      <c r="AT598" s="3"/>
      <c r="AU598" s="3"/>
      <c r="AV598" s="3"/>
    </row>
    <row r="599" spans="1:48" ht="41.45" customHeight="1" x14ac:dyDescent="0.25">
      <c r="A599" s="62" t="s">
        <v>1887</v>
      </c>
      <c r="C599" s="63"/>
      <c r="D599" s="63"/>
      <c r="E599" s="64"/>
      <c r="F599" s="66"/>
      <c r="G599" s="100" t="s">
        <v>12608</v>
      </c>
      <c r="H599" s="63"/>
      <c r="I599" s="67"/>
      <c r="J599" s="68"/>
      <c r="K599" s="68"/>
      <c r="L599" s="67" t="s">
        <v>16762</v>
      </c>
      <c r="M599" s="71"/>
      <c r="N599" s="72">
        <v>4793.216796875</v>
      </c>
      <c r="O599" s="72">
        <v>5426.90185546875</v>
      </c>
      <c r="P599" s="73"/>
      <c r="Q599" s="74"/>
      <c r="R599" s="74"/>
      <c r="S599" s="84"/>
      <c r="T599" s="84"/>
      <c r="U599" s="84"/>
      <c r="V599" s="84"/>
      <c r="W599" s="50"/>
      <c r="X599" s="50"/>
      <c r="Y599" s="50"/>
      <c r="Z599" s="50"/>
      <c r="AA599" s="49"/>
      <c r="AB599" s="69">
        <v>599</v>
      </c>
      <c r="AC59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599" s="70"/>
      <c r="AE599" s="76">
        <v>2</v>
      </c>
      <c r="AF599" s="76">
        <v>54540</v>
      </c>
      <c r="AG599" s="76">
        <v>2253</v>
      </c>
      <c r="AH599" s="76">
        <v>945</v>
      </c>
      <c r="AI599" s="76"/>
      <c r="AJ599" s="76" t="s">
        <v>9042</v>
      </c>
      <c r="AK599" s="76" t="s">
        <v>10668</v>
      </c>
      <c r="AL599" s="82" t="s">
        <v>11553</v>
      </c>
      <c r="AM599" s="76"/>
      <c r="AN599" s="78">
        <v>43355.608356481483</v>
      </c>
      <c r="AO599" s="76" t="s">
        <v>14075</v>
      </c>
      <c r="AP599" s="82" t="s">
        <v>14672</v>
      </c>
      <c r="AQ599" s="76" t="s">
        <v>65</v>
      </c>
      <c r="AR599" s="2"/>
      <c r="AS599" s="3"/>
      <c r="AT599" s="3"/>
      <c r="AU599" s="3"/>
      <c r="AV599" s="3"/>
    </row>
    <row r="600" spans="1:48" ht="41.45" customHeight="1" x14ac:dyDescent="0.25">
      <c r="A600" s="62" t="s">
        <v>544</v>
      </c>
      <c r="C600" s="63"/>
      <c r="D600" s="63"/>
      <c r="E600" s="64"/>
      <c r="F600" s="66"/>
      <c r="G600" s="100" t="s">
        <v>12609</v>
      </c>
      <c r="H600" s="63"/>
      <c r="I600" s="67"/>
      <c r="J600" s="68"/>
      <c r="K600" s="68"/>
      <c r="L600" s="67" t="s">
        <v>16763</v>
      </c>
      <c r="M600" s="71"/>
      <c r="N600" s="72">
        <v>1724.7235107421875</v>
      </c>
      <c r="O600" s="72">
        <v>612.27630615234375</v>
      </c>
      <c r="P600" s="73"/>
      <c r="Q600" s="74"/>
      <c r="R600" s="74"/>
      <c r="S600" s="84"/>
      <c r="T600" s="84"/>
      <c r="U600" s="84"/>
      <c r="V600" s="84"/>
      <c r="W600" s="50"/>
      <c r="X600" s="50"/>
      <c r="Y600" s="50"/>
      <c r="Z600" s="50"/>
      <c r="AA600" s="49"/>
      <c r="AB600" s="69">
        <v>600</v>
      </c>
      <c r="AC60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00" s="70"/>
      <c r="AE600" s="76">
        <v>3996</v>
      </c>
      <c r="AF600" s="76">
        <v>2222</v>
      </c>
      <c r="AG600" s="76">
        <v>165553</v>
      </c>
      <c r="AH600" s="76">
        <v>2</v>
      </c>
      <c r="AI600" s="76"/>
      <c r="AJ600" s="76" t="s">
        <v>9043</v>
      </c>
      <c r="AK600" s="76" t="s">
        <v>10669</v>
      </c>
      <c r="AL600" s="82" t="s">
        <v>11554</v>
      </c>
      <c r="AM600" s="76"/>
      <c r="AN600" s="78">
        <v>41865.070567129631</v>
      </c>
      <c r="AO600" s="76" t="s">
        <v>14075</v>
      </c>
      <c r="AP600" s="82" t="s">
        <v>14673</v>
      </c>
      <c r="AQ600" s="76" t="s">
        <v>66</v>
      </c>
      <c r="AR600" s="2"/>
      <c r="AS600" s="3"/>
      <c r="AT600" s="3"/>
      <c r="AU600" s="3"/>
      <c r="AV600" s="3"/>
    </row>
    <row r="601" spans="1:48" ht="41.45" customHeight="1" x14ac:dyDescent="0.25">
      <c r="A601" s="62" t="s">
        <v>545</v>
      </c>
      <c r="C601" s="63"/>
      <c r="D601" s="63"/>
      <c r="E601" s="64"/>
      <c r="F601" s="66"/>
      <c r="G601" s="100" t="s">
        <v>12610</v>
      </c>
      <c r="H601" s="63"/>
      <c r="I601" s="67"/>
      <c r="J601" s="68"/>
      <c r="K601" s="68"/>
      <c r="L601" s="67" t="s">
        <v>16764</v>
      </c>
      <c r="M601" s="71"/>
      <c r="N601" s="72">
        <v>2322.058349609375</v>
      </c>
      <c r="O601" s="72">
        <v>2654.00390625</v>
      </c>
      <c r="P601" s="73"/>
      <c r="Q601" s="74"/>
      <c r="R601" s="74"/>
      <c r="S601" s="84"/>
      <c r="T601" s="84"/>
      <c r="U601" s="84"/>
      <c r="V601" s="84"/>
      <c r="W601" s="50"/>
      <c r="X601" s="50"/>
      <c r="Y601" s="50"/>
      <c r="Z601" s="50"/>
      <c r="AA601" s="49"/>
      <c r="AB601" s="69">
        <v>601</v>
      </c>
      <c r="AC60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01" s="70"/>
      <c r="AE601" s="76">
        <v>920</v>
      </c>
      <c r="AF601" s="76">
        <v>295</v>
      </c>
      <c r="AG601" s="76">
        <v>5018</v>
      </c>
      <c r="AH601" s="76">
        <v>27073</v>
      </c>
      <c r="AI601" s="76"/>
      <c r="AJ601" s="76" t="s">
        <v>9044</v>
      </c>
      <c r="AK601" s="76" t="s">
        <v>10670</v>
      </c>
      <c r="AL601" s="82" t="s">
        <v>11555</v>
      </c>
      <c r="AM601" s="76"/>
      <c r="AN601" s="78">
        <v>43300.541261574072</v>
      </c>
      <c r="AO601" s="76" t="s">
        <v>14075</v>
      </c>
      <c r="AP601" s="82" t="s">
        <v>14674</v>
      </c>
      <c r="AQ601" s="76" t="s">
        <v>66</v>
      </c>
      <c r="AR601" s="2"/>
      <c r="AS601" s="3"/>
      <c r="AT601" s="3"/>
      <c r="AU601" s="3"/>
      <c r="AV601" s="3"/>
    </row>
    <row r="602" spans="1:48" ht="41.45" customHeight="1" x14ac:dyDescent="0.25">
      <c r="A602" s="62" t="s">
        <v>546</v>
      </c>
      <c r="C602" s="63"/>
      <c r="D602" s="63"/>
      <c r="E602" s="64"/>
      <c r="F602" s="66"/>
      <c r="G602" s="100" t="s">
        <v>12611</v>
      </c>
      <c r="H602" s="63"/>
      <c r="I602" s="67"/>
      <c r="J602" s="68"/>
      <c r="K602" s="68"/>
      <c r="L602" s="67" t="s">
        <v>16765</v>
      </c>
      <c r="M602" s="71"/>
      <c r="N602" s="72">
        <v>8365.31640625</v>
      </c>
      <c r="O602" s="72">
        <v>6277.4775390625</v>
      </c>
      <c r="P602" s="73"/>
      <c r="Q602" s="74"/>
      <c r="R602" s="74"/>
      <c r="S602" s="84"/>
      <c r="T602" s="84"/>
      <c r="U602" s="84"/>
      <c r="V602" s="84"/>
      <c r="W602" s="50"/>
      <c r="X602" s="50"/>
      <c r="Y602" s="50"/>
      <c r="Z602" s="50"/>
      <c r="AA602" s="49"/>
      <c r="AB602" s="69">
        <v>602</v>
      </c>
      <c r="AC60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02" s="70"/>
      <c r="AE602" s="76">
        <v>210</v>
      </c>
      <c r="AF602" s="76">
        <v>82</v>
      </c>
      <c r="AG602" s="76">
        <v>692</v>
      </c>
      <c r="AH602" s="76">
        <v>1156</v>
      </c>
      <c r="AI602" s="76"/>
      <c r="AJ602" s="76"/>
      <c r="AK602" s="76"/>
      <c r="AL602" s="76"/>
      <c r="AM602" s="76"/>
      <c r="AN602" s="78">
        <v>43145.863645833335</v>
      </c>
      <c r="AO602" s="76" t="s">
        <v>14075</v>
      </c>
      <c r="AP602" s="82" t="s">
        <v>14675</v>
      </c>
      <c r="AQ602" s="76" t="s">
        <v>66</v>
      </c>
      <c r="AR602" s="2"/>
      <c r="AS602" s="3"/>
      <c r="AT602" s="3"/>
      <c r="AU602" s="3"/>
      <c r="AV602" s="3"/>
    </row>
    <row r="603" spans="1:48" ht="41.45" customHeight="1" x14ac:dyDescent="0.25">
      <c r="A603" s="62" t="s">
        <v>659</v>
      </c>
      <c r="C603" s="63"/>
      <c r="D603" s="63"/>
      <c r="E603" s="64"/>
      <c r="F603" s="66"/>
      <c r="G603" s="100" t="s">
        <v>12612</v>
      </c>
      <c r="H603" s="63"/>
      <c r="I603" s="67"/>
      <c r="J603" s="68"/>
      <c r="K603" s="68"/>
      <c r="L603" s="67" t="s">
        <v>16766</v>
      </c>
      <c r="M603" s="71"/>
      <c r="N603" s="72">
        <v>6927.9326171875</v>
      </c>
      <c r="O603" s="72">
        <v>6004.25390625</v>
      </c>
      <c r="P603" s="73"/>
      <c r="Q603" s="74"/>
      <c r="R603" s="74"/>
      <c r="S603" s="84"/>
      <c r="T603" s="84"/>
      <c r="U603" s="84"/>
      <c r="V603" s="84"/>
      <c r="W603" s="50"/>
      <c r="X603" s="50"/>
      <c r="Y603" s="50"/>
      <c r="Z603" s="50"/>
      <c r="AA603" s="49"/>
      <c r="AB603" s="69">
        <v>603</v>
      </c>
      <c r="AC60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03" s="70"/>
      <c r="AE603" s="76">
        <v>10</v>
      </c>
      <c r="AF603" s="76">
        <v>3</v>
      </c>
      <c r="AG603" s="76">
        <v>4</v>
      </c>
      <c r="AH603" s="76">
        <v>5</v>
      </c>
      <c r="AI603" s="76"/>
      <c r="AJ603" s="76" t="s">
        <v>9045</v>
      </c>
      <c r="AK603" s="76"/>
      <c r="AL603" s="76"/>
      <c r="AM603" s="76"/>
      <c r="AN603" s="78">
        <v>44525.31758101852</v>
      </c>
      <c r="AO603" s="76" t="s">
        <v>14075</v>
      </c>
      <c r="AP603" s="82" t="s">
        <v>14676</v>
      </c>
      <c r="AQ603" s="76" t="s">
        <v>66</v>
      </c>
      <c r="AR603" s="2"/>
      <c r="AS603" s="3"/>
      <c r="AT603" s="3"/>
      <c r="AU603" s="3"/>
      <c r="AV603" s="3"/>
    </row>
    <row r="604" spans="1:48" ht="41.45" customHeight="1" x14ac:dyDescent="0.25">
      <c r="A604" s="62" t="s">
        <v>547</v>
      </c>
      <c r="C604" s="63"/>
      <c r="D604" s="63"/>
      <c r="E604" s="64"/>
      <c r="F604" s="66"/>
      <c r="G604" s="100" t="s">
        <v>12613</v>
      </c>
      <c r="H604" s="63"/>
      <c r="I604" s="67"/>
      <c r="J604" s="68"/>
      <c r="K604" s="68"/>
      <c r="L604" s="67" t="s">
        <v>16767</v>
      </c>
      <c r="M604" s="71"/>
      <c r="N604" s="72">
        <v>3868.970703125</v>
      </c>
      <c r="O604" s="72">
        <v>620.4620361328125</v>
      </c>
      <c r="P604" s="73"/>
      <c r="Q604" s="74"/>
      <c r="R604" s="74"/>
      <c r="S604" s="84"/>
      <c r="T604" s="84"/>
      <c r="U604" s="84"/>
      <c r="V604" s="84"/>
      <c r="W604" s="50"/>
      <c r="X604" s="50"/>
      <c r="Y604" s="50"/>
      <c r="Z604" s="50"/>
      <c r="AA604" s="49"/>
      <c r="AB604" s="69">
        <v>604</v>
      </c>
      <c r="AC60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04" s="70"/>
      <c r="AE604" s="76">
        <v>522</v>
      </c>
      <c r="AF604" s="76">
        <v>341</v>
      </c>
      <c r="AG604" s="76">
        <v>7625</v>
      </c>
      <c r="AH604" s="76">
        <v>19595</v>
      </c>
      <c r="AI604" s="76"/>
      <c r="AJ604" s="76" t="s">
        <v>9046</v>
      </c>
      <c r="AK604" s="76" t="s">
        <v>10671</v>
      </c>
      <c r="AL604" s="82" t="s">
        <v>11556</v>
      </c>
      <c r="AM604" s="76"/>
      <c r="AN604" s="78">
        <v>41573.776574074072</v>
      </c>
      <c r="AO604" s="76" t="s">
        <v>14075</v>
      </c>
      <c r="AP604" s="82" t="s">
        <v>14677</v>
      </c>
      <c r="AQ604" s="76" t="s">
        <v>66</v>
      </c>
      <c r="AR604" s="2"/>
      <c r="AS604" s="3"/>
      <c r="AT604" s="3"/>
      <c r="AU604" s="3"/>
      <c r="AV604" s="3"/>
    </row>
    <row r="605" spans="1:48" ht="41.45" customHeight="1" x14ac:dyDescent="0.25">
      <c r="A605" s="62" t="s">
        <v>548</v>
      </c>
      <c r="C605" s="63"/>
      <c r="D605" s="63"/>
      <c r="E605" s="64"/>
      <c r="F605" s="66"/>
      <c r="G605" s="100" t="s">
        <v>12614</v>
      </c>
      <c r="H605" s="63"/>
      <c r="I605" s="67"/>
      <c r="J605" s="68"/>
      <c r="K605" s="68"/>
      <c r="L605" s="67" t="s">
        <v>16768</v>
      </c>
      <c r="M605" s="71"/>
      <c r="N605" s="72">
        <v>5934.00537109375</v>
      </c>
      <c r="O605" s="72">
        <v>2975.239013671875</v>
      </c>
      <c r="P605" s="73"/>
      <c r="Q605" s="74"/>
      <c r="R605" s="74"/>
      <c r="S605" s="84"/>
      <c r="T605" s="84"/>
      <c r="U605" s="84"/>
      <c r="V605" s="84"/>
      <c r="W605" s="50"/>
      <c r="X605" s="50"/>
      <c r="Y605" s="50"/>
      <c r="Z605" s="50"/>
      <c r="AA605" s="49"/>
      <c r="AB605" s="69">
        <v>605</v>
      </c>
      <c r="AC60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05" s="70"/>
      <c r="AE605" s="76">
        <v>973</v>
      </c>
      <c r="AF605" s="76">
        <v>1305</v>
      </c>
      <c r="AG605" s="76">
        <v>13417</v>
      </c>
      <c r="AH605" s="76">
        <v>5677</v>
      </c>
      <c r="AI605" s="76"/>
      <c r="AJ605" s="76" t="s">
        <v>9047</v>
      </c>
      <c r="AK605" s="76" t="s">
        <v>10599</v>
      </c>
      <c r="AL605" s="82" t="s">
        <v>11557</v>
      </c>
      <c r="AM605" s="76"/>
      <c r="AN605" s="78">
        <v>40673.889340277776</v>
      </c>
      <c r="AO605" s="76" t="s">
        <v>14075</v>
      </c>
      <c r="AP605" s="82" t="s">
        <v>14678</v>
      </c>
      <c r="AQ605" s="76" t="s">
        <v>66</v>
      </c>
      <c r="AR605" s="2"/>
      <c r="AS605" s="3"/>
      <c r="AT605" s="3"/>
      <c r="AU605" s="3"/>
      <c r="AV605" s="3"/>
    </row>
    <row r="606" spans="1:48" ht="41.45" customHeight="1" x14ac:dyDescent="0.25">
      <c r="A606" s="62" t="s">
        <v>549</v>
      </c>
      <c r="C606" s="63"/>
      <c r="D606" s="63"/>
      <c r="E606" s="64"/>
      <c r="F606" s="66"/>
      <c r="G606" s="100" t="s">
        <v>12615</v>
      </c>
      <c r="H606" s="63"/>
      <c r="I606" s="67"/>
      <c r="J606" s="68"/>
      <c r="K606" s="68"/>
      <c r="L606" s="67" t="s">
        <v>16769</v>
      </c>
      <c r="M606" s="71"/>
      <c r="N606" s="72">
        <v>7901.419921875</v>
      </c>
      <c r="O606" s="72">
        <v>7811.59423828125</v>
      </c>
      <c r="P606" s="73"/>
      <c r="Q606" s="74"/>
      <c r="R606" s="74"/>
      <c r="S606" s="84"/>
      <c r="T606" s="84"/>
      <c r="U606" s="84"/>
      <c r="V606" s="84"/>
      <c r="W606" s="50"/>
      <c r="X606" s="50"/>
      <c r="Y606" s="50"/>
      <c r="Z606" s="50"/>
      <c r="AA606" s="49"/>
      <c r="AB606" s="69">
        <v>606</v>
      </c>
      <c r="AC60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06" s="70"/>
      <c r="AE606" s="76">
        <v>696</v>
      </c>
      <c r="AF606" s="76">
        <v>554</v>
      </c>
      <c r="AG606" s="76">
        <v>17809</v>
      </c>
      <c r="AH606" s="76">
        <v>26204</v>
      </c>
      <c r="AI606" s="76"/>
      <c r="AJ606" s="76" t="s">
        <v>9048</v>
      </c>
      <c r="AK606" s="76" t="s">
        <v>10672</v>
      </c>
      <c r="AL606" s="76"/>
      <c r="AM606" s="76"/>
      <c r="AN606" s="78">
        <v>43703.723113425927</v>
      </c>
      <c r="AO606" s="76" t="s">
        <v>14075</v>
      </c>
      <c r="AP606" s="82" t="s">
        <v>14679</v>
      </c>
      <c r="AQ606" s="76" t="s">
        <v>66</v>
      </c>
      <c r="AR606" s="2"/>
      <c r="AS606" s="3"/>
      <c r="AT606" s="3"/>
      <c r="AU606" s="3"/>
      <c r="AV606" s="3"/>
    </row>
    <row r="607" spans="1:48" ht="41.45" customHeight="1" x14ac:dyDescent="0.25">
      <c r="A607" s="62" t="s">
        <v>550</v>
      </c>
      <c r="C607" s="63"/>
      <c r="D607" s="63"/>
      <c r="E607" s="64"/>
      <c r="F607" s="66"/>
      <c r="G607" s="100" t="s">
        <v>12616</v>
      </c>
      <c r="H607" s="63"/>
      <c r="I607" s="67"/>
      <c r="J607" s="68"/>
      <c r="K607" s="68"/>
      <c r="L607" s="67" t="s">
        <v>16770</v>
      </c>
      <c r="M607" s="71"/>
      <c r="N607" s="72">
        <v>8294.2294921875</v>
      </c>
      <c r="O607" s="72">
        <v>1672.963623046875</v>
      </c>
      <c r="P607" s="73"/>
      <c r="Q607" s="74"/>
      <c r="R607" s="74"/>
      <c r="S607" s="84"/>
      <c r="T607" s="84"/>
      <c r="U607" s="84"/>
      <c r="V607" s="84"/>
      <c r="W607" s="50"/>
      <c r="X607" s="50"/>
      <c r="Y607" s="50"/>
      <c r="Z607" s="50"/>
      <c r="AA607" s="49"/>
      <c r="AB607" s="69">
        <v>607</v>
      </c>
      <c r="AC60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07" s="70"/>
      <c r="AE607" s="76">
        <v>2457</v>
      </c>
      <c r="AF607" s="76">
        <v>580</v>
      </c>
      <c r="AG607" s="76">
        <v>40062</v>
      </c>
      <c r="AH607" s="76">
        <v>68638</v>
      </c>
      <c r="AI607" s="76"/>
      <c r="AJ607" s="76" t="s">
        <v>9049</v>
      </c>
      <c r="AK607" s="76" t="s">
        <v>10420</v>
      </c>
      <c r="AL607" s="76"/>
      <c r="AM607" s="76"/>
      <c r="AN607" s="78">
        <v>39888.134421296294</v>
      </c>
      <c r="AO607" s="76" t="s">
        <v>14075</v>
      </c>
      <c r="AP607" s="82" t="s">
        <v>14680</v>
      </c>
      <c r="AQ607" s="76" t="s">
        <v>66</v>
      </c>
      <c r="AR607" s="2"/>
      <c r="AS607" s="3"/>
      <c r="AT607" s="3"/>
      <c r="AU607" s="3"/>
      <c r="AV607" s="3"/>
    </row>
    <row r="608" spans="1:48" ht="41.45" customHeight="1" x14ac:dyDescent="0.25">
      <c r="A608" s="62" t="s">
        <v>551</v>
      </c>
      <c r="C608" s="63"/>
      <c r="D608" s="63"/>
      <c r="E608" s="64"/>
      <c r="F608" s="66"/>
      <c r="G608" s="100" t="s">
        <v>12617</v>
      </c>
      <c r="H608" s="63"/>
      <c r="I608" s="67"/>
      <c r="J608" s="68"/>
      <c r="K608" s="68"/>
      <c r="L608" s="67" t="s">
        <v>16771</v>
      </c>
      <c r="M608" s="71"/>
      <c r="N608" s="72">
        <v>8334.935546875</v>
      </c>
      <c r="O608" s="72">
        <v>6313.62890625</v>
      </c>
      <c r="P608" s="73"/>
      <c r="Q608" s="74"/>
      <c r="R608" s="74"/>
      <c r="S608" s="84"/>
      <c r="T608" s="84"/>
      <c r="U608" s="84"/>
      <c r="V608" s="84"/>
      <c r="W608" s="50"/>
      <c r="X608" s="50"/>
      <c r="Y608" s="50"/>
      <c r="Z608" s="50"/>
      <c r="AA608" s="49"/>
      <c r="AB608" s="69">
        <v>608</v>
      </c>
      <c r="AC60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08" s="70"/>
      <c r="AE608" s="76">
        <v>717</v>
      </c>
      <c r="AF608" s="76">
        <v>369</v>
      </c>
      <c r="AG608" s="76">
        <v>16029</v>
      </c>
      <c r="AH608" s="76">
        <v>5433</v>
      </c>
      <c r="AI608" s="76"/>
      <c r="AJ608" s="76" t="s">
        <v>9050</v>
      </c>
      <c r="AK608" s="76" t="s">
        <v>10576</v>
      </c>
      <c r="AL608" s="76"/>
      <c r="AM608" s="76"/>
      <c r="AN608" s="78">
        <v>42545.742881944447</v>
      </c>
      <c r="AO608" s="76" t="s">
        <v>14075</v>
      </c>
      <c r="AP608" s="82" t="s">
        <v>14681</v>
      </c>
      <c r="AQ608" s="76" t="s">
        <v>66</v>
      </c>
      <c r="AR608" s="2"/>
      <c r="AS608" s="3"/>
      <c r="AT608" s="3"/>
      <c r="AU608" s="3"/>
      <c r="AV608" s="3"/>
    </row>
    <row r="609" spans="1:48" ht="41.45" customHeight="1" x14ac:dyDescent="0.25">
      <c r="A609" s="62" t="s">
        <v>552</v>
      </c>
      <c r="C609" s="63"/>
      <c r="D609" s="63"/>
      <c r="E609" s="64"/>
      <c r="F609" s="66"/>
      <c r="G609" s="100" t="s">
        <v>12618</v>
      </c>
      <c r="H609" s="63"/>
      <c r="I609" s="67"/>
      <c r="J609" s="68"/>
      <c r="K609" s="68"/>
      <c r="L609" s="67" t="s">
        <v>16772</v>
      </c>
      <c r="M609" s="71"/>
      <c r="N609" s="72">
        <v>6232.12548828125</v>
      </c>
      <c r="O609" s="72">
        <v>9651.21484375</v>
      </c>
      <c r="P609" s="73"/>
      <c r="Q609" s="74"/>
      <c r="R609" s="74"/>
      <c r="S609" s="84"/>
      <c r="T609" s="84"/>
      <c r="U609" s="84"/>
      <c r="V609" s="84"/>
      <c r="W609" s="50"/>
      <c r="X609" s="50"/>
      <c r="Y609" s="50"/>
      <c r="Z609" s="50"/>
      <c r="AA609" s="49"/>
      <c r="AB609" s="69">
        <v>609</v>
      </c>
      <c r="AC60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09" s="70"/>
      <c r="AE609" s="76">
        <v>307</v>
      </c>
      <c r="AF609" s="76">
        <v>265</v>
      </c>
      <c r="AG609" s="76">
        <v>6083</v>
      </c>
      <c r="AH609" s="76">
        <v>16454</v>
      </c>
      <c r="AI609" s="76"/>
      <c r="AJ609" s="76" t="s">
        <v>9051</v>
      </c>
      <c r="AK609" s="76" t="s">
        <v>10517</v>
      </c>
      <c r="AL609" s="82" t="s">
        <v>11558</v>
      </c>
      <c r="AM609" s="76"/>
      <c r="AN609" s="78">
        <v>42781.693333333336</v>
      </c>
      <c r="AO609" s="76" t="s">
        <v>14075</v>
      </c>
      <c r="AP609" s="82" t="s">
        <v>14682</v>
      </c>
      <c r="AQ609" s="76" t="s">
        <v>66</v>
      </c>
      <c r="AR609" s="2"/>
      <c r="AS609" s="3"/>
      <c r="AT609" s="3"/>
      <c r="AU609" s="3"/>
      <c r="AV609" s="3"/>
    </row>
    <row r="610" spans="1:48" ht="41.45" customHeight="1" x14ac:dyDescent="0.25">
      <c r="A610" s="62" t="s">
        <v>553</v>
      </c>
      <c r="C610" s="63"/>
      <c r="D610" s="63"/>
      <c r="E610" s="64"/>
      <c r="F610" s="66"/>
      <c r="G610" s="100" t="s">
        <v>12619</v>
      </c>
      <c r="H610" s="63"/>
      <c r="I610" s="67"/>
      <c r="J610" s="68"/>
      <c r="K610" s="68"/>
      <c r="L610" s="67" t="s">
        <v>16773</v>
      </c>
      <c r="M610" s="71"/>
      <c r="N610" s="72">
        <v>9051.7080078125</v>
      </c>
      <c r="O610" s="72">
        <v>7082.013671875</v>
      </c>
      <c r="P610" s="73"/>
      <c r="Q610" s="74"/>
      <c r="R610" s="74"/>
      <c r="S610" s="84"/>
      <c r="T610" s="84"/>
      <c r="U610" s="84"/>
      <c r="V610" s="84"/>
      <c r="W610" s="50"/>
      <c r="X610" s="50"/>
      <c r="Y610" s="50"/>
      <c r="Z610" s="50"/>
      <c r="AA610" s="49"/>
      <c r="AB610" s="69">
        <v>610</v>
      </c>
      <c r="AC61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10" s="70"/>
      <c r="AE610" s="76">
        <v>484</v>
      </c>
      <c r="AF610" s="76">
        <v>335</v>
      </c>
      <c r="AG610" s="76">
        <v>19615</v>
      </c>
      <c r="AH610" s="76">
        <v>34033</v>
      </c>
      <c r="AI610" s="76"/>
      <c r="AJ610" s="76" t="s">
        <v>9052</v>
      </c>
      <c r="AK610" s="76" t="s">
        <v>10673</v>
      </c>
      <c r="AL610" s="76"/>
      <c r="AM610" s="76"/>
      <c r="AN610" s="78">
        <v>44040.958796296298</v>
      </c>
      <c r="AO610" s="76" t="s">
        <v>14075</v>
      </c>
      <c r="AP610" s="82" t="s">
        <v>14683</v>
      </c>
      <c r="AQ610" s="76" t="s">
        <v>66</v>
      </c>
      <c r="AR610" s="2"/>
      <c r="AS610" s="3"/>
      <c r="AT610" s="3"/>
      <c r="AU610" s="3"/>
      <c r="AV610" s="3"/>
    </row>
    <row r="611" spans="1:48" ht="41.45" customHeight="1" x14ac:dyDescent="0.25">
      <c r="A611" s="62" t="s">
        <v>1330</v>
      </c>
      <c r="C611" s="63"/>
      <c r="D611" s="63"/>
      <c r="E611" s="64"/>
      <c r="F611" s="66"/>
      <c r="G611" s="100" t="s">
        <v>12620</v>
      </c>
      <c r="H611" s="63"/>
      <c r="I611" s="67"/>
      <c r="J611" s="68"/>
      <c r="K611" s="68"/>
      <c r="L611" s="67" t="s">
        <v>16774</v>
      </c>
      <c r="M611" s="71"/>
      <c r="N611" s="72">
        <v>6168.7451171875</v>
      </c>
      <c r="O611" s="72">
        <v>8131.4501953125</v>
      </c>
      <c r="P611" s="73"/>
      <c r="Q611" s="74"/>
      <c r="R611" s="74"/>
      <c r="S611" s="84"/>
      <c r="T611" s="84"/>
      <c r="U611" s="84"/>
      <c r="V611" s="84"/>
      <c r="W611" s="50"/>
      <c r="X611" s="50"/>
      <c r="Y611" s="50"/>
      <c r="Z611" s="50"/>
      <c r="AA611" s="49"/>
      <c r="AB611" s="69">
        <v>611</v>
      </c>
      <c r="AC61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11" s="70"/>
      <c r="AE611" s="76">
        <v>843</v>
      </c>
      <c r="AF611" s="76">
        <v>740</v>
      </c>
      <c r="AG611" s="76">
        <v>3583</v>
      </c>
      <c r="AH611" s="76">
        <v>9498</v>
      </c>
      <c r="AI611" s="76"/>
      <c r="AJ611" s="76" t="s">
        <v>9053</v>
      </c>
      <c r="AK611" s="76" t="s">
        <v>10674</v>
      </c>
      <c r="AL611" s="82" t="s">
        <v>11559</v>
      </c>
      <c r="AM611" s="76"/>
      <c r="AN611" s="78">
        <v>44469.030393518522</v>
      </c>
      <c r="AO611" s="76" t="s">
        <v>14075</v>
      </c>
      <c r="AP611" s="82" t="s">
        <v>14684</v>
      </c>
      <c r="AQ611" s="76" t="s">
        <v>66</v>
      </c>
      <c r="AR611" s="2"/>
      <c r="AS611" s="3"/>
      <c r="AT611" s="3"/>
      <c r="AU611" s="3"/>
      <c r="AV611" s="3"/>
    </row>
    <row r="612" spans="1:48" ht="41.45" customHeight="1" x14ac:dyDescent="0.25">
      <c r="A612" s="62" t="s">
        <v>554</v>
      </c>
      <c r="C612" s="63"/>
      <c r="D612" s="63"/>
      <c r="E612" s="64"/>
      <c r="F612" s="66"/>
      <c r="G612" s="100" t="s">
        <v>12621</v>
      </c>
      <c r="H612" s="63"/>
      <c r="I612" s="67"/>
      <c r="J612" s="68"/>
      <c r="K612" s="68"/>
      <c r="L612" s="67" t="s">
        <v>16775</v>
      </c>
      <c r="M612" s="71"/>
      <c r="N612" s="72">
        <v>6121.8515625</v>
      </c>
      <c r="O612" s="72">
        <v>9069.056640625</v>
      </c>
      <c r="P612" s="73"/>
      <c r="Q612" s="74"/>
      <c r="R612" s="74"/>
      <c r="S612" s="84"/>
      <c r="T612" s="84"/>
      <c r="U612" s="84"/>
      <c r="V612" s="84"/>
      <c r="W612" s="50"/>
      <c r="X612" s="50"/>
      <c r="Y612" s="50"/>
      <c r="Z612" s="50"/>
      <c r="AA612" s="49"/>
      <c r="AB612" s="69">
        <v>612</v>
      </c>
      <c r="AC61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12" s="70"/>
      <c r="AE612" s="76">
        <v>488</v>
      </c>
      <c r="AF612" s="76">
        <v>557</v>
      </c>
      <c r="AG612" s="76">
        <v>10865</v>
      </c>
      <c r="AH612" s="76">
        <v>309</v>
      </c>
      <c r="AI612" s="76"/>
      <c r="AJ612" s="76" t="s">
        <v>9054</v>
      </c>
      <c r="AK612" s="76" t="s">
        <v>10675</v>
      </c>
      <c r="AL612" s="82" t="s">
        <v>11560</v>
      </c>
      <c r="AM612" s="76"/>
      <c r="AN612" s="78">
        <v>44213.486006944448</v>
      </c>
      <c r="AO612" s="76" t="s">
        <v>14075</v>
      </c>
      <c r="AP612" s="82" t="s">
        <v>14685</v>
      </c>
      <c r="AQ612" s="76" t="s">
        <v>66</v>
      </c>
      <c r="AR612" s="2"/>
      <c r="AS612" s="3"/>
      <c r="AT612" s="3"/>
      <c r="AU612" s="3"/>
      <c r="AV612" s="3"/>
    </row>
    <row r="613" spans="1:48" ht="41.45" customHeight="1" x14ac:dyDescent="0.25">
      <c r="A613" s="62" t="s">
        <v>555</v>
      </c>
      <c r="C613" s="63"/>
      <c r="D613" s="63"/>
      <c r="E613" s="64"/>
      <c r="F613" s="66"/>
      <c r="G613" s="100" t="s">
        <v>12622</v>
      </c>
      <c r="H613" s="63"/>
      <c r="I613" s="67"/>
      <c r="J613" s="68"/>
      <c r="K613" s="68"/>
      <c r="L613" s="67" t="s">
        <v>16776</v>
      </c>
      <c r="M613" s="71"/>
      <c r="N613" s="72">
        <v>8289.8935546875</v>
      </c>
      <c r="O613" s="72">
        <v>850.5721435546875</v>
      </c>
      <c r="P613" s="73"/>
      <c r="Q613" s="74"/>
      <c r="R613" s="74"/>
      <c r="S613" s="84"/>
      <c r="T613" s="84"/>
      <c r="U613" s="84"/>
      <c r="V613" s="84"/>
      <c r="W613" s="50"/>
      <c r="X613" s="50"/>
      <c r="Y613" s="50"/>
      <c r="Z613" s="50"/>
      <c r="AA613" s="49"/>
      <c r="AB613" s="69">
        <v>613</v>
      </c>
      <c r="AC61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13" s="70"/>
      <c r="AE613" s="76">
        <v>631</v>
      </c>
      <c r="AF613" s="76">
        <v>238</v>
      </c>
      <c r="AG613" s="76">
        <v>232</v>
      </c>
      <c r="AH613" s="76">
        <v>105</v>
      </c>
      <c r="AI613" s="76"/>
      <c r="AJ613" s="76" t="s">
        <v>9055</v>
      </c>
      <c r="AK613" s="76"/>
      <c r="AL613" s="76"/>
      <c r="AM613" s="76"/>
      <c r="AN613" s="78">
        <v>44482.536712962959</v>
      </c>
      <c r="AO613" s="76" t="s">
        <v>14075</v>
      </c>
      <c r="AP613" s="82" t="s">
        <v>14686</v>
      </c>
      <c r="AQ613" s="76" t="s">
        <v>66</v>
      </c>
      <c r="AR613" s="2"/>
      <c r="AS613" s="3"/>
      <c r="AT613" s="3"/>
      <c r="AU613" s="3"/>
      <c r="AV613" s="3"/>
    </row>
    <row r="614" spans="1:48" ht="41.45" customHeight="1" x14ac:dyDescent="0.25">
      <c r="A614" s="62" t="s">
        <v>556</v>
      </c>
      <c r="C614" s="63"/>
      <c r="D614" s="63"/>
      <c r="E614" s="64"/>
      <c r="F614" s="66"/>
      <c r="G614" s="100" t="s">
        <v>12623</v>
      </c>
      <c r="H614" s="63"/>
      <c r="I614" s="67"/>
      <c r="J614" s="68"/>
      <c r="K614" s="68"/>
      <c r="L614" s="67" t="s">
        <v>16777</v>
      </c>
      <c r="M614" s="71"/>
      <c r="N614" s="72">
        <v>8711.0888671875</v>
      </c>
      <c r="O614" s="72">
        <v>6060.59912109375</v>
      </c>
      <c r="P614" s="73"/>
      <c r="Q614" s="74"/>
      <c r="R614" s="74"/>
      <c r="S614" s="84"/>
      <c r="T614" s="84"/>
      <c r="U614" s="84"/>
      <c r="V614" s="84"/>
      <c r="W614" s="50"/>
      <c r="X614" s="50"/>
      <c r="Y614" s="50"/>
      <c r="Z614" s="50"/>
      <c r="AA614" s="49"/>
      <c r="AB614" s="69">
        <v>614</v>
      </c>
      <c r="AC61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14" s="70"/>
      <c r="AE614" s="76">
        <v>665</v>
      </c>
      <c r="AF614" s="76">
        <v>4708</v>
      </c>
      <c r="AG614" s="76">
        <v>21348</v>
      </c>
      <c r="AH614" s="76">
        <v>38095</v>
      </c>
      <c r="AI614" s="76"/>
      <c r="AJ614" s="76" t="s">
        <v>9056</v>
      </c>
      <c r="AK614" s="76" t="s">
        <v>10676</v>
      </c>
      <c r="AL614" s="82" t="s">
        <v>11561</v>
      </c>
      <c r="AM614" s="76"/>
      <c r="AN614" s="78">
        <v>41822.230775462966</v>
      </c>
      <c r="AO614" s="76" t="s">
        <v>14075</v>
      </c>
      <c r="AP614" s="82" t="s">
        <v>14687</v>
      </c>
      <c r="AQ614" s="76" t="s">
        <v>66</v>
      </c>
      <c r="AR614" s="2"/>
      <c r="AS614" s="3"/>
      <c r="AT614" s="3"/>
      <c r="AU614" s="3"/>
      <c r="AV614" s="3"/>
    </row>
    <row r="615" spans="1:48" ht="41.45" customHeight="1" x14ac:dyDescent="0.25">
      <c r="A615" s="62" t="s">
        <v>557</v>
      </c>
      <c r="C615" s="63"/>
      <c r="D615" s="63"/>
      <c r="E615" s="64"/>
      <c r="F615" s="66"/>
      <c r="G615" s="100" t="s">
        <v>12624</v>
      </c>
      <c r="H615" s="63"/>
      <c r="I615" s="67"/>
      <c r="J615" s="68"/>
      <c r="K615" s="68"/>
      <c r="L615" s="67" t="s">
        <v>16778</v>
      </c>
      <c r="M615" s="71"/>
      <c r="N615" s="72">
        <v>1391.856201171875</v>
      </c>
      <c r="O615" s="72">
        <v>7180.720703125</v>
      </c>
      <c r="P615" s="73"/>
      <c r="Q615" s="74"/>
      <c r="R615" s="74"/>
      <c r="S615" s="84"/>
      <c r="T615" s="84"/>
      <c r="U615" s="84"/>
      <c r="V615" s="84"/>
      <c r="W615" s="50"/>
      <c r="X615" s="50"/>
      <c r="Y615" s="50"/>
      <c r="Z615" s="50"/>
      <c r="AA615" s="49"/>
      <c r="AB615" s="69">
        <v>615</v>
      </c>
      <c r="AC61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15" s="70"/>
      <c r="AE615" s="76">
        <v>3447</v>
      </c>
      <c r="AF615" s="76">
        <v>2664</v>
      </c>
      <c r="AG615" s="76">
        <v>146481</v>
      </c>
      <c r="AH615" s="76">
        <v>0</v>
      </c>
      <c r="AI615" s="76"/>
      <c r="AJ615" s="76" t="s">
        <v>9057</v>
      </c>
      <c r="AK615" s="76"/>
      <c r="AL615" s="82" t="s">
        <v>11562</v>
      </c>
      <c r="AM615" s="76"/>
      <c r="AN615" s="78">
        <v>41487.244479166664</v>
      </c>
      <c r="AO615" s="76" t="s">
        <v>14075</v>
      </c>
      <c r="AP615" s="82" t="s">
        <v>14688</v>
      </c>
      <c r="AQ615" s="76" t="s">
        <v>66</v>
      </c>
      <c r="AR615" s="2"/>
      <c r="AS615" s="3"/>
      <c r="AT615" s="3"/>
      <c r="AU615" s="3"/>
      <c r="AV615" s="3"/>
    </row>
    <row r="616" spans="1:48" ht="41.45" customHeight="1" x14ac:dyDescent="0.25">
      <c r="A616" s="62" t="s">
        <v>558</v>
      </c>
      <c r="C616" s="63"/>
      <c r="D616" s="63"/>
      <c r="E616" s="64"/>
      <c r="F616" s="66"/>
      <c r="G616" s="100" t="s">
        <v>12625</v>
      </c>
      <c r="H616" s="63"/>
      <c r="I616" s="67"/>
      <c r="J616" s="68"/>
      <c r="K616" s="68"/>
      <c r="L616" s="67" t="s">
        <v>16779</v>
      </c>
      <c r="M616" s="71"/>
      <c r="N616" s="72">
        <v>3707.5263671875</v>
      </c>
      <c r="O616" s="72">
        <v>7641.8564453125</v>
      </c>
      <c r="P616" s="73"/>
      <c r="Q616" s="74"/>
      <c r="R616" s="74"/>
      <c r="S616" s="84"/>
      <c r="T616" s="84"/>
      <c r="U616" s="84"/>
      <c r="V616" s="84"/>
      <c r="W616" s="50"/>
      <c r="X616" s="50"/>
      <c r="Y616" s="50"/>
      <c r="Z616" s="50"/>
      <c r="AA616" s="49"/>
      <c r="AB616" s="69">
        <v>616</v>
      </c>
      <c r="AC61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16" s="70"/>
      <c r="AE616" s="76">
        <v>3221</v>
      </c>
      <c r="AF616" s="76">
        <v>3674</v>
      </c>
      <c r="AG616" s="76">
        <v>25993</v>
      </c>
      <c r="AH616" s="76">
        <v>12428</v>
      </c>
      <c r="AI616" s="76"/>
      <c r="AJ616" s="76" t="s">
        <v>9058</v>
      </c>
      <c r="AK616" s="76" t="s">
        <v>10677</v>
      </c>
      <c r="AL616" s="82" t="s">
        <v>11563</v>
      </c>
      <c r="AM616" s="76"/>
      <c r="AN616" s="78">
        <v>42601.738506944443</v>
      </c>
      <c r="AO616" s="76" t="s">
        <v>14075</v>
      </c>
      <c r="AP616" s="82" t="s">
        <v>14689</v>
      </c>
      <c r="AQ616" s="76" t="s">
        <v>66</v>
      </c>
      <c r="AR616" s="2"/>
      <c r="AS616" s="3"/>
      <c r="AT616" s="3"/>
      <c r="AU616" s="3"/>
      <c r="AV616" s="3"/>
    </row>
    <row r="617" spans="1:48" ht="41.45" customHeight="1" x14ac:dyDescent="0.25">
      <c r="A617" s="62" t="s">
        <v>1888</v>
      </c>
      <c r="C617" s="63"/>
      <c r="D617" s="63"/>
      <c r="E617" s="64"/>
      <c r="F617" s="66"/>
      <c r="G617" s="100" t="s">
        <v>12626</v>
      </c>
      <c r="H617" s="63"/>
      <c r="I617" s="67"/>
      <c r="J617" s="68"/>
      <c r="K617" s="68"/>
      <c r="L617" s="67" t="s">
        <v>16780</v>
      </c>
      <c r="M617" s="71"/>
      <c r="N617" s="72">
        <v>6368.060546875</v>
      </c>
      <c r="O617" s="72">
        <v>7095.4287109375</v>
      </c>
      <c r="P617" s="73"/>
      <c r="Q617" s="74"/>
      <c r="R617" s="74"/>
      <c r="S617" s="84"/>
      <c r="T617" s="84"/>
      <c r="U617" s="84"/>
      <c r="V617" s="84"/>
      <c r="W617" s="50"/>
      <c r="X617" s="50"/>
      <c r="Y617" s="50"/>
      <c r="Z617" s="50"/>
      <c r="AA617" s="49"/>
      <c r="AB617" s="69">
        <v>617</v>
      </c>
      <c r="AC61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17" s="70"/>
      <c r="AE617" s="76">
        <v>122</v>
      </c>
      <c r="AF617" s="76">
        <v>321445</v>
      </c>
      <c r="AG617" s="76">
        <v>4109</v>
      </c>
      <c r="AH617" s="76">
        <v>8730</v>
      </c>
      <c r="AI617" s="76"/>
      <c r="AJ617" s="76" t="s">
        <v>9059</v>
      </c>
      <c r="AK617" s="76" t="s">
        <v>10678</v>
      </c>
      <c r="AL617" s="82" t="s">
        <v>11564</v>
      </c>
      <c r="AM617" s="76"/>
      <c r="AN617" s="78">
        <v>40898.178171296298</v>
      </c>
      <c r="AO617" s="76" t="s">
        <v>14075</v>
      </c>
      <c r="AP617" s="82" t="s">
        <v>14690</v>
      </c>
      <c r="AQ617" s="76" t="s">
        <v>65</v>
      </c>
      <c r="AR617" s="2"/>
      <c r="AS617" s="3"/>
      <c r="AT617" s="3"/>
      <c r="AU617" s="3"/>
      <c r="AV617" s="3"/>
    </row>
    <row r="618" spans="1:48" ht="41.45" customHeight="1" x14ac:dyDescent="0.25">
      <c r="A618" s="62" t="s">
        <v>559</v>
      </c>
      <c r="C618" s="63"/>
      <c r="D618" s="63"/>
      <c r="E618" s="64"/>
      <c r="F618" s="66"/>
      <c r="G618" s="100" t="s">
        <v>12627</v>
      </c>
      <c r="H618" s="63"/>
      <c r="I618" s="67"/>
      <c r="J618" s="68"/>
      <c r="K618" s="68"/>
      <c r="L618" s="67" t="s">
        <v>16781</v>
      </c>
      <c r="M618" s="71"/>
      <c r="N618" s="72">
        <v>6135.2099609375</v>
      </c>
      <c r="O618" s="72">
        <v>2308.187744140625</v>
      </c>
      <c r="P618" s="73"/>
      <c r="Q618" s="74"/>
      <c r="R618" s="74"/>
      <c r="S618" s="84"/>
      <c r="T618" s="84"/>
      <c r="U618" s="84"/>
      <c r="V618" s="84"/>
      <c r="W618" s="50"/>
      <c r="X618" s="50"/>
      <c r="Y618" s="50"/>
      <c r="Z618" s="50"/>
      <c r="AA618" s="49"/>
      <c r="AB618" s="69">
        <v>618</v>
      </c>
      <c r="AC61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18" s="70"/>
      <c r="AE618" s="76">
        <v>875</v>
      </c>
      <c r="AF618" s="76">
        <v>26666</v>
      </c>
      <c r="AG618" s="76">
        <v>2417</v>
      </c>
      <c r="AH618" s="76">
        <v>821</v>
      </c>
      <c r="AI618" s="76"/>
      <c r="AJ618" s="76" t="s">
        <v>9060</v>
      </c>
      <c r="AK618" s="76" t="s">
        <v>10679</v>
      </c>
      <c r="AL618" s="82" t="s">
        <v>11565</v>
      </c>
      <c r="AM618" s="76"/>
      <c r="AN618" s="78">
        <v>42292.87572916667</v>
      </c>
      <c r="AO618" s="76" t="s">
        <v>14075</v>
      </c>
      <c r="AP618" s="82" t="s">
        <v>14691</v>
      </c>
      <c r="AQ618" s="76" t="s">
        <v>66</v>
      </c>
      <c r="AR618" s="2"/>
      <c r="AS618" s="3"/>
      <c r="AT618" s="3"/>
      <c r="AU618" s="3"/>
      <c r="AV618" s="3"/>
    </row>
    <row r="619" spans="1:48" ht="41.45" customHeight="1" x14ac:dyDescent="0.25">
      <c r="A619" s="62" t="s">
        <v>1889</v>
      </c>
      <c r="C619" s="63"/>
      <c r="D619" s="63"/>
      <c r="E619" s="64"/>
      <c r="F619" s="66"/>
      <c r="G619" s="100" t="s">
        <v>12628</v>
      </c>
      <c r="H619" s="63"/>
      <c r="I619" s="67"/>
      <c r="J619" s="68"/>
      <c r="K619" s="68"/>
      <c r="L619" s="67" t="s">
        <v>16782</v>
      </c>
      <c r="M619" s="71"/>
      <c r="N619" s="72">
        <v>4056.685302734375</v>
      </c>
      <c r="O619" s="72">
        <v>858.1044921875</v>
      </c>
      <c r="P619" s="73"/>
      <c r="Q619" s="74"/>
      <c r="R619" s="74"/>
      <c r="S619" s="84"/>
      <c r="T619" s="84"/>
      <c r="U619" s="84"/>
      <c r="V619" s="84"/>
      <c r="W619" s="50"/>
      <c r="X619" s="50"/>
      <c r="Y619" s="50"/>
      <c r="Z619" s="50"/>
      <c r="AA619" s="49"/>
      <c r="AB619" s="69">
        <v>619</v>
      </c>
      <c r="AC61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19" s="70"/>
      <c r="AE619" s="76">
        <v>275</v>
      </c>
      <c r="AF619" s="76">
        <v>54847</v>
      </c>
      <c r="AG619" s="76">
        <v>662</v>
      </c>
      <c r="AH619" s="76">
        <v>415</v>
      </c>
      <c r="AI619" s="76"/>
      <c r="AJ619" s="76" t="s">
        <v>9061</v>
      </c>
      <c r="AK619" s="76" t="s">
        <v>10517</v>
      </c>
      <c r="AL619" s="82" t="s">
        <v>11566</v>
      </c>
      <c r="AM619" s="76"/>
      <c r="AN619" s="78">
        <v>43266.096261574072</v>
      </c>
      <c r="AO619" s="76" t="s">
        <v>14075</v>
      </c>
      <c r="AP619" s="82" t="s">
        <v>14692</v>
      </c>
      <c r="AQ619" s="76" t="s">
        <v>65</v>
      </c>
      <c r="AR619" s="2"/>
      <c r="AS619" s="3"/>
      <c r="AT619" s="3"/>
      <c r="AU619" s="3"/>
      <c r="AV619" s="3"/>
    </row>
    <row r="620" spans="1:48" ht="41.45" customHeight="1" x14ac:dyDescent="0.25">
      <c r="A620" s="62" t="s">
        <v>560</v>
      </c>
      <c r="C620" s="63"/>
      <c r="D620" s="63"/>
      <c r="E620" s="64"/>
      <c r="F620" s="66"/>
      <c r="G620" s="100" t="s">
        <v>12629</v>
      </c>
      <c r="H620" s="63"/>
      <c r="I620" s="67"/>
      <c r="J620" s="68"/>
      <c r="K620" s="68"/>
      <c r="L620" s="67" t="s">
        <v>16783</v>
      </c>
      <c r="M620" s="71"/>
      <c r="N620" s="72">
        <v>4702.77783203125</v>
      </c>
      <c r="O620" s="72">
        <v>2056.03369140625</v>
      </c>
      <c r="P620" s="73"/>
      <c r="Q620" s="74"/>
      <c r="R620" s="74"/>
      <c r="S620" s="84"/>
      <c r="T620" s="84"/>
      <c r="U620" s="84"/>
      <c r="V620" s="84"/>
      <c r="W620" s="50"/>
      <c r="X620" s="50"/>
      <c r="Y620" s="50"/>
      <c r="Z620" s="50"/>
      <c r="AA620" s="49"/>
      <c r="AB620" s="69">
        <v>620</v>
      </c>
      <c r="AC62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20" s="70"/>
      <c r="AE620" s="76">
        <v>29</v>
      </c>
      <c r="AF620" s="76">
        <v>651</v>
      </c>
      <c r="AG620" s="76">
        <v>365</v>
      </c>
      <c r="AH620" s="76">
        <v>163</v>
      </c>
      <c r="AI620" s="76"/>
      <c r="AJ620" s="76" t="s">
        <v>9062</v>
      </c>
      <c r="AK620" s="76" t="s">
        <v>10517</v>
      </c>
      <c r="AL620" s="76"/>
      <c r="AM620" s="76"/>
      <c r="AN620" s="78">
        <v>41575.656006944446</v>
      </c>
      <c r="AO620" s="76" t="s">
        <v>14075</v>
      </c>
      <c r="AP620" s="82" t="s">
        <v>14693</v>
      </c>
      <c r="AQ620" s="76" t="s">
        <v>66</v>
      </c>
      <c r="AR620" s="2"/>
      <c r="AS620" s="3"/>
      <c r="AT620" s="3"/>
      <c r="AU620" s="3"/>
      <c r="AV620" s="3"/>
    </row>
    <row r="621" spans="1:48" ht="41.45" customHeight="1" x14ac:dyDescent="0.25">
      <c r="A621" s="62" t="s">
        <v>1890</v>
      </c>
      <c r="C621" s="63"/>
      <c r="D621" s="63"/>
      <c r="E621" s="64"/>
      <c r="F621" s="66"/>
      <c r="G621" s="100" t="s">
        <v>12630</v>
      </c>
      <c r="H621" s="63"/>
      <c r="I621" s="67"/>
      <c r="J621" s="68"/>
      <c r="K621" s="68"/>
      <c r="L621" s="67" t="s">
        <v>16784</v>
      </c>
      <c r="M621" s="71"/>
      <c r="N621" s="72">
        <v>7511.8291015625</v>
      </c>
      <c r="O621" s="72">
        <v>1522.4229736328125</v>
      </c>
      <c r="P621" s="73"/>
      <c r="Q621" s="74"/>
      <c r="R621" s="74"/>
      <c r="S621" s="84"/>
      <c r="T621" s="84"/>
      <c r="U621" s="84"/>
      <c r="V621" s="84"/>
      <c r="W621" s="50"/>
      <c r="X621" s="50"/>
      <c r="Y621" s="50"/>
      <c r="Z621" s="50"/>
      <c r="AA621" s="49"/>
      <c r="AB621" s="69">
        <v>621</v>
      </c>
      <c r="AC62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21" s="70"/>
      <c r="AE621" s="76">
        <v>5339</v>
      </c>
      <c r="AF621" s="76">
        <v>337906</v>
      </c>
      <c r="AG621" s="76">
        <v>18228</v>
      </c>
      <c r="AH621" s="76">
        <v>823</v>
      </c>
      <c r="AI621" s="76"/>
      <c r="AJ621" s="76" t="s">
        <v>9063</v>
      </c>
      <c r="AK621" s="76" t="s">
        <v>10363</v>
      </c>
      <c r="AL621" s="82" t="s">
        <v>11567</v>
      </c>
      <c r="AM621" s="76"/>
      <c r="AN621" s="78">
        <v>39949.721342592595</v>
      </c>
      <c r="AO621" s="76" t="s">
        <v>14075</v>
      </c>
      <c r="AP621" s="82" t="s">
        <v>14694</v>
      </c>
      <c r="AQ621" s="76" t="s">
        <v>65</v>
      </c>
      <c r="AR621" s="2"/>
      <c r="AS621" s="3"/>
      <c r="AT621" s="3"/>
      <c r="AU621" s="3"/>
      <c r="AV621" s="3"/>
    </row>
    <row r="622" spans="1:48" ht="41.45" customHeight="1" x14ac:dyDescent="0.25">
      <c r="A622" s="62" t="s">
        <v>561</v>
      </c>
      <c r="C622" s="63"/>
      <c r="D622" s="63"/>
      <c r="E622" s="64"/>
      <c r="F622" s="66"/>
      <c r="G622" s="100" t="s">
        <v>12631</v>
      </c>
      <c r="H622" s="63"/>
      <c r="I622" s="67"/>
      <c r="J622" s="68"/>
      <c r="K622" s="68"/>
      <c r="L622" s="67" t="s">
        <v>16785</v>
      </c>
      <c r="M622" s="71"/>
      <c r="N622" s="72">
        <v>8275.2119140625</v>
      </c>
      <c r="O622" s="72">
        <v>5700.8564453125</v>
      </c>
      <c r="P622" s="73"/>
      <c r="Q622" s="74"/>
      <c r="R622" s="74"/>
      <c r="S622" s="84"/>
      <c r="T622" s="84"/>
      <c r="U622" s="84"/>
      <c r="V622" s="84"/>
      <c r="W622" s="50"/>
      <c r="X622" s="50"/>
      <c r="Y622" s="50"/>
      <c r="Z622" s="50"/>
      <c r="AA622" s="49"/>
      <c r="AB622" s="69">
        <v>622</v>
      </c>
      <c r="AC62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22" s="70"/>
      <c r="AE622" s="76">
        <v>586</v>
      </c>
      <c r="AF622" s="76">
        <v>1380</v>
      </c>
      <c r="AG622" s="76">
        <v>194312</v>
      </c>
      <c r="AH622" s="76">
        <v>1753</v>
      </c>
      <c r="AI622" s="76"/>
      <c r="AJ622" s="76" t="s">
        <v>9064</v>
      </c>
      <c r="AK622" s="76"/>
      <c r="AL622" s="76"/>
      <c r="AM622" s="76"/>
      <c r="AN622" s="78">
        <v>41416.610115740739</v>
      </c>
      <c r="AO622" s="76" t="s">
        <v>14075</v>
      </c>
      <c r="AP622" s="82" t="s">
        <v>14695</v>
      </c>
      <c r="AQ622" s="76" t="s">
        <v>66</v>
      </c>
      <c r="AR622" s="2"/>
      <c r="AS622" s="3"/>
      <c r="AT622" s="3"/>
      <c r="AU622" s="3"/>
      <c r="AV622" s="3"/>
    </row>
    <row r="623" spans="1:48" ht="41.45" customHeight="1" x14ac:dyDescent="0.25">
      <c r="A623" s="62" t="s">
        <v>562</v>
      </c>
      <c r="C623" s="63"/>
      <c r="D623" s="63"/>
      <c r="E623" s="64"/>
      <c r="F623" s="66"/>
      <c r="G623" s="100" t="s">
        <v>12632</v>
      </c>
      <c r="H623" s="63"/>
      <c r="I623" s="67"/>
      <c r="J623" s="68"/>
      <c r="K623" s="68"/>
      <c r="L623" s="67" t="s">
        <v>16786</v>
      </c>
      <c r="M623" s="71"/>
      <c r="N623" s="72">
        <v>1222.385498046875</v>
      </c>
      <c r="O623" s="72">
        <v>6794.3408203125</v>
      </c>
      <c r="P623" s="73"/>
      <c r="Q623" s="74"/>
      <c r="R623" s="74"/>
      <c r="S623" s="84"/>
      <c r="T623" s="84"/>
      <c r="U623" s="84"/>
      <c r="V623" s="84"/>
      <c r="W623" s="50"/>
      <c r="X623" s="50"/>
      <c r="Y623" s="50"/>
      <c r="Z623" s="50"/>
      <c r="AA623" s="49"/>
      <c r="AB623" s="69">
        <v>623</v>
      </c>
      <c r="AC62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23" s="70"/>
      <c r="AE623" s="76">
        <v>48</v>
      </c>
      <c r="AF623" s="76">
        <v>22</v>
      </c>
      <c r="AG623" s="76">
        <v>176</v>
      </c>
      <c r="AH623" s="76">
        <v>42</v>
      </c>
      <c r="AI623" s="76"/>
      <c r="AJ623" s="76" t="s">
        <v>9065</v>
      </c>
      <c r="AK623" s="76" t="s">
        <v>10680</v>
      </c>
      <c r="AL623" s="82" t="s">
        <v>11568</v>
      </c>
      <c r="AM623" s="76"/>
      <c r="AN623" s="78">
        <v>39954.304537037038</v>
      </c>
      <c r="AO623" s="76" t="s">
        <v>14075</v>
      </c>
      <c r="AP623" s="82" t="s">
        <v>14696</v>
      </c>
      <c r="AQ623" s="76" t="s">
        <v>66</v>
      </c>
      <c r="AR623" s="2"/>
      <c r="AS623" s="3"/>
      <c r="AT623" s="3"/>
      <c r="AU623" s="3"/>
      <c r="AV623" s="3"/>
    </row>
    <row r="624" spans="1:48" ht="41.45" customHeight="1" x14ac:dyDescent="0.25">
      <c r="A624" s="62" t="s">
        <v>563</v>
      </c>
      <c r="C624" s="63"/>
      <c r="D624" s="63"/>
      <c r="E624" s="64"/>
      <c r="F624" s="66"/>
      <c r="G624" s="100" t="s">
        <v>12633</v>
      </c>
      <c r="H624" s="63"/>
      <c r="I624" s="67"/>
      <c r="J624" s="68"/>
      <c r="K624" s="68"/>
      <c r="L624" s="67" t="s">
        <v>16787</v>
      </c>
      <c r="M624" s="71"/>
      <c r="N624" s="72">
        <v>3293.965087890625</v>
      </c>
      <c r="O624" s="72">
        <v>3141.173095703125</v>
      </c>
      <c r="P624" s="73"/>
      <c r="Q624" s="74"/>
      <c r="R624" s="74"/>
      <c r="S624" s="84"/>
      <c r="T624" s="84"/>
      <c r="U624" s="84"/>
      <c r="V624" s="84"/>
      <c r="W624" s="50"/>
      <c r="X624" s="50"/>
      <c r="Y624" s="50"/>
      <c r="Z624" s="50"/>
      <c r="AA624" s="49"/>
      <c r="AB624" s="69">
        <v>624</v>
      </c>
      <c r="AC62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24" s="70"/>
      <c r="AE624" s="76">
        <v>3647</v>
      </c>
      <c r="AF624" s="76">
        <v>1295</v>
      </c>
      <c r="AG624" s="76">
        <v>8055</v>
      </c>
      <c r="AH624" s="76">
        <v>37340</v>
      </c>
      <c r="AI624" s="76"/>
      <c r="AJ624" s="76" t="s">
        <v>9066</v>
      </c>
      <c r="AK624" s="76"/>
      <c r="AL624" s="76"/>
      <c r="AM624" s="76"/>
      <c r="AN624" s="78">
        <v>42345.33221064815</v>
      </c>
      <c r="AO624" s="76" t="s">
        <v>14075</v>
      </c>
      <c r="AP624" s="82" t="s">
        <v>14697</v>
      </c>
      <c r="AQ624" s="76" t="s">
        <v>66</v>
      </c>
      <c r="AR624" s="2"/>
      <c r="AS624" s="3"/>
      <c r="AT624" s="3"/>
      <c r="AU624" s="3"/>
      <c r="AV624" s="3"/>
    </row>
    <row r="625" spans="1:48" ht="41.45" customHeight="1" x14ac:dyDescent="0.25">
      <c r="A625" s="62" t="s">
        <v>564</v>
      </c>
      <c r="C625" s="63"/>
      <c r="D625" s="63"/>
      <c r="E625" s="64"/>
      <c r="F625" s="66"/>
      <c r="G625" s="100" t="s">
        <v>12634</v>
      </c>
      <c r="H625" s="63"/>
      <c r="I625" s="67"/>
      <c r="J625" s="68"/>
      <c r="K625" s="68"/>
      <c r="L625" s="67" t="s">
        <v>16788</v>
      </c>
      <c r="M625" s="71"/>
      <c r="N625" s="72">
        <v>7213.63623046875</v>
      </c>
      <c r="O625" s="72">
        <v>6035.2392578125</v>
      </c>
      <c r="P625" s="73"/>
      <c r="Q625" s="74"/>
      <c r="R625" s="74"/>
      <c r="S625" s="84"/>
      <c r="T625" s="84"/>
      <c r="U625" s="84"/>
      <c r="V625" s="84"/>
      <c r="W625" s="50"/>
      <c r="X625" s="50"/>
      <c r="Y625" s="50"/>
      <c r="Z625" s="50"/>
      <c r="AA625" s="49"/>
      <c r="AB625" s="69">
        <v>625</v>
      </c>
      <c r="AC62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25" s="70"/>
      <c r="AE625" s="76">
        <v>335</v>
      </c>
      <c r="AF625" s="76">
        <v>72</v>
      </c>
      <c r="AG625" s="76">
        <v>1018</v>
      </c>
      <c r="AH625" s="76">
        <v>1789</v>
      </c>
      <c r="AI625" s="76"/>
      <c r="AJ625" s="76" t="s">
        <v>9067</v>
      </c>
      <c r="AK625" s="76" t="s">
        <v>10681</v>
      </c>
      <c r="AL625" s="76"/>
      <c r="AM625" s="76"/>
      <c r="AN625" s="78">
        <v>43423.548032407409</v>
      </c>
      <c r="AO625" s="76" t="s">
        <v>14075</v>
      </c>
      <c r="AP625" s="82" t="s">
        <v>14698</v>
      </c>
      <c r="AQ625" s="76" t="s">
        <v>66</v>
      </c>
      <c r="AR625" s="2"/>
      <c r="AS625" s="3"/>
      <c r="AT625" s="3"/>
      <c r="AU625" s="3"/>
      <c r="AV625" s="3"/>
    </row>
    <row r="626" spans="1:48" ht="41.45" customHeight="1" x14ac:dyDescent="0.25">
      <c r="A626" s="62" t="s">
        <v>1891</v>
      </c>
      <c r="C626" s="63"/>
      <c r="D626" s="63"/>
      <c r="E626" s="64"/>
      <c r="F626" s="66"/>
      <c r="G626" s="100" t="s">
        <v>12635</v>
      </c>
      <c r="H626" s="63"/>
      <c r="I626" s="67"/>
      <c r="J626" s="68"/>
      <c r="K626" s="68"/>
      <c r="L626" s="67" t="s">
        <v>16789</v>
      </c>
      <c r="M626" s="71"/>
      <c r="N626" s="72">
        <v>4957.65380859375</v>
      </c>
      <c r="O626" s="72">
        <v>7379.712890625</v>
      </c>
      <c r="P626" s="73"/>
      <c r="Q626" s="74"/>
      <c r="R626" s="74"/>
      <c r="S626" s="84"/>
      <c r="T626" s="84"/>
      <c r="U626" s="84"/>
      <c r="V626" s="84"/>
      <c r="W626" s="50"/>
      <c r="X626" s="50"/>
      <c r="Y626" s="50"/>
      <c r="Z626" s="50"/>
      <c r="AA626" s="49"/>
      <c r="AB626" s="69">
        <v>626</v>
      </c>
      <c r="AC62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26" s="70"/>
      <c r="AE626" s="76">
        <v>300</v>
      </c>
      <c r="AF626" s="76">
        <v>3397</v>
      </c>
      <c r="AG626" s="76">
        <v>3669</v>
      </c>
      <c r="AH626" s="76">
        <v>6416</v>
      </c>
      <c r="AI626" s="76"/>
      <c r="AJ626" s="76" t="s">
        <v>9068</v>
      </c>
      <c r="AK626" s="76"/>
      <c r="AL626" s="76"/>
      <c r="AM626" s="76"/>
      <c r="AN626" s="78">
        <v>43792.437430555554</v>
      </c>
      <c r="AO626" s="76" t="s">
        <v>14075</v>
      </c>
      <c r="AP626" s="82" t="s">
        <v>14699</v>
      </c>
      <c r="AQ626" s="76" t="s">
        <v>65</v>
      </c>
      <c r="AR626" s="2"/>
      <c r="AS626" s="3"/>
      <c r="AT626" s="3"/>
      <c r="AU626" s="3"/>
      <c r="AV626" s="3"/>
    </row>
    <row r="627" spans="1:48" ht="41.45" customHeight="1" x14ac:dyDescent="0.25">
      <c r="A627" s="62" t="s">
        <v>565</v>
      </c>
      <c r="C627" s="63"/>
      <c r="D627" s="63"/>
      <c r="E627" s="64"/>
      <c r="F627" s="66"/>
      <c r="G627" s="100" t="s">
        <v>12636</v>
      </c>
      <c r="H627" s="63"/>
      <c r="I627" s="67"/>
      <c r="J627" s="68"/>
      <c r="K627" s="68"/>
      <c r="L627" s="67" t="s">
        <v>16790</v>
      </c>
      <c r="M627" s="71"/>
      <c r="N627" s="72">
        <v>3149.369873046875</v>
      </c>
      <c r="O627" s="72">
        <v>1358.0521240234375</v>
      </c>
      <c r="P627" s="73"/>
      <c r="Q627" s="74"/>
      <c r="R627" s="74"/>
      <c r="S627" s="84"/>
      <c r="T627" s="84"/>
      <c r="U627" s="84"/>
      <c r="V627" s="84"/>
      <c r="W627" s="50"/>
      <c r="X627" s="50"/>
      <c r="Y627" s="50"/>
      <c r="Z627" s="50"/>
      <c r="AA627" s="49"/>
      <c r="AB627" s="69">
        <v>627</v>
      </c>
      <c r="AC62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27" s="70"/>
      <c r="AE627" s="76">
        <v>94</v>
      </c>
      <c r="AF627" s="76">
        <v>23</v>
      </c>
      <c r="AG627" s="76">
        <v>808</v>
      </c>
      <c r="AH627" s="76">
        <v>17358</v>
      </c>
      <c r="AI627" s="76"/>
      <c r="AJ627" s="76"/>
      <c r="AK627" s="76"/>
      <c r="AL627" s="76"/>
      <c r="AM627" s="76"/>
      <c r="AN627" s="78">
        <v>44264.485219907408</v>
      </c>
      <c r="AO627" s="76" t="s">
        <v>14075</v>
      </c>
      <c r="AP627" s="82" t="s">
        <v>14700</v>
      </c>
      <c r="AQ627" s="76" t="s">
        <v>66</v>
      </c>
      <c r="AR627" s="2"/>
      <c r="AS627" s="3"/>
      <c r="AT627" s="3"/>
      <c r="AU627" s="3"/>
      <c r="AV627" s="3"/>
    </row>
    <row r="628" spans="1:48" ht="41.45" customHeight="1" x14ac:dyDescent="0.25">
      <c r="A628" s="62" t="s">
        <v>566</v>
      </c>
      <c r="C628" s="63"/>
      <c r="D628" s="63"/>
      <c r="E628" s="64"/>
      <c r="F628" s="66"/>
      <c r="G628" s="100" t="s">
        <v>12637</v>
      </c>
      <c r="H628" s="63"/>
      <c r="I628" s="67"/>
      <c r="J628" s="68"/>
      <c r="K628" s="68"/>
      <c r="L628" s="67" t="s">
        <v>16791</v>
      </c>
      <c r="M628" s="71"/>
      <c r="N628" s="72">
        <v>2930.02490234375</v>
      </c>
      <c r="O628" s="72">
        <v>7401.3564453125</v>
      </c>
      <c r="P628" s="73"/>
      <c r="Q628" s="74"/>
      <c r="R628" s="74"/>
      <c r="S628" s="84"/>
      <c r="T628" s="84"/>
      <c r="U628" s="84"/>
      <c r="V628" s="84"/>
      <c r="W628" s="50"/>
      <c r="X628" s="50"/>
      <c r="Y628" s="50"/>
      <c r="Z628" s="50"/>
      <c r="AA628" s="49"/>
      <c r="AB628" s="69">
        <v>628</v>
      </c>
      <c r="AC62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28" s="70"/>
      <c r="AE628" s="76">
        <v>44</v>
      </c>
      <c r="AF628" s="76">
        <v>42</v>
      </c>
      <c r="AG628" s="76">
        <v>12</v>
      </c>
      <c r="AH628" s="76">
        <v>47</v>
      </c>
      <c r="AI628" s="76"/>
      <c r="AJ628" s="76"/>
      <c r="AK628" s="76" t="s">
        <v>10682</v>
      </c>
      <c r="AL628" s="76"/>
      <c r="AM628" s="76"/>
      <c r="AN628" s="78">
        <v>44521.016689814816</v>
      </c>
      <c r="AO628" s="76" t="s">
        <v>14075</v>
      </c>
      <c r="AP628" s="82" t="s">
        <v>14701</v>
      </c>
      <c r="AQ628" s="76" t="s">
        <v>66</v>
      </c>
      <c r="AR628" s="2"/>
      <c r="AS628" s="3"/>
      <c r="AT628" s="3"/>
      <c r="AU628" s="3"/>
      <c r="AV628" s="3"/>
    </row>
    <row r="629" spans="1:48" ht="41.45" customHeight="1" x14ac:dyDescent="0.25">
      <c r="A629" s="62" t="s">
        <v>1892</v>
      </c>
      <c r="C629" s="63"/>
      <c r="D629" s="63"/>
      <c r="E629" s="64"/>
      <c r="F629" s="66"/>
      <c r="G629" s="100" t="s">
        <v>12638</v>
      </c>
      <c r="H629" s="63"/>
      <c r="I629" s="67"/>
      <c r="J629" s="68"/>
      <c r="K629" s="68"/>
      <c r="L629" s="67" t="s">
        <v>16792</v>
      </c>
      <c r="M629" s="71"/>
      <c r="N629" s="72">
        <v>4674.3212890625</v>
      </c>
      <c r="O629" s="72">
        <v>8822.890625</v>
      </c>
      <c r="P629" s="73"/>
      <c r="Q629" s="74"/>
      <c r="R629" s="74"/>
      <c r="S629" s="84"/>
      <c r="T629" s="84"/>
      <c r="U629" s="84"/>
      <c r="V629" s="84"/>
      <c r="W629" s="50"/>
      <c r="X629" s="50"/>
      <c r="Y629" s="50"/>
      <c r="Z629" s="50"/>
      <c r="AA629" s="49"/>
      <c r="AB629" s="69">
        <v>629</v>
      </c>
      <c r="AC62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29" s="70"/>
      <c r="AE629" s="76">
        <v>265</v>
      </c>
      <c r="AF629" s="76">
        <v>8511</v>
      </c>
      <c r="AG629" s="76">
        <v>3833</v>
      </c>
      <c r="AH629" s="76">
        <v>3647</v>
      </c>
      <c r="AI629" s="76"/>
      <c r="AJ629" s="76" t="s">
        <v>9069</v>
      </c>
      <c r="AK629" s="76" t="s">
        <v>10683</v>
      </c>
      <c r="AL629" s="76"/>
      <c r="AM629" s="76"/>
      <c r="AN629" s="78">
        <v>41492.752789351849</v>
      </c>
      <c r="AO629" s="76" t="s">
        <v>14075</v>
      </c>
      <c r="AP629" s="82" t="s">
        <v>14702</v>
      </c>
      <c r="AQ629" s="76" t="s">
        <v>65</v>
      </c>
      <c r="AR629" s="2"/>
      <c r="AS629" s="3"/>
      <c r="AT629" s="3"/>
      <c r="AU629" s="3"/>
      <c r="AV629" s="3"/>
    </row>
    <row r="630" spans="1:48" ht="41.45" customHeight="1" x14ac:dyDescent="0.25">
      <c r="A630" s="62" t="s">
        <v>567</v>
      </c>
      <c r="C630" s="63"/>
      <c r="D630" s="63"/>
      <c r="E630" s="64"/>
      <c r="F630" s="66"/>
      <c r="G630" s="100" t="s">
        <v>12639</v>
      </c>
      <c r="H630" s="63"/>
      <c r="I630" s="67"/>
      <c r="J630" s="68"/>
      <c r="K630" s="68"/>
      <c r="L630" s="67" t="s">
        <v>16793</v>
      </c>
      <c r="M630" s="71"/>
      <c r="N630" s="72">
        <v>7681.30078125</v>
      </c>
      <c r="O630" s="72">
        <v>3539.141357421875</v>
      </c>
      <c r="P630" s="73"/>
      <c r="Q630" s="74"/>
      <c r="R630" s="74"/>
      <c r="S630" s="84"/>
      <c r="T630" s="84"/>
      <c r="U630" s="84"/>
      <c r="V630" s="84"/>
      <c r="W630" s="50"/>
      <c r="X630" s="50"/>
      <c r="Y630" s="50"/>
      <c r="Z630" s="50"/>
      <c r="AA630" s="49"/>
      <c r="AB630" s="69">
        <v>630</v>
      </c>
      <c r="AC63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30" s="70"/>
      <c r="AE630" s="76">
        <v>968</v>
      </c>
      <c r="AF630" s="76">
        <v>493</v>
      </c>
      <c r="AG630" s="76">
        <v>13122</v>
      </c>
      <c r="AH630" s="76">
        <v>43657</v>
      </c>
      <c r="AI630" s="76"/>
      <c r="AJ630" s="76" t="s">
        <v>9070</v>
      </c>
      <c r="AK630" s="76" t="s">
        <v>10684</v>
      </c>
      <c r="AL630" s="76"/>
      <c r="AM630" s="76"/>
      <c r="AN630" s="78">
        <v>40532.25203703704</v>
      </c>
      <c r="AO630" s="76" t="s">
        <v>14075</v>
      </c>
      <c r="AP630" s="82" t="s">
        <v>14703</v>
      </c>
      <c r="AQ630" s="76" t="s">
        <v>66</v>
      </c>
      <c r="AR630" s="2"/>
      <c r="AS630" s="3"/>
      <c r="AT630" s="3"/>
      <c r="AU630" s="3"/>
      <c r="AV630" s="3"/>
    </row>
    <row r="631" spans="1:48" ht="41.45" customHeight="1" x14ac:dyDescent="0.25">
      <c r="A631" s="62" t="s">
        <v>568</v>
      </c>
      <c r="C631" s="63"/>
      <c r="D631" s="63"/>
      <c r="E631" s="64"/>
      <c r="F631" s="66"/>
      <c r="G631" s="100" t="s">
        <v>12640</v>
      </c>
      <c r="H631" s="63"/>
      <c r="I631" s="67"/>
      <c r="J631" s="68"/>
      <c r="K631" s="68"/>
      <c r="L631" s="67" t="s">
        <v>16794</v>
      </c>
      <c r="M631" s="71"/>
      <c r="N631" s="72">
        <v>6165.56884765625</v>
      </c>
      <c r="O631" s="72">
        <v>7164.1552734375</v>
      </c>
      <c r="P631" s="73"/>
      <c r="Q631" s="74"/>
      <c r="R631" s="74"/>
      <c r="S631" s="84"/>
      <c r="T631" s="84"/>
      <c r="U631" s="84"/>
      <c r="V631" s="84"/>
      <c r="W631" s="50"/>
      <c r="X631" s="50"/>
      <c r="Y631" s="50"/>
      <c r="Z631" s="50"/>
      <c r="AA631" s="49"/>
      <c r="AB631" s="69">
        <v>631</v>
      </c>
      <c r="AC63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31" s="70"/>
      <c r="AE631" s="76">
        <v>198</v>
      </c>
      <c r="AF631" s="76">
        <v>38</v>
      </c>
      <c r="AG631" s="76">
        <v>581</v>
      </c>
      <c r="AH631" s="76">
        <v>439</v>
      </c>
      <c r="AI631" s="76"/>
      <c r="AJ631" s="76" t="s">
        <v>9071</v>
      </c>
      <c r="AK631" s="76"/>
      <c r="AL631" s="76"/>
      <c r="AM631" s="76"/>
      <c r="AN631" s="78">
        <v>44510.721145833333</v>
      </c>
      <c r="AO631" s="76" t="s">
        <v>14075</v>
      </c>
      <c r="AP631" s="82" t="s">
        <v>14704</v>
      </c>
      <c r="AQ631" s="76" t="s">
        <v>66</v>
      </c>
      <c r="AR631" s="2"/>
      <c r="AS631" s="3"/>
      <c r="AT631" s="3"/>
      <c r="AU631" s="3"/>
      <c r="AV631" s="3"/>
    </row>
    <row r="632" spans="1:48" ht="41.45" customHeight="1" x14ac:dyDescent="0.25">
      <c r="A632" s="62" t="s">
        <v>569</v>
      </c>
      <c r="C632" s="63"/>
      <c r="D632" s="63"/>
      <c r="E632" s="64"/>
      <c r="F632" s="66"/>
      <c r="G632" s="100" t="s">
        <v>12641</v>
      </c>
      <c r="H632" s="63"/>
      <c r="I632" s="67"/>
      <c r="J632" s="68"/>
      <c r="K632" s="68"/>
      <c r="L632" s="67" t="s">
        <v>16795</v>
      </c>
      <c r="M632" s="71"/>
      <c r="N632" s="72">
        <v>1687.6243896484375</v>
      </c>
      <c r="O632" s="72">
        <v>7310.50048828125</v>
      </c>
      <c r="P632" s="73"/>
      <c r="Q632" s="74"/>
      <c r="R632" s="74"/>
      <c r="S632" s="84"/>
      <c r="T632" s="84"/>
      <c r="U632" s="84"/>
      <c r="V632" s="84"/>
      <c r="W632" s="50"/>
      <c r="X632" s="50"/>
      <c r="Y632" s="50"/>
      <c r="Z632" s="50"/>
      <c r="AA632" s="49"/>
      <c r="AB632" s="69">
        <v>632</v>
      </c>
      <c r="AC63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32" s="70"/>
      <c r="AE632" s="76">
        <v>557</v>
      </c>
      <c r="AF632" s="76">
        <v>343</v>
      </c>
      <c r="AG632" s="76">
        <v>3831</v>
      </c>
      <c r="AH632" s="76">
        <v>2245</v>
      </c>
      <c r="AI632" s="76"/>
      <c r="AJ632" s="76"/>
      <c r="AK632" s="76"/>
      <c r="AL632" s="76"/>
      <c r="AM632" s="76"/>
      <c r="AN632" s="78">
        <v>42304.433576388888</v>
      </c>
      <c r="AO632" s="76" t="s">
        <v>14075</v>
      </c>
      <c r="AP632" s="82" t="s">
        <v>14705</v>
      </c>
      <c r="AQ632" s="76" t="s">
        <v>66</v>
      </c>
      <c r="AR632" s="2"/>
      <c r="AS632" s="3"/>
      <c r="AT632" s="3"/>
      <c r="AU632" s="3"/>
      <c r="AV632" s="3"/>
    </row>
    <row r="633" spans="1:48" ht="41.45" customHeight="1" x14ac:dyDescent="0.25">
      <c r="A633" s="62" t="s">
        <v>1893</v>
      </c>
      <c r="C633" s="63"/>
      <c r="D633" s="63"/>
      <c r="E633" s="64"/>
      <c r="F633" s="66"/>
      <c r="G633" s="100" t="s">
        <v>12642</v>
      </c>
      <c r="H633" s="63"/>
      <c r="I633" s="67"/>
      <c r="J633" s="68"/>
      <c r="K633" s="68"/>
      <c r="L633" s="67" t="s">
        <v>16796</v>
      </c>
      <c r="M633" s="71"/>
      <c r="N633" s="72">
        <v>361.12673950195313</v>
      </c>
      <c r="O633" s="72">
        <v>5200.23583984375</v>
      </c>
      <c r="P633" s="73"/>
      <c r="Q633" s="74"/>
      <c r="R633" s="74"/>
      <c r="S633" s="84"/>
      <c r="T633" s="84"/>
      <c r="U633" s="84"/>
      <c r="V633" s="84"/>
      <c r="W633" s="50"/>
      <c r="X633" s="50"/>
      <c r="Y633" s="50"/>
      <c r="Z633" s="50"/>
      <c r="AA633" s="49"/>
      <c r="AB633" s="69">
        <v>633</v>
      </c>
      <c r="AC63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33" s="70"/>
      <c r="AE633" s="76">
        <v>54</v>
      </c>
      <c r="AF633" s="76">
        <v>54</v>
      </c>
      <c r="AG633" s="76">
        <v>186</v>
      </c>
      <c r="AH633" s="76">
        <v>648</v>
      </c>
      <c r="AI633" s="76"/>
      <c r="AJ633" s="76" t="s">
        <v>9072</v>
      </c>
      <c r="AK633" s="76" t="s">
        <v>10685</v>
      </c>
      <c r="AL633" s="76"/>
      <c r="AM633" s="76"/>
      <c r="AN633" s="78">
        <v>44512.540370370371</v>
      </c>
      <c r="AO633" s="76" t="s">
        <v>14075</v>
      </c>
      <c r="AP633" s="82" t="s">
        <v>14706</v>
      </c>
      <c r="AQ633" s="76" t="s">
        <v>65</v>
      </c>
      <c r="AR633" s="2"/>
      <c r="AS633" s="3"/>
      <c r="AT633" s="3"/>
      <c r="AU633" s="3"/>
      <c r="AV633" s="3"/>
    </row>
    <row r="634" spans="1:48" ht="41.45" customHeight="1" x14ac:dyDescent="0.25">
      <c r="A634" s="62" t="s">
        <v>570</v>
      </c>
      <c r="C634" s="63"/>
      <c r="D634" s="63"/>
      <c r="E634" s="64"/>
      <c r="F634" s="66"/>
      <c r="G634" s="100" t="s">
        <v>12643</v>
      </c>
      <c r="H634" s="63"/>
      <c r="I634" s="67"/>
      <c r="J634" s="68"/>
      <c r="K634" s="68"/>
      <c r="L634" s="67" t="s">
        <v>16797</v>
      </c>
      <c r="M634" s="71"/>
      <c r="N634" s="72">
        <v>3261.481689453125</v>
      </c>
      <c r="O634" s="72">
        <v>1481.9990234375</v>
      </c>
      <c r="P634" s="73"/>
      <c r="Q634" s="74"/>
      <c r="R634" s="74"/>
      <c r="S634" s="84"/>
      <c r="T634" s="84"/>
      <c r="U634" s="84"/>
      <c r="V634" s="84"/>
      <c r="W634" s="50"/>
      <c r="X634" s="50"/>
      <c r="Y634" s="50"/>
      <c r="Z634" s="50"/>
      <c r="AA634" s="49"/>
      <c r="AB634" s="69">
        <v>634</v>
      </c>
      <c r="AC63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34" s="70"/>
      <c r="AE634" s="76">
        <v>379</v>
      </c>
      <c r="AF634" s="76">
        <v>38</v>
      </c>
      <c r="AG634" s="76">
        <v>20719</v>
      </c>
      <c r="AH634" s="76">
        <v>4608</v>
      </c>
      <c r="AI634" s="76"/>
      <c r="AJ634" s="76" t="s">
        <v>9073</v>
      </c>
      <c r="AK634" s="76"/>
      <c r="AL634" s="76"/>
      <c r="AM634" s="76"/>
      <c r="AN634" s="78">
        <v>43563.471238425926</v>
      </c>
      <c r="AO634" s="76" t="s">
        <v>14075</v>
      </c>
      <c r="AP634" s="82" t="s">
        <v>14707</v>
      </c>
      <c r="AQ634" s="76" t="s">
        <v>66</v>
      </c>
      <c r="AR634" s="2"/>
      <c r="AS634" s="3"/>
      <c r="AT634" s="3"/>
      <c r="AU634" s="3"/>
      <c r="AV634" s="3"/>
    </row>
    <row r="635" spans="1:48" ht="41.45" customHeight="1" x14ac:dyDescent="0.25">
      <c r="A635" s="62" t="s">
        <v>571</v>
      </c>
      <c r="C635" s="63"/>
      <c r="D635" s="63"/>
      <c r="E635" s="64"/>
      <c r="F635" s="66"/>
      <c r="G635" s="100" t="s">
        <v>12644</v>
      </c>
      <c r="H635" s="63"/>
      <c r="I635" s="67"/>
      <c r="J635" s="68"/>
      <c r="K635" s="68"/>
      <c r="L635" s="67" t="s">
        <v>16798</v>
      </c>
      <c r="M635" s="71"/>
      <c r="N635" s="72">
        <v>6658.55078125</v>
      </c>
      <c r="O635" s="72">
        <v>4628.26953125</v>
      </c>
      <c r="P635" s="73"/>
      <c r="Q635" s="74"/>
      <c r="R635" s="74"/>
      <c r="S635" s="84"/>
      <c r="T635" s="84"/>
      <c r="U635" s="84"/>
      <c r="V635" s="84"/>
      <c r="W635" s="50"/>
      <c r="X635" s="50"/>
      <c r="Y635" s="50"/>
      <c r="Z635" s="50"/>
      <c r="AA635" s="49"/>
      <c r="AB635" s="69">
        <v>635</v>
      </c>
      <c r="AC63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35" s="70"/>
      <c r="AE635" s="76">
        <v>548</v>
      </c>
      <c r="AF635" s="76">
        <v>170</v>
      </c>
      <c r="AG635" s="76">
        <v>4355</v>
      </c>
      <c r="AH635" s="76">
        <v>21249</v>
      </c>
      <c r="AI635" s="76"/>
      <c r="AJ635" s="76" t="s">
        <v>9074</v>
      </c>
      <c r="AK635" s="76" t="s">
        <v>10686</v>
      </c>
      <c r="AL635" s="82" t="s">
        <v>11569</v>
      </c>
      <c r="AM635" s="76"/>
      <c r="AN635" s="78">
        <v>43856.537129629629</v>
      </c>
      <c r="AO635" s="76" t="s">
        <v>14075</v>
      </c>
      <c r="AP635" s="82" t="s">
        <v>14708</v>
      </c>
      <c r="AQ635" s="76" t="s">
        <v>66</v>
      </c>
      <c r="AR635" s="2"/>
      <c r="AS635" s="3"/>
      <c r="AT635" s="3"/>
      <c r="AU635" s="3"/>
      <c r="AV635" s="3"/>
    </row>
    <row r="636" spans="1:48" ht="41.45" customHeight="1" x14ac:dyDescent="0.25">
      <c r="A636" s="62" t="s">
        <v>1894</v>
      </c>
      <c r="C636" s="63"/>
      <c r="D636" s="63"/>
      <c r="E636" s="64"/>
      <c r="F636" s="66"/>
      <c r="G636" s="100" t="s">
        <v>12645</v>
      </c>
      <c r="H636" s="63"/>
      <c r="I636" s="67"/>
      <c r="J636" s="68"/>
      <c r="K636" s="68"/>
      <c r="L636" s="67" t="s">
        <v>16799</v>
      </c>
      <c r="M636" s="71"/>
      <c r="N636" s="72">
        <v>7589.7255859375</v>
      </c>
      <c r="O636" s="72">
        <v>3506.412109375</v>
      </c>
      <c r="P636" s="73"/>
      <c r="Q636" s="74"/>
      <c r="R636" s="74"/>
      <c r="S636" s="84"/>
      <c r="T636" s="84"/>
      <c r="U636" s="84"/>
      <c r="V636" s="84"/>
      <c r="W636" s="50"/>
      <c r="X636" s="50"/>
      <c r="Y636" s="50"/>
      <c r="Z636" s="50"/>
      <c r="AA636" s="49"/>
      <c r="AB636" s="69">
        <v>636</v>
      </c>
      <c r="AC63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36" s="70"/>
      <c r="AE636" s="76">
        <v>69</v>
      </c>
      <c r="AF636" s="76">
        <v>9</v>
      </c>
      <c r="AG636" s="76">
        <v>709</v>
      </c>
      <c r="AH636" s="76">
        <v>210</v>
      </c>
      <c r="AI636" s="76"/>
      <c r="AJ636" s="76" t="s">
        <v>9075</v>
      </c>
      <c r="AK636" s="76"/>
      <c r="AL636" s="76"/>
      <c r="AM636" s="76"/>
      <c r="AN636" s="78">
        <v>44249.993518518517</v>
      </c>
      <c r="AO636" s="76" t="s">
        <v>14075</v>
      </c>
      <c r="AP636" s="82" t="s">
        <v>14709</v>
      </c>
      <c r="AQ636" s="76" t="s">
        <v>65</v>
      </c>
      <c r="AR636" s="2"/>
      <c r="AS636" s="3"/>
      <c r="AT636" s="3"/>
      <c r="AU636" s="3"/>
      <c r="AV636" s="3"/>
    </row>
    <row r="637" spans="1:48" ht="41.45" customHeight="1" x14ac:dyDescent="0.25">
      <c r="A637" s="62" t="s">
        <v>1895</v>
      </c>
      <c r="C637" s="63"/>
      <c r="D637" s="63"/>
      <c r="E637" s="64"/>
      <c r="F637" s="66"/>
      <c r="G637" s="100" t="s">
        <v>12646</v>
      </c>
      <c r="H637" s="63"/>
      <c r="I637" s="67"/>
      <c r="J637" s="68"/>
      <c r="K637" s="68"/>
      <c r="L637" s="67" t="s">
        <v>16800</v>
      </c>
      <c r="M637" s="71"/>
      <c r="N637" s="72">
        <v>9750.197265625</v>
      </c>
      <c r="O637" s="72">
        <v>4073.661865234375</v>
      </c>
      <c r="P637" s="73"/>
      <c r="Q637" s="74"/>
      <c r="R637" s="74"/>
      <c r="S637" s="84"/>
      <c r="T637" s="84"/>
      <c r="U637" s="84"/>
      <c r="V637" s="84"/>
      <c r="W637" s="50"/>
      <c r="X637" s="50"/>
      <c r="Y637" s="50"/>
      <c r="Z637" s="50"/>
      <c r="AA637" s="49"/>
      <c r="AB637" s="69">
        <v>637</v>
      </c>
      <c r="AC63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37" s="70"/>
      <c r="AE637" s="76">
        <v>238</v>
      </c>
      <c r="AF637" s="76">
        <v>7</v>
      </c>
      <c r="AG637" s="76">
        <v>523</v>
      </c>
      <c r="AH637" s="76">
        <v>1002</v>
      </c>
      <c r="AI637" s="76"/>
      <c r="AJ637" s="76" t="s">
        <v>9076</v>
      </c>
      <c r="AK637" s="76"/>
      <c r="AL637" s="76"/>
      <c r="AM637" s="76"/>
      <c r="AN637" s="78">
        <v>44263.776342592595</v>
      </c>
      <c r="AO637" s="76" t="s">
        <v>14075</v>
      </c>
      <c r="AP637" s="82" t="s">
        <v>14710</v>
      </c>
      <c r="AQ637" s="76" t="s">
        <v>65</v>
      </c>
      <c r="AR637" s="2"/>
      <c r="AS637" s="3"/>
      <c r="AT637" s="3"/>
      <c r="AU637" s="3"/>
      <c r="AV637" s="3"/>
    </row>
    <row r="638" spans="1:48" ht="41.45" customHeight="1" x14ac:dyDescent="0.25">
      <c r="A638" s="62" t="s">
        <v>1896</v>
      </c>
      <c r="C638" s="63"/>
      <c r="D638" s="63"/>
      <c r="E638" s="64"/>
      <c r="F638" s="66"/>
      <c r="G638" s="100" t="s">
        <v>12647</v>
      </c>
      <c r="H638" s="63"/>
      <c r="I638" s="67"/>
      <c r="J638" s="68"/>
      <c r="K638" s="68"/>
      <c r="L638" s="67" t="s">
        <v>16801</v>
      </c>
      <c r="M638" s="71"/>
      <c r="N638" s="72">
        <v>7816.13232421875</v>
      </c>
      <c r="O638" s="72">
        <v>2011.914306640625</v>
      </c>
      <c r="P638" s="73"/>
      <c r="Q638" s="74"/>
      <c r="R638" s="74"/>
      <c r="S638" s="84"/>
      <c r="T638" s="84"/>
      <c r="U638" s="84"/>
      <c r="V638" s="84"/>
      <c r="W638" s="50"/>
      <c r="X638" s="50"/>
      <c r="Y638" s="50"/>
      <c r="Z638" s="50"/>
      <c r="AA638" s="49"/>
      <c r="AB638" s="69">
        <v>638</v>
      </c>
      <c r="AC63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38" s="70"/>
      <c r="AE638" s="76">
        <v>759</v>
      </c>
      <c r="AF638" s="76">
        <v>20001</v>
      </c>
      <c r="AG638" s="76">
        <v>105763</v>
      </c>
      <c r="AH638" s="76">
        <v>7314</v>
      </c>
      <c r="AI638" s="76"/>
      <c r="AJ638" s="76" t="s">
        <v>9077</v>
      </c>
      <c r="AK638" s="76" t="s">
        <v>10687</v>
      </c>
      <c r="AL638" s="82" t="s">
        <v>11570</v>
      </c>
      <c r="AM638" s="76"/>
      <c r="AN638" s="78">
        <v>40208.940023148149</v>
      </c>
      <c r="AO638" s="76" t="s">
        <v>14075</v>
      </c>
      <c r="AP638" s="82" t="s">
        <v>14711</v>
      </c>
      <c r="AQ638" s="76" t="s">
        <v>65</v>
      </c>
      <c r="AR638" s="2"/>
      <c r="AS638" s="3"/>
      <c r="AT638" s="3"/>
      <c r="AU638" s="3"/>
      <c r="AV638" s="3"/>
    </row>
    <row r="639" spans="1:48" ht="41.45" customHeight="1" x14ac:dyDescent="0.25">
      <c r="A639" s="62" t="s">
        <v>1897</v>
      </c>
      <c r="C639" s="63"/>
      <c r="D639" s="63"/>
      <c r="E639" s="64"/>
      <c r="F639" s="66"/>
      <c r="G639" s="100" t="s">
        <v>12648</v>
      </c>
      <c r="H639" s="63"/>
      <c r="I639" s="67"/>
      <c r="J639" s="68"/>
      <c r="K639" s="68"/>
      <c r="L639" s="67" t="s">
        <v>16802</v>
      </c>
      <c r="M639" s="71"/>
      <c r="N639" s="72">
        <v>5466.90380859375</v>
      </c>
      <c r="O639" s="72">
        <v>3203.245849609375</v>
      </c>
      <c r="P639" s="73"/>
      <c r="Q639" s="74"/>
      <c r="R639" s="74"/>
      <c r="S639" s="84"/>
      <c r="T639" s="84"/>
      <c r="U639" s="84"/>
      <c r="V639" s="84"/>
      <c r="W639" s="50"/>
      <c r="X639" s="50"/>
      <c r="Y639" s="50"/>
      <c r="Z639" s="50"/>
      <c r="AA639" s="49"/>
      <c r="AB639" s="69">
        <v>639</v>
      </c>
      <c r="AC63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39" s="70"/>
      <c r="AE639" s="76">
        <v>691</v>
      </c>
      <c r="AF639" s="76">
        <v>171</v>
      </c>
      <c r="AG639" s="76">
        <v>18040</v>
      </c>
      <c r="AH639" s="76">
        <v>4824</v>
      </c>
      <c r="AI639" s="76"/>
      <c r="AJ639" s="76"/>
      <c r="AK639" s="76" t="s">
        <v>10688</v>
      </c>
      <c r="AL639" s="76"/>
      <c r="AM639" s="76"/>
      <c r="AN639" s="78">
        <v>44084.508993055555</v>
      </c>
      <c r="AO639" s="76" t="s">
        <v>14075</v>
      </c>
      <c r="AP639" s="82" t="s">
        <v>14712</v>
      </c>
      <c r="AQ639" s="76" t="s">
        <v>65</v>
      </c>
      <c r="AR639" s="2"/>
      <c r="AS639" s="3"/>
      <c r="AT639" s="3"/>
      <c r="AU639" s="3"/>
      <c r="AV639" s="3"/>
    </row>
    <row r="640" spans="1:48" ht="41.45" customHeight="1" x14ac:dyDescent="0.25">
      <c r="A640" s="62" t="s">
        <v>1898</v>
      </c>
      <c r="C640" s="63"/>
      <c r="D640" s="63"/>
      <c r="E640" s="64"/>
      <c r="F640" s="66"/>
      <c r="G640" s="100" t="s">
        <v>12649</v>
      </c>
      <c r="H640" s="63"/>
      <c r="I640" s="67"/>
      <c r="J640" s="68"/>
      <c r="K640" s="68"/>
      <c r="L640" s="67" t="s">
        <v>16803</v>
      </c>
      <c r="M640" s="71"/>
      <c r="N640" s="72">
        <v>7517.37158203125</v>
      </c>
      <c r="O640" s="72">
        <v>7721.1845703125</v>
      </c>
      <c r="P640" s="73"/>
      <c r="Q640" s="74"/>
      <c r="R640" s="74"/>
      <c r="S640" s="84"/>
      <c r="T640" s="84"/>
      <c r="U640" s="84"/>
      <c r="V640" s="84"/>
      <c r="W640" s="50"/>
      <c r="X640" s="50"/>
      <c r="Y640" s="50"/>
      <c r="Z640" s="50"/>
      <c r="AA640" s="49"/>
      <c r="AB640" s="69">
        <v>640</v>
      </c>
      <c r="AC64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40" s="70"/>
      <c r="AE640" s="76">
        <v>418</v>
      </c>
      <c r="AF640" s="76">
        <v>258</v>
      </c>
      <c r="AG640" s="76">
        <v>3804</v>
      </c>
      <c r="AH640" s="76">
        <v>12383</v>
      </c>
      <c r="AI640" s="76"/>
      <c r="AJ640" s="76" t="s">
        <v>9078</v>
      </c>
      <c r="AK640" s="76"/>
      <c r="AL640" s="76"/>
      <c r="AM640" s="76"/>
      <c r="AN640" s="78">
        <v>42616.140173611115</v>
      </c>
      <c r="AO640" s="76" t="s">
        <v>14075</v>
      </c>
      <c r="AP640" s="82" t="s">
        <v>14713</v>
      </c>
      <c r="AQ640" s="76" t="s">
        <v>65</v>
      </c>
      <c r="AR640" s="2"/>
      <c r="AS640" s="3"/>
      <c r="AT640" s="3"/>
      <c r="AU640" s="3"/>
      <c r="AV640" s="3"/>
    </row>
    <row r="641" spans="1:48" ht="41.45" customHeight="1" x14ac:dyDescent="0.25">
      <c r="A641" s="62" t="s">
        <v>1394</v>
      </c>
      <c r="C641" s="63"/>
      <c r="D641" s="63"/>
      <c r="E641" s="64"/>
      <c r="F641" s="66"/>
      <c r="G641" s="100" t="s">
        <v>12650</v>
      </c>
      <c r="H641" s="63"/>
      <c r="I641" s="67"/>
      <c r="J641" s="68"/>
      <c r="K641" s="68"/>
      <c r="L641" s="67" t="s">
        <v>16804</v>
      </c>
      <c r="M641" s="71"/>
      <c r="N641" s="72">
        <v>4846.18017578125</v>
      </c>
      <c r="O641" s="72">
        <v>6185.7392578125</v>
      </c>
      <c r="P641" s="73"/>
      <c r="Q641" s="74"/>
      <c r="R641" s="74"/>
      <c r="S641" s="84"/>
      <c r="T641" s="84"/>
      <c r="U641" s="84"/>
      <c r="V641" s="84"/>
      <c r="W641" s="50"/>
      <c r="X641" s="50"/>
      <c r="Y641" s="50"/>
      <c r="Z641" s="50"/>
      <c r="AA641" s="49"/>
      <c r="AB641" s="69">
        <v>641</v>
      </c>
      <c r="AC64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41" s="70"/>
      <c r="AE641" s="76">
        <v>753</v>
      </c>
      <c r="AF641" s="76">
        <v>474</v>
      </c>
      <c r="AG641" s="76">
        <v>9402</v>
      </c>
      <c r="AH641" s="76">
        <v>40428</v>
      </c>
      <c r="AI641" s="76"/>
      <c r="AJ641" s="76" t="s">
        <v>9079</v>
      </c>
      <c r="AK641" s="76"/>
      <c r="AL641" s="76"/>
      <c r="AM641" s="76"/>
      <c r="AN641" s="78">
        <v>44385.047060185185</v>
      </c>
      <c r="AO641" s="76" t="s">
        <v>14075</v>
      </c>
      <c r="AP641" s="82" t="s">
        <v>14714</v>
      </c>
      <c r="AQ641" s="76" t="s">
        <v>66</v>
      </c>
      <c r="AR641" s="2"/>
      <c r="AS641" s="3"/>
      <c r="AT641" s="3"/>
      <c r="AU641" s="3"/>
      <c r="AV641" s="3"/>
    </row>
    <row r="642" spans="1:48" ht="41.45" customHeight="1" x14ac:dyDescent="0.25">
      <c r="A642" s="62" t="s">
        <v>572</v>
      </c>
      <c r="C642" s="63"/>
      <c r="D642" s="63"/>
      <c r="E642" s="64"/>
      <c r="F642" s="66"/>
      <c r="G642" s="100" t="s">
        <v>12651</v>
      </c>
      <c r="H642" s="63"/>
      <c r="I642" s="67"/>
      <c r="J642" s="68"/>
      <c r="K642" s="68"/>
      <c r="L642" s="67" t="s">
        <v>16805</v>
      </c>
      <c r="M642" s="71"/>
      <c r="N642" s="72">
        <v>5436.326171875</v>
      </c>
      <c r="O642" s="72">
        <v>1974.293701171875</v>
      </c>
      <c r="P642" s="73"/>
      <c r="Q642" s="74"/>
      <c r="R642" s="74"/>
      <c r="S642" s="84"/>
      <c r="T642" s="84"/>
      <c r="U642" s="84"/>
      <c r="V642" s="84"/>
      <c r="W642" s="50"/>
      <c r="X642" s="50"/>
      <c r="Y642" s="50"/>
      <c r="Z642" s="50"/>
      <c r="AA642" s="49"/>
      <c r="AB642" s="69">
        <v>642</v>
      </c>
      <c r="AC64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42" s="70"/>
      <c r="AE642" s="76">
        <v>85</v>
      </c>
      <c r="AF642" s="76">
        <v>36</v>
      </c>
      <c r="AG642" s="76">
        <v>2697</v>
      </c>
      <c r="AH642" s="76">
        <v>2591</v>
      </c>
      <c r="AI642" s="76"/>
      <c r="AJ642" s="76" t="s">
        <v>9080</v>
      </c>
      <c r="AK642" s="76"/>
      <c r="AL642" s="76"/>
      <c r="AM642" s="76"/>
      <c r="AN642" s="78">
        <v>44141.992812500001</v>
      </c>
      <c r="AO642" s="76" t="s">
        <v>14075</v>
      </c>
      <c r="AP642" s="82" t="s">
        <v>14715</v>
      </c>
      <c r="AQ642" s="76" t="s">
        <v>66</v>
      </c>
      <c r="AR642" s="2"/>
      <c r="AS642" s="3"/>
      <c r="AT642" s="3"/>
      <c r="AU642" s="3"/>
      <c r="AV642" s="3"/>
    </row>
    <row r="643" spans="1:48" ht="41.45" customHeight="1" x14ac:dyDescent="0.25">
      <c r="A643" s="62" t="s">
        <v>573</v>
      </c>
      <c r="C643" s="63"/>
      <c r="D643" s="63"/>
      <c r="E643" s="64"/>
      <c r="F643" s="66"/>
      <c r="G643" s="100" t="s">
        <v>12652</v>
      </c>
      <c r="H643" s="63"/>
      <c r="I643" s="67"/>
      <c r="J643" s="68"/>
      <c r="K643" s="68"/>
      <c r="L643" s="67" t="s">
        <v>16806</v>
      </c>
      <c r="M643" s="71"/>
      <c r="N643" s="72">
        <v>474.9112548828125</v>
      </c>
      <c r="O643" s="72">
        <v>5375.30859375</v>
      </c>
      <c r="P643" s="73"/>
      <c r="Q643" s="74"/>
      <c r="R643" s="74"/>
      <c r="S643" s="84"/>
      <c r="T643" s="84"/>
      <c r="U643" s="84"/>
      <c r="V643" s="84"/>
      <c r="W643" s="50"/>
      <c r="X643" s="50"/>
      <c r="Y643" s="50"/>
      <c r="Z643" s="50"/>
      <c r="AA643" s="49"/>
      <c r="AB643" s="69">
        <v>643</v>
      </c>
      <c r="AC64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43" s="70"/>
      <c r="AE643" s="76">
        <v>1040</v>
      </c>
      <c r="AF643" s="76">
        <v>2196</v>
      </c>
      <c r="AG643" s="76">
        <v>8599</v>
      </c>
      <c r="AH643" s="76">
        <v>6535</v>
      </c>
      <c r="AI643" s="76"/>
      <c r="AJ643" s="76" t="s">
        <v>9081</v>
      </c>
      <c r="AK643" s="76" t="s">
        <v>10689</v>
      </c>
      <c r="AL643" s="82" t="s">
        <v>11571</v>
      </c>
      <c r="AM643" s="76"/>
      <c r="AN643" s="78">
        <v>40940.960740740738</v>
      </c>
      <c r="AO643" s="76" t="s">
        <v>14075</v>
      </c>
      <c r="AP643" s="82" t="s">
        <v>14716</v>
      </c>
      <c r="AQ643" s="76" t="s">
        <v>66</v>
      </c>
      <c r="AR643" s="2"/>
      <c r="AS643" s="3"/>
      <c r="AT643" s="3"/>
      <c r="AU643" s="3"/>
      <c r="AV643" s="3"/>
    </row>
    <row r="644" spans="1:48" ht="41.45" customHeight="1" x14ac:dyDescent="0.25">
      <c r="A644" s="62" t="s">
        <v>1899</v>
      </c>
      <c r="C644" s="63"/>
      <c r="D644" s="63"/>
      <c r="E644" s="64"/>
      <c r="F644" s="66"/>
      <c r="G644" s="100" t="s">
        <v>12653</v>
      </c>
      <c r="H644" s="63"/>
      <c r="I644" s="67"/>
      <c r="J644" s="68"/>
      <c r="K644" s="68"/>
      <c r="L644" s="67" t="s">
        <v>16807</v>
      </c>
      <c r="M644" s="71"/>
      <c r="N644" s="72">
        <v>1466.4293212890625</v>
      </c>
      <c r="O644" s="72">
        <v>6919.45947265625</v>
      </c>
      <c r="P644" s="73"/>
      <c r="Q644" s="74"/>
      <c r="R644" s="74"/>
      <c r="S644" s="84"/>
      <c r="T644" s="84"/>
      <c r="U644" s="84"/>
      <c r="V644" s="84"/>
      <c r="W644" s="50"/>
      <c r="X644" s="50"/>
      <c r="Y644" s="50"/>
      <c r="Z644" s="50"/>
      <c r="AA644" s="49"/>
      <c r="AB644" s="69">
        <v>644</v>
      </c>
      <c r="AC64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44" s="70"/>
      <c r="AE644" s="76">
        <v>457</v>
      </c>
      <c r="AF644" s="76">
        <v>242</v>
      </c>
      <c r="AG644" s="76">
        <v>7229</v>
      </c>
      <c r="AH644" s="76">
        <v>10730</v>
      </c>
      <c r="AI644" s="76"/>
      <c r="AJ644" s="76" t="s">
        <v>9082</v>
      </c>
      <c r="AK644" s="76" t="s">
        <v>10690</v>
      </c>
      <c r="AL644" s="76"/>
      <c r="AM644" s="76"/>
      <c r="AN644" s="78">
        <v>39942.025671296295</v>
      </c>
      <c r="AO644" s="76" t="s">
        <v>14075</v>
      </c>
      <c r="AP644" s="82" t="s">
        <v>14717</v>
      </c>
      <c r="AQ644" s="76" t="s">
        <v>65</v>
      </c>
      <c r="AR644" s="2"/>
      <c r="AS644" s="3"/>
      <c r="AT644" s="3"/>
      <c r="AU644" s="3"/>
      <c r="AV644" s="3"/>
    </row>
    <row r="645" spans="1:48" ht="41.45" customHeight="1" x14ac:dyDescent="0.25">
      <c r="A645" s="62" t="s">
        <v>574</v>
      </c>
      <c r="C645" s="63"/>
      <c r="D645" s="63"/>
      <c r="E645" s="64"/>
      <c r="F645" s="66"/>
      <c r="G645" s="100" t="s">
        <v>12654</v>
      </c>
      <c r="H645" s="63"/>
      <c r="I645" s="67"/>
      <c r="J645" s="68"/>
      <c r="K645" s="68"/>
      <c r="L645" s="67" t="s">
        <v>16808</v>
      </c>
      <c r="M645" s="71"/>
      <c r="N645" s="72">
        <v>858.2371826171875</v>
      </c>
      <c r="O645" s="72">
        <v>4761.63037109375</v>
      </c>
      <c r="P645" s="73"/>
      <c r="Q645" s="74"/>
      <c r="R645" s="74"/>
      <c r="S645" s="84"/>
      <c r="T645" s="84"/>
      <c r="U645" s="84"/>
      <c r="V645" s="84"/>
      <c r="W645" s="50"/>
      <c r="X645" s="50"/>
      <c r="Y645" s="50"/>
      <c r="Z645" s="50"/>
      <c r="AA645" s="49"/>
      <c r="AB645" s="69">
        <v>645</v>
      </c>
      <c r="AC64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45" s="70"/>
      <c r="AE645" s="76">
        <v>3597</v>
      </c>
      <c r="AF645" s="76">
        <v>1467</v>
      </c>
      <c r="AG645" s="76">
        <v>9872</v>
      </c>
      <c r="AH645" s="76">
        <v>26609</v>
      </c>
      <c r="AI645" s="76"/>
      <c r="AJ645" s="76" t="s">
        <v>9083</v>
      </c>
      <c r="AK645" s="76" t="s">
        <v>10691</v>
      </c>
      <c r="AL645" s="82" t="s">
        <v>11572</v>
      </c>
      <c r="AM645" s="76"/>
      <c r="AN645" s="78">
        <v>42086.838692129626</v>
      </c>
      <c r="AO645" s="76" t="s">
        <v>14075</v>
      </c>
      <c r="AP645" s="82" t="s">
        <v>14718</v>
      </c>
      <c r="AQ645" s="76" t="s">
        <v>66</v>
      </c>
      <c r="AR645" s="2"/>
      <c r="AS645" s="3"/>
      <c r="AT645" s="3"/>
      <c r="AU645" s="3"/>
      <c r="AV645" s="3"/>
    </row>
    <row r="646" spans="1:48" ht="41.45" customHeight="1" x14ac:dyDescent="0.25">
      <c r="A646" s="62" t="s">
        <v>575</v>
      </c>
      <c r="C646" s="63"/>
      <c r="D646" s="63"/>
      <c r="E646" s="64"/>
      <c r="F646" s="66"/>
      <c r="G646" s="100" t="s">
        <v>12655</v>
      </c>
      <c r="H646" s="63"/>
      <c r="I646" s="67"/>
      <c r="J646" s="68"/>
      <c r="K646" s="68"/>
      <c r="L646" s="67" t="s">
        <v>16809</v>
      </c>
      <c r="M646" s="71"/>
      <c r="N646" s="72">
        <v>9348.8994140625</v>
      </c>
      <c r="O646" s="72">
        <v>3572.08740234375</v>
      </c>
      <c r="P646" s="73"/>
      <c r="Q646" s="74"/>
      <c r="R646" s="74"/>
      <c r="S646" s="84"/>
      <c r="T646" s="84"/>
      <c r="U646" s="84"/>
      <c r="V646" s="84"/>
      <c r="W646" s="50"/>
      <c r="X646" s="50"/>
      <c r="Y646" s="50"/>
      <c r="Z646" s="50"/>
      <c r="AA646" s="49"/>
      <c r="AB646" s="69">
        <v>646</v>
      </c>
      <c r="AC64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46" s="70"/>
      <c r="AE646" s="76">
        <v>184</v>
      </c>
      <c r="AF646" s="76">
        <v>174</v>
      </c>
      <c r="AG646" s="76">
        <v>302</v>
      </c>
      <c r="AH646" s="76">
        <v>4337</v>
      </c>
      <c r="AI646" s="76"/>
      <c r="AJ646" s="76" t="s">
        <v>9084</v>
      </c>
      <c r="AK646" s="76"/>
      <c r="AL646" s="76"/>
      <c r="AM646" s="76"/>
      <c r="AN646" s="78">
        <v>44332.162106481483</v>
      </c>
      <c r="AO646" s="76" t="s">
        <v>14075</v>
      </c>
      <c r="AP646" s="82" t="s">
        <v>14719</v>
      </c>
      <c r="AQ646" s="76" t="s">
        <v>66</v>
      </c>
      <c r="AR646" s="2"/>
      <c r="AS646" s="3"/>
      <c r="AT646" s="3"/>
      <c r="AU646" s="3"/>
      <c r="AV646" s="3"/>
    </row>
    <row r="647" spans="1:48" ht="41.45" customHeight="1" x14ac:dyDescent="0.25">
      <c r="A647" s="62" t="s">
        <v>576</v>
      </c>
      <c r="C647" s="63"/>
      <c r="D647" s="63"/>
      <c r="E647" s="64"/>
      <c r="F647" s="66"/>
      <c r="G647" s="100" t="s">
        <v>12656</v>
      </c>
      <c r="H647" s="63"/>
      <c r="I647" s="67"/>
      <c r="J647" s="68"/>
      <c r="K647" s="68"/>
      <c r="L647" s="67" t="s">
        <v>16810</v>
      </c>
      <c r="M647" s="71"/>
      <c r="N647" s="72">
        <v>4047.30419921875</v>
      </c>
      <c r="O647" s="72">
        <v>9098.3134765625</v>
      </c>
      <c r="P647" s="73"/>
      <c r="Q647" s="74"/>
      <c r="R647" s="74"/>
      <c r="S647" s="84"/>
      <c r="T647" s="84"/>
      <c r="U647" s="84"/>
      <c r="V647" s="84"/>
      <c r="W647" s="50"/>
      <c r="X647" s="50"/>
      <c r="Y647" s="50"/>
      <c r="Z647" s="50"/>
      <c r="AA647" s="49"/>
      <c r="AB647" s="69">
        <v>647</v>
      </c>
      <c r="AC64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47" s="70"/>
      <c r="AE647" s="76">
        <v>50</v>
      </c>
      <c r="AF647" s="76">
        <v>117</v>
      </c>
      <c r="AG647" s="76">
        <v>30019</v>
      </c>
      <c r="AH647" s="76">
        <v>3034</v>
      </c>
      <c r="AI647" s="76"/>
      <c r="AJ647" s="76" t="s">
        <v>9085</v>
      </c>
      <c r="AK647" s="76" t="s">
        <v>10692</v>
      </c>
      <c r="AL647" s="82" t="s">
        <v>11573</v>
      </c>
      <c r="AM647" s="76"/>
      <c r="AN647" s="78">
        <v>43912.614618055559</v>
      </c>
      <c r="AO647" s="76" t="s">
        <v>14075</v>
      </c>
      <c r="AP647" s="82" t="s">
        <v>14720</v>
      </c>
      <c r="AQ647" s="76" t="s">
        <v>66</v>
      </c>
      <c r="AR647" s="2"/>
      <c r="AS647" s="3"/>
      <c r="AT647" s="3"/>
      <c r="AU647" s="3"/>
      <c r="AV647" s="3"/>
    </row>
    <row r="648" spans="1:48" ht="41.45" customHeight="1" x14ac:dyDescent="0.25">
      <c r="A648" s="62" t="s">
        <v>577</v>
      </c>
      <c r="C648" s="63"/>
      <c r="D648" s="63"/>
      <c r="E648" s="64"/>
      <c r="F648" s="66"/>
      <c r="G648" s="100" t="s">
        <v>12657</v>
      </c>
      <c r="H648" s="63"/>
      <c r="I648" s="67"/>
      <c r="J648" s="68"/>
      <c r="K648" s="68"/>
      <c r="L648" s="67" t="s">
        <v>16811</v>
      </c>
      <c r="M648" s="71"/>
      <c r="N648" s="72">
        <v>4333.3466796875</v>
      </c>
      <c r="O648" s="72">
        <v>9545.677734375</v>
      </c>
      <c r="P648" s="73"/>
      <c r="Q648" s="74"/>
      <c r="R648" s="74"/>
      <c r="S648" s="84"/>
      <c r="T648" s="84"/>
      <c r="U648" s="84"/>
      <c r="V648" s="84"/>
      <c r="W648" s="50"/>
      <c r="X648" s="50"/>
      <c r="Y648" s="50"/>
      <c r="Z648" s="50"/>
      <c r="AA648" s="49"/>
      <c r="AB648" s="69">
        <v>648</v>
      </c>
      <c r="AC64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48" s="70"/>
      <c r="AE648" s="76">
        <v>1376</v>
      </c>
      <c r="AF648" s="76">
        <v>5522</v>
      </c>
      <c r="AG648" s="76">
        <v>240449</v>
      </c>
      <c r="AH648" s="76">
        <v>25261</v>
      </c>
      <c r="AI648" s="76"/>
      <c r="AJ648" s="76" t="s">
        <v>9086</v>
      </c>
      <c r="AK648" s="76" t="s">
        <v>10693</v>
      </c>
      <c r="AL648" s="76"/>
      <c r="AM648" s="76"/>
      <c r="AN648" s="78">
        <v>41193.817326388889</v>
      </c>
      <c r="AO648" s="76" t="s">
        <v>14075</v>
      </c>
      <c r="AP648" s="82" t="s">
        <v>14721</v>
      </c>
      <c r="AQ648" s="76" t="s">
        <v>66</v>
      </c>
      <c r="AR648" s="2"/>
      <c r="AS648" s="3"/>
      <c r="AT648" s="3"/>
      <c r="AU648" s="3"/>
      <c r="AV648" s="3"/>
    </row>
    <row r="649" spans="1:48" ht="41.45" customHeight="1" x14ac:dyDescent="0.25">
      <c r="A649" s="62" t="s">
        <v>578</v>
      </c>
      <c r="C649" s="63"/>
      <c r="D649" s="63"/>
      <c r="E649" s="64"/>
      <c r="F649" s="66"/>
      <c r="G649" s="100" t="s">
        <v>12658</v>
      </c>
      <c r="H649" s="63"/>
      <c r="I649" s="67"/>
      <c r="J649" s="68"/>
      <c r="K649" s="68"/>
      <c r="L649" s="67" t="s">
        <v>16812</v>
      </c>
      <c r="M649" s="71"/>
      <c r="N649" s="72">
        <v>3235.927978515625</v>
      </c>
      <c r="O649" s="72">
        <v>446.71078491210938</v>
      </c>
      <c r="P649" s="73"/>
      <c r="Q649" s="74"/>
      <c r="R649" s="74"/>
      <c r="S649" s="84"/>
      <c r="T649" s="84"/>
      <c r="U649" s="84"/>
      <c r="V649" s="84"/>
      <c r="W649" s="50"/>
      <c r="X649" s="50"/>
      <c r="Y649" s="50"/>
      <c r="Z649" s="50"/>
      <c r="AA649" s="49"/>
      <c r="AB649" s="69">
        <v>649</v>
      </c>
      <c r="AC64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49" s="70"/>
      <c r="AE649" s="76">
        <v>232</v>
      </c>
      <c r="AF649" s="76">
        <v>3039</v>
      </c>
      <c r="AG649" s="76">
        <v>24155</v>
      </c>
      <c r="AH649" s="76">
        <v>52483</v>
      </c>
      <c r="AI649" s="76"/>
      <c r="AJ649" s="76" t="s">
        <v>9087</v>
      </c>
      <c r="AK649" s="76"/>
      <c r="AL649" s="76"/>
      <c r="AM649" s="76"/>
      <c r="AN649" s="78">
        <v>43214.198125000003</v>
      </c>
      <c r="AO649" s="76" t="s">
        <v>14075</v>
      </c>
      <c r="AP649" s="82" t="s">
        <v>14722</v>
      </c>
      <c r="AQ649" s="76" t="s">
        <v>66</v>
      </c>
      <c r="AR649" s="2"/>
      <c r="AS649" s="3"/>
      <c r="AT649" s="3"/>
      <c r="AU649" s="3"/>
      <c r="AV649" s="3"/>
    </row>
    <row r="650" spans="1:48" ht="41.45" customHeight="1" x14ac:dyDescent="0.25">
      <c r="A650" s="62" t="s">
        <v>579</v>
      </c>
      <c r="C650" s="63"/>
      <c r="D650" s="63"/>
      <c r="E650" s="64"/>
      <c r="F650" s="66"/>
      <c r="G650" s="100" t="s">
        <v>12659</v>
      </c>
      <c r="H650" s="63"/>
      <c r="I650" s="67"/>
      <c r="J650" s="68"/>
      <c r="K650" s="68"/>
      <c r="L650" s="67" t="s">
        <v>16813</v>
      </c>
      <c r="M650" s="71"/>
      <c r="N650" s="72">
        <v>1318.0841064453125</v>
      </c>
      <c r="O650" s="72">
        <v>3735.9990234375</v>
      </c>
      <c r="P650" s="73"/>
      <c r="Q650" s="74"/>
      <c r="R650" s="74"/>
      <c r="S650" s="84"/>
      <c r="T650" s="84"/>
      <c r="U650" s="84"/>
      <c r="V650" s="84"/>
      <c r="W650" s="50"/>
      <c r="X650" s="50"/>
      <c r="Y650" s="50"/>
      <c r="Z650" s="50"/>
      <c r="AA650" s="49"/>
      <c r="AB650" s="69">
        <v>650</v>
      </c>
      <c r="AC65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50" s="70"/>
      <c r="AE650" s="76">
        <v>221</v>
      </c>
      <c r="AF650" s="76">
        <v>75</v>
      </c>
      <c r="AG650" s="76">
        <v>1243</v>
      </c>
      <c r="AH650" s="76">
        <v>89221</v>
      </c>
      <c r="AI650" s="76"/>
      <c r="AJ650" s="76" t="s">
        <v>9088</v>
      </c>
      <c r="AK650" s="76" t="s">
        <v>10616</v>
      </c>
      <c r="AL650" s="76"/>
      <c r="AM650" s="76"/>
      <c r="AN650" s="78">
        <v>43604.739178240743</v>
      </c>
      <c r="AO650" s="76" t="s">
        <v>14075</v>
      </c>
      <c r="AP650" s="82" t="s">
        <v>14723</v>
      </c>
      <c r="AQ650" s="76" t="s">
        <v>66</v>
      </c>
      <c r="AR650" s="2"/>
      <c r="AS650" s="3"/>
      <c r="AT650" s="3"/>
      <c r="AU650" s="3"/>
      <c r="AV650" s="3"/>
    </row>
    <row r="651" spans="1:48" ht="41.45" customHeight="1" x14ac:dyDescent="0.25">
      <c r="A651" s="62" t="s">
        <v>580</v>
      </c>
      <c r="C651" s="63"/>
      <c r="D651" s="63"/>
      <c r="E651" s="64"/>
      <c r="F651" s="66"/>
      <c r="G651" s="100" t="s">
        <v>12660</v>
      </c>
      <c r="H651" s="63"/>
      <c r="I651" s="67"/>
      <c r="J651" s="68"/>
      <c r="K651" s="68"/>
      <c r="L651" s="67" t="s">
        <v>16814</v>
      </c>
      <c r="M651" s="71"/>
      <c r="N651" s="72">
        <v>5754.1376953125</v>
      </c>
      <c r="O651" s="72">
        <v>4723.08203125</v>
      </c>
      <c r="P651" s="73"/>
      <c r="Q651" s="74"/>
      <c r="R651" s="74"/>
      <c r="S651" s="84"/>
      <c r="T651" s="84"/>
      <c r="U651" s="84"/>
      <c r="V651" s="84"/>
      <c r="W651" s="50"/>
      <c r="X651" s="50"/>
      <c r="Y651" s="50"/>
      <c r="Z651" s="50"/>
      <c r="AA651" s="49"/>
      <c r="AB651" s="69">
        <v>651</v>
      </c>
      <c r="AC65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51" s="70"/>
      <c r="AE651" s="76">
        <v>3308</v>
      </c>
      <c r="AF651" s="76">
        <v>2851</v>
      </c>
      <c r="AG651" s="76">
        <v>269846</v>
      </c>
      <c r="AH651" s="76">
        <v>159060</v>
      </c>
      <c r="AI651" s="76"/>
      <c r="AJ651" s="76" t="s">
        <v>9089</v>
      </c>
      <c r="AK651" s="76" t="s">
        <v>10606</v>
      </c>
      <c r="AL651" s="76"/>
      <c r="AM651" s="76"/>
      <c r="AN651" s="78">
        <v>41590.375127314815</v>
      </c>
      <c r="AO651" s="76" t="s">
        <v>14075</v>
      </c>
      <c r="AP651" s="82" t="s">
        <v>14724</v>
      </c>
      <c r="AQ651" s="76" t="s">
        <v>66</v>
      </c>
      <c r="AR651" s="2"/>
      <c r="AS651" s="3"/>
      <c r="AT651" s="3"/>
      <c r="AU651" s="3"/>
      <c r="AV651" s="3"/>
    </row>
    <row r="652" spans="1:48" ht="41.45" customHeight="1" x14ac:dyDescent="0.25">
      <c r="A652" s="62" t="s">
        <v>1900</v>
      </c>
      <c r="C652" s="63"/>
      <c r="D652" s="63"/>
      <c r="E652" s="64"/>
      <c r="F652" s="66"/>
      <c r="G652" s="100" t="s">
        <v>12661</v>
      </c>
      <c r="H652" s="63"/>
      <c r="I652" s="67"/>
      <c r="J652" s="68"/>
      <c r="K652" s="68"/>
      <c r="L652" s="67" t="s">
        <v>16815</v>
      </c>
      <c r="M652" s="71"/>
      <c r="N652" s="72">
        <v>6429.91943359375</v>
      </c>
      <c r="O652" s="72">
        <v>2533.346435546875</v>
      </c>
      <c r="P652" s="73"/>
      <c r="Q652" s="74"/>
      <c r="R652" s="74"/>
      <c r="S652" s="84"/>
      <c r="T652" s="84"/>
      <c r="U652" s="84"/>
      <c r="V652" s="84"/>
      <c r="W652" s="50"/>
      <c r="X652" s="50"/>
      <c r="Y652" s="50"/>
      <c r="Z652" s="50"/>
      <c r="AA652" s="49"/>
      <c r="AB652" s="69">
        <v>652</v>
      </c>
      <c r="AC65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52" s="70"/>
      <c r="AE652" s="76">
        <v>723</v>
      </c>
      <c r="AF652" s="76">
        <v>7446066</v>
      </c>
      <c r="AG652" s="76">
        <v>10833</v>
      </c>
      <c r="AH652" s="76">
        <v>183</v>
      </c>
      <c r="AI652" s="76"/>
      <c r="AJ652" s="76" t="s">
        <v>9090</v>
      </c>
      <c r="AK652" s="76" t="s">
        <v>10606</v>
      </c>
      <c r="AL652" s="82" t="s">
        <v>11574</v>
      </c>
      <c r="AM652" s="76"/>
      <c r="AN652" s="78">
        <v>41567.816296296296</v>
      </c>
      <c r="AO652" s="76" t="s">
        <v>14075</v>
      </c>
      <c r="AP652" s="82" t="s">
        <v>14725</v>
      </c>
      <c r="AQ652" s="76" t="s">
        <v>65</v>
      </c>
      <c r="AR652" s="2"/>
      <c r="AS652" s="3"/>
      <c r="AT652" s="3"/>
      <c r="AU652" s="3"/>
      <c r="AV652" s="3"/>
    </row>
    <row r="653" spans="1:48" ht="41.45" customHeight="1" x14ac:dyDescent="0.25">
      <c r="A653" s="62" t="s">
        <v>1901</v>
      </c>
      <c r="C653" s="63"/>
      <c r="D653" s="63"/>
      <c r="E653" s="64"/>
      <c r="F653" s="66"/>
      <c r="G653" s="100" t="s">
        <v>12662</v>
      </c>
      <c r="H653" s="63"/>
      <c r="I653" s="67"/>
      <c r="J653" s="68"/>
      <c r="K653" s="68"/>
      <c r="L653" s="67" t="s">
        <v>16816</v>
      </c>
      <c r="M653" s="71"/>
      <c r="N653" s="72">
        <v>5040.79345703125</v>
      </c>
      <c r="O653" s="72">
        <v>6548.0966796875</v>
      </c>
      <c r="P653" s="73"/>
      <c r="Q653" s="74"/>
      <c r="R653" s="74"/>
      <c r="S653" s="84"/>
      <c r="T653" s="84"/>
      <c r="U653" s="84"/>
      <c r="V653" s="84"/>
      <c r="W653" s="50"/>
      <c r="X653" s="50"/>
      <c r="Y653" s="50"/>
      <c r="Z653" s="50"/>
      <c r="AA653" s="49"/>
      <c r="AB653" s="69">
        <v>653</v>
      </c>
      <c r="AC65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53" s="70"/>
      <c r="AE653" s="76">
        <v>688</v>
      </c>
      <c r="AF653" s="76">
        <v>55886</v>
      </c>
      <c r="AG653" s="76">
        <v>12977</v>
      </c>
      <c r="AH653" s="76">
        <v>3913</v>
      </c>
      <c r="AI653" s="76"/>
      <c r="AJ653" s="76" t="s">
        <v>9091</v>
      </c>
      <c r="AK653" s="76" t="s">
        <v>10694</v>
      </c>
      <c r="AL653" s="82" t="s">
        <v>11575</v>
      </c>
      <c r="AM653" s="76"/>
      <c r="AN653" s="78">
        <v>40169.622453703705</v>
      </c>
      <c r="AO653" s="76" t="s">
        <v>14075</v>
      </c>
      <c r="AP653" s="82" t="s">
        <v>14726</v>
      </c>
      <c r="AQ653" s="76" t="s">
        <v>65</v>
      </c>
      <c r="AR653" s="2"/>
      <c r="AS653" s="3"/>
      <c r="AT653" s="3"/>
      <c r="AU653" s="3"/>
      <c r="AV653" s="3"/>
    </row>
    <row r="654" spans="1:48" ht="41.45" customHeight="1" x14ac:dyDescent="0.25">
      <c r="A654" s="62" t="s">
        <v>581</v>
      </c>
      <c r="C654" s="63"/>
      <c r="D654" s="63"/>
      <c r="E654" s="64"/>
      <c r="F654" s="66"/>
      <c r="G654" s="100" t="s">
        <v>12663</v>
      </c>
      <c r="H654" s="63"/>
      <c r="I654" s="67"/>
      <c r="J654" s="68"/>
      <c r="K654" s="68"/>
      <c r="L654" s="67" t="s">
        <v>16817</v>
      </c>
      <c r="M654" s="71"/>
      <c r="N654" s="72">
        <v>7365.4736328125</v>
      </c>
      <c r="O654" s="72">
        <v>1290.743408203125</v>
      </c>
      <c r="P654" s="73"/>
      <c r="Q654" s="74"/>
      <c r="R654" s="74"/>
      <c r="S654" s="84"/>
      <c r="T654" s="84"/>
      <c r="U654" s="84"/>
      <c r="V654" s="84"/>
      <c r="W654" s="50"/>
      <c r="X654" s="50"/>
      <c r="Y654" s="50"/>
      <c r="Z654" s="50"/>
      <c r="AA654" s="49"/>
      <c r="AB654" s="69">
        <v>654</v>
      </c>
      <c r="AC65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54" s="70"/>
      <c r="AE654" s="76">
        <v>105</v>
      </c>
      <c r="AF654" s="76">
        <v>20</v>
      </c>
      <c r="AG654" s="76">
        <v>15</v>
      </c>
      <c r="AH654" s="76">
        <v>8</v>
      </c>
      <c r="AI654" s="76"/>
      <c r="AJ654" s="76" t="s">
        <v>9092</v>
      </c>
      <c r="AK654" s="76"/>
      <c r="AL654" s="76"/>
      <c r="AM654" s="76"/>
      <c r="AN654" s="78">
        <v>44528.253831018519</v>
      </c>
      <c r="AO654" s="76" t="s">
        <v>14075</v>
      </c>
      <c r="AP654" s="82" t="s">
        <v>14727</v>
      </c>
      <c r="AQ654" s="76" t="s">
        <v>66</v>
      </c>
      <c r="AR654" s="2"/>
      <c r="AS654" s="3"/>
      <c r="AT654" s="3"/>
      <c r="AU654" s="3"/>
      <c r="AV654" s="3"/>
    </row>
    <row r="655" spans="1:48" ht="41.45" customHeight="1" x14ac:dyDescent="0.25">
      <c r="A655" s="62" t="s">
        <v>582</v>
      </c>
      <c r="C655" s="63"/>
      <c r="D655" s="63"/>
      <c r="E655" s="64"/>
      <c r="F655" s="66"/>
      <c r="G655" s="100" t="s">
        <v>12664</v>
      </c>
      <c r="H655" s="63"/>
      <c r="I655" s="67"/>
      <c r="J655" s="68"/>
      <c r="K655" s="68"/>
      <c r="L655" s="67" t="s">
        <v>16818</v>
      </c>
      <c r="M655" s="71"/>
      <c r="N655" s="72">
        <v>5263.63623046875</v>
      </c>
      <c r="O655" s="72">
        <v>3605.31787109375</v>
      </c>
      <c r="P655" s="73"/>
      <c r="Q655" s="74"/>
      <c r="R655" s="74"/>
      <c r="S655" s="84"/>
      <c r="T655" s="84"/>
      <c r="U655" s="84"/>
      <c r="V655" s="84"/>
      <c r="W655" s="50"/>
      <c r="X655" s="50"/>
      <c r="Y655" s="50"/>
      <c r="Z655" s="50"/>
      <c r="AA655" s="49"/>
      <c r="AB655" s="69">
        <v>655</v>
      </c>
      <c r="AC65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55" s="70"/>
      <c r="AE655" s="76">
        <v>1639</v>
      </c>
      <c r="AF655" s="76">
        <v>10386</v>
      </c>
      <c r="AG655" s="76">
        <v>303888</v>
      </c>
      <c r="AH655" s="76">
        <v>856</v>
      </c>
      <c r="AI655" s="76"/>
      <c r="AJ655" s="76" t="s">
        <v>9093</v>
      </c>
      <c r="AK655" s="76" t="s">
        <v>10695</v>
      </c>
      <c r="AL655" s="76"/>
      <c r="AM655" s="76"/>
      <c r="AN655" s="78">
        <v>41766.048564814817</v>
      </c>
      <c r="AO655" s="76" t="s">
        <v>14075</v>
      </c>
      <c r="AP655" s="82" t="s">
        <v>14728</v>
      </c>
      <c r="AQ655" s="76" t="s">
        <v>66</v>
      </c>
      <c r="AR655" s="2"/>
      <c r="AS655" s="3"/>
      <c r="AT655" s="3"/>
      <c r="AU655" s="3"/>
      <c r="AV655" s="3"/>
    </row>
    <row r="656" spans="1:48" ht="41.45" customHeight="1" x14ac:dyDescent="0.25">
      <c r="A656" s="62" t="s">
        <v>1902</v>
      </c>
      <c r="C656" s="63"/>
      <c r="D656" s="63"/>
      <c r="E656" s="64"/>
      <c r="F656" s="66"/>
      <c r="G656" s="100" t="s">
        <v>12665</v>
      </c>
      <c r="H656" s="63"/>
      <c r="I656" s="67"/>
      <c r="J656" s="68"/>
      <c r="K656" s="68"/>
      <c r="L656" s="67" t="s">
        <v>16819</v>
      </c>
      <c r="M656" s="71"/>
      <c r="N656" s="72">
        <v>8530.890625</v>
      </c>
      <c r="O656" s="72">
        <v>2624.056640625</v>
      </c>
      <c r="P656" s="73"/>
      <c r="Q656" s="74"/>
      <c r="R656" s="74"/>
      <c r="S656" s="84"/>
      <c r="T656" s="84"/>
      <c r="U656" s="84"/>
      <c r="V656" s="84"/>
      <c r="W656" s="50"/>
      <c r="X656" s="50"/>
      <c r="Y656" s="50"/>
      <c r="Z656" s="50"/>
      <c r="AA656" s="49"/>
      <c r="AB656" s="69">
        <v>656</v>
      </c>
      <c r="AC65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56" s="70"/>
      <c r="AE656" s="76">
        <v>769</v>
      </c>
      <c r="AF656" s="76">
        <v>17796</v>
      </c>
      <c r="AG656" s="76">
        <v>12378</v>
      </c>
      <c r="AH656" s="76">
        <v>6976</v>
      </c>
      <c r="AI656" s="76"/>
      <c r="AJ656" s="76" t="s">
        <v>9094</v>
      </c>
      <c r="AK656" s="76" t="s">
        <v>10696</v>
      </c>
      <c r="AL656" s="82" t="s">
        <v>11576</v>
      </c>
      <c r="AM656" s="76"/>
      <c r="AN656" s="78">
        <v>39685.935474537036</v>
      </c>
      <c r="AO656" s="76" t="s">
        <v>14075</v>
      </c>
      <c r="AP656" s="82" t="s">
        <v>14729</v>
      </c>
      <c r="AQ656" s="76" t="s">
        <v>65</v>
      </c>
      <c r="AR656" s="2"/>
      <c r="AS656" s="3"/>
      <c r="AT656" s="3"/>
      <c r="AU656" s="3"/>
      <c r="AV656" s="3"/>
    </row>
    <row r="657" spans="1:48" ht="41.45" customHeight="1" x14ac:dyDescent="0.25">
      <c r="A657" s="62" t="s">
        <v>1903</v>
      </c>
      <c r="C657" s="63"/>
      <c r="D657" s="63"/>
      <c r="E657" s="64"/>
      <c r="F657" s="66"/>
      <c r="G657" s="100" t="s">
        <v>12666</v>
      </c>
      <c r="H657" s="63"/>
      <c r="I657" s="67"/>
      <c r="J657" s="68"/>
      <c r="K657" s="68"/>
      <c r="L657" s="67" t="s">
        <v>16820</v>
      </c>
      <c r="M657" s="71"/>
      <c r="N657" s="72">
        <v>1872.0556640625</v>
      </c>
      <c r="O657" s="72">
        <v>4605.68505859375</v>
      </c>
      <c r="P657" s="73"/>
      <c r="Q657" s="74"/>
      <c r="R657" s="74"/>
      <c r="S657" s="84"/>
      <c r="T657" s="84"/>
      <c r="U657" s="84"/>
      <c r="V657" s="84"/>
      <c r="W657" s="50"/>
      <c r="X657" s="50"/>
      <c r="Y657" s="50"/>
      <c r="Z657" s="50"/>
      <c r="AA657" s="49"/>
      <c r="AB657" s="69">
        <v>657</v>
      </c>
      <c r="AC65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57" s="70"/>
      <c r="AE657" s="76">
        <v>51</v>
      </c>
      <c r="AF657" s="76">
        <v>593398</v>
      </c>
      <c r="AG657" s="76">
        <v>628</v>
      </c>
      <c r="AH657" s="76">
        <v>2517</v>
      </c>
      <c r="AI657" s="76"/>
      <c r="AJ657" s="76" t="s">
        <v>9095</v>
      </c>
      <c r="AK657" s="76"/>
      <c r="AL657" s="82" t="s">
        <v>11577</v>
      </c>
      <c r="AM657" s="76"/>
      <c r="AN657" s="78">
        <v>42293.029467592591</v>
      </c>
      <c r="AO657" s="76" t="s">
        <v>14075</v>
      </c>
      <c r="AP657" s="82" t="s">
        <v>14730</v>
      </c>
      <c r="AQ657" s="76" t="s">
        <v>65</v>
      </c>
      <c r="AR657" s="2"/>
      <c r="AS657" s="3"/>
      <c r="AT657" s="3"/>
      <c r="AU657" s="3"/>
      <c r="AV657" s="3"/>
    </row>
    <row r="658" spans="1:48" ht="41.45" customHeight="1" x14ac:dyDescent="0.25">
      <c r="A658" s="62" t="s">
        <v>583</v>
      </c>
      <c r="C658" s="63"/>
      <c r="D658" s="63"/>
      <c r="E658" s="64"/>
      <c r="F658" s="66"/>
      <c r="G658" s="100" t="s">
        <v>12667</v>
      </c>
      <c r="H658" s="63"/>
      <c r="I658" s="67"/>
      <c r="J658" s="68"/>
      <c r="K658" s="68"/>
      <c r="L658" s="67" t="s">
        <v>16821</v>
      </c>
      <c r="M658" s="71"/>
      <c r="N658" s="72">
        <v>8220.4853515625</v>
      </c>
      <c r="O658" s="72">
        <v>4143.11279296875</v>
      </c>
      <c r="P658" s="73"/>
      <c r="Q658" s="74"/>
      <c r="R658" s="74"/>
      <c r="S658" s="84"/>
      <c r="T658" s="84"/>
      <c r="U658" s="84"/>
      <c r="V658" s="84"/>
      <c r="W658" s="50"/>
      <c r="X658" s="50"/>
      <c r="Y658" s="50"/>
      <c r="Z658" s="50"/>
      <c r="AA658" s="49"/>
      <c r="AB658" s="69">
        <v>658</v>
      </c>
      <c r="AC65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58" s="70"/>
      <c r="AE658" s="76">
        <v>821</v>
      </c>
      <c r="AF658" s="76">
        <v>263</v>
      </c>
      <c r="AG658" s="76">
        <v>10994</v>
      </c>
      <c r="AH658" s="76">
        <v>40</v>
      </c>
      <c r="AI658" s="76"/>
      <c r="AJ658" s="76" t="s">
        <v>9096</v>
      </c>
      <c r="AK658" s="76"/>
      <c r="AL658" s="76"/>
      <c r="AM658" s="76"/>
      <c r="AN658" s="78">
        <v>43744.368078703701</v>
      </c>
      <c r="AO658" s="76" t="s">
        <v>14075</v>
      </c>
      <c r="AP658" s="82" t="s">
        <v>14731</v>
      </c>
      <c r="AQ658" s="76" t="s">
        <v>66</v>
      </c>
      <c r="AR658" s="2"/>
      <c r="AS658" s="3"/>
      <c r="AT658" s="3"/>
      <c r="AU658" s="3"/>
      <c r="AV658" s="3"/>
    </row>
    <row r="659" spans="1:48" ht="41.45" customHeight="1" x14ac:dyDescent="0.25">
      <c r="A659" s="62" t="s">
        <v>584</v>
      </c>
      <c r="C659" s="63"/>
      <c r="D659" s="63"/>
      <c r="E659" s="64"/>
      <c r="F659" s="66"/>
      <c r="G659" s="100" t="s">
        <v>12668</v>
      </c>
      <c r="H659" s="63"/>
      <c r="I659" s="67"/>
      <c r="J659" s="68"/>
      <c r="K659" s="68"/>
      <c r="L659" s="67" t="s">
        <v>16822</v>
      </c>
      <c r="M659" s="71"/>
      <c r="N659" s="72">
        <v>6029.548828125</v>
      </c>
      <c r="O659" s="72">
        <v>4300.29443359375</v>
      </c>
      <c r="P659" s="73"/>
      <c r="Q659" s="74"/>
      <c r="R659" s="74"/>
      <c r="S659" s="84"/>
      <c r="T659" s="84"/>
      <c r="U659" s="84"/>
      <c r="V659" s="84"/>
      <c r="W659" s="50"/>
      <c r="X659" s="50"/>
      <c r="Y659" s="50"/>
      <c r="Z659" s="50"/>
      <c r="AA659" s="49"/>
      <c r="AB659" s="69">
        <v>659</v>
      </c>
      <c r="AC65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59" s="70"/>
      <c r="AE659" s="76">
        <v>639</v>
      </c>
      <c r="AF659" s="76">
        <v>30</v>
      </c>
      <c r="AG659" s="76">
        <v>2435</v>
      </c>
      <c r="AH659" s="76">
        <v>96</v>
      </c>
      <c r="AI659" s="76"/>
      <c r="AJ659" s="76"/>
      <c r="AK659" s="76" t="s">
        <v>10347</v>
      </c>
      <c r="AL659" s="76"/>
      <c r="AM659" s="76"/>
      <c r="AN659" s="78">
        <v>43166.71675925926</v>
      </c>
      <c r="AO659" s="76" t="s">
        <v>14075</v>
      </c>
      <c r="AP659" s="82" t="s">
        <v>14732</v>
      </c>
      <c r="AQ659" s="76" t="s">
        <v>66</v>
      </c>
      <c r="AR659" s="2"/>
      <c r="AS659" s="3"/>
      <c r="AT659" s="3"/>
      <c r="AU659" s="3"/>
      <c r="AV659" s="3"/>
    </row>
    <row r="660" spans="1:48" ht="41.45" customHeight="1" x14ac:dyDescent="0.25">
      <c r="A660" s="62" t="s">
        <v>585</v>
      </c>
      <c r="C660" s="63"/>
      <c r="D660" s="63"/>
      <c r="E660" s="64"/>
      <c r="F660" s="66"/>
      <c r="G660" s="100" t="s">
        <v>12669</v>
      </c>
      <c r="H660" s="63"/>
      <c r="I660" s="67"/>
      <c r="J660" s="68"/>
      <c r="K660" s="68"/>
      <c r="L660" s="67" t="s">
        <v>16823</v>
      </c>
      <c r="M660" s="71"/>
      <c r="N660" s="72">
        <v>3117.247314453125</v>
      </c>
      <c r="O660" s="72">
        <v>8118.0771484375</v>
      </c>
      <c r="P660" s="73"/>
      <c r="Q660" s="74"/>
      <c r="R660" s="74"/>
      <c r="S660" s="84"/>
      <c r="T660" s="84"/>
      <c r="U660" s="84"/>
      <c r="V660" s="84"/>
      <c r="W660" s="50"/>
      <c r="X660" s="50"/>
      <c r="Y660" s="50"/>
      <c r="Z660" s="50"/>
      <c r="AA660" s="49"/>
      <c r="AB660" s="69">
        <v>660</v>
      </c>
      <c r="AC66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60" s="70"/>
      <c r="AE660" s="76">
        <v>878</v>
      </c>
      <c r="AF660" s="76">
        <v>483</v>
      </c>
      <c r="AG660" s="76">
        <v>28872</v>
      </c>
      <c r="AH660" s="76">
        <v>37085</v>
      </c>
      <c r="AI660" s="76"/>
      <c r="AJ660" s="76" t="s">
        <v>9097</v>
      </c>
      <c r="AK660" s="76" t="s">
        <v>10697</v>
      </c>
      <c r="AL660" s="76"/>
      <c r="AM660" s="76"/>
      <c r="AN660" s="78">
        <v>43901.840104166666</v>
      </c>
      <c r="AO660" s="76" t="s">
        <v>14075</v>
      </c>
      <c r="AP660" s="82" t="s">
        <v>14733</v>
      </c>
      <c r="AQ660" s="76" t="s">
        <v>66</v>
      </c>
      <c r="AR660" s="2"/>
      <c r="AS660" s="3"/>
      <c r="AT660" s="3"/>
      <c r="AU660" s="3"/>
      <c r="AV660" s="3"/>
    </row>
    <row r="661" spans="1:48" ht="41.45" customHeight="1" x14ac:dyDescent="0.25">
      <c r="A661" s="62" t="s">
        <v>586</v>
      </c>
      <c r="C661" s="63"/>
      <c r="D661" s="63"/>
      <c r="E661" s="64"/>
      <c r="F661" s="66"/>
      <c r="G661" s="100" t="s">
        <v>12670</v>
      </c>
      <c r="H661" s="63"/>
      <c r="I661" s="67"/>
      <c r="J661" s="68"/>
      <c r="K661" s="68"/>
      <c r="L661" s="67" t="s">
        <v>16824</v>
      </c>
      <c r="M661" s="71"/>
      <c r="N661" s="72">
        <v>5810.0078125</v>
      </c>
      <c r="O661" s="72">
        <v>9507.0791015625</v>
      </c>
      <c r="P661" s="73"/>
      <c r="Q661" s="74"/>
      <c r="R661" s="74"/>
      <c r="S661" s="84"/>
      <c r="T661" s="84"/>
      <c r="U661" s="84"/>
      <c r="V661" s="84"/>
      <c r="W661" s="50"/>
      <c r="X661" s="50"/>
      <c r="Y661" s="50"/>
      <c r="Z661" s="50"/>
      <c r="AA661" s="49"/>
      <c r="AB661" s="69">
        <v>661</v>
      </c>
      <c r="AC66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61" s="70"/>
      <c r="AE661" s="76">
        <v>412</v>
      </c>
      <c r="AF661" s="76">
        <v>386</v>
      </c>
      <c r="AG661" s="76">
        <v>117491</v>
      </c>
      <c r="AH661" s="76">
        <v>17290</v>
      </c>
      <c r="AI661" s="76"/>
      <c r="AJ661" s="76" t="s">
        <v>9098</v>
      </c>
      <c r="AK661" s="76" t="s">
        <v>10698</v>
      </c>
      <c r="AL661" s="76"/>
      <c r="AM661" s="76"/>
      <c r="AN661" s="78">
        <v>41421.623310185183</v>
      </c>
      <c r="AO661" s="76" t="s">
        <v>14075</v>
      </c>
      <c r="AP661" s="82" t="s">
        <v>14734</v>
      </c>
      <c r="AQ661" s="76" t="s">
        <v>66</v>
      </c>
      <c r="AR661" s="2"/>
      <c r="AS661" s="3"/>
      <c r="AT661" s="3"/>
      <c r="AU661" s="3"/>
      <c r="AV661" s="3"/>
    </row>
    <row r="662" spans="1:48" ht="41.45" customHeight="1" x14ac:dyDescent="0.25">
      <c r="A662" s="62" t="s">
        <v>587</v>
      </c>
      <c r="C662" s="63"/>
      <c r="D662" s="63"/>
      <c r="E662" s="64"/>
      <c r="F662" s="66"/>
      <c r="G662" s="100" t="s">
        <v>12671</v>
      </c>
      <c r="H662" s="63"/>
      <c r="I662" s="67"/>
      <c r="J662" s="68"/>
      <c r="K662" s="68"/>
      <c r="L662" s="67" t="s">
        <v>16825</v>
      </c>
      <c r="M662" s="71"/>
      <c r="N662" s="72">
        <v>810.1151123046875</v>
      </c>
      <c r="O662" s="72">
        <v>5200.130859375</v>
      </c>
      <c r="P662" s="73"/>
      <c r="Q662" s="74"/>
      <c r="R662" s="74"/>
      <c r="S662" s="84"/>
      <c r="T662" s="84"/>
      <c r="U662" s="84"/>
      <c r="V662" s="84"/>
      <c r="W662" s="50"/>
      <c r="X662" s="50"/>
      <c r="Y662" s="50"/>
      <c r="Z662" s="50"/>
      <c r="AA662" s="49"/>
      <c r="AB662" s="69">
        <v>662</v>
      </c>
      <c r="AC66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62" s="70"/>
      <c r="AE662" s="76">
        <v>103</v>
      </c>
      <c r="AF662" s="76">
        <v>2</v>
      </c>
      <c r="AG662" s="76">
        <v>122</v>
      </c>
      <c r="AH662" s="76">
        <v>540</v>
      </c>
      <c r="AI662" s="76"/>
      <c r="AJ662" s="76"/>
      <c r="AK662" s="76"/>
      <c r="AL662" s="76"/>
      <c r="AM662" s="76"/>
      <c r="AN662" s="78">
        <v>44324.342291666668</v>
      </c>
      <c r="AO662" s="76" t="s">
        <v>14075</v>
      </c>
      <c r="AP662" s="82" t="s">
        <v>14735</v>
      </c>
      <c r="AQ662" s="76" t="s">
        <v>66</v>
      </c>
      <c r="AR662" s="2"/>
      <c r="AS662" s="3"/>
      <c r="AT662" s="3"/>
      <c r="AU662" s="3"/>
      <c r="AV662" s="3"/>
    </row>
    <row r="663" spans="1:48" ht="41.45" customHeight="1" x14ac:dyDescent="0.25">
      <c r="A663" s="62" t="s">
        <v>1904</v>
      </c>
      <c r="C663" s="63"/>
      <c r="D663" s="63"/>
      <c r="E663" s="64"/>
      <c r="F663" s="66"/>
      <c r="G663" s="100" t="s">
        <v>12672</v>
      </c>
      <c r="H663" s="63"/>
      <c r="I663" s="67"/>
      <c r="J663" s="68"/>
      <c r="K663" s="68"/>
      <c r="L663" s="67" t="s">
        <v>16826</v>
      </c>
      <c r="M663" s="71"/>
      <c r="N663" s="72">
        <v>3237.02978515625</v>
      </c>
      <c r="O663" s="72">
        <v>6896.8994140625</v>
      </c>
      <c r="P663" s="73"/>
      <c r="Q663" s="74"/>
      <c r="R663" s="74"/>
      <c r="S663" s="84"/>
      <c r="T663" s="84"/>
      <c r="U663" s="84"/>
      <c r="V663" s="84"/>
      <c r="W663" s="50"/>
      <c r="X663" s="50"/>
      <c r="Y663" s="50"/>
      <c r="Z663" s="50"/>
      <c r="AA663" s="49"/>
      <c r="AB663" s="69">
        <v>663</v>
      </c>
      <c r="AC66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63" s="70"/>
      <c r="AE663" s="76">
        <v>260</v>
      </c>
      <c r="AF663" s="76">
        <v>12364</v>
      </c>
      <c r="AG663" s="76">
        <v>1451</v>
      </c>
      <c r="AH663" s="76">
        <v>2266</v>
      </c>
      <c r="AI663" s="76"/>
      <c r="AJ663" s="76" t="s">
        <v>9099</v>
      </c>
      <c r="AK663" s="76" t="s">
        <v>10699</v>
      </c>
      <c r="AL663" s="82" t="s">
        <v>11578</v>
      </c>
      <c r="AM663" s="76"/>
      <c r="AN663" s="78">
        <v>41033.791967592595</v>
      </c>
      <c r="AO663" s="76" t="s">
        <v>14075</v>
      </c>
      <c r="AP663" s="82" t="s">
        <v>14736</v>
      </c>
      <c r="AQ663" s="76" t="s">
        <v>65</v>
      </c>
      <c r="AR663" s="2"/>
      <c r="AS663" s="3"/>
      <c r="AT663" s="3"/>
      <c r="AU663" s="3"/>
      <c r="AV663" s="3"/>
    </row>
    <row r="664" spans="1:48" ht="41.45" customHeight="1" x14ac:dyDescent="0.25">
      <c r="A664" s="62" t="s">
        <v>588</v>
      </c>
      <c r="C664" s="63"/>
      <c r="D664" s="63"/>
      <c r="E664" s="64"/>
      <c r="F664" s="66"/>
      <c r="G664" s="100" t="s">
        <v>12673</v>
      </c>
      <c r="H664" s="63"/>
      <c r="I664" s="67"/>
      <c r="J664" s="68"/>
      <c r="K664" s="68"/>
      <c r="L664" s="67" t="s">
        <v>16827</v>
      </c>
      <c r="M664" s="71"/>
      <c r="N664" s="72">
        <v>6640.9990234375</v>
      </c>
      <c r="O664" s="72">
        <v>8714.2177734375</v>
      </c>
      <c r="P664" s="73"/>
      <c r="Q664" s="74"/>
      <c r="R664" s="74"/>
      <c r="S664" s="84"/>
      <c r="T664" s="84"/>
      <c r="U664" s="84"/>
      <c r="V664" s="84"/>
      <c r="W664" s="50"/>
      <c r="X664" s="50"/>
      <c r="Y664" s="50"/>
      <c r="Z664" s="50"/>
      <c r="AA664" s="49"/>
      <c r="AB664" s="69">
        <v>664</v>
      </c>
      <c r="AC66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64" s="70"/>
      <c r="AE664" s="76">
        <v>136</v>
      </c>
      <c r="AF664" s="76">
        <v>356</v>
      </c>
      <c r="AG664" s="76">
        <v>16349</v>
      </c>
      <c r="AH664" s="76">
        <v>4150</v>
      </c>
      <c r="AI664" s="76"/>
      <c r="AJ664" s="76" t="s">
        <v>9100</v>
      </c>
      <c r="AK664" s="76" t="s">
        <v>10700</v>
      </c>
      <c r="AL664" s="82" t="s">
        <v>11579</v>
      </c>
      <c r="AM664" s="76"/>
      <c r="AN664" s="78">
        <v>41640.255324074074</v>
      </c>
      <c r="AO664" s="76" t="s">
        <v>14075</v>
      </c>
      <c r="AP664" s="82" t="s">
        <v>14737</v>
      </c>
      <c r="AQ664" s="76" t="s">
        <v>66</v>
      </c>
      <c r="AR664" s="2"/>
      <c r="AS664" s="3"/>
      <c r="AT664" s="3"/>
      <c r="AU664" s="3"/>
      <c r="AV664" s="3"/>
    </row>
    <row r="665" spans="1:48" ht="41.45" customHeight="1" x14ac:dyDescent="0.25">
      <c r="A665" s="62" t="s">
        <v>589</v>
      </c>
      <c r="C665" s="63"/>
      <c r="D665" s="63"/>
      <c r="E665" s="64"/>
      <c r="F665" s="66"/>
      <c r="G665" s="100" t="s">
        <v>12674</v>
      </c>
      <c r="H665" s="63"/>
      <c r="I665" s="67"/>
      <c r="J665" s="68"/>
      <c r="K665" s="68"/>
      <c r="L665" s="67" t="s">
        <v>16828</v>
      </c>
      <c r="M665" s="71"/>
      <c r="N665" s="72">
        <v>3322.2041015625</v>
      </c>
      <c r="O665" s="72">
        <v>7261.6123046875</v>
      </c>
      <c r="P665" s="73"/>
      <c r="Q665" s="74"/>
      <c r="R665" s="74"/>
      <c r="S665" s="84"/>
      <c r="T665" s="84"/>
      <c r="U665" s="84"/>
      <c r="V665" s="84"/>
      <c r="W665" s="50"/>
      <c r="X665" s="50"/>
      <c r="Y665" s="50"/>
      <c r="Z665" s="50"/>
      <c r="AA665" s="49"/>
      <c r="AB665" s="69">
        <v>665</v>
      </c>
      <c r="AC66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65" s="70"/>
      <c r="AE665" s="76">
        <v>425</v>
      </c>
      <c r="AF665" s="76">
        <v>44</v>
      </c>
      <c r="AG665" s="76">
        <v>1170</v>
      </c>
      <c r="AH665" s="76">
        <v>4488</v>
      </c>
      <c r="AI665" s="76"/>
      <c r="AJ665" s="76" t="s">
        <v>9101</v>
      </c>
      <c r="AK665" s="76" t="s">
        <v>10544</v>
      </c>
      <c r="AL665" s="76"/>
      <c r="AM665" s="76"/>
      <c r="AN665" s="78">
        <v>44382.956446759257</v>
      </c>
      <c r="AO665" s="76" t="s">
        <v>14075</v>
      </c>
      <c r="AP665" s="82" t="s">
        <v>14738</v>
      </c>
      <c r="AQ665" s="76" t="s">
        <v>66</v>
      </c>
      <c r="AR665" s="2"/>
      <c r="AS665" s="3"/>
      <c r="AT665" s="3"/>
      <c r="AU665" s="3"/>
      <c r="AV665" s="3"/>
    </row>
    <row r="666" spans="1:48" ht="41.45" customHeight="1" x14ac:dyDescent="0.25">
      <c r="A666" s="62" t="s">
        <v>590</v>
      </c>
      <c r="C666" s="63"/>
      <c r="D666" s="63"/>
      <c r="E666" s="64"/>
      <c r="F666" s="66"/>
      <c r="G666" s="100" t="s">
        <v>12675</v>
      </c>
      <c r="H666" s="63"/>
      <c r="I666" s="67"/>
      <c r="J666" s="68"/>
      <c r="K666" s="68"/>
      <c r="L666" s="67" t="s">
        <v>16829</v>
      </c>
      <c r="M666" s="71"/>
      <c r="N666" s="72">
        <v>9108.05859375</v>
      </c>
      <c r="O666" s="72">
        <v>5195.275390625</v>
      </c>
      <c r="P666" s="73"/>
      <c r="Q666" s="74"/>
      <c r="R666" s="74"/>
      <c r="S666" s="84"/>
      <c r="T666" s="84"/>
      <c r="U666" s="84"/>
      <c r="V666" s="84"/>
      <c r="W666" s="50"/>
      <c r="X666" s="50"/>
      <c r="Y666" s="50"/>
      <c r="Z666" s="50"/>
      <c r="AA666" s="49"/>
      <c r="AB666" s="69">
        <v>666</v>
      </c>
      <c r="AC66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66" s="70"/>
      <c r="AE666" s="76">
        <v>358</v>
      </c>
      <c r="AF666" s="76">
        <v>315</v>
      </c>
      <c r="AG666" s="76">
        <v>64800</v>
      </c>
      <c r="AH666" s="76">
        <v>1200</v>
      </c>
      <c r="AI666" s="76"/>
      <c r="AJ666" s="76"/>
      <c r="AK666" s="76" t="s">
        <v>10701</v>
      </c>
      <c r="AL666" s="76"/>
      <c r="AM666" s="76"/>
      <c r="AN666" s="78">
        <v>40044.693252314813</v>
      </c>
      <c r="AO666" s="76" t="s">
        <v>14075</v>
      </c>
      <c r="AP666" s="82" t="s">
        <v>14739</v>
      </c>
      <c r="AQ666" s="76" t="s">
        <v>66</v>
      </c>
      <c r="AR666" s="2"/>
      <c r="AS666" s="3"/>
      <c r="AT666" s="3"/>
      <c r="AU666" s="3"/>
      <c r="AV666" s="3"/>
    </row>
    <row r="667" spans="1:48" ht="41.45" customHeight="1" x14ac:dyDescent="0.25">
      <c r="A667" s="62" t="s">
        <v>591</v>
      </c>
      <c r="C667" s="63"/>
      <c r="D667" s="63"/>
      <c r="E667" s="64"/>
      <c r="F667" s="66"/>
      <c r="G667" s="100" t="s">
        <v>12040</v>
      </c>
      <c r="H667" s="63"/>
      <c r="I667" s="67"/>
      <c r="J667" s="68"/>
      <c r="K667" s="68"/>
      <c r="L667" s="67" t="s">
        <v>16830</v>
      </c>
      <c r="M667" s="71"/>
      <c r="N667" s="72">
        <v>2105.478759765625</v>
      </c>
      <c r="O667" s="72">
        <v>4460.4501953125</v>
      </c>
      <c r="P667" s="73"/>
      <c r="Q667" s="74"/>
      <c r="R667" s="74"/>
      <c r="S667" s="84"/>
      <c r="T667" s="84"/>
      <c r="U667" s="84"/>
      <c r="V667" s="84"/>
      <c r="W667" s="50"/>
      <c r="X667" s="50"/>
      <c r="Y667" s="50"/>
      <c r="Z667" s="50"/>
      <c r="AA667" s="49"/>
      <c r="AB667" s="69">
        <v>667</v>
      </c>
      <c r="AC66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67" s="70"/>
      <c r="AE667" s="76">
        <v>401</v>
      </c>
      <c r="AF667" s="76">
        <v>89</v>
      </c>
      <c r="AG667" s="76">
        <v>80953</v>
      </c>
      <c r="AH667" s="76">
        <v>158659</v>
      </c>
      <c r="AI667" s="76"/>
      <c r="AJ667" s="76"/>
      <c r="AK667" s="76"/>
      <c r="AL667" s="76"/>
      <c r="AM667" s="76"/>
      <c r="AN667" s="78">
        <v>42985.028587962966</v>
      </c>
      <c r="AO667" s="76" t="s">
        <v>14075</v>
      </c>
      <c r="AP667" s="82" t="s">
        <v>14740</v>
      </c>
      <c r="AQ667" s="76" t="s">
        <v>66</v>
      </c>
      <c r="AR667" s="2"/>
      <c r="AS667" s="3"/>
      <c r="AT667" s="3"/>
      <c r="AU667" s="3"/>
      <c r="AV667" s="3"/>
    </row>
    <row r="668" spans="1:48" ht="41.45" customHeight="1" x14ac:dyDescent="0.25">
      <c r="A668" s="62" t="s">
        <v>1553</v>
      </c>
      <c r="C668" s="63"/>
      <c r="D668" s="63"/>
      <c r="E668" s="64"/>
      <c r="F668" s="66"/>
      <c r="G668" s="100" t="s">
        <v>12676</v>
      </c>
      <c r="H668" s="63"/>
      <c r="I668" s="67"/>
      <c r="J668" s="68"/>
      <c r="K668" s="68"/>
      <c r="L668" s="67" t="s">
        <v>16831</v>
      </c>
      <c r="M668" s="71"/>
      <c r="N668" s="72">
        <v>5372.787109375</v>
      </c>
      <c r="O668" s="72">
        <v>4241.5771484375</v>
      </c>
      <c r="P668" s="73"/>
      <c r="Q668" s="74"/>
      <c r="R668" s="74"/>
      <c r="S668" s="84"/>
      <c r="T668" s="84"/>
      <c r="U668" s="84"/>
      <c r="V668" s="84"/>
      <c r="W668" s="50"/>
      <c r="X668" s="50"/>
      <c r="Y668" s="50"/>
      <c r="Z668" s="50"/>
      <c r="AA668" s="49"/>
      <c r="AB668" s="69">
        <v>668</v>
      </c>
      <c r="AC66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68" s="70"/>
      <c r="AE668" s="76">
        <v>1159</v>
      </c>
      <c r="AF668" s="76">
        <v>10081</v>
      </c>
      <c r="AG668" s="76">
        <v>46038</v>
      </c>
      <c r="AH668" s="76">
        <v>42877</v>
      </c>
      <c r="AI668" s="76"/>
      <c r="AJ668" s="76" t="s">
        <v>9102</v>
      </c>
      <c r="AK668" s="76" t="s">
        <v>10496</v>
      </c>
      <c r="AL668" s="82" t="s">
        <v>11580</v>
      </c>
      <c r="AM668" s="76"/>
      <c r="AN668" s="78">
        <v>43484.663148148145</v>
      </c>
      <c r="AO668" s="76" t="s">
        <v>14075</v>
      </c>
      <c r="AP668" s="82" t="s">
        <v>14741</v>
      </c>
      <c r="AQ668" s="76" t="s">
        <v>66</v>
      </c>
      <c r="AR668" s="2"/>
      <c r="AS668" s="3"/>
      <c r="AT668" s="3"/>
      <c r="AU668" s="3"/>
      <c r="AV668" s="3"/>
    </row>
    <row r="669" spans="1:48" ht="41.45" customHeight="1" x14ac:dyDescent="0.25">
      <c r="A669" s="62" t="s">
        <v>592</v>
      </c>
      <c r="C669" s="63"/>
      <c r="D669" s="63"/>
      <c r="E669" s="64"/>
      <c r="F669" s="66"/>
      <c r="G669" s="100" t="s">
        <v>12677</v>
      </c>
      <c r="H669" s="63"/>
      <c r="I669" s="67"/>
      <c r="J669" s="68"/>
      <c r="K669" s="68"/>
      <c r="L669" s="67" t="s">
        <v>16832</v>
      </c>
      <c r="M669" s="71"/>
      <c r="N669" s="72">
        <v>5459.87451171875</v>
      </c>
      <c r="O669" s="72">
        <v>6762.53857421875</v>
      </c>
      <c r="P669" s="73"/>
      <c r="Q669" s="74"/>
      <c r="R669" s="74"/>
      <c r="S669" s="84"/>
      <c r="T669" s="84"/>
      <c r="U669" s="84"/>
      <c r="V669" s="84"/>
      <c r="W669" s="50"/>
      <c r="X669" s="50"/>
      <c r="Y669" s="50"/>
      <c r="Z669" s="50"/>
      <c r="AA669" s="49"/>
      <c r="AB669" s="69">
        <v>669</v>
      </c>
      <c r="AC66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69" s="70"/>
      <c r="AE669" s="76">
        <v>4884</v>
      </c>
      <c r="AF669" s="76">
        <v>3720</v>
      </c>
      <c r="AG669" s="76">
        <v>35543</v>
      </c>
      <c r="AH669" s="76">
        <v>563</v>
      </c>
      <c r="AI669" s="76"/>
      <c r="AJ669" s="76" t="s">
        <v>9103</v>
      </c>
      <c r="AK669" s="76"/>
      <c r="AL669" s="76"/>
      <c r="AM669" s="76"/>
      <c r="AN669" s="78">
        <v>42261.613657407404</v>
      </c>
      <c r="AO669" s="76" t="s">
        <v>14075</v>
      </c>
      <c r="AP669" s="82" t="s">
        <v>14742</v>
      </c>
      <c r="AQ669" s="76" t="s">
        <v>66</v>
      </c>
      <c r="AR669" s="2"/>
      <c r="AS669" s="3"/>
      <c r="AT669" s="3"/>
      <c r="AU669" s="3"/>
      <c r="AV669" s="3"/>
    </row>
    <row r="670" spans="1:48" ht="41.45" customHeight="1" x14ac:dyDescent="0.25">
      <c r="A670" s="62" t="s">
        <v>593</v>
      </c>
      <c r="C670" s="63"/>
      <c r="D670" s="63"/>
      <c r="E670" s="64"/>
      <c r="F670" s="66"/>
      <c r="G670" s="100" t="s">
        <v>12678</v>
      </c>
      <c r="H670" s="63"/>
      <c r="I670" s="67"/>
      <c r="J670" s="68"/>
      <c r="K670" s="68"/>
      <c r="L670" s="67" t="s">
        <v>16833</v>
      </c>
      <c r="M670" s="71"/>
      <c r="N670" s="72">
        <v>6225.33642578125</v>
      </c>
      <c r="O670" s="72">
        <v>1620.625</v>
      </c>
      <c r="P670" s="73"/>
      <c r="Q670" s="74"/>
      <c r="R670" s="74"/>
      <c r="S670" s="84"/>
      <c r="T670" s="84"/>
      <c r="U670" s="84"/>
      <c r="V670" s="84"/>
      <c r="W670" s="50"/>
      <c r="X670" s="50"/>
      <c r="Y670" s="50"/>
      <c r="Z670" s="50"/>
      <c r="AA670" s="49"/>
      <c r="AB670" s="69">
        <v>670</v>
      </c>
      <c r="AC67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70" s="70"/>
      <c r="AE670" s="76">
        <v>22</v>
      </c>
      <c r="AF670" s="76">
        <v>333</v>
      </c>
      <c r="AG670" s="76">
        <v>8456</v>
      </c>
      <c r="AH670" s="76">
        <v>0</v>
      </c>
      <c r="AI670" s="76"/>
      <c r="AJ670" s="76" t="s">
        <v>9104</v>
      </c>
      <c r="AK670" s="76"/>
      <c r="AL670" s="76"/>
      <c r="AM670" s="76"/>
      <c r="AN670" s="78">
        <v>43806.621076388888</v>
      </c>
      <c r="AO670" s="76" t="s">
        <v>14075</v>
      </c>
      <c r="AP670" s="82" t="s">
        <v>14743</v>
      </c>
      <c r="AQ670" s="76" t="s">
        <v>66</v>
      </c>
      <c r="AR670" s="2"/>
      <c r="AS670" s="3"/>
      <c r="AT670" s="3"/>
      <c r="AU670" s="3"/>
      <c r="AV670" s="3"/>
    </row>
    <row r="671" spans="1:48" ht="41.45" customHeight="1" x14ac:dyDescent="0.25">
      <c r="A671" s="62" t="s">
        <v>597</v>
      </c>
      <c r="C671" s="63"/>
      <c r="D671" s="63"/>
      <c r="E671" s="64"/>
      <c r="F671" s="66"/>
      <c r="G671" s="100" t="s">
        <v>12679</v>
      </c>
      <c r="H671" s="63"/>
      <c r="I671" s="67"/>
      <c r="J671" s="68"/>
      <c r="K671" s="68"/>
      <c r="L671" s="67" t="s">
        <v>16834</v>
      </c>
      <c r="M671" s="71"/>
      <c r="N671" s="72">
        <v>7934.73681640625</v>
      </c>
      <c r="O671" s="72">
        <v>3670.6474609375</v>
      </c>
      <c r="P671" s="73"/>
      <c r="Q671" s="74"/>
      <c r="R671" s="74"/>
      <c r="S671" s="84"/>
      <c r="T671" s="84"/>
      <c r="U671" s="84"/>
      <c r="V671" s="84"/>
      <c r="W671" s="50"/>
      <c r="X671" s="50"/>
      <c r="Y671" s="50"/>
      <c r="Z671" s="50"/>
      <c r="AA671" s="49"/>
      <c r="AB671" s="69">
        <v>671</v>
      </c>
      <c r="AC67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71" s="70"/>
      <c r="AE671" s="76">
        <v>30</v>
      </c>
      <c r="AF671" s="76">
        <v>2</v>
      </c>
      <c r="AG671" s="76">
        <v>2</v>
      </c>
      <c r="AH671" s="76">
        <v>1</v>
      </c>
      <c r="AI671" s="76"/>
      <c r="AJ671" s="76" t="s">
        <v>9105</v>
      </c>
      <c r="AK671" s="76" t="s">
        <v>10702</v>
      </c>
      <c r="AL671" s="76"/>
      <c r="AM671" s="76"/>
      <c r="AN671" s="78">
        <v>44479.787002314813</v>
      </c>
      <c r="AO671" s="76" t="s">
        <v>14075</v>
      </c>
      <c r="AP671" s="82" t="s">
        <v>14744</v>
      </c>
      <c r="AQ671" s="76" t="s">
        <v>66</v>
      </c>
      <c r="AR671" s="2"/>
      <c r="AS671" s="3"/>
      <c r="AT671" s="3"/>
      <c r="AU671" s="3"/>
      <c r="AV671" s="3"/>
    </row>
    <row r="672" spans="1:48" ht="41.45" customHeight="1" x14ac:dyDescent="0.25">
      <c r="A672" s="62" t="s">
        <v>594</v>
      </c>
      <c r="C672" s="63"/>
      <c r="D672" s="63"/>
      <c r="E672" s="64"/>
      <c r="F672" s="66"/>
      <c r="G672" s="100" t="s">
        <v>12680</v>
      </c>
      <c r="H672" s="63"/>
      <c r="I672" s="67"/>
      <c r="J672" s="68"/>
      <c r="K672" s="68"/>
      <c r="L672" s="67" t="s">
        <v>16835</v>
      </c>
      <c r="M672" s="71"/>
      <c r="N672" s="72">
        <v>6265.27880859375</v>
      </c>
      <c r="O672" s="72">
        <v>1331.2955322265625</v>
      </c>
      <c r="P672" s="73"/>
      <c r="Q672" s="74"/>
      <c r="R672" s="74"/>
      <c r="S672" s="84"/>
      <c r="T672" s="84"/>
      <c r="U672" s="84"/>
      <c r="V672" s="84"/>
      <c r="W672" s="50"/>
      <c r="X672" s="50"/>
      <c r="Y672" s="50"/>
      <c r="Z672" s="50"/>
      <c r="AA672" s="49"/>
      <c r="AB672" s="69">
        <v>672</v>
      </c>
      <c r="AC67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72" s="70"/>
      <c r="AE672" s="76">
        <v>692</v>
      </c>
      <c r="AF672" s="76">
        <v>332</v>
      </c>
      <c r="AG672" s="76">
        <v>431</v>
      </c>
      <c r="AH672" s="76">
        <v>87506</v>
      </c>
      <c r="AI672" s="76"/>
      <c r="AJ672" s="76"/>
      <c r="AK672" s="76" t="s">
        <v>10455</v>
      </c>
      <c r="AL672" s="76"/>
      <c r="AM672" s="76"/>
      <c r="AN672" s="78">
        <v>42211.943564814814</v>
      </c>
      <c r="AO672" s="76" t="s">
        <v>14075</v>
      </c>
      <c r="AP672" s="82" t="s">
        <v>14745</v>
      </c>
      <c r="AQ672" s="76" t="s">
        <v>66</v>
      </c>
      <c r="AR672" s="2"/>
      <c r="AS672" s="3"/>
      <c r="AT672" s="3"/>
      <c r="AU672" s="3"/>
      <c r="AV672" s="3"/>
    </row>
    <row r="673" spans="1:48" ht="41.45" customHeight="1" x14ac:dyDescent="0.25">
      <c r="A673" s="62" t="s">
        <v>595</v>
      </c>
      <c r="C673" s="63"/>
      <c r="D673" s="63"/>
      <c r="E673" s="64"/>
      <c r="F673" s="66"/>
      <c r="G673" s="100" t="s">
        <v>12681</v>
      </c>
      <c r="H673" s="63"/>
      <c r="I673" s="67"/>
      <c r="J673" s="68"/>
      <c r="K673" s="68"/>
      <c r="L673" s="67" t="s">
        <v>16836</v>
      </c>
      <c r="M673" s="71"/>
      <c r="N673" s="72">
        <v>7538.11328125</v>
      </c>
      <c r="O673" s="72">
        <v>6864.64111328125</v>
      </c>
      <c r="P673" s="73"/>
      <c r="Q673" s="74"/>
      <c r="R673" s="74"/>
      <c r="S673" s="84"/>
      <c r="T673" s="84"/>
      <c r="U673" s="84"/>
      <c r="V673" s="84"/>
      <c r="W673" s="50"/>
      <c r="X673" s="50"/>
      <c r="Y673" s="50"/>
      <c r="Z673" s="50"/>
      <c r="AA673" s="49"/>
      <c r="AB673" s="69">
        <v>673</v>
      </c>
      <c r="AC67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73" s="70"/>
      <c r="AE673" s="76">
        <v>117</v>
      </c>
      <c r="AF673" s="76">
        <v>27</v>
      </c>
      <c r="AG673" s="76">
        <v>1444</v>
      </c>
      <c r="AH673" s="76">
        <v>1402</v>
      </c>
      <c r="AI673" s="76"/>
      <c r="AJ673" s="76" t="s">
        <v>9106</v>
      </c>
      <c r="AK673" s="76"/>
      <c r="AL673" s="76"/>
      <c r="AM673" s="76"/>
      <c r="AN673" s="78">
        <v>43721.413032407407</v>
      </c>
      <c r="AO673" s="76" t="s">
        <v>14075</v>
      </c>
      <c r="AP673" s="82" t="s">
        <v>14746</v>
      </c>
      <c r="AQ673" s="76" t="s">
        <v>66</v>
      </c>
      <c r="AR673" s="2"/>
      <c r="AS673" s="3"/>
      <c r="AT673" s="3"/>
      <c r="AU673" s="3"/>
      <c r="AV673" s="3"/>
    </row>
    <row r="674" spans="1:48" ht="41.45" customHeight="1" x14ac:dyDescent="0.25">
      <c r="A674" s="62" t="s">
        <v>596</v>
      </c>
      <c r="C674" s="63"/>
      <c r="D674" s="63"/>
      <c r="E674" s="64"/>
      <c r="F674" s="66"/>
      <c r="G674" s="100" t="s">
        <v>12682</v>
      </c>
      <c r="H674" s="63"/>
      <c r="I674" s="67"/>
      <c r="J674" s="68"/>
      <c r="K674" s="68"/>
      <c r="L674" s="67" t="s">
        <v>16837</v>
      </c>
      <c r="M674" s="71"/>
      <c r="N674" s="72">
        <v>817.568603515625</v>
      </c>
      <c r="O674" s="72">
        <v>1693.8714599609375</v>
      </c>
      <c r="P674" s="73"/>
      <c r="Q674" s="74"/>
      <c r="R674" s="74"/>
      <c r="S674" s="84"/>
      <c r="T674" s="84"/>
      <c r="U674" s="84"/>
      <c r="V674" s="84"/>
      <c r="W674" s="50"/>
      <c r="X674" s="50"/>
      <c r="Y674" s="50"/>
      <c r="Z674" s="50"/>
      <c r="AA674" s="49"/>
      <c r="AB674" s="69">
        <v>674</v>
      </c>
      <c r="AC67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74" s="70"/>
      <c r="AE674" s="76">
        <v>210</v>
      </c>
      <c r="AF674" s="76">
        <v>113</v>
      </c>
      <c r="AG674" s="76">
        <v>392</v>
      </c>
      <c r="AH674" s="76">
        <v>1059</v>
      </c>
      <c r="AI674" s="76"/>
      <c r="AJ674" s="76" t="s">
        <v>9107</v>
      </c>
      <c r="AK674" s="76" t="s">
        <v>10561</v>
      </c>
      <c r="AL674" s="76"/>
      <c r="AM674" s="76"/>
      <c r="AN674" s="78">
        <v>43862.787152777775</v>
      </c>
      <c r="AO674" s="76" t="s">
        <v>14075</v>
      </c>
      <c r="AP674" s="82" t="s">
        <v>14747</v>
      </c>
      <c r="AQ674" s="76" t="s">
        <v>66</v>
      </c>
      <c r="AR674" s="2"/>
      <c r="AS674" s="3"/>
      <c r="AT674" s="3"/>
      <c r="AU674" s="3"/>
      <c r="AV674" s="3"/>
    </row>
    <row r="675" spans="1:48" ht="41.45" customHeight="1" x14ac:dyDescent="0.25">
      <c r="A675" s="62" t="s">
        <v>1905</v>
      </c>
      <c r="C675" s="63"/>
      <c r="D675" s="63"/>
      <c r="E675" s="64"/>
      <c r="F675" s="66"/>
      <c r="G675" s="100" t="s">
        <v>12683</v>
      </c>
      <c r="H675" s="63"/>
      <c r="I675" s="67"/>
      <c r="J675" s="68"/>
      <c r="K675" s="68"/>
      <c r="L675" s="67" t="s">
        <v>16838</v>
      </c>
      <c r="M675" s="71"/>
      <c r="N675" s="72">
        <v>2352.991455078125</v>
      </c>
      <c r="O675" s="72">
        <v>4214.29931640625</v>
      </c>
      <c r="P675" s="73"/>
      <c r="Q675" s="74"/>
      <c r="R675" s="74"/>
      <c r="S675" s="84"/>
      <c r="T675" s="84"/>
      <c r="U675" s="84"/>
      <c r="V675" s="84"/>
      <c r="W675" s="50"/>
      <c r="X675" s="50"/>
      <c r="Y675" s="50"/>
      <c r="Z675" s="50"/>
      <c r="AA675" s="49"/>
      <c r="AB675" s="69">
        <v>675</v>
      </c>
      <c r="AC67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75" s="70"/>
      <c r="AE675" s="76">
        <v>850</v>
      </c>
      <c r="AF675" s="76">
        <v>22417</v>
      </c>
      <c r="AG675" s="76">
        <v>21060</v>
      </c>
      <c r="AH675" s="76">
        <v>11551</v>
      </c>
      <c r="AI675" s="76"/>
      <c r="AJ675" s="76" t="s">
        <v>9108</v>
      </c>
      <c r="AK675" s="76"/>
      <c r="AL675" s="82" t="s">
        <v>11581</v>
      </c>
      <c r="AM675" s="76"/>
      <c r="AN675" s="78">
        <v>40895.183645833335</v>
      </c>
      <c r="AO675" s="76" t="s">
        <v>14075</v>
      </c>
      <c r="AP675" s="82" t="s">
        <v>14748</v>
      </c>
      <c r="AQ675" s="76" t="s">
        <v>65</v>
      </c>
      <c r="AR675" s="2"/>
      <c r="AS675" s="3"/>
      <c r="AT675" s="3"/>
      <c r="AU675" s="3"/>
      <c r="AV675" s="3"/>
    </row>
    <row r="676" spans="1:48" ht="41.45" customHeight="1" x14ac:dyDescent="0.25">
      <c r="A676" s="62" t="s">
        <v>598</v>
      </c>
      <c r="C676" s="63"/>
      <c r="D676" s="63"/>
      <c r="E676" s="64"/>
      <c r="F676" s="66"/>
      <c r="G676" s="100" t="s">
        <v>12684</v>
      </c>
      <c r="H676" s="63"/>
      <c r="I676" s="67"/>
      <c r="J676" s="68"/>
      <c r="K676" s="68"/>
      <c r="L676" s="67" t="s">
        <v>16839</v>
      </c>
      <c r="M676" s="71"/>
      <c r="N676" s="72">
        <v>2719.249267578125</v>
      </c>
      <c r="O676" s="72">
        <v>2918.309326171875</v>
      </c>
      <c r="P676" s="73"/>
      <c r="Q676" s="74"/>
      <c r="R676" s="74"/>
      <c r="S676" s="84"/>
      <c r="T676" s="84"/>
      <c r="U676" s="84"/>
      <c r="V676" s="84"/>
      <c r="W676" s="50"/>
      <c r="X676" s="50"/>
      <c r="Y676" s="50"/>
      <c r="Z676" s="50"/>
      <c r="AA676" s="49"/>
      <c r="AB676" s="69">
        <v>676</v>
      </c>
      <c r="AC67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76" s="70"/>
      <c r="AE676" s="76">
        <v>84</v>
      </c>
      <c r="AF676" s="76">
        <v>13</v>
      </c>
      <c r="AG676" s="76">
        <v>98</v>
      </c>
      <c r="AH676" s="76">
        <v>4931</v>
      </c>
      <c r="AI676" s="76"/>
      <c r="AJ676" s="76"/>
      <c r="AK676" s="76"/>
      <c r="AL676" s="76"/>
      <c r="AM676" s="76"/>
      <c r="AN676" s="78">
        <v>40450.580462962964</v>
      </c>
      <c r="AO676" s="76" t="s">
        <v>14075</v>
      </c>
      <c r="AP676" s="82" t="s">
        <v>14749</v>
      </c>
      <c r="AQ676" s="76" t="s">
        <v>66</v>
      </c>
      <c r="AR676" s="2"/>
      <c r="AS676" s="3"/>
      <c r="AT676" s="3"/>
      <c r="AU676" s="3"/>
      <c r="AV676" s="3"/>
    </row>
    <row r="677" spans="1:48" ht="41.45" customHeight="1" x14ac:dyDescent="0.25">
      <c r="A677" s="62" t="s">
        <v>1906</v>
      </c>
      <c r="C677" s="63"/>
      <c r="D677" s="63"/>
      <c r="E677" s="64"/>
      <c r="F677" s="66"/>
      <c r="G677" s="100" t="s">
        <v>12685</v>
      </c>
      <c r="H677" s="63"/>
      <c r="I677" s="67"/>
      <c r="J677" s="68"/>
      <c r="K677" s="68"/>
      <c r="L677" s="67" t="s">
        <v>16840</v>
      </c>
      <c r="M677" s="71"/>
      <c r="N677" s="72">
        <v>611.4632568359375</v>
      </c>
      <c r="O677" s="72">
        <v>1658.8878173828125</v>
      </c>
      <c r="P677" s="73"/>
      <c r="Q677" s="74"/>
      <c r="R677" s="74"/>
      <c r="S677" s="84"/>
      <c r="T677" s="84"/>
      <c r="U677" s="84"/>
      <c r="V677" s="84"/>
      <c r="W677" s="50"/>
      <c r="X677" s="50"/>
      <c r="Y677" s="50"/>
      <c r="Z677" s="50"/>
      <c r="AA677" s="49"/>
      <c r="AB677" s="69">
        <v>677</v>
      </c>
      <c r="AC67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77" s="70"/>
      <c r="AE677" s="76">
        <v>340</v>
      </c>
      <c r="AF677" s="76">
        <v>34</v>
      </c>
      <c r="AG677" s="76">
        <v>2347</v>
      </c>
      <c r="AH677" s="76">
        <v>7042</v>
      </c>
      <c r="AI677" s="76"/>
      <c r="AJ677" s="76" t="s">
        <v>9109</v>
      </c>
      <c r="AK677" s="76"/>
      <c r="AL677" s="76"/>
      <c r="AM677" s="76"/>
      <c r="AN677" s="78">
        <v>43869.887199074074</v>
      </c>
      <c r="AO677" s="76" t="s">
        <v>14075</v>
      </c>
      <c r="AP677" s="82" t="s">
        <v>14750</v>
      </c>
      <c r="AQ677" s="76" t="s">
        <v>65</v>
      </c>
      <c r="AR677" s="2"/>
      <c r="AS677" s="3"/>
      <c r="AT677" s="3"/>
      <c r="AU677" s="3"/>
      <c r="AV677" s="3"/>
    </row>
    <row r="678" spans="1:48" ht="41.45" customHeight="1" x14ac:dyDescent="0.25">
      <c r="A678" s="62" t="s">
        <v>1907</v>
      </c>
      <c r="C678" s="63"/>
      <c r="D678" s="63"/>
      <c r="E678" s="64"/>
      <c r="F678" s="66"/>
      <c r="G678" s="100" t="s">
        <v>12686</v>
      </c>
      <c r="H678" s="63"/>
      <c r="I678" s="67"/>
      <c r="J678" s="68"/>
      <c r="K678" s="68"/>
      <c r="L678" s="67" t="s">
        <v>16841</v>
      </c>
      <c r="M678" s="71"/>
      <c r="N678" s="72">
        <v>3173.65283203125</v>
      </c>
      <c r="O678" s="72">
        <v>950.4774169921875</v>
      </c>
      <c r="P678" s="73"/>
      <c r="Q678" s="74"/>
      <c r="R678" s="74"/>
      <c r="S678" s="84"/>
      <c r="T678" s="84"/>
      <c r="U678" s="84"/>
      <c r="V678" s="84"/>
      <c r="W678" s="50"/>
      <c r="X678" s="50"/>
      <c r="Y678" s="50"/>
      <c r="Z678" s="50"/>
      <c r="AA678" s="49"/>
      <c r="AB678" s="69">
        <v>678</v>
      </c>
      <c r="AC67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78" s="70"/>
      <c r="AE678" s="76">
        <v>1706</v>
      </c>
      <c r="AF678" s="76">
        <v>805</v>
      </c>
      <c r="AG678" s="76">
        <v>25751</v>
      </c>
      <c r="AH678" s="76">
        <v>3710</v>
      </c>
      <c r="AI678" s="76"/>
      <c r="AJ678" s="76" t="s">
        <v>9110</v>
      </c>
      <c r="AK678" s="76"/>
      <c r="AL678" s="76"/>
      <c r="AM678" s="76"/>
      <c r="AN678" s="78">
        <v>40920.699004629627</v>
      </c>
      <c r="AO678" s="76" t="s">
        <v>14075</v>
      </c>
      <c r="AP678" s="82" t="s">
        <v>14751</v>
      </c>
      <c r="AQ678" s="76" t="s">
        <v>65</v>
      </c>
      <c r="AR678" s="2"/>
      <c r="AS678" s="3"/>
      <c r="AT678" s="3"/>
      <c r="AU678" s="3"/>
      <c r="AV678" s="3"/>
    </row>
    <row r="679" spans="1:48" ht="41.45" customHeight="1" x14ac:dyDescent="0.25">
      <c r="A679" s="62" t="s">
        <v>599</v>
      </c>
      <c r="C679" s="63"/>
      <c r="D679" s="63"/>
      <c r="E679" s="64"/>
      <c r="F679" s="66"/>
      <c r="G679" s="100" t="s">
        <v>12687</v>
      </c>
      <c r="H679" s="63"/>
      <c r="I679" s="67"/>
      <c r="J679" s="68"/>
      <c r="K679" s="68"/>
      <c r="L679" s="67" t="s">
        <v>16842</v>
      </c>
      <c r="M679" s="71"/>
      <c r="N679" s="72">
        <v>7104.81640625</v>
      </c>
      <c r="O679" s="72">
        <v>4906.982421875</v>
      </c>
      <c r="P679" s="73"/>
      <c r="Q679" s="74"/>
      <c r="R679" s="74"/>
      <c r="S679" s="84"/>
      <c r="T679" s="84"/>
      <c r="U679" s="84"/>
      <c r="V679" s="84"/>
      <c r="W679" s="50"/>
      <c r="X679" s="50"/>
      <c r="Y679" s="50"/>
      <c r="Z679" s="50"/>
      <c r="AA679" s="49"/>
      <c r="AB679" s="69">
        <v>679</v>
      </c>
      <c r="AC67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79" s="70"/>
      <c r="AE679" s="76">
        <v>85</v>
      </c>
      <c r="AF679" s="76">
        <v>15</v>
      </c>
      <c r="AG679" s="76">
        <v>1096</v>
      </c>
      <c r="AH679" s="76">
        <v>2626</v>
      </c>
      <c r="AI679" s="76"/>
      <c r="AJ679" s="76" t="s">
        <v>9111</v>
      </c>
      <c r="AK679" s="76"/>
      <c r="AL679" s="76"/>
      <c r="AM679" s="76"/>
      <c r="AN679" s="78">
        <v>44350.720034722224</v>
      </c>
      <c r="AO679" s="76" t="s">
        <v>14075</v>
      </c>
      <c r="AP679" s="82" t="s">
        <v>14752</v>
      </c>
      <c r="AQ679" s="76" t="s">
        <v>66</v>
      </c>
      <c r="AR679" s="2"/>
      <c r="AS679" s="3"/>
      <c r="AT679" s="3"/>
      <c r="AU679" s="3"/>
      <c r="AV679" s="3"/>
    </row>
    <row r="680" spans="1:48" ht="41.45" customHeight="1" x14ac:dyDescent="0.25">
      <c r="A680" s="62" t="s">
        <v>1908</v>
      </c>
      <c r="C680" s="63"/>
      <c r="D680" s="63"/>
      <c r="E680" s="64"/>
      <c r="F680" s="66"/>
      <c r="G680" s="100" t="s">
        <v>12688</v>
      </c>
      <c r="H680" s="63"/>
      <c r="I680" s="67"/>
      <c r="J680" s="68"/>
      <c r="K680" s="68"/>
      <c r="L680" s="67" t="s">
        <v>16843</v>
      </c>
      <c r="M680" s="71"/>
      <c r="N680" s="72">
        <v>5512.82763671875</v>
      </c>
      <c r="O680" s="72">
        <v>1151.9788818359375</v>
      </c>
      <c r="P680" s="73"/>
      <c r="Q680" s="74"/>
      <c r="R680" s="74"/>
      <c r="S680" s="84"/>
      <c r="T680" s="84"/>
      <c r="U680" s="84"/>
      <c r="V680" s="84"/>
      <c r="W680" s="50"/>
      <c r="X680" s="50"/>
      <c r="Y680" s="50"/>
      <c r="Z680" s="50"/>
      <c r="AA680" s="49"/>
      <c r="AB680" s="69">
        <v>680</v>
      </c>
      <c r="AC68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80" s="70"/>
      <c r="AE680" s="76">
        <v>1136</v>
      </c>
      <c r="AF680" s="76">
        <v>1048</v>
      </c>
      <c r="AG680" s="76">
        <v>11300</v>
      </c>
      <c r="AH680" s="76">
        <v>8221</v>
      </c>
      <c r="AI680" s="76"/>
      <c r="AJ680" s="76" t="s">
        <v>9112</v>
      </c>
      <c r="AK680" s="76" t="s">
        <v>10703</v>
      </c>
      <c r="AL680" s="82" t="s">
        <v>11582</v>
      </c>
      <c r="AM680" s="76"/>
      <c r="AN680" s="78">
        <v>43547.057916666665</v>
      </c>
      <c r="AO680" s="76" t="s">
        <v>14075</v>
      </c>
      <c r="AP680" s="82" t="s">
        <v>14753</v>
      </c>
      <c r="AQ680" s="76" t="s">
        <v>65</v>
      </c>
      <c r="AR680" s="2"/>
      <c r="AS680" s="3"/>
      <c r="AT680" s="3"/>
      <c r="AU680" s="3"/>
      <c r="AV680" s="3"/>
    </row>
    <row r="681" spans="1:48" ht="41.45" customHeight="1" x14ac:dyDescent="0.25">
      <c r="A681" s="62" t="s">
        <v>1909</v>
      </c>
      <c r="C681" s="63"/>
      <c r="D681" s="63"/>
      <c r="E681" s="64"/>
      <c r="F681" s="66"/>
      <c r="G681" s="100" t="s">
        <v>12689</v>
      </c>
      <c r="H681" s="63"/>
      <c r="I681" s="67"/>
      <c r="J681" s="68"/>
      <c r="K681" s="68"/>
      <c r="L681" s="67" t="s">
        <v>16844</v>
      </c>
      <c r="M681" s="71"/>
      <c r="N681" s="72">
        <v>8825.529296875</v>
      </c>
      <c r="O681" s="72">
        <v>2510.0302734375</v>
      </c>
      <c r="P681" s="73"/>
      <c r="Q681" s="74"/>
      <c r="R681" s="74"/>
      <c r="S681" s="84"/>
      <c r="T681" s="84"/>
      <c r="U681" s="84"/>
      <c r="V681" s="84"/>
      <c r="W681" s="50"/>
      <c r="X681" s="50"/>
      <c r="Y681" s="50"/>
      <c r="Z681" s="50"/>
      <c r="AA681" s="49"/>
      <c r="AB681" s="69">
        <v>681</v>
      </c>
      <c r="AC68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81" s="70"/>
      <c r="AE681" s="76">
        <v>225</v>
      </c>
      <c r="AF681" s="76">
        <v>27</v>
      </c>
      <c r="AG681" s="76">
        <v>171</v>
      </c>
      <c r="AH681" s="76">
        <v>277</v>
      </c>
      <c r="AI681" s="76"/>
      <c r="AJ681" s="76" t="s">
        <v>9113</v>
      </c>
      <c r="AK681" s="76"/>
      <c r="AL681" s="76"/>
      <c r="AM681" s="76"/>
      <c r="AN681" s="78">
        <v>43981.82576388889</v>
      </c>
      <c r="AO681" s="76" t="s">
        <v>14075</v>
      </c>
      <c r="AP681" s="82" t="s">
        <v>14754</v>
      </c>
      <c r="AQ681" s="76" t="s">
        <v>65</v>
      </c>
      <c r="AR681" s="2"/>
      <c r="AS681" s="3"/>
      <c r="AT681" s="3"/>
      <c r="AU681" s="3"/>
      <c r="AV681" s="3"/>
    </row>
    <row r="682" spans="1:48" ht="41.45" customHeight="1" x14ac:dyDescent="0.25">
      <c r="A682" s="62" t="s">
        <v>601</v>
      </c>
      <c r="C682" s="63"/>
      <c r="D682" s="63"/>
      <c r="E682" s="64"/>
      <c r="F682" s="66"/>
      <c r="G682" s="100" t="s">
        <v>12690</v>
      </c>
      <c r="H682" s="63"/>
      <c r="I682" s="67"/>
      <c r="J682" s="68"/>
      <c r="K682" s="68"/>
      <c r="L682" s="67" t="s">
        <v>16845</v>
      </c>
      <c r="M682" s="71"/>
      <c r="N682" s="72">
        <v>6044.83837890625</v>
      </c>
      <c r="O682" s="72">
        <v>5899.15771484375</v>
      </c>
      <c r="P682" s="73"/>
      <c r="Q682" s="74"/>
      <c r="R682" s="74"/>
      <c r="S682" s="84"/>
      <c r="T682" s="84"/>
      <c r="U682" s="84"/>
      <c r="V682" s="84"/>
      <c r="W682" s="50"/>
      <c r="X682" s="50"/>
      <c r="Y682" s="50"/>
      <c r="Z682" s="50"/>
      <c r="AA682" s="49"/>
      <c r="AB682" s="69">
        <v>682</v>
      </c>
      <c r="AC68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82" s="70"/>
      <c r="AE682" s="76">
        <v>222</v>
      </c>
      <c r="AF682" s="76">
        <v>74</v>
      </c>
      <c r="AG682" s="76">
        <v>1468</v>
      </c>
      <c r="AH682" s="76">
        <v>4981</v>
      </c>
      <c r="AI682" s="76"/>
      <c r="AJ682" s="76" t="s">
        <v>9114</v>
      </c>
      <c r="AK682" s="76"/>
      <c r="AL682" s="82" t="s">
        <v>11583</v>
      </c>
      <c r="AM682" s="76"/>
      <c r="AN682" s="78">
        <v>44206.174004629633</v>
      </c>
      <c r="AO682" s="76" t="s">
        <v>14075</v>
      </c>
      <c r="AP682" s="82" t="s">
        <v>14755</v>
      </c>
      <c r="AQ682" s="76" t="s">
        <v>66</v>
      </c>
      <c r="AR682" s="2"/>
      <c r="AS682" s="3"/>
      <c r="AT682" s="3"/>
      <c r="AU682" s="3"/>
      <c r="AV682" s="3"/>
    </row>
    <row r="683" spans="1:48" ht="41.45" customHeight="1" x14ac:dyDescent="0.25">
      <c r="A683" s="62" t="s">
        <v>602</v>
      </c>
      <c r="C683" s="63"/>
      <c r="D683" s="63"/>
      <c r="E683" s="64"/>
      <c r="F683" s="66"/>
      <c r="G683" s="100" t="s">
        <v>12691</v>
      </c>
      <c r="H683" s="63"/>
      <c r="I683" s="67"/>
      <c r="J683" s="68"/>
      <c r="K683" s="68"/>
      <c r="L683" s="67" t="s">
        <v>16846</v>
      </c>
      <c r="M683" s="71"/>
      <c r="N683" s="72">
        <v>1118.3861083984375</v>
      </c>
      <c r="O683" s="72">
        <v>4596.619140625</v>
      </c>
      <c r="P683" s="73"/>
      <c r="Q683" s="74"/>
      <c r="R683" s="74"/>
      <c r="S683" s="84"/>
      <c r="T683" s="84"/>
      <c r="U683" s="84"/>
      <c r="V683" s="84"/>
      <c r="W683" s="50"/>
      <c r="X683" s="50"/>
      <c r="Y683" s="50"/>
      <c r="Z683" s="50"/>
      <c r="AA683" s="49"/>
      <c r="AB683" s="69">
        <v>683</v>
      </c>
      <c r="AC68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83" s="70"/>
      <c r="AE683" s="76">
        <v>286</v>
      </c>
      <c r="AF683" s="76">
        <v>174</v>
      </c>
      <c r="AG683" s="76">
        <v>1027</v>
      </c>
      <c r="AH683" s="76">
        <v>891</v>
      </c>
      <c r="AI683" s="76"/>
      <c r="AJ683" s="76" t="s">
        <v>9115</v>
      </c>
      <c r="AK683" s="76"/>
      <c r="AL683" s="76"/>
      <c r="AM683" s="76"/>
      <c r="AN683" s="78">
        <v>42766.327800925923</v>
      </c>
      <c r="AO683" s="76" t="s">
        <v>14075</v>
      </c>
      <c r="AP683" s="82" t="s">
        <v>14756</v>
      </c>
      <c r="AQ683" s="76" t="s">
        <v>66</v>
      </c>
      <c r="AR683" s="2"/>
      <c r="AS683" s="3"/>
      <c r="AT683" s="3"/>
      <c r="AU683" s="3"/>
      <c r="AV683" s="3"/>
    </row>
    <row r="684" spans="1:48" ht="41.45" customHeight="1" x14ac:dyDescent="0.25">
      <c r="A684" s="62" t="s">
        <v>603</v>
      </c>
      <c r="C684" s="63"/>
      <c r="D684" s="63"/>
      <c r="E684" s="64"/>
      <c r="F684" s="66"/>
      <c r="G684" s="100" t="s">
        <v>12692</v>
      </c>
      <c r="H684" s="63"/>
      <c r="I684" s="67"/>
      <c r="J684" s="68"/>
      <c r="K684" s="68"/>
      <c r="L684" s="67" t="s">
        <v>16847</v>
      </c>
      <c r="M684" s="71"/>
      <c r="N684" s="72">
        <v>7108.26416015625</v>
      </c>
      <c r="O684" s="72">
        <v>5147.76025390625</v>
      </c>
      <c r="P684" s="73"/>
      <c r="Q684" s="74"/>
      <c r="R684" s="74"/>
      <c r="S684" s="84"/>
      <c r="T684" s="84"/>
      <c r="U684" s="84"/>
      <c r="V684" s="84"/>
      <c r="W684" s="50"/>
      <c r="X684" s="50"/>
      <c r="Y684" s="50"/>
      <c r="Z684" s="50"/>
      <c r="AA684" s="49"/>
      <c r="AB684" s="69">
        <v>684</v>
      </c>
      <c r="AC68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84" s="70"/>
      <c r="AE684" s="76">
        <v>442</v>
      </c>
      <c r="AF684" s="76">
        <v>207</v>
      </c>
      <c r="AG684" s="76">
        <v>6010</v>
      </c>
      <c r="AH684" s="76">
        <v>6141</v>
      </c>
      <c r="AI684" s="76"/>
      <c r="AJ684" s="76" t="s">
        <v>9116</v>
      </c>
      <c r="AK684" s="76" t="s">
        <v>10704</v>
      </c>
      <c r="AL684" s="82" t="s">
        <v>11584</v>
      </c>
      <c r="AM684" s="76"/>
      <c r="AN684" s="78">
        <v>44266.448159722226</v>
      </c>
      <c r="AO684" s="76" t="s">
        <v>14075</v>
      </c>
      <c r="AP684" s="82" t="s">
        <v>14757</v>
      </c>
      <c r="AQ684" s="76" t="s">
        <v>66</v>
      </c>
      <c r="AR684" s="2"/>
      <c r="AS684" s="3"/>
      <c r="AT684" s="3"/>
      <c r="AU684" s="3"/>
      <c r="AV684" s="3"/>
    </row>
    <row r="685" spans="1:48" ht="41.45" customHeight="1" x14ac:dyDescent="0.25">
      <c r="A685" s="62" t="s">
        <v>604</v>
      </c>
      <c r="C685" s="63"/>
      <c r="D685" s="63"/>
      <c r="E685" s="64"/>
      <c r="F685" s="66"/>
      <c r="G685" s="100" t="s">
        <v>12693</v>
      </c>
      <c r="H685" s="63"/>
      <c r="I685" s="67"/>
      <c r="J685" s="68"/>
      <c r="K685" s="68"/>
      <c r="L685" s="67" t="s">
        <v>16848</v>
      </c>
      <c r="M685" s="71"/>
      <c r="N685" s="72">
        <v>6957.24609375</v>
      </c>
      <c r="O685" s="72">
        <v>1012.5299072265625</v>
      </c>
      <c r="P685" s="73"/>
      <c r="Q685" s="74"/>
      <c r="R685" s="74"/>
      <c r="S685" s="84"/>
      <c r="T685" s="84"/>
      <c r="U685" s="84"/>
      <c r="V685" s="84"/>
      <c r="W685" s="50"/>
      <c r="X685" s="50"/>
      <c r="Y685" s="50"/>
      <c r="Z685" s="50"/>
      <c r="AA685" s="49"/>
      <c r="AB685" s="69">
        <v>685</v>
      </c>
      <c r="AC68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85" s="70"/>
      <c r="AE685" s="76">
        <v>69</v>
      </c>
      <c r="AF685" s="76">
        <v>13</v>
      </c>
      <c r="AG685" s="76">
        <v>1800</v>
      </c>
      <c r="AH685" s="76">
        <v>3596</v>
      </c>
      <c r="AI685" s="76"/>
      <c r="AJ685" s="76" t="s">
        <v>9117</v>
      </c>
      <c r="AK685" s="76" t="s">
        <v>10705</v>
      </c>
      <c r="AL685" s="76"/>
      <c r="AM685" s="76"/>
      <c r="AN685" s="78">
        <v>44346.590462962966</v>
      </c>
      <c r="AO685" s="76" t="s">
        <v>14075</v>
      </c>
      <c r="AP685" s="82" t="s">
        <v>14758</v>
      </c>
      <c r="AQ685" s="76" t="s">
        <v>66</v>
      </c>
      <c r="AR685" s="2"/>
      <c r="AS685" s="3"/>
      <c r="AT685" s="3"/>
      <c r="AU685" s="3"/>
      <c r="AV685" s="3"/>
    </row>
    <row r="686" spans="1:48" ht="41.45" customHeight="1" x14ac:dyDescent="0.25">
      <c r="A686" s="62" t="s">
        <v>605</v>
      </c>
      <c r="C686" s="63"/>
      <c r="D686" s="63"/>
      <c r="E686" s="64"/>
      <c r="F686" s="66"/>
      <c r="G686" s="100" t="s">
        <v>12694</v>
      </c>
      <c r="H686" s="63"/>
      <c r="I686" s="67"/>
      <c r="J686" s="68"/>
      <c r="K686" s="68"/>
      <c r="L686" s="67" t="s">
        <v>16849</v>
      </c>
      <c r="M686" s="71"/>
      <c r="N686" s="72">
        <v>7667.01806640625</v>
      </c>
      <c r="O686" s="72">
        <v>5974.623046875</v>
      </c>
      <c r="P686" s="73"/>
      <c r="Q686" s="74"/>
      <c r="R686" s="74"/>
      <c r="S686" s="84"/>
      <c r="T686" s="84"/>
      <c r="U686" s="84"/>
      <c r="V686" s="84"/>
      <c r="W686" s="50"/>
      <c r="X686" s="50"/>
      <c r="Y686" s="50"/>
      <c r="Z686" s="50"/>
      <c r="AA686" s="49"/>
      <c r="AB686" s="69">
        <v>686</v>
      </c>
      <c r="AC68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86" s="70"/>
      <c r="AE686" s="76">
        <v>44</v>
      </c>
      <c r="AF686" s="76">
        <v>27</v>
      </c>
      <c r="AG686" s="76">
        <v>2146</v>
      </c>
      <c r="AH686" s="76">
        <v>5947</v>
      </c>
      <c r="AI686" s="76"/>
      <c r="AJ686" s="76" t="s">
        <v>9118</v>
      </c>
      <c r="AK686" s="76" t="s">
        <v>10543</v>
      </c>
      <c r="AL686" s="76"/>
      <c r="AM686" s="76"/>
      <c r="AN686" s="78">
        <v>43192.18472222222</v>
      </c>
      <c r="AO686" s="76" t="s">
        <v>14075</v>
      </c>
      <c r="AP686" s="82" t="s">
        <v>14759</v>
      </c>
      <c r="AQ686" s="76" t="s">
        <v>66</v>
      </c>
      <c r="AR686" s="2"/>
      <c r="AS686" s="3"/>
      <c r="AT686" s="3"/>
      <c r="AU686" s="3"/>
      <c r="AV686" s="3"/>
    </row>
    <row r="687" spans="1:48" ht="41.45" customHeight="1" x14ac:dyDescent="0.25">
      <c r="A687" s="62" t="s">
        <v>606</v>
      </c>
      <c r="C687" s="63"/>
      <c r="D687" s="63"/>
      <c r="E687" s="64"/>
      <c r="F687" s="66"/>
      <c r="G687" s="100" t="s">
        <v>12695</v>
      </c>
      <c r="H687" s="63"/>
      <c r="I687" s="67"/>
      <c r="J687" s="68"/>
      <c r="K687" s="68"/>
      <c r="L687" s="67" t="s">
        <v>16850</v>
      </c>
      <c r="M687" s="71"/>
      <c r="N687" s="72">
        <v>8944.423828125</v>
      </c>
      <c r="O687" s="72">
        <v>3999.30322265625</v>
      </c>
      <c r="P687" s="73"/>
      <c r="Q687" s="74"/>
      <c r="R687" s="74"/>
      <c r="S687" s="84"/>
      <c r="T687" s="84"/>
      <c r="U687" s="84"/>
      <c r="V687" s="84"/>
      <c r="W687" s="50"/>
      <c r="X687" s="50"/>
      <c r="Y687" s="50"/>
      <c r="Z687" s="50"/>
      <c r="AA687" s="49"/>
      <c r="AB687" s="69">
        <v>687</v>
      </c>
      <c r="AC68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87" s="70"/>
      <c r="AE687" s="76">
        <v>5868</v>
      </c>
      <c r="AF687" s="76">
        <v>5353</v>
      </c>
      <c r="AG687" s="76">
        <v>125882</v>
      </c>
      <c r="AH687" s="76">
        <v>108250</v>
      </c>
      <c r="AI687" s="76"/>
      <c r="AJ687" s="76" t="s">
        <v>9119</v>
      </c>
      <c r="AK687" s="76" t="s">
        <v>10706</v>
      </c>
      <c r="AL687" s="76"/>
      <c r="AM687" s="76"/>
      <c r="AN687" s="78">
        <v>40850.971550925926</v>
      </c>
      <c r="AO687" s="76" t="s">
        <v>14075</v>
      </c>
      <c r="AP687" s="82" t="s">
        <v>14760</v>
      </c>
      <c r="AQ687" s="76" t="s">
        <v>66</v>
      </c>
      <c r="AR687" s="2"/>
      <c r="AS687" s="3"/>
      <c r="AT687" s="3"/>
      <c r="AU687" s="3"/>
      <c r="AV687" s="3"/>
    </row>
    <row r="688" spans="1:48" ht="41.45" customHeight="1" x14ac:dyDescent="0.25">
      <c r="A688" s="62" t="s">
        <v>607</v>
      </c>
      <c r="C688" s="63"/>
      <c r="D688" s="63"/>
      <c r="E688" s="64"/>
      <c r="F688" s="66"/>
      <c r="G688" s="100" t="s">
        <v>12696</v>
      </c>
      <c r="H688" s="63"/>
      <c r="I688" s="67"/>
      <c r="J688" s="68"/>
      <c r="K688" s="68"/>
      <c r="L688" s="67" t="s">
        <v>16851</v>
      </c>
      <c r="M688" s="71"/>
      <c r="N688" s="72">
        <v>1048.87060546875</v>
      </c>
      <c r="O688" s="72">
        <v>1933.1890869140625</v>
      </c>
      <c r="P688" s="73"/>
      <c r="Q688" s="74"/>
      <c r="R688" s="74"/>
      <c r="S688" s="84"/>
      <c r="T688" s="84"/>
      <c r="U688" s="84"/>
      <c r="V688" s="84"/>
      <c r="W688" s="50"/>
      <c r="X688" s="50"/>
      <c r="Y688" s="50"/>
      <c r="Z688" s="50"/>
      <c r="AA688" s="49"/>
      <c r="AB688" s="69">
        <v>688</v>
      </c>
      <c r="AC68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88" s="70"/>
      <c r="AE688" s="76">
        <v>1369</v>
      </c>
      <c r="AF688" s="76">
        <v>227</v>
      </c>
      <c r="AG688" s="76">
        <v>26441</v>
      </c>
      <c r="AH688" s="76">
        <v>27407</v>
      </c>
      <c r="AI688" s="76"/>
      <c r="AJ688" s="76" t="s">
        <v>9120</v>
      </c>
      <c r="AK688" s="76" t="s">
        <v>10707</v>
      </c>
      <c r="AL688" s="76"/>
      <c r="AM688" s="76"/>
      <c r="AN688" s="78">
        <v>41862.9840625</v>
      </c>
      <c r="AO688" s="76" t="s">
        <v>14075</v>
      </c>
      <c r="AP688" s="82" t="s">
        <v>14761</v>
      </c>
      <c r="AQ688" s="76" t="s">
        <v>66</v>
      </c>
      <c r="AR688" s="2"/>
      <c r="AS688" s="3"/>
      <c r="AT688" s="3"/>
      <c r="AU688" s="3"/>
      <c r="AV688" s="3"/>
    </row>
    <row r="689" spans="1:48" ht="41.45" customHeight="1" x14ac:dyDescent="0.25">
      <c r="A689" s="62" t="s">
        <v>608</v>
      </c>
      <c r="C689" s="63"/>
      <c r="D689" s="63"/>
      <c r="E689" s="64"/>
      <c r="F689" s="66"/>
      <c r="G689" s="100" t="s">
        <v>12697</v>
      </c>
      <c r="H689" s="63"/>
      <c r="I689" s="67"/>
      <c r="J689" s="68"/>
      <c r="K689" s="68"/>
      <c r="L689" s="67" t="s">
        <v>16852</v>
      </c>
      <c r="M689" s="71"/>
      <c r="N689" s="72">
        <v>5088.712890625</v>
      </c>
      <c r="O689" s="72">
        <v>1662.3953857421875</v>
      </c>
      <c r="P689" s="73"/>
      <c r="Q689" s="74"/>
      <c r="R689" s="74"/>
      <c r="S689" s="84"/>
      <c r="T689" s="84"/>
      <c r="U689" s="84"/>
      <c r="V689" s="84"/>
      <c r="W689" s="50"/>
      <c r="X689" s="50"/>
      <c r="Y689" s="50"/>
      <c r="Z689" s="50"/>
      <c r="AA689" s="49"/>
      <c r="AB689" s="69">
        <v>689</v>
      </c>
      <c r="AC68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89" s="70"/>
      <c r="AE689" s="76">
        <v>128</v>
      </c>
      <c r="AF689" s="76">
        <v>5</v>
      </c>
      <c r="AG689" s="76">
        <v>19</v>
      </c>
      <c r="AH689" s="76">
        <v>79</v>
      </c>
      <c r="AI689" s="76"/>
      <c r="AJ689" s="76" t="s">
        <v>9121</v>
      </c>
      <c r="AK689" s="76" t="s">
        <v>10708</v>
      </c>
      <c r="AL689" s="82" t="s">
        <v>11585</v>
      </c>
      <c r="AM689" s="76"/>
      <c r="AN689" s="78">
        <v>44312.383090277777</v>
      </c>
      <c r="AO689" s="76" t="s">
        <v>14075</v>
      </c>
      <c r="AP689" s="82" t="s">
        <v>14762</v>
      </c>
      <c r="AQ689" s="76" t="s">
        <v>66</v>
      </c>
      <c r="AR689" s="2"/>
      <c r="AS689" s="3"/>
      <c r="AT689" s="3"/>
      <c r="AU689" s="3"/>
      <c r="AV689" s="3"/>
    </row>
    <row r="690" spans="1:48" ht="41.45" customHeight="1" x14ac:dyDescent="0.25">
      <c r="A690" s="62" t="s">
        <v>609</v>
      </c>
      <c r="C690" s="63"/>
      <c r="D690" s="63"/>
      <c r="E690" s="64"/>
      <c r="F690" s="66"/>
      <c r="G690" s="100" t="s">
        <v>12698</v>
      </c>
      <c r="H690" s="63"/>
      <c r="I690" s="67"/>
      <c r="J690" s="68"/>
      <c r="K690" s="68"/>
      <c r="L690" s="67" t="s">
        <v>16853</v>
      </c>
      <c r="M690" s="71"/>
      <c r="N690" s="72">
        <v>4967.66943359375</v>
      </c>
      <c r="O690" s="72">
        <v>4010.10546875</v>
      </c>
      <c r="P690" s="73"/>
      <c r="Q690" s="74"/>
      <c r="R690" s="74"/>
      <c r="S690" s="84"/>
      <c r="T690" s="84"/>
      <c r="U690" s="84"/>
      <c r="V690" s="84"/>
      <c r="W690" s="50"/>
      <c r="X690" s="50"/>
      <c r="Y690" s="50"/>
      <c r="Z690" s="50"/>
      <c r="AA690" s="49"/>
      <c r="AB690" s="69">
        <v>690</v>
      </c>
      <c r="AC69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90" s="70"/>
      <c r="AE690" s="76">
        <v>755</v>
      </c>
      <c r="AF690" s="76">
        <v>559</v>
      </c>
      <c r="AG690" s="76">
        <v>68676</v>
      </c>
      <c r="AH690" s="76">
        <v>52078</v>
      </c>
      <c r="AI690" s="76"/>
      <c r="AJ690" s="76" t="s">
        <v>9122</v>
      </c>
      <c r="AK690" s="76"/>
      <c r="AL690" s="76"/>
      <c r="AM690" s="76"/>
      <c r="AN690" s="78">
        <v>41605.640659722223</v>
      </c>
      <c r="AO690" s="76" t="s">
        <v>14075</v>
      </c>
      <c r="AP690" s="82" t="s">
        <v>14763</v>
      </c>
      <c r="AQ690" s="76" t="s">
        <v>66</v>
      </c>
      <c r="AR690" s="2"/>
      <c r="AS690" s="3"/>
      <c r="AT690" s="3"/>
      <c r="AU690" s="3"/>
      <c r="AV690" s="3"/>
    </row>
    <row r="691" spans="1:48" ht="41.45" customHeight="1" x14ac:dyDescent="0.25">
      <c r="A691" s="62" t="s">
        <v>1910</v>
      </c>
      <c r="C691" s="63"/>
      <c r="D691" s="63"/>
      <c r="E691" s="64"/>
      <c r="F691" s="66"/>
      <c r="G691" s="100" t="s">
        <v>12699</v>
      </c>
      <c r="H691" s="63"/>
      <c r="I691" s="67"/>
      <c r="J691" s="68"/>
      <c r="K691" s="68"/>
      <c r="L691" s="67" t="s">
        <v>16854</v>
      </c>
      <c r="M691" s="71"/>
      <c r="N691" s="72">
        <v>6996.96728515625</v>
      </c>
      <c r="O691" s="72">
        <v>2573.67431640625</v>
      </c>
      <c r="P691" s="73"/>
      <c r="Q691" s="74"/>
      <c r="R691" s="74"/>
      <c r="S691" s="84"/>
      <c r="T691" s="84"/>
      <c r="U691" s="84"/>
      <c r="V691" s="84"/>
      <c r="W691" s="50"/>
      <c r="X691" s="50"/>
      <c r="Y691" s="50"/>
      <c r="Z691" s="50"/>
      <c r="AA691" s="49"/>
      <c r="AB691" s="69">
        <v>691</v>
      </c>
      <c r="AC69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91" s="70"/>
      <c r="AE691" s="76">
        <v>1066</v>
      </c>
      <c r="AF691" s="76">
        <v>3793</v>
      </c>
      <c r="AG691" s="76">
        <v>49791</v>
      </c>
      <c r="AH691" s="76">
        <v>11786</v>
      </c>
      <c r="AI691" s="76"/>
      <c r="AJ691" s="76" t="s">
        <v>9123</v>
      </c>
      <c r="AK691" s="76" t="s">
        <v>10709</v>
      </c>
      <c r="AL691" s="76"/>
      <c r="AM691" s="76"/>
      <c r="AN691" s="78">
        <v>42361.27721064815</v>
      </c>
      <c r="AO691" s="76" t="s">
        <v>14075</v>
      </c>
      <c r="AP691" s="82" t="s">
        <v>14764</v>
      </c>
      <c r="AQ691" s="76" t="s">
        <v>65</v>
      </c>
      <c r="AR691" s="2"/>
      <c r="AS691" s="3"/>
      <c r="AT691" s="3"/>
      <c r="AU691" s="3"/>
      <c r="AV691" s="3"/>
    </row>
    <row r="692" spans="1:48" ht="41.45" customHeight="1" x14ac:dyDescent="0.25">
      <c r="A692" s="62" t="s">
        <v>610</v>
      </c>
      <c r="C692" s="63"/>
      <c r="D692" s="63"/>
      <c r="E692" s="64"/>
      <c r="F692" s="66"/>
      <c r="G692" s="100" t="s">
        <v>12700</v>
      </c>
      <c r="H692" s="63"/>
      <c r="I692" s="67"/>
      <c r="J692" s="68"/>
      <c r="K692" s="68"/>
      <c r="L692" s="67" t="s">
        <v>16855</v>
      </c>
      <c r="M692" s="71"/>
      <c r="N692" s="72">
        <v>6162.9599609375</v>
      </c>
      <c r="O692" s="72">
        <v>6960.02197265625</v>
      </c>
      <c r="P692" s="73"/>
      <c r="Q692" s="74"/>
      <c r="R692" s="74"/>
      <c r="S692" s="84"/>
      <c r="T692" s="84"/>
      <c r="U692" s="84"/>
      <c r="V692" s="84"/>
      <c r="W692" s="50"/>
      <c r="X692" s="50"/>
      <c r="Y692" s="50"/>
      <c r="Z692" s="50"/>
      <c r="AA692" s="49"/>
      <c r="AB692" s="69">
        <v>692</v>
      </c>
      <c r="AC69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92" s="70"/>
      <c r="AE692" s="76">
        <v>252</v>
      </c>
      <c r="AF692" s="76">
        <v>61</v>
      </c>
      <c r="AG692" s="76">
        <v>5184</v>
      </c>
      <c r="AH692" s="76">
        <v>8882</v>
      </c>
      <c r="AI692" s="76"/>
      <c r="AJ692" s="76" t="s">
        <v>9124</v>
      </c>
      <c r="AK692" s="76" t="s">
        <v>10710</v>
      </c>
      <c r="AL692" s="76"/>
      <c r="AM692" s="76"/>
      <c r="AN692" s="78">
        <v>43795.475138888891</v>
      </c>
      <c r="AO692" s="76" t="s">
        <v>14075</v>
      </c>
      <c r="AP692" s="82" t="s">
        <v>14765</v>
      </c>
      <c r="AQ692" s="76" t="s">
        <v>66</v>
      </c>
      <c r="AR692" s="2"/>
      <c r="AS692" s="3"/>
      <c r="AT692" s="3"/>
      <c r="AU692" s="3"/>
      <c r="AV692" s="3"/>
    </row>
    <row r="693" spans="1:48" ht="41.45" customHeight="1" x14ac:dyDescent="0.25">
      <c r="A693" s="62" t="s">
        <v>1911</v>
      </c>
      <c r="C693" s="63"/>
      <c r="D693" s="63"/>
      <c r="E693" s="64"/>
      <c r="F693" s="66"/>
      <c r="G693" s="100" t="s">
        <v>12701</v>
      </c>
      <c r="H693" s="63"/>
      <c r="I693" s="67"/>
      <c r="J693" s="68"/>
      <c r="K693" s="68"/>
      <c r="L693" s="67" t="s">
        <v>16856</v>
      </c>
      <c r="M693" s="71"/>
      <c r="N693" s="72">
        <v>9295.7626953125</v>
      </c>
      <c r="O693" s="72">
        <v>4829.58349609375</v>
      </c>
      <c r="P693" s="73"/>
      <c r="Q693" s="74"/>
      <c r="R693" s="74"/>
      <c r="S693" s="84"/>
      <c r="T693" s="84"/>
      <c r="U693" s="84"/>
      <c r="V693" s="84"/>
      <c r="W693" s="50"/>
      <c r="X693" s="50"/>
      <c r="Y693" s="50"/>
      <c r="Z693" s="50"/>
      <c r="AA693" s="49"/>
      <c r="AB693" s="69">
        <v>693</v>
      </c>
      <c r="AC69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93" s="70"/>
      <c r="AE693" s="76">
        <v>1896</v>
      </c>
      <c r="AF693" s="76">
        <v>712017</v>
      </c>
      <c r="AG693" s="76">
        <v>161120</v>
      </c>
      <c r="AH693" s="76">
        <v>14644</v>
      </c>
      <c r="AI693" s="76"/>
      <c r="AJ693" s="76" t="s">
        <v>9125</v>
      </c>
      <c r="AK693" s="76" t="s">
        <v>10516</v>
      </c>
      <c r="AL693" s="82" t="s">
        <v>11586</v>
      </c>
      <c r="AM693" s="76"/>
      <c r="AN693" s="78">
        <v>40442.997175925928</v>
      </c>
      <c r="AO693" s="76" t="s">
        <v>14075</v>
      </c>
      <c r="AP693" s="82" t="s">
        <v>14766</v>
      </c>
      <c r="AQ693" s="76" t="s">
        <v>65</v>
      </c>
      <c r="AR693" s="2"/>
      <c r="AS693" s="3"/>
      <c r="AT693" s="3"/>
      <c r="AU693" s="3"/>
      <c r="AV693" s="3"/>
    </row>
    <row r="694" spans="1:48" ht="41.45" customHeight="1" x14ac:dyDescent="0.25">
      <c r="A694" s="62" t="s">
        <v>1912</v>
      </c>
      <c r="C694" s="63"/>
      <c r="D694" s="63"/>
      <c r="E694" s="64"/>
      <c r="F694" s="66"/>
      <c r="G694" s="100" t="s">
        <v>12702</v>
      </c>
      <c r="H694" s="63"/>
      <c r="I694" s="67"/>
      <c r="J694" s="68"/>
      <c r="K694" s="68"/>
      <c r="L694" s="67" t="s">
        <v>16857</v>
      </c>
      <c r="M694" s="71"/>
      <c r="N694" s="72">
        <v>4044.542236328125</v>
      </c>
      <c r="O694" s="72">
        <v>9541.28515625</v>
      </c>
      <c r="P694" s="73"/>
      <c r="Q694" s="74"/>
      <c r="R694" s="74"/>
      <c r="S694" s="84"/>
      <c r="T694" s="84"/>
      <c r="U694" s="84"/>
      <c r="V694" s="84"/>
      <c r="W694" s="50"/>
      <c r="X694" s="50"/>
      <c r="Y694" s="50"/>
      <c r="Z694" s="50"/>
      <c r="AA694" s="49"/>
      <c r="AB694" s="69">
        <v>694</v>
      </c>
      <c r="AC69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94" s="70"/>
      <c r="AE694" s="76">
        <v>664</v>
      </c>
      <c r="AF694" s="76">
        <v>338</v>
      </c>
      <c r="AG694" s="76">
        <v>11700</v>
      </c>
      <c r="AH694" s="76">
        <v>22875</v>
      </c>
      <c r="AI694" s="76"/>
      <c r="AJ694" s="76" t="s">
        <v>9126</v>
      </c>
      <c r="AK694" s="76" t="s">
        <v>10711</v>
      </c>
      <c r="AL694" s="76"/>
      <c r="AM694" s="76"/>
      <c r="AN694" s="78">
        <v>40001.545439814814</v>
      </c>
      <c r="AO694" s="76" t="s">
        <v>14075</v>
      </c>
      <c r="AP694" s="82" t="s">
        <v>14767</v>
      </c>
      <c r="AQ694" s="76" t="s">
        <v>65</v>
      </c>
      <c r="AR694" s="2"/>
      <c r="AS694" s="3"/>
      <c r="AT694" s="3"/>
      <c r="AU694" s="3"/>
      <c r="AV694" s="3"/>
    </row>
    <row r="695" spans="1:48" ht="41.45" customHeight="1" x14ac:dyDescent="0.25">
      <c r="A695" s="62" t="s">
        <v>611</v>
      </c>
      <c r="C695" s="63"/>
      <c r="D695" s="63"/>
      <c r="E695" s="64"/>
      <c r="F695" s="66"/>
      <c r="G695" s="100" t="s">
        <v>12703</v>
      </c>
      <c r="H695" s="63"/>
      <c r="I695" s="67"/>
      <c r="J695" s="68"/>
      <c r="K695" s="68"/>
      <c r="L695" s="67" t="s">
        <v>16858</v>
      </c>
      <c r="M695" s="71"/>
      <c r="N695" s="72">
        <v>584.4229736328125</v>
      </c>
      <c r="O695" s="72">
        <v>7610.30908203125</v>
      </c>
      <c r="P695" s="73"/>
      <c r="Q695" s="74"/>
      <c r="R695" s="74"/>
      <c r="S695" s="84"/>
      <c r="T695" s="84"/>
      <c r="U695" s="84"/>
      <c r="V695" s="84"/>
      <c r="W695" s="50"/>
      <c r="X695" s="50"/>
      <c r="Y695" s="50"/>
      <c r="Z695" s="50"/>
      <c r="AA695" s="49"/>
      <c r="AB695" s="69">
        <v>695</v>
      </c>
      <c r="AC69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95" s="70"/>
      <c r="AE695" s="76">
        <v>181</v>
      </c>
      <c r="AF695" s="76">
        <v>307</v>
      </c>
      <c r="AG695" s="76">
        <v>155560</v>
      </c>
      <c r="AH695" s="76">
        <v>2</v>
      </c>
      <c r="AI695" s="76"/>
      <c r="AJ695" s="76" t="s">
        <v>9127</v>
      </c>
      <c r="AK695" s="76" t="s">
        <v>10669</v>
      </c>
      <c r="AL695" s="82" t="s">
        <v>11587</v>
      </c>
      <c r="AM695" s="76"/>
      <c r="AN695" s="78">
        <v>41907.695613425924</v>
      </c>
      <c r="AO695" s="76" t="s">
        <v>14075</v>
      </c>
      <c r="AP695" s="82" t="s">
        <v>14768</v>
      </c>
      <c r="AQ695" s="76" t="s">
        <v>66</v>
      </c>
      <c r="AR695" s="2"/>
      <c r="AS695" s="3"/>
      <c r="AT695" s="3"/>
      <c r="AU695" s="3"/>
      <c r="AV695" s="3"/>
    </row>
    <row r="696" spans="1:48" ht="41.45" customHeight="1" x14ac:dyDescent="0.25">
      <c r="A696" s="62" t="s">
        <v>612</v>
      </c>
      <c r="C696" s="63"/>
      <c r="D696" s="63"/>
      <c r="E696" s="64"/>
      <c r="F696" s="66"/>
      <c r="G696" s="100" t="s">
        <v>12704</v>
      </c>
      <c r="H696" s="63"/>
      <c r="I696" s="67"/>
      <c r="J696" s="68"/>
      <c r="K696" s="68"/>
      <c r="L696" s="67" t="s">
        <v>16859</v>
      </c>
      <c r="M696" s="71"/>
      <c r="N696" s="72">
        <v>7971.814453125</v>
      </c>
      <c r="O696" s="72">
        <v>1339.0157470703125</v>
      </c>
      <c r="P696" s="73"/>
      <c r="Q696" s="74"/>
      <c r="R696" s="74"/>
      <c r="S696" s="84"/>
      <c r="T696" s="84"/>
      <c r="U696" s="84"/>
      <c r="V696" s="84"/>
      <c r="W696" s="50"/>
      <c r="X696" s="50"/>
      <c r="Y696" s="50"/>
      <c r="Z696" s="50"/>
      <c r="AA696" s="49"/>
      <c r="AB696" s="69">
        <v>696</v>
      </c>
      <c r="AC69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96" s="70"/>
      <c r="AE696" s="76">
        <v>220</v>
      </c>
      <c r="AF696" s="76">
        <v>1491</v>
      </c>
      <c r="AG696" s="76">
        <v>58425</v>
      </c>
      <c r="AH696" s="76">
        <v>49985</v>
      </c>
      <c r="AI696" s="76"/>
      <c r="AJ696" s="76" t="s">
        <v>9128</v>
      </c>
      <c r="AK696" s="76"/>
      <c r="AL696" s="82" t="s">
        <v>11588</v>
      </c>
      <c r="AM696" s="76"/>
      <c r="AN696" s="78">
        <v>42045.540405092594</v>
      </c>
      <c r="AO696" s="76" t="s">
        <v>14075</v>
      </c>
      <c r="AP696" s="82" t="s">
        <v>14769</v>
      </c>
      <c r="AQ696" s="76" t="s">
        <v>66</v>
      </c>
      <c r="AR696" s="2"/>
      <c r="AS696" s="3"/>
      <c r="AT696" s="3"/>
      <c r="AU696" s="3"/>
      <c r="AV696" s="3"/>
    </row>
    <row r="697" spans="1:48" ht="41.45" customHeight="1" x14ac:dyDescent="0.25">
      <c r="A697" s="62" t="s">
        <v>613</v>
      </c>
      <c r="C697" s="63"/>
      <c r="D697" s="63"/>
      <c r="E697" s="64"/>
      <c r="F697" s="66"/>
      <c r="G697" s="100" t="s">
        <v>12705</v>
      </c>
      <c r="H697" s="63"/>
      <c r="I697" s="67"/>
      <c r="J697" s="68"/>
      <c r="K697" s="68"/>
      <c r="L697" s="67" t="s">
        <v>16860</v>
      </c>
      <c r="M697" s="71"/>
      <c r="N697" s="72">
        <v>2994.539794921875</v>
      </c>
      <c r="O697" s="72">
        <v>4281.4736328125</v>
      </c>
      <c r="P697" s="73"/>
      <c r="Q697" s="74"/>
      <c r="R697" s="74"/>
      <c r="S697" s="84"/>
      <c r="T697" s="84"/>
      <c r="U697" s="84"/>
      <c r="V697" s="84"/>
      <c r="W697" s="50"/>
      <c r="X697" s="50"/>
      <c r="Y697" s="50"/>
      <c r="Z697" s="50"/>
      <c r="AA697" s="49"/>
      <c r="AB697" s="69">
        <v>697</v>
      </c>
      <c r="AC69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97" s="70"/>
      <c r="AE697" s="76">
        <v>1766</v>
      </c>
      <c r="AF697" s="76">
        <v>740</v>
      </c>
      <c r="AG697" s="76">
        <v>19718</v>
      </c>
      <c r="AH697" s="76">
        <v>19013</v>
      </c>
      <c r="AI697" s="76"/>
      <c r="AJ697" s="76" t="s">
        <v>9129</v>
      </c>
      <c r="AK697" s="76" t="s">
        <v>10712</v>
      </c>
      <c r="AL697" s="82" t="s">
        <v>11589</v>
      </c>
      <c r="AM697" s="76"/>
      <c r="AN697" s="78">
        <v>41171.256180555552</v>
      </c>
      <c r="AO697" s="76" t="s">
        <v>14075</v>
      </c>
      <c r="AP697" s="82" t="s">
        <v>14770</v>
      </c>
      <c r="AQ697" s="76" t="s">
        <v>66</v>
      </c>
      <c r="AR697" s="2"/>
      <c r="AS697" s="3"/>
      <c r="AT697" s="3"/>
      <c r="AU697" s="3"/>
      <c r="AV697" s="3"/>
    </row>
    <row r="698" spans="1:48" ht="41.45" customHeight="1" x14ac:dyDescent="0.25">
      <c r="A698" s="62" t="s">
        <v>1913</v>
      </c>
      <c r="C698" s="63"/>
      <c r="D698" s="63"/>
      <c r="E698" s="64"/>
      <c r="F698" s="66"/>
      <c r="G698" s="100" t="s">
        <v>12706</v>
      </c>
      <c r="H698" s="63"/>
      <c r="I698" s="67"/>
      <c r="J698" s="68"/>
      <c r="K698" s="68"/>
      <c r="L698" s="67" t="s">
        <v>16861</v>
      </c>
      <c r="M698" s="71"/>
      <c r="N698" s="72">
        <v>3923.25244140625</v>
      </c>
      <c r="O698" s="72">
        <v>1271.993408203125</v>
      </c>
      <c r="P698" s="73"/>
      <c r="Q698" s="74"/>
      <c r="R698" s="74"/>
      <c r="S698" s="84"/>
      <c r="T698" s="84"/>
      <c r="U698" s="84"/>
      <c r="V698" s="84"/>
      <c r="W698" s="50"/>
      <c r="X698" s="50"/>
      <c r="Y698" s="50"/>
      <c r="Z698" s="50"/>
      <c r="AA698" s="49"/>
      <c r="AB698" s="69">
        <v>698</v>
      </c>
      <c r="AC69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98" s="70"/>
      <c r="AE698" s="76">
        <v>346115</v>
      </c>
      <c r="AF698" s="76">
        <v>13305325</v>
      </c>
      <c r="AG698" s="76">
        <v>6960</v>
      </c>
      <c r="AH698" s="76">
        <v>11</v>
      </c>
      <c r="AI698" s="76"/>
      <c r="AJ698" s="76" t="s">
        <v>9130</v>
      </c>
      <c r="AK698" s="76" t="s">
        <v>10713</v>
      </c>
      <c r="AL698" s="82" t="s">
        <v>11590</v>
      </c>
      <c r="AM698" s="76"/>
      <c r="AN698" s="78">
        <v>40306.73877314815</v>
      </c>
      <c r="AO698" s="76" t="s">
        <v>14075</v>
      </c>
      <c r="AP698" s="82" t="s">
        <v>14771</v>
      </c>
      <c r="AQ698" s="76" t="s">
        <v>65</v>
      </c>
      <c r="AR698" s="2"/>
      <c r="AS698" s="3"/>
      <c r="AT698" s="3"/>
      <c r="AU698" s="3"/>
      <c r="AV698" s="3"/>
    </row>
    <row r="699" spans="1:48" ht="41.45" customHeight="1" x14ac:dyDescent="0.25">
      <c r="A699" s="62" t="s">
        <v>1914</v>
      </c>
      <c r="C699" s="63"/>
      <c r="D699" s="63"/>
      <c r="E699" s="64"/>
      <c r="F699" s="66"/>
      <c r="G699" s="100" t="s">
        <v>12707</v>
      </c>
      <c r="H699" s="63"/>
      <c r="I699" s="67"/>
      <c r="J699" s="68"/>
      <c r="K699" s="68"/>
      <c r="L699" s="67" t="s">
        <v>16862</v>
      </c>
      <c r="M699" s="71"/>
      <c r="N699" s="72">
        <v>722.4154052734375</v>
      </c>
      <c r="O699" s="72">
        <v>6240.95361328125</v>
      </c>
      <c r="P699" s="73"/>
      <c r="Q699" s="74"/>
      <c r="R699" s="74"/>
      <c r="S699" s="84"/>
      <c r="T699" s="84"/>
      <c r="U699" s="84"/>
      <c r="V699" s="84"/>
      <c r="W699" s="50"/>
      <c r="X699" s="50"/>
      <c r="Y699" s="50"/>
      <c r="Z699" s="50"/>
      <c r="AA699" s="49"/>
      <c r="AB699" s="69">
        <v>699</v>
      </c>
      <c r="AC69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699" s="70"/>
      <c r="AE699" s="76">
        <v>4499</v>
      </c>
      <c r="AF699" s="76">
        <v>24976</v>
      </c>
      <c r="AG699" s="76">
        <v>70382</v>
      </c>
      <c r="AH699" s="76">
        <v>137540</v>
      </c>
      <c r="AI699" s="76"/>
      <c r="AJ699" s="76" t="s">
        <v>9131</v>
      </c>
      <c r="AK699" s="76" t="s">
        <v>10714</v>
      </c>
      <c r="AL699" s="76"/>
      <c r="AM699" s="76"/>
      <c r="AN699" s="78">
        <v>43508.456782407404</v>
      </c>
      <c r="AO699" s="76" t="s">
        <v>14075</v>
      </c>
      <c r="AP699" s="82" t="s">
        <v>14772</v>
      </c>
      <c r="AQ699" s="76" t="s">
        <v>65</v>
      </c>
      <c r="AR699" s="2"/>
      <c r="AS699" s="3"/>
      <c r="AT699" s="3"/>
      <c r="AU699" s="3"/>
      <c r="AV699" s="3"/>
    </row>
    <row r="700" spans="1:48" ht="41.45" customHeight="1" x14ac:dyDescent="0.25">
      <c r="A700" s="62" t="s">
        <v>614</v>
      </c>
      <c r="C700" s="63"/>
      <c r="D700" s="63"/>
      <c r="E700" s="64"/>
      <c r="F700" s="66"/>
      <c r="G700" s="100" t="s">
        <v>12708</v>
      </c>
      <c r="H700" s="63"/>
      <c r="I700" s="67"/>
      <c r="J700" s="68"/>
      <c r="K700" s="68"/>
      <c r="L700" s="67" t="s">
        <v>16863</v>
      </c>
      <c r="M700" s="71"/>
      <c r="N700" s="72">
        <v>1320.4556884765625</v>
      </c>
      <c r="O700" s="72">
        <v>4658.18701171875</v>
      </c>
      <c r="P700" s="73"/>
      <c r="Q700" s="74"/>
      <c r="R700" s="74"/>
      <c r="S700" s="84"/>
      <c r="T700" s="84"/>
      <c r="U700" s="84"/>
      <c r="V700" s="84"/>
      <c r="W700" s="50"/>
      <c r="X700" s="50"/>
      <c r="Y700" s="50"/>
      <c r="Z700" s="50"/>
      <c r="AA700" s="49"/>
      <c r="AB700" s="69">
        <v>700</v>
      </c>
      <c r="AC70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00" s="70"/>
      <c r="AE700" s="76">
        <v>214</v>
      </c>
      <c r="AF700" s="76">
        <v>22</v>
      </c>
      <c r="AG700" s="76">
        <v>106</v>
      </c>
      <c r="AH700" s="76">
        <v>45</v>
      </c>
      <c r="AI700" s="76"/>
      <c r="AJ700" s="76"/>
      <c r="AK700" s="76"/>
      <c r="AL700" s="76"/>
      <c r="AM700" s="76"/>
      <c r="AN700" s="78">
        <v>44026.015601851854</v>
      </c>
      <c r="AO700" s="76" t="s">
        <v>14075</v>
      </c>
      <c r="AP700" s="82" t="s">
        <v>14773</v>
      </c>
      <c r="AQ700" s="76" t="s">
        <v>66</v>
      </c>
      <c r="AR700" s="2"/>
      <c r="AS700" s="3"/>
      <c r="AT700" s="3"/>
      <c r="AU700" s="3"/>
      <c r="AV700" s="3"/>
    </row>
    <row r="701" spans="1:48" ht="41.45" customHeight="1" x14ac:dyDescent="0.25">
      <c r="A701" s="62" t="s">
        <v>1915</v>
      </c>
      <c r="C701" s="63"/>
      <c r="D701" s="63"/>
      <c r="E701" s="64"/>
      <c r="F701" s="66"/>
      <c r="G701" s="100" t="s">
        <v>12709</v>
      </c>
      <c r="H701" s="63"/>
      <c r="I701" s="67"/>
      <c r="J701" s="68"/>
      <c r="K701" s="68"/>
      <c r="L701" s="67" t="s">
        <v>16864</v>
      </c>
      <c r="M701" s="71"/>
      <c r="N701" s="72">
        <v>2881.3544921875</v>
      </c>
      <c r="O701" s="72">
        <v>2531.603271484375</v>
      </c>
      <c r="P701" s="73"/>
      <c r="Q701" s="74"/>
      <c r="R701" s="74"/>
      <c r="S701" s="84"/>
      <c r="T701" s="84"/>
      <c r="U701" s="84"/>
      <c r="V701" s="84"/>
      <c r="W701" s="50"/>
      <c r="X701" s="50"/>
      <c r="Y701" s="50"/>
      <c r="Z701" s="50"/>
      <c r="AA701" s="49"/>
      <c r="AB701" s="69">
        <v>701</v>
      </c>
      <c r="AC70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01" s="70"/>
      <c r="AE701" s="76">
        <v>8</v>
      </c>
      <c r="AF701" s="76">
        <v>8070</v>
      </c>
      <c r="AG701" s="76">
        <v>329</v>
      </c>
      <c r="AH701" s="76">
        <v>207</v>
      </c>
      <c r="AI701" s="76"/>
      <c r="AJ701" s="76" t="s">
        <v>9132</v>
      </c>
      <c r="AK701" s="76"/>
      <c r="AL701" s="82" t="s">
        <v>11591</v>
      </c>
      <c r="AM701" s="76"/>
      <c r="AN701" s="78">
        <v>42026.128020833334</v>
      </c>
      <c r="AO701" s="76" t="s">
        <v>14075</v>
      </c>
      <c r="AP701" s="82" t="s">
        <v>14774</v>
      </c>
      <c r="AQ701" s="76" t="s">
        <v>65</v>
      </c>
      <c r="AR701" s="2"/>
      <c r="AS701" s="3"/>
      <c r="AT701" s="3"/>
      <c r="AU701" s="3"/>
      <c r="AV701" s="3"/>
    </row>
    <row r="702" spans="1:48" ht="41.45" customHeight="1" x14ac:dyDescent="0.25">
      <c r="A702" s="62" t="s">
        <v>615</v>
      </c>
      <c r="C702" s="63"/>
      <c r="D702" s="63"/>
      <c r="E702" s="64"/>
      <c r="F702" s="66"/>
      <c r="G702" s="100" t="s">
        <v>12710</v>
      </c>
      <c r="H702" s="63"/>
      <c r="I702" s="67"/>
      <c r="J702" s="68"/>
      <c r="K702" s="68"/>
      <c r="L702" s="67" t="s">
        <v>16865</v>
      </c>
      <c r="M702" s="71"/>
      <c r="N702" s="72">
        <v>5445.8193359375</v>
      </c>
      <c r="O702" s="72">
        <v>9195.439453125</v>
      </c>
      <c r="P702" s="73"/>
      <c r="Q702" s="74"/>
      <c r="R702" s="74"/>
      <c r="S702" s="84"/>
      <c r="T702" s="84"/>
      <c r="U702" s="84"/>
      <c r="V702" s="84"/>
      <c r="W702" s="50"/>
      <c r="X702" s="50"/>
      <c r="Y702" s="50"/>
      <c r="Z702" s="50"/>
      <c r="AA702" s="49"/>
      <c r="AB702" s="69">
        <v>702</v>
      </c>
      <c r="AC70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02" s="70"/>
      <c r="AE702" s="76">
        <v>0</v>
      </c>
      <c r="AF702" s="76">
        <v>281</v>
      </c>
      <c r="AG702" s="76">
        <v>60503</v>
      </c>
      <c r="AH702" s="76">
        <v>0</v>
      </c>
      <c r="AI702" s="76"/>
      <c r="AJ702" s="76" t="s">
        <v>9133</v>
      </c>
      <c r="AK702" s="76"/>
      <c r="AL702" s="82" t="s">
        <v>11592</v>
      </c>
      <c r="AM702" s="76"/>
      <c r="AN702" s="78">
        <v>44476.481296296297</v>
      </c>
      <c r="AO702" s="76" t="s">
        <v>14075</v>
      </c>
      <c r="AP702" s="82" t="s">
        <v>14775</v>
      </c>
      <c r="AQ702" s="76" t="s">
        <v>66</v>
      </c>
      <c r="AR702" s="2"/>
      <c r="AS702" s="3"/>
      <c r="AT702" s="3"/>
      <c r="AU702" s="3"/>
      <c r="AV702" s="3"/>
    </row>
    <row r="703" spans="1:48" ht="41.45" customHeight="1" x14ac:dyDescent="0.25">
      <c r="A703" s="62" t="s">
        <v>947</v>
      </c>
      <c r="C703" s="63"/>
      <c r="D703" s="63"/>
      <c r="E703" s="64"/>
      <c r="F703" s="66"/>
      <c r="G703" s="100" t="s">
        <v>12711</v>
      </c>
      <c r="H703" s="63"/>
      <c r="I703" s="67"/>
      <c r="J703" s="68"/>
      <c r="K703" s="68"/>
      <c r="L703" s="67" t="s">
        <v>16866</v>
      </c>
      <c r="M703" s="71"/>
      <c r="N703" s="72">
        <v>6674.92724609375</v>
      </c>
      <c r="O703" s="72">
        <v>9311.529296875</v>
      </c>
      <c r="P703" s="73"/>
      <c r="Q703" s="74"/>
      <c r="R703" s="74"/>
      <c r="S703" s="84"/>
      <c r="T703" s="84"/>
      <c r="U703" s="84"/>
      <c r="V703" s="84"/>
      <c r="W703" s="50"/>
      <c r="X703" s="50"/>
      <c r="Y703" s="50"/>
      <c r="Z703" s="50"/>
      <c r="AA703" s="49"/>
      <c r="AB703" s="69">
        <v>703</v>
      </c>
      <c r="AC70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03" s="70"/>
      <c r="AE703" s="76">
        <v>2635</v>
      </c>
      <c r="AF703" s="76">
        <v>8416</v>
      </c>
      <c r="AG703" s="76">
        <v>496268</v>
      </c>
      <c r="AH703" s="76">
        <v>29195</v>
      </c>
      <c r="AI703" s="76"/>
      <c r="AJ703" s="76" t="s">
        <v>9134</v>
      </c>
      <c r="AK703" s="76" t="s">
        <v>10715</v>
      </c>
      <c r="AL703" s="82" t="s">
        <v>11593</v>
      </c>
      <c r="AM703" s="76"/>
      <c r="AN703" s="78">
        <v>40749.689212962963</v>
      </c>
      <c r="AO703" s="76" t="s">
        <v>14075</v>
      </c>
      <c r="AP703" s="82" t="s">
        <v>14776</v>
      </c>
      <c r="AQ703" s="76" t="s">
        <v>66</v>
      </c>
      <c r="AR703" s="2"/>
      <c r="AS703" s="3"/>
      <c r="AT703" s="3"/>
      <c r="AU703" s="3"/>
      <c r="AV703" s="3"/>
    </row>
    <row r="704" spans="1:48" ht="41.45" customHeight="1" x14ac:dyDescent="0.25">
      <c r="A704" s="62" t="s">
        <v>616</v>
      </c>
      <c r="C704" s="63"/>
      <c r="D704" s="63"/>
      <c r="E704" s="64"/>
      <c r="F704" s="66"/>
      <c r="G704" s="100" t="s">
        <v>12712</v>
      </c>
      <c r="H704" s="63"/>
      <c r="I704" s="67"/>
      <c r="J704" s="68"/>
      <c r="K704" s="68"/>
      <c r="L704" s="67" t="s">
        <v>16867</v>
      </c>
      <c r="M704" s="71"/>
      <c r="N704" s="72">
        <v>8735.0302734375</v>
      </c>
      <c r="O704" s="72">
        <v>5899.74658203125</v>
      </c>
      <c r="P704" s="73"/>
      <c r="Q704" s="74"/>
      <c r="R704" s="74"/>
      <c r="S704" s="84"/>
      <c r="T704" s="84"/>
      <c r="U704" s="84"/>
      <c r="V704" s="84"/>
      <c r="W704" s="50"/>
      <c r="X704" s="50"/>
      <c r="Y704" s="50"/>
      <c r="Z704" s="50"/>
      <c r="AA704" s="49"/>
      <c r="AB704" s="69">
        <v>704</v>
      </c>
      <c r="AC70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04" s="70"/>
      <c r="AE704" s="76">
        <v>11</v>
      </c>
      <c r="AF704" s="76">
        <v>41</v>
      </c>
      <c r="AG704" s="76">
        <v>3896</v>
      </c>
      <c r="AH704" s="76">
        <v>10266</v>
      </c>
      <c r="AI704" s="76"/>
      <c r="AJ704" s="76" t="s">
        <v>9135</v>
      </c>
      <c r="AK704" s="76" t="s">
        <v>10544</v>
      </c>
      <c r="AL704" s="76"/>
      <c r="AM704" s="76"/>
      <c r="AN704" s="78">
        <v>43022.966620370367</v>
      </c>
      <c r="AO704" s="76" t="s">
        <v>14075</v>
      </c>
      <c r="AP704" s="82" t="s">
        <v>14777</v>
      </c>
      <c r="AQ704" s="76" t="s">
        <v>66</v>
      </c>
      <c r="AR704" s="2"/>
      <c r="AS704" s="3"/>
      <c r="AT704" s="3"/>
      <c r="AU704" s="3"/>
      <c r="AV704" s="3"/>
    </row>
    <row r="705" spans="1:48" ht="41.45" customHeight="1" x14ac:dyDescent="0.25">
      <c r="A705" s="62" t="s">
        <v>617</v>
      </c>
      <c r="C705" s="63"/>
      <c r="D705" s="63"/>
      <c r="E705" s="64"/>
      <c r="F705" s="66"/>
      <c r="G705" s="100" t="s">
        <v>12713</v>
      </c>
      <c r="H705" s="63"/>
      <c r="I705" s="67"/>
      <c r="J705" s="68"/>
      <c r="K705" s="68"/>
      <c r="L705" s="67" t="s">
        <v>16868</v>
      </c>
      <c r="M705" s="71"/>
      <c r="N705" s="72">
        <v>4964.39794921875</v>
      </c>
      <c r="O705" s="72">
        <v>6654.45751953125</v>
      </c>
      <c r="P705" s="73"/>
      <c r="Q705" s="74"/>
      <c r="R705" s="74"/>
      <c r="S705" s="84"/>
      <c r="T705" s="84"/>
      <c r="U705" s="84"/>
      <c r="V705" s="84"/>
      <c r="W705" s="50"/>
      <c r="X705" s="50"/>
      <c r="Y705" s="50"/>
      <c r="Z705" s="50"/>
      <c r="AA705" s="49"/>
      <c r="AB705" s="69">
        <v>705</v>
      </c>
      <c r="AC70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05" s="70"/>
      <c r="AE705" s="76">
        <v>62</v>
      </c>
      <c r="AF705" s="76">
        <v>2</v>
      </c>
      <c r="AG705" s="76">
        <v>92</v>
      </c>
      <c r="AH705" s="76">
        <v>34</v>
      </c>
      <c r="AI705" s="76"/>
      <c r="AJ705" s="76"/>
      <c r="AK705" s="76"/>
      <c r="AL705" s="76"/>
      <c r="AM705" s="76"/>
      <c r="AN705" s="78">
        <v>44208.81459490741</v>
      </c>
      <c r="AO705" s="76" t="s">
        <v>14075</v>
      </c>
      <c r="AP705" s="82" t="s">
        <v>14778</v>
      </c>
      <c r="AQ705" s="76" t="s">
        <v>66</v>
      </c>
      <c r="AR705" s="2"/>
      <c r="AS705" s="3"/>
      <c r="AT705" s="3"/>
      <c r="AU705" s="3"/>
      <c r="AV705" s="3"/>
    </row>
    <row r="706" spans="1:48" ht="41.45" customHeight="1" x14ac:dyDescent="0.25">
      <c r="A706" s="62" t="s">
        <v>1916</v>
      </c>
      <c r="C706" s="63"/>
      <c r="D706" s="63"/>
      <c r="E706" s="64"/>
      <c r="F706" s="66"/>
      <c r="G706" s="100" t="s">
        <v>12714</v>
      </c>
      <c r="H706" s="63"/>
      <c r="I706" s="67"/>
      <c r="J706" s="68"/>
      <c r="K706" s="68"/>
      <c r="L706" s="67" t="s">
        <v>16869</v>
      </c>
      <c r="M706" s="71"/>
      <c r="N706" s="72">
        <v>8497.2666015625</v>
      </c>
      <c r="O706" s="72">
        <v>8473.8134765625</v>
      </c>
      <c r="P706" s="73"/>
      <c r="Q706" s="74"/>
      <c r="R706" s="74"/>
      <c r="S706" s="84"/>
      <c r="T706" s="84"/>
      <c r="U706" s="84"/>
      <c r="V706" s="84"/>
      <c r="W706" s="50"/>
      <c r="X706" s="50"/>
      <c r="Y706" s="50"/>
      <c r="Z706" s="50"/>
      <c r="AA706" s="49"/>
      <c r="AB706" s="69">
        <v>706</v>
      </c>
      <c r="AC70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06" s="70"/>
      <c r="AE706" s="76">
        <v>1315</v>
      </c>
      <c r="AF706" s="76">
        <v>1158</v>
      </c>
      <c r="AG706" s="76">
        <v>2095</v>
      </c>
      <c r="AH706" s="76">
        <v>3577</v>
      </c>
      <c r="AI706" s="76"/>
      <c r="AJ706" s="76" t="s">
        <v>9136</v>
      </c>
      <c r="AK706" s="76" t="s">
        <v>10716</v>
      </c>
      <c r="AL706" s="82" t="s">
        <v>11594</v>
      </c>
      <c r="AM706" s="76"/>
      <c r="AN706" s="78">
        <v>42519.817812499998</v>
      </c>
      <c r="AO706" s="76" t="s">
        <v>14075</v>
      </c>
      <c r="AP706" s="82" t="s">
        <v>14779</v>
      </c>
      <c r="AQ706" s="76" t="s">
        <v>65</v>
      </c>
      <c r="AR706" s="2"/>
      <c r="AS706" s="3"/>
      <c r="AT706" s="3"/>
      <c r="AU706" s="3"/>
      <c r="AV706" s="3"/>
    </row>
    <row r="707" spans="1:48" ht="41.45" customHeight="1" x14ac:dyDescent="0.25">
      <c r="A707" s="62" t="s">
        <v>1917</v>
      </c>
      <c r="C707" s="63"/>
      <c r="D707" s="63"/>
      <c r="E707" s="64"/>
      <c r="F707" s="66"/>
      <c r="G707" s="100" t="s">
        <v>12715</v>
      </c>
      <c r="H707" s="63"/>
      <c r="I707" s="67"/>
      <c r="J707" s="68"/>
      <c r="K707" s="68"/>
      <c r="L707" s="67" t="s">
        <v>16870</v>
      </c>
      <c r="M707" s="71"/>
      <c r="N707" s="72">
        <v>7428.40185546875</v>
      </c>
      <c r="O707" s="72">
        <v>8752.802734375</v>
      </c>
      <c r="P707" s="73"/>
      <c r="Q707" s="74"/>
      <c r="R707" s="74"/>
      <c r="S707" s="84"/>
      <c r="T707" s="84"/>
      <c r="U707" s="84"/>
      <c r="V707" s="84"/>
      <c r="W707" s="50"/>
      <c r="X707" s="50"/>
      <c r="Y707" s="50"/>
      <c r="Z707" s="50"/>
      <c r="AA707" s="49"/>
      <c r="AB707" s="69">
        <v>707</v>
      </c>
      <c r="AC70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07" s="70"/>
      <c r="AE707" s="76">
        <v>2843</v>
      </c>
      <c r="AF707" s="76">
        <v>414</v>
      </c>
      <c r="AG707" s="76">
        <v>43989</v>
      </c>
      <c r="AH707" s="76">
        <v>24078</v>
      </c>
      <c r="AI707" s="76"/>
      <c r="AJ707" s="76" t="s">
        <v>9137</v>
      </c>
      <c r="AK707" s="76" t="s">
        <v>10717</v>
      </c>
      <c r="AL707" s="76"/>
      <c r="AM707" s="76"/>
      <c r="AN707" s="78">
        <v>41149.045856481483</v>
      </c>
      <c r="AO707" s="76" t="s">
        <v>14075</v>
      </c>
      <c r="AP707" s="82" t="s">
        <v>14780</v>
      </c>
      <c r="AQ707" s="76" t="s">
        <v>65</v>
      </c>
      <c r="AR707" s="2"/>
      <c r="AS707" s="3"/>
      <c r="AT707" s="3"/>
      <c r="AU707" s="3"/>
      <c r="AV707" s="3"/>
    </row>
    <row r="708" spans="1:48" ht="41.45" customHeight="1" x14ac:dyDescent="0.25">
      <c r="A708" s="62" t="s">
        <v>619</v>
      </c>
      <c r="C708" s="63"/>
      <c r="D708" s="63"/>
      <c r="E708" s="64"/>
      <c r="F708" s="66"/>
      <c r="G708" s="100" t="s">
        <v>12716</v>
      </c>
      <c r="H708" s="63"/>
      <c r="I708" s="67"/>
      <c r="J708" s="68"/>
      <c r="K708" s="68"/>
      <c r="L708" s="67" t="s">
        <v>16871</v>
      </c>
      <c r="M708" s="71"/>
      <c r="N708" s="72">
        <v>8479.22265625</v>
      </c>
      <c r="O708" s="72">
        <v>3897.3935546875</v>
      </c>
      <c r="P708" s="73"/>
      <c r="Q708" s="74"/>
      <c r="R708" s="74"/>
      <c r="S708" s="84"/>
      <c r="T708" s="84"/>
      <c r="U708" s="84"/>
      <c r="V708" s="84"/>
      <c r="W708" s="50"/>
      <c r="X708" s="50"/>
      <c r="Y708" s="50"/>
      <c r="Z708" s="50"/>
      <c r="AA708" s="49"/>
      <c r="AB708" s="69">
        <v>708</v>
      </c>
      <c r="AC70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08" s="70"/>
      <c r="AE708" s="76">
        <v>3051</v>
      </c>
      <c r="AF708" s="76">
        <v>51</v>
      </c>
      <c r="AG708" s="76">
        <v>250</v>
      </c>
      <c r="AH708" s="76">
        <v>1850</v>
      </c>
      <c r="AI708" s="76"/>
      <c r="AJ708" s="76" t="s">
        <v>9138</v>
      </c>
      <c r="AK708" s="76" t="s">
        <v>10718</v>
      </c>
      <c r="AL708" s="82" t="s">
        <v>11595</v>
      </c>
      <c r="AM708" s="76"/>
      <c r="AN708" s="78">
        <v>44444.387604166666</v>
      </c>
      <c r="AO708" s="76" t="s">
        <v>14075</v>
      </c>
      <c r="AP708" s="82" t="s">
        <v>14781</v>
      </c>
      <c r="AQ708" s="76" t="s">
        <v>66</v>
      </c>
      <c r="AR708" s="2"/>
      <c r="AS708" s="3"/>
      <c r="AT708" s="3"/>
      <c r="AU708" s="3"/>
      <c r="AV708" s="3"/>
    </row>
    <row r="709" spans="1:48" ht="41.45" customHeight="1" x14ac:dyDescent="0.25">
      <c r="A709" s="62" t="s">
        <v>620</v>
      </c>
      <c r="C709" s="63"/>
      <c r="D709" s="63"/>
      <c r="E709" s="64"/>
      <c r="F709" s="66"/>
      <c r="G709" s="100" t="s">
        <v>12717</v>
      </c>
      <c r="H709" s="63"/>
      <c r="I709" s="67"/>
      <c r="J709" s="68"/>
      <c r="K709" s="68"/>
      <c r="L709" s="67" t="s">
        <v>16872</v>
      </c>
      <c r="M709" s="71"/>
      <c r="N709" s="72">
        <v>4273.21826171875</v>
      </c>
      <c r="O709" s="72">
        <v>7088.29345703125</v>
      </c>
      <c r="P709" s="73"/>
      <c r="Q709" s="74"/>
      <c r="R709" s="74"/>
      <c r="S709" s="84"/>
      <c r="T709" s="84"/>
      <c r="U709" s="84"/>
      <c r="V709" s="84"/>
      <c r="W709" s="50"/>
      <c r="X709" s="50"/>
      <c r="Y709" s="50"/>
      <c r="Z709" s="50"/>
      <c r="AA709" s="49"/>
      <c r="AB709" s="69">
        <v>709</v>
      </c>
      <c r="AC70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09" s="70"/>
      <c r="AE709" s="76">
        <v>144</v>
      </c>
      <c r="AF709" s="76">
        <v>219</v>
      </c>
      <c r="AG709" s="76">
        <v>78837</v>
      </c>
      <c r="AH709" s="76">
        <v>5</v>
      </c>
      <c r="AI709" s="76"/>
      <c r="AJ709" s="76" t="s">
        <v>9139</v>
      </c>
      <c r="AK709" s="76" t="s">
        <v>10719</v>
      </c>
      <c r="AL709" s="82" t="s">
        <v>11596</v>
      </c>
      <c r="AM709" s="76"/>
      <c r="AN709" s="78">
        <v>40082.569108796299</v>
      </c>
      <c r="AO709" s="76" t="s">
        <v>14075</v>
      </c>
      <c r="AP709" s="82" t="s">
        <v>14782</v>
      </c>
      <c r="AQ709" s="76" t="s">
        <v>66</v>
      </c>
      <c r="AR709" s="2"/>
      <c r="AS709" s="3"/>
      <c r="AT709" s="3"/>
      <c r="AU709" s="3"/>
      <c r="AV709" s="3"/>
    </row>
    <row r="710" spans="1:48" ht="41.45" customHeight="1" x14ac:dyDescent="0.25">
      <c r="A710" s="62" t="s">
        <v>621</v>
      </c>
      <c r="C710" s="63"/>
      <c r="D710" s="63"/>
      <c r="E710" s="64"/>
      <c r="F710" s="66"/>
      <c r="G710" s="100" t="s">
        <v>12718</v>
      </c>
      <c r="H710" s="63"/>
      <c r="I710" s="67"/>
      <c r="J710" s="68"/>
      <c r="K710" s="68"/>
      <c r="L710" s="67" t="s">
        <v>16873</v>
      </c>
      <c r="M710" s="71"/>
      <c r="N710" s="72">
        <v>1953.266845703125</v>
      </c>
      <c r="O710" s="72">
        <v>5571.4443359375</v>
      </c>
      <c r="P710" s="73"/>
      <c r="Q710" s="74"/>
      <c r="R710" s="74"/>
      <c r="S710" s="84"/>
      <c r="T710" s="84"/>
      <c r="U710" s="84"/>
      <c r="V710" s="84"/>
      <c r="W710" s="50"/>
      <c r="X710" s="50"/>
      <c r="Y710" s="50"/>
      <c r="Z710" s="50"/>
      <c r="AA710" s="49"/>
      <c r="AB710" s="69">
        <v>710</v>
      </c>
      <c r="AC71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10" s="70"/>
      <c r="AE710" s="76">
        <v>33</v>
      </c>
      <c r="AF710" s="76">
        <v>1</v>
      </c>
      <c r="AG710" s="76">
        <v>6</v>
      </c>
      <c r="AH710" s="76">
        <v>2</v>
      </c>
      <c r="AI710" s="76"/>
      <c r="AJ710" s="76" t="s">
        <v>9140</v>
      </c>
      <c r="AK710" s="76"/>
      <c r="AL710" s="76"/>
      <c r="AM710" s="76"/>
      <c r="AN710" s="78">
        <v>44230.793842592589</v>
      </c>
      <c r="AO710" s="76" t="s">
        <v>14075</v>
      </c>
      <c r="AP710" s="82" t="s">
        <v>14783</v>
      </c>
      <c r="AQ710" s="76" t="s">
        <v>66</v>
      </c>
      <c r="AR710" s="2"/>
      <c r="AS710" s="3"/>
      <c r="AT710" s="3"/>
      <c r="AU710" s="3"/>
      <c r="AV710" s="3"/>
    </row>
    <row r="711" spans="1:48" ht="41.45" customHeight="1" x14ac:dyDescent="0.25">
      <c r="A711" s="62" t="s">
        <v>622</v>
      </c>
      <c r="C711" s="63"/>
      <c r="D711" s="63"/>
      <c r="E711" s="64"/>
      <c r="F711" s="66"/>
      <c r="G711" s="100" t="s">
        <v>12719</v>
      </c>
      <c r="H711" s="63"/>
      <c r="I711" s="67"/>
      <c r="J711" s="68"/>
      <c r="K711" s="68"/>
      <c r="L711" s="67" t="s">
        <v>16874</v>
      </c>
      <c r="M711" s="71"/>
      <c r="N711" s="72">
        <v>8112.947265625</v>
      </c>
      <c r="O711" s="72">
        <v>4235.14599609375</v>
      </c>
      <c r="P711" s="73"/>
      <c r="Q711" s="74"/>
      <c r="R711" s="74"/>
      <c r="S711" s="84"/>
      <c r="T711" s="84"/>
      <c r="U711" s="84"/>
      <c r="V711" s="84"/>
      <c r="W711" s="50"/>
      <c r="X711" s="50"/>
      <c r="Y711" s="50"/>
      <c r="Z711" s="50"/>
      <c r="AA711" s="49"/>
      <c r="AB711" s="69">
        <v>711</v>
      </c>
      <c r="AC71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11" s="70"/>
      <c r="AE711" s="76">
        <v>776</v>
      </c>
      <c r="AF711" s="76">
        <v>223</v>
      </c>
      <c r="AG711" s="76">
        <v>938</v>
      </c>
      <c r="AH711" s="76">
        <v>7982</v>
      </c>
      <c r="AI711" s="76"/>
      <c r="AJ711" s="76" t="s">
        <v>9141</v>
      </c>
      <c r="AK711" s="76" t="s">
        <v>10720</v>
      </c>
      <c r="AL711" s="82" t="s">
        <v>11597</v>
      </c>
      <c r="AM711" s="76"/>
      <c r="AN711" s="78">
        <v>44112.870775462965</v>
      </c>
      <c r="AO711" s="76" t="s">
        <v>14075</v>
      </c>
      <c r="AP711" s="82" t="s">
        <v>14784</v>
      </c>
      <c r="AQ711" s="76" t="s">
        <v>66</v>
      </c>
      <c r="AR711" s="2"/>
      <c r="AS711" s="3"/>
      <c r="AT711" s="3"/>
      <c r="AU711" s="3"/>
      <c r="AV711" s="3"/>
    </row>
    <row r="712" spans="1:48" ht="41.45" customHeight="1" x14ac:dyDescent="0.25">
      <c r="A712" s="62" t="s">
        <v>1918</v>
      </c>
      <c r="C712" s="63"/>
      <c r="D712" s="63"/>
      <c r="E712" s="64"/>
      <c r="F712" s="66"/>
      <c r="G712" s="100" t="s">
        <v>12720</v>
      </c>
      <c r="H712" s="63"/>
      <c r="I712" s="67"/>
      <c r="J712" s="68"/>
      <c r="K712" s="68"/>
      <c r="L712" s="67" t="s">
        <v>16875</v>
      </c>
      <c r="M712" s="71"/>
      <c r="N712" s="72">
        <v>9006.04296875</v>
      </c>
      <c r="O712" s="72">
        <v>2278.066650390625</v>
      </c>
      <c r="P712" s="73"/>
      <c r="Q712" s="74"/>
      <c r="R712" s="74"/>
      <c r="S712" s="84"/>
      <c r="T712" s="84"/>
      <c r="U712" s="84"/>
      <c r="V712" s="84"/>
      <c r="W712" s="50"/>
      <c r="X712" s="50"/>
      <c r="Y712" s="50"/>
      <c r="Z712" s="50"/>
      <c r="AA712" s="49"/>
      <c r="AB712" s="69">
        <v>712</v>
      </c>
      <c r="AC71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12" s="70"/>
      <c r="AE712" s="76">
        <v>491</v>
      </c>
      <c r="AF712" s="76">
        <v>587</v>
      </c>
      <c r="AG712" s="76">
        <v>3556</v>
      </c>
      <c r="AH712" s="76">
        <v>6420</v>
      </c>
      <c r="AI712" s="76"/>
      <c r="AJ712" s="76" t="s">
        <v>9142</v>
      </c>
      <c r="AK712" s="76"/>
      <c r="AL712" s="76"/>
      <c r="AM712" s="76"/>
      <c r="AN712" s="78">
        <v>44433.59547453704</v>
      </c>
      <c r="AO712" s="76" t="s">
        <v>14075</v>
      </c>
      <c r="AP712" s="82" t="s">
        <v>14785</v>
      </c>
      <c r="AQ712" s="76" t="s">
        <v>65</v>
      </c>
      <c r="AR712" s="2"/>
      <c r="AS712" s="3"/>
      <c r="AT712" s="3"/>
      <c r="AU712" s="3"/>
      <c r="AV712" s="3"/>
    </row>
    <row r="713" spans="1:48" ht="41.45" customHeight="1" x14ac:dyDescent="0.25">
      <c r="A713" s="62" t="s">
        <v>623</v>
      </c>
      <c r="C713" s="63"/>
      <c r="D713" s="63"/>
      <c r="E713" s="64"/>
      <c r="F713" s="66"/>
      <c r="G713" s="100" t="s">
        <v>12721</v>
      </c>
      <c r="H713" s="63"/>
      <c r="I713" s="67"/>
      <c r="J713" s="68"/>
      <c r="K713" s="68"/>
      <c r="L713" s="67" t="s">
        <v>16876</v>
      </c>
      <c r="M713" s="71"/>
      <c r="N713" s="72">
        <v>7304.72900390625</v>
      </c>
      <c r="O713" s="72">
        <v>9434.8271484375</v>
      </c>
      <c r="P713" s="73"/>
      <c r="Q713" s="74"/>
      <c r="R713" s="74"/>
      <c r="S713" s="84"/>
      <c r="T713" s="84"/>
      <c r="U713" s="84"/>
      <c r="V713" s="84"/>
      <c r="W713" s="50"/>
      <c r="X713" s="50"/>
      <c r="Y713" s="50"/>
      <c r="Z713" s="50"/>
      <c r="AA713" s="49"/>
      <c r="AB713" s="69">
        <v>713</v>
      </c>
      <c r="AC71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13" s="70"/>
      <c r="AE713" s="76">
        <v>2627</v>
      </c>
      <c r="AF713" s="76">
        <v>4055</v>
      </c>
      <c r="AG713" s="76">
        <v>269490</v>
      </c>
      <c r="AH713" s="76">
        <v>180884</v>
      </c>
      <c r="AI713" s="76"/>
      <c r="AJ713" s="76" t="s">
        <v>9143</v>
      </c>
      <c r="AK713" s="76" t="s">
        <v>10432</v>
      </c>
      <c r="AL713" s="76"/>
      <c r="AM713" s="76"/>
      <c r="AN713" s="78">
        <v>41578.741782407407</v>
      </c>
      <c r="AO713" s="76" t="s">
        <v>14075</v>
      </c>
      <c r="AP713" s="82" t="s">
        <v>14786</v>
      </c>
      <c r="AQ713" s="76" t="s">
        <v>66</v>
      </c>
      <c r="AR713" s="2"/>
      <c r="AS713" s="3"/>
      <c r="AT713" s="3"/>
      <c r="AU713" s="3"/>
      <c r="AV713" s="3"/>
    </row>
    <row r="714" spans="1:48" ht="41.45" customHeight="1" x14ac:dyDescent="0.25">
      <c r="A714" s="62" t="s">
        <v>1919</v>
      </c>
      <c r="C714" s="63"/>
      <c r="D714" s="63"/>
      <c r="E714" s="64"/>
      <c r="F714" s="66"/>
      <c r="G714" s="100" t="s">
        <v>12722</v>
      </c>
      <c r="H714" s="63"/>
      <c r="I714" s="67"/>
      <c r="J714" s="68"/>
      <c r="K714" s="68"/>
      <c r="L714" s="67" t="s">
        <v>16877</v>
      </c>
      <c r="M714" s="71"/>
      <c r="N714" s="72">
        <v>4396.06494140625</v>
      </c>
      <c r="O714" s="72">
        <v>7357.02880859375</v>
      </c>
      <c r="P714" s="73"/>
      <c r="Q714" s="74"/>
      <c r="R714" s="74"/>
      <c r="S714" s="84"/>
      <c r="T714" s="84"/>
      <c r="U714" s="84"/>
      <c r="V714" s="84"/>
      <c r="W714" s="50"/>
      <c r="X714" s="50"/>
      <c r="Y714" s="50"/>
      <c r="Z714" s="50"/>
      <c r="AA714" s="49"/>
      <c r="AB714" s="69">
        <v>714</v>
      </c>
      <c r="AC71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14" s="70"/>
      <c r="AE714" s="76">
        <v>1330</v>
      </c>
      <c r="AF714" s="76">
        <v>1605</v>
      </c>
      <c r="AG714" s="76">
        <v>58797</v>
      </c>
      <c r="AH714" s="76">
        <v>63113</v>
      </c>
      <c r="AI714" s="76"/>
      <c r="AJ714" s="76" t="s">
        <v>9144</v>
      </c>
      <c r="AK714" s="76" t="s">
        <v>10721</v>
      </c>
      <c r="AL714" s="82" t="s">
        <v>11598</v>
      </c>
      <c r="AM714" s="76"/>
      <c r="AN714" s="78">
        <v>43030.369212962964</v>
      </c>
      <c r="AO714" s="76" t="s">
        <v>14075</v>
      </c>
      <c r="AP714" s="82" t="s">
        <v>14787</v>
      </c>
      <c r="AQ714" s="76" t="s">
        <v>65</v>
      </c>
      <c r="AR714" s="2"/>
      <c r="AS714" s="3"/>
      <c r="AT714" s="3"/>
      <c r="AU714" s="3"/>
      <c r="AV714" s="3"/>
    </row>
    <row r="715" spans="1:48" ht="41.45" customHeight="1" x14ac:dyDescent="0.25">
      <c r="A715" s="62" t="s">
        <v>624</v>
      </c>
      <c r="C715" s="63"/>
      <c r="D715" s="63"/>
      <c r="E715" s="64"/>
      <c r="F715" s="66"/>
      <c r="G715" s="100" t="s">
        <v>12723</v>
      </c>
      <c r="H715" s="63"/>
      <c r="I715" s="67"/>
      <c r="J715" s="68"/>
      <c r="K715" s="68"/>
      <c r="L715" s="67" t="s">
        <v>16878</v>
      </c>
      <c r="M715" s="71"/>
      <c r="N715" s="72">
        <v>7872.44921875</v>
      </c>
      <c r="O715" s="72">
        <v>5069.01953125</v>
      </c>
      <c r="P715" s="73"/>
      <c r="Q715" s="74"/>
      <c r="R715" s="74"/>
      <c r="S715" s="84"/>
      <c r="T715" s="84"/>
      <c r="U715" s="84"/>
      <c r="V715" s="84"/>
      <c r="W715" s="50"/>
      <c r="X715" s="50"/>
      <c r="Y715" s="50"/>
      <c r="Z715" s="50"/>
      <c r="AA715" s="49"/>
      <c r="AB715" s="69">
        <v>715</v>
      </c>
      <c r="AC71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15" s="70"/>
      <c r="AE715" s="76">
        <v>202</v>
      </c>
      <c r="AF715" s="76">
        <v>28</v>
      </c>
      <c r="AG715" s="76">
        <v>135</v>
      </c>
      <c r="AH715" s="76">
        <v>10841</v>
      </c>
      <c r="AI715" s="76"/>
      <c r="AJ715" s="76" t="s">
        <v>9145</v>
      </c>
      <c r="AK715" s="76"/>
      <c r="AL715" s="76"/>
      <c r="AM715" s="76"/>
      <c r="AN715" s="78">
        <v>43494.30269675926</v>
      </c>
      <c r="AO715" s="76" t="s">
        <v>14075</v>
      </c>
      <c r="AP715" s="82" t="s">
        <v>14788</v>
      </c>
      <c r="AQ715" s="76" t="s">
        <v>66</v>
      </c>
      <c r="AR715" s="2"/>
      <c r="AS715" s="3"/>
      <c r="AT715" s="3"/>
      <c r="AU715" s="3"/>
      <c r="AV715" s="3"/>
    </row>
    <row r="716" spans="1:48" ht="41.45" customHeight="1" x14ac:dyDescent="0.25">
      <c r="A716" s="62" t="s">
        <v>1920</v>
      </c>
      <c r="C716" s="63"/>
      <c r="D716" s="63"/>
      <c r="E716" s="64"/>
      <c r="F716" s="66"/>
      <c r="G716" s="100" t="s">
        <v>12724</v>
      </c>
      <c r="H716" s="63"/>
      <c r="I716" s="67"/>
      <c r="J716" s="68"/>
      <c r="K716" s="68"/>
      <c r="L716" s="67" t="s">
        <v>16879</v>
      </c>
      <c r="M716" s="71"/>
      <c r="N716" s="72">
        <v>8457.8671875</v>
      </c>
      <c r="O716" s="72">
        <v>6945.0966796875</v>
      </c>
      <c r="P716" s="73"/>
      <c r="Q716" s="74"/>
      <c r="R716" s="74"/>
      <c r="S716" s="84"/>
      <c r="T716" s="84"/>
      <c r="U716" s="84"/>
      <c r="V716" s="84"/>
      <c r="W716" s="50"/>
      <c r="X716" s="50"/>
      <c r="Y716" s="50"/>
      <c r="Z716" s="50"/>
      <c r="AA716" s="49"/>
      <c r="AB716" s="69">
        <v>716</v>
      </c>
      <c r="AC71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16" s="70"/>
      <c r="AE716" s="76">
        <v>162</v>
      </c>
      <c r="AF716" s="76">
        <v>6</v>
      </c>
      <c r="AG716" s="76">
        <v>220</v>
      </c>
      <c r="AH716" s="76">
        <v>1342</v>
      </c>
      <c r="AI716" s="76"/>
      <c r="AJ716" s="76">
        <v>20</v>
      </c>
      <c r="AK716" s="76" t="s">
        <v>10722</v>
      </c>
      <c r="AL716" s="76"/>
      <c r="AM716" s="76"/>
      <c r="AN716" s="78">
        <v>42785.147337962961</v>
      </c>
      <c r="AO716" s="76" t="s">
        <v>14075</v>
      </c>
      <c r="AP716" s="82" t="s">
        <v>14789</v>
      </c>
      <c r="AQ716" s="76" t="s">
        <v>65</v>
      </c>
      <c r="AR716" s="2"/>
      <c r="AS716" s="3"/>
      <c r="AT716" s="3"/>
      <c r="AU716" s="3"/>
      <c r="AV716" s="3"/>
    </row>
    <row r="717" spans="1:48" ht="41.45" customHeight="1" x14ac:dyDescent="0.25">
      <c r="A717" s="62" t="s">
        <v>1921</v>
      </c>
      <c r="C717" s="63"/>
      <c r="D717" s="63"/>
      <c r="E717" s="64"/>
      <c r="F717" s="66"/>
      <c r="G717" s="100" t="s">
        <v>12725</v>
      </c>
      <c r="H717" s="63"/>
      <c r="I717" s="67"/>
      <c r="J717" s="68"/>
      <c r="K717" s="68"/>
      <c r="L717" s="67" t="s">
        <v>16880</v>
      </c>
      <c r="M717" s="71"/>
      <c r="N717" s="72">
        <v>7375.9755859375</v>
      </c>
      <c r="O717" s="72">
        <v>6200.486328125</v>
      </c>
      <c r="P717" s="73"/>
      <c r="Q717" s="74"/>
      <c r="R717" s="74"/>
      <c r="S717" s="84"/>
      <c r="T717" s="84"/>
      <c r="U717" s="84"/>
      <c r="V717" s="84"/>
      <c r="W717" s="50"/>
      <c r="X717" s="50"/>
      <c r="Y717" s="50"/>
      <c r="Z717" s="50"/>
      <c r="AA717" s="49"/>
      <c r="AB717" s="69">
        <v>717</v>
      </c>
      <c r="AC71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17" s="70"/>
      <c r="AE717" s="76">
        <v>154</v>
      </c>
      <c r="AF717" s="76">
        <v>10402</v>
      </c>
      <c r="AG717" s="76">
        <v>182</v>
      </c>
      <c r="AH717" s="76">
        <v>398</v>
      </c>
      <c r="AI717" s="76"/>
      <c r="AJ717" s="76" t="s">
        <v>9146</v>
      </c>
      <c r="AK717" s="76"/>
      <c r="AL717" s="76"/>
      <c r="AM717" s="76"/>
      <c r="AN717" s="78">
        <v>43215.930219907408</v>
      </c>
      <c r="AO717" s="76" t="s">
        <v>14075</v>
      </c>
      <c r="AP717" s="82" t="s">
        <v>14790</v>
      </c>
      <c r="AQ717" s="76" t="s">
        <v>65</v>
      </c>
      <c r="AR717" s="2"/>
      <c r="AS717" s="3"/>
      <c r="AT717" s="3"/>
      <c r="AU717" s="3"/>
      <c r="AV717" s="3"/>
    </row>
    <row r="718" spans="1:48" ht="41.45" customHeight="1" x14ac:dyDescent="0.25">
      <c r="A718" s="62" t="s">
        <v>625</v>
      </c>
      <c r="C718" s="63"/>
      <c r="D718" s="63"/>
      <c r="E718" s="64"/>
      <c r="F718" s="66"/>
      <c r="G718" s="100" t="s">
        <v>12726</v>
      </c>
      <c r="H718" s="63"/>
      <c r="I718" s="67"/>
      <c r="J718" s="68"/>
      <c r="K718" s="68"/>
      <c r="L718" s="67" t="s">
        <v>16881</v>
      </c>
      <c r="M718" s="71"/>
      <c r="N718" s="72">
        <v>4111.46044921875</v>
      </c>
      <c r="O718" s="72">
        <v>8373.4345703125</v>
      </c>
      <c r="P718" s="73"/>
      <c r="Q718" s="74"/>
      <c r="R718" s="74"/>
      <c r="S718" s="84"/>
      <c r="T718" s="84"/>
      <c r="U718" s="84"/>
      <c r="V718" s="84"/>
      <c r="W718" s="50"/>
      <c r="X718" s="50"/>
      <c r="Y718" s="50"/>
      <c r="Z718" s="50"/>
      <c r="AA718" s="49"/>
      <c r="AB718" s="69">
        <v>718</v>
      </c>
      <c r="AC71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18" s="70"/>
      <c r="AE718" s="76">
        <v>220</v>
      </c>
      <c r="AF718" s="76">
        <v>1013</v>
      </c>
      <c r="AG718" s="76">
        <v>78028</v>
      </c>
      <c r="AH718" s="76">
        <v>92078</v>
      </c>
      <c r="AI718" s="76"/>
      <c r="AJ718" s="76" t="s">
        <v>9147</v>
      </c>
      <c r="AK718" s="76" t="s">
        <v>10723</v>
      </c>
      <c r="AL718" s="76"/>
      <c r="AM718" s="76"/>
      <c r="AN718" s="78">
        <v>42006.311944444446</v>
      </c>
      <c r="AO718" s="76" t="s">
        <v>14075</v>
      </c>
      <c r="AP718" s="82" t="s">
        <v>14791</v>
      </c>
      <c r="AQ718" s="76" t="s">
        <v>66</v>
      </c>
      <c r="AR718" s="2"/>
      <c r="AS718" s="3"/>
      <c r="AT718" s="3"/>
      <c r="AU718" s="3"/>
      <c r="AV718" s="3"/>
    </row>
    <row r="719" spans="1:48" ht="41.45" customHeight="1" x14ac:dyDescent="0.25">
      <c r="A719" s="62" t="s">
        <v>626</v>
      </c>
      <c r="C719" s="63"/>
      <c r="D719" s="63"/>
      <c r="E719" s="64"/>
      <c r="F719" s="66"/>
      <c r="G719" s="100" t="s">
        <v>12727</v>
      </c>
      <c r="H719" s="63"/>
      <c r="I719" s="67"/>
      <c r="J719" s="68"/>
      <c r="K719" s="68"/>
      <c r="L719" s="67" t="s">
        <v>16882</v>
      </c>
      <c r="M719" s="71"/>
      <c r="N719" s="72">
        <v>5386.6142578125</v>
      </c>
      <c r="O719" s="72">
        <v>6165.48193359375</v>
      </c>
      <c r="P719" s="73"/>
      <c r="Q719" s="74"/>
      <c r="R719" s="74"/>
      <c r="S719" s="84"/>
      <c r="T719" s="84"/>
      <c r="U719" s="84"/>
      <c r="V719" s="84"/>
      <c r="W719" s="50"/>
      <c r="X719" s="50"/>
      <c r="Y719" s="50"/>
      <c r="Z719" s="50"/>
      <c r="AA719" s="49"/>
      <c r="AB719" s="69">
        <v>719</v>
      </c>
      <c r="AC71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19" s="70"/>
      <c r="AE719" s="76">
        <v>1879</v>
      </c>
      <c r="AF719" s="76">
        <v>236</v>
      </c>
      <c r="AG719" s="76">
        <v>36320</v>
      </c>
      <c r="AH719" s="76">
        <v>27547</v>
      </c>
      <c r="AI719" s="76"/>
      <c r="AJ719" s="76" t="s">
        <v>9148</v>
      </c>
      <c r="AK719" s="76" t="s">
        <v>10619</v>
      </c>
      <c r="AL719" s="76"/>
      <c r="AM719" s="76"/>
      <c r="AN719" s="78">
        <v>40687.606840277775</v>
      </c>
      <c r="AO719" s="76" t="s">
        <v>14075</v>
      </c>
      <c r="AP719" s="82" t="s">
        <v>14792</v>
      </c>
      <c r="AQ719" s="76" t="s">
        <v>66</v>
      </c>
      <c r="AR719" s="2"/>
      <c r="AS719" s="3"/>
      <c r="AT719" s="3"/>
      <c r="AU719" s="3"/>
      <c r="AV719" s="3"/>
    </row>
    <row r="720" spans="1:48" ht="41.45" customHeight="1" x14ac:dyDescent="0.25">
      <c r="A720" s="62" t="s">
        <v>627</v>
      </c>
      <c r="C720" s="63"/>
      <c r="D720" s="63"/>
      <c r="E720" s="64"/>
      <c r="F720" s="66"/>
      <c r="G720" s="100" t="s">
        <v>12728</v>
      </c>
      <c r="H720" s="63"/>
      <c r="I720" s="67"/>
      <c r="J720" s="68"/>
      <c r="K720" s="68"/>
      <c r="L720" s="67" t="s">
        <v>16883</v>
      </c>
      <c r="M720" s="71"/>
      <c r="N720" s="72">
        <v>7186.47265625</v>
      </c>
      <c r="O720" s="72">
        <v>7402.34033203125</v>
      </c>
      <c r="P720" s="73"/>
      <c r="Q720" s="74"/>
      <c r="R720" s="74"/>
      <c r="S720" s="84"/>
      <c r="T720" s="84"/>
      <c r="U720" s="84"/>
      <c r="V720" s="84"/>
      <c r="W720" s="50"/>
      <c r="X720" s="50"/>
      <c r="Y720" s="50"/>
      <c r="Z720" s="50"/>
      <c r="AA720" s="49"/>
      <c r="AB720" s="69">
        <v>720</v>
      </c>
      <c r="AC72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20" s="70"/>
      <c r="AE720" s="76">
        <v>5001</v>
      </c>
      <c r="AF720" s="76">
        <v>1093</v>
      </c>
      <c r="AG720" s="76">
        <v>96754</v>
      </c>
      <c r="AH720" s="76">
        <v>94474</v>
      </c>
      <c r="AI720" s="76"/>
      <c r="AJ720" s="76" t="s">
        <v>9149</v>
      </c>
      <c r="AK720" s="76" t="s">
        <v>10724</v>
      </c>
      <c r="AL720" s="76"/>
      <c r="AM720" s="76"/>
      <c r="AN720" s="78">
        <v>40357.594826388886</v>
      </c>
      <c r="AO720" s="76" t="s">
        <v>14075</v>
      </c>
      <c r="AP720" s="82" t="s">
        <v>14793</v>
      </c>
      <c r="AQ720" s="76" t="s">
        <v>66</v>
      </c>
      <c r="AR720" s="2"/>
      <c r="AS720" s="3"/>
      <c r="AT720" s="3"/>
      <c r="AU720" s="3"/>
      <c r="AV720" s="3"/>
    </row>
    <row r="721" spans="1:48" ht="41.45" customHeight="1" x14ac:dyDescent="0.25">
      <c r="A721" s="62" t="s">
        <v>628</v>
      </c>
      <c r="C721" s="63"/>
      <c r="D721" s="63"/>
      <c r="E721" s="64"/>
      <c r="F721" s="66"/>
      <c r="G721" s="100" t="s">
        <v>12729</v>
      </c>
      <c r="H721" s="63"/>
      <c r="I721" s="67"/>
      <c r="J721" s="68"/>
      <c r="K721" s="68"/>
      <c r="L721" s="67" t="s">
        <v>16884</v>
      </c>
      <c r="M721" s="71"/>
      <c r="N721" s="72">
        <v>6113.58544921875</v>
      </c>
      <c r="O721" s="72">
        <v>5720.32861328125</v>
      </c>
      <c r="P721" s="73"/>
      <c r="Q721" s="74"/>
      <c r="R721" s="74"/>
      <c r="S721" s="84"/>
      <c r="T721" s="84"/>
      <c r="U721" s="84"/>
      <c r="V721" s="84"/>
      <c r="W721" s="50"/>
      <c r="X721" s="50"/>
      <c r="Y721" s="50"/>
      <c r="Z721" s="50"/>
      <c r="AA721" s="49"/>
      <c r="AB721" s="69">
        <v>721</v>
      </c>
      <c r="AC72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21" s="70"/>
      <c r="AE721" s="76">
        <v>3352</v>
      </c>
      <c r="AF721" s="76">
        <v>795</v>
      </c>
      <c r="AG721" s="76">
        <v>78455</v>
      </c>
      <c r="AH721" s="76">
        <v>394551</v>
      </c>
      <c r="AI721" s="76"/>
      <c r="AJ721" s="76" t="s">
        <v>9150</v>
      </c>
      <c r="AK721" s="76"/>
      <c r="AL721" s="76"/>
      <c r="AM721" s="76"/>
      <c r="AN721" s="78">
        <v>42453.896192129629</v>
      </c>
      <c r="AO721" s="76" t="s">
        <v>14075</v>
      </c>
      <c r="AP721" s="82" t="s">
        <v>14794</v>
      </c>
      <c r="AQ721" s="76" t="s">
        <v>66</v>
      </c>
      <c r="AR721" s="2"/>
      <c r="AS721" s="3"/>
      <c r="AT721" s="3"/>
      <c r="AU721" s="3"/>
      <c r="AV721" s="3"/>
    </row>
    <row r="722" spans="1:48" ht="41.45" customHeight="1" x14ac:dyDescent="0.25">
      <c r="A722" s="62" t="s">
        <v>629</v>
      </c>
      <c r="C722" s="63"/>
      <c r="D722" s="63"/>
      <c r="E722" s="64"/>
      <c r="F722" s="66"/>
      <c r="G722" s="100" t="s">
        <v>12730</v>
      </c>
      <c r="H722" s="63"/>
      <c r="I722" s="67"/>
      <c r="J722" s="68"/>
      <c r="K722" s="68"/>
      <c r="L722" s="67" t="s">
        <v>16885</v>
      </c>
      <c r="M722" s="71"/>
      <c r="N722" s="72">
        <v>4827.56494140625</v>
      </c>
      <c r="O722" s="72">
        <v>6120.2724609375</v>
      </c>
      <c r="P722" s="73"/>
      <c r="Q722" s="74"/>
      <c r="R722" s="74"/>
      <c r="S722" s="84"/>
      <c r="T722" s="84"/>
      <c r="U722" s="84"/>
      <c r="V722" s="84"/>
      <c r="W722" s="50"/>
      <c r="X722" s="50"/>
      <c r="Y722" s="50"/>
      <c r="Z722" s="50"/>
      <c r="AA722" s="49"/>
      <c r="AB722" s="69">
        <v>722</v>
      </c>
      <c r="AC72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22" s="70"/>
      <c r="AE722" s="76">
        <v>26</v>
      </c>
      <c r="AF722" s="76">
        <v>23</v>
      </c>
      <c r="AG722" s="76">
        <v>675</v>
      </c>
      <c r="AH722" s="76">
        <v>2506</v>
      </c>
      <c r="AI722" s="76"/>
      <c r="AJ722" s="76"/>
      <c r="AK722" s="76"/>
      <c r="AL722" s="76"/>
      <c r="AM722" s="76"/>
      <c r="AN722" s="78">
        <v>44347.905648148146</v>
      </c>
      <c r="AO722" s="76" t="s">
        <v>14075</v>
      </c>
      <c r="AP722" s="82" t="s">
        <v>14795</v>
      </c>
      <c r="AQ722" s="76" t="s">
        <v>66</v>
      </c>
      <c r="AR722" s="2"/>
      <c r="AS722" s="3"/>
      <c r="AT722" s="3"/>
      <c r="AU722" s="3"/>
      <c r="AV722" s="3"/>
    </row>
    <row r="723" spans="1:48" ht="41.45" customHeight="1" x14ac:dyDescent="0.25">
      <c r="A723" s="62" t="s">
        <v>1922</v>
      </c>
      <c r="C723" s="63"/>
      <c r="D723" s="63"/>
      <c r="E723" s="64"/>
      <c r="F723" s="66"/>
      <c r="G723" s="100" t="s">
        <v>12731</v>
      </c>
      <c r="H723" s="63"/>
      <c r="I723" s="67"/>
      <c r="J723" s="68"/>
      <c r="K723" s="68"/>
      <c r="L723" s="67" t="s">
        <v>16886</v>
      </c>
      <c r="M723" s="71"/>
      <c r="N723" s="72">
        <v>7522.83251953125</v>
      </c>
      <c r="O723" s="72">
        <v>8125.240234375</v>
      </c>
      <c r="P723" s="73"/>
      <c r="Q723" s="74"/>
      <c r="R723" s="74"/>
      <c r="S723" s="84"/>
      <c r="T723" s="84"/>
      <c r="U723" s="84"/>
      <c r="V723" s="84"/>
      <c r="W723" s="50"/>
      <c r="X723" s="50"/>
      <c r="Y723" s="50"/>
      <c r="Z723" s="50"/>
      <c r="AA723" s="49"/>
      <c r="AB723" s="69">
        <v>723</v>
      </c>
      <c r="AC72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23" s="70"/>
      <c r="AE723" s="76">
        <v>97</v>
      </c>
      <c r="AF723" s="76">
        <v>41</v>
      </c>
      <c r="AG723" s="76">
        <v>299</v>
      </c>
      <c r="AH723" s="76">
        <v>466</v>
      </c>
      <c r="AI723" s="76"/>
      <c r="AJ723" s="76" t="s">
        <v>9151</v>
      </c>
      <c r="AK723" s="76" t="s">
        <v>10725</v>
      </c>
      <c r="AL723" s="82" t="s">
        <v>11599</v>
      </c>
      <c r="AM723" s="76"/>
      <c r="AN723" s="78">
        <v>44514.148622685185</v>
      </c>
      <c r="AO723" s="76" t="s">
        <v>14075</v>
      </c>
      <c r="AP723" s="82" t="s">
        <v>14796</v>
      </c>
      <c r="AQ723" s="76" t="s">
        <v>65</v>
      </c>
      <c r="AR723" s="2"/>
      <c r="AS723" s="3"/>
      <c r="AT723" s="3"/>
      <c r="AU723" s="3"/>
      <c r="AV723" s="3"/>
    </row>
    <row r="724" spans="1:48" ht="41.45" customHeight="1" x14ac:dyDescent="0.25">
      <c r="A724" s="62" t="s">
        <v>630</v>
      </c>
      <c r="C724" s="63"/>
      <c r="D724" s="63"/>
      <c r="E724" s="64"/>
      <c r="F724" s="66"/>
      <c r="G724" s="100" t="s">
        <v>12732</v>
      </c>
      <c r="H724" s="63"/>
      <c r="I724" s="67"/>
      <c r="J724" s="68"/>
      <c r="K724" s="68"/>
      <c r="L724" s="67" t="s">
        <v>16887</v>
      </c>
      <c r="M724" s="71"/>
      <c r="N724" s="72">
        <v>2426.376708984375</v>
      </c>
      <c r="O724" s="72">
        <v>5731.6748046875</v>
      </c>
      <c r="P724" s="73"/>
      <c r="Q724" s="74"/>
      <c r="R724" s="74"/>
      <c r="S724" s="84"/>
      <c r="T724" s="84"/>
      <c r="U724" s="84"/>
      <c r="V724" s="84"/>
      <c r="W724" s="50"/>
      <c r="X724" s="50"/>
      <c r="Y724" s="50"/>
      <c r="Z724" s="50"/>
      <c r="AA724" s="49"/>
      <c r="AB724" s="69">
        <v>724</v>
      </c>
      <c r="AC72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24" s="70"/>
      <c r="AE724" s="76">
        <v>59</v>
      </c>
      <c r="AF724" s="76">
        <v>46</v>
      </c>
      <c r="AG724" s="76">
        <v>91336</v>
      </c>
      <c r="AH724" s="76">
        <v>51524</v>
      </c>
      <c r="AI724" s="76"/>
      <c r="AJ724" s="76" t="s">
        <v>9152</v>
      </c>
      <c r="AK724" s="76"/>
      <c r="AL724" s="76"/>
      <c r="AM724" s="76"/>
      <c r="AN724" s="78">
        <v>40822.117256944446</v>
      </c>
      <c r="AO724" s="76" t="s">
        <v>14075</v>
      </c>
      <c r="AP724" s="82" t="s">
        <v>14797</v>
      </c>
      <c r="AQ724" s="76" t="s">
        <v>66</v>
      </c>
      <c r="AR724" s="2"/>
      <c r="AS724" s="3"/>
      <c r="AT724" s="3"/>
      <c r="AU724" s="3"/>
      <c r="AV724" s="3"/>
    </row>
    <row r="725" spans="1:48" ht="41.45" customHeight="1" x14ac:dyDescent="0.25">
      <c r="A725" s="62" t="s">
        <v>631</v>
      </c>
      <c r="C725" s="63"/>
      <c r="D725" s="63"/>
      <c r="E725" s="64"/>
      <c r="F725" s="66"/>
      <c r="G725" s="100" t="s">
        <v>12733</v>
      </c>
      <c r="H725" s="63"/>
      <c r="I725" s="67"/>
      <c r="J725" s="68"/>
      <c r="K725" s="68"/>
      <c r="L725" s="67" t="s">
        <v>16888</v>
      </c>
      <c r="M725" s="71"/>
      <c r="N725" s="72">
        <v>1065.9508056640625</v>
      </c>
      <c r="O725" s="72">
        <v>8063.32568359375</v>
      </c>
      <c r="P725" s="73"/>
      <c r="Q725" s="74"/>
      <c r="R725" s="74"/>
      <c r="S725" s="84"/>
      <c r="T725" s="84"/>
      <c r="U725" s="84"/>
      <c r="V725" s="84"/>
      <c r="W725" s="50"/>
      <c r="X725" s="50"/>
      <c r="Y725" s="50"/>
      <c r="Z725" s="50"/>
      <c r="AA725" s="49"/>
      <c r="AB725" s="69">
        <v>725</v>
      </c>
      <c r="AC72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25" s="70"/>
      <c r="AE725" s="76">
        <v>313</v>
      </c>
      <c r="AF725" s="76">
        <v>1021</v>
      </c>
      <c r="AG725" s="76">
        <v>60859</v>
      </c>
      <c r="AH725" s="76">
        <v>29913</v>
      </c>
      <c r="AI725" s="76"/>
      <c r="AJ725" s="76"/>
      <c r="AK725" s="76" t="s">
        <v>10726</v>
      </c>
      <c r="AL725" s="82" t="s">
        <v>11600</v>
      </c>
      <c r="AM725" s="76"/>
      <c r="AN725" s="78">
        <v>41067.96837962963</v>
      </c>
      <c r="AO725" s="76" t="s">
        <v>14075</v>
      </c>
      <c r="AP725" s="82" t="s">
        <v>14798</v>
      </c>
      <c r="AQ725" s="76" t="s">
        <v>66</v>
      </c>
      <c r="AR725" s="2"/>
      <c r="AS725" s="3"/>
      <c r="AT725" s="3"/>
      <c r="AU725" s="3"/>
      <c r="AV725" s="3"/>
    </row>
    <row r="726" spans="1:48" ht="41.45" customHeight="1" x14ac:dyDescent="0.25">
      <c r="A726" s="62" t="s">
        <v>632</v>
      </c>
      <c r="C726" s="63"/>
      <c r="D726" s="63"/>
      <c r="E726" s="64"/>
      <c r="F726" s="66"/>
      <c r="G726" s="100" t="s">
        <v>12734</v>
      </c>
      <c r="H726" s="63"/>
      <c r="I726" s="67"/>
      <c r="J726" s="68"/>
      <c r="K726" s="68"/>
      <c r="L726" s="67" t="s">
        <v>16889</v>
      </c>
      <c r="M726" s="71"/>
      <c r="N726" s="72">
        <v>2956.844482421875</v>
      </c>
      <c r="O726" s="72">
        <v>5454.5732421875</v>
      </c>
      <c r="P726" s="73"/>
      <c r="Q726" s="74"/>
      <c r="R726" s="74"/>
      <c r="S726" s="84"/>
      <c r="T726" s="84"/>
      <c r="U726" s="84"/>
      <c r="V726" s="84"/>
      <c r="W726" s="50"/>
      <c r="X726" s="50"/>
      <c r="Y726" s="50"/>
      <c r="Z726" s="50"/>
      <c r="AA726" s="49"/>
      <c r="AB726" s="69">
        <v>726</v>
      </c>
      <c r="AC72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26" s="70"/>
      <c r="AE726" s="76">
        <v>57</v>
      </c>
      <c r="AF726" s="76">
        <v>3</v>
      </c>
      <c r="AG726" s="76">
        <v>138</v>
      </c>
      <c r="AH726" s="76">
        <v>91</v>
      </c>
      <c r="AI726" s="76"/>
      <c r="AJ726" s="76" t="s">
        <v>9153</v>
      </c>
      <c r="AK726" s="76"/>
      <c r="AL726" s="76"/>
      <c r="AM726" s="76"/>
      <c r="AN726" s="78">
        <v>44474.226412037038</v>
      </c>
      <c r="AO726" s="76" t="s">
        <v>14075</v>
      </c>
      <c r="AP726" s="82" t="s">
        <v>14799</v>
      </c>
      <c r="AQ726" s="76" t="s">
        <v>66</v>
      </c>
      <c r="AR726" s="2"/>
      <c r="AS726" s="3"/>
      <c r="AT726" s="3"/>
      <c r="AU726" s="3"/>
      <c r="AV726" s="3"/>
    </row>
    <row r="727" spans="1:48" ht="41.45" customHeight="1" x14ac:dyDescent="0.25">
      <c r="A727" s="62" t="s">
        <v>1923</v>
      </c>
      <c r="C727" s="63"/>
      <c r="D727" s="63"/>
      <c r="E727" s="64"/>
      <c r="F727" s="66"/>
      <c r="G727" s="100" t="s">
        <v>12735</v>
      </c>
      <c r="H727" s="63"/>
      <c r="I727" s="67"/>
      <c r="J727" s="68"/>
      <c r="K727" s="68"/>
      <c r="L727" s="67" t="s">
        <v>16890</v>
      </c>
      <c r="M727" s="71"/>
      <c r="N727" s="72">
        <v>1550.0469970703125</v>
      </c>
      <c r="O727" s="72">
        <v>3016.270263671875</v>
      </c>
      <c r="P727" s="73"/>
      <c r="Q727" s="74"/>
      <c r="R727" s="74"/>
      <c r="S727" s="84"/>
      <c r="T727" s="84"/>
      <c r="U727" s="84"/>
      <c r="V727" s="84"/>
      <c r="W727" s="50"/>
      <c r="X727" s="50"/>
      <c r="Y727" s="50"/>
      <c r="Z727" s="50"/>
      <c r="AA727" s="49"/>
      <c r="AB727" s="69">
        <v>727</v>
      </c>
      <c r="AC72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27" s="70"/>
      <c r="AE727" s="76">
        <v>90</v>
      </c>
      <c r="AF727" s="76">
        <v>171984</v>
      </c>
      <c r="AG727" s="76">
        <v>543</v>
      </c>
      <c r="AH727" s="76">
        <v>798</v>
      </c>
      <c r="AI727" s="76"/>
      <c r="AJ727" s="76" t="s">
        <v>9154</v>
      </c>
      <c r="AK727" s="76"/>
      <c r="AL727" s="76"/>
      <c r="AM727" s="76"/>
      <c r="AN727" s="78">
        <v>43221.447523148148</v>
      </c>
      <c r="AO727" s="76" t="s">
        <v>14075</v>
      </c>
      <c r="AP727" s="82" t="s">
        <v>14800</v>
      </c>
      <c r="AQ727" s="76" t="s">
        <v>65</v>
      </c>
      <c r="AR727" s="2"/>
      <c r="AS727" s="3"/>
      <c r="AT727" s="3"/>
      <c r="AU727" s="3"/>
      <c r="AV727" s="3"/>
    </row>
    <row r="728" spans="1:48" ht="41.45" customHeight="1" x14ac:dyDescent="0.25">
      <c r="A728" s="62" t="s">
        <v>633</v>
      </c>
      <c r="C728" s="63"/>
      <c r="D728" s="63"/>
      <c r="E728" s="64"/>
      <c r="F728" s="66"/>
      <c r="G728" s="100" t="s">
        <v>12736</v>
      </c>
      <c r="H728" s="63"/>
      <c r="I728" s="67"/>
      <c r="J728" s="68"/>
      <c r="K728" s="68"/>
      <c r="L728" s="67" t="s">
        <v>16891</v>
      </c>
      <c r="M728" s="71"/>
      <c r="N728" s="72">
        <v>2045.122314453125</v>
      </c>
      <c r="O728" s="72">
        <v>5816.03125</v>
      </c>
      <c r="P728" s="73"/>
      <c r="Q728" s="74"/>
      <c r="R728" s="74"/>
      <c r="S728" s="84"/>
      <c r="T728" s="84"/>
      <c r="U728" s="84"/>
      <c r="V728" s="84"/>
      <c r="W728" s="50"/>
      <c r="X728" s="50"/>
      <c r="Y728" s="50"/>
      <c r="Z728" s="50"/>
      <c r="AA728" s="49"/>
      <c r="AB728" s="69">
        <v>728</v>
      </c>
      <c r="AC72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28" s="70"/>
      <c r="AE728" s="76">
        <v>131</v>
      </c>
      <c r="AF728" s="76">
        <v>129</v>
      </c>
      <c r="AG728" s="76">
        <v>7571</v>
      </c>
      <c r="AH728" s="76">
        <v>10018</v>
      </c>
      <c r="AI728" s="76"/>
      <c r="AJ728" s="76" t="s">
        <v>9155</v>
      </c>
      <c r="AK728" s="76"/>
      <c r="AL728" s="76"/>
      <c r="AM728" s="76"/>
      <c r="AN728" s="78">
        <v>44212.787951388891</v>
      </c>
      <c r="AO728" s="76" t="s">
        <v>14075</v>
      </c>
      <c r="AP728" s="82" t="s">
        <v>14801</v>
      </c>
      <c r="AQ728" s="76" t="s">
        <v>66</v>
      </c>
      <c r="AR728" s="2"/>
      <c r="AS728" s="3"/>
      <c r="AT728" s="3"/>
      <c r="AU728" s="3"/>
      <c r="AV728" s="3"/>
    </row>
    <row r="729" spans="1:48" ht="41.45" customHeight="1" x14ac:dyDescent="0.25">
      <c r="A729" s="62" t="s">
        <v>1924</v>
      </c>
      <c r="C729" s="63"/>
      <c r="D729" s="63"/>
      <c r="E729" s="64"/>
      <c r="F729" s="66"/>
      <c r="G729" s="100" t="s">
        <v>12737</v>
      </c>
      <c r="H729" s="63"/>
      <c r="I729" s="67"/>
      <c r="J729" s="68"/>
      <c r="K729" s="68"/>
      <c r="L729" s="67" t="s">
        <v>16892</v>
      </c>
      <c r="M729" s="71"/>
      <c r="N729" s="72">
        <v>3556.420166015625</v>
      </c>
      <c r="O729" s="72">
        <v>8315.1572265625</v>
      </c>
      <c r="P729" s="73"/>
      <c r="Q729" s="74"/>
      <c r="R729" s="74"/>
      <c r="S729" s="84"/>
      <c r="T729" s="84"/>
      <c r="U729" s="84"/>
      <c r="V729" s="84"/>
      <c r="W729" s="50"/>
      <c r="X729" s="50"/>
      <c r="Y729" s="50"/>
      <c r="Z729" s="50"/>
      <c r="AA729" s="49"/>
      <c r="AB729" s="69">
        <v>729</v>
      </c>
      <c r="AC72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29" s="70"/>
      <c r="AE729" s="76">
        <v>660</v>
      </c>
      <c r="AF729" s="76">
        <v>1512</v>
      </c>
      <c r="AG729" s="76">
        <v>12998</v>
      </c>
      <c r="AH729" s="76">
        <v>42684</v>
      </c>
      <c r="AI729" s="76"/>
      <c r="AJ729" s="76" t="s">
        <v>9156</v>
      </c>
      <c r="AK729" s="76"/>
      <c r="AL729" s="76"/>
      <c r="AM729" s="76"/>
      <c r="AN729" s="78">
        <v>43781.710324074076</v>
      </c>
      <c r="AO729" s="76" t="s">
        <v>14075</v>
      </c>
      <c r="AP729" s="82" t="s">
        <v>14802</v>
      </c>
      <c r="AQ729" s="76" t="s">
        <v>65</v>
      </c>
      <c r="AR729" s="2"/>
      <c r="AS729" s="3"/>
      <c r="AT729" s="3"/>
      <c r="AU729" s="3"/>
      <c r="AV729" s="3"/>
    </row>
    <row r="730" spans="1:48" ht="41.45" customHeight="1" x14ac:dyDescent="0.25">
      <c r="A730" s="62" t="s">
        <v>634</v>
      </c>
      <c r="C730" s="63"/>
      <c r="D730" s="63"/>
      <c r="E730" s="64"/>
      <c r="F730" s="66"/>
      <c r="G730" s="100" t="s">
        <v>12738</v>
      </c>
      <c r="H730" s="63"/>
      <c r="I730" s="67"/>
      <c r="J730" s="68"/>
      <c r="K730" s="68"/>
      <c r="L730" s="67" t="s">
        <v>16893</v>
      </c>
      <c r="M730" s="71"/>
      <c r="N730" s="72">
        <v>8852.0263671875</v>
      </c>
      <c r="O730" s="72">
        <v>5350.33740234375</v>
      </c>
      <c r="P730" s="73"/>
      <c r="Q730" s="74"/>
      <c r="R730" s="74"/>
      <c r="S730" s="84"/>
      <c r="T730" s="84"/>
      <c r="U730" s="84"/>
      <c r="V730" s="84"/>
      <c r="W730" s="50"/>
      <c r="X730" s="50"/>
      <c r="Y730" s="50"/>
      <c r="Z730" s="50"/>
      <c r="AA730" s="49"/>
      <c r="AB730" s="69">
        <v>730</v>
      </c>
      <c r="AC73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30" s="70"/>
      <c r="AE730" s="76">
        <v>1257</v>
      </c>
      <c r="AF730" s="76">
        <v>885</v>
      </c>
      <c r="AG730" s="76">
        <v>12829</v>
      </c>
      <c r="AH730" s="76">
        <v>19825</v>
      </c>
      <c r="AI730" s="76"/>
      <c r="AJ730" s="76" t="s">
        <v>9157</v>
      </c>
      <c r="AK730" s="76" t="s">
        <v>10727</v>
      </c>
      <c r="AL730" s="76"/>
      <c r="AM730" s="76"/>
      <c r="AN730" s="78">
        <v>44176.857071759259</v>
      </c>
      <c r="AO730" s="76" t="s">
        <v>14075</v>
      </c>
      <c r="AP730" s="82" t="s">
        <v>14803</v>
      </c>
      <c r="AQ730" s="76" t="s">
        <v>66</v>
      </c>
      <c r="AR730" s="2"/>
      <c r="AS730" s="3"/>
      <c r="AT730" s="3"/>
      <c r="AU730" s="3"/>
      <c r="AV730" s="3"/>
    </row>
    <row r="731" spans="1:48" ht="41.45" customHeight="1" x14ac:dyDescent="0.25">
      <c r="A731" s="62" t="s">
        <v>635</v>
      </c>
      <c r="C731" s="63"/>
      <c r="D731" s="63"/>
      <c r="E731" s="64"/>
      <c r="F731" s="66"/>
      <c r="G731" s="100" t="s">
        <v>12739</v>
      </c>
      <c r="H731" s="63"/>
      <c r="I731" s="67"/>
      <c r="J731" s="68"/>
      <c r="K731" s="68"/>
      <c r="L731" s="67" t="s">
        <v>16894</v>
      </c>
      <c r="M731" s="71"/>
      <c r="N731" s="72">
        <v>3197.3701171875</v>
      </c>
      <c r="O731" s="72">
        <v>4085.7958984375</v>
      </c>
      <c r="P731" s="73"/>
      <c r="Q731" s="74"/>
      <c r="R731" s="74"/>
      <c r="S731" s="84"/>
      <c r="T731" s="84"/>
      <c r="U731" s="84"/>
      <c r="V731" s="84"/>
      <c r="W731" s="50"/>
      <c r="X731" s="50"/>
      <c r="Y731" s="50"/>
      <c r="Z731" s="50"/>
      <c r="AA731" s="49"/>
      <c r="AB731" s="69">
        <v>731</v>
      </c>
      <c r="AC73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31" s="70"/>
      <c r="AE731" s="76">
        <v>507</v>
      </c>
      <c r="AF731" s="76">
        <v>367</v>
      </c>
      <c r="AG731" s="76">
        <v>6288</v>
      </c>
      <c r="AH731" s="76">
        <v>1517</v>
      </c>
      <c r="AI731" s="76"/>
      <c r="AJ731" s="76" t="s">
        <v>9158</v>
      </c>
      <c r="AK731" s="76" t="s">
        <v>10677</v>
      </c>
      <c r="AL731" s="76"/>
      <c r="AM731" s="76"/>
      <c r="AN731" s="78">
        <v>40208.242696759262</v>
      </c>
      <c r="AO731" s="76" t="s">
        <v>14075</v>
      </c>
      <c r="AP731" s="82" t="s">
        <v>14804</v>
      </c>
      <c r="AQ731" s="76" t="s">
        <v>66</v>
      </c>
      <c r="AR731" s="2"/>
      <c r="AS731" s="3"/>
      <c r="AT731" s="3"/>
      <c r="AU731" s="3"/>
      <c r="AV731" s="3"/>
    </row>
    <row r="732" spans="1:48" ht="41.45" customHeight="1" x14ac:dyDescent="0.25">
      <c r="A732" s="62" t="s">
        <v>636</v>
      </c>
      <c r="C732" s="63"/>
      <c r="D732" s="63"/>
      <c r="E732" s="64"/>
      <c r="F732" s="66"/>
      <c r="G732" s="100" t="s">
        <v>12740</v>
      </c>
      <c r="H732" s="63"/>
      <c r="I732" s="67"/>
      <c r="J732" s="68"/>
      <c r="K732" s="68"/>
      <c r="L732" s="67" t="s">
        <v>16895</v>
      </c>
      <c r="M732" s="71"/>
      <c r="N732" s="72">
        <v>9203.4345703125</v>
      </c>
      <c r="O732" s="72">
        <v>1673.544921875</v>
      </c>
      <c r="P732" s="73"/>
      <c r="Q732" s="74"/>
      <c r="R732" s="74"/>
      <c r="S732" s="84"/>
      <c r="T732" s="84"/>
      <c r="U732" s="84"/>
      <c r="V732" s="84"/>
      <c r="W732" s="50"/>
      <c r="X732" s="50"/>
      <c r="Y732" s="50"/>
      <c r="Z732" s="50"/>
      <c r="AA732" s="49"/>
      <c r="AB732" s="69">
        <v>732</v>
      </c>
      <c r="AC73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32" s="70"/>
      <c r="AE732" s="76">
        <v>1057</v>
      </c>
      <c r="AF732" s="76">
        <v>329</v>
      </c>
      <c r="AG732" s="76">
        <v>8055</v>
      </c>
      <c r="AH732" s="76">
        <v>1833</v>
      </c>
      <c r="AI732" s="76"/>
      <c r="AJ732" s="76" t="s">
        <v>9159</v>
      </c>
      <c r="AK732" s="76" t="s">
        <v>10728</v>
      </c>
      <c r="AL732" s="82" t="s">
        <v>11601</v>
      </c>
      <c r="AM732" s="76"/>
      <c r="AN732" s="78">
        <v>44139.98541666667</v>
      </c>
      <c r="AO732" s="76" t="s">
        <v>14075</v>
      </c>
      <c r="AP732" s="82" t="s">
        <v>14805</v>
      </c>
      <c r="AQ732" s="76" t="s">
        <v>66</v>
      </c>
      <c r="AR732" s="2"/>
      <c r="AS732" s="3"/>
      <c r="AT732" s="3"/>
      <c r="AU732" s="3"/>
      <c r="AV732" s="3"/>
    </row>
    <row r="733" spans="1:48" ht="41.45" customHeight="1" x14ac:dyDescent="0.25">
      <c r="A733" s="62" t="s">
        <v>637</v>
      </c>
      <c r="C733" s="63"/>
      <c r="D733" s="63"/>
      <c r="E733" s="64"/>
      <c r="F733" s="66"/>
      <c r="G733" s="100" t="s">
        <v>12741</v>
      </c>
      <c r="H733" s="63"/>
      <c r="I733" s="67"/>
      <c r="J733" s="68"/>
      <c r="K733" s="68"/>
      <c r="L733" s="67" t="s">
        <v>16896</v>
      </c>
      <c r="M733" s="71"/>
      <c r="N733" s="72">
        <v>5730.83642578125</v>
      </c>
      <c r="O733" s="72">
        <v>4523.35498046875</v>
      </c>
      <c r="P733" s="73"/>
      <c r="Q733" s="74"/>
      <c r="R733" s="74"/>
      <c r="S733" s="84"/>
      <c r="T733" s="84"/>
      <c r="U733" s="84"/>
      <c r="V733" s="84"/>
      <c r="W733" s="50"/>
      <c r="X733" s="50"/>
      <c r="Y733" s="50"/>
      <c r="Z733" s="50"/>
      <c r="AA733" s="49"/>
      <c r="AB733" s="69">
        <v>733</v>
      </c>
      <c r="AC73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33" s="70"/>
      <c r="AE733" s="76">
        <v>522</v>
      </c>
      <c r="AF733" s="76">
        <v>83</v>
      </c>
      <c r="AG733" s="76">
        <v>1325</v>
      </c>
      <c r="AH733" s="76">
        <v>3549</v>
      </c>
      <c r="AI733" s="76"/>
      <c r="AJ733" s="76" t="s">
        <v>9160</v>
      </c>
      <c r="AK733" s="76" t="s">
        <v>10729</v>
      </c>
      <c r="AL733" s="82" t="s">
        <v>11602</v>
      </c>
      <c r="AM733" s="76"/>
      <c r="AN733" s="78">
        <v>43649.731423611112</v>
      </c>
      <c r="AO733" s="76" t="s">
        <v>14075</v>
      </c>
      <c r="AP733" s="82" t="s">
        <v>14806</v>
      </c>
      <c r="AQ733" s="76" t="s">
        <v>66</v>
      </c>
      <c r="AR733" s="2"/>
      <c r="AS733" s="3"/>
      <c r="AT733" s="3"/>
      <c r="AU733" s="3"/>
      <c r="AV733" s="3"/>
    </row>
    <row r="734" spans="1:48" ht="41.45" customHeight="1" x14ac:dyDescent="0.25">
      <c r="A734" s="62" t="s">
        <v>638</v>
      </c>
      <c r="C734" s="63"/>
      <c r="D734" s="63"/>
      <c r="E734" s="64"/>
      <c r="F734" s="66"/>
      <c r="G734" s="100" t="s">
        <v>12742</v>
      </c>
      <c r="H734" s="63"/>
      <c r="I734" s="67"/>
      <c r="J734" s="68"/>
      <c r="K734" s="68"/>
      <c r="L734" s="67" t="s">
        <v>16897</v>
      </c>
      <c r="M734" s="71"/>
      <c r="N734" s="72">
        <v>8348.478515625</v>
      </c>
      <c r="O734" s="72">
        <v>3810.797119140625</v>
      </c>
      <c r="P734" s="73"/>
      <c r="Q734" s="74"/>
      <c r="R734" s="74"/>
      <c r="S734" s="84"/>
      <c r="T734" s="84"/>
      <c r="U734" s="84"/>
      <c r="V734" s="84"/>
      <c r="W734" s="50"/>
      <c r="X734" s="50"/>
      <c r="Y734" s="50"/>
      <c r="Z734" s="50"/>
      <c r="AA734" s="49"/>
      <c r="AB734" s="69">
        <v>734</v>
      </c>
      <c r="AC73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34" s="70"/>
      <c r="AE734" s="76">
        <v>93</v>
      </c>
      <c r="AF734" s="76">
        <v>84</v>
      </c>
      <c r="AG734" s="76">
        <v>139804</v>
      </c>
      <c r="AH734" s="76">
        <v>44263</v>
      </c>
      <c r="AI734" s="76"/>
      <c r="AJ734" s="76" t="s">
        <v>9161</v>
      </c>
      <c r="AK734" s="76"/>
      <c r="AL734" s="76"/>
      <c r="AM734" s="76"/>
      <c r="AN734" s="78">
        <v>42848.737175925926</v>
      </c>
      <c r="AO734" s="76" t="s">
        <v>14075</v>
      </c>
      <c r="AP734" s="82" t="s">
        <v>14807</v>
      </c>
      <c r="AQ734" s="76" t="s">
        <v>66</v>
      </c>
      <c r="AR734" s="2"/>
      <c r="AS734" s="3"/>
      <c r="AT734" s="3"/>
      <c r="AU734" s="3"/>
      <c r="AV734" s="3"/>
    </row>
    <row r="735" spans="1:48" ht="41.45" customHeight="1" x14ac:dyDescent="0.25">
      <c r="A735" s="62" t="s">
        <v>639</v>
      </c>
      <c r="C735" s="63"/>
      <c r="D735" s="63"/>
      <c r="E735" s="64"/>
      <c r="F735" s="66"/>
      <c r="G735" s="100" t="s">
        <v>12743</v>
      </c>
      <c r="H735" s="63"/>
      <c r="I735" s="67"/>
      <c r="J735" s="68"/>
      <c r="K735" s="68"/>
      <c r="L735" s="67" t="s">
        <v>16898</v>
      </c>
      <c r="M735" s="71"/>
      <c r="N735" s="72">
        <v>1953.831298828125</v>
      </c>
      <c r="O735" s="72">
        <v>9416.3505859375</v>
      </c>
      <c r="P735" s="73"/>
      <c r="Q735" s="74"/>
      <c r="R735" s="74"/>
      <c r="S735" s="84"/>
      <c r="T735" s="84"/>
      <c r="U735" s="84"/>
      <c r="V735" s="84"/>
      <c r="W735" s="50"/>
      <c r="X735" s="50"/>
      <c r="Y735" s="50"/>
      <c r="Z735" s="50"/>
      <c r="AA735" s="49"/>
      <c r="AB735" s="69">
        <v>735</v>
      </c>
      <c r="AC73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35" s="70"/>
      <c r="AE735" s="76">
        <v>5000</v>
      </c>
      <c r="AF735" s="76">
        <v>1379</v>
      </c>
      <c r="AG735" s="76">
        <v>60414</v>
      </c>
      <c r="AH735" s="76">
        <v>17604</v>
      </c>
      <c r="AI735" s="76"/>
      <c r="AJ735" s="76" t="s">
        <v>9162</v>
      </c>
      <c r="AK735" s="76" t="s">
        <v>10730</v>
      </c>
      <c r="AL735" s="82" t="s">
        <v>11603</v>
      </c>
      <c r="AM735" s="76"/>
      <c r="AN735" s="78">
        <v>43432.941458333335</v>
      </c>
      <c r="AO735" s="76" t="s">
        <v>14075</v>
      </c>
      <c r="AP735" s="82" t="s">
        <v>14808</v>
      </c>
      <c r="AQ735" s="76" t="s">
        <v>66</v>
      </c>
      <c r="AR735" s="2"/>
      <c r="AS735" s="3"/>
      <c r="AT735" s="3"/>
      <c r="AU735" s="3"/>
      <c r="AV735" s="3"/>
    </row>
    <row r="736" spans="1:48" ht="41.45" customHeight="1" x14ac:dyDescent="0.25">
      <c r="A736" s="62" t="s">
        <v>640</v>
      </c>
      <c r="C736" s="63"/>
      <c r="D736" s="63"/>
      <c r="E736" s="64"/>
      <c r="F736" s="66"/>
      <c r="G736" s="100" t="s">
        <v>12040</v>
      </c>
      <c r="H736" s="63"/>
      <c r="I736" s="67"/>
      <c r="J736" s="68"/>
      <c r="K736" s="68"/>
      <c r="L736" s="67" t="s">
        <v>16899</v>
      </c>
      <c r="M736" s="71"/>
      <c r="N736" s="72">
        <v>3975.49169921875</v>
      </c>
      <c r="O736" s="72">
        <v>8410.015625</v>
      </c>
      <c r="P736" s="73"/>
      <c r="Q736" s="74"/>
      <c r="R736" s="74"/>
      <c r="S736" s="84"/>
      <c r="T736" s="84"/>
      <c r="U736" s="84"/>
      <c r="V736" s="84"/>
      <c r="W736" s="50"/>
      <c r="X736" s="50"/>
      <c r="Y736" s="50"/>
      <c r="Z736" s="50"/>
      <c r="AA736" s="49"/>
      <c r="AB736" s="69">
        <v>736</v>
      </c>
      <c r="AC73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36" s="70"/>
      <c r="AE736" s="76">
        <v>163</v>
      </c>
      <c r="AF736" s="76">
        <v>54</v>
      </c>
      <c r="AG736" s="76">
        <v>72</v>
      </c>
      <c r="AH736" s="76">
        <v>108</v>
      </c>
      <c r="AI736" s="76"/>
      <c r="AJ736" s="76" t="s">
        <v>9163</v>
      </c>
      <c r="AK736" s="76" t="s">
        <v>10731</v>
      </c>
      <c r="AL736" s="76"/>
      <c r="AM736" s="76"/>
      <c r="AN736" s="78">
        <v>44267.09574074074</v>
      </c>
      <c r="AO736" s="76" t="s">
        <v>14075</v>
      </c>
      <c r="AP736" s="82" t="s">
        <v>14809</v>
      </c>
      <c r="AQ736" s="76" t="s">
        <v>66</v>
      </c>
      <c r="AR736" s="2"/>
      <c r="AS736" s="3"/>
      <c r="AT736" s="3"/>
      <c r="AU736" s="3"/>
      <c r="AV736" s="3"/>
    </row>
    <row r="737" spans="1:48" ht="41.45" customHeight="1" x14ac:dyDescent="0.25">
      <c r="A737" s="62" t="s">
        <v>641</v>
      </c>
      <c r="C737" s="63"/>
      <c r="D737" s="63"/>
      <c r="E737" s="64"/>
      <c r="F737" s="66"/>
      <c r="G737" s="100" t="s">
        <v>12744</v>
      </c>
      <c r="H737" s="63"/>
      <c r="I737" s="67"/>
      <c r="J737" s="68"/>
      <c r="K737" s="68"/>
      <c r="L737" s="67" t="s">
        <v>16900</v>
      </c>
      <c r="M737" s="71"/>
      <c r="N737" s="72">
        <v>9200.65234375</v>
      </c>
      <c r="O737" s="72">
        <v>4516.15625</v>
      </c>
      <c r="P737" s="73"/>
      <c r="Q737" s="74"/>
      <c r="R737" s="74"/>
      <c r="S737" s="84"/>
      <c r="T737" s="84"/>
      <c r="U737" s="84"/>
      <c r="V737" s="84"/>
      <c r="W737" s="50"/>
      <c r="X737" s="50"/>
      <c r="Y737" s="50"/>
      <c r="Z737" s="50"/>
      <c r="AA737" s="49"/>
      <c r="AB737" s="69">
        <v>737</v>
      </c>
      <c r="AC73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37" s="70"/>
      <c r="AE737" s="76">
        <v>843</v>
      </c>
      <c r="AF737" s="76">
        <v>541</v>
      </c>
      <c r="AG737" s="76">
        <v>19208</v>
      </c>
      <c r="AH737" s="76">
        <v>77309</v>
      </c>
      <c r="AI737" s="76"/>
      <c r="AJ737" s="76" t="s">
        <v>9164</v>
      </c>
      <c r="AK737" s="76" t="s">
        <v>10732</v>
      </c>
      <c r="AL737" s="76"/>
      <c r="AM737" s="76"/>
      <c r="AN737" s="78">
        <v>41236.363842592589</v>
      </c>
      <c r="AO737" s="76" t="s">
        <v>14075</v>
      </c>
      <c r="AP737" s="82" t="s">
        <v>14810</v>
      </c>
      <c r="AQ737" s="76" t="s">
        <v>66</v>
      </c>
      <c r="AR737" s="2"/>
      <c r="AS737" s="3"/>
      <c r="AT737" s="3"/>
      <c r="AU737" s="3"/>
      <c r="AV737" s="3"/>
    </row>
    <row r="738" spans="1:48" ht="41.45" customHeight="1" x14ac:dyDescent="0.25">
      <c r="A738" s="62" t="s">
        <v>642</v>
      </c>
      <c r="C738" s="63"/>
      <c r="D738" s="63"/>
      <c r="E738" s="64"/>
      <c r="F738" s="66"/>
      <c r="G738" s="100" t="s">
        <v>12745</v>
      </c>
      <c r="H738" s="63"/>
      <c r="I738" s="67"/>
      <c r="J738" s="68"/>
      <c r="K738" s="68"/>
      <c r="L738" s="67" t="s">
        <v>16901</v>
      </c>
      <c r="M738" s="71"/>
      <c r="N738" s="72">
        <v>2266.175048828125</v>
      </c>
      <c r="O738" s="72">
        <v>9135.85546875</v>
      </c>
      <c r="P738" s="73"/>
      <c r="Q738" s="74"/>
      <c r="R738" s="74"/>
      <c r="S738" s="84"/>
      <c r="T738" s="84"/>
      <c r="U738" s="84"/>
      <c r="V738" s="84"/>
      <c r="W738" s="50"/>
      <c r="X738" s="50"/>
      <c r="Y738" s="50"/>
      <c r="Z738" s="50"/>
      <c r="AA738" s="49"/>
      <c r="AB738" s="69">
        <v>738</v>
      </c>
      <c r="AC73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38" s="70"/>
      <c r="AE738" s="76">
        <v>2779</v>
      </c>
      <c r="AF738" s="76">
        <v>4897</v>
      </c>
      <c r="AG738" s="76">
        <v>38672</v>
      </c>
      <c r="AH738" s="76">
        <v>2489</v>
      </c>
      <c r="AI738" s="76"/>
      <c r="AJ738" s="76" t="s">
        <v>9165</v>
      </c>
      <c r="AK738" s="76" t="s">
        <v>10733</v>
      </c>
      <c r="AL738" s="82" t="s">
        <v>11604</v>
      </c>
      <c r="AM738" s="76"/>
      <c r="AN738" s="78">
        <v>39953.635844907411</v>
      </c>
      <c r="AO738" s="76" t="s">
        <v>14075</v>
      </c>
      <c r="AP738" s="82" t="s">
        <v>14811</v>
      </c>
      <c r="AQ738" s="76" t="s">
        <v>66</v>
      </c>
      <c r="AR738" s="2"/>
      <c r="AS738" s="3"/>
      <c r="AT738" s="3"/>
      <c r="AU738" s="3"/>
      <c r="AV738" s="3"/>
    </row>
    <row r="739" spans="1:48" ht="41.45" customHeight="1" x14ac:dyDescent="0.25">
      <c r="A739" s="62" t="s">
        <v>715</v>
      </c>
      <c r="C739" s="63"/>
      <c r="D739" s="63"/>
      <c r="E739" s="64"/>
      <c r="F739" s="66"/>
      <c r="G739" s="100" t="s">
        <v>12746</v>
      </c>
      <c r="H739" s="63"/>
      <c r="I739" s="67"/>
      <c r="J739" s="68"/>
      <c r="K739" s="68"/>
      <c r="L739" s="67" t="s">
        <v>16902</v>
      </c>
      <c r="M739" s="71"/>
      <c r="N739" s="72">
        <v>5002.0283203125</v>
      </c>
      <c r="O739" s="72">
        <v>6900.94482421875</v>
      </c>
      <c r="P739" s="73"/>
      <c r="Q739" s="74"/>
      <c r="R739" s="74"/>
      <c r="S739" s="84"/>
      <c r="T739" s="84"/>
      <c r="U739" s="84"/>
      <c r="V739" s="84"/>
      <c r="W739" s="50"/>
      <c r="X739" s="50"/>
      <c r="Y739" s="50"/>
      <c r="Z739" s="50"/>
      <c r="AA739" s="49"/>
      <c r="AB739" s="69">
        <v>739</v>
      </c>
      <c r="AC73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39" s="70"/>
      <c r="AE739" s="76">
        <v>23</v>
      </c>
      <c r="AF739" s="76">
        <v>114</v>
      </c>
      <c r="AG739" s="76">
        <v>99</v>
      </c>
      <c r="AH739" s="76">
        <v>15</v>
      </c>
      <c r="AI739" s="76"/>
      <c r="AJ739" s="76" t="s">
        <v>9166</v>
      </c>
      <c r="AK739" s="76" t="s">
        <v>10734</v>
      </c>
      <c r="AL739" s="76"/>
      <c r="AM739" s="76"/>
      <c r="AN739" s="78">
        <v>43167.380972222221</v>
      </c>
      <c r="AO739" s="76" t="s">
        <v>14075</v>
      </c>
      <c r="AP739" s="82" t="s">
        <v>14812</v>
      </c>
      <c r="AQ739" s="76" t="s">
        <v>66</v>
      </c>
      <c r="AR739" s="2"/>
      <c r="AS739" s="3"/>
      <c r="AT739" s="3"/>
      <c r="AU739" s="3"/>
      <c r="AV739" s="3"/>
    </row>
    <row r="740" spans="1:48" ht="41.45" customHeight="1" x14ac:dyDescent="0.25">
      <c r="A740" s="62" t="s">
        <v>643</v>
      </c>
      <c r="C740" s="63"/>
      <c r="D740" s="63"/>
      <c r="E740" s="64"/>
      <c r="F740" s="66"/>
      <c r="G740" s="100" t="s">
        <v>12040</v>
      </c>
      <c r="H740" s="63"/>
      <c r="I740" s="67"/>
      <c r="J740" s="68"/>
      <c r="K740" s="68"/>
      <c r="L740" s="67" t="s">
        <v>16903</v>
      </c>
      <c r="M740" s="71"/>
      <c r="N740" s="72">
        <v>3245.0751953125</v>
      </c>
      <c r="O740" s="72">
        <v>2388.44873046875</v>
      </c>
      <c r="P740" s="73"/>
      <c r="Q740" s="74"/>
      <c r="R740" s="74"/>
      <c r="S740" s="84"/>
      <c r="T740" s="84"/>
      <c r="U740" s="84"/>
      <c r="V740" s="84"/>
      <c r="W740" s="50"/>
      <c r="X740" s="50"/>
      <c r="Y740" s="50"/>
      <c r="Z740" s="50"/>
      <c r="AA740" s="49"/>
      <c r="AB740" s="69">
        <v>740</v>
      </c>
      <c r="AC74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40" s="70"/>
      <c r="AE740" s="76">
        <v>97</v>
      </c>
      <c r="AF740" s="76">
        <v>2</v>
      </c>
      <c r="AG740" s="76">
        <v>39</v>
      </c>
      <c r="AH740" s="76">
        <v>436</v>
      </c>
      <c r="AI740" s="76"/>
      <c r="AJ740" s="76"/>
      <c r="AK740" s="76"/>
      <c r="AL740" s="76"/>
      <c r="AM740" s="76"/>
      <c r="AN740" s="78">
        <v>44238.679259259261</v>
      </c>
      <c r="AO740" s="76" t="s">
        <v>14075</v>
      </c>
      <c r="AP740" s="82" t="s">
        <v>14813</v>
      </c>
      <c r="AQ740" s="76" t="s">
        <v>66</v>
      </c>
      <c r="AR740" s="2"/>
      <c r="AS740" s="3"/>
      <c r="AT740" s="3"/>
      <c r="AU740" s="3"/>
      <c r="AV740" s="3"/>
    </row>
    <row r="741" spans="1:48" ht="41.45" customHeight="1" x14ac:dyDescent="0.25">
      <c r="A741" s="62" t="s">
        <v>1925</v>
      </c>
      <c r="C741" s="63"/>
      <c r="D741" s="63"/>
      <c r="E741" s="64"/>
      <c r="F741" s="66"/>
      <c r="G741" s="100" t="s">
        <v>12747</v>
      </c>
      <c r="H741" s="63"/>
      <c r="I741" s="67"/>
      <c r="J741" s="68"/>
      <c r="K741" s="68"/>
      <c r="L741" s="67" t="s">
        <v>16904</v>
      </c>
      <c r="M741" s="71"/>
      <c r="N741" s="72">
        <v>4849.177734375</v>
      </c>
      <c r="O741" s="72">
        <v>574.10577392578125</v>
      </c>
      <c r="P741" s="73"/>
      <c r="Q741" s="74"/>
      <c r="R741" s="74"/>
      <c r="S741" s="84"/>
      <c r="T741" s="84"/>
      <c r="U741" s="84"/>
      <c r="V741" s="84"/>
      <c r="W741" s="50"/>
      <c r="X741" s="50"/>
      <c r="Y741" s="50"/>
      <c r="Z741" s="50"/>
      <c r="AA741" s="49"/>
      <c r="AB741" s="69">
        <v>741</v>
      </c>
      <c r="AC74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41" s="70"/>
      <c r="AE741" s="76">
        <v>30</v>
      </c>
      <c r="AF741" s="76">
        <v>2194</v>
      </c>
      <c r="AG741" s="76">
        <v>93453</v>
      </c>
      <c r="AH741" s="76">
        <v>5737</v>
      </c>
      <c r="AI741" s="76"/>
      <c r="AJ741" s="76" t="s">
        <v>9167</v>
      </c>
      <c r="AK741" s="76" t="s">
        <v>10735</v>
      </c>
      <c r="AL741" s="76"/>
      <c r="AM741" s="76"/>
      <c r="AN741" s="78">
        <v>41760.916655092595</v>
      </c>
      <c r="AO741" s="76" t="s">
        <v>14075</v>
      </c>
      <c r="AP741" s="82" t="s">
        <v>14814</v>
      </c>
      <c r="AQ741" s="76" t="s">
        <v>65</v>
      </c>
      <c r="AR741" s="2"/>
      <c r="AS741" s="3"/>
      <c r="AT741" s="3"/>
      <c r="AU741" s="3"/>
      <c r="AV741" s="3"/>
    </row>
    <row r="742" spans="1:48" ht="41.45" customHeight="1" x14ac:dyDescent="0.25">
      <c r="A742" s="62" t="s">
        <v>644</v>
      </c>
      <c r="C742" s="63"/>
      <c r="D742" s="63"/>
      <c r="E742" s="64"/>
      <c r="F742" s="66"/>
      <c r="G742" s="100" t="s">
        <v>12748</v>
      </c>
      <c r="H742" s="63"/>
      <c r="I742" s="67"/>
      <c r="J742" s="68"/>
      <c r="K742" s="68"/>
      <c r="L742" s="67" t="s">
        <v>16905</v>
      </c>
      <c r="M742" s="71"/>
      <c r="N742" s="72">
        <v>7809.17626953125</v>
      </c>
      <c r="O742" s="72">
        <v>6520.8408203125</v>
      </c>
      <c r="P742" s="73"/>
      <c r="Q742" s="74"/>
      <c r="R742" s="74"/>
      <c r="S742" s="84"/>
      <c r="T742" s="84"/>
      <c r="U742" s="84"/>
      <c r="V742" s="84"/>
      <c r="W742" s="50"/>
      <c r="X742" s="50"/>
      <c r="Y742" s="50"/>
      <c r="Z742" s="50"/>
      <c r="AA742" s="49"/>
      <c r="AB742" s="69">
        <v>742</v>
      </c>
      <c r="AC74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42" s="70"/>
      <c r="AE742" s="76">
        <v>149</v>
      </c>
      <c r="AF742" s="76">
        <v>82</v>
      </c>
      <c r="AG742" s="76">
        <v>4732</v>
      </c>
      <c r="AH742" s="76">
        <v>7708</v>
      </c>
      <c r="AI742" s="76"/>
      <c r="AJ742" s="76" t="s">
        <v>9168</v>
      </c>
      <c r="AK742" s="76"/>
      <c r="AL742" s="76"/>
      <c r="AM742" s="76"/>
      <c r="AN742" s="78">
        <v>42138.363923611112</v>
      </c>
      <c r="AO742" s="76" t="s">
        <v>14075</v>
      </c>
      <c r="AP742" s="82" t="s">
        <v>14815</v>
      </c>
      <c r="AQ742" s="76" t="s">
        <v>66</v>
      </c>
      <c r="AR742" s="2"/>
      <c r="AS742" s="3"/>
      <c r="AT742" s="3"/>
      <c r="AU742" s="3"/>
      <c r="AV742" s="3"/>
    </row>
    <row r="743" spans="1:48" ht="41.45" customHeight="1" x14ac:dyDescent="0.25">
      <c r="A743" s="62" t="s">
        <v>645</v>
      </c>
      <c r="C743" s="63"/>
      <c r="D743" s="63"/>
      <c r="E743" s="64"/>
      <c r="F743" s="66"/>
      <c r="G743" s="100" t="s">
        <v>12749</v>
      </c>
      <c r="H743" s="63"/>
      <c r="I743" s="67"/>
      <c r="J743" s="68"/>
      <c r="K743" s="68"/>
      <c r="L743" s="67" t="s">
        <v>16906</v>
      </c>
      <c r="M743" s="71"/>
      <c r="N743" s="72">
        <v>2706.42578125</v>
      </c>
      <c r="O743" s="72">
        <v>5611.77490234375</v>
      </c>
      <c r="P743" s="73"/>
      <c r="Q743" s="74"/>
      <c r="R743" s="74"/>
      <c r="S743" s="84"/>
      <c r="T743" s="84"/>
      <c r="U743" s="84"/>
      <c r="V743" s="84"/>
      <c r="W743" s="50"/>
      <c r="X743" s="50"/>
      <c r="Y743" s="50"/>
      <c r="Z743" s="50"/>
      <c r="AA743" s="49"/>
      <c r="AB743" s="69">
        <v>743</v>
      </c>
      <c r="AC74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43" s="70"/>
      <c r="AE743" s="76">
        <v>4997</v>
      </c>
      <c r="AF743" s="76">
        <v>646</v>
      </c>
      <c r="AG743" s="76">
        <v>58983</v>
      </c>
      <c r="AH743" s="76">
        <v>227541</v>
      </c>
      <c r="AI743" s="76"/>
      <c r="AJ743" s="76" t="s">
        <v>9169</v>
      </c>
      <c r="AK743" s="76"/>
      <c r="AL743" s="76"/>
      <c r="AM743" s="76"/>
      <c r="AN743" s="78">
        <v>41275.899583333332</v>
      </c>
      <c r="AO743" s="76" t="s">
        <v>14075</v>
      </c>
      <c r="AP743" s="82" t="s">
        <v>14816</v>
      </c>
      <c r="AQ743" s="76" t="s">
        <v>66</v>
      </c>
      <c r="AR743" s="2"/>
      <c r="AS743" s="3"/>
      <c r="AT743" s="3"/>
      <c r="AU743" s="3"/>
      <c r="AV743" s="3"/>
    </row>
    <row r="744" spans="1:48" ht="41.45" customHeight="1" x14ac:dyDescent="0.25">
      <c r="A744" s="62" t="s">
        <v>646</v>
      </c>
      <c r="C744" s="63"/>
      <c r="D744" s="63"/>
      <c r="E744" s="64"/>
      <c r="F744" s="66"/>
      <c r="G744" s="100" t="s">
        <v>12750</v>
      </c>
      <c r="H744" s="63"/>
      <c r="I744" s="67"/>
      <c r="J744" s="68"/>
      <c r="K744" s="68"/>
      <c r="L744" s="67" t="s">
        <v>16907</v>
      </c>
      <c r="M744" s="71"/>
      <c r="N744" s="72">
        <v>4931.26611328125</v>
      </c>
      <c r="O744" s="72">
        <v>116.16645812988281</v>
      </c>
      <c r="P744" s="73"/>
      <c r="Q744" s="74"/>
      <c r="R744" s="74"/>
      <c r="S744" s="84"/>
      <c r="T744" s="84"/>
      <c r="U744" s="84"/>
      <c r="V744" s="84"/>
      <c r="W744" s="50"/>
      <c r="X744" s="50"/>
      <c r="Y744" s="50"/>
      <c r="Z744" s="50"/>
      <c r="AA744" s="49"/>
      <c r="AB744" s="69">
        <v>744</v>
      </c>
      <c r="AC74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44" s="70"/>
      <c r="AE744" s="76">
        <v>1146</v>
      </c>
      <c r="AF744" s="76">
        <v>812</v>
      </c>
      <c r="AG744" s="76">
        <v>7095</v>
      </c>
      <c r="AH744" s="76">
        <v>0</v>
      </c>
      <c r="AI744" s="76"/>
      <c r="AJ744" s="76" t="s">
        <v>9170</v>
      </c>
      <c r="AK744" s="76"/>
      <c r="AL744" s="82" t="s">
        <v>11605</v>
      </c>
      <c r="AM744" s="76"/>
      <c r="AN744" s="78">
        <v>44332.830023148148</v>
      </c>
      <c r="AO744" s="76" t="s">
        <v>14075</v>
      </c>
      <c r="AP744" s="82" t="s">
        <v>14817</v>
      </c>
      <c r="AQ744" s="76" t="s">
        <v>66</v>
      </c>
      <c r="AR744" s="2"/>
      <c r="AS744" s="3"/>
      <c r="AT744" s="3"/>
      <c r="AU744" s="3"/>
      <c r="AV744" s="3"/>
    </row>
    <row r="745" spans="1:48" ht="41.45" customHeight="1" x14ac:dyDescent="0.25">
      <c r="A745" s="62" t="s">
        <v>647</v>
      </c>
      <c r="C745" s="63"/>
      <c r="D745" s="63"/>
      <c r="E745" s="64"/>
      <c r="F745" s="66"/>
      <c r="G745" s="100" t="s">
        <v>12751</v>
      </c>
      <c r="H745" s="63"/>
      <c r="I745" s="67"/>
      <c r="J745" s="68"/>
      <c r="K745" s="68"/>
      <c r="L745" s="67" t="s">
        <v>16908</v>
      </c>
      <c r="M745" s="71"/>
      <c r="N745" s="72">
        <v>9104.9423828125</v>
      </c>
      <c r="O745" s="72">
        <v>4644.51318359375</v>
      </c>
      <c r="P745" s="73"/>
      <c r="Q745" s="74"/>
      <c r="R745" s="74"/>
      <c r="S745" s="84"/>
      <c r="T745" s="84"/>
      <c r="U745" s="84"/>
      <c r="V745" s="84"/>
      <c r="W745" s="50"/>
      <c r="X745" s="50"/>
      <c r="Y745" s="50"/>
      <c r="Z745" s="50"/>
      <c r="AA745" s="49"/>
      <c r="AB745" s="69">
        <v>745</v>
      </c>
      <c r="AC74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45" s="70"/>
      <c r="AE745" s="76">
        <v>46</v>
      </c>
      <c r="AF745" s="76">
        <v>25</v>
      </c>
      <c r="AG745" s="76">
        <v>130</v>
      </c>
      <c r="AH745" s="76">
        <v>272</v>
      </c>
      <c r="AI745" s="76"/>
      <c r="AJ745" s="76" t="s">
        <v>9171</v>
      </c>
      <c r="AK745" s="76" t="s">
        <v>10736</v>
      </c>
      <c r="AL745" s="76"/>
      <c r="AM745" s="76"/>
      <c r="AN745" s="78">
        <v>44021.775960648149</v>
      </c>
      <c r="AO745" s="76" t="s">
        <v>14075</v>
      </c>
      <c r="AP745" s="82" t="s">
        <v>14818</v>
      </c>
      <c r="AQ745" s="76" t="s">
        <v>66</v>
      </c>
      <c r="AR745" s="2"/>
      <c r="AS745" s="3"/>
      <c r="AT745" s="3"/>
      <c r="AU745" s="3"/>
      <c r="AV745" s="3"/>
    </row>
    <row r="746" spans="1:48" ht="41.45" customHeight="1" x14ac:dyDescent="0.25">
      <c r="A746" s="62" t="s">
        <v>648</v>
      </c>
      <c r="C746" s="63"/>
      <c r="D746" s="63"/>
      <c r="E746" s="64"/>
      <c r="F746" s="66"/>
      <c r="G746" s="100" t="s">
        <v>12752</v>
      </c>
      <c r="H746" s="63"/>
      <c r="I746" s="67"/>
      <c r="J746" s="68"/>
      <c r="K746" s="68"/>
      <c r="L746" s="67" t="s">
        <v>16909</v>
      </c>
      <c r="M746" s="71"/>
      <c r="N746" s="72">
        <v>6526.681640625</v>
      </c>
      <c r="O746" s="72">
        <v>8362.810546875</v>
      </c>
      <c r="P746" s="73"/>
      <c r="Q746" s="74"/>
      <c r="R746" s="74"/>
      <c r="S746" s="84"/>
      <c r="T746" s="84"/>
      <c r="U746" s="84"/>
      <c r="V746" s="84"/>
      <c r="W746" s="50"/>
      <c r="X746" s="50"/>
      <c r="Y746" s="50"/>
      <c r="Z746" s="50"/>
      <c r="AA746" s="49"/>
      <c r="AB746" s="69">
        <v>746</v>
      </c>
      <c r="AC74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46" s="70"/>
      <c r="AE746" s="76">
        <v>300</v>
      </c>
      <c r="AF746" s="76">
        <v>261</v>
      </c>
      <c r="AG746" s="76">
        <v>11262</v>
      </c>
      <c r="AH746" s="76">
        <v>3738</v>
      </c>
      <c r="AI746" s="76"/>
      <c r="AJ746" s="76" t="s">
        <v>9172</v>
      </c>
      <c r="AK746" s="76" t="s">
        <v>10737</v>
      </c>
      <c r="AL746" s="76"/>
      <c r="AM746" s="76"/>
      <c r="AN746" s="78">
        <v>43256.791770833333</v>
      </c>
      <c r="AO746" s="76" t="s">
        <v>14075</v>
      </c>
      <c r="AP746" s="82" t="s">
        <v>14819</v>
      </c>
      <c r="AQ746" s="76" t="s">
        <v>66</v>
      </c>
      <c r="AR746" s="2"/>
      <c r="AS746" s="3"/>
      <c r="AT746" s="3"/>
      <c r="AU746" s="3"/>
      <c r="AV746" s="3"/>
    </row>
    <row r="747" spans="1:48" ht="41.45" customHeight="1" x14ac:dyDescent="0.25">
      <c r="A747" s="62" t="s">
        <v>649</v>
      </c>
      <c r="C747" s="63"/>
      <c r="D747" s="63"/>
      <c r="E747" s="64"/>
      <c r="F747" s="66"/>
      <c r="G747" s="100" t="s">
        <v>12753</v>
      </c>
      <c r="H747" s="63"/>
      <c r="I747" s="67"/>
      <c r="J747" s="68"/>
      <c r="K747" s="68"/>
      <c r="L747" s="67" t="s">
        <v>16910</v>
      </c>
      <c r="M747" s="71"/>
      <c r="N747" s="72">
        <v>6707.533203125</v>
      </c>
      <c r="O747" s="72">
        <v>2108.55859375</v>
      </c>
      <c r="P747" s="73"/>
      <c r="Q747" s="74"/>
      <c r="R747" s="74"/>
      <c r="S747" s="84"/>
      <c r="T747" s="84"/>
      <c r="U747" s="84"/>
      <c r="V747" s="84"/>
      <c r="W747" s="50"/>
      <c r="X747" s="50"/>
      <c r="Y747" s="50"/>
      <c r="Z747" s="50"/>
      <c r="AA747" s="49"/>
      <c r="AB747" s="69">
        <v>747</v>
      </c>
      <c r="AC74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47" s="70"/>
      <c r="AE747" s="76">
        <v>3</v>
      </c>
      <c r="AF747" s="76">
        <v>23</v>
      </c>
      <c r="AG747" s="76">
        <v>20598</v>
      </c>
      <c r="AH747" s="76">
        <v>0</v>
      </c>
      <c r="AI747" s="76"/>
      <c r="AJ747" s="76" t="s">
        <v>9173</v>
      </c>
      <c r="AK747" s="76"/>
      <c r="AL747" s="76"/>
      <c r="AM747" s="76"/>
      <c r="AN747" s="78">
        <v>44261.878310185188</v>
      </c>
      <c r="AO747" s="76" t="s">
        <v>14075</v>
      </c>
      <c r="AP747" s="82" t="s">
        <v>14820</v>
      </c>
      <c r="AQ747" s="76" t="s">
        <v>66</v>
      </c>
      <c r="AR747" s="2"/>
      <c r="AS747" s="3"/>
      <c r="AT747" s="3"/>
      <c r="AU747" s="3"/>
      <c r="AV747" s="3"/>
    </row>
    <row r="748" spans="1:48" ht="41.45" customHeight="1" x14ac:dyDescent="0.25">
      <c r="A748" s="62" t="s">
        <v>650</v>
      </c>
      <c r="C748" s="63"/>
      <c r="D748" s="63"/>
      <c r="E748" s="64"/>
      <c r="F748" s="66"/>
      <c r="G748" s="100" t="s">
        <v>12754</v>
      </c>
      <c r="H748" s="63"/>
      <c r="I748" s="67"/>
      <c r="J748" s="68"/>
      <c r="K748" s="68"/>
      <c r="L748" s="67" t="s">
        <v>16911</v>
      </c>
      <c r="M748" s="71"/>
      <c r="N748" s="72">
        <v>4635.22265625</v>
      </c>
      <c r="O748" s="72">
        <v>4228.53515625</v>
      </c>
      <c r="P748" s="73"/>
      <c r="Q748" s="74"/>
      <c r="R748" s="74"/>
      <c r="S748" s="84"/>
      <c r="T748" s="84"/>
      <c r="U748" s="84"/>
      <c r="V748" s="84"/>
      <c r="W748" s="50"/>
      <c r="X748" s="50"/>
      <c r="Y748" s="50"/>
      <c r="Z748" s="50"/>
      <c r="AA748" s="49"/>
      <c r="AB748" s="69">
        <v>748</v>
      </c>
      <c r="AC74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48" s="70"/>
      <c r="AE748" s="76">
        <v>1088</v>
      </c>
      <c r="AF748" s="76">
        <v>564</v>
      </c>
      <c r="AG748" s="76">
        <v>205362</v>
      </c>
      <c r="AH748" s="76">
        <v>291543</v>
      </c>
      <c r="AI748" s="76"/>
      <c r="AJ748" s="76" t="s">
        <v>9174</v>
      </c>
      <c r="AK748" s="76" t="s">
        <v>10738</v>
      </c>
      <c r="AL748" s="82" t="s">
        <v>11606</v>
      </c>
      <c r="AM748" s="76"/>
      <c r="AN748" s="78">
        <v>42776.055879629632</v>
      </c>
      <c r="AO748" s="76" t="s">
        <v>14075</v>
      </c>
      <c r="AP748" s="82" t="s">
        <v>14821</v>
      </c>
      <c r="AQ748" s="76" t="s">
        <v>66</v>
      </c>
      <c r="AR748" s="2"/>
      <c r="AS748" s="3"/>
      <c r="AT748" s="3"/>
      <c r="AU748" s="3"/>
      <c r="AV748" s="3"/>
    </row>
    <row r="749" spans="1:48" ht="41.45" customHeight="1" x14ac:dyDescent="0.25">
      <c r="A749" s="62" t="s">
        <v>651</v>
      </c>
      <c r="C749" s="63"/>
      <c r="D749" s="63"/>
      <c r="E749" s="64"/>
      <c r="F749" s="66"/>
      <c r="G749" s="100" t="s">
        <v>12755</v>
      </c>
      <c r="H749" s="63"/>
      <c r="I749" s="67"/>
      <c r="J749" s="68"/>
      <c r="K749" s="68"/>
      <c r="L749" s="67" t="s">
        <v>16912</v>
      </c>
      <c r="M749" s="71"/>
      <c r="N749" s="72">
        <v>8188.107421875</v>
      </c>
      <c r="O749" s="72">
        <v>8554.5810546875</v>
      </c>
      <c r="P749" s="73"/>
      <c r="Q749" s="74"/>
      <c r="R749" s="74"/>
      <c r="S749" s="84"/>
      <c r="T749" s="84"/>
      <c r="U749" s="84"/>
      <c r="V749" s="84"/>
      <c r="W749" s="50"/>
      <c r="X749" s="50"/>
      <c r="Y749" s="50"/>
      <c r="Z749" s="50"/>
      <c r="AA749" s="49"/>
      <c r="AB749" s="69">
        <v>749</v>
      </c>
      <c r="AC74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49" s="70"/>
      <c r="AE749" s="76">
        <v>6</v>
      </c>
      <c r="AF749" s="76">
        <v>168</v>
      </c>
      <c r="AG749" s="76">
        <v>171</v>
      </c>
      <c r="AH749" s="76">
        <v>237</v>
      </c>
      <c r="AI749" s="76"/>
      <c r="AJ749" s="76" t="s">
        <v>9175</v>
      </c>
      <c r="AK749" s="76"/>
      <c r="AL749" s="82" t="s">
        <v>11607</v>
      </c>
      <c r="AM749" s="76"/>
      <c r="AN749" s="78">
        <v>44096.635150462964</v>
      </c>
      <c r="AO749" s="76" t="s">
        <v>14075</v>
      </c>
      <c r="AP749" s="82" t="s">
        <v>14822</v>
      </c>
      <c r="AQ749" s="76" t="s">
        <v>66</v>
      </c>
      <c r="AR749" s="2"/>
      <c r="AS749" s="3"/>
      <c r="AT749" s="3"/>
      <c r="AU749" s="3"/>
      <c r="AV749" s="3"/>
    </row>
    <row r="750" spans="1:48" ht="41.45" customHeight="1" x14ac:dyDescent="0.25">
      <c r="A750" s="62" t="s">
        <v>652</v>
      </c>
      <c r="C750" s="63"/>
      <c r="D750" s="63"/>
      <c r="E750" s="64"/>
      <c r="F750" s="66"/>
      <c r="G750" s="100" t="s">
        <v>12756</v>
      </c>
      <c r="H750" s="63"/>
      <c r="I750" s="67"/>
      <c r="J750" s="68"/>
      <c r="K750" s="68"/>
      <c r="L750" s="67" t="s">
        <v>16913</v>
      </c>
      <c r="M750" s="71"/>
      <c r="N750" s="72">
        <v>8341.6025390625</v>
      </c>
      <c r="O750" s="72">
        <v>3064.762451171875</v>
      </c>
      <c r="P750" s="73"/>
      <c r="Q750" s="74"/>
      <c r="R750" s="74"/>
      <c r="S750" s="84"/>
      <c r="T750" s="84"/>
      <c r="U750" s="84"/>
      <c r="V750" s="84"/>
      <c r="W750" s="50"/>
      <c r="X750" s="50"/>
      <c r="Y750" s="50"/>
      <c r="Z750" s="50"/>
      <c r="AA750" s="49"/>
      <c r="AB750" s="69">
        <v>750</v>
      </c>
      <c r="AC75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50" s="70"/>
      <c r="AE750" s="76">
        <v>664</v>
      </c>
      <c r="AF750" s="76">
        <v>452</v>
      </c>
      <c r="AG750" s="76">
        <v>12620</v>
      </c>
      <c r="AH750" s="76">
        <v>33160</v>
      </c>
      <c r="AI750" s="76"/>
      <c r="AJ750" s="76" t="s">
        <v>9176</v>
      </c>
      <c r="AK750" s="76" t="s">
        <v>10739</v>
      </c>
      <c r="AL750" s="76"/>
      <c r="AM750" s="76"/>
      <c r="AN750" s="78">
        <v>41455.930185185185</v>
      </c>
      <c r="AO750" s="76" t="s">
        <v>14075</v>
      </c>
      <c r="AP750" s="82" t="s">
        <v>14823</v>
      </c>
      <c r="AQ750" s="76" t="s">
        <v>66</v>
      </c>
      <c r="AR750" s="2"/>
      <c r="AS750" s="3"/>
      <c r="AT750" s="3"/>
      <c r="AU750" s="3"/>
      <c r="AV750" s="3"/>
    </row>
    <row r="751" spans="1:48" ht="41.45" customHeight="1" x14ac:dyDescent="0.25">
      <c r="A751" s="62" t="s">
        <v>653</v>
      </c>
      <c r="C751" s="63"/>
      <c r="D751" s="63"/>
      <c r="E751" s="64"/>
      <c r="F751" s="66"/>
      <c r="G751" s="100" t="s">
        <v>12757</v>
      </c>
      <c r="H751" s="63"/>
      <c r="I751" s="67"/>
      <c r="J751" s="68"/>
      <c r="K751" s="68"/>
      <c r="L751" s="67" t="s">
        <v>16914</v>
      </c>
      <c r="M751" s="71"/>
      <c r="N751" s="72">
        <v>5574.76904296875</v>
      </c>
      <c r="O751" s="72">
        <v>3220.245849609375</v>
      </c>
      <c r="P751" s="73"/>
      <c r="Q751" s="74"/>
      <c r="R751" s="74"/>
      <c r="S751" s="84"/>
      <c r="T751" s="84"/>
      <c r="U751" s="84"/>
      <c r="V751" s="84"/>
      <c r="W751" s="50"/>
      <c r="X751" s="50"/>
      <c r="Y751" s="50"/>
      <c r="Z751" s="50"/>
      <c r="AA751" s="49"/>
      <c r="AB751" s="69">
        <v>751</v>
      </c>
      <c r="AC75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51" s="70"/>
      <c r="AE751" s="76">
        <v>164</v>
      </c>
      <c r="AF751" s="76">
        <v>11</v>
      </c>
      <c r="AG751" s="76">
        <v>12</v>
      </c>
      <c r="AH751" s="76">
        <v>18</v>
      </c>
      <c r="AI751" s="76"/>
      <c r="AJ751" s="76" t="s">
        <v>9177</v>
      </c>
      <c r="AK751" s="76" t="s">
        <v>10740</v>
      </c>
      <c r="AL751" s="76"/>
      <c r="AM751" s="76"/>
      <c r="AN751" s="78">
        <v>44017.917986111112</v>
      </c>
      <c r="AO751" s="76" t="s">
        <v>14075</v>
      </c>
      <c r="AP751" s="82" t="s">
        <v>14824</v>
      </c>
      <c r="AQ751" s="76" t="s">
        <v>66</v>
      </c>
      <c r="AR751" s="2"/>
      <c r="AS751" s="3"/>
      <c r="AT751" s="3"/>
      <c r="AU751" s="3"/>
      <c r="AV751" s="3"/>
    </row>
    <row r="752" spans="1:48" ht="41.45" customHeight="1" x14ac:dyDescent="0.25">
      <c r="A752" s="62" t="s">
        <v>654</v>
      </c>
      <c r="C752" s="63"/>
      <c r="D752" s="63"/>
      <c r="E752" s="64"/>
      <c r="F752" s="66"/>
      <c r="G752" s="100" t="s">
        <v>12758</v>
      </c>
      <c r="H752" s="63"/>
      <c r="I752" s="67"/>
      <c r="J752" s="68"/>
      <c r="K752" s="68"/>
      <c r="L752" s="67" t="s">
        <v>16915</v>
      </c>
      <c r="M752" s="71"/>
      <c r="N752" s="72">
        <v>9315.08203125</v>
      </c>
      <c r="O752" s="72">
        <v>8569.8330078125</v>
      </c>
      <c r="P752" s="73"/>
      <c r="Q752" s="74"/>
      <c r="R752" s="74"/>
      <c r="S752" s="84"/>
      <c r="T752" s="84"/>
      <c r="U752" s="84"/>
      <c r="V752" s="84"/>
      <c r="W752" s="50"/>
      <c r="X752" s="50"/>
      <c r="Y752" s="50"/>
      <c r="Z752" s="50"/>
      <c r="AA752" s="49"/>
      <c r="AB752" s="69">
        <v>752</v>
      </c>
      <c r="AC75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52" s="70"/>
      <c r="AE752" s="76">
        <v>1012</v>
      </c>
      <c r="AF752" s="76">
        <v>1014</v>
      </c>
      <c r="AG752" s="76">
        <v>5010</v>
      </c>
      <c r="AH752" s="76">
        <v>5439</v>
      </c>
      <c r="AI752" s="76"/>
      <c r="AJ752" s="76" t="s">
        <v>9178</v>
      </c>
      <c r="AK752" s="76"/>
      <c r="AL752" s="82" t="s">
        <v>11608</v>
      </c>
      <c r="AM752" s="76"/>
      <c r="AN752" s="78">
        <v>42488.154131944444</v>
      </c>
      <c r="AO752" s="76" t="s">
        <v>14075</v>
      </c>
      <c r="AP752" s="82" t="s">
        <v>14825</v>
      </c>
      <c r="AQ752" s="76" t="s">
        <v>66</v>
      </c>
      <c r="AR752" s="2"/>
      <c r="AS752" s="3"/>
      <c r="AT752" s="3"/>
      <c r="AU752" s="3"/>
      <c r="AV752" s="3"/>
    </row>
    <row r="753" spans="1:48" ht="41.45" customHeight="1" x14ac:dyDescent="0.25">
      <c r="A753" s="62" t="s">
        <v>655</v>
      </c>
      <c r="C753" s="63"/>
      <c r="D753" s="63"/>
      <c r="E753" s="64"/>
      <c r="F753" s="66"/>
      <c r="G753" s="100" t="s">
        <v>12759</v>
      </c>
      <c r="H753" s="63"/>
      <c r="I753" s="67"/>
      <c r="J753" s="68"/>
      <c r="K753" s="68"/>
      <c r="L753" s="67" t="s">
        <v>16916</v>
      </c>
      <c r="M753" s="71"/>
      <c r="N753" s="72">
        <v>3449.37744140625</v>
      </c>
      <c r="O753" s="72">
        <v>8522.9296875</v>
      </c>
      <c r="P753" s="73"/>
      <c r="Q753" s="74"/>
      <c r="R753" s="74"/>
      <c r="S753" s="84"/>
      <c r="T753" s="84"/>
      <c r="U753" s="84"/>
      <c r="V753" s="84"/>
      <c r="W753" s="50"/>
      <c r="X753" s="50"/>
      <c r="Y753" s="50"/>
      <c r="Z753" s="50"/>
      <c r="AA753" s="49"/>
      <c r="AB753" s="69">
        <v>753</v>
      </c>
      <c r="AC75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53" s="70"/>
      <c r="AE753" s="76">
        <v>618</v>
      </c>
      <c r="AF753" s="76">
        <v>2119</v>
      </c>
      <c r="AG753" s="76">
        <v>63680</v>
      </c>
      <c r="AH753" s="76">
        <v>47261</v>
      </c>
      <c r="AI753" s="76"/>
      <c r="AJ753" s="76" t="s">
        <v>9179</v>
      </c>
      <c r="AK753" s="76" t="s">
        <v>10741</v>
      </c>
      <c r="AL753" s="76"/>
      <c r="AM753" s="76"/>
      <c r="AN753" s="78">
        <v>43544.97729166667</v>
      </c>
      <c r="AO753" s="76" t="s">
        <v>14075</v>
      </c>
      <c r="AP753" s="82" t="s">
        <v>14826</v>
      </c>
      <c r="AQ753" s="76" t="s">
        <v>66</v>
      </c>
      <c r="AR753" s="2"/>
      <c r="AS753" s="3"/>
      <c r="AT753" s="3"/>
      <c r="AU753" s="3"/>
      <c r="AV753" s="3"/>
    </row>
    <row r="754" spans="1:48" ht="41.45" customHeight="1" x14ac:dyDescent="0.25">
      <c r="A754" s="62" t="s">
        <v>1926</v>
      </c>
      <c r="C754" s="63"/>
      <c r="D754" s="63"/>
      <c r="E754" s="64"/>
      <c r="F754" s="66"/>
      <c r="G754" s="100" t="s">
        <v>12760</v>
      </c>
      <c r="H754" s="63"/>
      <c r="I754" s="67"/>
      <c r="J754" s="68"/>
      <c r="K754" s="68"/>
      <c r="L754" s="67" t="s">
        <v>16917</v>
      </c>
      <c r="M754" s="71"/>
      <c r="N754" s="72">
        <v>6132.16748046875</v>
      </c>
      <c r="O754" s="72">
        <v>7447.8974609375</v>
      </c>
      <c r="P754" s="73"/>
      <c r="Q754" s="74"/>
      <c r="R754" s="74"/>
      <c r="S754" s="84"/>
      <c r="T754" s="84"/>
      <c r="U754" s="84"/>
      <c r="V754" s="84"/>
      <c r="W754" s="50"/>
      <c r="X754" s="50"/>
      <c r="Y754" s="50"/>
      <c r="Z754" s="50"/>
      <c r="AA754" s="49"/>
      <c r="AB754" s="69">
        <v>754</v>
      </c>
      <c r="AC75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54" s="70"/>
      <c r="AE754" s="76">
        <v>3059</v>
      </c>
      <c r="AF754" s="76">
        <v>1511889</v>
      </c>
      <c r="AG754" s="76">
        <v>71126</v>
      </c>
      <c r="AH754" s="76">
        <v>7352</v>
      </c>
      <c r="AI754" s="76"/>
      <c r="AJ754" s="76" t="s">
        <v>9180</v>
      </c>
      <c r="AK754" s="76" t="s">
        <v>10742</v>
      </c>
      <c r="AL754" s="82" t="s">
        <v>11609</v>
      </c>
      <c r="AM754" s="76"/>
      <c r="AN754" s="78">
        <v>40889.854155092595</v>
      </c>
      <c r="AO754" s="76" t="s">
        <v>14075</v>
      </c>
      <c r="AP754" s="82" t="s">
        <v>14827</v>
      </c>
      <c r="AQ754" s="76" t="s">
        <v>65</v>
      </c>
      <c r="AR754" s="2"/>
      <c r="AS754" s="3"/>
      <c r="AT754" s="3"/>
      <c r="AU754" s="3"/>
      <c r="AV754" s="3"/>
    </row>
    <row r="755" spans="1:48" ht="41.45" customHeight="1" x14ac:dyDescent="0.25">
      <c r="A755" s="62" t="s">
        <v>656</v>
      </c>
      <c r="C755" s="63"/>
      <c r="D755" s="63"/>
      <c r="E755" s="64"/>
      <c r="F755" s="66"/>
      <c r="G755" s="100" t="s">
        <v>12761</v>
      </c>
      <c r="H755" s="63"/>
      <c r="I755" s="67"/>
      <c r="J755" s="68"/>
      <c r="K755" s="68"/>
      <c r="L755" s="67" t="s">
        <v>16918</v>
      </c>
      <c r="M755" s="71"/>
      <c r="N755" s="72">
        <v>5861.0986328125</v>
      </c>
      <c r="O755" s="72">
        <v>445.953369140625</v>
      </c>
      <c r="P755" s="73"/>
      <c r="Q755" s="74"/>
      <c r="R755" s="74"/>
      <c r="S755" s="84"/>
      <c r="T755" s="84"/>
      <c r="U755" s="84"/>
      <c r="V755" s="84"/>
      <c r="W755" s="50"/>
      <c r="X755" s="50"/>
      <c r="Y755" s="50"/>
      <c r="Z755" s="50"/>
      <c r="AA755" s="49"/>
      <c r="AB755" s="69">
        <v>755</v>
      </c>
      <c r="AC75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55" s="70"/>
      <c r="AE755" s="76">
        <v>359</v>
      </c>
      <c r="AF755" s="76">
        <v>159</v>
      </c>
      <c r="AG755" s="76">
        <v>3827</v>
      </c>
      <c r="AH755" s="76">
        <v>725</v>
      </c>
      <c r="AI755" s="76"/>
      <c r="AJ755" s="76"/>
      <c r="AK755" s="76" t="s">
        <v>10457</v>
      </c>
      <c r="AL755" s="76"/>
      <c r="AM755" s="76"/>
      <c r="AN755" s="78">
        <v>40340.385798611111</v>
      </c>
      <c r="AO755" s="76" t="s">
        <v>14075</v>
      </c>
      <c r="AP755" s="82" t="s">
        <v>14828</v>
      </c>
      <c r="AQ755" s="76" t="s">
        <v>66</v>
      </c>
      <c r="AR755" s="2"/>
      <c r="AS755" s="3"/>
      <c r="AT755" s="3"/>
      <c r="AU755" s="3"/>
      <c r="AV755" s="3"/>
    </row>
    <row r="756" spans="1:48" ht="41.45" customHeight="1" x14ac:dyDescent="0.25">
      <c r="A756" s="62" t="s">
        <v>657</v>
      </c>
      <c r="C756" s="63"/>
      <c r="D756" s="63"/>
      <c r="E756" s="64"/>
      <c r="F756" s="66"/>
      <c r="G756" s="100" t="s">
        <v>12762</v>
      </c>
      <c r="H756" s="63"/>
      <c r="I756" s="67"/>
      <c r="J756" s="68"/>
      <c r="K756" s="68"/>
      <c r="L756" s="67" t="s">
        <v>16919</v>
      </c>
      <c r="M756" s="71"/>
      <c r="N756" s="72">
        <v>5355.50390625</v>
      </c>
      <c r="O756" s="72">
        <v>6904.109375</v>
      </c>
      <c r="P756" s="73"/>
      <c r="Q756" s="74"/>
      <c r="R756" s="74"/>
      <c r="S756" s="84"/>
      <c r="T756" s="84"/>
      <c r="U756" s="84"/>
      <c r="V756" s="84"/>
      <c r="W756" s="50"/>
      <c r="X756" s="50"/>
      <c r="Y756" s="50"/>
      <c r="Z756" s="50"/>
      <c r="AA756" s="49"/>
      <c r="AB756" s="69">
        <v>756</v>
      </c>
      <c r="AC75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56" s="70"/>
      <c r="AE756" s="76">
        <v>372</v>
      </c>
      <c r="AF756" s="76">
        <v>146</v>
      </c>
      <c r="AG756" s="76">
        <v>647</v>
      </c>
      <c r="AH756" s="76">
        <v>840</v>
      </c>
      <c r="AI756" s="76"/>
      <c r="AJ756" s="76" t="s">
        <v>9181</v>
      </c>
      <c r="AK756" s="76" t="s">
        <v>10743</v>
      </c>
      <c r="AL756" s="82" t="s">
        <v>11610</v>
      </c>
      <c r="AM756" s="76"/>
      <c r="AN756" s="78">
        <v>40286.801712962966</v>
      </c>
      <c r="AO756" s="76" t="s">
        <v>14075</v>
      </c>
      <c r="AP756" s="82" t="s">
        <v>14829</v>
      </c>
      <c r="AQ756" s="76" t="s">
        <v>66</v>
      </c>
      <c r="AR756" s="2"/>
      <c r="AS756" s="3"/>
      <c r="AT756" s="3"/>
      <c r="AU756" s="3"/>
      <c r="AV756" s="3"/>
    </row>
    <row r="757" spans="1:48" ht="41.45" customHeight="1" x14ac:dyDescent="0.25">
      <c r="A757" s="62" t="s">
        <v>658</v>
      </c>
      <c r="C757" s="63"/>
      <c r="D757" s="63"/>
      <c r="E757" s="64"/>
      <c r="F757" s="66"/>
      <c r="G757" s="100" t="s">
        <v>12763</v>
      </c>
      <c r="H757" s="63"/>
      <c r="I757" s="67"/>
      <c r="J757" s="68"/>
      <c r="K757" s="68"/>
      <c r="L757" s="67" t="s">
        <v>16920</v>
      </c>
      <c r="M757" s="71"/>
      <c r="N757" s="72">
        <v>7764.21240234375</v>
      </c>
      <c r="O757" s="72">
        <v>607.211669921875</v>
      </c>
      <c r="P757" s="73"/>
      <c r="Q757" s="74"/>
      <c r="R757" s="74"/>
      <c r="S757" s="84"/>
      <c r="T757" s="84"/>
      <c r="U757" s="84"/>
      <c r="V757" s="84"/>
      <c r="W757" s="50"/>
      <c r="X757" s="50"/>
      <c r="Y757" s="50"/>
      <c r="Z757" s="50"/>
      <c r="AA757" s="49"/>
      <c r="AB757" s="69">
        <v>757</v>
      </c>
      <c r="AC75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57" s="70"/>
      <c r="AE757" s="76">
        <v>713</v>
      </c>
      <c r="AF757" s="76">
        <v>325</v>
      </c>
      <c r="AG757" s="76">
        <v>4930</v>
      </c>
      <c r="AH757" s="76">
        <v>49945</v>
      </c>
      <c r="AI757" s="76"/>
      <c r="AJ757" s="76" t="s">
        <v>9182</v>
      </c>
      <c r="AK757" s="76" t="s">
        <v>10635</v>
      </c>
      <c r="AL757" s="76"/>
      <c r="AM757" s="76"/>
      <c r="AN757" s="78">
        <v>40544.462847222225</v>
      </c>
      <c r="AO757" s="76" t="s">
        <v>14075</v>
      </c>
      <c r="AP757" s="82" t="s">
        <v>14830</v>
      </c>
      <c r="AQ757" s="76" t="s">
        <v>66</v>
      </c>
      <c r="AR757" s="2"/>
      <c r="AS757" s="3"/>
      <c r="AT757" s="3"/>
      <c r="AU757" s="3"/>
      <c r="AV757" s="3"/>
    </row>
    <row r="758" spans="1:48" ht="41.45" customHeight="1" x14ac:dyDescent="0.25">
      <c r="A758" s="62" t="s">
        <v>660</v>
      </c>
      <c r="C758" s="63"/>
      <c r="D758" s="63"/>
      <c r="E758" s="64"/>
      <c r="F758" s="66"/>
      <c r="G758" s="100" t="s">
        <v>12764</v>
      </c>
      <c r="H758" s="63"/>
      <c r="I758" s="67"/>
      <c r="J758" s="68"/>
      <c r="K758" s="68"/>
      <c r="L758" s="67" t="s">
        <v>16921</v>
      </c>
      <c r="M758" s="71"/>
      <c r="N758" s="72">
        <v>6892.02880859375</v>
      </c>
      <c r="O758" s="72">
        <v>9293.7509765625</v>
      </c>
      <c r="P758" s="73"/>
      <c r="Q758" s="74"/>
      <c r="R758" s="74"/>
      <c r="S758" s="84"/>
      <c r="T758" s="84"/>
      <c r="U758" s="84"/>
      <c r="V758" s="84"/>
      <c r="W758" s="50"/>
      <c r="X758" s="50"/>
      <c r="Y758" s="50"/>
      <c r="Z758" s="50"/>
      <c r="AA758" s="49"/>
      <c r="AB758" s="69">
        <v>758</v>
      </c>
      <c r="AC75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58" s="70"/>
      <c r="AE758" s="76">
        <v>43</v>
      </c>
      <c r="AF758" s="76">
        <v>9</v>
      </c>
      <c r="AG758" s="76">
        <v>102</v>
      </c>
      <c r="AH758" s="76">
        <v>130</v>
      </c>
      <c r="AI758" s="76"/>
      <c r="AJ758" s="76" t="s">
        <v>9183</v>
      </c>
      <c r="AK758" s="76" t="s">
        <v>10744</v>
      </c>
      <c r="AL758" s="76"/>
      <c r="AM758" s="76"/>
      <c r="AN758" s="78">
        <v>44504.221296296295</v>
      </c>
      <c r="AO758" s="76" t="s">
        <v>14075</v>
      </c>
      <c r="AP758" s="82" t="s">
        <v>14831</v>
      </c>
      <c r="AQ758" s="76" t="s">
        <v>66</v>
      </c>
      <c r="AR758" s="2"/>
      <c r="AS758" s="3"/>
      <c r="AT758" s="3"/>
      <c r="AU758" s="3"/>
      <c r="AV758" s="3"/>
    </row>
    <row r="759" spans="1:48" ht="41.45" customHeight="1" x14ac:dyDescent="0.25">
      <c r="A759" s="62" t="s">
        <v>661</v>
      </c>
      <c r="C759" s="63"/>
      <c r="D759" s="63"/>
      <c r="E759" s="64"/>
      <c r="F759" s="66"/>
      <c r="G759" s="100" t="s">
        <v>12765</v>
      </c>
      <c r="H759" s="63"/>
      <c r="I759" s="67"/>
      <c r="J759" s="68"/>
      <c r="K759" s="68"/>
      <c r="L759" s="67" t="s">
        <v>16922</v>
      </c>
      <c r="M759" s="71"/>
      <c r="N759" s="72">
        <v>5395.27392578125</v>
      </c>
      <c r="O759" s="72">
        <v>1448.81494140625</v>
      </c>
      <c r="P759" s="73"/>
      <c r="Q759" s="74"/>
      <c r="R759" s="74"/>
      <c r="S759" s="84"/>
      <c r="T759" s="84"/>
      <c r="U759" s="84"/>
      <c r="V759" s="84"/>
      <c r="W759" s="50"/>
      <c r="X759" s="50"/>
      <c r="Y759" s="50"/>
      <c r="Z759" s="50"/>
      <c r="AA759" s="49"/>
      <c r="AB759" s="69">
        <v>759</v>
      </c>
      <c r="AC75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59" s="70"/>
      <c r="AE759" s="76">
        <v>804</v>
      </c>
      <c r="AF759" s="76">
        <v>100</v>
      </c>
      <c r="AG759" s="76">
        <v>67759</v>
      </c>
      <c r="AH759" s="76">
        <v>6148</v>
      </c>
      <c r="AI759" s="76"/>
      <c r="AJ759" s="76" t="s">
        <v>9184</v>
      </c>
      <c r="AK759" s="76" t="s">
        <v>10745</v>
      </c>
      <c r="AL759" s="76"/>
      <c r="AM759" s="76"/>
      <c r="AN759" s="78">
        <v>43219.323101851849</v>
      </c>
      <c r="AO759" s="76" t="s">
        <v>14075</v>
      </c>
      <c r="AP759" s="82" t="s">
        <v>14832</v>
      </c>
      <c r="AQ759" s="76" t="s">
        <v>66</v>
      </c>
      <c r="AR759" s="2"/>
      <c r="AS759" s="3"/>
      <c r="AT759" s="3"/>
      <c r="AU759" s="3"/>
      <c r="AV759" s="3"/>
    </row>
    <row r="760" spans="1:48" ht="41.45" customHeight="1" x14ac:dyDescent="0.25">
      <c r="A760" s="62" t="s">
        <v>662</v>
      </c>
      <c r="C760" s="63"/>
      <c r="D760" s="63"/>
      <c r="E760" s="64"/>
      <c r="F760" s="66"/>
      <c r="G760" s="100" t="s">
        <v>12766</v>
      </c>
      <c r="H760" s="63"/>
      <c r="I760" s="67"/>
      <c r="J760" s="68"/>
      <c r="K760" s="68"/>
      <c r="L760" s="67" t="s">
        <v>16923</v>
      </c>
      <c r="M760" s="71"/>
      <c r="N760" s="72">
        <v>7948.22314453125</v>
      </c>
      <c r="O760" s="72">
        <v>5407.31298828125</v>
      </c>
      <c r="P760" s="73"/>
      <c r="Q760" s="74"/>
      <c r="R760" s="74"/>
      <c r="S760" s="84"/>
      <c r="T760" s="84"/>
      <c r="U760" s="84"/>
      <c r="V760" s="84"/>
      <c r="W760" s="50"/>
      <c r="X760" s="50"/>
      <c r="Y760" s="50"/>
      <c r="Z760" s="50"/>
      <c r="AA760" s="49"/>
      <c r="AB760" s="69">
        <v>760</v>
      </c>
      <c r="AC76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60" s="70"/>
      <c r="AE760" s="76">
        <v>195</v>
      </c>
      <c r="AF760" s="76">
        <v>547</v>
      </c>
      <c r="AG760" s="76">
        <v>81374</v>
      </c>
      <c r="AH760" s="76">
        <v>9265</v>
      </c>
      <c r="AI760" s="76"/>
      <c r="AJ760" s="76" t="s">
        <v>9185</v>
      </c>
      <c r="AK760" s="76"/>
      <c r="AL760" s="76"/>
      <c r="AM760" s="76"/>
      <c r="AN760" s="78">
        <v>41926.857418981483</v>
      </c>
      <c r="AO760" s="76" t="s">
        <v>14075</v>
      </c>
      <c r="AP760" s="82" t="s">
        <v>14833</v>
      </c>
      <c r="AQ760" s="76" t="s">
        <v>66</v>
      </c>
      <c r="AR760" s="2"/>
      <c r="AS760" s="3"/>
      <c r="AT760" s="3"/>
      <c r="AU760" s="3"/>
      <c r="AV760" s="3"/>
    </row>
    <row r="761" spans="1:48" ht="41.45" customHeight="1" x14ac:dyDescent="0.25">
      <c r="A761" s="62" t="s">
        <v>663</v>
      </c>
      <c r="C761" s="63"/>
      <c r="D761" s="63"/>
      <c r="E761" s="64"/>
      <c r="F761" s="66"/>
      <c r="G761" s="100" t="s">
        <v>12767</v>
      </c>
      <c r="H761" s="63"/>
      <c r="I761" s="67"/>
      <c r="J761" s="68"/>
      <c r="K761" s="68"/>
      <c r="L761" s="67" t="s">
        <v>16924</v>
      </c>
      <c r="M761" s="71"/>
      <c r="N761" s="72">
        <v>2842.84228515625</v>
      </c>
      <c r="O761" s="72">
        <v>8337.3369140625</v>
      </c>
      <c r="P761" s="73"/>
      <c r="Q761" s="74"/>
      <c r="R761" s="74"/>
      <c r="S761" s="84"/>
      <c r="T761" s="84"/>
      <c r="U761" s="84"/>
      <c r="V761" s="84"/>
      <c r="W761" s="50"/>
      <c r="X761" s="50"/>
      <c r="Y761" s="50"/>
      <c r="Z761" s="50"/>
      <c r="AA761" s="49"/>
      <c r="AB761" s="69">
        <v>761</v>
      </c>
      <c r="AC76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61" s="70"/>
      <c r="AE761" s="76">
        <v>881</v>
      </c>
      <c r="AF761" s="76">
        <v>1127</v>
      </c>
      <c r="AG761" s="76">
        <v>111118</v>
      </c>
      <c r="AH761" s="76">
        <v>63600</v>
      </c>
      <c r="AI761" s="76"/>
      <c r="AJ761" s="76" t="s">
        <v>9186</v>
      </c>
      <c r="AK761" s="76" t="s">
        <v>10746</v>
      </c>
      <c r="AL761" s="76"/>
      <c r="AM761" s="76"/>
      <c r="AN761" s="78">
        <v>42805.853842592594</v>
      </c>
      <c r="AO761" s="76" t="s">
        <v>14075</v>
      </c>
      <c r="AP761" s="82" t="s">
        <v>14834</v>
      </c>
      <c r="AQ761" s="76" t="s">
        <v>66</v>
      </c>
      <c r="AR761" s="2"/>
      <c r="AS761" s="3"/>
      <c r="AT761" s="3"/>
      <c r="AU761" s="3"/>
      <c r="AV761" s="3"/>
    </row>
    <row r="762" spans="1:48" ht="41.45" customHeight="1" x14ac:dyDescent="0.25">
      <c r="A762" s="62" t="s">
        <v>664</v>
      </c>
      <c r="C762" s="63"/>
      <c r="D762" s="63"/>
      <c r="E762" s="64"/>
      <c r="F762" s="66"/>
      <c r="G762" s="100" t="s">
        <v>12768</v>
      </c>
      <c r="H762" s="63"/>
      <c r="I762" s="67"/>
      <c r="J762" s="68"/>
      <c r="K762" s="68"/>
      <c r="L762" s="67" t="s">
        <v>16925</v>
      </c>
      <c r="M762" s="71"/>
      <c r="N762" s="72">
        <v>1703.4796142578125</v>
      </c>
      <c r="O762" s="72">
        <v>7452.39208984375</v>
      </c>
      <c r="P762" s="73"/>
      <c r="Q762" s="74"/>
      <c r="R762" s="74"/>
      <c r="S762" s="84"/>
      <c r="T762" s="84"/>
      <c r="U762" s="84"/>
      <c r="V762" s="84"/>
      <c r="W762" s="50"/>
      <c r="X762" s="50"/>
      <c r="Y762" s="50"/>
      <c r="Z762" s="50"/>
      <c r="AA762" s="49"/>
      <c r="AB762" s="69">
        <v>762</v>
      </c>
      <c r="AC76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62" s="70"/>
      <c r="AE762" s="76">
        <v>913</v>
      </c>
      <c r="AF762" s="76">
        <v>133</v>
      </c>
      <c r="AG762" s="76">
        <v>15098</v>
      </c>
      <c r="AH762" s="76">
        <v>23126</v>
      </c>
      <c r="AI762" s="76"/>
      <c r="AJ762" s="76" t="s">
        <v>9187</v>
      </c>
      <c r="AK762" s="76" t="s">
        <v>10747</v>
      </c>
      <c r="AL762" s="76"/>
      <c r="AM762" s="76"/>
      <c r="AN762" s="78">
        <v>42569.0393287037</v>
      </c>
      <c r="AO762" s="76" t="s">
        <v>14075</v>
      </c>
      <c r="AP762" s="82" t="s">
        <v>14835</v>
      </c>
      <c r="AQ762" s="76" t="s">
        <v>66</v>
      </c>
      <c r="AR762" s="2"/>
      <c r="AS762" s="3"/>
      <c r="AT762" s="3"/>
      <c r="AU762" s="3"/>
      <c r="AV762" s="3"/>
    </row>
    <row r="763" spans="1:48" ht="41.45" customHeight="1" x14ac:dyDescent="0.25">
      <c r="A763" s="62" t="s">
        <v>665</v>
      </c>
      <c r="C763" s="63"/>
      <c r="D763" s="63"/>
      <c r="E763" s="64"/>
      <c r="F763" s="66"/>
      <c r="G763" s="100" t="s">
        <v>12769</v>
      </c>
      <c r="H763" s="63"/>
      <c r="I763" s="67"/>
      <c r="J763" s="68"/>
      <c r="K763" s="68"/>
      <c r="L763" s="67" t="s">
        <v>16926</v>
      </c>
      <c r="M763" s="71"/>
      <c r="N763" s="72">
        <v>4594.2744140625</v>
      </c>
      <c r="O763" s="72">
        <v>2340.626953125</v>
      </c>
      <c r="P763" s="73"/>
      <c r="Q763" s="74"/>
      <c r="R763" s="74"/>
      <c r="S763" s="84"/>
      <c r="T763" s="84"/>
      <c r="U763" s="84"/>
      <c r="V763" s="84"/>
      <c r="W763" s="50"/>
      <c r="X763" s="50"/>
      <c r="Y763" s="50"/>
      <c r="Z763" s="50"/>
      <c r="AA763" s="49"/>
      <c r="AB763" s="69">
        <v>763</v>
      </c>
      <c r="AC76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63" s="70"/>
      <c r="AE763" s="76">
        <v>3058</v>
      </c>
      <c r="AF763" s="76">
        <v>307</v>
      </c>
      <c r="AG763" s="76">
        <v>3823</v>
      </c>
      <c r="AH763" s="76">
        <v>11490</v>
      </c>
      <c r="AI763" s="76"/>
      <c r="AJ763" s="76" t="s">
        <v>9188</v>
      </c>
      <c r="AK763" s="76" t="s">
        <v>10635</v>
      </c>
      <c r="AL763" s="76"/>
      <c r="AM763" s="76"/>
      <c r="AN763" s="78">
        <v>43118.407858796294</v>
      </c>
      <c r="AO763" s="76" t="s">
        <v>14075</v>
      </c>
      <c r="AP763" s="82" t="s">
        <v>14836</v>
      </c>
      <c r="AQ763" s="76" t="s">
        <v>66</v>
      </c>
      <c r="AR763" s="2"/>
      <c r="AS763" s="3"/>
      <c r="AT763" s="3"/>
      <c r="AU763" s="3"/>
      <c r="AV763" s="3"/>
    </row>
    <row r="764" spans="1:48" ht="41.45" customHeight="1" x14ac:dyDescent="0.25">
      <c r="A764" s="62" t="s">
        <v>666</v>
      </c>
      <c r="C764" s="63"/>
      <c r="D764" s="63"/>
      <c r="E764" s="64"/>
      <c r="F764" s="66"/>
      <c r="G764" s="100" t="s">
        <v>12770</v>
      </c>
      <c r="H764" s="63"/>
      <c r="I764" s="67"/>
      <c r="J764" s="68"/>
      <c r="K764" s="68"/>
      <c r="L764" s="67" t="s">
        <v>16927</v>
      </c>
      <c r="M764" s="71"/>
      <c r="N764" s="72">
        <v>8800.3759765625</v>
      </c>
      <c r="O764" s="72">
        <v>4030.9365234375</v>
      </c>
      <c r="P764" s="73"/>
      <c r="Q764" s="74"/>
      <c r="R764" s="74"/>
      <c r="S764" s="84"/>
      <c r="T764" s="84"/>
      <c r="U764" s="84"/>
      <c r="V764" s="84"/>
      <c r="W764" s="50"/>
      <c r="X764" s="50"/>
      <c r="Y764" s="50"/>
      <c r="Z764" s="50"/>
      <c r="AA764" s="49"/>
      <c r="AB764" s="69">
        <v>764</v>
      </c>
      <c r="AC76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64" s="70"/>
      <c r="AE764" s="76">
        <v>7</v>
      </c>
      <c r="AF764" s="76">
        <v>23</v>
      </c>
      <c r="AG764" s="76">
        <v>5548</v>
      </c>
      <c r="AH764" s="76">
        <v>19</v>
      </c>
      <c r="AI764" s="76"/>
      <c r="AJ764" s="76" t="s">
        <v>9189</v>
      </c>
      <c r="AK764" s="76" t="s">
        <v>10748</v>
      </c>
      <c r="AL764" s="76"/>
      <c r="AM764" s="76"/>
      <c r="AN764" s="78">
        <v>44288.525972222225</v>
      </c>
      <c r="AO764" s="76" t="s">
        <v>14075</v>
      </c>
      <c r="AP764" s="82" t="s">
        <v>14837</v>
      </c>
      <c r="AQ764" s="76" t="s">
        <v>66</v>
      </c>
      <c r="AR764" s="2"/>
      <c r="AS764" s="3"/>
      <c r="AT764" s="3"/>
      <c r="AU764" s="3"/>
      <c r="AV764" s="3"/>
    </row>
    <row r="765" spans="1:48" ht="41.45" customHeight="1" x14ac:dyDescent="0.25">
      <c r="A765" s="62" t="s">
        <v>667</v>
      </c>
      <c r="C765" s="63"/>
      <c r="D765" s="63"/>
      <c r="E765" s="64"/>
      <c r="F765" s="66"/>
      <c r="G765" s="100" t="s">
        <v>12771</v>
      </c>
      <c r="H765" s="63"/>
      <c r="I765" s="67"/>
      <c r="J765" s="68"/>
      <c r="K765" s="68"/>
      <c r="L765" s="67" t="s">
        <v>16928</v>
      </c>
      <c r="M765" s="71"/>
      <c r="N765" s="72">
        <v>6974.04443359375</v>
      </c>
      <c r="O765" s="72">
        <v>6083.14990234375</v>
      </c>
      <c r="P765" s="73"/>
      <c r="Q765" s="74"/>
      <c r="R765" s="74"/>
      <c r="S765" s="84"/>
      <c r="T765" s="84"/>
      <c r="U765" s="84"/>
      <c r="V765" s="84"/>
      <c r="W765" s="50"/>
      <c r="X765" s="50"/>
      <c r="Y765" s="50"/>
      <c r="Z765" s="50"/>
      <c r="AA765" s="49"/>
      <c r="AB765" s="69">
        <v>765</v>
      </c>
      <c r="AC76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65" s="70"/>
      <c r="AE765" s="76">
        <v>38</v>
      </c>
      <c r="AF765" s="76">
        <v>2</v>
      </c>
      <c r="AG765" s="76">
        <v>48</v>
      </c>
      <c r="AH765" s="76">
        <v>50</v>
      </c>
      <c r="AI765" s="76"/>
      <c r="AJ765" s="76" t="s">
        <v>9190</v>
      </c>
      <c r="AK765" s="76" t="s">
        <v>10749</v>
      </c>
      <c r="AL765" s="76"/>
      <c r="AM765" s="76"/>
      <c r="AN765" s="78">
        <v>44141.559490740743</v>
      </c>
      <c r="AO765" s="76" t="s">
        <v>14075</v>
      </c>
      <c r="AP765" s="82" t="s">
        <v>14838</v>
      </c>
      <c r="AQ765" s="76" t="s">
        <v>66</v>
      </c>
      <c r="AR765" s="2"/>
      <c r="AS765" s="3"/>
      <c r="AT765" s="3"/>
      <c r="AU765" s="3"/>
      <c r="AV765" s="3"/>
    </row>
    <row r="766" spans="1:48" ht="41.45" customHeight="1" x14ac:dyDescent="0.25">
      <c r="A766" s="62" t="s">
        <v>668</v>
      </c>
      <c r="C766" s="63"/>
      <c r="D766" s="63"/>
      <c r="E766" s="64"/>
      <c r="F766" s="66"/>
      <c r="G766" s="100" t="s">
        <v>12772</v>
      </c>
      <c r="H766" s="63"/>
      <c r="I766" s="67"/>
      <c r="J766" s="68"/>
      <c r="K766" s="68"/>
      <c r="L766" s="67" t="s">
        <v>16929</v>
      </c>
      <c r="M766" s="71"/>
      <c r="N766" s="72">
        <v>4858.642578125</v>
      </c>
      <c r="O766" s="72">
        <v>8456.77734375</v>
      </c>
      <c r="P766" s="73"/>
      <c r="Q766" s="74"/>
      <c r="R766" s="74"/>
      <c r="S766" s="84"/>
      <c r="T766" s="84"/>
      <c r="U766" s="84"/>
      <c r="V766" s="84"/>
      <c r="W766" s="50"/>
      <c r="X766" s="50"/>
      <c r="Y766" s="50"/>
      <c r="Z766" s="50"/>
      <c r="AA766" s="49"/>
      <c r="AB766" s="69">
        <v>766</v>
      </c>
      <c r="AC76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66" s="70"/>
      <c r="AE766" s="76">
        <v>2290</v>
      </c>
      <c r="AF766" s="76">
        <v>2175</v>
      </c>
      <c r="AG766" s="76">
        <v>26612</v>
      </c>
      <c r="AH766" s="76">
        <v>15339</v>
      </c>
      <c r="AI766" s="76"/>
      <c r="AJ766" s="76" t="s">
        <v>9191</v>
      </c>
      <c r="AK766" s="76"/>
      <c r="AL766" s="76"/>
      <c r="AM766" s="76"/>
      <c r="AN766" s="78">
        <v>43156.72215277778</v>
      </c>
      <c r="AO766" s="76" t="s">
        <v>14075</v>
      </c>
      <c r="AP766" s="82" t="s">
        <v>14839</v>
      </c>
      <c r="AQ766" s="76" t="s">
        <v>66</v>
      </c>
      <c r="AR766" s="2"/>
      <c r="AS766" s="3"/>
      <c r="AT766" s="3"/>
      <c r="AU766" s="3"/>
      <c r="AV766" s="3"/>
    </row>
    <row r="767" spans="1:48" ht="41.45" customHeight="1" x14ac:dyDescent="0.25">
      <c r="A767" s="62" t="s">
        <v>669</v>
      </c>
      <c r="C767" s="63"/>
      <c r="D767" s="63"/>
      <c r="E767" s="64"/>
      <c r="F767" s="66"/>
      <c r="G767" s="100" t="s">
        <v>12773</v>
      </c>
      <c r="H767" s="63"/>
      <c r="I767" s="67"/>
      <c r="J767" s="68"/>
      <c r="K767" s="68"/>
      <c r="L767" s="67" t="s">
        <v>16930</v>
      </c>
      <c r="M767" s="71"/>
      <c r="N767" s="72">
        <v>1393.705322265625</v>
      </c>
      <c r="O767" s="72">
        <v>2697.4111328125</v>
      </c>
      <c r="P767" s="73"/>
      <c r="Q767" s="74"/>
      <c r="R767" s="74"/>
      <c r="S767" s="84"/>
      <c r="T767" s="84"/>
      <c r="U767" s="84"/>
      <c r="V767" s="84"/>
      <c r="W767" s="50"/>
      <c r="X767" s="50"/>
      <c r="Y767" s="50"/>
      <c r="Z767" s="50"/>
      <c r="AA767" s="49"/>
      <c r="AB767" s="69">
        <v>767</v>
      </c>
      <c r="AC76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67" s="70"/>
      <c r="AE767" s="76">
        <v>2343</v>
      </c>
      <c r="AF767" s="76">
        <v>252</v>
      </c>
      <c r="AG767" s="76">
        <v>65895</v>
      </c>
      <c r="AH767" s="76">
        <v>15192</v>
      </c>
      <c r="AI767" s="76"/>
      <c r="AJ767" s="76" t="s">
        <v>9192</v>
      </c>
      <c r="AK767" s="76"/>
      <c r="AL767" s="76"/>
      <c r="AM767" s="76"/>
      <c r="AN767" s="78">
        <v>44077.62096064815</v>
      </c>
      <c r="AO767" s="76" t="s">
        <v>14075</v>
      </c>
      <c r="AP767" s="82" t="s">
        <v>14840</v>
      </c>
      <c r="AQ767" s="76" t="s">
        <v>66</v>
      </c>
      <c r="AR767" s="2"/>
      <c r="AS767" s="3"/>
      <c r="AT767" s="3"/>
      <c r="AU767" s="3"/>
      <c r="AV767" s="3"/>
    </row>
    <row r="768" spans="1:48" ht="41.45" customHeight="1" x14ac:dyDescent="0.25">
      <c r="A768" s="62" t="s">
        <v>670</v>
      </c>
      <c r="C768" s="63"/>
      <c r="D768" s="63"/>
      <c r="E768" s="64"/>
      <c r="F768" s="66"/>
      <c r="G768" s="100" t="s">
        <v>12774</v>
      </c>
      <c r="H768" s="63"/>
      <c r="I768" s="67"/>
      <c r="J768" s="68"/>
      <c r="K768" s="68"/>
      <c r="L768" s="67" t="s">
        <v>16931</v>
      </c>
      <c r="M768" s="71"/>
      <c r="N768" s="72">
        <v>1462.1220703125</v>
      </c>
      <c r="O768" s="72">
        <v>2984.1923828125</v>
      </c>
      <c r="P768" s="73"/>
      <c r="Q768" s="74"/>
      <c r="R768" s="74"/>
      <c r="S768" s="84"/>
      <c r="T768" s="84"/>
      <c r="U768" s="84"/>
      <c r="V768" s="84"/>
      <c r="W768" s="50"/>
      <c r="X768" s="50"/>
      <c r="Y768" s="50"/>
      <c r="Z768" s="50"/>
      <c r="AA768" s="49"/>
      <c r="AB768" s="69">
        <v>768</v>
      </c>
      <c r="AC76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68" s="70"/>
      <c r="AE768" s="76">
        <v>874</v>
      </c>
      <c r="AF768" s="76">
        <v>321</v>
      </c>
      <c r="AG768" s="76">
        <v>15479</v>
      </c>
      <c r="AH768" s="76">
        <v>15085</v>
      </c>
      <c r="AI768" s="76"/>
      <c r="AJ768" s="76" t="s">
        <v>9193</v>
      </c>
      <c r="AK768" s="76"/>
      <c r="AL768" s="76"/>
      <c r="AM768" s="76"/>
      <c r="AN768" s="78">
        <v>41063.354571759257</v>
      </c>
      <c r="AO768" s="76" t="s">
        <v>14075</v>
      </c>
      <c r="AP768" s="82" t="s">
        <v>14841</v>
      </c>
      <c r="AQ768" s="76" t="s">
        <v>66</v>
      </c>
      <c r="AR768" s="2"/>
      <c r="AS768" s="3"/>
      <c r="AT768" s="3"/>
      <c r="AU768" s="3"/>
      <c r="AV768" s="3"/>
    </row>
    <row r="769" spans="1:48" ht="41.45" customHeight="1" x14ac:dyDescent="0.25">
      <c r="A769" s="62" t="s">
        <v>671</v>
      </c>
      <c r="C769" s="63"/>
      <c r="D769" s="63"/>
      <c r="E769" s="64"/>
      <c r="F769" s="66"/>
      <c r="G769" s="100" t="s">
        <v>12775</v>
      </c>
      <c r="H769" s="63"/>
      <c r="I769" s="67"/>
      <c r="J769" s="68"/>
      <c r="K769" s="68"/>
      <c r="L769" s="67" t="s">
        <v>16932</v>
      </c>
      <c r="M769" s="71"/>
      <c r="N769" s="72">
        <v>335.074951171875</v>
      </c>
      <c r="O769" s="72">
        <v>5960.015625</v>
      </c>
      <c r="P769" s="73"/>
      <c r="Q769" s="74"/>
      <c r="R769" s="74"/>
      <c r="S769" s="84"/>
      <c r="T769" s="84"/>
      <c r="U769" s="84"/>
      <c r="V769" s="84"/>
      <c r="W769" s="50"/>
      <c r="X769" s="50"/>
      <c r="Y769" s="50"/>
      <c r="Z769" s="50"/>
      <c r="AA769" s="49"/>
      <c r="AB769" s="69">
        <v>769</v>
      </c>
      <c r="AC76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69" s="70"/>
      <c r="AE769" s="76">
        <v>336</v>
      </c>
      <c r="AF769" s="76">
        <v>8432</v>
      </c>
      <c r="AG769" s="76">
        <v>50423</v>
      </c>
      <c r="AH769" s="76">
        <v>3757</v>
      </c>
      <c r="AI769" s="76"/>
      <c r="AJ769" s="76"/>
      <c r="AK769" s="76"/>
      <c r="AL769" s="82" t="s">
        <v>11611</v>
      </c>
      <c r="AM769" s="76"/>
      <c r="AN769" s="78">
        <v>41082.379826388889</v>
      </c>
      <c r="AO769" s="76" t="s">
        <v>14075</v>
      </c>
      <c r="AP769" s="82" t="s">
        <v>14842</v>
      </c>
      <c r="AQ769" s="76" t="s">
        <v>66</v>
      </c>
      <c r="AR769" s="2"/>
      <c r="AS769" s="3"/>
      <c r="AT769" s="3"/>
      <c r="AU769" s="3"/>
      <c r="AV769" s="3"/>
    </row>
    <row r="770" spans="1:48" ht="41.45" customHeight="1" x14ac:dyDescent="0.25">
      <c r="A770" s="62" t="s">
        <v>672</v>
      </c>
      <c r="C770" s="63"/>
      <c r="D770" s="63"/>
      <c r="E770" s="64"/>
      <c r="F770" s="66"/>
      <c r="G770" s="100" t="s">
        <v>12776</v>
      </c>
      <c r="H770" s="63"/>
      <c r="I770" s="67"/>
      <c r="J770" s="68"/>
      <c r="K770" s="68"/>
      <c r="L770" s="67" t="s">
        <v>16933</v>
      </c>
      <c r="M770" s="71"/>
      <c r="N770" s="72">
        <v>8966.3408203125</v>
      </c>
      <c r="O770" s="72">
        <v>5625.12646484375</v>
      </c>
      <c r="P770" s="73"/>
      <c r="Q770" s="74"/>
      <c r="R770" s="74"/>
      <c r="S770" s="84"/>
      <c r="T770" s="84"/>
      <c r="U770" s="84"/>
      <c r="V770" s="84"/>
      <c r="W770" s="50"/>
      <c r="X770" s="50"/>
      <c r="Y770" s="50"/>
      <c r="Z770" s="50"/>
      <c r="AA770" s="49"/>
      <c r="AB770" s="69">
        <v>770</v>
      </c>
      <c r="AC77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70" s="70"/>
      <c r="AE770" s="76">
        <v>84</v>
      </c>
      <c r="AF770" s="76">
        <v>93</v>
      </c>
      <c r="AG770" s="76">
        <v>1485</v>
      </c>
      <c r="AH770" s="76">
        <v>2046</v>
      </c>
      <c r="AI770" s="76"/>
      <c r="AJ770" s="76" t="s">
        <v>9194</v>
      </c>
      <c r="AK770" s="76" t="s">
        <v>10750</v>
      </c>
      <c r="AL770" s="76"/>
      <c r="AM770" s="76"/>
      <c r="AN770" s="78">
        <v>43714.849745370368</v>
      </c>
      <c r="AO770" s="76" t="s">
        <v>14075</v>
      </c>
      <c r="AP770" s="82" t="s">
        <v>14843</v>
      </c>
      <c r="AQ770" s="76" t="s">
        <v>66</v>
      </c>
      <c r="AR770" s="2"/>
      <c r="AS770" s="3"/>
      <c r="AT770" s="3"/>
      <c r="AU770" s="3"/>
      <c r="AV770" s="3"/>
    </row>
    <row r="771" spans="1:48" ht="41.45" customHeight="1" x14ac:dyDescent="0.25">
      <c r="A771" s="62" t="s">
        <v>673</v>
      </c>
      <c r="C771" s="63"/>
      <c r="D771" s="63"/>
      <c r="E771" s="64"/>
      <c r="F771" s="66"/>
      <c r="G771" s="100" t="s">
        <v>12777</v>
      </c>
      <c r="H771" s="63"/>
      <c r="I771" s="67"/>
      <c r="J771" s="68"/>
      <c r="K771" s="68"/>
      <c r="L771" s="67" t="s">
        <v>16934</v>
      </c>
      <c r="M771" s="71"/>
      <c r="N771" s="72">
        <v>2792.558349609375</v>
      </c>
      <c r="O771" s="72">
        <v>8875.2783203125</v>
      </c>
      <c r="P771" s="73"/>
      <c r="Q771" s="74"/>
      <c r="R771" s="74"/>
      <c r="S771" s="84"/>
      <c r="T771" s="84"/>
      <c r="U771" s="84"/>
      <c r="V771" s="84"/>
      <c r="W771" s="50"/>
      <c r="X771" s="50"/>
      <c r="Y771" s="50"/>
      <c r="Z771" s="50"/>
      <c r="AA771" s="49"/>
      <c r="AB771" s="69">
        <v>771</v>
      </c>
      <c r="AC77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71" s="70"/>
      <c r="AE771" s="76">
        <v>613</v>
      </c>
      <c r="AF771" s="76">
        <v>385</v>
      </c>
      <c r="AG771" s="76">
        <v>6957</v>
      </c>
      <c r="AH771" s="76">
        <v>0</v>
      </c>
      <c r="AI771" s="76"/>
      <c r="AJ771" s="76" t="s">
        <v>9195</v>
      </c>
      <c r="AK771" s="76"/>
      <c r="AL771" s="76"/>
      <c r="AM771" s="76"/>
      <c r="AN771" s="78">
        <v>44316.22550925926</v>
      </c>
      <c r="AO771" s="76" t="s">
        <v>14075</v>
      </c>
      <c r="AP771" s="82" t="s">
        <v>14844</v>
      </c>
      <c r="AQ771" s="76" t="s">
        <v>66</v>
      </c>
      <c r="AR771" s="2"/>
      <c r="AS771" s="3"/>
      <c r="AT771" s="3"/>
      <c r="AU771" s="3"/>
      <c r="AV771" s="3"/>
    </row>
    <row r="772" spans="1:48" ht="41.45" customHeight="1" x14ac:dyDescent="0.25">
      <c r="A772" s="62" t="s">
        <v>674</v>
      </c>
      <c r="C772" s="63"/>
      <c r="D772" s="63"/>
      <c r="E772" s="64"/>
      <c r="F772" s="66"/>
      <c r="G772" s="100" t="s">
        <v>12778</v>
      </c>
      <c r="H772" s="63"/>
      <c r="I772" s="67"/>
      <c r="J772" s="68"/>
      <c r="K772" s="68"/>
      <c r="L772" s="67" t="s">
        <v>16935</v>
      </c>
      <c r="M772" s="71"/>
      <c r="N772" s="72">
        <v>8091.51171875</v>
      </c>
      <c r="O772" s="72">
        <v>4235.19921875</v>
      </c>
      <c r="P772" s="73"/>
      <c r="Q772" s="74"/>
      <c r="R772" s="74"/>
      <c r="S772" s="84"/>
      <c r="T772" s="84"/>
      <c r="U772" s="84"/>
      <c r="V772" s="84"/>
      <c r="W772" s="50"/>
      <c r="X772" s="50"/>
      <c r="Y772" s="50"/>
      <c r="Z772" s="50"/>
      <c r="AA772" s="49"/>
      <c r="AB772" s="69">
        <v>772</v>
      </c>
      <c r="AC77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72" s="70"/>
      <c r="AE772" s="76">
        <v>65</v>
      </c>
      <c r="AF772" s="76">
        <v>38</v>
      </c>
      <c r="AG772" s="76">
        <v>7427</v>
      </c>
      <c r="AH772" s="76">
        <v>14553</v>
      </c>
      <c r="AI772" s="76"/>
      <c r="AJ772" s="76"/>
      <c r="AK772" s="76"/>
      <c r="AL772" s="76"/>
      <c r="AM772" s="76"/>
      <c r="AN772" s="78">
        <v>42559.576585648145</v>
      </c>
      <c r="AO772" s="76" t="s">
        <v>14075</v>
      </c>
      <c r="AP772" s="82" t="s">
        <v>14845</v>
      </c>
      <c r="AQ772" s="76" t="s">
        <v>66</v>
      </c>
      <c r="AR772" s="2"/>
      <c r="AS772" s="3"/>
      <c r="AT772" s="3"/>
      <c r="AU772" s="3"/>
      <c r="AV772" s="3"/>
    </row>
    <row r="773" spans="1:48" ht="41.45" customHeight="1" x14ac:dyDescent="0.25">
      <c r="A773" s="62" t="s">
        <v>675</v>
      </c>
      <c r="C773" s="63"/>
      <c r="D773" s="63"/>
      <c r="E773" s="64"/>
      <c r="F773" s="66"/>
      <c r="G773" s="100" t="s">
        <v>12779</v>
      </c>
      <c r="H773" s="63"/>
      <c r="I773" s="67"/>
      <c r="J773" s="68"/>
      <c r="K773" s="68"/>
      <c r="L773" s="67" t="s">
        <v>16936</v>
      </c>
      <c r="M773" s="71"/>
      <c r="N773" s="72">
        <v>8351.56640625</v>
      </c>
      <c r="O773" s="72">
        <v>5187.60595703125</v>
      </c>
      <c r="P773" s="73"/>
      <c r="Q773" s="74"/>
      <c r="R773" s="74"/>
      <c r="S773" s="84"/>
      <c r="T773" s="84"/>
      <c r="U773" s="84"/>
      <c r="V773" s="84"/>
      <c r="W773" s="50"/>
      <c r="X773" s="50"/>
      <c r="Y773" s="50"/>
      <c r="Z773" s="50"/>
      <c r="AA773" s="49"/>
      <c r="AB773" s="69">
        <v>773</v>
      </c>
      <c r="AC77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73" s="70"/>
      <c r="AE773" s="76">
        <v>1487</v>
      </c>
      <c r="AF773" s="76">
        <v>24807</v>
      </c>
      <c r="AG773" s="76">
        <v>178539</v>
      </c>
      <c r="AH773" s="76">
        <v>546</v>
      </c>
      <c r="AI773" s="76"/>
      <c r="AJ773" s="76" t="s">
        <v>9196</v>
      </c>
      <c r="AK773" s="76" t="s">
        <v>10751</v>
      </c>
      <c r="AL773" s="82" t="s">
        <v>11612</v>
      </c>
      <c r="AM773" s="76"/>
      <c r="AN773" s="78">
        <v>39877.125856481478</v>
      </c>
      <c r="AO773" s="76" t="s">
        <v>14075</v>
      </c>
      <c r="AP773" s="82" t="s">
        <v>14846</v>
      </c>
      <c r="AQ773" s="76" t="s">
        <v>66</v>
      </c>
      <c r="AR773" s="2"/>
      <c r="AS773" s="3"/>
      <c r="AT773" s="3"/>
      <c r="AU773" s="3"/>
      <c r="AV773" s="3"/>
    </row>
    <row r="774" spans="1:48" ht="41.45" customHeight="1" x14ac:dyDescent="0.25">
      <c r="A774" s="62" t="s">
        <v>676</v>
      </c>
      <c r="C774" s="63"/>
      <c r="D774" s="63"/>
      <c r="E774" s="64"/>
      <c r="F774" s="66"/>
      <c r="G774" s="100" t="s">
        <v>12780</v>
      </c>
      <c r="H774" s="63"/>
      <c r="I774" s="67"/>
      <c r="J774" s="68"/>
      <c r="K774" s="68"/>
      <c r="L774" s="67" t="s">
        <v>16937</v>
      </c>
      <c r="M774" s="71"/>
      <c r="N774" s="72">
        <v>5356.55224609375</v>
      </c>
      <c r="O774" s="72">
        <v>4213.9296875</v>
      </c>
      <c r="P774" s="73"/>
      <c r="Q774" s="74"/>
      <c r="R774" s="74"/>
      <c r="S774" s="84"/>
      <c r="T774" s="84"/>
      <c r="U774" s="84"/>
      <c r="V774" s="84"/>
      <c r="W774" s="50"/>
      <c r="X774" s="50"/>
      <c r="Y774" s="50"/>
      <c r="Z774" s="50"/>
      <c r="AA774" s="49"/>
      <c r="AB774" s="69">
        <v>774</v>
      </c>
      <c r="AC77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74" s="70"/>
      <c r="AE774" s="76">
        <v>386</v>
      </c>
      <c r="AF774" s="76">
        <v>73</v>
      </c>
      <c r="AG774" s="76">
        <v>6858</v>
      </c>
      <c r="AH774" s="76">
        <v>3989</v>
      </c>
      <c r="AI774" s="76"/>
      <c r="AJ774" s="76" t="s">
        <v>9197</v>
      </c>
      <c r="AK774" s="76" t="s">
        <v>10752</v>
      </c>
      <c r="AL774" s="76"/>
      <c r="AM774" s="76"/>
      <c r="AN774" s="78">
        <v>40134.532199074078</v>
      </c>
      <c r="AO774" s="76" t="s">
        <v>14075</v>
      </c>
      <c r="AP774" s="82" t="s">
        <v>14847</v>
      </c>
      <c r="AQ774" s="76" t="s">
        <v>66</v>
      </c>
      <c r="AR774" s="2"/>
      <c r="AS774" s="3"/>
      <c r="AT774" s="3"/>
      <c r="AU774" s="3"/>
      <c r="AV774" s="3"/>
    </row>
    <row r="775" spans="1:48" ht="41.45" customHeight="1" x14ac:dyDescent="0.25">
      <c r="A775" s="62" t="s">
        <v>1927</v>
      </c>
      <c r="C775" s="63"/>
      <c r="D775" s="63"/>
      <c r="E775" s="64"/>
      <c r="F775" s="66"/>
      <c r="G775" s="100" t="s">
        <v>12781</v>
      </c>
      <c r="H775" s="63"/>
      <c r="I775" s="67"/>
      <c r="J775" s="68"/>
      <c r="K775" s="68"/>
      <c r="L775" s="67" t="s">
        <v>16938</v>
      </c>
      <c r="M775" s="71"/>
      <c r="N775" s="72">
        <v>2673.31396484375</v>
      </c>
      <c r="O775" s="72">
        <v>3703.74169921875</v>
      </c>
      <c r="P775" s="73"/>
      <c r="Q775" s="74"/>
      <c r="R775" s="74"/>
      <c r="S775" s="84"/>
      <c r="T775" s="84"/>
      <c r="U775" s="84"/>
      <c r="V775" s="84"/>
      <c r="W775" s="50"/>
      <c r="X775" s="50"/>
      <c r="Y775" s="50"/>
      <c r="Z775" s="50"/>
      <c r="AA775" s="49"/>
      <c r="AB775" s="69">
        <v>775</v>
      </c>
      <c r="AC77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75" s="70"/>
      <c r="AE775" s="76">
        <v>2985</v>
      </c>
      <c r="AF775" s="76">
        <v>11539</v>
      </c>
      <c r="AG775" s="76">
        <v>104791</v>
      </c>
      <c r="AH775" s="76">
        <v>22064</v>
      </c>
      <c r="AI775" s="76"/>
      <c r="AJ775" s="76" t="s">
        <v>9198</v>
      </c>
      <c r="AK775" s="76" t="s">
        <v>10753</v>
      </c>
      <c r="AL775" s="82" t="s">
        <v>11613</v>
      </c>
      <c r="AM775" s="76"/>
      <c r="AN775" s="78">
        <v>39945.93178240741</v>
      </c>
      <c r="AO775" s="76" t="s">
        <v>14075</v>
      </c>
      <c r="AP775" s="82" t="s">
        <v>14848</v>
      </c>
      <c r="AQ775" s="76" t="s">
        <v>65</v>
      </c>
      <c r="AR775" s="2"/>
      <c r="AS775" s="3"/>
      <c r="AT775" s="3"/>
      <c r="AU775" s="3"/>
      <c r="AV775" s="3"/>
    </row>
    <row r="776" spans="1:48" ht="41.45" customHeight="1" x14ac:dyDescent="0.25">
      <c r="A776" s="62" t="s">
        <v>677</v>
      </c>
      <c r="C776" s="63"/>
      <c r="D776" s="63"/>
      <c r="E776" s="64"/>
      <c r="F776" s="66"/>
      <c r="G776" s="100" t="s">
        <v>12782</v>
      </c>
      <c r="H776" s="63"/>
      <c r="I776" s="67"/>
      <c r="J776" s="68"/>
      <c r="K776" s="68"/>
      <c r="L776" s="67" t="s">
        <v>16939</v>
      </c>
      <c r="M776" s="71"/>
      <c r="N776" s="72">
        <v>7978.36376953125</v>
      </c>
      <c r="O776" s="72">
        <v>6760.419921875</v>
      </c>
      <c r="P776" s="73"/>
      <c r="Q776" s="74"/>
      <c r="R776" s="74"/>
      <c r="S776" s="84"/>
      <c r="T776" s="84"/>
      <c r="U776" s="84"/>
      <c r="V776" s="84"/>
      <c r="W776" s="50"/>
      <c r="X776" s="50"/>
      <c r="Y776" s="50"/>
      <c r="Z776" s="50"/>
      <c r="AA776" s="49"/>
      <c r="AB776" s="69">
        <v>776</v>
      </c>
      <c r="AC77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76" s="70"/>
      <c r="AE776" s="76">
        <v>905</v>
      </c>
      <c r="AF776" s="76">
        <v>1886</v>
      </c>
      <c r="AG776" s="76">
        <v>31758</v>
      </c>
      <c r="AH776" s="76">
        <v>59132</v>
      </c>
      <c r="AI776" s="76"/>
      <c r="AJ776" s="76" t="s">
        <v>9199</v>
      </c>
      <c r="AK776" s="76" t="s">
        <v>10578</v>
      </c>
      <c r="AL776" s="76"/>
      <c r="AM776" s="76"/>
      <c r="AN776" s="78">
        <v>42123.008206018516</v>
      </c>
      <c r="AO776" s="76" t="s">
        <v>14075</v>
      </c>
      <c r="AP776" s="82" t="s">
        <v>14849</v>
      </c>
      <c r="AQ776" s="76" t="s">
        <v>66</v>
      </c>
      <c r="AR776" s="2"/>
      <c r="AS776" s="3"/>
      <c r="AT776" s="3"/>
      <c r="AU776" s="3"/>
      <c r="AV776" s="3"/>
    </row>
    <row r="777" spans="1:48" ht="41.45" customHeight="1" x14ac:dyDescent="0.25">
      <c r="A777" s="62" t="s">
        <v>678</v>
      </c>
      <c r="C777" s="63"/>
      <c r="D777" s="63"/>
      <c r="E777" s="64"/>
      <c r="F777" s="66"/>
      <c r="G777" s="100" t="s">
        <v>12783</v>
      </c>
      <c r="H777" s="63"/>
      <c r="I777" s="67"/>
      <c r="J777" s="68"/>
      <c r="K777" s="68"/>
      <c r="L777" s="67" t="s">
        <v>16940</v>
      </c>
      <c r="M777" s="71"/>
      <c r="N777" s="72">
        <v>2999.6533203125</v>
      </c>
      <c r="O777" s="72">
        <v>8083.7216796875</v>
      </c>
      <c r="P777" s="73"/>
      <c r="Q777" s="74"/>
      <c r="R777" s="74"/>
      <c r="S777" s="84"/>
      <c r="T777" s="84"/>
      <c r="U777" s="84"/>
      <c r="V777" s="84"/>
      <c r="W777" s="50"/>
      <c r="X777" s="50"/>
      <c r="Y777" s="50"/>
      <c r="Z777" s="50"/>
      <c r="AA777" s="49"/>
      <c r="AB777" s="69">
        <v>777</v>
      </c>
      <c r="AC77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77" s="70"/>
      <c r="AE777" s="76">
        <v>1202</v>
      </c>
      <c r="AF777" s="76">
        <v>1165</v>
      </c>
      <c r="AG777" s="76">
        <v>42444</v>
      </c>
      <c r="AH777" s="76">
        <v>47391</v>
      </c>
      <c r="AI777" s="76"/>
      <c r="AJ777" s="76" t="s">
        <v>9200</v>
      </c>
      <c r="AK777" s="76" t="s">
        <v>10754</v>
      </c>
      <c r="AL777" s="76"/>
      <c r="AM777" s="76"/>
      <c r="AN777" s="78">
        <v>43661.083078703705</v>
      </c>
      <c r="AO777" s="76" t="s">
        <v>14075</v>
      </c>
      <c r="AP777" s="82" t="s">
        <v>14850</v>
      </c>
      <c r="AQ777" s="76" t="s">
        <v>66</v>
      </c>
      <c r="AR777" s="2"/>
      <c r="AS777" s="3"/>
      <c r="AT777" s="3"/>
      <c r="AU777" s="3"/>
      <c r="AV777" s="3"/>
    </row>
    <row r="778" spans="1:48" ht="41.45" customHeight="1" x14ac:dyDescent="0.25">
      <c r="A778" s="62" t="s">
        <v>1928</v>
      </c>
      <c r="C778" s="63"/>
      <c r="D778" s="63"/>
      <c r="E778" s="64"/>
      <c r="F778" s="66"/>
      <c r="G778" s="100" t="s">
        <v>12784</v>
      </c>
      <c r="H778" s="63"/>
      <c r="I778" s="67"/>
      <c r="J778" s="68"/>
      <c r="K778" s="68"/>
      <c r="L778" s="67" t="s">
        <v>16941</v>
      </c>
      <c r="M778" s="71"/>
      <c r="N778" s="72">
        <v>5941.767578125</v>
      </c>
      <c r="O778" s="72">
        <v>9269.5849609375</v>
      </c>
      <c r="P778" s="73"/>
      <c r="Q778" s="74"/>
      <c r="R778" s="74"/>
      <c r="S778" s="84"/>
      <c r="T778" s="84"/>
      <c r="U778" s="84"/>
      <c r="V778" s="84"/>
      <c r="W778" s="50"/>
      <c r="X778" s="50"/>
      <c r="Y778" s="50"/>
      <c r="Z778" s="50"/>
      <c r="AA778" s="49"/>
      <c r="AB778" s="69">
        <v>778</v>
      </c>
      <c r="AC77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78" s="70"/>
      <c r="AE778" s="76">
        <v>518</v>
      </c>
      <c r="AF778" s="76">
        <v>14219</v>
      </c>
      <c r="AG778" s="76">
        <v>18975</v>
      </c>
      <c r="AH778" s="76">
        <v>2150</v>
      </c>
      <c r="AI778" s="76"/>
      <c r="AJ778" s="76" t="s">
        <v>9201</v>
      </c>
      <c r="AK778" s="76" t="s">
        <v>10755</v>
      </c>
      <c r="AL778" s="76"/>
      <c r="AM778" s="76"/>
      <c r="AN778" s="78">
        <v>41207.012048611112</v>
      </c>
      <c r="AO778" s="76" t="s">
        <v>14075</v>
      </c>
      <c r="AP778" s="82" t="s">
        <v>14851</v>
      </c>
      <c r="AQ778" s="76" t="s">
        <v>65</v>
      </c>
      <c r="AR778" s="2"/>
      <c r="AS778" s="3"/>
      <c r="AT778" s="3"/>
      <c r="AU778" s="3"/>
      <c r="AV778" s="3"/>
    </row>
    <row r="779" spans="1:48" ht="41.45" customHeight="1" x14ac:dyDescent="0.25">
      <c r="A779" s="62" t="s">
        <v>679</v>
      </c>
      <c r="C779" s="63"/>
      <c r="D779" s="63"/>
      <c r="E779" s="64"/>
      <c r="F779" s="66"/>
      <c r="G779" s="100" t="s">
        <v>12785</v>
      </c>
      <c r="H779" s="63"/>
      <c r="I779" s="67"/>
      <c r="J779" s="68"/>
      <c r="K779" s="68"/>
      <c r="L779" s="67" t="s">
        <v>16942</v>
      </c>
      <c r="M779" s="71"/>
      <c r="N779" s="72">
        <v>3434.453857421875</v>
      </c>
      <c r="O779" s="72">
        <v>1138.88427734375</v>
      </c>
      <c r="P779" s="73"/>
      <c r="Q779" s="74"/>
      <c r="R779" s="74"/>
      <c r="S779" s="84"/>
      <c r="T779" s="84"/>
      <c r="U779" s="84"/>
      <c r="V779" s="84"/>
      <c r="W779" s="50"/>
      <c r="X779" s="50"/>
      <c r="Y779" s="50"/>
      <c r="Z779" s="50"/>
      <c r="AA779" s="49"/>
      <c r="AB779" s="69">
        <v>779</v>
      </c>
      <c r="AC77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79" s="70"/>
      <c r="AE779" s="76">
        <v>1530</v>
      </c>
      <c r="AF779" s="76">
        <v>27</v>
      </c>
      <c r="AG779" s="76">
        <v>3975</v>
      </c>
      <c r="AH779" s="76">
        <v>645</v>
      </c>
      <c r="AI779" s="76"/>
      <c r="AJ779" s="76"/>
      <c r="AK779" s="76"/>
      <c r="AL779" s="76"/>
      <c r="AM779" s="76"/>
      <c r="AN779" s="78">
        <v>44414.828217592592</v>
      </c>
      <c r="AO779" s="76" t="s">
        <v>14075</v>
      </c>
      <c r="AP779" s="82" t="s">
        <v>14852</v>
      </c>
      <c r="AQ779" s="76" t="s">
        <v>66</v>
      </c>
      <c r="AR779" s="2"/>
      <c r="AS779" s="3"/>
      <c r="AT779" s="3"/>
      <c r="AU779" s="3"/>
      <c r="AV779" s="3"/>
    </row>
    <row r="780" spans="1:48" ht="41.45" customHeight="1" x14ac:dyDescent="0.25">
      <c r="A780" s="62" t="s">
        <v>680</v>
      </c>
      <c r="C780" s="63"/>
      <c r="D780" s="63"/>
      <c r="E780" s="64"/>
      <c r="F780" s="66"/>
      <c r="G780" s="100" t="s">
        <v>12786</v>
      </c>
      <c r="H780" s="63"/>
      <c r="I780" s="67"/>
      <c r="J780" s="68"/>
      <c r="K780" s="68"/>
      <c r="L780" s="67" t="s">
        <v>16943</v>
      </c>
      <c r="M780" s="71"/>
      <c r="N780" s="72">
        <v>7993.7900390625</v>
      </c>
      <c r="O780" s="72">
        <v>3173.538818359375</v>
      </c>
      <c r="P780" s="73"/>
      <c r="Q780" s="74"/>
      <c r="R780" s="74"/>
      <c r="S780" s="84"/>
      <c r="T780" s="84"/>
      <c r="U780" s="84"/>
      <c r="V780" s="84"/>
      <c r="W780" s="50"/>
      <c r="X780" s="50"/>
      <c r="Y780" s="50"/>
      <c r="Z780" s="50"/>
      <c r="AA780" s="49"/>
      <c r="AB780" s="69">
        <v>780</v>
      </c>
      <c r="AC78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80" s="70"/>
      <c r="AE780" s="76">
        <v>758</v>
      </c>
      <c r="AF780" s="76">
        <v>262</v>
      </c>
      <c r="AG780" s="76">
        <v>20564</v>
      </c>
      <c r="AH780" s="76">
        <v>28681</v>
      </c>
      <c r="AI780" s="76"/>
      <c r="AJ780" s="76" t="s">
        <v>9202</v>
      </c>
      <c r="AK780" s="76"/>
      <c r="AL780" s="76"/>
      <c r="AM780" s="76"/>
      <c r="AN780" s="78">
        <v>43643.546365740738</v>
      </c>
      <c r="AO780" s="76" t="s">
        <v>14075</v>
      </c>
      <c r="AP780" s="82" t="s">
        <v>14853</v>
      </c>
      <c r="AQ780" s="76" t="s">
        <v>66</v>
      </c>
      <c r="AR780" s="2"/>
      <c r="AS780" s="3"/>
      <c r="AT780" s="3"/>
      <c r="AU780" s="3"/>
      <c r="AV780" s="3"/>
    </row>
    <row r="781" spans="1:48" ht="41.45" customHeight="1" x14ac:dyDescent="0.25">
      <c r="A781" s="62" t="s">
        <v>681</v>
      </c>
      <c r="C781" s="63"/>
      <c r="D781" s="63"/>
      <c r="E781" s="64"/>
      <c r="F781" s="66"/>
      <c r="G781" s="100" t="s">
        <v>12787</v>
      </c>
      <c r="H781" s="63"/>
      <c r="I781" s="67"/>
      <c r="J781" s="68"/>
      <c r="K781" s="68"/>
      <c r="L781" s="67" t="s">
        <v>16944</v>
      </c>
      <c r="M781" s="71"/>
      <c r="N781" s="72">
        <v>2072.111572265625</v>
      </c>
      <c r="O781" s="72">
        <v>4926.611328125</v>
      </c>
      <c r="P781" s="73"/>
      <c r="Q781" s="74"/>
      <c r="R781" s="74"/>
      <c r="S781" s="84"/>
      <c r="T781" s="84"/>
      <c r="U781" s="84"/>
      <c r="V781" s="84"/>
      <c r="W781" s="50"/>
      <c r="X781" s="50"/>
      <c r="Y781" s="50"/>
      <c r="Z781" s="50"/>
      <c r="AA781" s="49"/>
      <c r="AB781" s="69">
        <v>781</v>
      </c>
      <c r="AC78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81" s="70"/>
      <c r="AE781" s="76">
        <v>517</v>
      </c>
      <c r="AF781" s="76">
        <v>209</v>
      </c>
      <c r="AG781" s="76">
        <v>4483</v>
      </c>
      <c r="AH781" s="76">
        <v>5994</v>
      </c>
      <c r="AI781" s="76"/>
      <c r="AJ781" s="76" t="s">
        <v>9203</v>
      </c>
      <c r="AK781" s="76" t="s">
        <v>10756</v>
      </c>
      <c r="AL781" s="76"/>
      <c r="AM781" s="76"/>
      <c r="AN781" s="78">
        <v>42426.972662037035</v>
      </c>
      <c r="AO781" s="76" t="s">
        <v>14075</v>
      </c>
      <c r="AP781" s="82" t="s">
        <v>14854</v>
      </c>
      <c r="AQ781" s="76" t="s">
        <v>66</v>
      </c>
      <c r="AR781" s="2"/>
      <c r="AS781" s="3"/>
      <c r="AT781" s="3"/>
      <c r="AU781" s="3"/>
      <c r="AV781" s="3"/>
    </row>
    <row r="782" spans="1:48" ht="41.45" customHeight="1" x14ac:dyDescent="0.25">
      <c r="A782" s="62" t="s">
        <v>682</v>
      </c>
      <c r="C782" s="63"/>
      <c r="D782" s="63"/>
      <c r="E782" s="64"/>
      <c r="F782" s="66"/>
      <c r="G782" s="100" t="s">
        <v>12788</v>
      </c>
      <c r="H782" s="63"/>
      <c r="I782" s="67"/>
      <c r="J782" s="68"/>
      <c r="K782" s="68"/>
      <c r="L782" s="67" t="s">
        <v>16945</v>
      </c>
      <c r="M782" s="71"/>
      <c r="N782" s="72">
        <v>2113.247314453125</v>
      </c>
      <c r="O782" s="72">
        <v>3088.833740234375</v>
      </c>
      <c r="P782" s="73"/>
      <c r="Q782" s="74"/>
      <c r="R782" s="74"/>
      <c r="S782" s="84"/>
      <c r="T782" s="84"/>
      <c r="U782" s="84"/>
      <c r="V782" s="84"/>
      <c r="W782" s="50"/>
      <c r="X782" s="50"/>
      <c r="Y782" s="50"/>
      <c r="Z782" s="50"/>
      <c r="AA782" s="49"/>
      <c r="AB782" s="69">
        <v>782</v>
      </c>
      <c r="AC78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82" s="70"/>
      <c r="AE782" s="76">
        <v>9595</v>
      </c>
      <c r="AF782" s="76">
        <v>34517</v>
      </c>
      <c r="AG782" s="76">
        <v>10111</v>
      </c>
      <c r="AH782" s="76">
        <v>102899</v>
      </c>
      <c r="AI782" s="76"/>
      <c r="AJ782" s="76" t="s">
        <v>9204</v>
      </c>
      <c r="AK782" s="76"/>
      <c r="AL782" s="82" t="s">
        <v>11614</v>
      </c>
      <c r="AM782" s="76"/>
      <c r="AN782" s="78">
        <v>40628.624479166669</v>
      </c>
      <c r="AO782" s="76" t="s">
        <v>14075</v>
      </c>
      <c r="AP782" s="82" t="s">
        <v>14855</v>
      </c>
      <c r="AQ782" s="76" t="s">
        <v>66</v>
      </c>
      <c r="AR782" s="2"/>
      <c r="AS782" s="3"/>
      <c r="AT782" s="3"/>
      <c r="AU782" s="3"/>
      <c r="AV782" s="3"/>
    </row>
    <row r="783" spans="1:48" ht="41.45" customHeight="1" x14ac:dyDescent="0.25">
      <c r="A783" s="62" t="s">
        <v>683</v>
      </c>
      <c r="C783" s="63"/>
      <c r="D783" s="63"/>
      <c r="E783" s="64"/>
      <c r="F783" s="66"/>
      <c r="G783" s="100" t="s">
        <v>12789</v>
      </c>
      <c r="H783" s="63"/>
      <c r="I783" s="67"/>
      <c r="J783" s="68"/>
      <c r="K783" s="68"/>
      <c r="L783" s="67" t="s">
        <v>16946</v>
      </c>
      <c r="M783" s="71"/>
      <c r="N783" s="72">
        <v>3913.8291015625</v>
      </c>
      <c r="O783" s="72">
        <v>3385.541259765625</v>
      </c>
      <c r="P783" s="73"/>
      <c r="Q783" s="74"/>
      <c r="R783" s="74"/>
      <c r="S783" s="84"/>
      <c r="T783" s="84"/>
      <c r="U783" s="84"/>
      <c r="V783" s="84"/>
      <c r="W783" s="50"/>
      <c r="X783" s="50"/>
      <c r="Y783" s="50"/>
      <c r="Z783" s="50"/>
      <c r="AA783" s="49"/>
      <c r="AB783" s="69">
        <v>783</v>
      </c>
      <c r="AC78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83" s="70"/>
      <c r="AE783" s="76">
        <v>261</v>
      </c>
      <c r="AF783" s="76">
        <v>53</v>
      </c>
      <c r="AG783" s="76">
        <v>523</v>
      </c>
      <c r="AH783" s="76">
        <v>4820</v>
      </c>
      <c r="AI783" s="76"/>
      <c r="AJ783" s="76" t="s">
        <v>9205</v>
      </c>
      <c r="AK783" s="76"/>
      <c r="AL783" s="76"/>
      <c r="AM783" s="76"/>
      <c r="AN783" s="78">
        <v>44102.861493055556</v>
      </c>
      <c r="AO783" s="76" t="s">
        <v>14075</v>
      </c>
      <c r="AP783" s="82" t="s">
        <v>14856</v>
      </c>
      <c r="AQ783" s="76" t="s">
        <v>66</v>
      </c>
      <c r="AR783" s="2"/>
      <c r="AS783" s="3"/>
      <c r="AT783" s="3"/>
      <c r="AU783" s="3"/>
      <c r="AV783" s="3"/>
    </row>
    <row r="784" spans="1:48" ht="41.45" customHeight="1" x14ac:dyDescent="0.25">
      <c r="A784" s="62" t="s">
        <v>685</v>
      </c>
      <c r="C784" s="63"/>
      <c r="D784" s="63"/>
      <c r="E784" s="64"/>
      <c r="F784" s="66"/>
      <c r="G784" s="100" t="s">
        <v>12790</v>
      </c>
      <c r="H784" s="63"/>
      <c r="I784" s="67"/>
      <c r="J784" s="68"/>
      <c r="K784" s="68"/>
      <c r="L784" s="67" t="s">
        <v>16947</v>
      </c>
      <c r="M784" s="71"/>
      <c r="N784" s="72">
        <v>2217.86328125</v>
      </c>
      <c r="O784" s="72">
        <v>3418.24658203125</v>
      </c>
      <c r="P784" s="73"/>
      <c r="Q784" s="74"/>
      <c r="R784" s="74"/>
      <c r="S784" s="84"/>
      <c r="T784" s="84"/>
      <c r="U784" s="84"/>
      <c r="V784" s="84"/>
      <c r="W784" s="50"/>
      <c r="X784" s="50"/>
      <c r="Y784" s="50"/>
      <c r="Z784" s="50"/>
      <c r="AA784" s="49"/>
      <c r="AB784" s="69">
        <v>784</v>
      </c>
      <c r="AC78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84" s="70"/>
      <c r="AE784" s="76">
        <v>76</v>
      </c>
      <c r="AF784" s="76">
        <v>46</v>
      </c>
      <c r="AG784" s="76">
        <v>9687</v>
      </c>
      <c r="AH784" s="76">
        <v>13656</v>
      </c>
      <c r="AI784" s="76"/>
      <c r="AJ784" s="76" t="s">
        <v>9206</v>
      </c>
      <c r="AK784" s="76"/>
      <c r="AL784" s="76"/>
      <c r="AM784" s="76"/>
      <c r="AN784" s="78">
        <v>43642.269583333335</v>
      </c>
      <c r="AO784" s="76" t="s">
        <v>14075</v>
      </c>
      <c r="AP784" s="82" t="s">
        <v>14857</v>
      </c>
      <c r="AQ784" s="76" t="s">
        <v>66</v>
      </c>
      <c r="AR784" s="2"/>
      <c r="AS784" s="3"/>
      <c r="AT784" s="3"/>
      <c r="AU784" s="3"/>
      <c r="AV784" s="3"/>
    </row>
    <row r="785" spans="1:48" ht="41.45" customHeight="1" x14ac:dyDescent="0.25">
      <c r="A785" s="62" t="s">
        <v>686</v>
      </c>
      <c r="C785" s="63"/>
      <c r="D785" s="63"/>
      <c r="E785" s="64"/>
      <c r="F785" s="66"/>
      <c r="G785" s="100" t="s">
        <v>12791</v>
      </c>
      <c r="H785" s="63"/>
      <c r="I785" s="67"/>
      <c r="J785" s="68"/>
      <c r="K785" s="68"/>
      <c r="L785" s="67" t="s">
        <v>16948</v>
      </c>
      <c r="M785" s="71"/>
      <c r="N785" s="72">
        <v>7574.0830078125</v>
      </c>
      <c r="O785" s="72">
        <v>4099.22900390625</v>
      </c>
      <c r="P785" s="73"/>
      <c r="Q785" s="74"/>
      <c r="R785" s="74"/>
      <c r="S785" s="84"/>
      <c r="T785" s="84"/>
      <c r="U785" s="84"/>
      <c r="V785" s="84"/>
      <c r="W785" s="50"/>
      <c r="X785" s="50"/>
      <c r="Y785" s="50"/>
      <c r="Z785" s="50"/>
      <c r="AA785" s="49"/>
      <c r="AB785" s="69">
        <v>785</v>
      </c>
      <c r="AC78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85" s="70"/>
      <c r="AE785" s="76">
        <v>940</v>
      </c>
      <c r="AF785" s="76">
        <v>1108</v>
      </c>
      <c r="AG785" s="76">
        <v>19053</v>
      </c>
      <c r="AH785" s="76">
        <v>20272</v>
      </c>
      <c r="AI785" s="76"/>
      <c r="AJ785" s="76" t="s">
        <v>9207</v>
      </c>
      <c r="AK785" s="76" t="s">
        <v>10757</v>
      </c>
      <c r="AL785" s="82" t="s">
        <v>11615</v>
      </c>
      <c r="AM785" s="76"/>
      <c r="AN785" s="78">
        <v>40022.202106481483</v>
      </c>
      <c r="AO785" s="76" t="s">
        <v>14075</v>
      </c>
      <c r="AP785" s="82" t="s">
        <v>14858</v>
      </c>
      <c r="AQ785" s="76" t="s">
        <v>66</v>
      </c>
      <c r="AR785" s="2"/>
      <c r="AS785" s="3"/>
      <c r="AT785" s="3"/>
      <c r="AU785" s="3"/>
      <c r="AV785" s="3"/>
    </row>
    <row r="786" spans="1:48" ht="41.45" customHeight="1" x14ac:dyDescent="0.25">
      <c r="A786" s="62" t="s">
        <v>1929</v>
      </c>
      <c r="C786" s="63"/>
      <c r="D786" s="63"/>
      <c r="E786" s="64"/>
      <c r="F786" s="66"/>
      <c r="G786" s="100" t="s">
        <v>12792</v>
      </c>
      <c r="H786" s="63"/>
      <c r="I786" s="67"/>
      <c r="J786" s="68"/>
      <c r="K786" s="68"/>
      <c r="L786" s="67" t="s">
        <v>16949</v>
      </c>
      <c r="M786" s="71"/>
      <c r="N786" s="72">
        <v>9196.5234375</v>
      </c>
      <c r="O786" s="72">
        <v>5824.05712890625</v>
      </c>
      <c r="P786" s="73"/>
      <c r="Q786" s="74"/>
      <c r="R786" s="74"/>
      <c r="S786" s="84"/>
      <c r="T786" s="84"/>
      <c r="U786" s="84"/>
      <c r="V786" s="84"/>
      <c r="W786" s="50"/>
      <c r="X786" s="50"/>
      <c r="Y786" s="50"/>
      <c r="Z786" s="50"/>
      <c r="AA786" s="49"/>
      <c r="AB786" s="69">
        <v>786</v>
      </c>
      <c r="AC78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86" s="70"/>
      <c r="AE786" s="76">
        <v>255</v>
      </c>
      <c r="AF786" s="76">
        <v>2945</v>
      </c>
      <c r="AG786" s="76">
        <v>1695</v>
      </c>
      <c r="AH786" s="76">
        <v>1807</v>
      </c>
      <c r="AI786" s="76"/>
      <c r="AJ786" s="76" t="s">
        <v>9208</v>
      </c>
      <c r="AK786" s="76"/>
      <c r="AL786" s="76"/>
      <c r="AM786" s="76"/>
      <c r="AN786" s="78">
        <v>41626.275983796295</v>
      </c>
      <c r="AO786" s="76" t="s">
        <v>14075</v>
      </c>
      <c r="AP786" s="82" t="s">
        <v>14859</v>
      </c>
      <c r="AQ786" s="76" t="s">
        <v>65</v>
      </c>
      <c r="AR786" s="2"/>
      <c r="AS786" s="3"/>
      <c r="AT786" s="3"/>
      <c r="AU786" s="3"/>
      <c r="AV786" s="3"/>
    </row>
    <row r="787" spans="1:48" ht="41.45" customHeight="1" x14ac:dyDescent="0.25">
      <c r="A787" s="62" t="s">
        <v>687</v>
      </c>
      <c r="C787" s="63"/>
      <c r="D787" s="63"/>
      <c r="E787" s="64"/>
      <c r="F787" s="66"/>
      <c r="G787" s="100" t="s">
        <v>12793</v>
      </c>
      <c r="H787" s="63"/>
      <c r="I787" s="67"/>
      <c r="J787" s="68"/>
      <c r="K787" s="68"/>
      <c r="L787" s="67" t="s">
        <v>16950</v>
      </c>
      <c r="M787" s="71"/>
      <c r="N787" s="72">
        <v>6568.3583984375</v>
      </c>
      <c r="O787" s="72">
        <v>4364.23828125</v>
      </c>
      <c r="P787" s="73"/>
      <c r="Q787" s="74"/>
      <c r="R787" s="74"/>
      <c r="S787" s="84"/>
      <c r="T787" s="84"/>
      <c r="U787" s="84"/>
      <c r="V787" s="84"/>
      <c r="W787" s="50"/>
      <c r="X787" s="50"/>
      <c r="Y787" s="50"/>
      <c r="Z787" s="50"/>
      <c r="AA787" s="49"/>
      <c r="AB787" s="69">
        <v>787</v>
      </c>
      <c r="AC78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87" s="70"/>
      <c r="AE787" s="76">
        <v>46</v>
      </c>
      <c r="AF787" s="76">
        <v>1</v>
      </c>
      <c r="AG787" s="76">
        <v>27</v>
      </c>
      <c r="AH787" s="76">
        <v>161</v>
      </c>
      <c r="AI787" s="76"/>
      <c r="AJ787" s="76" t="s">
        <v>9209</v>
      </c>
      <c r="AK787" s="76"/>
      <c r="AL787" s="76"/>
      <c r="AM787" s="76"/>
      <c r="AN787" s="78">
        <v>44497.893541666665</v>
      </c>
      <c r="AO787" s="76" t="s">
        <v>14075</v>
      </c>
      <c r="AP787" s="82" t="s">
        <v>14860</v>
      </c>
      <c r="AQ787" s="76" t="s">
        <v>66</v>
      </c>
      <c r="AR787" s="2"/>
      <c r="AS787" s="3"/>
      <c r="AT787" s="3"/>
      <c r="AU787" s="3"/>
      <c r="AV787" s="3"/>
    </row>
    <row r="788" spans="1:48" ht="41.45" customHeight="1" x14ac:dyDescent="0.25">
      <c r="A788" s="62" t="s">
        <v>1930</v>
      </c>
      <c r="C788" s="63"/>
      <c r="D788" s="63"/>
      <c r="E788" s="64"/>
      <c r="F788" s="66"/>
      <c r="G788" s="100" t="s">
        <v>12794</v>
      </c>
      <c r="H788" s="63"/>
      <c r="I788" s="67"/>
      <c r="J788" s="68"/>
      <c r="K788" s="68"/>
      <c r="L788" s="67" t="s">
        <v>16951</v>
      </c>
      <c r="M788" s="71"/>
      <c r="N788" s="72">
        <v>8135.6162109375</v>
      </c>
      <c r="O788" s="72">
        <v>2117.1494140625</v>
      </c>
      <c r="P788" s="73"/>
      <c r="Q788" s="74"/>
      <c r="R788" s="74"/>
      <c r="S788" s="84"/>
      <c r="T788" s="84"/>
      <c r="U788" s="84"/>
      <c r="V788" s="84"/>
      <c r="W788" s="50"/>
      <c r="X788" s="50"/>
      <c r="Y788" s="50"/>
      <c r="Z788" s="50"/>
      <c r="AA788" s="49"/>
      <c r="AB788" s="69">
        <v>788</v>
      </c>
      <c r="AC78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88" s="70"/>
      <c r="AE788" s="76">
        <v>1962</v>
      </c>
      <c r="AF788" s="76">
        <v>352757</v>
      </c>
      <c r="AG788" s="76">
        <v>24825</v>
      </c>
      <c r="AH788" s="76">
        <v>53887</v>
      </c>
      <c r="AI788" s="76"/>
      <c r="AJ788" s="82" t="s">
        <v>9210</v>
      </c>
      <c r="AK788" s="76" t="s">
        <v>10758</v>
      </c>
      <c r="AL788" s="82" t="s">
        <v>11616</v>
      </c>
      <c r="AM788" s="76"/>
      <c r="AN788" s="78">
        <v>40737.079398148147</v>
      </c>
      <c r="AO788" s="76" t="s">
        <v>14075</v>
      </c>
      <c r="AP788" s="82" t="s">
        <v>14861</v>
      </c>
      <c r="AQ788" s="76" t="s">
        <v>65</v>
      </c>
      <c r="AR788" s="2"/>
      <c r="AS788" s="3"/>
      <c r="AT788" s="3"/>
      <c r="AU788" s="3"/>
      <c r="AV788" s="3"/>
    </row>
    <row r="789" spans="1:48" ht="41.45" customHeight="1" x14ac:dyDescent="0.25">
      <c r="A789" s="62" t="s">
        <v>688</v>
      </c>
      <c r="C789" s="63"/>
      <c r="D789" s="63"/>
      <c r="E789" s="64"/>
      <c r="F789" s="66"/>
      <c r="G789" s="100" t="s">
        <v>12795</v>
      </c>
      <c r="H789" s="63"/>
      <c r="I789" s="67"/>
      <c r="J789" s="68"/>
      <c r="K789" s="68"/>
      <c r="L789" s="67" t="s">
        <v>16952</v>
      </c>
      <c r="M789" s="71"/>
      <c r="N789" s="72">
        <v>9270.3388671875</v>
      </c>
      <c r="O789" s="72">
        <v>3963.87939453125</v>
      </c>
      <c r="P789" s="73"/>
      <c r="Q789" s="74"/>
      <c r="R789" s="74"/>
      <c r="S789" s="84"/>
      <c r="T789" s="84"/>
      <c r="U789" s="84"/>
      <c r="V789" s="84"/>
      <c r="W789" s="50"/>
      <c r="X789" s="50"/>
      <c r="Y789" s="50"/>
      <c r="Z789" s="50"/>
      <c r="AA789" s="49"/>
      <c r="AB789" s="69">
        <v>789</v>
      </c>
      <c r="AC78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89" s="70"/>
      <c r="AE789" s="76">
        <v>917</v>
      </c>
      <c r="AF789" s="76">
        <v>118</v>
      </c>
      <c r="AG789" s="76">
        <v>4044</v>
      </c>
      <c r="AH789" s="76">
        <v>11356</v>
      </c>
      <c r="AI789" s="76"/>
      <c r="AJ789" s="76" t="s">
        <v>9211</v>
      </c>
      <c r="AK789" s="76" t="s">
        <v>10759</v>
      </c>
      <c r="AL789" s="76"/>
      <c r="AM789" s="76"/>
      <c r="AN789" s="78">
        <v>40052.173113425924</v>
      </c>
      <c r="AO789" s="76" t="s">
        <v>14075</v>
      </c>
      <c r="AP789" s="82" t="s">
        <v>14862</v>
      </c>
      <c r="AQ789" s="76" t="s">
        <v>66</v>
      </c>
      <c r="AR789" s="2"/>
      <c r="AS789" s="3"/>
      <c r="AT789" s="3"/>
      <c r="AU789" s="3"/>
      <c r="AV789" s="3"/>
    </row>
    <row r="790" spans="1:48" ht="41.45" customHeight="1" x14ac:dyDescent="0.25">
      <c r="A790" s="62" t="s">
        <v>689</v>
      </c>
      <c r="C790" s="63"/>
      <c r="D790" s="63"/>
      <c r="E790" s="64"/>
      <c r="F790" s="66"/>
      <c r="G790" s="100" t="s">
        <v>12796</v>
      </c>
      <c r="H790" s="63"/>
      <c r="I790" s="67"/>
      <c r="J790" s="68"/>
      <c r="K790" s="68"/>
      <c r="L790" s="67" t="s">
        <v>16953</v>
      </c>
      <c r="M790" s="71"/>
      <c r="N790" s="72">
        <v>7043.43017578125</v>
      </c>
      <c r="O790" s="72">
        <v>635.595703125</v>
      </c>
      <c r="P790" s="73"/>
      <c r="Q790" s="74"/>
      <c r="R790" s="74"/>
      <c r="S790" s="84"/>
      <c r="T790" s="84"/>
      <c r="U790" s="84"/>
      <c r="V790" s="84"/>
      <c r="W790" s="50"/>
      <c r="X790" s="50"/>
      <c r="Y790" s="50"/>
      <c r="Z790" s="50"/>
      <c r="AA790" s="49"/>
      <c r="AB790" s="69">
        <v>790</v>
      </c>
      <c r="AC79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90" s="70"/>
      <c r="AE790" s="76">
        <v>545</v>
      </c>
      <c r="AF790" s="76">
        <v>799</v>
      </c>
      <c r="AG790" s="76">
        <v>1680</v>
      </c>
      <c r="AH790" s="76">
        <v>107</v>
      </c>
      <c r="AI790" s="76"/>
      <c r="AJ790" s="76" t="s">
        <v>9212</v>
      </c>
      <c r="AK790" s="76" t="s">
        <v>10760</v>
      </c>
      <c r="AL790" s="82" t="s">
        <v>11617</v>
      </c>
      <c r="AM790" s="76"/>
      <c r="AN790" s="78">
        <v>41067.424525462964</v>
      </c>
      <c r="AO790" s="76" t="s">
        <v>14075</v>
      </c>
      <c r="AP790" s="82" t="s">
        <v>14863</v>
      </c>
      <c r="AQ790" s="76" t="s">
        <v>66</v>
      </c>
      <c r="AR790" s="2"/>
      <c r="AS790" s="3"/>
      <c r="AT790" s="3"/>
      <c r="AU790" s="3"/>
      <c r="AV790" s="3"/>
    </row>
    <row r="791" spans="1:48" ht="41.45" customHeight="1" x14ac:dyDescent="0.25">
      <c r="A791" s="62" t="s">
        <v>690</v>
      </c>
      <c r="C791" s="63"/>
      <c r="D791" s="63"/>
      <c r="E791" s="64"/>
      <c r="F791" s="66"/>
      <c r="G791" s="100" t="s">
        <v>12797</v>
      </c>
      <c r="H791" s="63"/>
      <c r="I791" s="67"/>
      <c r="J791" s="68"/>
      <c r="K791" s="68"/>
      <c r="L791" s="67" t="s">
        <v>16954</v>
      </c>
      <c r="M791" s="71"/>
      <c r="N791" s="72">
        <v>2919.342529296875</v>
      </c>
      <c r="O791" s="72">
        <v>2140.103271484375</v>
      </c>
      <c r="P791" s="73"/>
      <c r="Q791" s="74"/>
      <c r="R791" s="74"/>
      <c r="S791" s="84"/>
      <c r="T791" s="84"/>
      <c r="U791" s="84"/>
      <c r="V791" s="84"/>
      <c r="W791" s="50"/>
      <c r="X791" s="50"/>
      <c r="Y791" s="50"/>
      <c r="Z791" s="50"/>
      <c r="AA791" s="49"/>
      <c r="AB791" s="69">
        <v>791</v>
      </c>
      <c r="AC79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91" s="70"/>
      <c r="AE791" s="76">
        <v>266</v>
      </c>
      <c r="AF791" s="76">
        <v>151</v>
      </c>
      <c r="AG791" s="76">
        <v>146</v>
      </c>
      <c r="AH791" s="76">
        <v>468</v>
      </c>
      <c r="AI791" s="76"/>
      <c r="AJ791" s="76" t="s">
        <v>9213</v>
      </c>
      <c r="AK791" s="76" t="s">
        <v>10761</v>
      </c>
      <c r="AL791" s="82" t="s">
        <v>11618</v>
      </c>
      <c r="AM791" s="76"/>
      <c r="AN791" s="78">
        <v>44475.534791666665</v>
      </c>
      <c r="AO791" s="76" t="s">
        <v>14075</v>
      </c>
      <c r="AP791" s="82" t="s">
        <v>14864</v>
      </c>
      <c r="AQ791" s="76" t="s">
        <v>66</v>
      </c>
      <c r="AR791" s="2"/>
      <c r="AS791" s="3"/>
      <c r="AT791" s="3"/>
      <c r="AU791" s="3"/>
      <c r="AV791" s="3"/>
    </row>
    <row r="792" spans="1:48" ht="41.45" customHeight="1" x14ac:dyDescent="0.25">
      <c r="A792" s="62" t="s">
        <v>1931</v>
      </c>
      <c r="C792" s="63"/>
      <c r="D792" s="63"/>
      <c r="E792" s="64"/>
      <c r="F792" s="66"/>
      <c r="G792" s="100" t="s">
        <v>12798</v>
      </c>
      <c r="H792" s="63"/>
      <c r="I792" s="67"/>
      <c r="J792" s="68"/>
      <c r="K792" s="68"/>
      <c r="L792" s="67" t="s">
        <v>16955</v>
      </c>
      <c r="M792" s="71"/>
      <c r="N792" s="72">
        <v>908.88330078125</v>
      </c>
      <c r="O792" s="72">
        <v>4982.54638671875</v>
      </c>
      <c r="P792" s="73"/>
      <c r="Q792" s="74"/>
      <c r="R792" s="74"/>
      <c r="S792" s="84"/>
      <c r="T792" s="84"/>
      <c r="U792" s="84"/>
      <c r="V792" s="84"/>
      <c r="W792" s="50"/>
      <c r="X792" s="50"/>
      <c r="Y792" s="50"/>
      <c r="Z792" s="50"/>
      <c r="AA792" s="49"/>
      <c r="AB792" s="69">
        <v>792</v>
      </c>
      <c r="AC79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92" s="70"/>
      <c r="AE792" s="76">
        <v>1924</v>
      </c>
      <c r="AF792" s="76">
        <v>16069</v>
      </c>
      <c r="AG792" s="76">
        <v>4886</v>
      </c>
      <c r="AH792" s="76">
        <v>24784</v>
      </c>
      <c r="AI792" s="76"/>
      <c r="AJ792" s="76" t="s">
        <v>9214</v>
      </c>
      <c r="AK792" s="76" t="s">
        <v>10432</v>
      </c>
      <c r="AL792" s="76"/>
      <c r="AM792" s="76"/>
      <c r="AN792" s="78">
        <v>41850.728402777779</v>
      </c>
      <c r="AO792" s="76" t="s">
        <v>14075</v>
      </c>
      <c r="AP792" s="82" t="s">
        <v>14865</v>
      </c>
      <c r="AQ792" s="76" t="s">
        <v>65</v>
      </c>
      <c r="AR792" s="2"/>
      <c r="AS792" s="3"/>
      <c r="AT792" s="3"/>
      <c r="AU792" s="3"/>
      <c r="AV792" s="3"/>
    </row>
    <row r="793" spans="1:48" ht="41.45" customHeight="1" x14ac:dyDescent="0.25">
      <c r="A793" s="62" t="s">
        <v>1932</v>
      </c>
      <c r="C793" s="63"/>
      <c r="D793" s="63"/>
      <c r="E793" s="64"/>
      <c r="F793" s="66"/>
      <c r="G793" s="100" t="s">
        <v>12799</v>
      </c>
      <c r="H793" s="63"/>
      <c r="I793" s="67"/>
      <c r="J793" s="68"/>
      <c r="K793" s="68"/>
      <c r="L793" s="67" t="s">
        <v>16956</v>
      </c>
      <c r="M793" s="71"/>
      <c r="N793" s="72">
        <v>6350.84912109375</v>
      </c>
      <c r="O793" s="72">
        <v>1049.641845703125</v>
      </c>
      <c r="P793" s="73"/>
      <c r="Q793" s="74"/>
      <c r="R793" s="74"/>
      <c r="S793" s="84"/>
      <c r="T793" s="84"/>
      <c r="U793" s="84"/>
      <c r="V793" s="84"/>
      <c r="W793" s="50"/>
      <c r="X793" s="50"/>
      <c r="Y793" s="50"/>
      <c r="Z793" s="50"/>
      <c r="AA793" s="49"/>
      <c r="AB793" s="69">
        <v>793</v>
      </c>
      <c r="AC79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93" s="70"/>
      <c r="AE793" s="76">
        <v>110</v>
      </c>
      <c r="AF793" s="76">
        <v>11579</v>
      </c>
      <c r="AG793" s="76">
        <v>247</v>
      </c>
      <c r="AH793" s="76">
        <v>346</v>
      </c>
      <c r="AI793" s="76"/>
      <c r="AJ793" s="76" t="s">
        <v>9215</v>
      </c>
      <c r="AK793" s="76" t="s">
        <v>10762</v>
      </c>
      <c r="AL793" s="76"/>
      <c r="AM793" s="76"/>
      <c r="AN793" s="78">
        <v>42857.473298611112</v>
      </c>
      <c r="AO793" s="76" t="s">
        <v>14075</v>
      </c>
      <c r="AP793" s="82" t="s">
        <v>14866</v>
      </c>
      <c r="AQ793" s="76" t="s">
        <v>65</v>
      </c>
      <c r="AR793" s="2"/>
      <c r="AS793" s="3"/>
      <c r="AT793" s="3"/>
      <c r="AU793" s="3"/>
      <c r="AV793" s="3"/>
    </row>
    <row r="794" spans="1:48" ht="41.45" customHeight="1" x14ac:dyDescent="0.25">
      <c r="A794" s="62" t="s">
        <v>691</v>
      </c>
      <c r="C794" s="63"/>
      <c r="D794" s="63"/>
      <c r="E794" s="64"/>
      <c r="F794" s="66"/>
      <c r="G794" s="100" t="s">
        <v>12800</v>
      </c>
      <c r="H794" s="63"/>
      <c r="I794" s="67"/>
      <c r="J794" s="68"/>
      <c r="K794" s="68"/>
      <c r="L794" s="67" t="s">
        <v>16957</v>
      </c>
      <c r="M794" s="71"/>
      <c r="N794" s="72">
        <v>6866.20556640625</v>
      </c>
      <c r="O794" s="72">
        <v>8526.4873046875</v>
      </c>
      <c r="P794" s="73"/>
      <c r="Q794" s="74"/>
      <c r="R794" s="74"/>
      <c r="S794" s="84"/>
      <c r="T794" s="84"/>
      <c r="U794" s="84"/>
      <c r="V794" s="84"/>
      <c r="W794" s="50"/>
      <c r="X794" s="50"/>
      <c r="Y794" s="50"/>
      <c r="Z794" s="50"/>
      <c r="AA794" s="49"/>
      <c r="AB794" s="69">
        <v>794</v>
      </c>
      <c r="AC79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94" s="70"/>
      <c r="AE794" s="76">
        <v>321</v>
      </c>
      <c r="AF794" s="76">
        <v>721</v>
      </c>
      <c r="AG794" s="76">
        <v>219702</v>
      </c>
      <c r="AH794" s="76">
        <v>5246</v>
      </c>
      <c r="AI794" s="76"/>
      <c r="AJ794" s="76" t="s">
        <v>9216</v>
      </c>
      <c r="AK794" s="76">
        <v>810</v>
      </c>
      <c r="AL794" s="82" t="s">
        <v>11619</v>
      </c>
      <c r="AM794" s="76"/>
      <c r="AN794" s="78">
        <v>40280.113113425927</v>
      </c>
      <c r="AO794" s="76" t="s">
        <v>14075</v>
      </c>
      <c r="AP794" s="82" t="s">
        <v>14867</v>
      </c>
      <c r="AQ794" s="76" t="s">
        <v>66</v>
      </c>
      <c r="AR794" s="2"/>
      <c r="AS794" s="3"/>
      <c r="AT794" s="3"/>
      <c r="AU794" s="3"/>
      <c r="AV794" s="3"/>
    </row>
    <row r="795" spans="1:48" ht="41.45" customHeight="1" x14ac:dyDescent="0.25">
      <c r="A795" s="62" t="s">
        <v>692</v>
      </c>
      <c r="C795" s="63"/>
      <c r="D795" s="63"/>
      <c r="E795" s="64"/>
      <c r="F795" s="66"/>
      <c r="G795" s="100" t="s">
        <v>12801</v>
      </c>
      <c r="H795" s="63"/>
      <c r="I795" s="67"/>
      <c r="J795" s="68"/>
      <c r="K795" s="68"/>
      <c r="L795" s="67" t="s">
        <v>16958</v>
      </c>
      <c r="M795" s="71"/>
      <c r="N795" s="72">
        <v>7496.85546875</v>
      </c>
      <c r="O795" s="72">
        <v>726.755859375</v>
      </c>
      <c r="P795" s="73"/>
      <c r="Q795" s="74"/>
      <c r="R795" s="74"/>
      <c r="S795" s="84"/>
      <c r="T795" s="84"/>
      <c r="U795" s="84"/>
      <c r="V795" s="84"/>
      <c r="W795" s="50"/>
      <c r="X795" s="50"/>
      <c r="Y795" s="50"/>
      <c r="Z795" s="50"/>
      <c r="AA795" s="49"/>
      <c r="AB795" s="69">
        <v>795</v>
      </c>
      <c r="AC79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95" s="70"/>
      <c r="AE795" s="76">
        <v>0</v>
      </c>
      <c r="AF795" s="76">
        <v>19</v>
      </c>
      <c r="AG795" s="76">
        <v>14563</v>
      </c>
      <c r="AH795" s="76">
        <v>0</v>
      </c>
      <c r="AI795" s="76"/>
      <c r="AJ795" s="76"/>
      <c r="AK795" s="76"/>
      <c r="AL795" s="82" t="s">
        <v>11620</v>
      </c>
      <c r="AM795" s="76"/>
      <c r="AN795" s="78">
        <v>44309.371296296296</v>
      </c>
      <c r="AO795" s="76" t="s">
        <v>14075</v>
      </c>
      <c r="AP795" s="82" t="s">
        <v>14868</v>
      </c>
      <c r="AQ795" s="76" t="s">
        <v>66</v>
      </c>
      <c r="AR795" s="2"/>
      <c r="AS795" s="3"/>
      <c r="AT795" s="3"/>
      <c r="AU795" s="3"/>
      <c r="AV795" s="3"/>
    </row>
    <row r="796" spans="1:48" ht="41.45" customHeight="1" x14ac:dyDescent="0.25">
      <c r="A796" s="62" t="s">
        <v>693</v>
      </c>
      <c r="C796" s="63"/>
      <c r="D796" s="63"/>
      <c r="E796" s="64"/>
      <c r="F796" s="66"/>
      <c r="G796" s="100" t="s">
        <v>12802</v>
      </c>
      <c r="H796" s="63"/>
      <c r="I796" s="67"/>
      <c r="J796" s="68"/>
      <c r="K796" s="68"/>
      <c r="L796" s="67" t="s">
        <v>16959</v>
      </c>
      <c r="M796" s="71"/>
      <c r="N796" s="72">
        <v>2022.2779541015625</v>
      </c>
      <c r="O796" s="72">
        <v>6012.31591796875</v>
      </c>
      <c r="P796" s="73"/>
      <c r="Q796" s="74"/>
      <c r="R796" s="74"/>
      <c r="S796" s="84"/>
      <c r="T796" s="84"/>
      <c r="U796" s="84"/>
      <c r="V796" s="84"/>
      <c r="W796" s="50"/>
      <c r="X796" s="50"/>
      <c r="Y796" s="50"/>
      <c r="Z796" s="50"/>
      <c r="AA796" s="49"/>
      <c r="AB796" s="69">
        <v>796</v>
      </c>
      <c r="AC79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96" s="70"/>
      <c r="AE796" s="76">
        <v>0</v>
      </c>
      <c r="AF796" s="76">
        <v>10</v>
      </c>
      <c r="AG796" s="76">
        <v>13492</v>
      </c>
      <c r="AH796" s="76">
        <v>0</v>
      </c>
      <c r="AI796" s="76"/>
      <c r="AJ796" s="76" t="s">
        <v>9217</v>
      </c>
      <c r="AK796" s="76" t="s">
        <v>10355</v>
      </c>
      <c r="AL796" s="82" t="s">
        <v>11621</v>
      </c>
      <c r="AM796" s="76"/>
      <c r="AN796" s="78">
        <v>44309.536354166667</v>
      </c>
      <c r="AO796" s="76" t="s">
        <v>14075</v>
      </c>
      <c r="AP796" s="82" t="s">
        <v>14869</v>
      </c>
      <c r="AQ796" s="76" t="s">
        <v>66</v>
      </c>
      <c r="AR796" s="2"/>
      <c r="AS796" s="3"/>
      <c r="AT796" s="3"/>
      <c r="AU796" s="3"/>
      <c r="AV796" s="3"/>
    </row>
    <row r="797" spans="1:48" ht="41.45" customHeight="1" x14ac:dyDescent="0.25">
      <c r="A797" s="62" t="s">
        <v>694</v>
      </c>
      <c r="C797" s="63"/>
      <c r="D797" s="63"/>
      <c r="E797" s="64"/>
      <c r="F797" s="66"/>
      <c r="G797" s="100" t="s">
        <v>12803</v>
      </c>
      <c r="H797" s="63"/>
      <c r="I797" s="67"/>
      <c r="J797" s="68"/>
      <c r="K797" s="68"/>
      <c r="L797" s="67" t="s">
        <v>16960</v>
      </c>
      <c r="M797" s="71"/>
      <c r="N797" s="72">
        <v>9501.7109375</v>
      </c>
      <c r="O797" s="72">
        <v>7183.0537109375</v>
      </c>
      <c r="P797" s="73"/>
      <c r="Q797" s="74"/>
      <c r="R797" s="74"/>
      <c r="S797" s="84"/>
      <c r="T797" s="84"/>
      <c r="U797" s="84"/>
      <c r="V797" s="84"/>
      <c r="W797" s="50"/>
      <c r="X797" s="50"/>
      <c r="Y797" s="50"/>
      <c r="Z797" s="50"/>
      <c r="AA797" s="49"/>
      <c r="AB797" s="69">
        <v>797</v>
      </c>
      <c r="AC79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97" s="70"/>
      <c r="AE797" s="76">
        <v>4580</v>
      </c>
      <c r="AF797" s="76">
        <v>466</v>
      </c>
      <c r="AG797" s="76">
        <v>16577</v>
      </c>
      <c r="AH797" s="76">
        <v>101023</v>
      </c>
      <c r="AI797" s="76"/>
      <c r="AJ797" s="76" t="s">
        <v>9218</v>
      </c>
      <c r="AK797" s="76"/>
      <c r="AL797" s="76"/>
      <c r="AM797" s="76"/>
      <c r="AN797" s="78">
        <v>41539.878287037034</v>
      </c>
      <c r="AO797" s="76" t="s">
        <v>14075</v>
      </c>
      <c r="AP797" s="82" t="s">
        <v>14870</v>
      </c>
      <c r="AQ797" s="76" t="s">
        <v>66</v>
      </c>
      <c r="AR797" s="2"/>
      <c r="AS797" s="3"/>
      <c r="AT797" s="3"/>
      <c r="AU797" s="3"/>
      <c r="AV797" s="3"/>
    </row>
    <row r="798" spans="1:48" ht="41.45" customHeight="1" x14ac:dyDescent="0.25">
      <c r="A798" s="62" t="s">
        <v>695</v>
      </c>
      <c r="C798" s="63"/>
      <c r="D798" s="63"/>
      <c r="E798" s="64"/>
      <c r="F798" s="66"/>
      <c r="G798" s="100" t="s">
        <v>12804</v>
      </c>
      <c r="H798" s="63"/>
      <c r="I798" s="67"/>
      <c r="J798" s="68"/>
      <c r="K798" s="68"/>
      <c r="L798" s="67" t="s">
        <v>16961</v>
      </c>
      <c r="M798" s="71"/>
      <c r="N798" s="72">
        <v>8467.7841796875</v>
      </c>
      <c r="O798" s="72">
        <v>7621.76708984375</v>
      </c>
      <c r="P798" s="73"/>
      <c r="Q798" s="74"/>
      <c r="R798" s="74"/>
      <c r="S798" s="84"/>
      <c r="T798" s="84"/>
      <c r="U798" s="84"/>
      <c r="V798" s="84"/>
      <c r="W798" s="50"/>
      <c r="X798" s="50"/>
      <c r="Y798" s="50"/>
      <c r="Z798" s="50"/>
      <c r="AA798" s="49"/>
      <c r="AB798" s="69">
        <v>798</v>
      </c>
      <c r="AC79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98" s="70"/>
      <c r="AE798" s="76">
        <v>124</v>
      </c>
      <c r="AF798" s="76">
        <v>64</v>
      </c>
      <c r="AG798" s="76">
        <v>625</v>
      </c>
      <c r="AH798" s="76">
        <v>11971</v>
      </c>
      <c r="AI798" s="76"/>
      <c r="AJ798" s="76"/>
      <c r="AK798" s="76" t="s">
        <v>10763</v>
      </c>
      <c r="AL798" s="76"/>
      <c r="AM798" s="76"/>
      <c r="AN798" s="78">
        <v>43604.96979166667</v>
      </c>
      <c r="AO798" s="76" t="s">
        <v>14075</v>
      </c>
      <c r="AP798" s="82" t="s">
        <v>14871</v>
      </c>
      <c r="AQ798" s="76" t="s">
        <v>66</v>
      </c>
      <c r="AR798" s="2"/>
      <c r="AS798" s="3"/>
      <c r="AT798" s="3"/>
      <c r="AU798" s="3"/>
      <c r="AV798" s="3"/>
    </row>
    <row r="799" spans="1:48" ht="41.45" customHeight="1" x14ac:dyDescent="0.25">
      <c r="A799" s="62" t="s">
        <v>696</v>
      </c>
      <c r="C799" s="63"/>
      <c r="D799" s="63"/>
      <c r="E799" s="64"/>
      <c r="F799" s="66"/>
      <c r="G799" s="100" t="s">
        <v>12805</v>
      </c>
      <c r="H799" s="63"/>
      <c r="I799" s="67"/>
      <c r="J799" s="68"/>
      <c r="K799" s="68"/>
      <c r="L799" s="67" t="s">
        <v>16962</v>
      </c>
      <c r="M799" s="71"/>
      <c r="N799" s="72">
        <v>772.78704833984375</v>
      </c>
      <c r="O799" s="72">
        <v>5764.00341796875</v>
      </c>
      <c r="P799" s="73"/>
      <c r="Q799" s="74"/>
      <c r="R799" s="74"/>
      <c r="S799" s="84"/>
      <c r="T799" s="84"/>
      <c r="U799" s="84"/>
      <c r="V799" s="84"/>
      <c r="W799" s="50"/>
      <c r="X799" s="50"/>
      <c r="Y799" s="50"/>
      <c r="Z799" s="50"/>
      <c r="AA799" s="49"/>
      <c r="AB799" s="69">
        <v>799</v>
      </c>
      <c r="AC79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799" s="70"/>
      <c r="AE799" s="76">
        <v>511</v>
      </c>
      <c r="AF799" s="76">
        <v>1793</v>
      </c>
      <c r="AG799" s="76">
        <v>158660</v>
      </c>
      <c r="AH799" s="76">
        <v>131580</v>
      </c>
      <c r="AI799" s="76"/>
      <c r="AJ799" s="76" t="s">
        <v>9219</v>
      </c>
      <c r="AK799" s="76" t="s">
        <v>10729</v>
      </c>
      <c r="AL799" s="82" t="s">
        <v>11622</v>
      </c>
      <c r="AM799" s="76"/>
      <c r="AN799" s="78">
        <v>40849.124409722222</v>
      </c>
      <c r="AO799" s="76" t="s">
        <v>14075</v>
      </c>
      <c r="AP799" s="82" t="s">
        <v>14872</v>
      </c>
      <c r="AQ799" s="76" t="s">
        <v>66</v>
      </c>
      <c r="AR799" s="2"/>
      <c r="AS799" s="3"/>
      <c r="AT799" s="3"/>
      <c r="AU799" s="3"/>
      <c r="AV799" s="3"/>
    </row>
    <row r="800" spans="1:48" ht="41.45" customHeight="1" x14ac:dyDescent="0.25">
      <c r="A800" s="62" t="s">
        <v>697</v>
      </c>
      <c r="C800" s="63"/>
      <c r="D800" s="63"/>
      <c r="E800" s="64"/>
      <c r="F800" s="66"/>
      <c r="G800" s="100" t="s">
        <v>12806</v>
      </c>
      <c r="H800" s="63"/>
      <c r="I800" s="67"/>
      <c r="J800" s="68"/>
      <c r="K800" s="68"/>
      <c r="L800" s="67" t="s">
        <v>16963</v>
      </c>
      <c r="M800" s="71"/>
      <c r="N800" s="72">
        <v>5024.4375</v>
      </c>
      <c r="O800" s="72">
        <v>5744.83203125</v>
      </c>
      <c r="P800" s="73"/>
      <c r="Q800" s="74"/>
      <c r="R800" s="74"/>
      <c r="S800" s="84"/>
      <c r="T800" s="84"/>
      <c r="U800" s="84"/>
      <c r="V800" s="84"/>
      <c r="W800" s="50"/>
      <c r="X800" s="50"/>
      <c r="Y800" s="50"/>
      <c r="Z800" s="50"/>
      <c r="AA800" s="49"/>
      <c r="AB800" s="69">
        <v>800</v>
      </c>
      <c r="AC80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00" s="70"/>
      <c r="AE800" s="76">
        <v>36</v>
      </c>
      <c r="AF800" s="76">
        <v>0</v>
      </c>
      <c r="AG800" s="76">
        <v>20</v>
      </c>
      <c r="AH800" s="76">
        <v>50</v>
      </c>
      <c r="AI800" s="76"/>
      <c r="AJ800" s="76"/>
      <c r="AK800" s="76"/>
      <c r="AL800" s="76"/>
      <c r="AM800" s="76"/>
      <c r="AN800" s="78">
        <v>44508.222013888888</v>
      </c>
      <c r="AO800" s="76" t="s">
        <v>14075</v>
      </c>
      <c r="AP800" s="82" t="s">
        <v>14873</v>
      </c>
      <c r="AQ800" s="76" t="s">
        <v>66</v>
      </c>
      <c r="AR800" s="2"/>
      <c r="AS800" s="3"/>
      <c r="AT800" s="3"/>
      <c r="AU800" s="3"/>
      <c r="AV800" s="3"/>
    </row>
    <row r="801" spans="1:48" ht="41.45" customHeight="1" x14ac:dyDescent="0.25">
      <c r="A801" s="62" t="s">
        <v>1933</v>
      </c>
      <c r="C801" s="63"/>
      <c r="D801" s="63"/>
      <c r="E801" s="64"/>
      <c r="F801" s="66"/>
      <c r="G801" s="100" t="s">
        <v>12807</v>
      </c>
      <c r="H801" s="63"/>
      <c r="I801" s="67"/>
      <c r="J801" s="68"/>
      <c r="K801" s="68"/>
      <c r="L801" s="67" t="s">
        <v>16964</v>
      </c>
      <c r="M801" s="71"/>
      <c r="N801" s="72">
        <v>2624.701904296875</v>
      </c>
      <c r="O801" s="72">
        <v>3925.67236328125</v>
      </c>
      <c r="P801" s="73"/>
      <c r="Q801" s="74"/>
      <c r="R801" s="74"/>
      <c r="S801" s="84"/>
      <c r="T801" s="84"/>
      <c r="U801" s="84"/>
      <c r="V801" s="84"/>
      <c r="W801" s="50"/>
      <c r="X801" s="50"/>
      <c r="Y801" s="50"/>
      <c r="Z801" s="50"/>
      <c r="AA801" s="49"/>
      <c r="AB801" s="69">
        <v>801</v>
      </c>
      <c r="AC80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01" s="70"/>
      <c r="AE801" s="76">
        <v>377</v>
      </c>
      <c r="AF801" s="76">
        <v>4440</v>
      </c>
      <c r="AG801" s="76">
        <v>23456</v>
      </c>
      <c r="AH801" s="76">
        <v>10009</v>
      </c>
      <c r="AI801" s="76"/>
      <c r="AJ801" s="76" t="s">
        <v>9220</v>
      </c>
      <c r="AK801" s="76"/>
      <c r="AL801" s="76"/>
      <c r="AM801" s="76"/>
      <c r="AN801" s="78">
        <v>43139.022569444445</v>
      </c>
      <c r="AO801" s="76" t="s">
        <v>14075</v>
      </c>
      <c r="AP801" s="82" t="s">
        <v>14874</v>
      </c>
      <c r="AQ801" s="76" t="s">
        <v>65</v>
      </c>
      <c r="AR801" s="2"/>
      <c r="AS801" s="3"/>
      <c r="AT801" s="3"/>
      <c r="AU801" s="3"/>
      <c r="AV801" s="3"/>
    </row>
    <row r="802" spans="1:48" ht="41.45" customHeight="1" x14ac:dyDescent="0.25">
      <c r="A802" s="62" t="s">
        <v>698</v>
      </c>
      <c r="C802" s="63"/>
      <c r="D802" s="63"/>
      <c r="E802" s="64"/>
      <c r="F802" s="66"/>
      <c r="G802" s="100" t="s">
        <v>12808</v>
      </c>
      <c r="H802" s="63"/>
      <c r="I802" s="67"/>
      <c r="J802" s="68"/>
      <c r="K802" s="68"/>
      <c r="L802" s="67" t="s">
        <v>16965</v>
      </c>
      <c r="M802" s="71"/>
      <c r="N802" s="72">
        <v>1416.0859375</v>
      </c>
      <c r="O802" s="72">
        <v>8065.923828125</v>
      </c>
      <c r="P802" s="73"/>
      <c r="Q802" s="74"/>
      <c r="R802" s="74"/>
      <c r="S802" s="84"/>
      <c r="T802" s="84"/>
      <c r="U802" s="84"/>
      <c r="V802" s="84"/>
      <c r="W802" s="50"/>
      <c r="X802" s="50"/>
      <c r="Y802" s="50"/>
      <c r="Z802" s="50"/>
      <c r="AA802" s="49"/>
      <c r="AB802" s="69">
        <v>802</v>
      </c>
      <c r="AC80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02" s="70"/>
      <c r="AE802" s="76">
        <v>236</v>
      </c>
      <c r="AF802" s="76">
        <v>1421</v>
      </c>
      <c r="AG802" s="76">
        <v>411506</v>
      </c>
      <c r="AH802" s="76">
        <v>720</v>
      </c>
      <c r="AI802" s="76"/>
      <c r="AJ802" s="76" t="s">
        <v>9221</v>
      </c>
      <c r="AK802" s="76" t="s">
        <v>10764</v>
      </c>
      <c r="AL802" s="76"/>
      <c r="AM802" s="76"/>
      <c r="AN802" s="78">
        <v>41675.748425925929</v>
      </c>
      <c r="AO802" s="76" t="s">
        <v>14075</v>
      </c>
      <c r="AP802" s="82" t="s">
        <v>14875</v>
      </c>
      <c r="AQ802" s="76" t="s">
        <v>66</v>
      </c>
      <c r="AR802" s="2"/>
      <c r="AS802" s="3"/>
      <c r="AT802" s="3"/>
      <c r="AU802" s="3"/>
      <c r="AV802" s="3"/>
    </row>
    <row r="803" spans="1:48" ht="41.45" customHeight="1" x14ac:dyDescent="0.25">
      <c r="A803" s="62" t="s">
        <v>699</v>
      </c>
      <c r="C803" s="63"/>
      <c r="D803" s="63"/>
      <c r="E803" s="64"/>
      <c r="F803" s="66"/>
      <c r="G803" s="100" t="s">
        <v>12809</v>
      </c>
      <c r="H803" s="63"/>
      <c r="I803" s="67"/>
      <c r="J803" s="68"/>
      <c r="K803" s="68"/>
      <c r="L803" s="67" t="s">
        <v>16966</v>
      </c>
      <c r="M803" s="71"/>
      <c r="N803" s="72">
        <v>7940.90087890625</v>
      </c>
      <c r="O803" s="72">
        <v>8659.623046875</v>
      </c>
      <c r="P803" s="73"/>
      <c r="Q803" s="74"/>
      <c r="R803" s="74"/>
      <c r="S803" s="84"/>
      <c r="T803" s="84"/>
      <c r="U803" s="84"/>
      <c r="V803" s="84"/>
      <c r="W803" s="50"/>
      <c r="X803" s="50"/>
      <c r="Y803" s="50"/>
      <c r="Z803" s="50"/>
      <c r="AA803" s="49"/>
      <c r="AB803" s="69">
        <v>803</v>
      </c>
      <c r="AC80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03" s="70"/>
      <c r="AE803" s="76">
        <v>351</v>
      </c>
      <c r="AF803" s="76">
        <v>319</v>
      </c>
      <c r="AG803" s="76">
        <v>10109</v>
      </c>
      <c r="AH803" s="76">
        <v>3491</v>
      </c>
      <c r="AI803" s="76"/>
      <c r="AJ803" s="76" t="s">
        <v>9222</v>
      </c>
      <c r="AK803" s="76" t="s">
        <v>10765</v>
      </c>
      <c r="AL803" s="82" t="s">
        <v>11623</v>
      </c>
      <c r="AM803" s="76"/>
      <c r="AN803" s="78">
        <v>40124.270243055558</v>
      </c>
      <c r="AO803" s="76" t="s">
        <v>14075</v>
      </c>
      <c r="AP803" s="82" t="s">
        <v>14876</v>
      </c>
      <c r="AQ803" s="76" t="s">
        <v>66</v>
      </c>
      <c r="AR803" s="2"/>
      <c r="AS803" s="3"/>
      <c r="AT803" s="3"/>
      <c r="AU803" s="3"/>
      <c r="AV803" s="3"/>
    </row>
    <row r="804" spans="1:48" ht="41.45" customHeight="1" x14ac:dyDescent="0.25">
      <c r="A804" s="62" t="s">
        <v>700</v>
      </c>
      <c r="C804" s="63"/>
      <c r="D804" s="63"/>
      <c r="E804" s="64"/>
      <c r="F804" s="66"/>
      <c r="G804" s="100" t="s">
        <v>12810</v>
      </c>
      <c r="H804" s="63"/>
      <c r="I804" s="67"/>
      <c r="J804" s="68"/>
      <c r="K804" s="68"/>
      <c r="L804" s="67" t="s">
        <v>16967</v>
      </c>
      <c r="M804" s="71"/>
      <c r="N804" s="72">
        <v>7111.08056640625</v>
      </c>
      <c r="O804" s="72">
        <v>2460.34716796875</v>
      </c>
      <c r="P804" s="73"/>
      <c r="Q804" s="74"/>
      <c r="R804" s="74"/>
      <c r="S804" s="84"/>
      <c r="T804" s="84"/>
      <c r="U804" s="84"/>
      <c r="V804" s="84"/>
      <c r="W804" s="50"/>
      <c r="X804" s="50"/>
      <c r="Y804" s="50"/>
      <c r="Z804" s="50"/>
      <c r="AA804" s="49"/>
      <c r="AB804" s="69">
        <v>804</v>
      </c>
      <c r="AC80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04" s="70"/>
      <c r="AE804" s="76">
        <v>48</v>
      </c>
      <c r="AF804" s="76">
        <v>7</v>
      </c>
      <c r="AG804" s="76">
        <v>311</v>
      </c>
      <c r="AH804" s="76">
        <v>977</v>
      </c>
      <c r="AI804" s="76"/>
      <c r="AJ804" s="76" t="s">
        <v>9223</v>
      </c>
      <c r="AK804" s="76"/>
      <c r="AL804" s="76"/>
      <c r="AM804" s="76"/>
      <c r="AN804" s="78">
        <v>44179.480902777781</v>
      </c>
      <c r="AO804" s="76" t="s">
        <v>14075</v>
      </c>
      <c r="AP804" s="82" t="s">
        <v>14877</v>
      </c>
      <c r="AQ804" s="76" t="s">
        <v>66</v>
      </c>
      <c r="AR804" s="2"/>
      <c r="AS804" s="3"/>
      <c r="AT804" s="3"/>
      <c r="AU804" s="3"/>
      <c r="AV804" s="3"/>
    </row>
    <row r="805" spans="1:48" ht="41.45" customHeight="1" x14ac:dyDescent="0.25">
      <c r="A805" s="62" t="s">
        <v>701</v>
      </c>
      <c r="C805" s="63"/>
      <c r="D805" s="63"/>
      <c r="E805" s="64"/>
      <c r="F805" s="66"/>
      <c r="G805" s="100" t="s">
        <v>12811</v>
      </c>
      <c r="H805" s="63"/>
      <c r="I805" s="67"/>
      <c r="J805" s="68"/>
      <c r="K805" s="68"/>
      <c r="L805" s="67" t="s">
        <v>16968</v>
      </c>
      <c r="M805" s="71"/>
      <c r="N805" s="72">
        <v>9448.2265625</v>
      </c>
      <c r="O805" s="72">
        <v>3384.913818359375</v>
      </c>
      <c r="P805" s="73"/>
      <c r="Q805" s="74"/>
      <c r="R805" s="74"/>
      <c r="S805" s="84"/>
      <c r="T805" s="84"/>
      <c r="U805" s="84"/>
      <c r="V805" s="84"/>
      <c r="W805" s="50"/>
      <c r="X805" s="50"/>
      <c r="Y805" s="50"/>
      <c r="Z805" s="50"/>
      <c r="AA805" s="49"/>
      <c r="AB805" s="69">
        <v>805</v>
      </c>
      <c r="AC80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05" s="70"/>
      <c r="AE805" s="76">
        <v>120</v>
      </c>
      <c r="AF805" s="76">
        <v>3</v>
      </c>
      <c r="AG805" s="76">
        <v>1170</v>
      </c>
      <c r="AH805" s="76">
        <v>345</v>
      </c>
      <c r="AI805" s="76"/>
      <c r="AJ805" s="76" t="s">
        <v>9224</v>
      </c>
      <c r="AK805" s="76"/>
      <c r="AL805" s="82" t="s">
        <v>11624</v>
      </c>
      <c r="AM805" s="76"/>
      <c r="AN805" s="78">
        <v>44514.949513888889</v>
      </c>
      <c r="AO805" s="76" t="s">
        <v>14075</v>
      </c>
      <c r="AP805" s="82" t="s">
        <v>14878</v>
      </c>
      <c r="AQ805" s="76" t="s">
        <v>66</v>
      </c>
      <c r="AR805" s="2"/>
      <c r="AS805" s="3"/>
      <c r="AT805" s="3"/>
      <c r="AU805" s="3"/>
      <c r="AV805" s="3"/>
    </row>
    <row r="806" spans="1:48" ht="41.45" customHeight="1" x14ac:dyDescent="0.25">
      <c r="A806" s="62" t="s">
        <v>1934</v>
      </c>
      <c r="C806" s="63"/>
      <c r="D806" s="63"/>
      <c r="E806" s="64"/>
      <c r="F806" s="66"/>
      <c r="G806" s="100" t="s">
        <v>12812</v>
      </c>
      <c r="H806" s="63"/>
      <c r="I806" s="67"/>
      <c r="J806" s="68"/>
      <c r="K806" s="68"/>
      <c r="L806" s="67" t="s">
        <v>16969</v>
      </c>
      <c r="M806" s="71"/>
      <c r="N806" s="72">
        <v>9563.966796875</v>
      </c>
      <c r="O806" s="72">
        <v>3532.70068359375</v>
      </c>
      <c r="P806" s="73"/>
      <c r="Q806" s="74"/>
      <c r="R806" s="74"/>
      <c r="S806" s="84"/>
      <c r="T806" s="84"/>
      <c r="U806" s="84"/>
      <c r="V806" s="84"/>
      <c r="W806" s="50"/>
      <c r="X806" s="50"/>
      <c r="Y806" s="50"/>
      <c r="Z806" s="50"/>
      <c r="AA806" s="49"/>
      <c r="AB806" s="69">
        <v>806</v>
      </c>
      <c r="AC80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06" s="70"/>
      <c r="AE806" s="76">
        <v>248</v>
      </c>
      <c r="AF806" s="76">
        <v>1323</v>
      </c>
      <c r="AG806" s="76">
        <v>57</v>
      </c>
      <c r="AH806" s="76">
        <v>307</v>
      </c>
      <c r="AI806" s="76"/>
      <c r="AJ806" s="76" t="s">
        <v>9225</v>
      </c>
      <c r="AK806" s="76" t="s">
        <v>10766</v>
      </c>
      <c r="AL806" s="82" t="s">
        <v>11625</v>
      </c>
      <c r="AM806" s="76"/>
      <c r="AN806" s="78">
        <v>44508.625289351854</v>
      </c>
      <c r="AO806" s="76" t="s">
        <v>14075</v>
      </c>
      <c r="AP806" s="82" t="s">
        <v>14879</v>
      </c>
      <c r="AQ806" s="76" t="s">
        <v>65</v>
      </c>
      <c r="AR806" s="2"/>
      <c r="AS806" s="3"/>
      <c r="AT806" s="3"/>
      <c r="AU806" s="3"/>
      <c r="AV806" s="3"/>
    </row>
    <row r="807" spans="1:48" ht="41.45" customHeight="1" x14ac:dyDescent="0.25">
      <c r="A807" s="62" t="s">
        <v>702</v>
      </c>
      <c r="C807" s="63"/>
      <c r="D807" s="63"/>
      <c r="E807" s="64"/>
      <c r="F807" s="66"/>
      <c r="G807" s="100" t="s">
        <v>12813</v>
      </c>
      <c r="H807" s="63"/>
      <c r="I807" s="67"/>
      <c r="J807" s="68"/>
      <c r="K807" s="68"/>
      <c r="L807" s="67" t="s">
        <v>16970</v>
      </c>
      <c r="M807" s="71"/>
      <c r="N807" s="72">
        <v>2417.879638671875</v>
      </c>
      <c r="O807" s="72">
        <v>6303.9853515625</v>
      </c>
      <c r="P807" s="73"/>
      <c r="Q807" s="74"/>
      <c r="R807" s="74"/>
      <c r="S807" s="84"/>
      <c r="T807" s="84"/>
      <c r="U807" s="84"/>
      <c r="V807" s="84"/>
      <c r="W807" s="50"/>
      <c r="X807" s="50"/>
      <c r="Y807" s="50"/>
      <c r="Z807" s="50"/>
      <c r="AA807" s="49"/>
      <c r="AB807" s="69">
        <v>807</v>
      </c>
      <c r="AC80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07" s="70"/>
      <c r="AE807" s="76">
        <v>3418</v>
      </c>
      <c r="AF807" s="76">
        <v>286</v>
      </c>
      <c r="AG807" s="76">
        <v>8724</v>
      </c>
      <c r="AH807" s="76">
        <v>10566</v>
      </c>
      <c r="AI807" s="76"/>
      <c r="AJ807" s="76"/>
      <c r="AK807" s="76" t="s">
        <v>10767</v>
      </c>
      <c r="AL807" s="76"/>
      <c r="AM807" s="76"/>
      <c r="AN807" s="78">
        <v>42318.604861111111</v>
      </c>
      <c r="AO807" s="76" t="s">
        <v>14075</v>
      </c>
      <c r="AP807" s="82" t="s">
        <v>14880</v>
      </c>
      <c r="AQ807" s="76" t="s">
        <v>66</v>
      </c>
      <c r="AR807" s="2"/>
      <c r="AS807" s="3"/>
      <c r="AT807" s="3"/>
      <c r="AU807" s="3"/>
      <c r="AV807" s="3"/>
    </row>
    <row r="808" spans="1:48" ht="41.45" customHeight="1" x14ac:dyDescent="0.25">
      <c r="A808" s="62" t="s">
        <v>703</v>
      </c>
      <c r="C808" s="63"/>
      <c r="D808" s="63"/>
      <c r="E808" s="64"/>
      <c r="F808" s="66"/>
      <c r="G808" s="100" t="s">
        <v>12814</v>
      </c>
      <c r="H808" s="63"/>
      <c r="I808" s="67"/>
      <c r="J808" s="68"/>
      <c r="K808" s="68"/>
      <c r="L808" s="67" t="s">
        <v>16971</v>
      </c>
      <c r="M808" s="71"/>
      <c r="N808" s="72">
        <v>7655.72607421875</v>
      </c>
      <c r="O808" s="72">
        <v>505.24386596679688</v>
      </c>
      <c r="P808" s="73"/>
      <c r="Q808" s="74"/>
      <c r="R808" s="74"/>
      <c r="S808" s="84"/>
      <c r="T808" s="84"/>
      <c r="U808" s="84"/>
      <c r="V808" s="84"/>
      <c r="W808" s="50"/>
      <c r="X808" s="50"/>
      <c r="Y808" s="50"/>
      <c r="Z808" s="50"/>
      <c r="AA808" s="49"/>
      <c r="AB808" s="69">
        <v>808</v>
      </c>
      <c r="AC80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08" s="70"/>
      <c r="AE808" s="76">
        <v>8</v>
      </c>
      <c r="AF808" s="76">
        <v>3</v>
      </c>
      <c r="AG808" s="76">
        <v>17</v>
      </c>
      <c r="AH808" s="76">
        <v>1</v>
      </c>
      <c r="AI808" s="76"/>
      <c r="AJ808" s="76" t="s">
        <v>9226</v>
      </c>
      <c r="AK808" s="76" t="s">
        <v>10768</v>
      </c>
      <c r="AL808" s="82" t="s">
        <v>11626</v>
      </c>
      <c r="AM808" s="76"/>
      <c r="AN808" s="78">
        <v>44492.429861111108</v>
      </c>
      <c r="AO808" s="76" t="s">
        <v>14075</v>
      </c>
      <c r="AP808" s="82" t="s">
        <v>14881</v>
      </c>
      <c r="AQ808" s="76" t="s">
        <v>66</v>
      </c>
      <c r="AR808" s="2"/>
      <c r="AS808" s="3"/>
      <c r="AT808" s="3"/>
      <c r="AU808" s="3"/>
      <c r="AV808" s="3"/>
    </row>
    <row r="809" spans="1:48" ht="41.45" customHeight="1" x14ac:dyDescent="0.25">
      <c r="A809" s="62" t="s">
        <v>704</v>
      </c>
      <c r="C809" s="63"/>
      <c r="D809" s="63"/>
      <c r="E809" s="64"/>
      <c r="F809" s="66"/>
      <c r="G809" s="100" t="s">
        <v>12815</v>
      </c>
      <c r="H809" s="63"/>
      <c r="I809" s="67"/>
      <c r="J809" s="68"/>
      <c r="K809" s="68"/>
      <c r="L809" s="67" t="s">
        <v>16972</v>
      </c>
      <c r="M809" s="71"/>
      <c r="N809" s="72">
        <v>4129.25244140625</v>
      </c>
      <c r="O809" s="72">
        <v>3251.25390625</v>
      </c>
      <c r="P809" s="73"/>
      <c r="Q809" s="74"/>
      <c r="R809" s="74"/>
      <c r="S809" s="84"/>
      <c r="T809" s="84"/>
      <c r="U809" s="84"/>
      <c r="V809" s="84"/>
      <c r="W809" s="50"/>
      <c r="X809" s="50"/>
      <c r="Y809" s="50"/>
      <c r="Z809" s="50"/>
      <c r="AA809" s="49"/>
      <c r="AB809" s="69">
        <v>809</v>
      </c>
      <c r="AC80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09" s="70"/>
      <c r="AE809" s="76">
        <v>7</v>
      </c>
      <c r="AF809" s="76">
        <v>0</v>
      </c>
      <c r="AG809" s="76">
        <v>175</v>
      </c>
      <c r="AH809" s="76">
        <v>3</v>
      </c>
      <c r="AI809" s="76"/>
      <c r="AJ809" s="76" t="s">
        <v>9227</v>
      </c>
      <c r="AK809" s="76" t="s">
        <v>10769</v>
      </c>
      <c r="AL809" s="82" t="s">
        <v>11627</v>
      </c>
      <c r="AM809" s="76"/>
      <c r="AN809" s="78">
        <v>44521.064571759256</v>
      </c>
      <c r="AO809" s="76" t="s">
        <v>14075</v>
      </c>
      <c r="AP809" s="82" t="s">
        <v>14882</v>
      </c>
      <c r="AQ809" s="76" t="s">
        <v>66</v>
      </c>
      <c r="AR809" s="2"/>
      <c r="AS809" s="3"/>
      <c r="AT809" s="3"/>
      <c r="AU809" s="3"/>
      <c r="AV809" s="3"/>
    </row>
    <row r="810" spans="1:48" ht="41.45" customHeight="1" x14ac:dyDescent="0.25">
      <c r="A810" s="62" t="s">
        <v>1935</v>
      </c>
      <c r="C810" s="63"/>
      <c r="D810" s="63"/>
      <c r="E810" s="64"/>
      <c r="F810" s="66"/>
      <c r="G810" s="100" t="s">
        <v>12816</v>
      </c>
      <c r="H810" s="63"/>
      <c r="I810" s="67"/>
      <c r="J810" s="68"/>
      <c r="K810" s="68"/>
      <c r="L810" s="67" t="s">
        <v>16973</v>
      </c>
      <c r="M810" s="71"/>
      <c r="N810" s="72">
        <v>2472.746826171875</v>
      </c>
      <c r="O810" s="72">
        <v>1791.117431640625</v>
      </c>
      <c r="P810" s="73"/>
      <c r="Q810" s="74"/>
      <c r="R810" s="74"/>
      <c r="S810" s="84"/>
      <c r="T810" s="84"/>
      <c r="U810" s="84"/>
      <c r="V810" s="84"/>
      <c r="W810" s="50"/>
      <c r="X810" s="50"/>
      <c r="Y810" s="50"/>
      <c r="Z810" s="50"/>
      <c r="AA810" s="49"/>
      <c r="AB810" s="69">
        <v>810</v>
      </c>
      <c r="AC81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10" s="70"/>
      <c r="AE810" s="76">
        <v>687</v>
      </c>
      <c r="AF810" s="76">
        <v>4702527</v>
      </c>
      <c r="AG810" s="76">
        <v>35435</v>
      </c>
      <c r="AH810" s="76">
        <v>1043</v>
      </c>
      <c r="AI810" s="76"/>
      <c r="AJ810" s="76" t="s">
        <v>9228</v>
      </c>
      <c r="AK810" s="76" t="s">
        <v>10770</v>
      </c>
      <c r="AL810" s="76"/>
      <c r="AM810" s="76"/>
      <c r="AN810" s="78">
        <v>40219.143912037034</v>
      </c>
      <c r="AO810" s="76" t="s">
        <v>14075</v>
      </c>
      <c r="AP810" s="82" t="s">
        <v>14883</v>
      </c>
      <c r="AQ810" s="76" t="s">
        <v>65</v>
      </c>
      <c r="AR810" s="2"/>
      <c r="AS810" s="3"/>
      <c r="AT810" s="3"/>
      <c r="AU810" s="3"/>
      <c r="AV810" s="3"/>
    </row>
    <row r="811" spans="1:48" ht="41.45" customHeight="1" x14ac:dyDescent="0.25">
      <c r="A811" s="62" t="s">
        <v>705</v>
      </c>
      <c r="C811" s="63"/>
      <c r="D811" s="63"/>
      <c r="E811" s="64"/>
      <c r="F811" s="66"/>
      <c r="G811" s="100" t="s">
        <v>12817</v>
      </c>
      <c r="H811" s="63"/>
      <c r="I811" s="67"/>
      <c r="J811" s="68"/>
      <c r="K811" s="68"/>
      <c r="L811" s="67" t="s">
        <v>16974</v>
      </c>
      <c r="M811" s="71"/>
      <c r="N811" s="72">
        <v>2091.58447265625</v>
      </c>
      <c r="O811" s="72">
        <v>3883.676025390625</v>
      </c>
      <c r="P811" s="73"/>
      <c r="Q811" s="74"/>
      <c r="R811" s="74"/>
      <c r="S811" s="84"/>
      <c r="T811" s="84"/>
      <c r="U811" s="84"/>
      <c r="V811" s="84"/>
      <c r="W811" s="50"/>
      <c r="X811" s="50"/>
      <c r="Y811" s="50"/>
      <c r="Z811" s="50"/>
      <c r="AA811" s="49"/>
      <c r="AB811" s="69">
        <v>811</v>
      </c>
      <c r="AC81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11" s="70"/>
      <c r="AE811" s="76">
        <v>1651</v>
      </c>
      <c r="AF811" s="76">
        <v>1431</v>
      </c>
      <c r="AG811" s="76">
        <v>19938</v>
      </c>
      <c r="AH811" s="76">
        <v>60452</v>
      </c>
      <c r="AI811" s="76"/>
      <c r="AJ811" s="76" t="s">
        <v>9229</v>
      </c>
      <c r="AK811" s="76"/>
      <c r="AL811" s="76"/>
      <c r="AM811" s="76"/>
      <c r="AN811" s="78">
        <v>43561.091261574074</v>
      </c>
      <c r="AO811" s="76" t="s">
        <v>14075</v>
      </c>
      <c r="AP811" s="82" t="s">
        <v>14884</v>
      </c>
      <c r="AQ811" s="76" t="s">
        <v>66</v>
      </c>
      <c r="AR811" s="2"/>
      <c r="AS811" s="3"/>
      <c r="AT811" s="3"/>
      <c r="AU811" s="3"/>
      <c r="AV811" s="3"/>
    </row>
    <row r="812" spans="1:48" ht="41.45" customHeight="1" x14ac:dyDescent="0.25">
      <c r="A812" s="62" t="s">
        <v>706</v>
      </c>
      <c r="C812" s="63"/>
      <c r="D812" s="63"/>
      <c r="E812" s="64"/>
      <c r="F812" s="66"/>
      <c r="G812" s="100" t="s">
        <v>12818</v>
      </c>
      <c r="H812" s="63"/>
      <c r="I812" s="67"/>
      <c r="J812" s="68"/>
      <c r="K812" s="68"/>
      <c r="L812" s="67" t="s">
        <v>16975</v>
      </c>
      <c r="M812" s="71"/>
      <c r="N812" s="72">
        <v>7086.41455078125</v>
      </c>
      <c r="O812" s="72">
        <v>8437.33203125</v>
      </c>
      <c r="P812" s="73"/>
      <c r="Q812" s="74"/>
      <c r="R812" s="74"/>
      <c r="S812" s="84"/>
      <c r="T812" s="84"/>
      <c r="U812" s="84"/>
      <c r="V812" s="84"/>
      <c r="W812" s="50"/>
      <c r="X812" s="50"/>
      <c r="Y812" s="50"/>
      <c r="Z812" s="50"/>
      <c r="AA812" s="49"/>
      <c r="AB812" s="69">
        <v>812</v>
      </c>
      <c r="AC81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12" s="70"/>
      <c r="AE812" s="76">
        <v>8</v>
      </c>
      <c r="AF812" s="76">
        <v>0</v>
      </c>
      <c r="AG812" s="76">
        <v>1</v>
      </c>
      <c r="AH812" s="76">
        <v>0</v>
      </c>
      <c r="AI812" s="76"/>
      <c r="AJ812" s="76" t="s">
        <v>9230</v>
      </c>
      <c r="AK812" s="76"/>
      <c r="AL812" s="76"/>
      <c r="AM812" s="76"/>
      <c r="AN812" s="78">
        <v>44446.801585648151</v>
      </c>
      <c r="AO812" s="76" t="s">
        <v>14075</v>
      </c>
      <c r="AP812" s="82" t="s">
        <v>14885</v>
      </c>
      <c r="AQ812" s="76" t="s">
        <v>66</v>
      </c>
      <c r="AR812" s="2"/>
      <c r="AS812" s="3"/>
      <c r="AT812" s="3"/>
      <c r="AU812" s="3"/>
      <c r="AV812" s="3"/>
    </row>
    <row r="813" spans="1:48" ht="41.45" customHeight="1" x14ac:dyDescent="0.25">
      <c r="A813" s="62" t="s">
        <v>1936</v>
      </c>
      <c r="C813" s="63"/>
      <c r="D813" s="63"/>
      <c r="E813" s="64"/>
      <c r="F813" s="66"/>
      <c r="G813" s="100" t="s">
        <v>12819</v>
      </c>
      <c r="H813" s="63"/>
      <c r="I813" s="67"/>
      <c r="J813" s="68"/>
      <c r="K813" s="68"/>
      <c r="L813" s="67" t="s">
        <v>16976</v>
      </c>
      <c r="M813" s="71"/>
      <c r="N813" s="72">
        <v>5179.68115234375</v>
      </c>
      <c r="O813" s="72">
        <v>9555.8984375</v>
      </c>
      <c r="P813" s="73"/>
      <c r="Q813" s="74"/>
      <c r="R813" s="74"/>
      <c r="S813" s="84"/>
      <c r="T813" s="84"/>
      <c r="U813" s="84"/>
      <c r="V813" s="84"/>
      <c r="W813" s="50"/>
      <c r="X813" s="50"/>
      <c r="Y813" s="50"/>
      <c r="Z813" s="50"/>
      <c r="AA813" s="49"/>
      <c r="AB813" s="69">
        <v>813</v>
      </c>
      <c r="AC81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13" s="70"/>
      <c r="AE813" s="76">
        <v>49</v>
      </c>
      <c r="AF813" s="76">
        <v>11268</v>
      </c>
      <c r="AG813" s="76">
        <v>188</v>
      </c>
      <c r="AH813" s="76">
        <v>376</v>
      </c>
      <c r="AI813" s="76"/>
      <c r="AJ813" s="76" t="s">
        <v>9231</v>
      </c>
      <c r="AK813" s="76" t="s">
        <v>10771</v>
      </c>
      <c r="AL813" s="82" t="s">
        <v>11628</v>
      </c>
      <c r="AM813" s="76"/>
      <c r="AN813" s="78">
        <v>43623.401493055557</v>
      </c>
      <c r="AO813" s="76" t="s">
        <v>14075</v>
      </c>
      <c r="AP813" s="82" t="s">
        <v>14886</v>
      </c>
      <c r="AQ813" s="76" t="s">
        <v>65</v>
      </c>
      <c r="AR813" s="2"/>
      <c r="AS813" s="3"/>
      <c r="AT813" s="3"/>
      <c r="AU813" s="3"/>
      <c r="AV813" s="3"/>
    </row>
    <row r="814" spans="1:48" ht="41.45" customHeight="1" x14ac:dyDescent="0.25">
      <c r="A814" s="62" t="s">
        <v>707</v>
      </c>
      <c r="C814" s="63"/>
      <c r="D814" s="63"/>
      <c r="E814" s="64"/>
      <c r="F814" s="66"/>
      <c r="G814" s="100" t="s">
        <v>12820</v>
      </c>
      <c r="H814" s="63"/>
      <c r="I814" s="67"/>
      <c r="J814" s="68"/>
      <c r="K814" s="68"/>
      <c r="L814" s="67" t="s">
        <v>16977</v>
      </c>
      <c r="M814" s="71"/>
      <c r="N814" s="72">
        <v>6874.39404296875</v>
      </c>
      <c r="O814" s="72">
        <v>7322.29248046875</v>
      </c>
      <c r="P814" s="73"/>
      <c r="Q814" s="74"/>
      <c r="R814" s="74"/>
      <c r="S814" s="84"/>
      <c r="T814" s="84"/>
      <c r="U814" s="84"/>
      <c r="V814" s="84"/>
      <c r="W814" s="50"/>
      <c r="X814" s="50"/>
      <c r="Y814" s="50"/>
      <c r="Z814" s="50"/>
      <c r="AA814" s="49"/>
      <c r="AB814" s="69">
        <v>814</v>
      </c>
      <c r="AC81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14" s="70"/>
      <c r="AE814" s="76">
        <v>35</v>
      </c>
      <c r="AF814" s="76">
        <v>28</v>
      </c>
      <c r="AG814" s="76">
        <v>2578</v>
      </c>
      <c r="AH814" s="76">
        <v>2999</v>
      </c>
      <c r="AI814" s="76"/>
      <c r="AJ814" s="76"/>
      <c r="AK814" s="76"/>
      <c r="AL814" s="76"/>
      <c r="AM814" s="76"/>
      <c r="AN814" s="78">
        <v>41767.69630787037</v>
      </c>
      <c r="AO814" s="76" t="s">
        <v>14075</v>
      </c>
      <c r="AP814" s="82" t="s">
        <v>14887</v>
      </c>
      <c r="AQ814" s="76" t="s">
        <v>66</v>
      </c>
      <c r="AR814" s="2"/>
      <c r="AS814" s="3"/>
      <c r="AT814" s="3"/>
      <c r="AU814" s="3"/>
      <c r="AV814" s="3"/>
    </row>
    <row r="815" spans="1:48" ht="41.45" customHeight="1" x14ac:dyDescent="0.25">
      <c r="A815" s="62" t="s">
        <v>708</v>
      </c>
      <c r="C815" s="63"/>
      <c r="D815" s="63"/>
      <c r="E815" s="64"/>
      <c r="F815" s="66"/>
      <c r="G815" s="100" t="s">
        <v>12821</v>
      </c>
      <c r="H815" s="63"/>
      <c r="I815" s="67"/>
      <c r="J815" s="68"/>
      <c r="K815" s="68"/>
      <c r="L815" s="67" t="s">
        <v>16978</v>
      </c>
      <c r="M815" s="71"/>
      <c r="N815" s="72">
        <v>8096.69482421875</v>
      </c>
      <c r="O815" s="72">
        <v>2513.079345703125</v>
      </c>
      <c r="P815" s="73"/>
      <c r="Q815" s="74"/>
      <c r="R815" s="74"/>
      <c r="S815" s="84"/>
      <c r="T815" s="84"/>
      <c r="U815" s="84"/>
      <c r="V815" s="84"/>
      <c r="W815" s="50"/>
      <c r="X815" s="50"/>
      <c r="Y815" s="50"/>
      <c r="Z815" s="50"/>
      <c r="AA815" s="49"/>
      <c r="AB815" s="69">
        <v>815</v>
      </c>
      <c r="AC81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15" s="70"/>
      <c r="AE815" s="76">
        <v>96</v>
      </c>
      <c r="AF815" s="76">
        <v>1607</v>
      </c>
      <c r="AG815" s="76">
        <v>3132</v>
      </c>
      <c r="AH815" s="76">
        <v>472</v>
      </c>
      <c r="AI815" s="76"/>
      <c r="AJ815" s="76" t="s">
        <v>9232</v>
      </c>
      <c r="AK815" s="76" t="s">
        <v>10772</v>
      </c>
      <c r="AL815" s="82" t="s">
        <v>11629</v>
      </c>
      <c r="AM815" s="76"/>
      <c r="AN815" s="78">
        <v>42188.336180555554</v>
      </c>
      <c r="AO815" s="76" t="s">
        <v>14075</v>
      </c>
      <c r="AP815" s="82" t="s">
        <v>14888</v>
      </c>
      <c r="AQ815" s="76" t="s">
        <v>66</v>
      </c>
      <c r="AR815" s="2"/>
      <c r="AS815" s="3"/>
      <c r="AT815" s="3"/>
      <c r="AU815" s="3"/>
      <c r="AV815" s="3"/>
    </row>
    <row r="816" spans="1:48" ht="41.45" customHeight="1" x14ac:dyDescent="0.25">
      <c r="A816" s="62" t="s">
        <v>709</v>
      </c>
      <c r="C816" s="63"/>
      <c r="D816" s="63"/>
      <c r="E816" s="64"/>
      <c r="F816" s="66"/>
      <c r="G816" s="100" t="s">
        <v>12822</v>
      </c>
      <c r="H816" s="63"/>
      <c r="I816" s="67"/>
      <c r="J816" s="68"/>
      <c r="K816" s="68"/>
      <c r="L816" s="67" t="s">
        <v>16979</v>
      </c>
      <c r="M816" s="71"/>
      <c r="N816" s="72">
        <v>191.92373657226563</v>
      </c>
      <c r="O816" s="72">
        <v>5404.6533203125</v>
      </c>
      <c r="P816" s="73"/>
      <c r="Q816" s="74"/>
      <c r="R816" s="74"/>
      <c r="S816" s="84"/>
      <c r="T816" s="84"/>
      <c r="U816" s="84"/>
      <c r="V816" s="84"/>
      <c r="W816" s="50"/>
      <c r="X816" s="50"/>
      <c r="Y816" s="50"/>
      <c r="Z816" s="50"/>
      <c r="AA816" s="49"/>
      <c r="AB816" s="69">
        <v>816</v>
      </c>
      <c r="AC81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16" s="70"/>
      <c r="AE816" s="76">
        <v>246</v>
      </c>
      <c r="AF816" s="76">
        <v>5035</v>
      </c>
      <c r="AG816" s="76">
        <v>29298</v>
      </c>
      <c r="AH816" s="76">
        <v>7</v>
      </c>
      <c r="AI816" s="76"/>
      <c r="AJ816" s="76" t="s">
        <v>9233</v>
      </c>
      <c r="AK816" s="76" t="s">
        <v>10517</v>
      </c>
      <c r="AL816" s="82" t="s">
        <v>11630</v>
      </c>
      <c r="AM816" s="76"/>
      <c r="AN816" s="78">
        <v>39953.665659722225</v>
      </c>
      <c r="AO816" s="76" t="s">
        <v>14075</v>
      </c>
      <c r="AP816" s="82" t="s">
        <v>14889</v>
      </c>
      <c r="AQ816" s="76" t="s">
        <v>66</v>
      </c>
      <c r="AR816" s="2"/>
      <c r="AS816" s="3"/>
      <c r="AT816" s="3"/>
      <c r="AU816" s="3"/>
      <c r="AV816" s="3"/>
    </row>
    <row r="817" spans="1:48" ht="41.45" customHeight="1" x14ac:dyDescent="0.25">
      <c r="A817" s="62" t="s">
        <v>711</v>
      </c>
      <c r="C817" s="63"/>
      <c r="D817" s="63"/>
      <c r="E817" s="64"/>
      <c r="F817" s="66"/>
      <c r="G817" s="100" t="s">
        <v>12823</v>
      </c>
      <c r="H817" s="63"/>
      <c r="I817" s="67"/>
      <c r="J817" s="68"/>
      <c r="K817" s="68"/>
      <c r="L817" s="67" t="s">
        <v>16980</v>
      </c>
      <c r="M817" s="71"/>
      <c r="N817" s="72">
        <v>9033.208984375</v>
      </c>
      <c r="O817" s="72">
        <v>6818.30322265625</v>
      </c>
      <c r="P817" s="73"/>
      <c r="Q817" s="74"/>
      <c r="R817" s="74"/>
      <c r="S817" s="84"/>
      <c r="T817" s="84"/>
      <c r="U817" s="84"/>
      <c r="V817" s="84"/>
      <c r="W817" s="50"/>
      <c r="X817" s="50"/>
      <c r="Y817" s="50"/>
      <c r="Z817" s="50"/>
      <c r="AA817" s="49"/>
      <c r="AB817" s="69">
        <v>817</v>
      </c>
      <c r="AC81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17" s="70"/>
      <c r="AE817" s="76">
        <v>116</v>
      </c>
      <c r="AF817" s="76">
        <v>24</v>
      </c>
      <c r="AG817" s="76">
        <v>3396</v>
      </c>
      <c r="AH817" s="76">
        <v>2541</v>
      </c>
      <c r="AI817" s="76"/>
      <c r="AJ817" s="76" t="s">
        <v>9234</v>
      </c>
      <c r="AK817" s="76" t="s">
        <v>10773</v>
      </c>
      <c r="AL817" s="76"/>
      <c r="AM817" s="76"/>
      <c r="AN817" s="78">
        <v>40677.532893518517</v>
      </c>
      <c r="AO817" s="76" t="s">
        <v>14075</v>
      </c>
      <c r="AP817" s="82" t="s">
        <v>14890</v>
      </c>
      <c r="AQ817" s="76" t="s">
        <v>66</v>
      </c>
      <c r="AR817" s="2"/>
      <c r="AS817" s="3"/>
      <c r="AT817" s="3"/>
      <c r="AU817" s="3"/>
      <c r="AV817" s="3"/>
    </row>
    <row r="818" spans="1:48" ht="41.45" customHeight="1" x14ac:dyDescent="0.25">
      <c r="A818" s="62" t="s">
        <v>712</v>
      </c>
      <c r="C818" s="63"/>
      <c r="D818" s="63"/>
      <c r="E818" s="64"/>
      <c r="F818" s="66"/>
      <c r="G818" s="100" t="s">
        <v>12824</v>
      </c>
      <c r="H818" s="63"/>
      <c r="I818" s="67"/>
      <c r="J818" s="68"/>
      <c r="K818" s="68"/>
      <c r="L818" s="67" t="s">
        <v>16981</v>
      </c>
      <c r="M818" s="71"/>
      <c r="N818" s="72">
        <v>2355.393310546875</v>
      </c>
      <c r="O818" s="72">
        <v>1879.1275634765625</v>
      </c>
      <c r="P818" s="73"/>
      <c r="Q818" s="74"/>
      <c r="R818" s="74"/>
      <c r="S818" s="84"/>
      <c r="T818" s="84"/>
      <c r="U818" s="84"/>
      <c r="V818" s="84"/>
      <c r="W818" s="50"/>
      <c r="X818" s="50"/>
      <c r="Y818" s="50"/>
      <c r="Z818" s="50"/>
      <c r="AA818" s="49"/>
      <c r="AB818" s="69">
        <v>818</v>
      </c>
      <c r="AC81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18" s="70"/>
      <c r="AE818" s="76">
        <v>6</v>
      </c>
      <c r="AF818" s="76">
        <v>2</v>
      </c>
      <c r="AG818" s="76">
        <v>308</v>
      </c>
      <c r="AH818" s="76">
        <v>25</v>
      </c>
      <c r="AI818" s="76"/>
      <c r="AJ818" s="76" t="s">
        <v>9235</v>
      </c>
      <c r="AK818" s="76"/>
      <c r="AL818" s="76"/>
      <c r="AM818" s="76"/>
      <c r="AN818" s="78">
        <v>43536.888067129628</v>
      </c>
      <c r="AO818" s="76" t="s">
        <v>14075</v>
      </c>
      <c r="AP818" s="82" t="s">
        <v>14891</v>
      </c>
      <c r="AQ818" s="76" t="s">
        <v>66</v>
      </c>
      <c r="AR818" s="2"/>
      <c r="AS818" s="3"/>
      <c r="AT818" s="3"/>
      <c r="AU818" s="3"/>
      <c r="AV818" s="3"/>
    </row>
    <row r="819" spans="1:48" ht="41.45" customHeight="1" x14ac:dyDescent="0.25">
      <c r="A819" s="62" t="s">
        <v>713</v>
      </c>
      <c r="C819" s="63"/>
      <c r="D819" s="63"/>
      <c r="E819" s="64"/>
      <c r="F819" s="66"/>
      <c r="G819" s="100" t="s">
        <v>12825</v>
      </c>
      <c r="H819" s="63"/>
      <c r="I819" s="67"/>
      <c r="J819" s="68"/>
      <c r="K819" s="68"/>
      <c r="L819" s="67" t="s">
        <v>16982</v>
      </c>
      <c r="M819" s="71"/>
      <c r="N819" s="72">
        <v>749.63275146484375</v>
      </c>
      <c r="O819" s="72">
        <v>2586.7978515625</v>
      </c>
      <c r="P819" s="73"/>
      <c r="Q819" s="74"/>
      <c r="R819" s="74"/>
      <c r="S819" s="84"/>
      <c r="T819" s="84"/>
      <c r="U819" s="84"/>
      <c r="V819" s="84"/>
      <c r="W819" s="50"/>
      <c r="X819" s="50"/>
      <c r="Y819" s="50"/>
      <c r="Z819" s="50"/>
      <c r="AA819" s="49"/>
      <c r="AB819" s="69">
        <v>819</v>
      </c>
      <c r="AC81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19" s="70"/>
      <c r="AE819" s="76">
        <v>579</v>
      </c>
      <c r="AF819" s="76">
        <v>47</v>
      </c>
      <c r="AG819" s="76">
        <v>182</v>
      </c>
      <c r="AH819" s="76">
        <v>7</v>
      </c>
      <c r="AI819" s="76"/>
      <c r="AJ819" s="76" t="s">
        <v>9236</v>
      </c>
      <c r="AK819" s="76" t="s">
        <v>10774</v>
      </c>
      <c r="AL819" s="82" t="s">
        <v>11631</v>
      </c>
      <c r="AM819" s="76"/>
      <c r="AN819" s="78">
        <v>40715.841631944444</v>
      </c>
      <c r="AO819" s="76" t="s">
        <v>14075</v>
      </c>
      <c r="AP819" s="82" t="s">
        <v>14892</v>
      </c>
      <c r="AQ819" s="76" t="s">
        <v>66</v>
      </c>
      <c r="AR819" s="2"/>
      <c r="AS819" s="3"/>
      <c r="AT819" s="3"/>
      <c r="AU819" s="3"/>
      <c r="AV819" s="3"/>
    </row>
    <row r="820" spans="1:48" ht="41.45" customHeight="1" x14ac:dyDescent="0.25">
      <c r="A820" s="62" t="s">
        <v>714</v>
      </c>
      <c r="C820" s="63"/>
      <c r="D820" s="63"/>
      <c r="E820" s="64"/>
      <c r="F820" s="66"/>
      <c r="G820" s="100" t="s">
        <v>12826</v>
      </c>
      <c r="H820" s="63"/>
      <c r="I820" s="67"/>
      <c r="J820" s="68"/>
      <c r="K820" s="68"/>
      <c r="L820" s="67" t="s">
        <v>16983</v>
      </c>
      <c r="M820" s="71"/>
      <c r="N820" s="72">
        <v>4551.11865234375</v>
      </c>
      <c r="O820" s="72">
        <v>6490.66259765625</v>
      </c>
      <c r="P820" s="73"/>
      <c r="Q820" s="74"/>
      <c r="R820" s="74"/>
      <c r="S820" s="84"/>
      <c r="T820" s="84"/>
      <c r="U820" s="84"/>
      <c r="V820" s="84"/>
      <c r="W820" s="50"/>
      <c r="X820" s="50"/>
      <c r="Y820" s="50"/>
      <c r="Z820" s="50"/>
      <c r="AA820" s="49"/>
      <c r="AB820" s="69">
        <v>820</v>
      </c>
      <c r="AC82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20" s="70"/>
      <c r="AE820" s="76">
        <v>208</v>
      </c>
      <c r="AF820" s="76">
        <v>228</v>
      </c>
      <c r="AG820" s="76">
        <v>1400</v>
      </c>
      <c r="AH820" s="76">
        <v>1460</v>
      </c>
      <c r="AI820" s="76"/>
      <c r="AJ820" s="76" t="s">
        <v>9237</v>
      </c>
      <c r="AK820" s="76"/>
      <c r="AL820" s="76"/>
      <c r="AM820" s="76"/>
      <c r="AN820" s="78">
        <v>43381.536886574075</v>
      </c>
      <c r="AO820" s="76" t="s">
        <v>14075</v>
      </c>
      <c r="AP820" s="82" t="s">
        <v>14893</v>
      </c>
      <c r="AQ820" s="76" t="s">
        <v>66</v>
      </c>
      <c r="AR820" s="2"/>
      <c r="AS820" s="3"/>
      <c r="AT820" s="3"/>
      <c r="AU820" s="3"/>
      <c r="AV820" s="3"/>
    </row>
    <row r="821" spans="1:48" ht="41.45" customHeight="1" x14ac:dyDescent="0.25">
      <c r="A821" s="62" t="s">
        <v>1937</v>
      </c>
      <c r="C821" s="63"/>
      <c r="D821" s="63"/>
      <c r="E821" s="64"/>
      <c r="F821" s="66"/>
      <c r="G821" s="100" t="s">
        <v>12827</v>
      </c>
      <c r="H821" s="63"/>
      <c r="I821" s="67"/>
      <c r="J821" s="68"/>
      <c r="K821" s="68"/>
      <c r="L821" s="67" t="s">
        <v>16984</v>
      </c>
      <c r="M821" s="71"/>
      <c r="N821" s="72">
        <v>1521.46337890625</v>
      </c>
      <c r="O821" s="72">
        <v>5714.03515625</v>
      </c>
      <c r="P821" s="73"/>
      <c r="Q821" s="74"/>
      <c r="R821" s="74"/>
      <c r="S821" s="84"/>
      <c r="T821" s="84"/>
      <c r="U821" s="84"/>
      <c r="V821" s="84"/>
      <c r="W821" s="50"/>
      <c r="X821" s="50"/>
      <c r="Y821" s="50"/>
      <c r="Z821" s="50"/>
      <c r="AA821" s="49"/>
      <c r="AB821" s="69">
        <v>821</v>
      </c>
      <c r="AC82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21" s="70"/>
      <c r="AE821" s="76">
        <v>2732</v>
      </c>
      <c r="AF821" s="76">
        <v>3040</v>
      </c>
      <c r="AG821" s="76">
        <v>4287</v>
      </c>
      <c r="AH821" s="76">
        <v>2713</v>
      </c>
      <c r="AI821" s="76"/>
      <c r="AJ821" s="76" t="s">
        <v>9238</v>
      </c>
      <c r="AK821" s="76" t="s">
        <v>10775</v>
      </c>
      <c r="AL821" s="82" t="s">
        <v>11632</v>
      </c>
      <c r="AM821" s="76"/>
      <c r="AN821" s="78">
        <v>42769.75304398148</v>
      </c>
      <c r="AO821" s="76" t="s">
        <v>14075</v>
      </c>
      <c r="AP821" s="82" t="s">
        <v>14894</v>
      </c>
      <c r="AQ821" s="76" t="s">
        <v>65</v>
      </c>
      <c r="AR821" s="2"/>
      <c r="AS821" s="3"/>
      <c r="AT821" s="3"/>
      <c r="AU821" s="3"/>
      <c r="AV821" s="3"/>
    </row>
    <row r="822" spans="1:48" ht="41.45" customHeight="1" x14ac:dyDescent="0.25">
      <c r="A822" s="62" t="s">
        <v>1938</v>
      </c>
      <c r="C822" s="63"/>
      <c r="D822" s="63"/>
      <c r="E822" s="64"/>
      <c r="F822" s="66"/>
      <c r="G822" s="100" t="s">
        <v>12828</v>
      </c>
      <c r="H822" s="63"/>
      <c r="I822" s="67"/>
      <c r="J822" s="68"/>
      <c r="K822" s="68"/>
      <c r="L822" s="67" t="s">
        <v>16985</v>
      </c>
      <c r="M822" s="71"/>
      <c r="N822" s="72">
        <v>7102.173828125</v>
      </c>
      <c r="O822" s="72">
        <v>9560.1728515625</v>
      </c>
      <c r="P822" s="73"/>
      <c r="Q822" s="74"/>
      <c r="R822" s="74"/>
      <c r="S822" s="84"/>
      <c r="T822" s="84"/>
      <c r="U822" s="84"/>
      <c r="V822" s="84"/>
      <c r="W822" s="50"/>
      <c r="X822" s="50"/>
      <c r="Y822" s="50"/>
      <c r="Z822" s="50"/>
      <c r="AA822" s="49"/>
      <c r="AB822" s="69">
        <v>822</v>
      </c>
      <c r="AC82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22" s="70"/>
      <c r="AE822" s="76">
        <v>1706</v>
      </c>
      <c r="AF822" s="76">
        <v>1084</v>
      </c>
      <c r="AG822" s="76">
        <v>1209</v>
      </c>
      <c r="AH822" s="76">
        <v>552</v>
      </c>
      <c r="AI822" s="76"/>
      <c r="AJ822" s="76" t="s">
        <v>9239</v>
      </c>
      <c r="AK822" s="76" t="s">
        <v>10533</v>
      </c>
      <c r="AL822" s="82" t="s">
        <v>11633</v>
      </c>
      <c r="AM822" s="76"/>
      <c r="AN822" s="78">
        <v>40750.504571759258</v>
      </c>
      <c r="AO822" s="76" t="s">
        <v>14075</v>
      </c>
      <c r="AP822" s="82" t="s">
        <v>14895</v>
      </c>
      <c r="AQ822" s="76" t="s">
        <v>65</v>
      </c>
      <c r="AR822" s="2"/>
      <c r="AS822" s="3"/>
      <c r="AT822" s="3"/>
      <c r="AU822" s="3"/>
      <c r="AV822" s="3"/>
    </row>
    <row r="823" spans="1:48" ht="41.45" customHeight="1" x14ac:dyDescent="0.25">
      <c r="A823" s="62" t="s">
        <v>1939</v>
      </c>
      <c r="C823" s="63"/>
      <c r="D823" s="63"/>
      <c r="E823" s="64"/>
      <c r="F823" s="66"/>
      <c r="G823" s="100" t="s">
        <v>12829</v>
      </c>
      <c r="H823" s="63"/>
      <c r="I823" s="67"/>
      <c r="J823" s="68"/>
      <c r="K823" s="68"/>
      <c r="L823" s="67" t="s">
        <v>16986</v>
      </c>
      <c r="M823" s="71"/>
      <c r="N823" s="72">
        <v>5139.12109375</v>
      </c>
      <c r="O823" s="72">
        <v>8552.7158203125</v>
      </c>
      <c r="P823" s="73"/>
      <c r="Q823" s="74"/>
      <c r="R823" s="74"/>
      <c r="S823" s="84"/>
      <c r="T823" s="84"/>
      <c r="U823" s="84"/>
      <c r="V823" s="84"/>
      <c r="W823" s="50"/>
      <c r="X823" s="50"/>
      <c r="Y823" s="50"/>
      <c r="Z823" s="50"/>
      <c r="AA823" s="49"/>
      <c r="AB823" s="69">
        <v>823</v>
      </c>
      <c r="AC82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23" s="70"/>
      <c r="AE823" s="76">
        <v>328</v>
      </c>
      <c r="AF823" s="76">
        <v>7156</v>
      </c>
      <c r="AG823" s="76">
        <v>3510</v>
      </c>
      <c r="AH823" s="76">
        <v>1212</v>
      </c>
      <c r="AI823" s="76"/>
      <c r="AJ823" s="76" t="s">
        <v>9240</v>
      </c>
      <c r="AK823" s="76" t="s">
        <v>10776</v>
      </c>
      <c r="AL823" s="82" t="s">
        <v>11634</v>
      </c>
      <c r="AM823" s="76"/>
      <c r="AN823" s="78">
        <v>40128.405439814815</v>
      </c>
      <c r="AO823" s="76" t="s">
        <v>14075</v>
      </c>
      <c r="AP823" s="82" t="s">
        <v>14896</v>
      </c>
      <c r="AQ823" s="76" t="s">
        <v>65</v>
      </c>
      <c r="AR823" s="2"/>
      <c r="AS823" s="3"/>
      <c r="AT823" s="3"/>
      <c r="AU823" s="3"/>
      <c r="AV823" s="3"/>
    </row>
    <row r="824" spans="1:48" ht="41.45" customHeight="1" x14ac:dyDescent="0.25">
      <c r="A824" s="62" t="s">
        <v>1940</v>
      </c>
      <c r="C824" s="63"/>
      <c r="D824" s="63"/>
      <c r="E824" s="64"/>
      <c r="F824" s="66"/>
      <c r="G824" s="100" t="s">
        <v>12830</v>
      </c>
      <c r="H824" s="63"/>
      <c r="I824" s="67"/>
      <c r="J824" s="68"/>
      <c r="K824" s="68"/>
      <c r="L824" s="67" t="s">
        <v>16987</v>
      </c>
      <c r="M824" s="71"/>
      <c r="N824" s="72">
        <v>7901.89892578125</v>
      </c>
      <c r="O824" s="72">
        <v>7661.08642578125</v>
      </c>
      <c r="P824" s="73"/>
      <c r="Q824" s="74"/>
      <c r="R824" s="74"/>
      <c r="S824" s="84"/>
      <c r="T824" s="84"/>
      <c r="U824" s="84"/>
      <c r="V824" s="84"/>
      <c r="W824" s="50"/>
      <c r="X824" s="50"/>
      <c r="Y824" s="50"/>
      <c r="Z824" s="50"/>
      <c r="AA824" s="49"/>
      <c r="AB824" s="69">
        <v>824</v>
      </c>
      <c r="AC82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24" s="70"/>
      <c r="AE824" s="76">
        <v>1867</v>
      </c>
      <c r="AF824" s="76">
        <v>2181</v>
      </c>
      <c r="AG824" s="76">
        <v>826</v>
      </c>
      <c r="AH824" s="76">
        <v>1009</v>
      </c>
      <c r="AI824" s="76"/>
      <c r="AJ824" s="76" t="s">
        <v>9241</v>
      </c>
      <c r="AK824" s="76"/>
      <c r="AL824" s="82" t="s">
        <v>11635</v>
      </c>
      <c r="AM824" s="76"/>
      <c r="AN824" s="78">
        <v>43861.76357638889</v>
      </c>
      <c r="AO824" s="76" t="s">
        <v>14075</v>
      </c>
      <c r="AP824" s="82" t="s">
        <v>14897</v>
      </c>
      <c r="AQ824" s="76" t="s">
        <v>65</v>
      </c>
      <c r="AR824" s="2"/>
      <c r="AS824" s="3"/>
      <c r="AT824" s="3"/>
      <c r="AU824" s="3"/>
      <c r="AV824" s="3"/>
    </row>
    <row r="825" spans="1:48" ht="41.45" customHeight="1" x14ac:dyDescent="0.25">
      <c r="A825" s="62" t="s">
        <v>1941</v>
      </c>
      <c r="C825" s="63"/>
      <c r="D825" s="63"/>
      <c r="E825" s="64"/>
      <c r="F825" s="66"/>
      <c r="G825" s="100" t="s">
        <v>12831</v>
      </c>
      <c r="H825" s="63"/>
      <c r="I825" s="67"/>
      <c r="J825" s="68"/>
      <c r="K825" s="68"/>
      <c r="L825" s="67" t="s">
        <v>16988</v>
      </c>
      <c r="M825" s="71"/>
      <c r="N825" s="72">
        <v>3922.508544921875</v>
      </c>
      <c r="O825" s="72">
        <v>9340.3525390625</v>
      </c>
      <c r="P825" s="73"/>
      <c r="Q825" s="74"/>
      <c r="R825" s="74"/>
      <c r="S825" s="84"/>
      <c r="T825" s="84"/>
      <c r="U825" s="84"/>
      <c r="V825" s="84"/>
      <c r="W825" s="50"/>
      <c r="X825" s="50"/>
      <c r="Y825" s="50"/>
      <c r="Z825" s="50"/>
      <c r="AA825" s="49"/>
      <c r="AB825" s="69">
        <v>825</v>
      </c>
      <c r="AC82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25" s="70"/>
      <c r="AE825" s="76">
        <v>1666</v>
      </c>
      <c r="AF825" s="76">
        <v>11106</v>
      </c>
      <c r="AG825" s="76">
        <v>26993</v>
      </c>
      <c r="AH825" s="76">
        <v>6128</v>
      </c>
      <c r="AI825" s="76"/>
      <c r="AJ825" s="76" t="s">
        <v>9242</v>
      </c>
      <c r="AK825" s="76" t="s">
        <v>10777</v>
      </c>
      <c r="AL825" s="76"/>
      <c r="AM825" s="76"/>
      <c r="AN825" s="78">
        <v>40354.864548611113</v>
      </c>
      <c r="AO825" s="76" t="s">
        <v>14075</v>
      </c>
      <c r="AP825" s="82" t="s">
        <v>14898</v>
      </c>
      <c r="AQ825" s="76" t="s">
        <v>65</v>
      </c>
      <c r="AR825" s="2"/>
      <c r="AS825" s="3"/>
      <c r="AT825" s="3"/>
      <c r="AU825" s="3"/>
      <c r="AV825" s="3"/>
    </row>
    <row r="826" spans="1:48" ht="41.45" customHeight="1" x14ac:dyDescent="0.25">
      <c r="A826" s="62" t="s">
        <v>716</v>
      </c>
      <c r="C826" s="63"/>
      <c r="D826" s="63"/>
      <c r="E826" s="64"/>
      <c r="F826" s="66"/>
      <c r="G826" s="100" t="s">
        <v>12832</v>
      </c>
      <c r="H826" s="63"/>
      <c r="I826" s="67"/>
      <c r="J826" s="68"/>
      <c r="K826" s="68"/>
      <c r="L826" s="67" t="s">
        <v>16989</v>
      </c>
      <c r="M826" s="71"/>
      <c r="N826" s="72">
        <v>5183.27392578125</v>
      </c>
      <c r="O826" s="72">
        <v>3675.907470703125</v>
      </c>
      <c r="P826" s="73"/>
      <c r="Q826" s="74"/>
      <c r="R826" s="74"/>
      <c r="S826" s="84"/>
      <c r="T826" s="84"/>
      <c r="U826" s="84"/>
      <c r="V826" s="84"/>
      <c r="W826" s="50"/>
      <c r="X826" s="50"/>
      <c r="Y826" s="50"/>
      <c r="Z826" s="50"/>
      <c r="AA826" s="49"/>
      <c r="AB826" s="69">
        <v>826</v>
      </c>
      <c r="AC82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26" s="70"/>
      <c r="AE826" s="76">
        <v>746</v>
      </c>
      <c r="AF826" s="76">
        <v>350</v>
      </c>
      <c r="AG826" s="76">
        <v>35920</v>
      </c>
      <c r="AH826" s="76">
        <v>63119</v>
      </c>
      <c r="AI826" s="76"/>
      <c r="AJ826" s="76" t="s">
        <v>9243</v>
      </c>
      <c r="AK826" s="76" t="s">
        <v>10778</v>
      </c>
      <c r="AL826" s="76"/>
      <c r="AM826" s="76"/>
      <c r="AN826" s="78">
        <v>41954.971041666664</v>
      </c>
      <c r="AO826" s="76" t="s">
        <v>14075</v>
      </c>
      <c r="AP826" s="82" t="s">
        <v>14899</v>
      </c>
      <c r="AQ826" s="76" t="s">
        <v>66</v>
      </c>
      <c r="AR826" s="2"/>
      <c r="AS826" s="3"/>
      <c r="AT826" s="3"/>
      <c r="AU826" s="3"/>
      <c r="AV826" s="3"/>
    </row>
    <row r="827" spans="1:48" ht="41.45" customHeight="1" x14ac:dyDescent="0.25">
      <c r="A827" s="62" t="s">
        <v>717</v>
      </c>
      <c r="C827" s="63"/>
      <c r="D827" s="63"/>
      <c r="E827" s="64"/>
      <c r="F827" s="66"/>
      <c r="G827" s="100" t="s">
        <v>12833</v>
      </c>
      <c r="H827" s="63"/>
      <c r="I827" s="67"/>
      <c r="J827" s="68"/>
      <c r="K827" s="68"/>
      <c r="L827" s="67" t="s">
        <v>16990</v>
      </c>
      <c r="M827" s="71"/>
      <c r="N827" s="72">
        <v>4245.05419921875</v>
      </c>
      <c r="O827" s="72">
        <v>996.2789306640625</v>
      </c>
      <c r="P827" s="73"/>
      <c r="Q827" s="74"/>
      <c r="R827" s="74"/>
      <c r="S827" s="84"/>
      <c r="T827" s="84"/>
      <c r="U827" s="84"/>
      <c r="V827" s="84"/>
      <c r="W827" s="50"/>
      <c r="X827" s="50"/>
      <c r="Y827" s="50"/>
      <c r="Z827" s="50"/>
      <c r="AA827" s="49"/>
      <c r="AB827" s="69">
        <v>827</v>
      </c>
      <c r="AC82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27" s="70"/>
      <c r="AE827" s="76">
        <v>7</v>
      </c>
      <c r="AF827" s="76">
        <v>105</v>
      </c>
      <c r="AG827" s="76">
        <v>5240</v>
      </c>
      <c r="AH827" s="76">
        <v>277</v>
      </c>
      <c r="AI827" s="76"/>
      <c r="AJ827" s="76" t="s">
        <v>9244</v>
      </c>
      <c r="AK827" s="76" t="s">
        <v>10779</v>
      </c>
      <c r="AL827" s="82" t="s">
        <v>11636</v>
      </c>
      <c r="AM827" s="76"/>
      <c r="AN827" s="78">
        <v>43508.25377314815</v>
      </c>
      <c r="AO827" s="76" t="s">
        <v>14075</v>
      </c>
      <c r="AP827" s="82" t="s">
        <v>14900</v>
      </c>
      <c r="AQ827" s="76" t="s">
        <v>66</v>
      </c>
      <c r="AR827" s="2"/>
      <c r="AS827" s="3"/>
      <c r="AT827" s="3"/>
      <c r="AU827" s="3"/>
      <c r="AV827" s="3"/>
    </row>
    <row r="828" spans="1:48" ht="41.45" customHeight="1" x14ac:dyDescent="0.25">
      <c r="A828" s="62" t="s">
        <v>718</v>
      </c>
      <c r="C828" s="63"/>
      <c r="D828" s="63"/>
      <c r="E828" s="64"/>
      <c r="F828" s="66"/>
      <c r="G828" s="100" t="s">
        <v>12834</v>
      </c>
      <c r="H828" s="63"/>
      <c r="I828" s="67"/>
      <c r="J828" s="68"/>
      <c r="K828" s="68"/>
      <c r="L828" s="67" t="s">
        <v>16991</v>
      </c>
      <c r="M828" s="71"/>
      <c r="N828" s="72">
        <v>3208.208984375</v>
      </c>
      <c r="O828" s="72">
        <v>4795.79248046875</v>
      </c>
      <c r="P828" s="73"/>
      <c r="Q828" s="74"/>
      <c r="R828" s="74"/>
      <c r="S828" s="84"/>
      <c r="T828" s="84"/>
      <c r="U828" s="84"/>
      <c r="V828" s="84"/>
      <c r="W828" s="50"/>
      <c r="X828" s="50"/>
      <c r="Y828" s="50"/>
      <c r="Z828" s="50"/>
      <c r="AA828" s="49"/>
      <c r="AB828" s="69">
        <v>828</v>
      </c>
      <c r="AC82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28" s="70"/>
      <c r="AE828" s="76">
        <v>246</v>
      </c>
      <c r="AF828" s="76">
        <v>8</v>
      </c>
      <c r="AG828" s="76">
        <v>189</v>
      </c>
      <c r="AH828" s="76">
        <v>5</v>
      </c>
      <c r="AI828" s="76"/>
      <c r="AJ828" s="76" t="s">
        <v>9245</v>
      </c>
      <c r="AK828" s="76" t="s">
        <v>10780</v>
      </c>
      <c r="AL828" s="76"/>
      <c r="AM828" s="76"/>
      <c r="AN828" s="78">
        <v>44518.255289351851</v>
      </c>
      <c r="AO828" s="76" t="s">
        <v>14075</v>
      </c>
      <c r="AP828" s="82" t="s">
        <v>14901</v>
      </c>
      <c r="AQ828" s="76" t="s">
        <v>66</v>
      </c>
      <c r="AR828" s="2"/>
      <c r="AS828" s="3"/>
      <c r="AT828" s="3"/>
      <c r="AU828" s="3"/>
      <c r="AV828" s="3"/>
    </row>
    <row r="829" spans="1:48" ht="41.45" customHeight="1" x14ac:dyDescent="0.25">
      <c r="A829" s="62" t="s">
        <v>719</v>
      </c>
      <c r="C829" s="63"/>
      <c r="D829" s="63"/>
      <c r="E829" s="64"/>
      <c r="F829" s="66"/>
      <c r="G829" s="100" t="s">
        <v>12835</v>
      </c>
      <c r="H829" s="63"/>
      <c r="I829" s="67"/>
      <c r="J829" s="68"/>
      <c r="K829" s="68"/>
      <c r="L829" s="67" t="s">
        <v>16992</v>
      </c>
      <c r="M829" s="71"/>
      <c r="N829" s="72">
        <v>6629.3056640625</v>
      </c>
      <c r="O829" s="72">
        <v>3008.74658203125</v>
      </c>
      <c r="P829" s="73"/>
      <c r="Q829" s="74"/>
      <c r="R829" s="74"/>
      <c r="S829" s="84"/>
      <c r="T829" s="84"/>
      <c r="U829" s="84"/>
      <c r="V829" s="84"/>
      <c r="W829" s="50"/>
      <c r="X829" s="50"/>
      <c r="Y829" s="50"/>
      <c r="Z829" s="50"/>
      <c r="AA829" s="49"/>
      <c r="AB829" s="69">
        <v>829</v>
      </c>
      <c r="AC82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29" s="70"/>
      <c r="AE829" s="76">
        <v>4954</v>
      </c>
      <c r="AF829" s="76">
        <v>146</v>
      </c>
      <c r="AG829" s="76">
        <v>55741</v>
      </c>
      <c r="AH829" s="76">
        <v>44275</v>
      </c>
      <c r="AI829" s="76"/>
      <c r="AJ829" s="76" t="s">
        <v>9246</v>
      </c>
      <c r="AK829" s="76"/>
      <c r="AL829" s="76"/>
      <c r="AM829" s="76"/>
      <c r="AN829" s="78">
        <v>43947.874618055554</v>
      </c>
      <c r="AO829" s="76" t="s">
        <v>14075</v>
      </c>
      <c r="AP829" s="82" t="s">
        <v>14902</v>
      </c>
      <c r="AQ829" s="76" t="s">
        <v>66</v>
      </c>
      <c r="AR829" s="2"/>
      <c r="AS829" s="3"/>
      <c r="AT829" s="3"/>
      <c r="AU829" s="3"/>
      <c r="AV829" s="3"/>
    </row>
    <row r="830" spans="1:48" ht="41.45" customHeight="1" x14ac:dyDescent="0.25">
      <c r="A830" s="62" t="s">
        <v>1942</v>
      </c>
      <c r="C830" s="63"/>
      <c r="D830" s="63"/>
      <c r="E830" s="64"/>
      <c r="F830" s="66"/>
      <c r="G830" s="100" t="s">
        <v>12836</v>
      </c>
      <c r="H830" s="63"/>
      <c r="I830" s="67"/>
      <c r="J830" s="68"/>
      <c r="K830" s="68"/>
      <c r="L830" s="67" t="s">
        <v>16993</v>
      </c>
      <c r="M830" s="71"/>
      <c r="N830" s="72">
        <v>3505.4638671875</v>
      </c>
      <c r="O830" s="72">
        <v>4847.97607421875</v>
      </c>
      <c r="P830" s="73"/>
      <c r="Q830" s="74"/>
      <c r="R830" s="74"/>
      <c r="S830" s="84"/>
      <c r="T830" s="84"/>
      <c r="U830" s="84"/>
      <c r="V830" s="84"/>
      <c r="W830" s="50"/>
      <c r="X830" s="50"/>
      <c r="Y830" s="50"/>
      <c r="Z830" s="50"/>
      <c r="AA830" s="49"/>
      <c r="AB830" s="69">
        <v>830</v>
      </c>
      <c r="AC83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30" s="70"/>
      <c r="AE830" s="76">
        <v>4123</v>
      </c>
      <c r="AF830" s="76">
        <v>83899</v>
      </c>
      <c r="AG830" s="76">
        <v>1122</v>
      </c>
      <c r="AH830" s="76">
        <v>11111</v>
      </c>
      <c r="AI830" s="76"/>
      <c r="AJ830" s="76" t="s">
        <v>9247</v>
      </c>
      <c r="AK830" s="76" t="s">
        <v>10432</v>
      </c>
      <c r="AL830" s="82" t="s">
        <v>11637</v>
      </c>
      <c r="AM830" s="76"/>
      <c r="AN830" s="78">
        <v>43908.965138888889</v>
      </c>
      <c r="AO830" s="76" t="s">
        <v>14075</v>
      </c>
      <c r="AP830" s="82" t="s">
        <v>14903</v>
      </c>
      <c r="AQ830" s="76" t="s">
        <v>65</v>
      </c>
      <c r="AR830" s="2"/>
      <c r="AS830" s="3"/>
      <c r="AT830" s="3"/>
      <c r="AU830" s="3"/>
      <c r="AV830" s="3"/>
    </row>
    <row r="831" spans="1:48" ht="41.45" customHeight="1" x14ac:dyDescent="0.25">
      <c r="A831" s="62" t="s">
        <v>720</v>
      </c>
      <c r="C831" s="63"/>
      <c r="D831" s="63"/>
      <c r="E831" s="64"/>
      <c r="F831" s="66"/>
      <c r="G831" s="100" t="s">
        <v>12837</v>
      </c>
      <c r="H831" s="63"/>
      <c r="I831" s="67"/>
      <c r="J831" s="68"/>
      <c r="K831" s="68"/>
      <c r="L831" s="67" t="s">
        <v>16994</v>
      </c>
      <c r="M831" s="71"/>
      <c r="N831" s="72">
        <v>593.4654541015625</v>
      </c>
      <c r="O831" s="72">
        <v>2999.501953125</v>
      </c>
      <c r="P831" s="73"/>
      <c r="Q831" s="74"/>
      <c r="R831" s="74"/>
      <c r="S831" s="84"/>
      <c r="T831" s="84"/>
      <c r="U831" s="84"/>
      <c r="V831" s="84"/>
      <c r="W831" s="50"/>
      <c r="X831" s="50"/>
      <c r="Y831" s="50"/>
      <c r="Z831" s="50"/>
      <c r="AA831" s="49"/>
      <c r="AB831" s="69">
        <v>831</v>
      </c>
      <c r="AC83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31" s="70"/>
      <c r="AE831" s="76">
        <v>5000</v>
      </c>
      <c r="AF831" s="76">
        <v>351</v>
      </c>
      <c r="AG831" s="76">
        <v>78505</v>
      </c>
      <c r="AH831" s="76">
        <v>49156</v>
      </c>
      <c r="AI831" s="76"/>
      <c r="AJ831" s="76" t="s">
        <v>9248</v>
      </c>
      <c r="AK831" s="76" t="s">
        <v>10781</v>
      </c>
      <c r="AL831" s="76"/>
      <c r="AM831" s="76"/>
      <c r="AN831" s="78">
        <v>42847.686076388891</v>
      </c>
      <c r="AO831" s="76" t="s">
        <v>14075</v>
      </c>
      <c r="AP831" s="82" t="s">
        <v>14904</v>
      </c>
      <c r="AQ831" s="76" t="s">
        <v>66</v>
      </c>
      <c r="AR831" s="2"/>
      <c r="AS831" s="3"/>
      <c r="AT831" s="3"/>
      <c r="AU831" s="3"/>
      <c r="AV831" s="3"/>
    </row>
    <row r="832" spans="1:48" ht="41.45" customHeight="1" x14ac:dyDescent="0.25">
      <c r="A832" s="62" t="s">
        <v>721</v>
      </c>
      <c r="C832" s="63"/>
      <c r="D832" s="63"/>
      <c r="E832" s="64"/>
      <c r="F832" s="66"/>
      <c r="G832" s="100" t="s">
        <v>12040</v>
      </c>
      <c r="H832" s="63"/>
      <c r="I832" s="67"/>
      <c r="J832" s="68"/>
      <c r="K832" s="68"/>
      <c r="L832" s="67" t="s">
        <v>16995</v>
      </c>
      <c r="M832" s="71"/>
      <c r="N832" s="72">
        <v>1222.814208984375</v>
      </c>
      <c r="O832" s="72">
        <v>7092.59619140625</v>
      </c>
      <c r="P832" s="73"/>
      <c r="Q832" s="74"/>
      <c r="R832" s="74"/>
      <c r="S832" s="84"/>
      <c r="T832" s="84"/>
      <c r="U832" s="84"/>
      <c r="V832" s="84"/>
      <c r="W832" s="50"/>
      <c r="X832" s="50"/>
      <c r="Y832" s="50"/>
      <c r="Z832" s="50"/>
      <c r="AA832" s="49"/>
      <c r="AB832" s="69">
        <v>832</v>
      </c>
      <c r="AC83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32" s="70"/>
      <c r="AE832" s="76">
        <v>11</v>
      </c>
      <c r="AF832" s="76">
        <v>0</v>
      </c>
      <c r="AG832" s="76">
        <v>12</v>
      </c>
      <c r="AH832" s="76">
        <v>10</v>
      </c>
      <c r="AI832" s="76"/>
      <c r="AJ832" s="76"/>
      <c r="AK832" s="76"/>
      <c r="AL832" s="76"/>
      <c r="AM832" s="76"/>
      <c r="AN832" s="78">
        <v>44499.949421296296</v>
      </c>
      <c r="AO832" s="76" t="s">
        <v>14075</v>
      </c>
      <c r="AP832" s="82" t="s">
        <v>14905</v>
      </c>
      <c r="AQ832" s="76" t="s">
        <v>66</v>
      </c>
      <c r="AR832" s="2"/>
      <c r="AS832" s="3"/>
      <c r="AT832" s="3"/>
      <c r="AU832" s="3"/>
      <c r="AV832" s="3"/>
    </row>
    <row r="833" spans="1:48" ht="41.45" customHeight="1" x14ac:dyDescent="0.25">
      <c r="A833" s="62" t="s">
        <v>722</v>
      </c>
      <c r="C833" s="63"/>
      <c r="D833" s="63"/>
      <c r="E833" s="64"/>
      <c r="F833" s="66"/>
      <c r="G833" s="100" t="s">
        <v>12838</v>
      </c>
      <c r="H833" s="63"/>
      <c r="I833" s="67"/>
      <c r="J833" s="68"/>
      <c r="K833" s="68"/>
      <c r="L833" s="67" t="s">
        <v>16996</v>
      </c>
      <c r="M833" s="71"/>
      <c r="N833" s="72">
        <v>644.63262939453125</v>
      </c>
      <c r="O833" s="72">
        <v>6794.20947265625</v>
      </c>
      <c r="P833" s="73"/>
      <c r="Q833" s="74"/>
      <c r="R833" s="74"/>
      <c r="S833" s="84"/>
      <c r="T833" s="84"/>
      <c r="U833" s="84"/>
      <c r="V833" s="84"/>
      <c r="W833" s="50"/>
      <c r="X833" s="50"/>
      <c r="Y833" s="50"/>
      <c r="Z833" s="50"/>
      <c r="AA833" s="49"/>
      <c r="AB833" s="69">
        <v>833</v>
      </c>
      <c r="AC83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33" s="70"/>
      <c r="AE833" s="76">
        <v>189</v>
      </c>
      <c r="AF833" s="76">
        <v>7</v>
      </c>
      <c r="AG833" s="76">
        <v>1753</v>
      </c>
      <c r="AH833" s="76">
        <v>8648</v>
      </c>
      <c r="AI833" s="76"/>
      <c r="AJ833" s="76" t="s">
        <v>9249</v>
      </c>
      <c r="AK833" s="76"/>
      <c r="AL833" s="76"/>
      <c r="AM833" s="76"/>
      <c r="AN833" s="78">
        <v>44394.438599537039</v>
      </c>
      <c r="AO833" s="76" t="s">
        <v>14075</v>
      </c>
      <c r="AP833" s="82" t="s">
        <v>14906</v>
      </c>
      <c r="AQ833" s="76" t="s">
        <v>66</v>
      </c>
      <c r="AR833" s="2"/>
      <c r="AS833" s="3"/>
      <c r="AT833" s="3"/>
      <c r="AU833" s="3"/>
      <c r="AV833" s="3"/>
    </row>
    <row r="834" spans="1:48" ht="41.45" customHeight="1" x14ac:dyDescent="0.25">
      <c r="A834" s="62" t="s">
        <v>723</v>
      </c>
      <c r="C834" s="63"/>
      <c r="D834" s="63"/>
      <c r="E834" s="64"/>
      <c r="F834" s="66"/>
      <c r="G834" s="100" t="s">
        <v>12839</v>
      </c>
      <c r="H834" s="63"/>
      <c r="I834" s="67"/>
      <c r="J834" s="68"/>
      <c r="K834" s="68"/>
      <c r="L834" s="67" t="s">
        <v>16997</v>
      </c>
      <c r="M834" s="71"/>
      <c r="N834" s="72">
        <v>3078.861083984375</v>
      </c>
      <c r="O834" s="72">
        <v>2580.94287109375</v>
      </c>
      <c r="P834" s="73"/>
      <c r="Q834" s="74"/>
      <c r="R834" s="74"/>
      <c r="S834" s="84"/>
      <c r="T834" s="84"/>
      <c r="U834" s="84"/>
      <c r="V834" s="84"/>
      <c r="W834" s="50"/>
      <c r="X834" s="50"/>
      <c r="Y834" s="50"/>
      <c r="Z834" s="50"/>
      <c r="AA834" s="49"/>
      <c r="AB834" s="69">
        <v>834</v>
      </c>
      <c r="AC83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34" s="70"/>
      <c r="AE834" s="76">
        <v>1817</v>
      </c>
      <c r="AF834" s="76">
        <v>205</v>
      </c>
      <c r="AG834" s="76">
        <v>14064</v>
      </c>
      <c r="AH834" s="76">
        <v>15522</v>
      </c>
      <c r="AI834" s="76"/>
      <c r="AJ834" s="76" t="s">
        <v>9250</v>
      </c>
      <c r="AK834" s="76" t="s">
        <v>10782</v>
      </c>
      <c r="AL834" s="76"/>
      <c r="AM834" s="76"/>
      <c r="AN834" s="78">
        <v>43545.208796296298</v>
      </c>
      <c r="AO834" s="76" t="s">
        <v>14075</v>
      </c>
      <c r="AP834" s="82" t="s">
        <v>14907</v>
      </c>
      <c r="AQ834" s="76" t="s">
        <v>66</v>
      </c>
      <c r="AR834" s="2"/>
      <c r="AS834" s="3"/>
      <c r="AT834" s="3"/>
      <c r="AU834" s="3"/>
      <c r="AV834" s="3"/>
    </row>
    <row r="835" spans="1:48" ht="41.45" customHeight="1" x14ac:dyDescent="0.25">
      <c r="A835" s="62" t="s">
        <v>724</v>
      </c>
      <c r="C835" s="63"/>
      <c r="D835" s="63"/>
      <c r="E835" s="64"/>
      <c r="F835" s="66"/>
      <c r="G835" s="100" t="s">
        <v>12840</v>
      </c>
      <c r="H835" s="63"/>
      <c r="I835" s="67"/>
      <c r="J835" s="68"/>
      <c r="K835" s="68"/>
      <c r="L835" s="67" t="s">
        <v>16998</v>
      </c>
      <c r="M835" s="71"/>
      <c r="N835" s="72">
        <v>5011.60986328125</v>
      </c>
      <c r="O835" s="72">
        <v>1940.6871337890625</v>
      </c>
      <c r="P835" s="73"/>
      <c r="Q835" s="74"/>
      <c r="R835" s="74"/>
      <c r="S835" s="84"/>
      <c r="T835" s="84"/>
      <c r="U835" s="84"/>
      <c r="V835" s="84"/>
      <c r="W835" s="50"/>
      <c r="X835" s="50"/>
      <c r="Y835" s="50"/>
      <c r="Z835" s="50"/>
      <c r="AA835" s="49"/>
      <c r="AB835" s="69">
        <v>835</v>
      </c>
      <c r="AC83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35" s="70"/>
      <c r="AE835" s="76">
        <v>75</v>
      </c>
      <c r="AF835" s="76">
        <v>0</v>
      </c>
      <c r="AG835" s="76">
        <v>261</v>
      </c>
      <c r="AH835" s="76">
        <v>195</v>
      </c>
      <c r="AI835" s="76"/>
      <c r="AJ835" s="76" t="s">
        <v>9251</v>
      </c>
      <c r="AK835" s="76"/>
      <c r="AL835" s="76"/>
      <c r="AM835" s="76"/>
      <c r="AN835" s="78">
        <v>44526.700949074075</v>
      </c>
      <c r="AO835" s="76" t="s">
        <v>14075</v>
      </c>
      <c r="AP835" s="82" t="s">
        <v>14908</v>
      </c>
      <c r="AQ835" s="76" t="s">
        <v>66</v>
      </c>
      <c r="AR835" s="2"/>
      <c r="AS835" s="3"/>
      <c r="AT835" s="3"/>
      <c r="AU835" s="3"/>
      <c r="AV835" s="3"/>
    </row>
    <row r="836" spans="1:48" ht="41.45" customHeight="1" x14ac:dyDescent="0.25">
      <c r="A836" s="62" t="s">
        <v>725</v>
      </c>
      <c r="C836" s="63"/>
      <c r="D836" s="63"/>
      <c r="E836" s="64"/>
      <c r="F836" s="66"/>
      <c r="G836" s="100" t="s">
        <v>12841</v>
      </c>
      <c r="H836" s="63"/>
      <c r="I836" s="67"/>
      <c r="J836" s="68"/>
      <c r="K836" s="68"/>
      <c r="L836" s="67" t="s">
        <v>16999</v>
      </c>
      <c r="M836" s="71"/>
      <c r="N836" s="72">
        <v>7284.52294921875</v>
      </c>
      <c r="O836" s="72">
        <v>5521.1591796875</v>
      </c>
      <c r="P836" s="73"/>
      <c r="Q836" s="74"/>
      <c r="R836" s="74"/>
      <c r="S836" s="84"/>
      <c r="T836" s="84"/>
      <c r="U836" s="84"/>
      <c r="V836" s="84"/>
      <c r="W836" s="50"/>
      <c r="X836" s="50"/>
      <c r="Y836" s="50"/>
      <c r="Z836" s="50"/>
      <c r="AA836" s="49"/>
      <c r="AB836" s="69">
        <v>836</v>
      </c>
      <c r="AC83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36" s="70"/>
      <c r="AE836" s="76">
        <v>325</v>
      </c>
      <c r="AF836" s="76">
        <v>12</v>
      </c>
      <c r="AG836" s="76">
        <v>1305</v>
      </c>
      <c r="AH836" s="76">
        <v>1013</v>
      </c>
      <c r="AI836" s="76"/>
      <c r="AJ836" s="76" t="s">
        <v>9252</v>
      </c>
      <c r="AK836" s="76" t="s">
        <v>10783</v>
      </c>
      <c r="AL836" s="76"/>
      <c r="AM836" s="76"/>
      <c r="AN836" s="78">
        <v>44507.13490740741</v>
      </c>
      <c r="AO836" s="76" t="s">
        <v>14075</v>
      </c>
      <c r="AP836" s="82" t="s">
        <v>14909</v>
      </c>
      <c r="AQ836" s="76" t="s">
        <v>66</v>
      </c>
      <c r="AR836" s="2"/>
      <c r="AS836" s="3"/>
      <c r="AT836" s="3"/>
      <c r="AU836" s="3"/>
      <c r="AV836" s="3"/>
    </row>
    <row r="837" spans="1:48" ht="41.45" customHeight="1" x14ac:dyDescent="0.25">
      <c r="A837" s="62" t="s">
        <v>726</v>
      </c>
      <c r="C837" s="63"/>
      <c r="D837" s="63"/>
      <c r="E837" s="64"/>
      <c r="F837" s="66"/>
      <c r="G837" s="100" t="s">
        <v>12842</v>
      </c>
      <c r="H837" s="63"/>
      <c r="I837" s="67"/>
      <c r="J837" s="68"/>
      <c r="K837" s="68"/>
      <c r="L837" s="67" t="s">
        <v>17000</v>
      </c>
      <c r="M837" s="71"/>
      <c r="N837" s="72">
        <v>5808.8271484375</v>
      </c>
      <c r="O837" s="72">
        <v>368.76412963867188</v>
      </c>
      <c r="P837" s="73"/>
      <c r="Q837" s="74"/>
      <c r="R837" s="74"/>
      <c r="S837" s="84"/>
      <c r="T837" s="84"/>
      <c r="U837" s="84"/>
      <c r="V837" s="84"/>
      <c r="W837" s="50"/>
      <c r="X837" s="50"/>
      <c r="Y837" s="50"/>
      <c r="Z837" s="50"/>
      <c r="AA837" s="49"/>
      <c r="AB837" s="69">
        <v>837</v>
      </c>
      <c r="AC83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37" s="70"/>
      <c r="AE837" s="76">
        <v>267</v>
      </c>
      <c r="AF837" s="76">
        <v>121</v>
      </c>
      <c r="AG837" s="76">
        <v>1437</v>
      </c>
      <c r="AH837" s="76">
        <v>2432</v>
      </c>
      <c r="AI837" s="76"/>
      <c r="AJ837" s="76" t="s">
        <v>9253</v>
      </c>
      <c r="AK837" s="76"/>
      <c r="AL837" s="76"/>
      <c r="AM837" s="76"/>
      <c r="AN837" s="78">
        <v>43783.49145833333</v>
      </c>
      <c r="AO837" s="76" t="s">
        <v>14075</v>
      </c>
      <c r="AP837" s="82" t="s">
        <v>14910</v>
      </c>
      <c r="AQ837" s="76" t="s">
        <v>66</v>
      </c>
      <c r="AR837" s="2"/>
      <c r="AS837" s="3"/>
      <c r="AT837" s="3"/>
      <c r="AU837" s="3"/>
      <c r="AV837" s="3"/>
    </row>
    <row r="838" spans="1:48" ht="41.45" customHeight="1" x14ac:dyDescent="0.25">
      <c r="A838" s="62" t="s">
        <v>727</v>
      </c>
      <c r="C838" s="63"/>
      <c r="D838" s="63"/>
      <c r="E838" s="64"/>
      <c r="F838" s="66"/>
      <c r="G838" s="100" t="s">
        <v>12843</v>
      </c>
      <c r="H838" s="63"/>
      <c r="I838" s="67"/>
      <c r="J838" s="68"/>
      <c r="K838" s="68"/>
      <c r="L838" s="67" t="s">
        <v>17001</v>
      </c>
      <c r="M838" s="71"/>
      <c r="N838" s="72">
        <v>6338.51513671875</v>
      </c>
      <c r="O838" s="72">
        <v>6948.8828125</v>
      </c>
      <c r="P838" s="73"/>
      <c r="Q838" s="74"/>
      <c r="R838" s="74"/>
      <c r="S838" s="84"/>
      <c r="T838" s="84"/>
      <c r="U838" s="84"/>
      <c r="V838" s="84"/>
      <c r="W838" s="50"/>
      <c r="X838" s="50"/>
      <c r="Y838" s="50"/>
      <c r="Z838" s="50"/>
      <c r="AA838" s="49"/>
      <c r="AB838" s="69">
        <v>838</v>
      </c>
      <c r="AC83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38" s="70"/>
      <c r="AE838" s="76">
        <v>4998</v>
      </c>
      <c r="AF838" s="76">
        <v>336</v>
      </c>
      <c r="AG838" s="76">
        <v>68536</v>
      </c>
      <c r="AH838" s="76">
        <v>59970</v>
      </c>
      <c r="AI838" s="76"/>
      <c r="AJ838" s="76" t="s">
        <v>9254</v>
      </c>
      <c r="AK838" s="76" t="s">
        <v>10784</v>
      </c>
      <c r="AL838" s="76"/>
      <c r="AM838" s="76"/>
      <c r="AN838" s="78">
        <v>44399.567731481482</v>
      </c>
      <c r="AO838" s="76" t="s">
        <v>14075</v>
      </c>
      <c r="AP838" s="82" t="s">
        <v>14911</v>
      </c>
      <c r="AQ838" s="76" t="s">
        <v>66</v>
      </c>
      <c r="AR838" s="2"/>
      <c r="AS838" s="3"/>
      <c r="AT838" s="3"/>
      <c r="AU838" s="3"/>
      <c r="AV838" s="3"/>
    </row>
    <row r="839" spans="1:48" ht="41.45" customHeight="1" x14ac:dyDescent="0.25">
      <c r="A839" s="62" t="s">
        <v>728</v>
      </c>
      <c r="C839" s="63"/>
      <c r="D839" s="63"/>
      <c r="E839" s="64"/>
      <c r="F839" s="66"/>
      <c r="G839" s="100" t="s">
        <v>12844</v>
      </c>
      <c r="H839" s="63"/>
      <c r="I839" s="67"/>
      <c r="J839" s="68"/>
      <c r="K839" s="68"/>
      <c r="L839" s="67" t="s">
        <v>17002</v>
      </c>
      <c r="M839" s="71"/>
      <c r="N839" s="72">
        <v>8852.3583984375</v>
      </c>
      <c r="O839" s="72">
        <v>5753.18994140625</v>
      </c>
      <c r="P839" s="73"/>
      <c r="Q839" s="74"/>
      <c r="R839" s="74"/>
      <c r="S839" s="84"/>
      <c r="T839" s="84"/>
      <c r="U839" s="84"/>
      <c r="V839" s="84"/>
      <c r="W839" s="50"/>
      <c r="X839" s="50"/>
      <c r="Y839" s="50"/>
      <c r="Z839" s="50"/>
      <c r="AA839" s="49"/>
      <c r="AB839" s="69">
        <v>839</v>
      </c>
      <c r="AC83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39" s="70"/>
      <c r="AE839" s="76">
        <v>1519</v>
      </c>
      <c r="AF839" s="76">
        <v>177</v>
      </c>
      <c r="AG839" s="76">
        <v>3563</v>
      </c>
      <c r="AH839" s="76">
        <v>307299</v>
      </c>
      <c r="AI839" s="76"/>
      <c r="AJ839" s="76" t="s">
        <v>9255</v>
      </c>
      <c r="AK839" s="76" t="s">
        <v>10785</v>
      </c>
      <c r="AL839" s="76"/>
      <c r="AM839" s="76"/>
      <c r="AN839" s="78">
        <v>43027.819201388891</v>
      </c>
      <c r="AO839" s="76" t="s">
        <v>14075</v>
      </c>
      <c r="AP839" s="82" t="s">
        <v>14912</v>
      </c>
      <c r="AQ839" s="76" t="s">
        <v>66</v>
      </c>
      <c r="AR839" s="2"/>
      <c r="AS839" s="3"/>
      <c r="AT839" s="3"/>
      <c r="AU839" s="3"/>
      <c r="AV839" s="3"/>
    </row>
    <row r="840" spans="1:48" ht="41.45" customHeight="1" x14ac:dyDescent="0.25">
      <c r="A840" s="62" t="s">
        <v>729</v>
      </c>
      <c r="C840" s="63"/>
      <c r="D840" s="63"/>
      <c r="E840" s="64"/>
      <c r="F840" s="66"/>
      <c r="G840" s="100" t="s">
        <v>12845</v>
      </c>
      <c r="H840" s="63"/>
      <c r="I840" s="67"/>
      <c r="J840" s="68"/>
      <c r="K840" s="68"/>
      <c r="L840" s="67" t="s">
        <v>17003</v>
      </c>
      <c r="M840" s="71"/>
      <c r="N840" s="72">
        <v>6855.94287109375</v>
      </c>
      <c r="O840" s="72">
        <v>715.33795166015625</v>
      </c>
      <c r="P840" s="73"/>
      <c r="Q840" s="74"/>
      <c r="R840" s="74"/>
      <c r="S840" s="84"/>
      <c r="T840" s="84"/>
      <c r="U840" s="84"/>
      <c r="V840" s="84"/>
      <c r="W840" s="50"/>
      <c r="X840" s="50"/>
      <c r="Y840" s="50"/>
      <c r="Z840" s="50"/>
      <c r="AA840" s="49"/>
      <c r="AB840" s="69">
        <v>840</v>
      </c>
      <c r="AC84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40" s="70"/>
      <c r="AE840" s="76">
        <v>3104</v>
      </c>
      <c r="AF840" s="76">
        <v>20</v>
      </c>
      <c r="AG840" s="76">
        <v>19731</v>
      </c>
      <c r="AH840" s="76">
        <v>2570</v>
      </c>
      <c r="AI840" s="76"/>
      <c r="AJ840" s="76"/>
      <c r="AK840" s="76" t="s">
        <v>10786</v>
      </c>
      <c r="AL840" s="76"/>
      <c r="AM840" s="76"/>
      <c r="AN840" s="78">
        <v>44504.577002314814</v>
      </c>
      <c r="AO840" s="76" t="s">
        <v>14075</v>
      </c>
      <c r="AP840" s="82" t="s">
        <v>14913</v>
      </c>
      <c r="AQ840" s="76" t="s">
        <v>66</v>
      </c>
      <c r="AR840" s="2"/>
      <c r="AS840" s="3"/>
      <c r="AT840" s="3"/>
      <c r="AU840" s="3"/>
      <c r="AV840" s="3"/>
    </row>
    <row r="841" spans="1:48" ht="41.45" customHeight="1" x14ac:dyDescent="0.25">
      <c r="A841" s="62" t="s">
        <v>1943</v>
      </c>
      <c r="C841" s="63"/>
      <c r="D841" s="63"/>
      <c r="E841" s="64"/>
      <c r="F841" s="66"/>
      <c r="G841" s="100" t="s">
        <v>12846</v>
      </c>
      <c r="H841" s="63"/>
      <c r="I841" s="67"/>
      <c r="J841" s="68"/>
      <c r="K841" s="68"/>
      <c r="L841" s="67" t="s">
        <v>17004</v>
      </c>
      <c r="M841" s="71"/>
      <c r="N841" s="72">
        <v>3708.984619140625</v>
      </c>
      <c r="O841" s="72">
        <v>1016.238525390625</v>
      </c>
      <c r="P841" s="73"/>
      <c r="Q841" s="74"/>
      <c r="R841" s="74"/>
      <c r="S841" s="84"/>
      <c r="T841" s="84"/>
      <c r="U841" s="84"/>
      <c r="V841" s="84"/>
      <c r="W841" s="50"/>
      <c r="X841" s="50"/>
      <c r="Y841" s="50"/>
      <c r="Z841" s="50"/>
      <c r="AA841" s="49"/>
      <c r="AB841" s="69">
        <v>841</v>
      </c>
      <c r="AC84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41" s="70"/>
      <c r="AE841" s="76">
        <v>968</v>
      </c>
      <c r="AF841" s="76">
        <v>27262</v>
      </c>
      <c r="AG841" s="76">
        <v>4696</v>
      </c>
      <c r="AH841" s="76">
        <v>6096</v>
      </c>
      <c r="AI841" s="76"/>
      <c r="AJ841" s="76" t="s">
        <v>9256</v>
      </c>
      <c r="AK841" s="76" t="s">
        <v>10579</v>
      </c>
      <c r="AL841" s="76"/>
      <c r="AM841" s="76"/>
      <c r="AN841" s="78">
        <v>44332.60019675926</v>
      </c>
      <c r="AO841" s="76" t="s">
        <v>14075</v>
      </c>
      <c r="AP841" s="82" t="s">
        <v>14914</v>
      </c>
      <c r="AQ841" s="76" t="s">
        <v>65</v>
      </c>
      <c r="AR841" s="2"/>
      <c r="AS841" s="3"/>
      <c r="AT841" s="3"/>
      <c r="AU841" s="3"/>
      <c r="AV841" s="3"/>
    </row>
    <row r="842" spans="1:48" ht="41.45" customHeight="1" x14ac:dyDescent="0.25">
      <c r="A842" s="62" t="s">
        <v>730</v>
      </c>
      <c r="C842" s="63"/>
      <c r="D842" s="63"/>
      <c r="E842" s="64"/>
      <c r="F842" s="66"/>
      <c r="G842" s="100" t="s">
        <v>12847</v>
      </c>
      <c r="H842" s="63"/>
      <c r="I842" s="67"/>
      <c r="J842" s="68"/>
      <c r="K842" s="68"/>
      <c r="L842" s="67" t="s">
        <v>17005</v>
      </c>
      <c r="M842" s="71"/>
      <c r="N842" s="72">
        <v>1585.0771484375</v>
      </c>
      <c r="O842" s="72">
        <v>6471.375</v>
      </c>
      <c r="P842" s="73"/>
      <c r="Q842" s="74"/>
      <c r="R842" s="74"/>
      <c r="S842" s="84"/>
      <c r="T842" s="84"/>
      <c r="U842" s="84"/>
      <c r="V842" s="84"/>
      <c r="W842" s="50"/>
      <c r="X842" s="50"/>
      <c r="Y842" s="50"/>
      <c r="Z842" s="50"/>
      <c r="AA842" s="49"/>
      <c r="AB842" s="69">
        <v>842</v>
      </c>
      <c r="AC84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42" s="70"/>
      <c r="AE842" s="76">
        <v>3819</v>
      </c>
      <c r="AF842" s="76">
        <v>117</v>
      </c>
      <c r="AG842" s="76">
        <v>22242</v>
      </c>
      <c r="AH842" s="76">
        <v>5478</v>
      </c>
      <c r="AI842" s="76"/>
      <c r="AJ842" s="76" t="s">
        <v>9257</v>
      </c>
      <c r="AK842" s="76"/>
      <c r="AL842" s="76"/>
      <c r="AM842" s="76"/>
      <c r="AN842" s="78">
        <v>44442.407025462962</v>
      </c>
      <c r="AO842" s="76" t="s">
        <v>14075</v>
      </c>
      <c r="AP842" s="82" t="s">
        <v>14915</v>
      </c>
      <c r="AQ842" s="76" t="s">
        <v>66</v>
      </c>
      <c r="AR842" s="2"/>
      <c r="AS842" s="3"/>
      <c r="AT842" s="3"/>
      <c r="AU842" s="3"/>
      <c r="AV842" s="3"/>
    </row>
    <row r="843" spans="1:48" ht="41.45" customHeight="1" x14ac:dyDescent="0.25">
      <c r="A843" s="62" t="s">
        <v>731</v>
      </c>
      <c r="C843" s="63"/>
      <c r="D843" s="63"/>
      <c r="E843" s="64"/>
      <c r="F843" s="66"/>
      <c r="G843" s="100" t="s">
        <v>12848</v>
      </c>
      <c r="H843" s="63"/>
      <c r="I843" s="67"/>
      <c r="J843" s="68"/>
      <c r="K843" s="68"/>
      <c r="L843" s="67" t="s">
        <v>17006</v>
      </c>
      <c r="M843" s="71"/>
      <c r="N843" s="72">
        <v>9452.0947265625</v>
      </c>
      <c r="O843" s="72">
        <v>8371.8125</v>
      </c>
      <c r="P843" s="73"/>
      <c r="Q843" s="74"/>
      <c r="R843" s="74"/>
      <c r="S843" s="84"/>
      <c r="T843" s="84"/>
      <c r="U843" s="84"/>
      <c r="V843" s="84"/>
      <c r="W843" s="50"/>
      <c r="X843" s="50"/>
      <c r="Y843" s="50"/>
      <c r="Z843" s="50"/>
      <c r="AA843" s="49"/>
      <c r="AB843" s="69">
        <v>843</v>
      </c>
      <c r="AC84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43" s="70"/>
      <c r="AE843" s="76">
        <v>5</v>
      </c>
      <c r="AF843" s="76">
        <v>46</v>
      </c>
      <c r="AG843" s="76">
        <v>1160</v>
      </c>
      <c r="AH843" s="76">
        <v>149</v>
      </c>
      <c r="AI843" s="76"/>
      <c r="AJ843" s="76" t="s">
        <v>9258</v>
      </c>
      <c r="AK843" s="76"/>
      <c r="AL843" s="76"/>
      <c r="AM843" s="76"/>
      <c r="AN843" s="78">
        <v>44498.687291666669</v>
      </c>
      <c r="AO843" s="76" t="s">
        <v>14075</v>
      </c>
      <c r="AP843" s="82" t="s">
        <v>14916</v>
      </c>
      <c r="AQ843" s="76" t="s">
        <v>66</v>
      </c>
      <c r="AR843" s="2"/>
      <c r="AS843" s="3"/>
      <c r="AT843" s="3"/>
      <c r="AU843" s="3"/>
      <c r="AV843" s="3"/>
    </row>
    <row r="844" spans="1:48" ht="41.45" customHeight="1" x14ac:dyDescent="0.25">
      <c r="A844" s="62" t="s">
        <v>732</v>
      </c>
      <c r="C844" s="63"/>
      <c r="D844" s="63"/>
      <c r="E844" s="64"/>
      <c r="F844" s="66"/>
      <c r="G844" s="100" t="s">
        <v>12849</v>
      </c>
      <c r="H844" s="63"/>
      <c r="I844" s="67"/>
      <c r="J844" s="68"/>
      <c r="K844" s="68"/>
      <c r="L844" s="67" t="s">
        <v>17007</v>
      </c>
      <c r="M844" s="71"/>
      <c r="N844" s="72">
        <v>2288.731201171875</v>
      </c>
      <c r="O844" s="72">
        <v>9706.3544921875</v>
      </c>
      <c r="P844" s="73"/>
      <c r="Q844" s="74"/>
      <c r="R844" s="74"/>
      <c r="S844" s="84"/>
      <c r="T844" s="84"/>
      <c r="U844" s="84"/>
      <c r="V844" s="84"/>
      <c r="W844" s="50"/>
      <c r="X844" s="50"/>
      <c r="Y844" s="50"/>
      <c r="Z844" s="50"/>
      <c r="AA844" s="49"/>
      <c r="AB844" s="69">
        <v>844</v>
      </c>
      <c r="AC84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44" s="70"/>
      <c r="AE844" s="76">
        <v>961</v>
      </c>
      <c r="AF844" s="76">
        <v>688</v>
      </c>
      <c r="AG844" s="76">
        <v>48246</v>
      </c>
      <c r="AH844" s="76">
        <v>15372</v>
      </c>
      <c r="AI844" s="76"/>
      <c r="AJ844" s="76" t="s">
        <v>9259</v>
      </c>
      <c r="AK844" s="76" t="s">
        <v>10438</v>
      </c>
      <c r="AL844" s="76"/>
      <c r="AM844" s="76"/>
      <c r="AN844" s="78">
        <v>40630.983402777776</v>
      </c>
      <c r="AO844" s="76" t="s">
        <v>14075</v>
      </c>
      <c r="AP844" s="82" t="s">
        <v>14917</v>
      </c>
      <c r="AQ844" s="76" t="s">
        <v>66</v>
      </c>
      <c r="AR844" s="2"/>
      <c r="AS844" s="3"/>
      <c r="AT844" s="3"/>
      <c r="AU844" s="3"/>
      <c r="AV844" s="3"/>
    </row>
    <row r="845" spans="1:48" ht="41.45" customHeight="1" x14ac:dyDescent="0.25">
      <c r="A845" s="62" t="s">
        <v>918</v>
      </c>
      <c r="C845" s="63"/>
      <c r="D845" s="63"/>
      <c r="E845" s="64"/>
      <c r="F845" s="66"/>
      <c r="G845" s="100" t="s">
        <v>12850</v>
      </c>
      <c r="H845" s="63"/>
      <c r="I845" s="67"/>
      <c r="J845" s="68"/>
      <c r="K845" s="68"/>
      <c r="L845" s="67" t="s">
        <v>17008</v>
      </c>
      <c r="M845" s="71"/>
      <c r="N845" s="72">
        <v>3844.66650390625</v>
      </c>
      <c r="O845" s="72">
        <v>8133.96044921875</v>
      </c>
      <c r="P845" s="73"/>
      <c r="Q845" s="74"/>
      <c r="R845" s="74"/>
      <c r="S845" s="84"/>
      <c r="T845" s="84"/>
      <c r="U845" s="84"/>
      <c r="V845" s="84"/>
      <c r="W845" s="50"/>
      <c r="X845" s="50"/>
      <c r="Y845" s="50"/>
      <c r="Z845" s="50"/>
      <c r="AA845" s="49"/>
      <c r="AB845" s="69">
        <v>845</v>
      </c>
      <c r="AC84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45" s="70"/>
      <c r="AE845" s="76">
        <v>219</v>
      </c>
      <c r="AF845" s="76">
        <v>212</v>
      </c>
      <c r="AG845" s="76">
        <v>14660</v>
      </c>
      <c r="AH845" s="76">
        <v>9245</v>
      </c>
      <c r="AI845" s="76"/>
      <c r="AJ845" s="76" t="s">
        <v>9260</v>
      </c>
      <c r="AK845" s="76" t="s">
        <v>10787</v>
      </c>
      <c r="AL845" s="76"/>
      <c r="AM845" s="76"/>
      <c r="AN845" s="78">
        <v>40808.227453703701</v>
      </c>
      <c r="AO845" s="76" t="s">
        <v>14075</v>
      </c>
      <c r="AP845" s="82" t="s">
        <v>14918</v>
      </c>
      <c r="AQ845" s="76" t="s">
        <v>66</v>
      </c>
      <c r="AR845" s="2"/>
      <c r="AS845" s="3"/>
      <c r="AT845" s="3"/>
      <c r="AU845" s="3"/>
      <c r="AV845" s="3"/>
    </row>
    <row r="846" spans="1:48" ht="41.45" customHeight="1" x14ac:dyDescent="0.25">
      <c r="A846" s="62" t="s">
        <v>733</v>
      </c>
      <c r="C846" s="63"/>
      <c r="D846" s="63"/>
      <c r="E846" s="64"/>
      <c r="F846" s="66"/>
      <c r="G846" s="100" t="s">
        <v>12851</v>
      </c>
      <c r="H846" s="63"/>
      <c r="I846" s="67"/>
      <c r="J846" s="68"/>
      <c r="K846" s="68"/>
      <c r="L846" s="67" t="s">
        <v>17009</v>
      </c>
      <c r="M846" s="71"/>
      <c r="N846" s="72">
        <v>1008.8816528320313</v>
      </c>
      <c r="O846" s="72">
        <v>5274.96484375</v>
      </c>
      <c r="P846" s="73"/>
      <c r="Q846" s="74"/>
      <c r="R846" s="74"/>
      <c r="S846" s="84"/>
      <c r="T846" s="84"/>
      <c r="U846" s="84"/>
      <c r="V846" s="84"/>
      <c r="W846" s="50"/>
      <c r="X846" s="50"/>
      <c r="Y846" s="50"/>
      <c r="Z846" s="50"/>
      <c r="AA846" s="49"/>
      <c r="AB846" s="69">
        <v>846</v>
      </c>
      <c r="AC84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46" s="70"/>
      <c r="AE846" s="76">
        <v>4198</v>
      </c>
      <c r="AF846" s="76">
        <v>295</v>
      </c>
      <c r="AG846" s="76">
        <v>30569</v>
      </c>
      <c r="AH846" s="76">
        <v>8949</v>
      </c>
      <c r="AI846" s="76"/>
      <c r="AJ846" s="76" t="s">
        <v>9261</v>
      </c>
      <c r="AK846" s="76"/>
      <c r="AL846" s="76"/>
      <c r="AM846" s="76"/>
      <c r="AN846" s="78">
        <v>42716.673506944448</v>
      </c>
      <c r="AO846" s="76" t="s">
        <v>14075</v>
      </c>
      <c r="AP846" s="82" t="s">
        <v>14919</v>
      </c>
      <c r="AQ846" s="76" t="s">
        <v>66</v>
      </c>
      <c r="AR846" s="2"/>
      <c r="AS846" s="3"/>
      <c r="AT846" s="3"/>
      <c r="AU846" s="3"/>
      <c r="AV846" s="3"/>
    </row>
    <row r="847" spans="1:48" ht="41.45" customHeight="1" x14ac:dyDescent="0.25">
      <c r="A847" s="62" t="s">
        <v>734</v>
      </c>
      <c r="C847" s="63"/>
      <c r="D847" s="63"/>
      <c r="E847" s="64"/>
      <c r="F847" s="66"/>
      <c r="G847" s="100" t="s">
        <v>12852</v>
      </c>
      <c r="H847" s="63"/>
      <c r="I847" s="67"/>
      <c r="J847" s="68"/>
      <c r="K847" s="68"/>
      <c r="L847" s="67" t="s">
        <v>17010</v>
      </c>
      <c r="M847" s="71"/>
      <c r="N847" s="72">
        <v>1483.580078125</v>
      </c>
      <c r="O847" s="72">
        <v>1201.3795166015625</v>
      </c>
      <c r="P847" s="73"/>
      <c r="Q847" s="74"/>
      <c r="R847" s="74"/>
      <c r="S847" s="84"/>
      <c r="T847" s="84"/>
      <c r="U847" s="84"/>
      <c r="V847" s="84"/>
      <c r="W847" s="50"/>
      <c r="X847" s="50"/>
      <c r="Y847" s="50"/>
      <c r="Z847" s="50"/>
      <c r="AA847" s="49"/>
      <c r="AB847" s="69">
        <v>847</v>
      </c>
      <c r="AC84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47" s="70"/>
      <c r="AE847" s="76">
        <v>2744</v>
      </c>
      <c r="AF847" s="76">
        <v>1462</v>
      </c>
      <c r="AG847" s="76">
        <v>29079</v>
      </c>
      <c r="AH847" s="76">
        <v>32767</v>
      </c>
      <c r="AI847" s="76"/>
      <c r="AJ847" s="76" t="s">
        <v>9262</v>
      </c>
      <c r="AK847" s="76" t="s">
        <v>10788</v>
      </c>
      <c r="AL847" s="82" t="s">
        <v>11638</v>
      </c>
      <c r="AM847" s="76"/>
      <c r="AN847" s="78">
        <v>44168.847395833334</v>
      </c>
      <c r="AO847" s="76" t="s">
        <v>14075</v>
      </c>
      <c r="AP847" s="82" t="s">
        <v>14920</v>
      </c>
      <c r="AQ847" s="76" t="s">
        <v>66</v>
      </c>
      <c r="AR847" s="2"/>
      <c r="AS847" s="3"/>
      <c r="AT847" s="3"/>
      <c r="AU847" s="3"/>
      <c r="AV847" s="3"/>
    </row>
    <row r="848" spans="1:48" ht="41.45" customHeight="1" x14ac:dyDescent="0.25">
      <c r="A848" s="62" t="s">
        <v>1944</v>
      </c>
      <c r="C848" s="63"/>
      <c r="D848" s="63"/>
      <c r="E848" s="64"/>
      <c r="F848" s="66"/>
      <c r="G848" s="100" t="s">
        <v>12853</v>
      </c>
      <c r="H848" s="63"/>
      <c r="I848" s="67"/>
      <c r="J848" s="68"/>
      <c r="K848" s="68"/>
      <c r="L848" s="67" t="s">
        <v>17011</v>
      </c>
      <c r="M848" s="71"/>
      <c r="N848" s="72">
        <v>2972.6552734375</v>
      </c>
      <c r="O848" s="72">
        <v>3574.051513671875</v>
      </c>
      <c r="P848" s="73"/>
      <c r="Q848" s="74"/>
      <c r="R848" s="74"/>
      <c r="S848" s="84"/>
      <c r="T848" s="84"/>
      <c r="U848" s="84"/>
      <c r="V848" s="84"/>
      <c r="W848" s="50"/>
      <c r="X848" s="50"/>
      <c r="Y848" s="50"/>
      <c r="Z848" s="50"/>
      <c r="AA848" s="49"/>
      <c r="AB848" s="69">
        <v>848</v>
      </c>
      <c r="AC84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48" s="70"/>
      <c r="AE848" s="76">
        <v>4324</v>
      </c>
      <c r="AF848" s="76">
        <v>4344</v>
      </c>
      <c r="AG848" s="76">
        <v>21935</v>
      </c>
      <c r="AH848" s="76">
        <v>35785</v>
      </c>
      <c r="AI848" s="76"/>
      <c r="AJ848" s="76" t="s">
        <v>9263</v>
      </c>
      <c r="AK848" s="76" t="s">
        <v>10789</v>
      </c>
      <c r="AL848" s="76"/>
      <c r="AM848" s="76"/>
      <c r="AN848" s="78">
        <v>43702.507789351854</v>
      </c>
      <c r="AO848" s="76" t="s">
        <v>14075</v>
      </c>
      <c r="AP848" s="82" t="s">
        <v>14921</v>
      </c>
      <c r="AQ848" s="76" t="s">
        <v>65</v>
      </c>
      <c r="AR848" s="2"/>
      <c r="AS848" s="3"/>
      <c r="AT848" s="3"/>
      <c r="AU848" s="3"/>
      <c r="AV848" s="3"/>
    </row>
    <row r="849" spans="1:48" ht="41.45" customHeight="1" x14ac:dyDescent="0.25">
      <c r="A849" s="62" t="s">
        <v>735</v>
      </c>
      <c r="C849" s="63"/>
      <c r="D849" s="63"/>
      <c r="E849" s="64"/>
      <c r="F849" s="66"/>
      <c r="G849" s="100" t="s">
        <v>12854</v>
      </c>
      <c r="H849" s="63"/>
      <c r="I849" s="67"/>
      <c r="J849" s="68"/>
      <c r="K849" s="68"/>
      <c r="L849" s="67" t="s">
        <v>17012</v>
      </c>
      <c r="M849" s="71"/>
      <c r="N849" s="72">
        <v>8760.310546875</v>
      </c>
      <c r="O849" s="72">
        <v>5695.70703125</v>
      </c>
      <c r="P849" s="73"/>
      <c r="Q849" s="74"/>
      <c r="R849" s="74"/>
      <c r="S849" s="84"/>
      <c r="T849" s="84"/>
      <c r="U849" s="84"/>
      <c r="V849" s="84"/>
      <c r="W849" s="50"/>
      <c r="X849" s="50"/>
      <c r="Y849" s="50"/>
      <c r="Z849" s="50"/>
      <c r="AA849" s="49"/>
      <c r="AB849" s="69">
        <v>849</v>
      </c>
      <c r="AC84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49" s="70"/>
      <c r="AE849" s="76">
        <v>875</v>
      </c>
      <c r="AF849" s="76">
        <v>513</v>
      </c>
      <c r="AG849" s="76">
        <v>18361</v>
      </c>
      <c r="AH849" s="76">
        <v>38293</v>
      </c>
      <c r="AI849" s="76"/>
      <c r="AJ849" s="76" t="s">
        <v>9264</v>
      </c>
      <c r="AK849" s="76" t="s">
        <v>10790</v>
      </c>
      <c r="AL849" s="82" t="s">
        <v>11639</v>
      </c>
      <c r="AM849" s="76"/>
      <c r="AN849" s="78">
        <v>43571.684224537035</v>
      </c>
      <c r="AO849" s="76" t="s">
        <v>14075</v>
      </c>
      <c r="AP849" s="82" t="s">
        <v>14922</v>
      </c>
      <c r="AQ849" s="76" t="s">
        <v>66</v>
      </c>
      <c r="AR849" s="2"/>
      <c r="AS849" s="3"/>
      <c r="AT849" s="3"/>
      <c r="AU849" s="3"/>
      <c r="AV849" s="3"/>
    </row>
    <row r="850" spans="1:48" ht="41.45" customHeight="1" x14ac:dyDescent="0.25">
      <c r="A850" s="62" t="s">
        <v>736</v>
      </c>
      <c r="C850" s="63"/>
      <c r="D850" s="63"/>
      <c r="E850" s="64"/>
      <c r="F850" s="66"/>
      <c r="G850" s="100" t="s">
        <v>12855</v>
      </c>
      <c r="H850" s="63"/>
      <c r="I850" s="67"/>
      <c r="J850" s="68"/>
      <c r="K850" s="68"/>
      <c r="L850" s="67" t="s">
        <v>17013</v>
      </c>
      <c r="M850" s="71"/>
      <c r="N850" s="72">
        <v>1453.550048828125</v>
      </c>
      <c r="O850" s="72">
        <v>7929.1982421875</v>
      </c>
      <c r="P850" s="73"/>
      <c r="Q850" s="74"/>
      <c r="R850" s="74"/>
      <c r="S850" s="84"/>
      <c r="T850" s="84"/>
      <c r="U850" s="84"/>
      <c r="V850" s="84"/>
      <c r="W850" s="50"/>
      <c r="X850" s="50"/>
      <c r="Y850" s="50"/>
      <c r="Z850" s="50"/>
      <c r="AA850" s="49"/>
      <c r="AB850" s="69">
        <v>850</v>
      </c>
      <c r="AC85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50" s="70"/>
      <c r="AE850" s="76">
        <v>3337</v>
      </c>
      <c r="AF850" s="76">
        <v>179</v>
      </c>
      <c r="AG850" s="76">
        <v>126274</v>
      </c>
      <c r="AH850" s="76">
        <v>25163</v>
      </c>
      <c r="AI850" s="76"/>
      <c r="AJ850" s="76" t="s">
        <v>9265</v>
      </c>
      <c r="AK850" s="76"/>
      <c r="AL850" s="76"/>
      <c r="AM850" s="76"/>
      <c r="AN850" s="78">
        <v>44363.548576388886</v>
      </c>
      <c r="AO850" s="76" t="s">
        <v>14075</v>
      </c>
      <c r="AP850" s="82" t="s">
        <v>14923</v>
      </c>
      <c r="AQ850" s="76" t="s">
        <v>66</v>
      </c>
      <c r="AR850" s="2"/>
      <c r="AS850" s="3"/>
      <c r="AT850" s="3"/>
      <c r="AU850" s="3"/>
      <c r="AV850" s="3"/>
    </row>
    <row r="851" spans="1:48" ht="41.45" customHeight="1" x14ac:dyDescent="0.25">
      <c r="A851" s="62" t="s">
        <v>737</v>
      </c>
      <c r="C851" s="63"/>
      <c r="D851" s="63"/>
      <c r="E851" s="64"/>
      <c r="F851" s="66"/>
      <c r="G851" s="100" t="s">
        <v>12856</v>
      </c>
      <c r="H851" s="63"/>
      <c r="I851" s="67"/>
      <c r="J851" s="68"/>
      <c r="K851" s="68"/>
      <c r="L851" s="67" t="s">
        <v>17014</v>
      </c>
      <c r="M851" s="71"/>
      <c r="N851" s="72">
        <v>4364.7666015625</v>
      </c>
      <c r="O851" s="72">
        <v>2561.87060546875</v>
      </c>
      <c r="P851" s="73"/>
      <c r="Q851" s="74"/>
      <c r="R851" s="74"/>
      <c r="S851" s="84"/>
      <c r="T851" s="84"/>
      <c r="U851" s="84"/>
      <c r="V851" s="84"/>
      <c r="W851" s="50"/>
      <c r="X851" s="50"/>
      <c r="Y851" s="50"/>
      <c r="Z851" s="50"/>
      <c r="AA851" s="49"/>
      <c r="AB851" s="69">
        <v>851</v>
      </c>
      <c r="AC85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51" s="70"/>
      <c r="AE851" s="76">
        <v>493</v>
      </c>
      <c r="AF851" s="76">
        <v>183</v>
      </c>
      <c r="AG851" s="76">
        <v>482</v>
      </c>
      <c r="AH851" s="76">
        <v>1385</v>
      </c>
      <c r="AI851" s="76"/>
      <c r="AJ851" s="76" t="s">
        <v>9266</v>
      </c>
      <c r="AK851" s="76"/>
      <c r="AL851" s="76"/>
      <c r="AM851" s="76"/>
      <c r="AN851" s="78">
        <v>44502.945138888892</v>
      </c>
      <c r="AO851" s="76" t="s">
        <v>14075</v>
      </c>
      <c r="AP851" s="82" t="s">
        <v>14924</v>
      </c>
      <c r="AQ851" s="76" t="s">
        <v>66</v>
      </c>
      <c r="AR851" s="2"/>
      <c r="AS851" s="3"/>
      <c r="AT851" s="3"/>
      <c r="AU851" s="3"/>
      <c r="AV851" s="3"/>
    </row>
    <row r="852" spans="1:48" ht="41.45" customHeight="1" x14ac:dyDescent="0.25">
      <c r="A852" s="62" t="s">
        <v>1945</v>
      </c>
      <c r="C852" s="63"/>
      <c r="D852" s="63"/>
      <c r="E852" s="64"/>
      <c r="F852" s="66"/>
      <c r="G852" s="100" t="s">
        <v>12857</v>
      </c>
      <c r="H852" s="63"/>
      <c r="I852" s="67"/>
      <c r="J852" s="68"/>
      <c r="K852" s="68"/>
      <c r="L852" s="67" t="s">
        <v>17015</v>
      </c>
      <c r="M852" s="71"/>
      <c r="N852" s="72">
        <v>5727.34375</v>
      </c>
      <c r="O852" s="72">
        <v>1069.8416748046875</v>
      </c>
      <c r="P852" s="73"/>
      <c r="Q852" s="74"/>
      <c r="R852" s="74"/>
      <c r="S852" s="84"/>
      <c r="T852" s="84"/>
      <c r="U852" s="84"/>
      <c r="V852" s="84"/>
      <c r="W852" s="50"/>
      <c r="X852" s="50"/>
      <c r="Y852" s="50"/>
      <c r="Z852" s="50"/>
      <c r="AA852" s="49"/>
      <c r="AB852" s="69">
        <v>852</v>
      </c>
      <c r="AC85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52" s="70"/>
      <c r="AE852" s="76">
        <v>509</v>
      </c>
      <c r="AF852" s="76">
        <v>1201</v>
      </c>
      <c r="AG852" s="76">
        <v>11223</v>
      </c>
      <c r="AH852" s="76">
        <v>23466</v>
      </c>
      <c r="AI852" s="76"/>
      <c r="AJ852" s="76" t="s">
        <v>9267</v>
      </c>
      <c r="AK852" s="76" t="s">
        <v>10729</v>
      </c>
      <c r="AL852" s="76"/>
      <c r="AM852" s="76"/>
      <c r="AN852" s="78">
        <v>43816.162037037036</v>
      </c>
      <c r="AO852" s="76" t="s">
        <v>14075</v>
      </c>
      <c r="AP852" s="82" t="s">
        <v>14925</v>
      </c>
      <c r="AQ852" s="76" t="s">
        <v>65</v>
      </c>
      <c r="AR852" s="2"/>
      <c r="AS852" s="3"/>
      <c r="AT852" s="3"/>
      <c r="AU852" s="3"/>
      <c r="AV852" s="3"/>
    </row>
    <row r="853" spans="1:48" ht="41.45" customHeight="1" x14ac:dyDescent="0.25">
      <c r="A853" s="62" t="s">
        <v>738</v>
      </c>
      <c r="C853" s="63"/>
      <c r="D853" s="63"/>
      <c r="E853" s="64"/>
      <c r="F853" s="66"/>
      <c r="G853" s="100" t="s">
        <v>12858</v>
      </c>
      <c r="H853" s="63"/>
      <c r="I853" s="67"/>
      <c r="J853" s="68"/>
      <c r="K853" s="68"/>
      <c r="L853" s="67" t="s">
        <v>17016</v>
      </c>
      <c r="M853" s="71"/>
      <c r="N853" s="72">
        <v>4810.04150390625</v>
      </c>
      <c r="O853" s="72">
        <v>116.16645812988281</v>
      </c>
      <c r="P853" s="73"/>
      <c r="Q853" s="74"/>
      <c r="R853" s="74"/>
      <c r="S853" s="84"/>
      <c r="T853" s="84"/>
      <c r="U853" s="84"/>
      <c r="V853" s="84"/>
      <c r="W853" s="50"/>
      <c r="X853" s="50"/>
      <c r="Y853" s="50"/>
      <c r="Z853" s="50"/>
      <c r="AA853" s="49"/>
      <c r="AB853" s="69">
        <v>853</v>
      </c>
      <c r="AC85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53" s="70"/>
      <c r="AE853" s="76">
        <v>982</v>
      </c>
      <c r="AF853" s="76">
        <v>785</v>
      </c>
      <c r="AG853" s="76">
        <v>11898</v>
      </c>
      <c r="AH853" s="76">
        <v>38490</v>
      </c>
      <c r="AI853" s="76"/>
      <c r="AJ853" s="76" t="s">
        <v>9268</v>
      </c>
      <c r="AK853" s="76" t="s">
        <v>10791</v>
      </c>
      <c r="AL853" s="76"/>
      <c r="AM853" s="76"/>
      <c r="AN853" s="78">
        <v>44273.154537037037</v>
      </c>
      <c r="AO853" s="76" t="s">
        <v>14075</v>
      </c>
      <c r="AP853" s="82" t="s">
        <v>14926</v>
      </c>
      <c r="AQ853" s="76" t="s">
        <v>66</v>
      </c>
      <c r="AR853" s="2"/>
      <c r="AS853" s="3"/>
      <c r="AT853" s="3"/>
      <c r="AU853" s="3"/>
      <c r="AV853" s="3"/>
    </row>
    <row r="854" spans="1:48" ht="41.45" customHeight="1" x14ac:dyDescent="0.25">
      <c r="A854" s="62" t="s">
        <v>1946</v>
      </c>
      <c r="C854" s="63"/>
      <c r="D854" s="63"/>
      <c r="E854" s="64"/>
      <c r="F854" s="66"/>
      <c r="G854" s="100" t="s">
        <v>12859</v>
      </c>
      <c r="H854" s="63"/>
      <c r="I854" s="67"/>
      <c r="J854" s="68"/>
      <c r="K854" s="68"/>
      <c r="L854" s="67" t="s">
        <v>17017</v>
      </c>
      <c r="M854" s="71"/>
      <c r="N854" s="72">
        <v>4710.23291015625</v>
      </c>
      <c r="O854" s="72">
        <v>1141.4146728515625</v>
      </c>
      <c r="P854" s="73"/>
      <c r="Q854" s="74"/>
      <c r="R854" s="74"/>
      <c r="S854" s="84"/>
      <c r="T854" s="84"/>
      <c r="U854" s="84"/>
      <c r="V854" s="84"/>
      <c r="W854" s="50"/>
      <c r="X854" s="50"/>
      <c r="Y854" s="50"/>
      <c r="Z854" s="50"/>
      <c r="AA854" s="49"/>
      <c r="AB854" s="69">
        <v>854</v>
      </c>
      <c r="AC85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54" s="70"/>
      <c r="AE854" s="76">
        <v>315</v>
      </c>
      <c r="AF854" s="76">
        <v>483</v>
      </c>
      <c r="AG854" s="76">
        <v>8129</v>
      </c>
      <c r="AH854" s="76">
        <v>8689</v>
      </c>
      <c r="AI854" s="76"/>
      <c r="AJ854" s="76" t="s">
        <v>9269</v>
      </c>
      <c r="AK854" s="76" t="s">
        <v>10792</v>
      </c>
      <c r="AL854" s="76"/>
      <c r="AM854" s="76"/>
      <c r="AN854" s="78">
        <v>44406.039618055554</v>
      </c>
      <c r="AO854" s="76" t="s">
        <v>14075</v>
      </c>
      <c r="AP854" s="82" t="s">
        <v>14927</v>
      </c>
      <c r="AQ854" s="76" t="s">
        <v>65</v>
      </c>
      <c r="AR854" s="2"/>
      <c r="AS854" s="3"/>
      <c r="AT854" s="3"/>
      <c r="AU854" s="3"/>
      <c r="AV854" s="3"/>
    </row>
    <row r="855" spans="1:48" ht="41.45" customHeight="1" x14ac:dyDescent="0.25">
      <c r="A855" s="62" t="s">
        <v>739</v>
      </c>
      <c r="C855" s="63"/>
      <c r="D855" s="63"/>
      <c r="E855" s="64"/>
      <c r="F855" s="66"/>
      <c r="G855" s="100" t="s">
        <v>12860</v>
      </c>
      <c r="H855" s="63"/>
      <c r="I855" s="67"/>
      <c r="J855" s="68"/>
      <c r="K855" s="68"/>
      <c r="L855" s="67" t="s">
        <v>17018</v>
      </c>
      <c r="M855" s="71"/>
      <c r="N855" s="72">
        <v>6141.79052734375</v>
      </c>
      <c r="O855" s="72">
        <v>8216.896484375</v>
      </c>
      <c r="P855" s="73"/>
      <c r="Q855" s="74"/>
      <c r="R855" s="74"/>
      <c r="S855" s="84"/>
      <c r="T855" s="84"/>
      <c r="U855" s="84"/>
      <c r="V855" s="84"/>
      <c r="W855" s="50"/>
      <c r="X855" s="50"/>
      <c r="Y855" s="50"/>
      <c r="Z855" s="50"/>
      <c r="AA855" s="49"/>
      <c r="AB855" s="69">
        <v>855</v>
      </c>
      <c r="AC85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55" s="70"/>
      <c r="AE855" s="76">
        <v>501</v>
      </c>
      <c r="AF855" s="76">
        <v>427</v>
      </c>
      <c r="AG855" s="76">
        <v>2780</v>
      </c>
      <c r="AH855" s="76">
        <v>16062</v>
      </c>
      <c r="AI855" s="76"/>
      <c r="AJ855" s="76" t="s">
        <v>9270</v>
      </c>
      <c r="AK855" s="76" t="s">
        <v>10793</v>
      </c>
      <c r="AL855" s="82" t="s">
        <v>11640</v>
      </c>
      <c r="AM855" s="76"/>
      <c r="AN855" s="78">
        <v>42112.341828703706</v>
      </c>
      <c r="AO855" s="76" t="s">
        <v>14075</v>
      </c>
      <c r="AP855" s="82" t="s">
        <v>14928</v>
      </c>
      <c r="AQ855" s="76" t="s">
        <v>66</v>
      </c>
      <c r="AR855" s="2"/>
      <c r="AS855" s="3"/>
      <c r="AT855" s="3"/>
      <c r="AU855" s="3"/>
      <c r="AV855" s="3"/>
    </row>
    <row r="856" spans="1:48" ht="41.45" customHeight="1" x14ac:dyDescent="0.25">
      <c r="A856" s="62" t="s">
        <v>740</v>
      </c>
      <c r="C856" s="63"/>
      <c r="D856" s="63"/>
      <c r="E856" s="64"/>
      <c r="F856" s="66"/>
      <c r="G856" s="100" t="s">
        <v>12861</v>
      </c>
      <c r="H856" s="63"/>
      <c r="I856" s="67"/>
      <c r="J856" s="68"/>
      <c r="K856" s="68"/>
      <c r="L856" s="67" t="s">
        <v>17019</v>
      </c>
      <c r="M856" s="71"/>
      <c r="N856" s="72">
        <v>5537.6826171875</v>
      </c>
      <c r="O856" s="72">
        <v>6399.93505859375</v>
      </c>
      <c r="P856" s="73"/>
      <c r="Q856" s="74"/>
      <c r="R856" s="74"/>
      <c r="S856" s="84"/>
      <c r="T856" s="84"/>
      <c r="U856" s="84"/>
      <c r="V856" s="84"/>
      <c r="W856" s="50"/>
      <c r="X856" s="50"/>
      <c r="Y856" s="50"/>
      <c r="Z856" s="50"/>
      <c r="AA856" s="49"/>
      <c r="AB856" s="69">
        <v>856</v>
      </c>
      <c r="AC85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56" s="70"/>
      <c r="AE856" s="76">
        <v>1714</v>
      </c>
      <c r="AF856" s="76">
        <v>690</v>
      </c>
      <c r="AG856" s="76">
        <v>4081</v>
      </c>
      <c r="AH856" s="76">
        <v>1174</v>
      </c>
      <c r="AI856" s="76"/>
      <c r="AJ856" s="76"/>
      <c r="AK856" s="76"/>
      <c r="AL856" s="76"/>
      <c r="AM856" s="76"/>
      <c r="AN856" s="78">
        <v>41271.288206018522</v>
      </c>
      <c r="AO856" s="76" t="s">
        <v>14075</v>
      </c>
      <c r="AP856" s="82" t="s">
        <v>14929</v>
      </c>
      <c r="AQ856" s="76" t="s">
        <v>66</v>
      </c>
      <c r="AR856" s="2"/>
      <c r="AS856" s="3"/>
      <c r="AT856" s="3"/>
      <c r="AU856" s="3"/>
      <c r="AV856" s="3"/>
    </row>
    <row r="857" spans="1:48" ht="41.45" customHeight="1" x14ac:dyDescent="0.25">
      <c r="A857" s="62" t="s">
        <v>1947</v>
      </c>
      <c r="C857" s="63"/>
      <c r="D857" s="63"/>
      <c r="E857" s="64"/>
      <c r="F857" s="66"/>
      <c r="G857" s="100" t="s">
        <v>12862</v>
      </c>
      <c r="H857" s="63"/>
      <c r="I857" s="67"/>
      <c r="J857" s="68"/>
      <c r="K857" s="68"/>
      <c r="L857" s="67" t="s">
        <v>17020</v>
      </c>
      <c r="M857" s="71"/>
      <c r="N857" s="72">
        <v>2414.53369140625</v>
      </c>
      <c r="O857" s="72">
        <v>5116.169921875</v>
      </c>
      <c r="P857" s="73"/>
      <c r="Q857" s="74"/>
      <c r="R857" s="74"/>
      <c r="S857" s="84"/>
      <c r="T857" s="84"/>
      <c r="U857" s="84"/>
      <c r="V857" s="84"/>
      <c r="W857" s="50"/>
      <c r="X857" s="50"/>
      <c r="Y857" s="50"/>
      <c r="Z857" s="50"/>
      <c r="AA857" s="49"/>
      <c r="AB857" s="69">
        <v>857</v>
      </c>
      <c r="AC85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57" s="70"/>
      <c r="AE857" s="76">
        <v>447</v>
      </c>
      <c r="AF857" s="76">
        <v>123</v>
      </c>
      <c r="AG857" s="76">
        <v>6893</v>
      </c>
      <c r="AH857" s="76">
        <v>4282</v>
      </c>
      <c r="AI857" s="76"/>
      <c r="AJ857" s="76" t="s">
        <v>9271</v>
      </c>
      <c r="AK857" s="76"/>
      <c r="AL857" s="76"/>
      <c r="AM857" s="76"/>
      <c r="AN857" s="78">
        <v>40922.2190625</v>
      </c>
      <c r="AO857" s="76" t="s">
        <v>14075</v>
      </c>
      <c r="AP857" s="82" t="s">
        <v>14930</v>
      </c>
      <c r="AQ857" s="76" t="s">
        <v>65</v>
      </c>
      <c r="AR857" s="2"/>
      <c r="AS857" s="3"/>
      <c r="AT857" s="3"/>
      <c r="AU857" s="3"/>
      <c r="AV857" s="3"/>
    </row>
    <row r="858" spans="1:48" ht="41.45" customHeight="1" x14ac:dyDescent="0.25">
      <c r="A858" s="62" t="s">
        <v>1948</v>
      </c>
      <c r="C858" s="63"/>
      <c r="D858" s="63"/>
      <c r="E858" s="64"/>
      <c r="F858" s="66"/>
      <c r="G858" s="100" t="s">
        <v>12863</v>
      </c>
      <c r="H858" s="63"/>
      <c r="I858" s="67"/>
      <c r="J858" s="68"/>
      <c r="K858" s="68"/>
      <c r="L858" s="67" t="s">
        <v>17021</v>
      </c>
      <c r="M858" s="71"/>
      <c r="N858" s="72">
        <v>8303.4052734375</v>
      </c>
      <c r="O858" s="72">
        <v>8394.4921875</v>
      </c>
      <c r="P858" s="73"/>
      <c r="Q858" s="74"/>
      <c r="R858" s="74"/>
      <c r="S858" s="84"/>
      <c r="T858" s="84"/>
      <c r="U858" s="84"/>
      <c r="V858" s="84"/>
      <c r="W858" s="50"/>
      <c r="X858" s="50"/>
      <c r="Y858" s="50"/>
      <c r="Z858" s="50"/>
      <c r="AA858" s="49"/>
      <c r="AB858" s="69">
        <v>858</v>
      </c>
      <c r="AC85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58" s="70"/>
      <c r="AE858" s="76">
        <v>391</v>
      </c>
      <c r="AF858" s="76">
        <v>46</v>
      </c>
      <c r="AG858" s="76">
        <v>3814</v>
      </c>
      <c r="AH858" s="76">
        <v>9157</v>
      </c>
      <c r="AI858" s="76"/>
      <c r="AJ858" s="76" t="s">
        <v>9272</v>
      </c>
      <c r="AK858" s="76" t="s">
        <v>10794</v>
      </c>
      <c r="AL858" s="76"/>
      <c r="AM858" s="76"/>
      <c r="AN858" s="78">
        <v>42626.30127314815</v>
      </c>
      <c r="AO858" s="76" t="s">
        <v>14075</v>
      </c>
      <c r="AP858" s="82" t="s">
        <v>14931</v>
      </c>
      <c r="AQ858" s="76" t="s">
        <v>65</v>
      </c>
      <c r="AR858" s="2"/>
      <c r="AS858" s="3"/>
      <c r="AT858" s="3"/>
      <c r="AU858" s="3"/>
      <c r="AV858" s="3"/>
    </row>
    <row r="859" spans="1:48" ht="41.45" customHeight="1" x14ac:dyDescent="0.25">
      <c r="A859" s="62" t="s">
        <v>741</v>
      </c>
      <c r="C859" s="63"/>
      <c r="D859" s="63"/>
      <c r="E859" s="64"/>
      <c r="F859" s="66"/>
      <c r="G859" s="100" t="s">
        <v>12864</v>
      </c>
      <c r="H859" s="63"/>
      <c r="I859" s="67"/>
      <c r="J859" s="68"/>
      <c r="K859" s="68"/>
      <c r="L859" s="67" t="s">
        <v>17022</v>
      </c>
      <c r="M859" s="71"/>
      <c r="N859" s="72">
        <v>5730.2421875</v>
      </c>
      <c r="O859" s="72">
        <v>6785.9521484375</v>
      </c>
      <c r="P859" s="73"/>
      <c r="Q859" s="74"/>
      <c r="R859" s="74"/>
      <c r="S859" s="84"/>
      <c r="T859" s="84"/>
      <c r="U859" s="84"/>
      <c r="V859" s="84"/>
      <c r="W859" s="50"/>
      <c r="X859" s="50"/>
      <c r="Y859" s="50"/>
      <c r="Z859" s="50"/>
      <c r="AA859" s="49"/>
      <c r="AB859" s="69">
        <v>859</v>
      </c>
      <c r="AC85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59" s="70"/>
      <c r="AE859" s="76">
        <v>127</v>
      </c>
      <c r="AF859" s="76">
        <v>15</v>
      </c>
      <c r="AG859" s="76">
        <v>811</v>
      </c>
      <c r="AH859" s="76">
        <v>421</v>
      </c>
      <c r="AI859" s="76"/>
      <c r="AJ859" s="76" t="s">
        <v>9273</v>
      </c>
      <c r="AK859" s="76"/>
      <c r="AL859" s="82" t="s">
        <v>11641</v>
      </c>
      <c r="AM859" s="76"/>
      <c r="AN859" s="78">
        <v>44512.399942129632</v>
      </c>
      <c r="AO859" s="76" t="s">
        <v>14075</v>
      </c>
      <c r="AP859" s="82" t="s">
        <v>14932</v>
      </c>
      <c r="AQ859" s="76" t="s">
        <v>66</v>
      </c>
      <c r="AR859" s="2"/>
      <c r="AS859" s="3"/>
      <c r="AT859" s="3"/>
      <c r="AU859" s="3"/>
      <c r="AV859" s="3"/>
    </row>
    <row r="860" spans="1:48" ht="41.45" customHeight="1" x14ac:dyDescent="0.25">
      <c r="A860" s="62" t="s">
        <v>1949</v>
      </c>
      <c r="C860" s="63"/>
      <c r="D860" s="63"/>
      <c r="E860" s="64"/>
      <c r="F860" s="66"/>
      <c r="G860" s="100" t="s">
        <v>12865</v>
      </c>
      <c r="H860" s="63"/>
      <c r="I860" s="67"/>
      <c r="J860" s="68"/>
      <c r="K860" s="68"/>
      <c r="L860" s="67" t="s">
        <v>17023</v>
      </c>
      <c r="M860" s="71"/>
      <c r="N860" s="72">
        <v>4535.72900390625</v>
      </c>
      <c r="O860" s="72">
        <v>3584.516357421875</v>
      </c>
      <c r="P860" s="73"/>
      <c r="Q860" s="74"/>
      <c r="R860" s="74"/>
      <c r="S860" s="84"/>
      <c r="T860" s="84"/>
      <c r="U860" s="84"/>
      <c r="V860" s="84"/>
      <c r="W860" s="50"/>
      <c r="X860" s="50"/>
      <c r="Y860" s="50"/>
      <c r="Z860" s="50"/>
      <c r="AA860" s="49"/>
      <c r="AB860" s="69">
        <v>860</v>
      </c>
      <c r="AC86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60" s="70"/>
      <c r="AE860" s="76">
        <v>57374</v>
      </c>
      <c r="AF860" s="76">
        <v>5623703</v>
      </c>
      <c r="AG860" s="76">
        <v>123477</v>
      </c>
      <c r="AH860" s="76">
        <v>30</v>
      </c>
      <c r="AI860" s="76"/>
      <c r="AJ860" s="76" t="s">
        <v>9274</v>
      </c>
      <c r="AK860" s="76" t="s">
        <v>10795</v>
      </c>
      <c r="AL860" s="82" t="s">
        <v>11642</v>
      </c>
      <c r="AM860" s="76"/>
      <c r="AN860" s="78">
        <v>39630.765162037038</v>
      </c>
      <c r="AO860" s="76" t="s">
        <v>14075</v>
      </c>
      <c r="AP860" s="82" t="s">
        <v>14933</v>
      </c>
      <c r="AQ860" s="76" t="s">
        <v>65</v>
      </c>
      <c r="AR860" s="2"/>
      <c r="AS860" s="3"/>
      <c r="AT860" s="3"/>
      <c r="AU860" s="3"/>
      <c r="AV860" s="3"/>
    </row>
    <row r="861" spans="1:48" ht="41.45" customHeight="1" x14ac:dyDescent="0.25">
      <c r="A861" s="62" t="s">
        <v>1950</v>
      </c>
      <c r="C861" s="63"/>
      <c r="D861" s="63"/>
      <c r="E861" s="64"/>
      <c r="F861" s="66"/>
      <c r="G861" s="100" t="s">
        <v>12866</v>
      </c>
      <c r="H861" s="63"/>
      <c r="I861" s="67"/>
      <c r="J861" s="68"/>
      <c r="K861" s="68"/>
      <c r="L861" s="67" t="s">
        <v>17024</v>
      </c>
      <c r="M861" s="71"/>
      <c r="N861" s="72">
        <v>8106.65283203125</v>
      </c>
      <c r="O861" s="72">
        <v>9462.28125</v>
      </c>
      <c r="P861" s="73"/>
      <c r="Q861" s="74"/>
      <c r="R861" s="74"/>
      <c r="S861" s="84"/>
      <c r="T861" s="84"/>
      <c r="U861" s="84"/>
      <c r="V861" s="84"/>
      <c r="W861" s="50"/>
      <c r="X861" s="50"/>
      <c r="Y861" s="50"/>
      <c r="Z861" s="50"/>
      <c r="AA861" s="49"/>
      <c r="AB861" s="69">
        <v>861</v>
      </c>
      <c r="AC86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61" s="70"/>
      <c r="AE861" s="76">
        <v>25</v>
      </c>
      <c r="AF861" s="76">
        <v>1438787</v>
      </c>
      <c r="AG861" s="76">
        <v>180</v>
      </c>
      <c r="AH861" s="76">
        <v>1</v>
      </c>
      <c r="AI861" s="76"/>
      <c r="AJ861" s="76" t="s">
        <v>9275</v>
      </c>
      <c r="AK861" s="76" t="s">
        <v>10796</v>
      </c>
      <c r="AL861" s="82" t="s">
        <v>11643</v>
      </c>
      <c r="AM861" s="76"/>
      <c r="AN861" s="78">
        <v>41331.746238425927</v>
      </c>
      <c r="AO861" s="76" t="s">
        <v>14075</v>
      </c>
      <c r="AP861" s="82" t="s">
        <v>14934</v>
      </c>
      <c r="AQ861" s="76" t="s">
        <v>65</v>
      </c>
      <c r="AR861" s="2"/>
      <c r="AS861" s="3"/>
      <c r="AT861" s="3"/>
      <c r="AU861" s="3"/>
      <c r="AV861" s="3"/>
    </row>
    <row r="862" spans="1:48" ht="41.45" customHeight="1" x14ac:dyDescent="0.25">
      <c r="A862" s="62" t="s">
        <v>1951</v>
      </c>
      <c r="C862" s="63"/>
      <c r="D862" s="63"/>
      <c r="E862" s="64"/>
      <c r="F862" s="66"/>
      <c r="G862" s="100" t="s">
        <v>12867</v>
      </c>
      <c r="H862" s="63"/>
      <c r="I862" s="67"/>
      <c r="J862" s="68"/>
      <c r="K862" s="68"/>
      <c r="L862" s="67" t="s">
        <v>17025</v>
      </c>
      <c r="M862" s="71"/>
      <c r="N862" s="72">
        <v>7164.51416015625</v>
      </c>
      <c r="O862" s="72">
        <v>9140.857421875</v>
      </c>
      <c r="P862" s="73"/>
      <c r="Q862" s="74"/>
      <c r="R862" s="74"/>
      <c r="S862" s="84"/>
      <c r="T862" s="84"/>
      <c r="U862" s="84"/>
      <c r="V862" s="84"/>
      <c r="W862" s="50"/>
      <c r="X862" s="50"/>
      <c r="Y862" s="50"/>
      <c r="Z862" s="50"/>
      <c r="AA862" s="49"/>
      <c r="AB862" s="69">
        <v>862</v>
      </c>
      <c r="AC86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62" s="70"/>
      <c r="AE862" s="76">
        <v>283</v>
      </c>
      <c r="AF862" s="76">
        <v>180227</v>
      </c>
      <c r="AG862" s="76">
        <v>47774</v>
      </c>
      <c r="AH862" s="76">
        <v>9157</v>
      </c>
      <c r="AI862" s="76"/>
      <c r="AJ862" s="83" t="s">
        <v>9276</v>
      </c>
      <c r="AK862" s="76"/>
      <c r="AL862" s="82" t="s">
        <v>11644</v>
      </c>
      <c r="AM862" s="76"/>
      <c r="AN862" s="78">
        <v>43717.844594907408</v>
      </c>
      <c r="AO862" s="76" t="s">
        <v>14075</v>
      </c>
      <c r="AP862" s="82" t="s">
        <v>14935</v>
      </c>
      <c r="AQ862" s="76" t="s">
        <v>65</v>
      </c>
      <c r="AR862" s="2"/>
      <c r="AS862" s="3"/>
      <c r="AT862" s="3"/>
      <c r="AU862" s="3"/>
      <c r="AV862" s="3"/>
    </row>
    <row r="863" spans="1:48" ht="41.45" customHeight="1" x14ac:dyDescent="0.25">
      <c r="A863" s="62" t="s">
        <v>1952</v>
      </c>
      <c r="C863" s="63"/>
      <c r="D863" s="63"/>
      <c r="E863" s="64"/>
      <c r="F863" s="66"/>
      <c r="G863" s="100" t="s">
        <v>12868</v>
      </c>
      <c r="H863" s="63"/>
      <c r="I863" s="67"/>
      <c r="J863" s="68"/>
      <c r="K863" s="68"/>
      <c r="L863" s="67" t="s">
        <v>17026</v>
      </c>
      <c r="M863" s="71"/>
      <c r="N863" s="72">
        <v>4887.72509765625</v>
      </c>
      <c r="O863" s="72">
        <v>8342.291015625</v>
      </c>
      <c r="P863" s="73"/>
      <c r="Q863" s="74"/>
      <c r="R863" s="74"/>
      <c r="S863" s="84"/>
      <c r="T863" s="84"/>
      <c r="U863" s="84"/>
      <c r="V863" s="84"/>
      <c r="W863" s="50"/>
      <c r="X863" s="50"/>
      <c r="Y863" s="50"/>
      <c r="Z863" s="50"/>
      <c r="AA863" s="49"/>
      <c r="AB863" s="69">
        <v>863</v>
      </c>
      <c r="AC86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63" s="70"/>
      <c r="AE863" s="76">
        <v>616</v>
      </c>
      <c r="AF863" s="76">
        <v>414946</v>
      </c>
      <c r="AG863" s="76">
        <v>29694</v>
      </c>
      <c r="AH863" s="76">
        <v>2014</v>
      </c>
      <c r="AI863" s="76"/>
      <c r="AJ863" s="76" t="s">
        <v>9277</v>
      </c>
      <c r="AK863" s="76" t="s">
        <v>10797</v>
      </c>
      <c r="AL863" s="82" t="s">
        <v>11645</v>
      </c>
      <c r="AM863" s="76"/>
      <c r="AN863" s="78">
        <v>43564.045289351852</v>
      </c>
      <c r="AO863" s="76" t="s">
        <v>14075</v>
      </c>
      <c r="AP863" s="82" t="s">
        <v>14936</v>
      </c>
      <c r="AQ863" s="76" t="s">
        <v>65</v>
      </c>
      <c r="AR863" s="2"/>
      <c r="AS863" s="3"/>
      <c r="AT863" s="3"/>
      <c r="AU863" s="3"/>
      <c r="AV863" s="3"/>
    </row>
    <row r="864" spans="1:48" ht="41.45" customHeight="1" x14ac:dyDescent="0.25">
      <c r="A864" s="62" t="s">
        <v>1953</v>
      </c>
      <c r="C864" s="63"/>
      <c r="D864" s="63"/>
      <c r="E864" s="64"/>
      <c r="F864" s="66"/>
      <c r="G864" s="100" t="s">
        <v>12869</v>
      </c>
      <c r="H864" s="63"/>
      <c r="I864" s="67"/>
      <c r="J864" s="68"/>
      <c r="K864" s="68"/>
      <c r="L864" s="67" t="s">
        <v>17027</v>
      </c>
      <c r="M864" s="71"/>
      <c r="N864" s="72">
        <v>4981.947265625</v>
      </c>
      <c r="O864" s="72">
        <v>3049.424560546875</v>
      </c>
      <c r="P864" s="73"/>
      <c r="Q864" s="74"/>
      <c r="R864" s="74"/>
      <c r="S864" s="84"/>
      <c r="T864" s="84"/>
      <c r="U864" s="84"/>
      <c r="V864" s="84"/>
      <c r="W864" s="50"/>
      <c r="X864" s="50"/>
      <c r="Y864" s="50"/>
      <c r="Z864" s="50"/>
      <c r="AA864" s="49"/>
      <c r="AB864" s="69">
        <v>864</v>
      </c>
      <c r="AC86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64" s="70"/>
      <c r="AE864" s="76">
        <v>372</v>
      </c>
      <c r="AF864" s="76">
        <v>73473</v>
      </c>
      <c r="AG864" s="76">
        <v>16132</v>
      </c>
      <c r="AH864" s="76">
        <v>2349</v>
      </c>
      <c r="AI864" s="76"/>
      <c r="AJ864" s="76" t="s">
        <v>9278</v>
      </c>
      <c r="AK864" s="76" t="s">
        <v>10798</v>
      </c>
      <c r="AL864" s="82" t="s">
        <v>11646</v>
      </c>
      <c r="AM864" s="76"/>
      <c r="AN864" s="78">
        <v>43642.455891203703</v>
      </c>
      <c r="AO864" s="76" t="s">
        <v>14075</v>
      </c>
      <c r="AP864" s="82" t="s">
        <v>14937</v>
      </c>
      <c r="AQ864" s="76" t="s">
        <v>65</v>
      </c>
      <c r="AR864" s="2"/>
      <c r="AS864" s="3"/>
      <c r="AT864" s="3"/>
      <c r="AU864" s="3"/>
      <c r="AV864" s="3"/>
    </row>
    <row r="865" spans="1:48" ht="41.45" customHeight="1" x14ac:dyDescent="0.25">
      <c r="A865" s="62" t="s">
        <v>1954</v>
      </c>
      <c r="C865" s="63"/>
      <c r="D865" s="63"/>
      <c r="E865" s="64"/>
      <c r="F865" s="66"/>
      <c r="G865" s="100" t="s">
        <v>12870</v>
      </c>
      <c r="H865" s="63"/>
      <c r="I865" s="67"/>
      <c r="J865" s="68"/>
      <c r="K865" s="68"/>
      <c r="L865" s="67" t="s">
        <v>17028</v>
      </c>
      <c r="M865" s="71"/>
      <c r="N865" s="72">
        <v>2793.43896484375</v>
      </c>
      <c r="O865" s="72">
        <v>9064.7119140625</v>
      </c>
      <c r="P865" s="73"/>
      <c r="Q865" s="74"/>
      <c r="R865" s="74"/>
      <c r="S865" s="84"/>
      <c r="T865" s="84"/>
      <c r="U865" s="84"/>
      <c r="V865" s="84"/>
      <c r="W865" s="50"/>
      <c r="X865" s="50"/>
      <c r="Y865" s="50"/>
      <c r="Z865" s="50"/>
      <c r="AA865" s="49"/>
      <c r="AB865" s="69">
        <v>865</v>
      </c>
      <c r="AC86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65" s="70"/>
      <c r="AE865" s="76">
        <v>80</v>
      </c>
      <c r="AF865" s="76">
        <v>4485023</v>
      </c>
      <c r="AG865" s="76">
        <v>1257</v>
      </c>
      <c r="AH865" s="76">
        <v>1916</v>
      </c>
      <c r="AI865" s="76"/>
      <c r="AJ865" s="76" t="s">
        <v>9279</v>
      </c>
      <c r="AK865" s="76" t="s">
        <v>10799</v>
      </c>
      <c r="AL865" s="76"/>
      <c r="AM865" s="76"/>
      <c r="AN865" s="78">
        <v>41126.968518518515</v>
      </c>
      <c r="AO865" s="76" t="s">
        <v>14075</v>
      </c>
      <c r="AP865" s="82" t="s">
        <v>14938</v>
      </c>
      <c r="AQ865" s="76" t="s">
        <v>65</v>
      </c>
      <c r="AR865" s="2"/>
      <c r="AS865" s="3"/>
      <c r="AT865" s="3"/>
      <c r="AU865" s="3"/>
      <c r="AV865" s="3"/>
    </row>
    <row r="866" spans="1:48" ht="41.45" customHeight="1" x14ac:dyDescent="0.25">
      <c r="A866" s="62" t="s">
        <v>1955</v>
      </c>
      <c r="C866" s="63"/>
      <c r="D866" s="63"/>
      <c r="E866" s="64"/>
      <c r="F866" s="66"/>
      <c r="G866" s="100" t="s">
        <v>12871</v>
      </c>
      <c r="H866" s="63"/>
      <c r="I866" s="67"/>
      <c r="J866" s="68"/>
      <c r="K866" s="68"/>
      <c r="L866" s="67" t="s">
        <v>17029</v>
      </c>
      <c r="M866" s="71"/>
      <c r="N866" s="72">
        <v>8722.7041015625</v>
      </c>
      <c r="O866" s="72">
        <v>8488.59375</v>
      </c>
      <c r="P866" s="73"/>
      <c r="Q866" s="74"/>
      <c r="R866" s="74"/>
      <c r="S866" s="84"/>
      <c r="T866" s="84"/>
      <c r="U866" s="84"/>
      <c r="V866" s="84"/>
      <c r="W866" s="50"/>
      <c r="X866" s="50"/>
      <c r="Y866" s="50"/>
      <c r="Z866" s="50"/>
      <c r="AA866" s="49"/>
      <c r="AB866" s="69">
        <v>866</v>
      </c>
      <c r="AC86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66" s="70"/>
      <c r="AE866" s="76">
        <v>948</v>
      </c>
      <c r="AF866" s="76">
        <v>2074327</v>
      </c>
      <c r="AG866" s="76">
        <v>47094</v>
      </c>
      <c r="AH866" s="76">
        <v>14726</v>
      </c>
      <c r="AI866" s="76"/>
      <c r="AJ866" s="76" t="s">
        <v>9280</v>
      </c>
      <c r="AK866" s="76" t="s">
        <v>10800</v>
      </c>
      <c r="AL866" s="82" t="s">
        <v>11647</v>
      </c>
      <c r="AM866" s="76"/>
      <c r="AN866" s="78">
        <v>39878.715127314812</v>
      </c>
      <c r="AO866" s="76" t="s">
        <v>14075</v>
      </c>
      <c r="AP866" s="82" t="s">
        <v>14939</v>
      </c>
      <c r="AQ866" s="76" t="s">
        <v>65</v>
      </c>
      <c r="AR866" s="2"/>
      <c r="AS866" s="3"/>
      <c r="AT866" s="3"/>
      <c r="AU866" s="3"/>
      <c r="AV866" s="3"/>
    </row>
    <row r="867" spans="1:48" ht="41.45" customHeight="1" x14ac:dyDescent="0.25">
      <c r="A867" s="62" t="s">
        <v>742</v>
      </c>
      <c r="C867" s="63"/>
      <c r="D867" s="63"/>
      <c r="E867" s="64"/>
      <c r="F867" s="66"/>
      <c r="G867" s="100" t="s">
        <v>12872</v>
      </c>
      <c r="H867" s="63"/>
      <c r="I867" s="67"/>
      <c r="J867" s="68"/>
      <c r="K867" s="68"/>
      <c r="L867" s="67" t="s">
        <v>17030</v>
      </c>
      <c r="M867" s="71"/>
      <c r="N867" s="72">
        <v>5781.1298828125</v>
      </c>
      <c r="O867" s="72">
        <v>3241.37890625</v>
      </c>
      <c r="P867" s="73"/>
      <c r="Q867" s="74"/>
      <c r="R867" s="74"/>
      <c r="S867" s="84"/>
      <c r="T867" s="84"/>
      <c r="U867" s="84"/>
      <c r="V867" s="84"/>
      <c r="W867" s="50"/>
      <c r="X867" s="50"/>
      <c r="Y867" s="50"/>
      <c r="Z867" s="50"/>
      <c r="AA867" s="49"/>
      <c r="AB867" s="69">
        <v>867</v>
      </c>
      <c r="AC86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67" s="70"/>
      <c r="AE867" s="76">
        <v>314</v>
      </c>
      <c r="AF867" s="76">
        <v>369</v>
      </c>
      <c r="AG867" s="76">
        <v>27474</v>
      </c>
      <c r="AH867" s="76">
        <v>13219</v>
      </c>
      <c r="AI867" s="76"/>
      <c r="AJ867" s="76" t="s">
        <v>9281</v>
      </c>
      <c r="AK867" s="76" t="s">
        <v>10801</v>
      </c>
      <c r="AL867" s="76"/>
      <c r="AM867" s="76"/>
      <c r="AN867" s="78">
        <v>42482.728483796294</v>
      </c>
      <c r="AO867" s="76" t="s">
        <v>14075</v>
      </c>
      <c r="AP867" s="82" t="s">
        <v>14940</v>
      </c>
      <c r="AQ867" s="76" t="s">
        <v>66</v>
      </c>
      <c r="AR867" s="2"/>
      <c r="AS867" s="3"/>
      <c r="AT867" s="3"/>
      <c r="AU867" s="3"/>
      <c r="AV867" s="3"/>
    </row>
    <row r="868" spans="1:48" ht="41.45" customHeight="1" x14ac:dyDescent="0.25">
      <c r="A868" s="62" t="s">
        <v>1956</v>
      </c>
      <c r="C868" s="63"/>
      <c r="D868" s="63"/>
      <c r="E868" s="64"/>
      <c r="F868" s="66"/>
      <c r="G868" s="100" t="s">
        <v>12873</v>
      </c>
      <c r="H868" s="63"/>
      <c r="I868" s="67"/>
      <c r="J868" s="68"/>
      <c r="K868" s="68"/>
      <c r="L868" s="67" t="s">
        <v>17031</v>
      </c>
      <c r="M868" s="71"/>
      <c r="N868" s="72">
        <v>8266.1142578125</v>
      </c>
      <c r="O868" s="72">
        <v>3770.332275390625</v>
      </c>
      <c r="P868" s="73"/>
      <c r="Q868" s="74"/>
      <c r="R868" s="74"/>
      <c r="S868" s="84"/>
      <c r="T868" s="84"/>
      <c r="U868" s="84"/>
      <c r="V868" s="84"/>
      <c r="W868" s="50"/>
      <c r="X868" s="50"/>
      <c r="Y868" s="50"/>
      <c r="Z868" s="50"/>
      <c r="AA868" s="49"/>
      <c r="AB868" s="69">
        <v>868</v>
      </c>
      <c r="AC86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68" s="70"/>
      <c r="AE868" s="76">
        <v>5819</v>
      </c>
      <c r="AF868" s="76">
        <v>12116</v>
      </c>
      <c r="AG868" s="76">
        <v>258939</v>
      </c>
      <c r="AH868" s="76">
        <v>58207</v>
      </c>
      <c r="AI868" s="76"/>
      <c r="AJ868" s="76" t="s">
        <v>9282</v>
      </c>
      <c r="AK868" s="76" t="s">
        <v>10802</v>
      </c>
      <c r="AL868" s="76"/>
      <c r="AM868" s="76"/>
      <c r="AN868" s="78">
        <v>41056.563715277778</v>
      </c>
      <c r="AO868" s="76" t="s">
        <v>14075</v>
      </c>
      <c r="AP868" s="82" t="s">
        <v>14941</v>
      </c>
      <c r="AQ868" s="76" t="s">
        <v>65</v>
      </c>
      <c r="AR868" s="2"/>
      <c r="AS868" s="3"/>
      <c r="AT868" s="3"/>
      <c r="AU868" s="3"/>
      <c r="AV868" s="3"/>
    </row>
    <row r="869" spans="1:48" ht="41.45" customHeight="1" x14ac:dyDescent="0.25">
      <c r="A869" s="62" t="s">
        <v>743</v>
      </c>
      <c r="C869" s="63"/>
      <c r="D869" s="63"/>
      <c r="E869" s="64"/>
      <c r="F869" s="66"/>
      <c r="G869" s="100" t="s">
        <v>12874</v>
      </c>
      <c r="H869" s="63"/>
      <c r="I869" s="67"/>
      <c r="J869" s="68"/>
      <c r="K869" s="68"/>
      <c r="L869" s="67" t="s">
        <v>17032</v>
      </c>
      <c r="M869" s="71"/>
      <c r="N869" s="72">
        <v>1646.170654296875</v>
      </c>
      <c r="O869" s="72">
        <v>6914.11279296875</v>
      </c>
      <c r="P869" s="73"/>
      <c r="Q869" s="74"/>
      <c r="R869" s="74"/>
      <c r="S869" s="84"/>
      <c r="T869" s="84"/>
      <c r="U869" s="84"/>
      <c r="V869" s="84"/>
      <c r="W869" s="50"/>
      <c r="X869" s="50"/>
      <c r="Y869" s="50"/>
      <c r="Z869" s="50"/>
      <c r="AA869" s="49"/>
      <c r="AB869" s="69">
        <v>869</v>
      </c>
      <c r="AC86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69" s="70"/>
      <c r="AE869" s="76">
        <v>753</v>
      </c>
      <c r="AF869" s="76">
        <v>23</v>
      </c>
      <c r="AG869" s="76">
        <v>6502</v>
      </c>
      <c r="AH869" s="76">
        <v>3744</v>
      </c>
      <c r="AI869" s="76"/>
      <c r="AJ869" s="76" t="s">
        <v>9283</v>
      </c>
      <c r="AK869" s="76" t="s">
        <v>10803</v>
      </c>
      <c r="AL869" s="76"/>
      <c r="AM869" s="76"/>
      <c r="AN869" s="78">
        <v>44512.065497685187</v>
      </c>
      <c r="AO869" s="76" t="s">
        <v>14075</v>
      </c>
      <c r="AP869" s="82" t="s">
        <v>14942</v>
      </c>
      <c r="AQ869" s="76" t="s">
        <v>66</v>
      </c>
      <c r="AR869" s="2"/>
      <c r="AS869" s="3"/>
      <c r="AT869" s="3"/>
      <c r="AU869" s="3"/>
      <c r="AV869" s="3"/>
    </row>
    <row r="870" spans="1:48" ht="41.45" customHeight="1" x14ac:dyDescent="0.25">
      <c r="A870" s="62" t="s">
        <v>744</v>
      </c>
      <c r="C870" s="63"/>
      <c r="D870" s="63"/>
      <c r="E870" s="64"/>
      <c r="F870" s="66"/>
      <c r="G870" s="100" t="s">
        <v>12875</v>
      </c>
      <c r="H870" s="63"/>
      <c r="I870" s="67"/>
      <c r="J870" s="68"/>
      <c r="K870" s="68"/>
      <c r="L870" s="67" t="s">
        <v>17033</v>
      </c>
      <c r="M870" s="71"/>
      <c r="N870" s="72">
        <v>3970.099609375</v>
      </c>
      <c r="O870" s="72">
        <v>7225.75146484375</v>
      </c>
      <c r="P870" s="73"/>
      <c r="Q870" s="74"/>
      <c r="R870" s="74"/>
      <c r="S870" s="84"/>
      <c r="T870" s="84"/>
      <c r="U870" s="84"/>
      <c r="V870" s="84"/>
      <c r="W870" s="50"/>
      <c r="X870" s="50"/>
      <c r="Y870" s="50"/>
      <c r="Z870" s="50"/>
      <c r="AA870" s="49"/>
      <c r="AB870" s="69">
        <v>870</v>
      </c>
      <c r="AC87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70" s="70"/>
      <c r="AE870" s="76">
        <v>227</v>
      </c>
      <c r="AF870" s="76">
        <v>127</v>
      </c>
      <c r="AG870" s="76">
        <v>5197</v>
      </c>
      <c r="AH870" s="76">
        <v>1671</v>
      </c>
      <c r="AI870" s="76"/>
      <c r="AJ870" s="76" t="s">
        <v>9284</v>
      </c>
      <c r="AK870" s="76" t="s">
        <v>10804</v>
      </c>
      <c r="AL870" s="76"/>
      <c r="AM870" s="76"/>
      <c r="AN870" s="78">
        <v>43975.037488425929</v>
      </c>
      <c r="AO870" s="76" t="s">
        <v>14075</v>
      </c>
      <c r="AP870" s="82" t="s">
        <v>14943</v>
      </c>
      <c r="AQ870" s="76" t="s">
        <v>66</v>
      </c>
      <c r="AR870" s="2"/>
      <c r="AS870" s="3"/>
      <c r="AT870" s="3"/>
      <c r="AU870" s="3"/>
      <c r="AV870" s="3"/>
    </row>
    <row r="871" spans="1:48" ht="41.45" customHeight="1" x14ac:dyDescent="0.25">
      <c r="A871" s="62" t="s">
        <v>1957</v>
      </c>
      <c r="C871" s="63"/>
      <c r="D871" s="63"/>
      <c r="E871" s="64"/>
      <c r="F871" s="66"/>
      <c r="G871" s="100" t="s">
        <v>12876</v>
      </c>
      <c r="H871" s="63"/>
      <c r="I871" s="67"/>
      <c r="J871" s="68"/>
      <c r="K871" s="68"/>
      <c r="L871" s="67" t="s">
        <v>17034</v>
      </c>
      <c r="M871" s="71"/>
      <c r="N871" s="72">
        <v>7263.6396484375</v>
      </c>
      <c r="O871" s="72">
        <v>7677.0244140625</v>
      </c>
      <c r="P871" s="73"/>
      <c r="Q871" s="74"/>
      <c r="R871" s="74"/>
      <c r="S871" s="84"/>
      <c r="T871" s="84"/>
      <c r="U871" s="84"/>
      <c r="V871" s="84"/>
      <c r="W871" s="50"/>
      <c r="X871" s="50"/>
      <c r="Y871" s="50"/>
      <c r="Z871" s="50"/>
      <c r="AA871" s="49"/>
      <c r="AB871" s="69">
        <v>871</v>
      </c>
      <c r="AC87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71" s="70"/>
      <c r="AE871" s="76">
        <v>598</v>
      </c>
      <c r="AF871" s="76">
        <v>60</v>
      </c>
      <c r="AG871" s="76">
        <v>1823</v>
      </c>
      <c r="AH871" s="76">
        <v>61438</v>
      </c>
      <c r="AI871" s="76"/>
      <c r="AJ871" s="76" t="s">
        <v>9285</v>
      </c>
      <c r="AK871" s="76" t="s">
        <v>10805</v>
      </c>
      <c r="AL871" s="76"/>
      <c r="AM871" s="76"/>
      <c r="AN871" s="78">
        <v>43022.842719907407</v>
      </c>
      <c r="AO871" s="76" t="s">
        <v>14075</v>
      </c>
      <c r="AP871" s="82" t="s">
        <v>14944</v>
      </c>
      <c r="AQ871" s="76" t="s">
        <v>65</v>
      </c>
      <c r="AR871" s="2"/>
      <c r="AS871" s="3"/>
      <c r="AT871" s="3"/>
      <c r="AU871" s="3"/>
      <c r="AV871" s="3"/>
    </row>
    <row r="872" spans="1:48" ht="41.45" customHeight="1" x14ac:dyDescent="0.25">
      <c r="A872" s="62" t="s">
        <v>1958</v>
      </c>
      <c r="C872" s="63"/>
      <c r="D872" s="63"/>
      <c r="E872" s="64"/>
      <c r="F872" s="66"/>
      <c r="G872" s="100" t="s">
        <v>12877</v>
      </c>
      <c r="H872" s="63"/>
      <c r="I872" s="67"/>
      <c r="J872" s="68"/>
      <c r="K872" s="68"/>
      <c r="L872" s="67" t="s">
        <v>17035</v>
      </c>
      <c r="M872" s="71"/>
      <c r="N872" s="72">
        <v>4004.954833984375</v>
      </c>
      <c r="O872" s="72">
        <v>9183.982421875</v>
      </c>
      <c r="P872" s="73"/>
      <c r="Q872" s="74"/>
      <c r="R872" s="74"/>
      <c r="S872" s="84"/>
      <c r="T872" s="84"/>
      <c r="U872" s="84"/>
      <c r="V872" s="84"/>
      <c r="W872" s="50"/>
      <c r="X872" s="50"/>
      <c r="Y872" s="50"/>
      <c r="Z872" s="50"/>
      <c r="AA872" s="49"/>
      <c r="AB872" s="69">
        <v>872</v>
      </c>
      <c r="AC87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72" s="70"/>
      <c r="AE872" s="76">
        <v>243</v>
      </c>
      <c r="AF872" s="76">
        <v>53</v>
      </c>
      <c r="AG872" s="76">
        <v>1778</v>
      </c>
      <c r="AH872" s="76">
        <v>3570</v>
      </c>
      <c r="AI872" s="76"/>
      <c r="AJ872" s="76" t="s">
        <v>9286</v>
      </c>
      <c r="AK872" s="76"/>
      <c r="AL872" s="76"/>
      <c r="AM872" s="76"/>
      <c r="AN872" s="78">
        <v>43835.812627314815</v>
      </c>
      <c r="AO872" s="76" t="s">
        <v>14075</v>
      </c>
      <c r="AP872" s="82" t="s">
        <v>14945</v>
      </c>
      <c r="AQ872" s="76" t="s">
        <v>65</v>
      </c>
      <c r="AR872" s="2"/>
      <c r="AS872" s="3"/>
      <c r="AT872" s="3"/>
      <c r="AU872" s="3"/>
      <c r="AV872" s="3"/>
    </row>
    <row r="873" spans="1:48" ht="41.45" customHeight="1" x14ac:dyDescent="0.25">
      <c r="A873" s="62" t="s">
        <v>745</v>
      </c>
      <c r="C873" s="63"/>
      <c r="D873" s="63"/>
      <c r="E873" s="64"/>
      <c r="F873" s="66"/>
      <c r="G873" s="100" t="s">
        <v>12878</v>
      </c>
      <c r="H873" s="63"/>
      <c r="I873" s="67"/>
      <c r="J873" s="68"/>
      <c r="K873" s="68"/>
      <c r="L873" s="67" t="s">
        <v>17036</v>
      </c>
      <c r="M873" s="71"/>
      <c r="N873" s="72">
        <v>2982.79345703125</v>
      </c>
      <c r="O873" s="72">
        <v>9014.55859375</v>
      </c>
      <c r="P873" s="73"/>
      <c r="Q873" s="74"/>
      <c r="R873" s="74"/>
      <c r="S873" s="84"/>
      <c r="T873" s="84"/>
      <c r="U873" s="84"/>
      <c r="V873" s="84"/>
      <c r="W873" s="50"/>
      <c r="X873" s="50"/>
      <c r="Y873" s="50"/>
      <c r="Z873" s="50"/>
      <c r="AA873" s="49"/>
      <c r="AB873" s="69">
        <v>873</v>
      </c>
      <c r="AC87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73" s="70"/>
      <c r="AE873" s="76">
        <v>16</v>
      </c>
      <c r="AF873" s="76">
        <v>1</v>
      </c>
      <c r="AG873" s="76">
        <v>20</v>
      </c>
      <c r="AH873" s="76">
        <v>1</v>
      </c>
      <c r="AI873" s="76"/>
      <c r="AJ873" s="76" t="s">
        <v>9287</v>
      </c>
      <c r="AK873" s="76"/>
      <c r="AL873" s="82" t="s">
        <v>11648</v>
      </c>
      <c r="AM873" s="76"/>
      <c r="AN873" s="78">
        <v>44162.552060185182</v>
      </c>
      <c r="AO873" s="76" t="s">
        <v>14075</v>
      </c>
      <c r="AP873" s="82" t="s">
        <v>14946</v>
      </c>
      <c r="AQ873" s="76" t="s">
        <v>66</v>
      </c>
      <c r="AR873" s="2"/>
      <c r="AS873" s="3"/>
      <c r="AT873" s="3"/>
      <c r="AU873" s="3"/>
      <c r="AV873" s="3"/>
    </row>
    <row r="874" spans="1:48" ht="41.45" customHeight="1" x14ac:dyDescent="0.25">
      <c r="A874" s="62" t="s">
        <v>746</v>
      </c>
      <c r="C874" s="63"/>
      <c r="D874" s="63"/>
      <c r="E874" s="64"/>
      <c r="F874" s="66"/>
      <c r="G874" s="100" t="s">
        <v>12879</v>
      </c>
      <c r="H874" s="63"/>
      <c r="I874" s="67"/>
      <c r="J874" s="68"/>
      <c r="K874" s="68"/>
      <c r="L874" s="67" t="s">
        <v>17037</v>
      </c>
      <c r="M874" s="71"/>
      <c r="N874" s="72">
        <v>6674.21533203125</v>
      </c>
      <c r="O874" s="72">
        <v>2579.28662109375</v>
      </c>
      <c r="P874" s="73"/>
      <c r="Q874" s="74"/>
      <c r="R874" s="74"/>
      <c r="S874" s="84"/>
      <c r="T874" s="84"/>
      <c r="U874" s="84"/>
      <c r="V874" s="84"/>
      <c r="W874" s="50"/>
      <c r="X874" s="50"/>
      <c r="Y874" s="50"/>
      <c r="Z874" s="50"/>
      <c r="AA874" s="49"/>
      <c r="AB874" s="69">
        <v>874</v>
      </c>
      <c r="AC87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74" s="70"/>
      <c r="AE874" s="76">
        <v>1112</v>
      </c>
      <c r="AF874" s="76">
        <v>737</v>
      </c>
      <c r="AG874" s="76">
        <v>1319</v>
      </c>
      <c r="AH874" s="76">
        <v>2245</v>
      </c>
      <c r="AI874" s="76"/>
      <c r="AJ874" s="76" t="s">
        <v>9288</v>
      </c>
      <c r="AK874" s="76" t="s">
        <v>10806</v>
      </c>
      <c r="AL874" s="82" t="s">
        <v>11649</v>
      </c>
      <c r="AM874" s="76"/>
      <c r="AN874" s="78">
        <v>41400.417858796296</v>
      </c>
      <c r="AO874" s="76" t="s">
        <v>14075</v>
      </c>
      <c r="AP874" s="82" t="s">
        <v>14947</v>
      </c>
      <c r="AQ874" s="76" t="s">
        <v>66</v>
      </c>
      <c r="AR874" s="2"/>
      <c r="AS874" s="3"/>
      <c r="AT874" s="3"/>
      <c r="AU874" s="3"/>
      <c r="AV874" s="3"/>
    </row>
    <row r="875" spans="1:48" ht="41.45" customHeight="1" x14ac:dyDescent="0.25">
      <c r="A875" s="62" t="s">
        <v>1959</v>
      </c>
      <c r="C875" s="63"/>
      <c r="D875" s="63"/>
      <c r="E875" s="64"/>
      <c r="F875" s="66"/>
      <c r="G875" s="100" t="s">
        <v>12880</v>
      </c>
      <c r="H875" s="63"/>
      <c r="I875" s="67"/>
      <c r="J875" s="68"/>
      <c r="K875" s="68"/>
      <c r="L875" s="67" t="s">
        <v>17038</v>
      </c>
      <c r="M875" s="71"/>
      <c r="N875" s="72">
        <v>3865.76171875</v>
      </c>
      <c r="O875" s="72">
        <v>2090.122314453125</v>
      </c>
      <c r="P875" s="73"/>
      <c r="Q875" s="74"/>
      <c r="R875" s="74"/>
      <c r="S875" s="84"/>
      <c r="T875" s="84"/>
      <c r="U875" s="84"/>
      <c r="V875" s="84"/>
      <c r="W875" s="50"/>
      <c r="X875" s="50"/>
      <c r="Y875" s="50"/>
      <c r="Z875" s="50"/>
      <c r="AA875" s="49"/>
      <c r="AB875" s="69">
        <v>875</v>
      </c>
      <c r="AC87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75" s="70"/>
      <c r="AE875" s="76">
        <v>3076</v>
      </c>
      <c r="AF875" s="76">
        <v>87168</v>
      </c>
      <c r="AG875" s="76">
        <v>61032</v>
      </c>
      <c r="AH875" s="76">
        <v>37944</v>
      </c>
      <c r="AI875" s="76"/>
      <c r="AJ875" s="76" t="s">
        <v>9289</v>
      </c>
      <c r="AK875" s="76" t="s">
        <v>10807</v>
      </c>
      <c r="AL875" s="82" t="s">
        <v>11650</v>
      </c>
      <c r="AM875" s="76"/>
      <c r="AN875" s="78">
        <v>41834.757592592592</v>
      </c>
      <c r="AO875" s="76" t="s">
        <v>14075</v>
      </c>
      <c r="AP875" s="82" t="s">
        <v>14948</v>
      </c>
      <c r="AQ875" s="76" t="s">
        <v>65</v>
      </c>
      <c r="AR875" s="2"/>
      <c r="AS875" s="3"/>
      <c r="AT875" s="3"/>
      <c r="AU875" s="3"/>
      <c r="AV875" s="3"/>
    </row>
    <row r="876" spans="1:48" ht="41.45" customHeight="1" x14ac:dyDescent="0.25">
      <c r="A876" s="62" t="s">
        <v>747</v>
      </c>
      <c r="C876" s="63"/>
      <c r="D876" s="63"/>
      <c r="E876" s="64"/>
      <c r="F876" s="66"/>
      <c r="G876" s="100" t="s">
        <v>12881</v>
      </c>
      <c r="H876" s="63"/>
      <c r="I876" s="67"/>
      <c r="J876" s="68"/>
      <c r="K876" s="68"/>
      <c r="L876" s="67" t="s">
        <v>17039</v>
      </c>
      <c r="M876" s="71"/>
      <c r="N876" s="72">
        <v>820.80120849609375</v>
      </c>
      <c r="O876" s="72">
        <v>6811.7412109375</v>
      </c>
      <c r="P876" s="73"/>
      <c r="Q876" s="74"/>
      <c r="R876" s="74"/>
      <c r="S876" s="84"/>
      <c r="T876" s="84"/>
      <c r="U876" s="84"/>
      <c r="V876" s="84"/>
      <c r="W876" s="50"/>
      <c r="X876" s="50"/>
      <c r="Y876" s="50"/>
      <c r="Z876" s="50"/>
      <c r="AA876" s="49"/>
      <c r="AB876" s="69">
        <v>876</v>
      </c>
      <c r="AC87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76" s="70"/>
      <c r="AE876" s="76">
        <v>453</v>
      </c>
      <c r="AF876" s="76">
        <v>12</v>
      </c>
      <c r="AG876" s="76">
        <v>1695</v>
      </c>
      <c r="AH876" s="76">
        <v>742</v>
      </c>
      <c r="AI876" s="76"/>
      <c r="AJ876" s="76" t="s">
        <v>9290</v>
      </c>
      <c r="AK876" s="76" t="s">
        <v>10808</v>
      </c>
      <c r="AL876" s="76"/>
      <c r="AM876" s="76"/>
      <c r="AN876" s="78">
        <v>43204.646377314813</v>
      </c>
      <c r="AO876" s="76" t="s">
        <v>14075</v>
      </c>
      <c r="AP876" s="82" t="s">
        <v>14949</v>
      </c>
      <c r="AQ876" s="76" t="s">
        <v>66</v>
      </c>
      <c r="AR876" s="2"/>
      <c r="AS876" s="3"/>
      <c r="AT876" s="3"/>
      <c r="AU876" s="3"/>
      <c r="AV876" s="3"/>
    </row>
    <row r="877" spans="1:48" ht="41.45" customHeight="1" x14ac:dyDescent="0.25">
      <c r="A877" s="62" t="s">
        <v>748</v>
      </c>
      <c r="C877" s="63"/>
      <c r="D877" s="63"/>
      <c r="E877" s="64"/>
      <c r="F877" s="66"/>
      <c r="G877" s="100" t="s">
        <v>12882</v>
      </c>
      <c r="H877" s="63"/>
      <c r="I877" s="67"/>
      <c r="J877" s="68"/>
      <c r="K877" s="68"/>
      <c r="L877" s="67" t="s">
        <v>17040</v>
      </c>
      <c r="M877" s="71"/>
      <c r="N877" s="72">
        <v>645.96551513671875</v>
      </c>
      <c r="O877" s="72">
        <v>3801.17724609375</v>
      </c>
      <c r="P877" s="73"/>
      <c r="Q877" s="74"/>
      <c r="R877" s="74"/>
      <c r="S877" s="84"/>
      <c r="T877" s="84"/>
      <c r="U877" s="84"/>
      <c r="V877" s="84"/>
      <c r="W877" s="50"/>
      <c r="X877" s="50"/>
      <c r="Y877" s="50"/>
      <c r="Z877" s="50"/>
      <c r="AA877" s="49"/>
      <c r="AB877" s="69">
        <v>877</v>
      </c>
      <c r="AC87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77" s="70"/>
      <c r="AE877" s="76">
        <v>489</v>
      </c>
      <c r="AF877" s="76">
        <v>1235</v>
      </c>
      <c r="AG877" s="76">
        <v>160221</v>
      </c>
      <c r="AH877" s="76">
        <v>95</v>
      </c>
      <c r="AI877" s="76"/>
      <c r="AJ877" s="76" t="s">
        <v>9291</v>
      </c>
      <c r="AK877" s="76"/>
      <c r="AL877" s="76"/>
      <c r="AM877" s="76"/>
      <c r="AN877" s="78">
        <v>39927.556921296295</v>
      </c>
      <c r="AO877" s="76" t="s">
        <v>14075</v>
      </c>
      <c r="AP877" s="82" t="s">
        <v>14950</v>
      </c>
      <c r="AQ877" s="76" t="s">
        <v>66</v>
      </c>
      <c r="AR877" s="2"/>
      <c r="AS877" s="3"/>
      <c r="AT877" s="3"/>
      <c r="AU877" s="3"/>
      <c r="AV877" s="3"/>
    </row>
    <row r="878" spans="1:48" ht="41.45" customHeight="1" x14ac:dyDescent="0.25">
      <c r="A878" s="62" t="s">
        <v>749</v>
      </c>
      <c r="C878" s="63"/>
      <c r="D878" s="63"/>
      <c r="E878" s="64"/>
      <c r="F878" s="66"/>
      <c r="G878" s="100" t="s">
        <v>12883</v>
      </c>
      <c r="H878" s="63"/>
      <c r="I878" s="67"/>
      <c r="J878" s="68"/>
      <c r="K878" s="68"/>
      <c r="L878" s="67" t="s">
        <v>17041</v>
      </c>
      <c r="M878" s="71"/>
      <c r="N878" s="72">
        <v>1605.647705078125</v>
      </c>
      <c r="O878" s="72">
        <v>2454.0478515625</v>
      </c>
      <c r="P878" s="73"/>
      <c r="Q878" s="74"/>
      <c r="R878" s="74"/>
      <c r="S878" s="84"/>
      <c r="T878" s="84"/>
      <c r="U878" s="84"/>
      <c r="V878" s="84"/>
      <c r="W878" s="50"/>
      <c r="X878" s="50"/>
      <c r="Y878" s="50"/>
      <c r="Z878" s="50"/>
      <c r="AA878" s="49"/>
      <c r="AB878" s="69">
        <v>878</v>
      </c>
      <c r="AC87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78" s="70"/>
      <c r="AE878" s="76">
        <v>719</v>
      </c>
      <c r="AF878" s="76">
        <v>396</v>
      </c>
      <c r="AG878" s="76">
        <v>75</v>
      </c>
      <c r="AH878" s="76">
        <v>88</v>
      </c>
      <c r="AI878" s="76"/>
      <c r="AJ878" s="76" t="s">
        <v>9292</v>
      </c>
      <c r="AK878" s="76" t="s">
        <v>10809</v>
      </c>
      <c r="AL878" s="82" t="s">
        <v>11651</v>
      </c>
      <c r="AM878" s="76"/>
      <c r="AN878" s="78">
        <v>44502.831736111111</v>
      </c>
      <c r="AO878" s="76" t="s">
        <v>14075</v>
      </c>
      <c r="AP878" s="82" t="s">
        <v>14951</v>
      </c>
      <c r="AQ878" s="76" t="s">
        <v>66</v>
      </c>
      <c r="AR878" s="2"/>
      <c r="AS878" s="3"/>
      <c r="AT878" s="3"/>
      <c r="AU878" s="3"/>
      <c r="AV878" s="3"/>
    </row>
    <row r="879" spans="1:48" ht="41.45" customHeight="1" x14ac:dyDescent="0.25">
      <c r="A879" s="62" t="s">
        <v>750</v>
      </c>
      <c r="C879" s="63"/>
      <c r="D879" s="63"/>
      <c r="E879" s="64"/>
      <c r="F879" s="66"/>
      <c r="G879" s="100" t="s">
        <v>12884</v>
      </c>
      <c r="H879" s="63"/>
      <c r="I879" s="67"/>
      <c r="J879" s="68"/>
      <c r="K879" s="68"/>
      <c r="L879" s="67" t="s">
        <v>17042</v>
      </c>
      <c r="M879" s="71"/>
      <c r="N879" s="72">
        <v>1043.031005859375</v>
      </c>
      <c r="O879" s="72">
        <v>4828.97265625</v>
      </c>
      <c r="P879" s="73"/>
      <c r="Q879" s="74"/>
      <c r="R879" s="74"/>
      <c r="S879" s="84"/>
      <c r="T879" s="84"/>
      <c r="U879" s="84"/>
      <c r="V879" s="84"/>
      <c r="W879" s="50"/>
      <c r="X879" s="50"/>
      <c r="Y879" s="50"/>
      <c r="Z879" s="50"/>
      <c r="AA879" s="49"/>
      <c r="AB879" s="69">
        <v>879</v>
      </c>
      <c r="AC87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79" s="70"/>
      <c r="AE879" s="76">
        <v>241</v>
      </c>
      <c r="AF879" s="76">
        <v>7</v>
      </c>
      <c r="AG879" s="76">
        <v>74433</v>
      </c>
      <c r="AH879" s="76">
        <v>50449</v>
      </c>
      <c r="AI879" s="76"/>
      <c r="AJ879" s="76" t="s">
        <v>9293</v>
      </c>
      <c r="AK879" s="76"/>
      <c r="AL879" s="76"/>
      <c r="AM879" s="76"/>
      <c r="AN879" s="78">
        <v>42438.608090277776</v>
      </c>
      <c r="AO879" s="76" t="s">
        <v>14075</v>
      </c>
      <c r="AP879" s="82" t="s">
        <v>14952</v>
      </c>
      <c r="AQ879" s="76" t="s">
        <v>66</v>
      </c>
      <c r="AR879" s="2"/>
      <c r="AS879" s="3"/>
      <c r="AT879" s="3"/>
      <c r="AU879" s="3"/>
      <c r="AV879" s="3"/>
    </row>
    <row r="880" spans="1:48" ht="41.45" customHeight="1" x14ac:dyDescent="0.25">
      <c r="A880" s="62" t="s">
        <v>751</v>
      </c>
      <c r="C880" s="63"/>
      <c r="D880" s="63"/>
      <c r="E880" s="64"/>
      <c r="F880" s="66"/>
      <c r="G880" s="100" t="s">
        <v>12885</v>
      </c>
      <c r="H880" s="63"/>
      <c r="I880" s="67"/>
      <c r="J880" s="68"/>
      <c r="K880" s="68"/>
      <c r="L880" s="67" t="s">
        <v>17043</v>
      </c>
      <c r="M880" s="71"/>
      <c r="N880" s="72">
        <v>4322.45361328125</v>
      </c>
      <c r="O880" s="72">
        <v>9171.4365234375</v>
      </c>
      <c r="P880" s="73"/>
      <c r="Q880" s="74"/>
      <c r="R880" s="74"/>
      <c r="S880" s="84"/>
      <c r="T880" s="84"/>
      <c r="U880" s="84"/>
      <c r="V880" s="84"/>
      <c r="W880" s="50"/>
      <c r="X880" s="50"/>
      <c r="Y880" s="50"/>
      <c r="Z880" s="50"/>
      <c r="AA880" s="49"/>
      <c r="AB880" s="69">
        <v>880</v>
      </c>
      <c r="AC88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80" s="70"/>
      <c r="AE880" s="76">
        <v>760</v>
      </c>
      <c r="AF880" s="76">
        <v>1635</v>
      </c>
      <c r="AG880" s="76">
        <v>3005</v>
      </c>
      <c r="AH880" s="76">
        <v>18662</v>
      </c>
      <c r="AI880" s="76"/>
      <c r="AJ880" s="76" t="s">
        <v>9294</v>
      </c>
      <c r="AK880" s="76"/>
      <c r="AL880" s="82" t="s">
        <v>11652</v>
      </c>
      <c r="AM880" s="76"/>
      <c r="AN880" s="78">
        <v>42561.580717592595</v>
      </c>
      <c r="AO880" s="76" t="s">
        <v>14075</v>
      </c>
      <c r="AP880" s="82" t="s">
        <v>14953</v>
      </c>
      <c r="AQ880" s="76" t="s">
        <v>66</v>
      </c>
      <c r="AR880" s="2"/>
      <c r="AS880" s="3"/>
      <c r="AT880" s="3"/>
      <c r="AU880" s="3"/>
      <c r="AV880" s="3"/>
    </row>
    <row r="881" spans="1:48" ht="41.45" customHeight="1" x14ac:dyDescent="0.25">
      <c r="A881" s="62" t="s">
        <v>752</v>
      </c>
      <c r="C881" s="63"/>
      <c r="D881" s="63"/>
      <c r="E881" s="64"/>
      <c r="F881" s="66"/>
      <c r="G881" s="100" t="s">
        <v>12886</v>
      </c>
      <c r="H881" s="63"/>
      <c r="I881" s="67"/>
      <c r="J881" s="68"/>
      <c r="K881" s="68"/>
      <c r="L881" s="67" t="s">
        <v>17044</v>
      </c>
      <c r="M881" s="71"/>
      <c r="N881" s="72">
        <v>1599.9422607421875</v>
      </c>
      <c r="O881" s="72">
        <v>7198.94873046875</v>
      </c>
      <c r="P881" s="73"/>
      <c r="Q881" s="74"/>
      <c r="R881" s="74"/>
      <c r="S881" s="84"/>
      <c r="T881" s="84"/>
      <c r="U881" s="84"/>
      <c r="V881" s="84"/>
      <c r="W881" s="50"/>
      <c r="X881" s="50"/>
      <c r="Y881" s="50"/>
      <c r="Z881" s="50"/>
      <c r="AA881" s="49"/>
      <c r="AB881" s="69">
        <v>881</v>
      </c>
      <c r="AC88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81" s="70"/>
      <c r="AE881" s="76">
        <v>412</v>
      </c>
      <c r="AF881" s="76">
        <v>76</v>
      </c>
      <c r="AG881" s="76">
        <v>731</v>
      </c>
      <c r="AH881" s="76">
        <v>14263</v>
      </c>
      <c r="AI881" s="76"/>
      <c r="AJ881" s="76" t="s">
        <v>9295</v>
      </c>
      <c r="AK881" s="76"/>
      <c r="AL881" s="76"/>
      <c r="AM881" s="76"/>
      <c r="AN881" s="78">
        <v>42623.952743055554</v>
      </c>
      <c r="AO881" s="76" t="s">
        <v>14075</v>
      </c>
      <c r="AP881" s="82" t="s">
        <v>14954</v>
      </c>
      <c r="AQ881" s="76" t="s">
        <v>66</v>
      </c>
      <c r="AR881" s="2"/>
      <c r="AS881" s="3"/>
      <c r="AT881" s="3"/>
      <c r="AU881" s="3"/>
      <c r="AV881" s="3"/>
    </row>
    <row r="882" spans="1:48" ht="41.45" customHeight="1" x14ac:dyDescent="0.25">
      <c r="A882" s="62" t="s">
        <v>1960</v>
      </c>
      <c r="C882" s="63"/>
      <c r="D882" s="63"/>
      <c r="E882" s="64"/>
      <c r="F882" s="66"/>
      <c r="G882" s="100" t="s">
        <v>12887</v>
      </c>
      <c r="H882" s="63"/>
      <c r="I882" s="67"/>
      <c r="J882" s="68"/>
      <c r="K882" s="68"/>
      <c r="L882" s="67" t="s">
        <v>17045</v>
      </c>
      <c r="M882" s="71"/>
      <c r="N882" s="72">
        <v>4922.8720703125</v>
      </c>
      <c r="O882" s="72">
        <v>6542.3408203125</v>
      </c>
      <c r="P882" s="73"/>
      <c r="Q882" s="74"/>
      <c r="R882" s="74"/>
      <c r="S882" s="84"/>
      <c r="T882" s="84"/>
      <c r="U882" s="84"/>
      <c r="V882" s="84"/>
      <c r="W882" s="50"/>
      <c r="X882" s="50"/>
      <c r="Y882" s="50"/>
      <c r="Z882" s="50"/>
      <c r="AA882" s="49"/>
      <c r="AB882" s="69">
        <v>882</v>
      </c>
      <c r="AC88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82" s="70"/>
      <c r="AE882" s="76">
        <v>217</v>
      </c>
      <c r="AF882" s="76">
        <v>2086</v>
      </c>
      <c r="AG882" s="76">
        <v>1581</v>
      </c>
      <c r="AH882" s="76">
        <v>578</v>
      </c>
      <c r="AI882" s="76"/>
      <c r="AJ882" s="76" t="s">
        <v>9296</v>
      </c>
      <c r="AK882" s="76"/>
      <c r="AL882" s="82" t="s">
        <v>11653</v>
      </c>
      <c r="AM882" s="76"/>
      <c r="AN882" s="78">
        <v>42454.341168981482</v>
      </c>
      <c r="AO882" s="76" t="s">
        <v>14075</v>
      </c>
      <c r="AP882" s="82" t="s">
        <v>14955</v>
      </c>
      <c r="AQ882" s="76" t="s">
        <v>65</v>
      </c>
      <c r="AR882" s="2"/>
      <c r="AS882" s="3"/>
      <c r="AT882" s="3"/>
      <c r="AU882" s="3"/>
      <c r="AV882" s="3"/>
    </row>
    <row r="883" spans="1:48" ht="41.45" customHeight="1" x14ac:dyDescent="0.25">
      <c r="A883" s="62" t="s">
        <v>753</v>
      </c>
      <c r="C883" s="63"/>
      <c r="D883" s="63"/>
      <c r="E883" s="64"/>
      <c r="F883" s="66"/>
      <c r="G883" s="100" t="s">
        <v>12888</v>
      </c>
      <c r="H883" s="63"/>
      <c r="I883" s="67"/>
      <c r="J883" s="68"/>
      <c r="K883" s="68"/>
      <c r="L883" s="67" t="s">
        <v>17046</v>
      </c>
      <c r="M883" s="71"/>
      <c r="N883" s="72">
        <v>3628.458740234375</v>
      </c>
      <c r="O883" s="72">
        <v>8016.09228515625</v>
      </c>
      <c r="P883" s="73"/>
      <c r="Q883" s="74"/>
      <c r="R883" s="74"/>
      <c r="S883" s="84"/>
      <c r="T883" s="84"/>
      <c r="U883" s="84"/>
      <c r="V883" s="84"/>
      <c r="W883" s="50"/>
      <c r="X883" s="50"/>
      <c r="Y883" s="50"/>
      <c r="Z883" s="50"/>
      <c r="AA883" s="49"/>
      <c r="AB883" s="69">
        <v>883</v>
      </c>
      <c r="AC88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83" s="70"/>
      <c r="AE883" s="76">
        <v>94</v>
      </c>
      <c r="AF883" s="76">
        <v>13</v>
      </c>
      <c r="AG883" s="76">
        <v>226</v>
      </c>
      <c r="AH883" s="76">
        <v>40</v>
      </c>
      <c r="AI883" s="76"/>
      <c r="AJ883" s="76" t="s">
        <v>9297</v>
      </c>
      <c r="AK883" s="76" t="s">
        <v>10810</v>
      </c>
      <c r="AL883" s="82" t="s">
        <v>11654</v>
      </c>
      <c r="AM883" s="76"/>
      <c r="AN883" s="78">
        <v>44524.414548611108</v>
      </c>
      <c r="AO883" s="76" t="s">
        <v>14075</v>
      </c>
      <c r="AP883" s="82" t="s">
        <v>14956</v>
      </c>
      <c r="AQ883" s="76" t="s">
        <v>66</v>
      </c>
      <c r="AR883" s="2"/>
      <c r="AS883" s="3"/>
      <c r="AT883" s="3"/>
      <c r="AU883" s="3"/>
      <c r="AV883" s="3"/>
    </row>
    <row r="884" spans="1:48" ht="41.45" customHeight="1" x14ac:dyDescent="0.25">
      <c r="A884" s="62" t="s">
        <v>1961</v>
      </c>
      <c r="C884" s="63"/>
      <c r="D884" s="63"/>
      <c r="E884" s="64"/>
      <c r="F884" s="66"/>
      <c r="G884" s="100" t="s">
        <v>12889</v>
      </c>
      <c r="H884" s="63"/>
      <c r="I884" s="67"/>
      <c r="J884" s="68"/>
      <c r="K884" s="68"/>
      <c r="L884" s="67" t="s">
        <v>17047</v>
      </c>
      <c r="M884" s="71"/>
      <c r="N884" s="72">
        <v>2350.851318359375</v>
      </c>
      <c r="O884" s="72">
        <v>5812.80322265625</v>
      </c>
      <c r="P884" s="73"/>
      <c r="Q884" s="74"/>
      <c r="R884" s="74"/>
      <c r="S884" s="84"/>
      <c r="T884" s="84"/>
      <c r="U884" s="84"/>
      <c r="V884" s="84"/>
      <c r="W884" s="50"/>
      <c r="X884" s="50"/>
      <c r="Y884" s="50"/>
      <c r="Z884" s="50"/>
      <c r="AA884" s="49"/>
      <c r="AB884" s="69">
        <v>884</v>
      </c>
      <c r="AC88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84" s="70"/>
      <c r="AE884" s="76">
        <v>707</v>
      </c>
      <c r="AF884" s="76">
        <v>10489951</v>
      </c>
      <c r="AG884" s="76">
        <v>147928</v>
      </c>
      <c r="AH884" s="76">
        <v>390</v>
      </c>
      <c r="AI884" s="76"/>
      <c r="AJ884" s="76" t="s">
        <v>9298</v>
      </c>
      <c r="AK884" s="76"/>
      <c r="AL884" s="82" t="s">
        <v>11655</v>
      </c>
      <c r="AM884" s="76"/>
      <c r="AN884" s="78">
        <v>39151.99486111111</v>
      </c>
      <c r="AO884" s="76" t="s">
        <v>14075</v>
      </c>
      <c r="AP884" s="82" t="s">
        <v>14957</v>
      </c>
      <c r="AQ884" s="76" t="s">
        <v>65</v>
      </c>
      <c r="AR884" s="2"/>
      <c r="AS884" s="3"/>
      <c r="AT884" s="3"/>
      <c r="AU884" s="3"/>
      <c r="AV884" s="3"/>
    </row>
    <row r="885" spans="1:48" ht="41.45" customHeight="1" x14ac:dyDescent="0.25">
      <c r="A885" s="62" t="s">
        <v>1962</v>
      </c>
      <c r="C885" s="63"/>
      <c r="D885" s="63"/>
      <c r="E885" s="64"/>
      <c r="F885" s="66"/>
      <c r="G885" s="100" t="s">
        <v>12890</v>
      </c>
      <c r="H885" s="63"/>
      <c r="I885" s="67"/>
      <c r="J885" s="68"/>
      <c r="K885" s="68"/>
      <c r="L885" s="67" t="s">
        <v>17048</v>
      </c>
      <c r="M885" s="71"/>
      <c r="N885" s="72">
        <v>5732.73388671875</v>
      </c>
      <c r="O885" s="72">
        <v>7210.791015625</v>
      </c>
      <c r="P885" s="73"/>
      <c r="Q885" s="74"/>
      <c r="R885" s="74"/>
      <c r="S885" s="84"/>
      <c r="T885" s="84"/>
      <c r="U885" s="84"/>
      <c r="V885" s="84"/>
      <c r="W885" s="50"/>
      <c r="X885" s="50"/>
      <c r="Y885" s="50"/>
      <c r="Z885" s="50"/>
      <c r="AA885" s="49"/>
      <c r="AB885" s="69">
        <v>885</v>
      </c>
      <c r="AC88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85" s="70"/>
      <c r="AE885" s="76">
        <v>910</v>
      </c>
      <c r="AF885" s="76">
        <v>82</v>
      </c>
      <c r="AG885" s="76">
        <v>15468</v>
      </c>
      <c r="AH885" s="76">
        <v>16359</v>
      </c>
      <c r="AI885" s="76"/>
      <c r="AJ885" s="76" t="s">
        <v>9299</v>
      </c>
      <c r="AK885" s="76" t="s">
        <v>10811</v>
      </c>
      <c r="AL885" s="76"/>
      <c r="AM885" s="76"/>
      <c r="AN885" s="78">
        <v>43739.976574074077</v>
      </c>
      <c r="AO885" s="76" t="s">
        <v>14075</v>
      </c>
      <c r="AP885" s="82" t="s">
        <v>14958</v>
      </c>
      <c r="AQ885" s="76" t="s">
        <v>65</v>
      </c>
      <c r="AR885" s="2"/>
      <c r="AS885" s="3"/>
      <c r="AT885" s="3"/>
      <c r="AU885" s="3"/>
      <c r="AV885" s="3"/>
    </row>
    <row r="886" spans="1:48" ht="41.45" customHeight="1" x14ac:dyDescent="0.25">
      <c r="A886" s="62" t="s">
        <v>754</v>
      </c>
      <c r="C886" s="63"/>
      <c r="D886" s="63"/>
      <c r="E886" s="64"/>
      <c r="F886" s="66"/>
      <c r="G886" s="100" t="s">
        <v>12891</v>
      </c>
      <c r="H886" s="63"/>
      <c r="I886" s="67"/>
      <c r="J886" s="68"/>
      <c r="K886" s="68"/>
      <c r="L886" s="67" t="s">
        <v>17049</v>
      </c>
      <c r="M886" s="71"/>
      <c r="N886" s="72">
        <v>1818.838134765625</v>
      </c>
      <c r="O886" s="72">
        <v>4872.583984375</v>
      </c>
      <c r="P886" s="73"/>
      <c r="Q886" s="74"/>
      <c r="R886" s="74"/>
      <c r="S886" s="84"/>
      <c r="T886" s="84"/>
      <c r="U886" s="84"/>
      <c r="V886" s="84"/>
      <c r="W886" s="50"/>
      <c r="X886" s="50"/>
      <c r="Y886" s="50"/>
      <c r="Z886" s="50"/>
      <c r="AA886" s="49"/>
      <c r="AB886" s="69">
        <v>886</v>
      </c>
      <c r="AC88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86" s="70"/>
      <c r="AE886" s="76">
        <v>418</v>
      </c>
      <c r="AF886" s="76">
        <v>97</v>
      </c>
      <c r="AG886" s="76">
        <v>107629</v>
      </c>
      <c r="AH886" s="76">
        <v>18237</v>
      </c>
      <c r="AI886" s="76"/>
      <c r="AJ886" s="76" t="s">
        <v>9300</v>
      </c>
      <c r="AK886" s="76" t="s">
        <v>10812</v>
      </c>
      <c r="AL886" s="76"/>
      <c r="AM886" s="76"/>
      <c r="AN886" s="78">
        <v>43350.502337962964</v>
      </c>
      <c r="AO886" s="76" t="s">
        <v>14075</v>
      </c>
      <c r="AP886" s="82" t="s">
        <v>14959</v>
      </c>
      <c r="AQ886" s="76" t="s">
        <v>66</v>
      </c>
      <c r="AR886" s="2"/>
      <c r="AS886" s="3"/>
      <c r="AT886" s="3"/>
      <c r="AU886" s="3"/>
      <c r="AV886" s="3"/>
    </row>
    <row r="887" spans="1:48" ht="41.45" customHeight="1" x14ac:dyDescent="0.25">
      <c r="A887" s="62" t="s">
        <v>755</v>
      </c>
      <c r="C887" s="63"/>
      <c r="D887" s="63"/>
      <c r="E887" s="64"/>
      <c r="F887" s="66"/>
      <c r="G887" s="100" t="s">
        <v>12892</v>
      </c>
      <c r="H887" s="63"/>
      <c r="I887" s="67"/>
      <c r="J887" s="68"/>
      <c r="K887" s="68"/>
      <c r="L887" s="67" t="s">
        <v>17050</v>
      </c>
      <c r="M887" s="71"/>
      <c r="N887" s="72">
        <v>3717.823974609375</v>
      </c>
      <c r="O887" s="72">
        <v>327.24951171875</v>
      </c>
      <c r="P887" s="73"/>
      <c r="Q887" s="74"/>
      <c r="R887" s="74"/>
      <c r="S887" s="84"/>
      <c r="T887" s="84"/>
      <c r="U887" s="84"/>
      <c r="V887" s="84"/>
      <c r="W887" s="50"/>
      <c r="X887" s="50"/>
      <c r="Y887" s="50"/>
      <c r="Z887" s="50"/>
      <c r="AA887" s="49"/>
      <c r="AB887" s="69">
        <v>887</v>
      </c>
      <c r="AC88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87" s="70"/>
      <c r="AE887" s="76">
        <v>695</v>
      </c>
      <c r="AF887" s="76">
        <v>408</v>
      </c>
      <c r="AG887" s="76">
        <v>667</v>
      </c>
      <c r="AH887" s="76">
        <v>193</v>
      </c>
      <c r="AI887" s="76"/>
      <c r="AJ887" s="76" t="s">
        <v>9301</v>
      </c>
      <c r="AK887" s="76"/>
      <c r="AL887" s="76"/>
      <c r="AM887" s="76"/>
      <c r="AN887" s="78">
        <v>44246.472534722219</v>
      </c>
      <c r="AO887" s="76" t="s">
        <v>14075</v>
      </c>
      <c r="AP887" s="82" t="s">
        <v>14960</v>
      </c>
      <c r="AQ887" s="76" t="s">
        <v>66</v>
      </c>
      <c r="AR887" s="2"/>
      <c r="AS887" s="3"/>
      <c r="AT887" s="3"/>
      <c r="AU887" s="3"/>
      <c r="AV887" s="3"/>
    </row>
    <row r="888" spans="1:48" ht="41.45" customHeight="1" x14ac:dyDescent="0.25">
      <c r="A888" s="62" t="s">
        <v>756</v>
      </c>
      <c r="C888" s="63"/>
      <c r="D888" s="63"/>
      <c r="E888" s="64"/>
      <c r="F888" s="66"/>
      <c r="G888" s="100" t="s">
        <v>12893</v>
      </c>
      <c r="H888" s="63"/>
      <c r="I888" s="67"/>
      <c r="J888" s="68"/>
      <c r="K888" s="68"/>
      <c r="L888" s="67" t="s">
        <v>17051</v>
      </c>
      <c r="M888" s="71"/>
      <c r="N888" s="72">
        <v>5446.6650390625</v>
      </c>
      <c r="O888" s="72">
        <v>3441.09033203125</v>
      </c>
      <c r="P888" s="73"/>
      <c r="Q888" s="74"/>
      <c r="R888" s="74"/>
      <c r="S888" s="84"/>
      <c r="T888" s="84"/>
      <c r="U888" s="84"/>
      <c r="V888" s="84"/>
      <c r="W888" s="50"/>
      <c r="X888" s="50"/>
      <c r="Y888" s="50"/>
      <c r="Z888" s="50"/>
      <c r="AA888" s="49"/>
      <c r="AB888" s="69">
        <v>888</v>
      </c>
      <c r="AC88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88" s="70"/>
      <c r="AE888" s="76">
        <v>218</v>
      </c>
      <c r="AF888" s="76">
        <v>2042</v>
      </c>
      <c r="AG888" s="76">
        <v>12549</v>
      </c>
      <c r="AH888" s="76">
        <v>720</v>
      </c>
      <c r="AI888" s="76"/>
      <c r="AJ888" s="76" t="s">
        <v>9302</v>
      </c>
      <c r="AK888" s="76"/>
      <c r="AL888" s="82" t="s">
        <v>11656</v>
      </c>
      <c r="AM888" s="76"/>
      <c r="AN888" s="78">
        <v>40915.654780092591</v>
      </c>
      <c r="AO888" s="76" t="s">
        <v>14075</v>
      </c>
      <c r="AP888" s="82" t="s">
        <v>14961</v>
      </c>
      <c r="AQ888" s="76" t="s">
        <v>66</v>
      </c>
      <c r="AR888" s="2"/>
      <c r="AS888" s="3"/>
      <c r="AT888" s="3"/>
      <c r="AU888" s="3"/>
      <c r="AV888" s="3"/>
    </row>
    <row r="889" spans="1:48" ht="41.45" customHeight="1" x14ac:dyDescent="0.25">
      <c r="A889" s="62" t="s">
        <v>757</v>
      </c>
      <c r="C889" s="63"/>
      <c r="D889" s="63"/>
      <c r="E889" s="64"/>
      <c r="F889" s="66"/>
      <c r="G889" s="100" t="s">
        <v>12894</v>
      </c>
      <c r="H889" s="63"/>
      <c r="I889" s="67"/>
      <c r="J889" s="68"/>
      <c r="K889" s="68"/>
      <c r="L889" s="67" t="s">
        <v>17052</v>
      </c>
      <c r="M889" s="71"/>
      <c r="N889" s="72">
        <v>8008.80322265625</v>
      </c>
      <c r="O889" s="72">
        <v>4539.5068359375</v>
      </c>
      <c r="P889" s="73"/>
      <c r="Q889" s="74"/>
      <c r="R889" s="74"/>
      <c r="S889" s="84"/>
      <c r="T889" s="84"/>
      <c r="U889" s="84"/>
      <c r="V889" s="84"/>
      <c r="W889" s="50"/>
      <c r="X889" s="50"/>
      <c r="Y889" s="50"/>
      <c r="Z889" s="50"/>
      <c r="AA889" s="49"/>
      <c r="AB889" s="69">
        <v>889</v>
      </c>
      <c r="AC88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89" s="70"/>
      <c r="AE889" s="76">
        <v>87</v>
      </c>
      <c r="AF889" s="76">
        <v>30</v>
      </c>
      <c r="AG889" s="76">
        <v>96</v>
      </c>
      <c r="AH889" s="76">
        <v>567</v>
      </c>
      <c r="AI889" s="76"/>
      <c r="AJ889" s="76" t="s">
        <v>9303</v>
      </c>
      <c r="AK889" s="76" t="s">
        <v>10813</v>
      </c>
      <c r="AL889" s="82" t="s">
        <v>11657</v>
      </c>
      <c r="AM889" s="76"/>
      <c r="AN889" s="78">
        <v>42258.996365740742</v>
      </c>
      <c r="AO889" s="76" t="s">
        <v>14075</v>
      </c>
      <c r="AP889" s="82" t="s">
        <v>14962</v>
      </c>
      <c r="AQ889" s="76" t="s">
        <v>66</v>
      </c>
      <c r="AR889" s="2"/>
      <c r="AS889" s="3"/>
      <c r="AT889" s="3"/>
      <c r="AU889" s="3"/>
      <c r="AV889" s="3"/>
    </row>
    <row r="890" spans="1:48" ht="41.45" customHeight="1" x14ac:dyDescent="0.25">
      <c r="A890" s="62" t="s">
        <v>1963</v>
      </c>
      <c r="C890" s="63"/>
      <c r="D890" s="63"/>
      <c r="E890" s="64"/>
      <c r="F890" s="66"/>
      <c r="G890" s="100" t="s">
        <v>12895</v>
      </c>
      <c r="H890" s="63"/>
      <c r="I890" s="67"/>
      <c r="J890" s="68"/>
      <c r="K890" s="68"/>
      <c r="L890" s="67" t="s">
        <v>17053</v>
      </c>
      <c r="M890" s="71"/>
      <c r="N890" s="72">
        <v>9068.74609375</v>
      </c>
      <c r="O890" s="72">
        <v>2113.3046875</v>
      </c>
      <c r="P890" s="73"/>
      <c r="Q890" s="74"/>
      <c r="R890" s="74"/>
      <c r="S890" s="84"/>
      <c r="T890" s="84"/>
      <c r="U890" s="84"/>
      <c r="V890" s="84"/>
      <c r="W890" s="50"/>
      <c r="X890" s="50"/>
      <c r="Y890" s="50"/>
      <c r="Z890" s="50"/>
      <c r="AA890" s="49"/>
      <c r="AB890" s="69">
        <v>890</v>
      </c>
      <c r="AC89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90" s="70"/>
      <c r="AE890" s="76">
        <v>1505</v>
      </c>
      <c r="AF890" s="76">
        <v>14100</v>
      </c>
      <c r="AG890" s="76">
        <v>4233</v>
      </c>
      <c r="AH890" s="76">
        <v>1853</v>
      </c>
      <c r="AI890" s="76"/>
      <c r="AJ890" s="76" t="s">
        <v>9304</v>
      </c>
      <c r="AK890" s="76" t="s">
        <v>10814</v>
      </c>
      <c r="AL890" s="82" t="s">
        <v>11658</v>
      </c>
      <c r="AM890" s="76"/>
      <c r="AN890" s="78">
        <v>44171.811678240738</v>
      </c>
      <c r="AO890" s="76" t="s">
        <v>14075</v>
      </c>
      <c r="AP890" s="82" t="s">
        <v>14963</v>
      </c>
      <c r="AQ890" s="76" t="s">
        <v>65</v>
      </c>
      <c r="AR890" s="2"/>
      <c r="AS890" s="3"/>
      <c r="AT890" s="3"/>
      <c r="AU890" s="3"/>
      <c r="AV890" s="3"/>
    </row>
    <row r="891" spans="1:48" ht="41.45" customHeight="1" x14ac:dyDescent="0.25">
      <c r="A891" s="62" t="s">
        <v>758</v>
      </c>
      <c r="C891" s="63"/>
      <c r="D891" s="63"/>
      <c r="E891" s="64"/>
      <c r="F891" s="66"/>
      <c r="G891" s="100" t="s">
        <v>12896</v>
      </c>
      <c r="H891" s="63"/>
      <c r="I891" s="67"/>
      <c r="J891" s="68"/>
      <c r="K891" s="68"/>
      <c r="L891" s="67" t="s">
        <v>17054</v>
      </c>
      <c r="M891" s="71"/>
      <c r="N891" s="72">
        <v>9150.60546875</v>
      </c>
      <c r="O891" s="72">
        <v>5160.1943359375</v>
      </c>
      <c r="P891" s="73"/>
      <c r="Q891" s="74"/>
      <c r="R891" s="74"/>
      <c r="S891" s="84"/>
      <c r="T891" s="84"/>
      <c r="U891" s="84"/>
      <c r="V891" s="84"/>
      <c r="W891" s="50"/>
      <c r="X891" s="50"/>
      <c r="Y891" s="50"/>
      <c r="Z891" s="50"/>
      <c r="AA891" s="49"/>
      <c r="AB891" s="69">
        <v>891</v>
      </c>
      <c r="AC89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91" s="70"/>
      <c r="AE891" s="76">
        <v>34</v>
      </c>
      <c r="AF891" s="76">
        <v>23</v>
      </c>
      <c r="AG891" s="76">
        <v>27</v>
      </c>
      <c r="AH891" s="76">
        <v>25</v>
      </c>
      <c r="AI891" s="76"/>
      <c r="AJ891" s="76"/>
      <c r="AK891" s="76"/>
      <c r="AL891" s="76"/>
      <c r="AM891" s="76"/>
      <c r="AN891" s="78">
        <v>44148.317488425928</v>
      </c>
      <c r="AO891" s="76" t="s">
        <v>14075</v>
      </c>
      <c r="AP891" s="82" t="s">
        <v>14964</v>
      </c>
      <c r="AQ891" s="76" t="s">
        <v>66</v>
      </c>
      <c r="AR891" s="2"/>
      <c r="AS891" s="3"/>
      <c r="AT891" s="3"/>
      <c r="AU891" s="3"/>
      <c r="AV891" s="3"/>
    </row>
    <row r="892" spans="1:48" ht="41.45" customHeight="1" x14ac:dyDescent="0.25">
      <c r="A892" s="62" t="s">
        <v>1964</v>
      </c>
      <c r="C892" s="63"/>
      <c r="D892" s="63"/>
      <c r="E892" s="64"/>
      <c r="F892" s="66"/>
      <c r="G892" s="100" t="s">
        <v>12897</v>
      </c>
      <c r="H892" s="63"/>
      <c r="I892" s="67"/>
      <c r="J892" s="68"/>
      <c r="K892" s="68"/>
      <c r="L892" s="67" t="s">
        <v>17055</v>
      </c>
      <c r="M892" s="71"/>
      <c r="N892" s="72">
        <v>9803.857421875</v>
      </c>
      <c r="O892" s="72">
        <v>4523.39892578125</v>
      </c>
      <c r="P892" s="73"/>
      <c r="Q892" s="74"/>
      <c r="R892" s="74"/>
      <c r="S892" s="84"/>
      <c r="T892" s="84"/>
      <c r="U892" s="84"/>
      <c r="V892" s="84"/>
      <c r="W892" s="50"/>
      <c r="X892" s="50"/>
      <c r="Y892" s="50"/>
      <c r="Z892" s="50"/>
      <c r="AA892" s="49"/>
      <c r="AB892" s="69">
        <v>892</v>
      </c>
      <c r="AC89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92" s="70"/>
      <c r="AE892" s="76">
        <v>1587</v>
      </c>
      <c r="AF892" s="76">
        <v>192</v>
      </c>
      <c r="AG892" s="76">
        <v>5613</v>
      </c>
      <c r="AH892" s="76">
        <v>12017</v>
      </c>
      <c r="AI892" s="76"/>
      <c r="AJ892" s="76" t="s">
        <v>9305</v>
      </c>
      <c r="AK892" s="76"/>
      <c r="AL892" s="76"/>
      <c r="AM892" s="76"/>
      <c r="AN892" s="78">
        <v>44098.533645833333</v>
      </c>
      <c r="AO892" s="76" t="s">
        <v>14075</v>
      </c>
      <c r="AP892" s="82" t="s">
        <v>14965</v>
      </c>
      <c r="AQ892" s="76" t="s">
        <v>65</v>
      </c>
      <c r="AR892" s="2"/>
      <c r="AS892" s="3"/>
      <c r="AT892" s="3"/>
      <c r="AU892" s="3"/>
      <c r="AV892" s="3"/>
    </row>
    <row r="893" spans="1:48" ht="41.45" customHeight="1" x14ac:dyDescent="0.25">
      <c r="A893" s="62" t="s">
        <v>1317</v>
      </c>
      <c r="C893" s="63"/>
      <c r="D893" s="63"/>
      <c r="E893" s="64"/>
      <c r="F893" s="66"/>
      <c r="G893" s="100" t="s">
        <v>12898</v>
      </c>
      <c r="H893" s="63"/>
      <c r="I893" s="67"/>
      <c r="J893" s="68"/>
      <c r="K893" s="68"/>
      <c r="L893" s="67" t="s">
        <v>17056</v>
      </c>
      <c r="M893" s="71"/>
      <c r="N893" s="72">
        <v>7925.30712890625</v>
      </c>
      <c r="O893" s="72">
        <v>5637.3017578125</v>
      </c>
      <c r="P893" s="73"/>
      <c r="Q893" s="74"/>
      <c r="R893" s="74"/>
      <c r="S893" s="84"/>
      <c r="T893" s="84"/>
      <c r="U893" s="84"/>
      <c r="V893" s="84"/>
      <c r="W893" s="50"/>
      <c r="X893" s="50"/>
      <c r="Y893" s="50"/>
      <c r="Z893" s="50"/>
      <c r="AA893" s="49"/>
      <c r="AB893" s="69">
        <v>893</v>
      </c>
      <c r="AC89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93" s="70"/>
      <c r="AE893" s="76">
        <v>79</v>
      </c>
      <c r="AF893" s="76">
        <v>49</v>
      </c>
      <c r="AG893" s="76">
        <v>938</v>
      </c>
      <c r="AH893" s="76">
        <v>10</v>
      </c>
      <c r="AI893" s="76"/>
      <c r="AJ893" s="76" t="s">
        <v>9306</v>
      </c>
      <c r="AK893" s="76"/>
      <c r="AL893" s="76"/>
      <c r="AM893" s="76"/>
      <c r="AN893" s="78">
        <v>44507.985150462962</v>
      </c>
      <c r="AO893" s="76" t="s">
        <v>14075</v>
      </c>
      <c r="AP893" s="82" t="s">
        <v>14966</v>
      </c>
      <c r="AQ893" s="76" t="s">
        <v>66</v>
      </c>
      <c r="AR893" s="2"/>
      <c r="AS893" s="3"/>
      <c r="AT893" s="3"/>
      <c r="AU893" s="3"/>
      <c r="AV893" s="3"/>
    </row>
    <row r="894" spans="1:48" ht="41.45" customHeight="1" x14ac:dyDescent="0.25">
      <c r="A894" s="62" t="s">
        <v>759</v>
      </c>
      <c r="C894" s="63"/>
      <c r="D894" s="63"/>
      <c r="E894" s="64"/>
      <c r="F894" s="66"/>
      <c r="G894" s="100" t="s">
        <v>12899</v>
      </c>
      <c r="H894" s="63"/>
      <c r="I894" s="67"/>
      <c r="J894" s="68"/>
      <c r="K894" s="68"/>
      <c r="L894" s="67" t="s">
        <v>17057</v>
      </c>
      <c r="M894" s="71"/>
      <c r="N894" s="72">
        <v>2774.40771484375</v>
      </c>
      <c r="O894" s="72">
        <v>2511.918212890625</v>
      </c>
      <c r="P894" s="73"/>
      <c r="Q894" s="74"/>
      <c r="R894" s="74"/>
      <c r="S894" s="84"/>
      <c r="T894" s="84"/>
      <c r="U894" s="84"/>
      <c r="V894" s="84"/>
      <c r="W894" s="50"/>
      <c r="X894" s="50"/>
      <c r="Y894" s="50"/>
      <c r="Z894" s="50"/>
      <c r="AA894" s="49"/>
      <c r="AB894" s="69">
        <v>894</v>
      </c>
      <c r="AC89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94" s="70"/>
      <c r="AE894" s="76">
        <v>56</v>
      </c>
      <c r="AF894" s="76">
        <v>19</v>
      </c>
      <c r="AG894" s="76">
        <v>402</v>
      </c>
      <c r="AH894" s="76">
        <v>1386</v>
      </c>
      <c r="AI894" s="76"/>
      <c r="AJ894" s="76" t="s">
        <v>9307</v>
      </c>
      <c r="AK894" s="76"/>
      <c r="AL894" s="76"/>
      <c r="AM894" s="76"/>
      <c r="AN894" s="78">
        <v>43667.599062499998</v>
      </c>
      <c r="AO894" s="76" t="s">
        <v>14075</v>
      </c>
      <c r="AP894" s="82" t="s">
        <v>14967</v>
      </c>
      <c r="AQ894" s="76" t="s">
        <v>66</v>
      </c>
      <c r="AR894" s="2"/>
      <c r="AS894" s="3"/>
      <c r="AT894" s="3"/>
      <c r="AU894" s="3"/>
      <c r="AV894" s="3"/>
    </row>
    <row r="895" spans="1:48" ht="41.45" customHeight="1" x14ac:dyDescent="0.25">
      <c r="A895" s="62" t="s">
        <v>760</v>
      </c>
      <c r="C895" s="63"/>
      <c r="D895" s="63"/>
      <c r="E895" s="64"/>
      <c r="F895" s="66"/>
      <c r="G895" s="100" t="s">
        <v>12900</v>
      </c>
      <c r="H895" s="63"/>
      <c r="I895" s="67"/>
      <c r="J895" s="68"/>
      <c r="K895" s="68"/>
      <c r="L895" s="67" t="s">
        <v>17058</v>
      </c>
      <c r="M895" s="71"/>
      <c r="N895" s="72">
        <v>1322.08349609375</v>
      </c>
      <c r="O895" s="72">
        <v>642.92071533203125</v>
      </c>
      <c r="P895" s="73"/>
      <c r="Q895" s="74"/>
      <c r="R895" s="74"/>
      <c r="S895" s="84"/>
      <c r="T895" s="84"/>
      <c r="U895" s="84"/>
      <c r="V895" s="84"/>
      <c r="W895" s="50"/>
      <c r="X895" s="50"/>
      <c r="Y895" s="50"/>
      <c r="Z895" s="50"/>
      <c r="AA895" s="49"/>
      <c r="AB895" s="69">
        <v>895</v>
      </c>
      <c r="AC89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95" s="70"/>
      <c r="AE895" s="76">
        <v>200</v>
      </c>
      <c r="AF895" s="76">
        <v>689</v>
      </c>
      <c r="AG895" s="76">
        <v>544471</v>
      </c>
      <c r="AH895" s="76">
        <v>39304</v>
      </c>
      <c r="AI895" s="76"/>
      <c r="AJ895" s="76" t="s">
        <v>9308</v>
      </c>
      <c r="AK895" s="76" t="s">
        <v>10815</v>
      </c>
      <c r="AL895" s="76"/>
      <c r="AM895" s="76"/>
      <c r="AN895" s="78">
        <v>39743.345046296294</v>
      </c>
      <c r="AO895" s="76" t="s">
        <v>14075</v>
      </c>
      <c r="AP895" s="82" t="s">
        <v>14968</v>
      </c>
      <c r="AQ895" s="76" t="s">
        <v>66</v>
      </c>
      <c r="AR895" s="2"/>
      <c r="AS895" s="3"/>
      <c r="AT895" s="3"/>
      <c r="AU895" s="3"/>
      <c r="AV895" s="3"/>
    </row>
    <row r="896" spans="1:48" ht="41.45" customHeight="1" x14ac:dyDescent="0.25">
      <c r="A896" s="62" t="s">
        <v>761</v>
      </c>
      <c r="C896" s="63"/>
      <c r="D896" s="63"/>
      <c r="E896" s="64"/>
      <c r="F896" s="66"/>
      <c r="G896" s="100" t="s">
        <v>12901</v>
      </c>
      <c r="H896" s="63"/>
      <c r="I896" s="67"/>
      <c r="J896" s="68"/>
      <c r="K896" s="68"/>
      <c r="L896" s="67" t="s">
        <v>17059</v>
      </c>
      <c r="M896" s="71"/>
      <c r="N896" s="72">
        <v>5328.04248046875</v>
      </c>
      <c r="O896" s="72">
        <v>1052.208984375</v>
      </c>
      <c r="P896" s="73"/>
      <c r="Q896" s="74"/>
      <c r="R896" s="74"/>
      <c r="S896" s="84"/>
      <c r="T896" s="84"/>
      <c r="U896" s="84"/>
      <c r="V896" s="84"/>
      <c r="W896" s="50"/>
      <c r="X896" s="50"/>
      <c r="Y896" s="50"/>
      <c r="Z896" s="50"/>
      <c r="AA896" s="49"/>
      <c r="AB896" s="69">
        <v>896</v>
      </c>
      <c r="AC89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96" s="70"/>
      <c r="AE896" s="76">
        <v>365</v>
      </c>
      <c r="AF896" s="76">
        <v>670</v>
      </c>
      <c r="AG896" s="76">
        <v>70293</v>
      </c>
      <c r="AH896" s="76">
        <v>115766</v>
      </c>
      <c r="AI896" s="76"/>
      <c r="AJ896" s="76" t="s">
        <v>9309</v>
      </c>
      <c r="AK896" s="76" t="s">
        <v>10816</v>
      </c>
      <c r="AL896" s="76"/>
      <c r="AM896" s="76"/>
      <c r="AN896" s="78">
        <v>42164.46738425926</v>
      </c>
      <c r="AO896" s="76" t="s">
        <v>14075</v>
      </c>
      <c r="AP896" s="82" t="s">
        <v>14969</v>
      </c>
      <c r="AQ896" s="76" t="s">
        <v>66</v>
      </c>
      <c r="AR896" s="2"/>
      <c r="AS896" s="3"/>
      <c r="AT896" s="3"/>
      <c r="AU896" s="3"/>
      <c r="AV896" s="3"/>
    </row>
    <row r="897" spans="1:48" ht="41.45" customHeight="1" x14ac:dyDescent="0.25">
      <c r="A897" s="62" t="s">
        <v>762</v>
      </c>
      <c r="C897" s="63"/>
      <c r="D897" s="63"/>
      <c r="E897" s="64"/>
      <c r="F897" s="66"/>
      <c r="G897" s="100" t="s">
        <v>12902</v>
      </c>
      <c r="H897" s="63"/>
      <c r="I897" s="67"/>
      <c r="J897" s="68"/>
      <c r="K897" s="68"/>
      <c r="L897" s="67" t="s">
        <v>17060</v>
      </c>
      <c r="M897" s="71"/>
      <c r="N897" s="72">
        <v>6871.86669921875</v>
      </c>
      <c r="O897" s="72">
        <v>5564.546875</v>
      </c>
      <c r="P897" s="73"/>
      <c r="Q897" s="74"/>
      <c r="R897" s="74"/>
      <c r="S897" s="84"/>
      <c r="T897" s="84"/>
      <c r="U897" s="84"/>
      <c r="V897" s="84"/>
      <c r="W897" s="50"/>
      <c r="X897" s="50"/>
      <c r="Y897" s="50"/>
      <c r="Z897" s="50"/>
      <c r="AA897" s="49"/>
      <c r="AB897" s="69">
        <v>897</v>
      </c>
      <c r="AC89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97" s="70"/>
      <c r="AE897" s="76">
        <v>41</v>
      </c>
      <c r="AF897" s="76">
        <v>10</v>
      </c>
      <c r="AG897" s="76">
        <v>125</v>
      </c>
      <c r="AH897" s="76">
        <v>2371</v>
      </c>
      <c r="AI897" s="76"/>
      <c r="AJ897" s="76" t="s">
        <v>9310</v>
      </c>
      <c r="AK897" s="76" t="s">
        <v>10817</v>
      </c>
      <c r="AL897" s="76"/>
      <c r="AM897" s="76"/>
      <c r="AN897" s="78">
        <v>44120.232164351852</v>
      </c>
      <c r="AO897" s="76" t="s">
        <v>14075</v>
      </c>
      <c r="AP897" s="82" t="s">
        <v>14970</v>
      </c>
      <c r="AQ897" s="76" t="s">
        <v>66</v>
      </c>
      <c r="AR897" s="2"/>
      <c r="AS897" s="3"/>
      <c r="AT897" s="3"/>
      <c r="AU897" s="3"/>
      <c r="AV897" s="3"/>
    </row>
    <row r="898" spans="1:48" ht="41.45" customHeight="1" x14ac:dyDescent="0.25">
      <c r="A898" s="62" t="s">
        <v>763</v>
      </c>
      <c r="C898" s="63"/>
      <c r="D898" s="63"/>
      <c r="E898" s="64"/>
      <c r="F898" s="66"/>
      <c r="G898" s="100" t="s">
        <v>12903</v>
      </c>
      <c r="H898" s="63"/>
      <c r="I898" s="67"/>
      <c r="J898" s="68"/>
      <c r="K898" s="68"/>
      <c r="L898" s="67" t="s">
        <v>17061</v>
      </c>
      <c r="M898" s="71"/>
      <c r="N898" s="72">
        <v>4605.451171875</v>
      </c>
      <c r="O898" s="72">
        <v>3034.781494140625</v>
      </c>
      <c r="P898" s="73"/>
      <c r="Q898" s="74"/>
      <c r="R898" s="74"/>
      <c r="S898" s="84"/>
      <c r="T898" s="84"/>
      <c r="U898" s="84"/>
      <c r="V898" s="84"/>
      <c r="W898" s="50"/>
      <c r="X898" s="50"/>
      <c r="Y898" s="50"/>
      <c r="Z898" s="50"/>
      <c r="AA898" s="49"/>
      <c r="AB898" s="69">
        <v>898</v>
      </c>
      <c r="AC89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98" s="70"/>
      <c r="AE898" s="76">
        <v>945</v>
      </c>
      <c r="AF898" s="76">
        <v>2474653</v>
      </c>
      <c r="AG898" s="76">
        <v>449095</v>
      </c>
      <c r="AH898" s="76">
        <v>1979</v>
      </c>
      <c r="AI898" s="76"/>
      <c r="AJ898" s="76" t="s">
        <v>9311</v>
      </c>
      <c r="AK898" s="76" t="s">
        <v>10517</v>
      </c>
      <c r="AL898" s="82" t="s">
        <v>11659</v>
      </c>
      <c r="AM898" s="76"/>
      <c r="AN898" s="78">
        <v>39169.510162037041</v>
      </c>
      <c r="AO898" s="76" t="s">
        <v>14075</v>
      </c>
      <c r="AP898" s="82" t="s">
        <v>14971</v>
      </c>
      <c r="AQ898" s="76" t="s">
        <v>66</v>
      </c>
      <c r="AR898" s="2"/>
      <c r="AS898" s="3"/>
      <c r="AT898" s="3"/>
      <c r="AU898" s="3"/>
      <c r="AV898" s="3"/>
    </row>
    <row r="899" spans="1:48" ht="41.45" customHeight="1" x14ac:dyDescent="0.25">
      <c r="A899" s="62" t="s">
        <v>764</v>
      </c>
      <c r="C899" s="63"/>
      <c r="D899" s="63"/>
      <c r="E899" s="64"/>
      <c r="F899" s="66"/>
      <c r="G899" s="100" t="s">
        <v>12904</v>
      </c>
      <c r="H899" s="63"/>
      <c r="I899" s="67"/>
      <c r="J899" s="68"/>
      <c r="K899" s="68"/>
      <c r="L899" s="67" t="s">
        <v>17062</v>
      </c>
      <c r="M899" s="71"/>
      <c r="N899" s="72">
        <v>2014.882080078125</v>
      </c>
      <c r="O899" s="72">
        <v>784.087158203125</v>
      </c>
      <c r="P899" s="73"/>
      <c r="Q899" s="74"/>
      <c r="R899" s="74"/>
      <c r="S899" s="84"/>
      <c r="T899" s="84"/>
      <c r="U899" s="84"/>
      <c r="V899" s="84"/>
      <c r="W899" s="50"/>
      <c r="X899" s="50"/>
      <c r="Y899" s="50"/>
      <c r="Z899" s="50"/>
      <c r="AA899" s="49"/>
      <c r="AB899" s="69">
        <v>899</v>
      </c>
      <c r="AC89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899" s="70"/>
      <c r="AE899" s="76">
        <v>638</v>
      </c>
      <c r="AF899" s="76">
        <v>784</v>
      </c>
      <c r="AG899" s="76">
        <v>44925</v>
      </c>
      <c r="AH899" s="76">
        <v>52068</v>
      </c>
      <c r="AI899" s="76"/>
      <c r="AJ899" s="76" t="s">
        <v>9312</v>
      </c>
      <c r="AK899" s="76" t="s">
        <v>10818</v>
      </c>
      <c r="AL899" s="76"/>
      <c r="AM899" s="76"/>
      <c r="AN899" s="78">
        <v>40692.598854166667</v>
      </c>
      <c r="AO899" s="76" t="s">
        <v>14075</v>
      </c>
      <c r="AP899" s="82" t="s">
        <v>14972</v>
      </c>
      <c r="AQ899" s="76" t="s">
        <v>66</v>
      </c>
      <c r="AR899" s="2"/>
      <c r="AS899" s="3"/>
      <c r="AT899" s="3"/>
      <c r="AU899" s="3"/>
      <c r="AV899" s="3"/>
    </row>
    <row r="900" spans="1:48" ht="41.45" customHeight="1" x14ac:dyDescent="0.25">
      <c r="A900" s="62" t="s">
        <v>765</v>
      </c>
      <c r="C900" s="63"/>
      <c r="D900" s="63"/>
      <c r="E900" s="64"/>
      <c r="F900" s="66"/>
      <c r="G900" s="100" t="s">
        <v>12905</v>
      </c>
      <c r="H900" s="63"/>
      <c r="I900" s="67"/>
      <c r="J900" s="68"/>
      <c r="K900" s="68"/>
      <c r="L900" s="67" t="s">
        <v>17063</v>
      </c>
      <c r="M900" s="71"/>
      <c r="N900" s="72">
        <v>5628.546875</v>
      </c>
      <c r="O900" s="72">
        <v>3327.47216796875</v>
      </c>
      <c r="P900" s="73"/>
      <c r="Q900" s="74"/>
      <c r="R900" s="74"/>
      <c r="S900" s="84"/>
      <c r="T900" s="84"/>
      <c r="U900" s="84"/>
      <c r="V900" s="84"/>
      <c r="W900" s="50"/>
      <c r="X900" s="50"/>
      <c r="Y900" s="50"/>
      <c r="Z900" s="50"/>
      <c r="AA900" s="49"/>
      <c r="AB900" s="69">
        <v>900</v>
      </c>
      <c r="AC90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00" s="70"/>
      <c r="AE900" s="76">
        <v>30</v>
      </c>
      <c r="AF900" s="76">
        <v>11</v>
      </c>
      <c r="AG900" s="76">
        <v>264</v>
      </c>
      <c r="AH900" s="76">
        <v>12</v>
      </c>
      <c r="AI900" s="76"/>
      <c r="AJ900" s="76" t="s">
        <v>9313</v>
      </c>
      <c r="AK900" s="76" t="s">
        <v>10819</v>
      </c>
      <c r="AL900" s="82" t="s">
        <v>11660</v>
      </c>
      <c r="AM900" s="76"/>
      <c r="AN900" s="78">
        <v>43764.387812499997</v>
      </c>
      <c r="AO900" s="76" t="s">
        <v>14075</v>
      </c>
      <c r="AP900" s="82" t="s">
        <v>14973</v>
      </c>
      <c r="AQ900" s="76" t="s">
        <v>66</v>
      </c>
      <c r="AR900" s="2"/>
      <c r="AS900" s="3"/>
      <c r="AT900" s="3"/>
      <c r="AU900" s="3"/>
      <c r="AV900" s="3"/>
    </row>
    <row r="901" spans="1:48" ht="41.45" customHeight="1" x14ac:dyDescent="0.25">
      <c r="A901" s="62" t="s">
        <v>766</v>
      </c>
      <c r="C901" s="63"/>
      <c r="D901" s="63"/>
      <c r="E901" s="64"/>
      <c r="F901" s="66"/>
      <c r="G901" s="100" t="s">
        <v>12906</v>
      </c>
      <c r="H901" s="63"/>
      <c r="I901" s="67"/>
      <c r="J901" s="68"/>
      <c r="K901" s="68"/>
      <c r="L901" s="67" t="s">
        <v>17064</v>
      </c>
      <c r="M901" s="71"/>
      <c r="N901" s="72">
        <v>1968.0074462890625</v>
      </c>
      <c r="O901" s="72">
        <v>8941.9912109375</v>
      </c>
      <c r="P901" s="73"/>
      <c r="Q901" s="74"/>
      <c r="R901" s="74"/>
      <c r="S901" s="84"/>
      <c r="T901" s="84"/>
      <c r="U901" s="84"/>
      <c r="V901" s="84"/>
      <c r="W901" s="50"/>
      <c r="X901" s="50"/>
      <c r="Y901" s="50"/>
      <c r="Z901" s="50"/>
      <c r="AA901" s="49"/>
      <c r="AB901" s="69">
        <v>901</v>
      </c>
      <c r="AC90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01" s="70"/>
      <c r="AE901" s="76">
        <v>194</v>
      </c>
      <c r="AF901" s="76">
        <v>959</v>
      </c>
      <c r="AG901" s="76">
        <v>2364</v>
      </c>
      <c r="AH901" s="76">
        <v>4703</v>
      </c>
      <c r="AI901" s="76"/>
      <c r="AJ901" s="76" t="s">
        <v>9314</v>
      </c>
      <c r="AK901" s="76" t="s">
        <v>10820</v>
      </c>
      <c r="AL901" s="82" t="s">
        <v>11661</v>
      </c>
      <c r="AM901" s="76"/>
      <c r="AN901" s="78">
        <v>43673.586006944446</v>
      </c>
      <c r="AO901" s="76" t="s">
        <v>14075</v>
      </c>
      <c r="AP901" s="82" t="s">
        <v>14974</v>
      </c>
      <c r="AQ901" s="76" t="s">
        <v>66</v>
      </c>
      <c r="AR901" s="2"/>
      <c r="AS901" s="3"/>
      <c r="AT901" s="3"/>
      <c r="AU901" s="3"/>
      <c r="AV901" s="3"/>
    </row>
    <row r="902" spans="1:48" ht="41.45" customHeight="1" x14ac:dyDescent="0.25">
      <c r="A902" s="62" t="s">
        <v>767</v>
      </c>
      <c r="C902" s="63"/>
      <c r="D902" s="63"/>
      <c r="E902" s="64"/>
      <c r="F902" s="66"/>
      <c r="G902" s="100" t="s">
        <v>12907</v>
      </c>
      <c r="H902" s="63"/>
      <c r="I902" s="67"/>
      <c r="J902" s="68"/>
      <c r="K902" s="68"/>
      <c r="L902" s="67" t="s">
        <v>17065</v>
      </c>
      <c r="M902" s="71"/>
      <c r="N902" s="72">
        <v>6880.19921875</v>
      </c>
      <c r="O902" s="72">
        <v>5419.36083984375</v>
      </c>
      <c r="P902" s="73"/>
      <c r="Q902" s="74"/>
      <c r="R902" s="74"/>
      <c r="S902" s="84"/>
      <c r="T902" s="84"/>
      <c r="U902" s="84"/>
      <c r="V902" s="84"/>
      <c r="W902" s="50"/>
      <c r="X902" s="50"/>
      <c r="Y902" s="50"/>
      <c r="Z902" s="50"/>
      <c r="AA902" s="49"/>
      <c r="AB902" s="69">
        <v>902</v>
      </c>
      <c r="AC90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02" s="70"/>
      <c r="AE902" s="76">
        <v>4268</v>
      </c>
      <c r="AF902" s="76">
        <v>680</v>
      </c>
      <c r="AG902" s="76">
        <v>1260</v>
      </c>
      <c r="AH902" s="76">
        <v>1450</v>
      </c>
      <c r="AI902" s="76"/>
      <c r="AJ902" s="76" t="s">
        <v>9315</v>
      </c>
      <c r="AK902" s="76"/>
      <c r="AL902" s="76"/>
      <c r="AM902" s="76"/>
      <c r="AN902" s="78">
        <v>42295.692662037036</v>
      </c>
      <c r="AO902" s="76" t="s">
        <v>14075</v>
      </c>
      <c r="AP902" s="82" t="s">
        <v>14975</v>
      </c>
      <c r="AQ902" s="76" t="s">
        <v>66</v>
      </c>
      <c r="AR902" s="2"/>
      <c r="AS902" s="3"/>
      <c r="AT902" s="3"/>
      <c r="AU902" s="3"/>
      <c r="AV902" s="3"/>
    </row>
    <row r="903" spans="1:48" ht="41.45" customHeight="1" x14ac:dyDescent="0.25">
      <c r="A903" s="62" t="s">
        <v>768</v>
      </c>
      <c r="C903" s="63"/>
      <c r="D903" s="63"/>
      <c r="E903" s="64"/>
      <c r="F903" s="66"/>
      <c r="G903" s="100" t="s">
        <v>12908</v>
      </c>
      <c r="H903" s="63"/>
      <c r="I903" s="67"/>
      <c r="J903" s="68"/>
      <c r="K903" s="68"/>
      <c r="L903" s="67" t="s">
        <v>17066</v>
      </c>
      <c r="M903" s="71"/>
      <c r="N903" s="72">
        <v>7199.42626953125</v>
      </c>
      <c r="O903" s="72">
        <v>1303.17138671875</v>
      </c>
      <c r="P903" s="73"/>
      <c r="Q903" s="74"/>
      <c r="R903" s="74"/>
      <c r="S903" s="84"/>
      <c r="T903" s="84"/>
      <c r="U903" s="84"/>
      <c r="V903" s="84"/>
      <c r="W903" s="50"/>
      <c r="X903" s="50"/>
      <c r="Y903" s="50"/>
      <c r="Z903" s="50"/>
      <c r="AA903" s="49"/>
      <c r="AB903" s="69">
        <v>903</v>
      </c>
      <c r="AC90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03" s="70"/>
      <c r="AE903" s="76">
        <v>959</v>
      </c>
      <c r="AF903" s="76">
        <v>63</v>
      </c>
      <c r="AG903" s="76">
        <v>8396</v>
      </c>
      <c r="AH903" s="76">
        <v>13262</v>
      </c>
      <c r="AI903" s="76"/>
      <c r="AJ903" s="76"/>
      <c r="AK903" s="76"/>
      <c r="AL903" s="76"/>
      <c r="AM903" s="76"/>
      <c r="AN903" s="78">
        <v>42382.599282407406</v>
      </c>
      <c r="AO903" s="76" t="s">
        <v>14075</v>
      </c>
      <c r="AP903" s="82" t="s">
        <v>14976</v>
      </c>
      <c r="AQ903" s="76" t="s">
        <v>66</v>
      </c>
      <c r="AR903" s="2"/>
      <c r="AS903" s="3"/>
      <c r="AT903" s="3"/>
      <c r="AU903" s="3"/>
      <c r="AV903" s="3"/>
    </row>
    <row r="904" spans="1:48" ht="41.45" customHeight="1" x14ac:dyDescent="0.25">
      <c r="A904" s="62" t="s">
        <v>769</v>
      </c>
      <c r="C904" s="63"/>
      <c r="D904" s="63"/>
      <c r="E904" s="64"/>
      <c r="F904" s="66"/>
      <c r="G904" s="100" t="s">
        <v>12909</v>
      </c>
      <c r="H904" s="63"/>
      <c r="I904" s="67"/>
      <c r="J904" s="68"/>
      <c r="K904" s="68"/>
      <c r="L904" s="67" t="s">
        <v>17067</v>
      </c>
      <c r="M904" s="71"/>
      <c r="N904" s="72">
        <v>8538.1044921875</v>
      </c>
      <c r="O904" s="72">
        <v>4251.66748046875</v>
      </c>
      <c r="P904" s="73"/>
      <c r="Q904" s="74"/>
      <c r="R904" s="74"/>
      <c r="S904" s="84"/>
      <c r="T904" s="84"/>
      <c r="U904" s="84"/>
      <c r="V904" s="84"/>
      <c r="W904" s="50"/>
      <c r="X904" s="50"/>
      <c r="Y904" s="50"/>
      <c r="Z904" s="50"/>
      <c r="AA904" s="49"/>
      <c r="AB904" s="69">
        <v>904</v>
      </c>
      <c r="AC90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04" s="70"/>
      <c r="AE904" s="76">
        <v>50</v>
      </c>
      <c r="AF904" s="76">
        <v>6</v>
      </c>
      <c r="AG904" s="76">
        <v>1046</v>
      </c>
      <c r="AH904" s="76">
        <v>2356</v>
      </c>
      <c r="AI904" s="76"/>
      <c r="AJ904" s="76" t="s">
        <v>9316</v>
      </c>
      <c r="AK904" s="76"/>
      <c r="AL904" s="76"/>
      <c r="AM904" s="76"/>
      <c r="AN904" s="78">
        <v>44311.669456018521</v>
      </c>
      <c r="AO904" s="76" t="s">
        <v>14075</v>
      </c>
      <c r="AP904" s="82" t="s">
        <v>14977</v>
      </c>
      <c r="AQ904" s="76" t="s">
        <v>66</v>
      </c>
      <c r="AR904" s="2"/>
      <c r="AS904" s="3"/>
      <c r="AT904" s="3"/>
      <c r="AU904" s="3"/>
      <c r="AV904" s="3"/>
    </row>
    <row r="905" spans="1:48" ht="41.45" customHeight="1" x14ac:dyDescent="0.25">
      <c r="A905" s="62" t="s">
        <v>770</v>
      </c>
      <c r="C905" s="63"/>
      <c r="D905" s="63"/>
      <c r="E905" s="64"/>
      <c r="F905" s="66"/>
      <c r="G905" s="100" t="s">
        <v>12910</v>
      </c>
      <c r="H905" s="63"/>
      <c r="I905" s="67"/>
      <c r="J905" s="68"/>
      <c r="K905" s="68"/>
      <c r="L905" s="67" t="s">
        <v>17068</v>
      </c>
      <c r="M905" s="71"/>
      <c r="N905" s="72">
        <v>5435.75537109375</v>
      </c>
      <c r="O905" s="72">
        <v>2384.189208984375</v>
      </c>
      <c r="P905" s="73"/>
      <c r="Q905" s="74"/>
      <c r="R905" s="74"/>
      <c r="S905" s="84"/>
      <c r="T905" s="84"/>
      <c r="U905" s="84"/>
      <c r="V905" s="84"/>
      <c r="W905" s="50"/>
      <c r="X905" s="50"/>
      <c r="Y905" s="50"/>
      <c r="Z905" s="50"/>
      <c r="AA905" s="49"/>
      <c r="AB905" s="69">
        <v>905</v>
      </c>
      <c r="AC90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05" s="70"/>
      <c r="AE905" s="76">
        <v>128</v>
      </c>
      <c r="AF905" s="76">
        <v>48</v>
      </c>
      <c r="AG905" s="76">
        <v>3791</v>
      </c>
      <c r="AH905" s="76">
        <v>2451</v>
      </c>
      <c r="AI905" s="76"/>
      <c r="AJ905" s="76" t="s">
        <v>9317</v>
      </c>
      <c r="AK905" s="76" t="s">
        <v>10821</v>
      </c>
      <c r="AL905" s="76"/>
      <c r="AM905" s="76"/>
      <c r="AN905" s="78">
        <v>40087.594201388885</v>
      </c>
      <c r="AO905" s="76" t="s">
        <v>14075</v>
      </c>
      <c r="AP905" s="82" t="s">
        <v>14978</v>
      </c>
      <c r="AQ905" s="76" t="s">
        <v>66</v>
      </c>
      <c r="AR905" s="2"/>
      <c r="AS905" s="3"/>
      <c r="AT905" s="3"/>
      <c r="AU905" s="3"/>
      <c r="AV905" s="3"/>
    </row>
    <row r="906" spans="1:48" ht="41.45" customHeight="1" x14ac:dyDescent="0.25">
      <c r="A906" s="62" t="s">
        <v>1965</v>
      </c>
      <c r="C906" s="63"/>
      <c r="D906" s="63"/>
      <c r="E906" s="64"/>
      <c r="F906" s="66"/>
      <c r="G906" s="100" t="s">
        <v>12911</v>
      </c>
      <c r="H906" s="63"/>
      <c r="I906" s="67"/>
      <c r="J906" s="68"/>
      <c r="K906" s="68"/>
      <c r="L906" s="67" t="s">
        <v>17069</v>
      </c>
      <c r="M906" s="71"/>
      <c r="N906" s="72">
        <v>7371.7138671875</v>
      </c>
      <c r="O906" s="72">
        <v>1901.8905029296875</v>
      </c>
      <c r="P906" s="73"/>
      <c r="Q906" s="74"/>
      <c r="R906" s="74"/>
      <c r="S906" s="84"/>
      <c r="T906" s="84"/>
      <c r="U906" s="84"/>
      <c r="V906" s="84"/>
      <c r="W906" s="50"/>
      <c r="X906" s="50"/>
      <c r="Y906" s="50"/>
      <c r="Z906" s="50"/>
      <c r="AA906" s="49"/>
      <c r="AB906" s="69">
        <v>906</v>
      </c>
      <c r="AC90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06" s="70"/>
      <c r="AE906" s="76">
        <v>2145</v>
      </c>
      <c r="AF906" s="76">
        <v>112890</v>
      </c>
      <c r="AG906" s="76">
        <v>26964</v>
      </c>
      <c r="AH906" s="76">
        <v>1567</v>
      </c>
      <c r="AI906" s="76"/>
      <c r="AJ906" s="76" t="s">
        <v>9318</v>
      </c>
      <c r="AK906" s="76" t="s">
        <v>10517</v>
      </c>
      <c r="AL906" s="82" t="s">
        <v>11662</v>
      </c>
      <c r="AM906" s="76"/>
      <c r="AN906" s="78">
        <v>40616.900821759256</v>
      </c>
      <c r="AO906" s="76" t="s">
        <v>14075</v>
      </c>
      <c r="AP906" s="82" t="s">
        <v>14979</v>
      </c>
      <c r="AQ906" s="76" t="s">
        <v>65</v>
      </c>
      <c r="AR906" s="2"/>
      <c r="AS906" s="3"/>
      <c r="AT906" s="3"/>
      <c r="AU906" s="3"/>
      <c r="AV906" s="3"/>
    </row>
    <row r="907" spans="1:48" ht="41.45" customHeight="1" x14ac:dyDescent="0.25">
      <c r="A907" s="62" t="s">
        <v>771</v>
      </c>
      <c r="C907" s="63"/>
      <c r="D907" s="63"/>
      <c r="E907" s="64"/>
      <c r="F907" s="66"/>
      <c r="G907" s="100" t="s">
        <v>12912</v>
      </c>
      <c r="H907" s="63"/>
      <c r="I907" s="67"/>
      <c r="J907" s="68"/>
      <c r="K907" s="68"/>
      <c r="L907" s="67" t="s">
        <v>17070</v>
      </c>
      <c r="M907" s="71"/>
      <c r="N907" s="72">
        <v>5331.541015625</v>
      </c>
      <c r="O907" s="72">
        <v>3700.646728515625</v>
      </c>
      <c r="P907" s="73"/>
      <c r="Q907" s="74"/>
      <c r="R907" s="74"/>
      <c r="S907" s="84"/>
      <c r="T907" s="84"/>
      <c r="U907" s="84"/>
      <c r="V907" s="84"/>
      <c r="W907" s="50"/>
      <c r="X907" s="50"/>
      <c r="Y907" s="50"/>
      <c r="Z907" s="50"/>
      <c r="AA907" s="49"/>
      <c r="AB907" s="69">
        <v>907</v>
      </c>
      <c r="AC90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07" s="70"/>
      <c r="AE907" s="76">
        <v>36</v>
      </c>
      <c r="AF907" s="76">
        <v>326</v>
      </c>
      <c r="AG907" s="76">
        <v>899</v>
      </c>
      <c r="AH907" s="76">
        <v>176</v>
      </c>
      <c r="AI907" s="76"/>
      <c r="AJ907" s="76" t="s">
        <v>9319</v>
      </c>
      <c r="AK907" s="76" t="s">
        <v>10606</v>
      </c>
      <c r="AL907" s="82" t="s">
        <v>11663</v>
      </c>
      <c r="AM907" s="76"/>
      <c r="AN907" s="78">
        <v>43244.263854166667</v>
      </c>
      <c r="AO907" s="76" t="s">
        <v>14075</v>
      </c>
      <c r="AP907" s="82" t="s">
        <v>14980</v>
      </c>
      <c r="AQ907" s="76" t="s">
        <v>66</v>
      </c>
      <c r="AR907" s="2"/>
      <c r="AS907" s="3"/>
      <c r="AT907" s="3"/>
      <c r="AU907" s="3"/>
      <c r="AV907" s="3"/>
    </row>
    <row r="908" spans="1:48" ht="41.45" customHeight="1" x14ac:dyDescent="0.25">
      <c r="A908" s="62" t="s">
        <v>1966</v>
      </c>
      <c r="C908" s="63"/>
      <c r="D908" s="63"/>
      <c r="E908" s="64"/>
      <c r="F908" s="66"/>
      <c r="G908" s="100" t="s">
        <v>12913</v>
      </c>
      <c r="H908" s="63"/>
      <c r="I908" s="67"/>
      <c r="J908" s="68"/>
      <c r="K908" s="68"/>
      <c r="L908" s="67" t="s">
        <v>17071</v>
      </c>
      <c r="M908" s="71"/>
      <c r="N908" s="72">
        <v>6038.27001953125</v>
      </c>
      <c r="O908" s="72">
        <v>726.48046875</v>
      </c>
      <c r="P908" s="73"/>
      <c r="Q908" s="74"/>
      <c r="R908" s="74"/>
      <c r="S908" s="84"/>
      <c r="T908" s="84"/>
      <c r="U908" s="84"/>
      <c r="V908" s="84"/>
      <c r="W908" s="50"/>
      <c r="X908" s="50"/>
      <c r="Y908" s="50"/>
      <c r="Z908" s="50"/>
      <c r="AA908" s="49"/>
      <c r="AB908" s="69">
        <v>908</v>
      </c>
      <c r="AC90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08" s="70"/>
      <c r="AE908" s="76">
        <v>4833</v>
      </c>
      <c r="AF908" s="76">
        <v>2316685</v>
      </c>
      <c r="AG908" s="76">
        <v>40327</v>
      </c>
      <c r="AH908" s="76">
        <v>2803</v>
      </c>
      <c r="AI908" s="76"/>
      <c r="AJ908" s="76" t="s">
        <v>9320</v>
      </c>
      <c r="AK908" s="76" t="s">
        <v>10606</v>
      </c>
      <c r="AL908" s="82" t="s">
        <v>11664</v>
      </c>
      <c r="AM908" s="76"/>
      <c r="AN908" s="78">
        <v>40094.451666666668</v>
      </c>
      <c r="AO908" s="76" t="s">
        <v>14075</v>
      </c>
      <c r="AP908" s="82" t="s">
        <v>14981</v>
      </c>
      <c r="AQ908" s="76" t="s">
        <v>65</v>
      </c>
      <c r="AR908" s="2"/>
      <c r="AS908" s="3"/>
      <c r="AT908" s="3"/>
      <c r="AU908" s="3"/>
      <c r="AV908" s="3"/>
    </row>
    <row r="909" spans="1:48" ht="41.45" customHeight="1" x14ac:dyDescent="0.25">
      <c r="A909" s="62" t="s">
        <v>1967</v>
      </c>
      <c r="C909" s="63"/>
      <c r="D909" s="63"/>
      <c r="E909" s="64"/>
      <c r="F909" s="66"/>
      <c r="G909" s="100" t="s">
        <v>12914</v>
      </c>
      <c r="H909" s="63"/>
      <c r="I909" s="67"/>
      <c r="J909" s="68"/>
      <c r="K909" s="68"/>
      <c r="L909" s="67" t="s">
        <v>17072</v>
      </c>
      <c r="M909" s="71"/>
      <c r="N909" s="72">
        <v>3454.378173828125</v>
      </c>
      <c r="O909" s="72">
        <v>4156.23583984375</v>
      </c>
      <c r="P909" s="73"/>
      <c r="Q909" s="74"/>
      <c r="R909" s="74"/>
      <c r="S909" s="84"/>
      <c r="T909" s="84"/>
      <c r="U909" s="84"/>
      <c r="V909" s="84"/>
      <c r="W909" s="50"/>
      <c r="X909" s="50"/>
      <c r="Y909" s="50"/>
      <c r="Z909" s="50"/>
      <c r="AA909" s="49"/>
      <c r="AB909" s="69">
        <v>909</v>
      </c>
      <c r="AC90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09" s="70"/>
      <c r="AE909" s="76">
        <v>1380</v>
      </c>
      <c r="AF909" s="76">
        <v>756</v>
      </c>
      <c r="AG909" s="76">
        <v>2927</v>
      </c>
      <c r="AH909" s="76">
        <v>2952</v>
      </c>
      <c r="AI909" s="76"/>
      <c r="AJ909" s="76" t="s">
        <v>9321</v>
      </c>
      <c r="AK909" s="76" t="s">
        <v>10822</v>
      </c>
      <c r="AL909" s="76"/>
      <c r="AM909" s="76"/>
      <c r="AN909" s="78">
        <v>42078.379027777781</v>
      </c>
      <c r="AO909" s="76" t="s">
        <v>14075</v>
      </c>
      <c r="AP909" s="82" t="s">
        <v>14982</v>
      </c>
      <c r="AQ909" s="76" t="s">
        <v>65</v>
      </c>
      <c r="AR909" s="2"/>
      <c r="AS909" s="3"/>
      <c r="AT909" s="3"/>
      <c r="AU909" s="3"/>
      <c r="AV909" s="3"/>
    </row>
    <row r="910" spans="1:48" ht="41.45" customHeight="1" x14ac:dyDescent="0.25">
      <c r="A910" s="62" t="s">
        <v>772</v>
      </c>
      <c r="C910" s="63"/>
      <c r="D910" s="63"/>
      <c r="E910" s="64"/>
      <c r="F910" s="66"/>
      <c r="G910" s="100" t="s">
        <v>12915</v>
      </c>
      <c r="H910" s="63"/>
      <c r="I910" s="67"/>
      <c r="J910" s="68"/>
      <c r="K910" s="68"/>
      <c r="L910" s="67" t="s">
        <v>17073</v>
      </c>
      <c r="M910" s="71"/>
      <c r="N910" s="72">
        <v>5144.6337890625</v>
      </c>
      <c r="O910" s="72">
        <v>8641.033203125</v>
      </c>
      <c r="P910" s="73"/>
      <c r="Q910" s="74"/>
      <c r="R910" s="74"/>
      <c r="S910" s="84"/>
      <c r="T910" s="84"/>
      <c r="U910" s="84"/>
      <c r="V910" s="84"/>
      <c r="W910" s="50"/>
      <c r="X910" s="50"/>
      <c r="Y910" s="50"/>
      <c r="Z910" s="50"/>
      <c r="AA910" s="49"/>
      <c r="AB910" s="69">
        <v>910</v>
      </c>
      <c r="AC91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10" s="70"/>
      <c r="AE910" s="76">
        <v>1833</v>
      </c>
      <c r="AF910" s="76">
        <v>1846</v>
      </c>
      <c r="AG910" s="76">
        <v>8473</v>
      </c>
      <c r="AH910" s="76">
        <v>12644</v>
      </c>
      <c r="AI910" s="76"/>
      <c r="AJ910" s="76" t="s">
        <v>9322</v>
      </c>
      <c r="AK910" s="76"/>
      <c r="AL910" s="76"/>
      <c r="AM910" s="76"/>
      <c r="AN910" s="78">
        <v>42752.723645833335</v>
      </c>
      <c r="AO910" s="76" t="s">
        <v>14075</v>
      </c>
      <c r="AP910" s="82" t="s">
        <v>14983</v>
      </c>
      <c r="AQ910" s="76" t="s">
        <v>66</v>
      </c>
      <c r="AR910" s="2"/>
      <c r="AS910" s="3"/>
      <c r="AT910" s="3"/>
      <c r="AU910" s="3"/>
      <c r="AV910" s="3"/>
    </row>
    <row r="911" spans="1:48" ht="41.45" customHeight="1" x14ac:dyDescent="0.25">
      <c r="A911" s="62" t="s">
        <v>1968</v>
      </c>
      <c r="C911" s="63"/>
      <c r="D911" s="63"/>
      <c r="E911" s="64"/>
      <c r="F911" s="66"/>
      <c r="G911" s="100" t="s">
        <v>12916</v>
      </c>
      <c r="H911" s="63"/>
      <c r="I911" s="67"/>
      <c r="J911" s="68"/>
      <c r="K911" s="68"/>
      <c r="L911" s="67" t="s">
        <v>17074</v>
      </c>
      <c r="M911" s="71"/>
      <c r="N911" s="72">
        <v>2306.3740234375</v>
      </c>
      <c r="O911" s="72">
        <v>7743.25537109375</v>
      </c>
      <c r="P911" s="73"/>
      <c r="Q911" s="74"/>
      <c r="R911" s="74"/>
      <c r="S911" s="84"/>
      <c r="T911" s="84"/>
      <c r="U911" s="84"/>
      <c r="V911" s="84"/>
      <c r="W911" s="50"/>
      <c r="X911" s="50"/>
      <c r="Y911" s="50"/>
      <c r="Z911" s="50"/>
      <c r="AA911" s="49"/>
      <c r="AB911" s="69">
        <v>911</v>
      </c>
      <c r="AC91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11" s="70"/>
      <c r="AE911" s="76">
        <v>10193</v>
      </c>
      <c r="AF911" s="76">
        <v>10959</v>
      </c>
      <c r="AG911" s="76">
        <v>13584</v>
      </c>
      <c r="AH911" s="76">
        <v>14609</v>
      </c>
      <c r="AI911" s="76"/>
      <c r="AJ911" s="76"/>
      <c r="AK911" s="76"/>
      <c r="AL911" s="76"/>
      <c r="AM911" s="76"/>
      <c r="AN911" s="78">
        <v>43536.071944444448</v>
      </c>
      <c r="AO911" s="76" t="s">
        <v>14075</v>
      </c>
      <c r="AP911" s="82" t="s">
        <v>14984</v>
      </c>
      <c r="AQ911" s="76" t="s">
        <v>65</v>
      </c>
      <c r="AR911" s="2"/>
      <c r="AS911" s="3"/>
      <c r="AT911" s="3"/>
      <c r="AU911" s="3"/>
      <c r="AV911" s="3"/>
    </row>
    <row r="912" spans="1:48" ht="41.45" customHeight="1" x14ac:dyDescent="0.25">
      <c r="A912" s="62" t="s">
        <v>773</v>
      </c>
      <c r="C912" s="63"/>
      <c r="D912" s="63"/>
      <c r="E912" s="64"/>
      <c r="F912" s="66"/>
      <c r="G912" s="100" t="s">
        <v>12917</v>
      </c>
      <c r="H912" s="63"/>
      <c r="I912" s="67"/>
      <c r="J912" s="68"/>
      <c r="K912" s="68"/>
      <c r="L912" s="67" t="s">
        <v>17075</v>
      </c>
      <c r="M912" s="71"/>
      <c r="N912" s="72">
        <v>688.93438720703125</v>
      </c>
      <c r="O912" s="72">
        <v>5286.14208984375</v>
      </c>
      <c r="P912" s="73"/>
      <c r="Q912" s="74"/>
      <c r="R912" s="74"/>
      <c r="S912" s="84"/>
      <c r="T912" s="84"/>
      <c r="U912" s="84"/>
      <c r="V912" s="84"/>
      <c r="W912" s="50"/>
      <c r="X912" s="50"/>
      <c r="Y912" s="50"/>
      <c r="Z912" s="50"/>
      <c r="AA912" s="49"/>
      <c r="AB912" s="69">
        <v>912</v>
      </c>
      <c r="AC91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12" s="70"/>
      <c r="AE912" s="76">
        <v>1024</v>
      </c>
      <c r="AF912" s="76">
        <v>159</v>
      </c>
      <c r="AG912" s="76">
        <v>5930</v>
      </c>
      <c r="AH912" s="76">
        <v>8010</v>
      </c>
      <c r="AI912" s="76"/>
      <c r="AJ912" s="76" t="s">
        <v>9323</v>
      </c>
      <c r="AK912" s="76"/>
      <c r="AL912" s="76"/>
      <c r="AM912" s="76"/>
      <c r="AN912" s="78">
        <v>44506.596226851849</v>
      </c>
      <c r="AO912" s="76" t="s">
        <v>14075</v>
      </c>
      <c r="AP912" s="82" t="s">
        <v>14985</v>
      </c>
      <c r="AQ912" s="76" t="s">
        <v>66</v>
      </c>
      <c r="AR912" s="2"/>
      <c r="AS912" s="3"/>
      <c r="AT912" s="3"/>
      <c r="AU912" s="3"/>
      <c r="AV912" s="3"/>
    </row>
    <row r="913" spans="1:48" ht="41.45" customHeight="1" x14ac:dyDescent="0.25">
      <c r="A913" s="62" t="s">
        <v>774</v>
      </c>
      <c r="C913" s="63"/>
      <c r="D913" s="63"/>
      <c r="E913" s="64"/>
      <c r="F913" s="66"/>
      <c r="G913" s="100" t="s">
        <v>12918</v>
      </c>
      <c r="H913" s="63"/>
      <c r="I913" s="67"/>
      <c r="J913" s="68"/>
      <c r="K913" s="68"/>
      <c r="L913" s="67" t="s">
        <v>17076</v>
      </c>
      <c r="M913" s="71"/>
      <c r="N913" s="72">
        <v>5825.0009765625</v>
      </c>
      <c r="O913" s="72">
        <v>1300.913330078125</v>
      </c>
      <c r="P913" s="73"/>
      <c r="Q913" s="74"/>
      <c r="R913" s="74"/>
      <c r="S913" s="84"/>
      <c r="T913" s="84"/>
      <c r="U913" s="84"/>
      <c r="V913" s="84"/>
      <c r="W913" s="50"/>
      <c r="X913" s="50"/>
      <c r="Y913" s="50"/>
      <c r="Z913" s="50"/>
      <c r="AA913" s="49"/>
      <c r="AB913" s="69">
        <v>913</v>
      </c>
      <c r="AC91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13" s="70"/>
      <c r="AE913" s="76">
        <v>2935</v>
      </c>
      <c r="AF913" s="76">
        <v>112</v>
      </c>
      <c r="AG913" s="76">
        <v>30786</v>
      </c>
      <c r="AH913" s="76">
        <v>15721</v>
      </c>
      <c r="AI913" s="76"/>
      <c r="AJ913" s="76" t="s">
        <v>9324</v>
      </c>
      <c r="AK913" s="76" t="s">
        <v>10823</v>
      </c>
      <c r="AL913" s="76"/>
      <c r="AM913" s="76"/>
      <c r="AN913" s="78">
        <v>44408.430150462962</v>
      </c>
      <c r="AO913" s="76" t="s">
        <v>14075</v>
      </c>
      <c r="AP913" s="82" t="s">
        <v>14986</v>
      </c>
      <c r="AQ913" s="76" t="s">
        <v>66</v>
      </c>
      <c r="AR913" s="2"/>
      <c r="AS913" s="3"/>
      <c r="AT913" s="3"/>
      <c r="AU913" s="3"/>
      <c r="AV913" s="3"/>
    </row>
    <row r="914" spans="1:48" ht="41.45" customHeight="1" x14ac:dyDescent="0.25">
      <c r="A914" s="62" t="s">
        <v>775</v>
      </c>
      <c r="C914" s="63"/>
      <c r="D914" s="63"/>
      <c r="E914" s="64"/>
      <c r="F914" s="66"/>
      <c r="G914" s="100" t="s">
        <v>12919</v>
      </c>
      <c r="H914" s="63"/>
      <c r="I914" s="67"/>
      <c r="J914" s="68"/>
      <c r="K914" s="68"/>
      <c r="L914" s="67" t="s">
        <v>17077</v>
      </c>
      <c r="M914" s="71"/>
      <c r="N914" s="72">
        <v>3281.991455078125</v>
      </c>
      <c r="O914" s="72">
        <v>7692.57763671875</v>
      </c>
      <c r="P914" s="73"/>
      <c r="Q914" s="74"/>
      <c r="R914" s="74"/>
      <c r="S914" s="84"/>
      <c r="T914" s="84"/>
      <c r="U914" s="84"/>
      <c r="V914" s="84"/>
      <c r="W914" s="50"/>
      <c r="X914" s="50"/>
      <c r="Y914" s="50"/>
      <c r="Z914" s="50"/>
      <c r="AA914" s="49"/>
      <c r="AB914" s="69">
        <v>914</v>
      </c>
      <c r="AC91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14" s="70"/>
      <c r="AE914" s="76">
        <v>404</v>
      </c>
      <c r="AF914" s="76">
        <v>66</v>
      </c>
      <c r="AG914" s="76">
        <v>1095</v>
      </c>
      <c r="AH914" s="76">
        <v>392</v>
      </c>
      <c r="AI914" s="76"/>
      <c r="AJ914" s="76" t="s">
        <v>9325</v>
      </c>
      <c r="AK914" s="76" t="s">
        <v>10661</v>
      </c>
      <c r="AL914" s="76"/>
      <c r="AM914" s="76"/>
      <c r="AN914" s="78">
        <v>44528.370034722226</v>
      </c>
      <c r="AO914" s="76" t="s">
        <v>14075</v>
      </c>
      <c r="AP914" s="82" t="s">
        <v>14987</v>
      </c>
      <c r="AQ914" s="76" t="s">
        <v>66</v>
      </c>
      <c r="AR914" s="2"/>
      <c r="AS914" s="3"/>
      <c r="AT914" s="3"/>
      <c r="AU914" s="3"/>
      <c r="AV914" s="3"/>
    </row>
    <row r="915" spans="1:48" ht="41.45" customHeight="1" x14ac:dyDescent="0.25">
      <c r="A915" s="62" t="s">
        <v>776</v>
      </c>
      <c r="C915" s="63"/>
      <c r="D915" s="63"/>
      <c r="E915" s="64"/>
      <c r="F915" s="66"/>
      <c r="G915" s="100" t="s">
        <v>12920</v>
      </c>
      <c r="H915" s="63"/>
      <c r="I915" s="67"/>
      <c r="J915" s="68"/>
      <c r="K915" s="68"/>
      <c r="L915" s="67" t="s">
        <v>17078</v>
      </c>
      <c r="M915" s="71"/>
      <c r="N915" s="72">
        <v>1612.4857177734375</v>
      </c>
      <c r="O915" s="72">
        <v>4924.06396484375</v>
      </c>
      <c r="P915" s="73"/>
      <c r="Q915" s="74"/>
      <c r="R915" s="74"/>
      <c r="S915" s="84"/>
      <c r="T915" s="84"/>
      <c r="U915" s="84"/>
      <c r="V915" s="84"/>
      <c r="W915" s="50"/>
      <c r="X915" s="50"/>
      <c r="Y915" s="50"/>
      <c r="Z915" s="50"/>
      <c r="AA915" s="49"/>
      <c r="AB915" s="69">
        <v>915</v>
      </c>
      <c r="AC91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15" s="70"/>
      <c r="AE915" s="76">
        <v>1271</v>
      </c>
      <c r="AF915" s="76">
        <v>93</v>
      </c>
      <c r="AG915" s="76">
        <v>17952</v>
      </c>
      <c r="AH915" s="76">
        <v>17090</v>
      </c>
      <c r="AI915" s="76"/>
      <c r="AJ915" s="76" t="s">
        <v>9326</v>
      </c>
      <c r="AK915" s="76"/>
      <c r="AL915" s="76"/>
      <c r="AM915" s="76"/>
      <c r="AN915" s="78">
        <v>44466.276400462964</v>
      </c>
      <c r="AO915" s="76" t="s">
        <v>14075</v>
      </c>
      <c r="AP915" s="82" t="s">
        <v>14988</v>
      </c>
      <c r="AQ915" s="76" t="s">
        <v>66</v>
      </c>
      <c r="AR915" s="2"/>
      <c r="AS915" s="3"/>
      <c r="AT915" s="3"/>
      <c r="AU915" s="3"/>
      <c r="AV915" s="3"/>
    </row>
    <row r="916" spans="1:48" ht="41.45" customHeight="1" x14ac:dyDescent="0.25">
      <c r="A916" s="62" t="s">
        <v>777</v>
      </c>
      <c r="C916" s="63"/>
      <c r="D916" s="63"/>
      <c r="E916" s="64"/>
      <c r="F916" s="66"/>
      <c r="G916" s="100" t="s">
        <v>12921</v>
      </c>
      <c r="H916" s="63"/>
      <c r="I916" s="67"/>
      <c r="J916" s="68"/>
      <c r="K916" s="68"/>
      <c r="L916" s="67" t="s">
        <v>17079</v>
      </c>
      <c r="M916" s="71"/>
      <c r="N916" s="72">
        <v>4166.3828125</v>
      </c>
      <c r="O916" s="72">
        <v>7215.990234375</v>
      </c>
      <c r="P916" s="73"/>
      <c r="Q916" s="74"/>
      <c r="R916" s="74"/>
      <c r="S916" s="84"/>
      <c r="T916" s="84"/>
      <c r="U916" s="84"/>
      <c r="V916" s="84"/>
      <c r="W916" s="50"/>
      <c r="X916" s="50"/>
      <c r="Y916" s="50"/>
      <c r="Z916" s="50"/>
      <c r="AA916" s="49"/>
      <c r="AB916" s="69">
        <v>916</v>
      </c>
      <c r="AC91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16" s="70"/>
      <c r="AE916" s="76">
        <v>243</v>
      </c>
      <c r="AF916" s="76">
        <v>34</v>
      </c>
      <c r="AG916" s="76">
        <v>915</v>
      </c>
      <c r="AH916" s="76">
        <v>2981</v>
      </c>
      <c r="AI916" s="76"/>
      <c r="AJ916" s="76" t="s">
        <v>9327</v>
      </c>
      <c r="AK916" s="76"/>
      <c r="AL916" s="76"/>
      <c r="AM916" s="76"/>
      <c r="AN916" s="78">
        <v>41312.334502314814</v>
      </c>
      <c r="AO916" s="76" t="s">
        <v>14075</v>
      </c>
      <c r="AP916" s="82" t="s">
        <v>14989</v>
      </c>
      <c r="AQ916" s="76" t="s">
        <v>66</v>
      </c>
      <c r="AR916" s="2"/>
      <c r="AS916" s="3"/>
      <c r="AT916" s="3"/>
      <c r="AU916" s="3"/>
      <c r="AV916" s="3"/>
    </row>
    <row r="917" spans="1:48" ht="41.45" customHeight="1" x14ac:dyDescent="0.25">
      <c r="A917" s="62" t="s">
        <v>778</v>
      </c>
      <c r="C917" s="63"/>
      <c r="D917" s="63"/>
      <c r="E917" s="64"/>
      <c r="F917" s="66"/>
      <c r="G917" s="100" t="s">
        <v>12922</v>
      </c>
      <c r="H917" s="63"/>
      <c r="I917" s="67"/>
      <c r="J917" s="68"/>
      <c r="K917" s="68"/>
      <c r="L917" s="67" t="s">
        <v>17080</v>
      </c>
      <c r="M917" s="71"/>
      <c r="N917" s="72">
        <v>4118.79541015625</v>
      </c>
      <c r="O917" s="72">
        <v>7408.18603515625</v>
      </c>
      <c r="P917" s="73"/>
      <c r="Q917" s="74"/>
      <c r="R917" s="74"/>
      <c r="S917" s="84"/>
      <c r="T917" s="84"/>
      <c r="U917" s="84"/>
      <c r="V917" s="84"/>
      <c r="W917" s="50"/>
      <c r="X917" s="50"/>
      <c r="Y917" s="50"/>
      <c r="Z917" s="50"/>
      <c r="AA917" s="49"/>
      <c r="AB917" s="69">
        <v>917</v>
      </c>
      <c r="AC91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17" s="70"/>
      <c r="AE917" s="76">
        <v>1478</v>
      </c>
      <c r="AF917" s="76">
        <v>64</v>
      </c>
      <c r="AG917" s="76">
        <v>8745</v>
      </c>
      <c r="AH917" s="76">
        <v>8161</v>
      </c>
      <c r="AI917" s="76"/>
      <c r="AJ917" s="76" t="s">
        <v>9328</v>
      </c>
      <c r="AK917" s="76" t="s">
        <v>10824</v>
      </c>
      <c r="AL917" s="76"/>
      <c r="AM917" s="76"/>
      <c r="AN917" s="78">
        <v>43319.438981481479</v>
      </c>
      <c r="AO917" s="76" t="s">
        <v>14075</v>
      </c>
      <c r="AP917" s="82" t="s">
        <v>14990</v>
      </c>
      <c r="AQ917" s="76" t="s">
        <v>66</v>
      </c>
      <c r="AR917" s="2"/>
      <c r="AS917" s="3"/>
      <c r="AT917" s="3"/>
      <c r="AU917" s="3"/>
      <c r="AV917" s="3"/>
    </row>
    <row r="918" spans="1:48" ht="41.45" customHeight="1" x14ac:dyDescent="0.25">
      <c r="A918" s="62" t="s">
        <v>779</v>
      </c>
      <c r="C918" s="63"/>
      <c r="D918" s="63"/>
      <c r="E918" s="64"/>
      <c r="F918" s="66"/>
      <c r="G918" s="100" t="s">
        <v>12923</v>
      </c>
      <c r="H918" s="63"/>
      <c r="I918" s="67"/>
      <c r="J918" s="68"/>
      <c r="K918" s="68"/>
      <c r="L918" s="67" t="s">
        <v>17081</v>
      </c>
      <c r="M918" s="71"/>
      <c r="N918" s="72">
        <v>6088.97998046875</v>
      </c>
      <c r="O918" s="72">
        <v>1550.90625</v>
      </c>
      <c r="P918" s="73"/>
      <c r="Q918" s="74"/>
      <c r="R918" s="74"/>
      <c r="S918" s="84"/>
      <c r="T918" s="84"/>
      <c r="U918" s="84"/>
      <c r="V918" s="84"/>
      <c r="W918" s="50"/>
      <c r="X918" s="50"/>
      <c r="Y918" s="50"/>
      <c r="Z918" s="50"/>
      <c r="AA918" s="49"/>
      <c r="AB918" s="69">
        <v>918</v>
      </c>
      <c r="AC91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18" s="70"/>
      <c r="AE918" s="76">
        <v>2648</v>
      </c>
      <c r="AF918" s="76">
        <v>294</v>
      </c>
      <c r="AG918" s="76">
        <v>25006</v>
      </c>
      <c r="AH918" s="76">
        <v>15910</v>
      </c>
      <c r="AI918" s="76"/>
      <c r="AJ918" s="76" t="s">
        <v>9329</v>
      </c>
      <c r="AK918" s="76" t="s">
        <v>10825</v>
      </c>
      <c r="AL918" s="76"/>
      <c r="AM918" s="76"/>
      <c r="AN918" s="78">
        <v>44440.587326388886</v>
      </c>
      <c r="AO918" s="76" t="s">
        <v>14075</v>
      </c>
      <c r="AP918" s="82" t="s">
        <v>14991</v>
      </c>
      <c r="AQ918" s="76" t="s">
        <v>66</v>
      </c>
      <c r="AR918" s="2"/>
      <c r="AS918" s="3"/>
      <c r="AT918" s="3"/>
      <c r="AU918" s="3"/>
      <c r="AV918" s="3"/>
    </row>
    <row r="919" spans="1:48" ht="41.45" customHeight="1" x14ac:dyDescent="0.25">
      <c r="A919" s="62" t="s">
        <v>780</v>
      </c>
      <c r="C919" s="63"/>
      <c r="D919" s="63"/>
      <c r="E919" s="64"/>
      <c r="F919" s="66"/>
      <c r="G919" s="100" t="s">
        <v>12924</v>
      </c>
      <c r="H919" s="63"/>
      <c r="I919" s="67"/>
      <c r="J919" s="68"/>
      <c r="K919" s="68"/>
      <c r="L919" s="67" t="s">
        <v>17082</v>
      </c>
      <c r="M919" s="71"/>
      <c r="N919" s="72">
        <v>2512.63916015625</v>
      </c>
      <c r="O919" s="72">
        <v>2375.931396484375</v>
      </c>
      <c r="P919" s="73"/>
      <c r="Q919" s="74"/>
      <c r="R919" s="74"/>
      <c r="S919" s="84"/>
      <c r="T919" s="84"/>
      <c r="U919" s="84"/>
      <c r="V919" s="84"/>
      <c r="W919" s="50"/>
      <c r="X919" s="50"/>
      <c r="Y919" s="50"/>
      <c r="Z919" s="50"/>
      <c r="AA919" s="49"/>
      <c r="AB919" s="69">
        <v>919</v>
      </c>
      <c r="AC91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19" s="70"/>
      <c r="AE919" s="76">
        <v>395</v>
      </c>
      <c r="AF919" s="76">
        <v>20</v>
      </c>
      <c r="AG919" s="76">
        <v>852</v>
      </c>
      <c r="AH919" s="76">
        <v>692</v>
      </c>
      <c r="AI919" s="76"/>
      <c r="AJ919" s="76" t="s">
        <v>9330</v>
      </c>
      <c r="AK919" s="76"/>
      <c r="AL919" s="76"/>
      <c r="AM919" s="76"/>
      <c r="AN919" s="78">
        <v>44526.3512962963</v>
      </c>
      <c r="AO919" s="76" t="s">
        <v>14075</v>
      </c>
      <c r="AP919" s="82" t="s">
        <v>14992</v>
      </c>
      <c r="AQ919" s="76" t="s">
        <v>66</v>
      </c>
      <c r="AR919" s="2"/>
      <c r="AS919" s="3"/>
      <c r="AT919" s="3"/>
      <c r="AU919" s="3"/>
      <c r="AV919" s="3"/>
    </row>
    <row r="920" spans="1:48" ht="41.45" customHeight="1" x14ac:dyDescent="0.25">
      <c r="A920" s="62" t="s">
        <v>781</v>
      </c>
      <c r="C920" s="63"/>
      <c r="D920" s="63"/>
      <c r="E920" s="64"/>
      <c r="F920" s="66"/>
      <c r="G920" s="100" t="s">
        <v>12925</v>
      </c>
      <c r="H920" s="63"/>
      <c r="I920" s="67"/>
      <c r="J920" s="68"/>
      <c r="K920" s="68"/>
      <c r="L920" s="67" t="s">
        <v>17083</v>
      </c>
      <c r="M920" s="71"/>
      <c r="N920" s="72">
        <v>6405.9443359375</v>
      </c>
      <c r="O920" s="72">
        <v>1656.1986083984375</v>
      </c>
      <c r="P920" s="73"/>
      <c r="Q920" s="74"/>
      <c r="R920" s="74"/>
      <c r="S920" s="84"/>
      <c r="T920" s="84"/>
      <c r="U920" s="84"/>
      <c r="V920" s="84"/>
      <c r="W920" s="50"/>
      <c r="X920" s="50"/>
      <c r="Y920" s="50"/>
      <c r="Z920" s="50"/>
      <c r="AA920" s="49"/>
      <c r="AB920" s="69">
        <v>920</v>
      </c>
      <c r="AC92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20" s="70"/>
      <c r="AE920" s="76">
        <v>45</v>
      </c>
      <c r="AF920" s="76">
        <v>1</v>
      </c>
      <c r="AG920" s="76">
        <v>91</v>
      </c>
      <c r="AH920" s="76">
        <v>62</v>
      </c>
      <c r="AI920" s="76"/>
      <c r="AJ920" s="76" t="s">
        <v>9331</v>
      </c>
      <c r="AK920" s="76"/>
      <c r="AL920" s="76"/>
      <c r="AM920" s="76"/>
      <c r="AN920" s="78">
        <v>44298.687557870369</v>
      </c>
      <c r="AO920" s="76" t="s">
        <v>14075</v>
      </c>
      <c r="AP920" s="82" t="s">
        <v>14993</v>
      </c>
      <c r="AQ920" s="76" t="s">
        <v>66</v>
      </c>
      <c r="AR920" s="2"/>
      <c r="AS920" s="3"/>
      <c r="AT920" s="3"/>
      <c r="AU920" s="3"/>
      <c r="AV920" s="3"/>
    </row>
    <row r="921" spans="1:48" ht="41.45" customHeight="1" x14ac:dyDescent="0.25">
      <c r="A921" s="62" t="s">
        <v>782</v>
      </c>
      <c r="C921" s="63"/>
      <c r="D921" s="63"/>
      <c r="E921" s="64"/>
      <c r="F921" s="66"/>
      <c r="G921" s="100" t="s">
        <v>12926</v>
      </c>
      <c r="H921" s="63"/>
      <c r="I921" s="67"/>
      <c r="J921" s="68"/>
      <c r="K921" s="68"/>
      <c r="L921" s="67" t="s">
        <v>17084</v>
      </c>
      <c r="M921" s="71"/>
      <c r="N921" s="72">
        <v>5252.5771484375</v>
      </c>
      <c r="O921" s="72">
        <v>675.14324951171875</v>
      </c>
      <c r="P921" s="73"/>
      <c r="Q921" s="74"/>
      <c r="R921" s="74"/>
      <c r="S921" s="84"/>
      <c r="T921" s="84"/>
      <c r="U921" s="84"/>
      <c r="V921" s="84"/>
      <c r="W921" s="50"/>
      <c r="X921" s="50"/>
      <c r="Y921" s="50"/>
      <c r="Z921" s="50"/>
      <c r="AA921" s="49"/>
      <c r="AB921" s="69">
        <v>921</v>
      </c>
      <c r="AC92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21" s="70"/>
      <c r="AE921" s="76">
        <v>467</v>
      </c>
      <c r="AF921" s="76">
        <v>40</v>
      </c>
      <c r="AG921" s="76">
        <v>1130</v>
      </c>
      <c r="AH921" s="76">
        <v>562</v>
      </c>
      <c r="AI921" s="76"/>
      <c r="AJ921" s="76" t="s">
        <v>9332</v>
      </c>
      <c r="AK921" s="76"/>
      <c r="AL921" s="76"/>
      <c r="AM921" s="76"/>
      <c r="AN921" s="78">
        <v>44523.558368055557</v>
      </c>
      <c r="AO921" s="76" t="s">
        <v>14075</v>
      </c>
      <c r="AP921" s="82" t="s">
        <v>14994</v>
      </c>
      <c r="AQ921" s="76" t="s">
        <v>66</v>
      </c>
      <c r="AR921" s="2"/>
      <c r="AS921" s="3"/>
      <c r="AT921" s="3"/>
      <c r="AU921" s="3"/>
      <c r="AV921" s="3"/>
    </row>
    <row r="922" spans="1:48" ht="41.45" customHeight="1" x14ac:dyDescent="0.25">
      <c r="A922" s="62" t="s">
        <v>783</v>
      </c>
      <c r="C922" s="63"/>
      <c r="D922" s="63"/>
      <c r="E922" s="64"/>
      <c r="F922" s="66"/>
      <c r="G922" s="100" t="s">
        <v>12927</v>
      </c>
      <c r="H922" s="63"/>
      <c r="I922" s="67"/>
      <c r="J922" s="68"/>
      <c r="K922" s="68"/>
      <c r="L922" s="67" t="s">
        <v>17085</v>
      </c>
      <c r="M922" s="71"/>
      <c r="N922" s="72">
        <v>3774.183349609375</v>
      </c>
      <c r="O922" s="72">
        <v>6885.9873046875</v>
      </c>
      <c r="P922" s="73"/>
      <c r="Q922" s="74"/>
      <c r="R922" s="74"/>
      <c r="S922" s="84"/>
      <c r="T922" s="84"/>
      <c r="U922" s="84"/>
      <c r="V922" s="84"/>
      <c r="W922" s="50"/>
      <c r="X922" s="50"/>
      <c r="Y922" s="50"/>
      <c r="Z922" s="50"/>
      <c r="AA922" s="49"/>
      <c r="AB922" s="69">
        <v>922</v>
      </c>
      <c r="AC92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22" s="70"/>
      <c r="AE922" s="76">
        <v>1762</v>
      </c>
      <c r="AF922" s="76">
        <v>67</v>
      </c>
      <c r="AG922" s="76">
        <v>14076</v>
      </c>
      <c r="AH922" s="76">
        <v>5613</v>
      </c>
      <c r="AI922" s="76"/>
      <c r="AJ922" s="76" t="s">
        <v>9333</v>
      </c>
      <c r="AK922" s="76" t="s">
        <v>10826</v>
      </c>
      <c r="AL922" s="76"/>
      <c r="AM922" s="76"/>
      <c r="AN922" s="78">
        <v>44469.473067129627</v>
      </c>
      <c r="AO922" s="76" t="s">
        <v>14075</v>
      </c>
      <c r="AP922" s="82" t="s">
        <v>14995</v>
      </c>
      <c r="AQ922" s="76" t="s">
        <v>66</v>
      </c>
      <c r="AR922" s="2"/>
      <c r="AS922" s="3"/>
      <c r="AT922" s="3"/>
      <c r="AU922" s="3"/>
      <c r="AV922" s="3"/>
    </row>
    <row r="923" spans="1:48" ht="41.45" customHeight="1" x14ac:dyDescent="0.25">
      <c r="A923" s="62" t="s">
        <v>784</v>
      </c>
      <c r="C923" s="63"/>
      <c r="D923" s="63"/>
      <c r="E923" s="64"/>
      <c r="F923" s="66"/>
      <c r="G923" s="100" t="s">
        <v>12928</v>
      </c>
      <c r="H923" s="63"/>
      <c r="I923" s="67"/>
      <c r="J923" s="68"/>
      <c r="K923" s="68"/>
      <c r="L923" s="67" t="s">
        <v>17086</v>
      </c>
      <c r="M923" s="71"/>
      <c r="N923" s="72">
        <v>4857.794921875</v>
      </c>
      <c r="O923" s="72">
        <v>7170.00146484375</v>
      </c>
      <c r="P923" s="73"/>
      <c r="Q923" s="74"/>
      <c r="R923" s="74"/>
      <c r="S923" s="84"/>
      <c r="T923" s="84"/>
      <c r="U923" s="84"/>
      <c r="V923" s="84"/>
      <c r="W923" s="50"/>
      <c r="X923" s="50"/>
      <c r="Y923" s="50"/>
      <c r="Z923" s="50"/>
      <c r="AA923" s="49"/>
      <c r="AB923" s="69">
        <v>923</v>
      </c>
      <c r="AC92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23" s="70"/>
      <c r="AE923" s="76">
        <v>1235</v>
      </c>
      <c r="AF923" s="76">
        <v>130</v>
      </c>
      <c r="AG923" s="76">
        <v>8566</v>
      </c>
      <c r="AH923" s="76">
        <v>10513</v>
      </c>
      <c r="AI923" s="76"/>
      <c r="AJ923" s="76" t="s">
        <v>9334</v>
      </c>
      <c r="AK923" s="76"/>
      <c r="AL923" s="82" t="s">
        <v>11665</v>
      </c>
      <c r="AM923" s="76"/>
      <c r="AN923" s="78">
        <v>44444.990983796299</v>
      </c>
      <c r="AO923" s="76" t="s">
        <v>14075</v>
      </c>
      <c r="AP923" s="82" t="s">
        <v>14996</v>
      </c>
      <c r="AQ923" s="76" t="s">
        <v>66</v>
      </c>
      <c r="AR923" s="2"/>
      <c r="AS923" s="3"/>
      <c r="AT923" s="3"/>
      <c r="AU923" s="3"/>
      <c r="AV923" s="3"/>
    </row>
    <row r="924" spans="1:48" ht="41.45" customHeight="1" x14ac:dyDescent="0.25">
      <c r="A924" s="62" t="s">
        <v>785</v>
      </c>
      <c r="C924" s="63"/>
      <c r="D924" s="63"/>
      <c r="E924" s="64"/>
      <c r="F924" s="66"/>
      <c r="G924" s="100" t="s">
        <v>12929</v>
      </c>
      <c r="H924" s="63"/>
      <c r="I924" s="67"/>
      <c r="J924" s="68"/>
      <c r="K924" s="68"/>
      <c r="L924" s="67" t="s">
        <v>17087</v>
      </c>
      <c r="M924" s="71"/>
      <c r="N924" s="72">
        <v>2214.0322265625</v>
      </c>
      <c r="O924" s="72">
        <v>3550.730712890625</v>
      </c>
      <c r="P924" s="73"/>
      <c r="Q924" s="74"/>
      <c r="R924" s="74"/>
      <c r="S924" s="84"/>
      <c r="T924" s="84"/>
      <c r="U924" s="84"/>
      <c r="V924" s="84"/>
      <c r="W924" s="50"/>
      <c r="X924" s="50"/>
      <c r="Y924" s="50"/>
      <c r="Z924" s="50"/>
      <c r="AA924" s="49"/>
      <c r="AB924" s="69">
        <v>924</v>
      </c>
      <c r="AC92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24" s="70"/>
      <c r="AE924" s="76">
        <v>702</v>
      </c>
      <c r="AF924" s="76">
        <v>96</v>
      </c>
      <c r="AG924" s="76">
        <v>1579</v>
      </c>
      <c r="AH924" s="76">
        <v>634</v>
      </c>
      <c r="AI924" s="76"/>
      <c r="AJ924" s="76" t="s">
        <v>9335</v>
      </c>
      <c r="AK924" s="76"/>
      <c r="AL924" s="76"/>
      <c r="AM924" s="76"/>
      <c r="AN924" s="78">
        <v>44524.215266203704</v>
      </c>
      <c r="AO924" s="76" t="s">
        <v>14075</v>
      </c>
      <c r="AP924" s="82" t="s">
        <v>14997</v>
      </c>
      <c r="AQ924" s="76" t="s">
        <v>66</v>
      </c>
      <c r="AR924" s="2"/>
      <c r="AS924" s="3"/>
      <c r="AT924" s="3"/>
      <c r="AU924" s="3"/>
      <c r="AV924" s="3"/>
    </row>
    <row r="925" spans="1:48" ht="41.45" customHeight="1" x14ac:dyDescent="0.25">
      <c r="A925" s="62" t="s">
        <v>786</v>
      </c>
      <c r="C925" s="63"/>
      <c r="D925" s="63"/>
      <c r="E925" s="64"/>
      <c r="F925" s="66"/>
      <c r="G925" s="100" t="s">
        <v>12930</v>
      </c>
      <c r="H925" s="63"/>
      <c r="I925" s="67"/>
      <c r="J925" s="68"/>
      <c r="K925" s="68"/>
      <c r="L925" s="67" t="s">
        <v>17088</v>
      </c>
      <c r="M925" s="71"/>
      <c r="N925" s="72">
        <v>2811.070068359375</v>
      </c>
      <c r="O925" s="72">
        <v>7461.3056640625</v>
      </c>
      <c r="P925" s="73"/>
      <c r="Q925" s="74"/>
      <c r="R925" s="74"/>
      <c r="S925" s="84"/>
      <c r="T925" s="84"/>
      <c r="U925" s="84"/>
      <c r="V925" s="84"/>
      <c r="W925" s="50"/>
      <c r="X925" s="50"/>
      <c r="Y925" s="50"/>
      <c r="Z925" s="50"/>
      <c r="AA925" s="49"/>
      <c r="AB925" s="69">
        <v>925</v>
      </c>
      <c r="AC92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25" s="70"/>
      <c r="AE925" s="76">
        <v>425</v>
      </c>
      <c r="AF925" s="76">
        <v>246</v>
      </c>
      <c r="AG925" s="76">
        <v>2137</v>
      </c>
      <c r="AH925" s="76">
        <v>515</v>
      </c>
      <c r="AI925" s="76"/>
      <c r="AJ925" s="76" t="s">
        <v>9336</v>
      </c>
      <c r="AK925" s="76"/>
      <c r="AL925" s="76"/>
      <c r="AM925" s="76"/>
      <c r="AN925" s="78">
        <v>44284.446516203701</v>
      </c>
      <c r="AO925" s="76" t="s">
        <v>14075</v>
      </c>
      <c r="AP925" s="82" t="s">
        <v>14998</v>
      </c>
      <c r="AQ925" s="76" t="s">
        <v>66</v>
      </c>
      <c r="AR925" s="2"/>
      <c r="AS925" s="3"/>
      <c r="AT925" s="3"/>
      <c r="AU925" s="3"/>
      <c r="AV925" s="3"/>
    </row>
    <row r="926" spans="1:48" ht="41.45" customHeight="1" x14ac:dyDescent="0.25">
      <c r="A926" s="62" t="s">
        <v>787</v>
      </c>
      <c r="C926" s="63"/>
      <c r="D926" s="63"/>
      <c r="E926" s="64"/>
      <c r="F926" s="66"/>
      <c r="G926" s="100" t="s">
        <v>12931</v>
      </c>
      <c r="H926" s="63"/>
      <c r="I926" s="67"/>
      <c r="J926" s="68"/>
      <c r="K926" s="68"/>
      <c r="L926" s="67" t="s">
        <v>17089</v>
      </c>
      <c r="M926" s="71"/>
      <c r="N926" s="72">
        <v>2758.71142578125</v>
      </c>
      <c r="O926" s="72">
        <v>7031.01416015625</v>
      </c>
      <c r="P926" s="73"/>
      <c r="Q926" s="74"/>
      <c r="R926" s="74"/>
      <c r="S926" s="84"/>
      <c r="T926" s="84"/>
      <c r="U926" s="84"/>
      <c r="V926" s="84"/>
      <c r="W926" s="50"/>
      <c r="X926" s="50"/>
      <c r="Y926" s="50"/>
      <c r="Z926" s="50"/>
      <c r="AA926" s="49"/>
      <c r="AB926" s="69">
        <v>926</v>
      </c>
      <c r="AC92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26" s="70"/>
      <c r="AE926" s="76">
        <v>2871</v>
      </c>
      <c r="AF926" s="76">
        <v>20</v>
      </c>
      <c r="AG926" s="76">
        <v>14198</v>
      </c>
      <c r="AH926" s="76">
        <v>3241</v>
      </c>
      <c r="AI926" s="76"/>
      <c r="AJ926" s="76" t="s">
        <v>9337</v>
      </c>
      <c r="AK926" s="76" t="s">
        <v>10827</v>
      </c>
      <c r="AL926" s="76"/>
      <c r="AM926" s="76"/>
      <c r="AN926" s="78">
        <v>41557.575046296297</v>
      </c>
      <c r="AO926" s="76" t="s">
        <v>14075</v>
      </c>
      <c r="AP926" s="82" t="s">
        <v>14999</v>
      </c>
      <c r="AQ926" s="76" t="s">
        <v>66</v>
      </c>
      <c r="AR926" s="2"/>
      <c r="AS926" s="3"/>
      <c r="AT926" s="3"/>
      <c r="AU926" s="3"/>
      <c r="AV926" s="3"/>
    </row>
    <row r="927" spans="1:48" ht="41.45" customHeight="1" x14ac:dyDescent="0.25">
      <c r="A927" s="62" t="s">
        <v>788</v>
      </c>
      <c r="C927" s="63"/>
      <c r="D927" s="63"/>
      <c r="E927" s="64"/>
      <c r="F927" s="66"/>
      <c r="G927" s="100" t="s">
        <v>12932</v>
      </c>
      <c r="H927" s="63"/>
      <c r="I927" s="67"/>
      <c r="J927" s="68"/>
      <c r="K927" s="68"/>
      <c r="L927" s="67" t="s">
        <v>17090</v>
      </c>
      <c r="M927" s="71"/>
      <c r="N927" s="72">
        <v>7220.7255859375</v>
      </c>
      <c r="O927" s="72">
        <v>3875.843017578125</v>
      </c>
      <c r="P927" s="73"/>
      <c r="Q927" s="74"/>
      <c r="R927" s="74"/>
      <c r="S927" s="84"/>
      <c r="T927" s="84"/>
      <c r="U927" s="84"/>
      <c r="V927" s="84"/>
      <c r="W927" s="50"/>
      <c r="X927" s="50"/>
      <c r="Y927" s="50"/>
      <c r="Z927" s="50"/>
      <c r="AA927" s="49"/>
      <c r="AB927" s="69">
        <v>927</v>
      </c>
      <c r="AC92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27" s="70"/>
      <c r="AE927" s="76">
        <v>4183</v>
      </c>
      <c r="AF927" s="76">
        <v>1054</v>
      </c>
      <c r="AG927" s="76">
        <v>40260</v>
      </c>
      <c r="AH927" s="76">
        <v>24022</v>
      </c>
      <c r="AI927" s="76"/>
      <c r="AJ927" s="76" t="s">
        <v>9338</v>
      </c>
      <c r="AK927" s="76" t="s">
        <v>10828</v>
      </c>
      <c r="AL927" s="76"/>
      <c r="AM927" s="76"/>
      <c r="AN927" s="78">
        <v>44410.594097222223</v>
      </c>
      <c r="AO927" s="76" t="s">
        <v>14075</v>
      </c>
      <c r="AP927" s="82" t="s">
        <v>15000</v>
      </c>
      <c r="AQ927" s="76" t="s">
        <v>66</v>
      </c>
      <c r="AR927" s="2"/>
      <c r="AS927" s="3"/>
      <c r="AT927" s="3"/>
      <c r="AU927" s="3"/>
      <c r="AV927" s="3"/>
    </row>
    <row r="928" spans="1:48" ht="41.45" customHeight="1" x14ac:dyDescent="0.25">
      <c r="A928" s="62" t="s">
        <v>789</v>
      </c>
      <c r="C928" s="63"/>
      <c r="D928" s="63"/>
      <c r="E928" s="64"/>
      <c r="F928" s="66"/>
      <c r="G928" s="100" t="s">
        <v>12933</v>
      </c>
      <c r="H928" s="63"/>
      <c r="I928" s="67"/>
      <c r="J928" s="68"/>
      <c r="K928" s="68"/>
      <c r="L928" s="67" t="s">
        <v>17091</v>
      </c>
      <c r="M928" s="71"/>
      <c r="N928" s="72">
        <v>5798.86962890625</v>
      </c>
      <c r="O928" s="72">
        <v>2035.2515869140625</v>
      </c>
      <c r="P928" s="73"/>
      <c r="Q928" s="74"/>
      <c r="R928" s="74"/>
      <c r="S928" s="84"/>
      <c r="T928" s="84"/>
      <c r="U928" s="84"/>
      <c r="V928" s="84"/>
      <c r="W928" s="50"/>
      <c r="X928" s="50"/>
      <c r="Y928" s="50"/>
      <c r="Z928" s="50"/>
      <c r="AA928" s="49"/>
      <c r="AB928" s="69">
        <v>928</v>
      </c>
      <c r="AC92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28" s="70"/>
      <c r="AE928" s="76">
        <v>1813</v>
      </c>
      <c r="AF928" s="76">
        <v>351</v>
      </c>
      <c r="AG928" s="76">
        <v>8114</v>
      </c>
      <c r="AH928" s="76">
        <v>9634</v>
      </c>
      <c r="AI928" s="76"/>
      <c r="AJ928" s="76" t="s">
        <v>9339</v>
      </c>
      <c r="AK928" s="76" t="s">
        <v>10829</v>
      </c>
      <c r="AL928" s="76"/>
      <c r="AM928" s="76"/>
      <c r="AN928" s="78">
        <v>44270.948171296295</v>
      </c>
      <c r="AO928" s="76" t="s">
        <v>14075</v>
      </c>
      <c r="AP928" s="82" t="s">
        <v>15001</v>
      </c>
      <c r="AQ928" s="76" t="s">
        <v>66</v>
      </c>
      <c r="AR928" s="2"/>
      <c r="AS928" s="3"/>
      <c r="AT928" s="3"/>
      <c r="AU928" s="3"/>
      <c r="AV928" s="3"/>
    </row>
    <row r="929" spans="1:48" ht="41.45" customHeight="1" x14ac:dyDescent="0.25">
      <c r="A929" s="62" t="s">
        <v>790</v>
      </c>
      <c r="C929" s="63"/>
      <c r="D929" s="63"/>
      <c r="E929" s="64"/>
      <c r="F929" s="66"/>
      <c r="G929" s="100" t="s">
        <v>12934</v>
      </c>
      <c r="H929" s="63"/>
      <c r="I929" s="67"/>
      <c r="J929" s="68"/>
      <c r="K929" s="68"/>
      <c r="L929" s="67" t="s">
        <v>17092</v>
      </c>
      <c r="M929" s="71"/>
      <c r="N929" s="72">
        <v>1516.3341064453125</v>
      </c>
      <c r="O929" s="72">
        <v>6834.55810546875</v>
      </c>
      <c r="P929" s="73"/>
      <c r="Q929" s="74"/>
      <c r="R929" s="74"/>
      <c r="S929" s="84"/>
      <c r="T929" s="84"/>
      <c r="U929" s="84"/>
      <c r="V929" s="84"/>
      <c r="W929" s="50"/>
      <c r="X929" s="50"/>
      <c r="Y929" s="50"/>
      <c r="Z929" s="50"/>
      <c r="AA929" s="49"/>
      <c r="AB929" s="69">
        <v>929</v>
      </c>
      <c r="AC92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29" s="70"/>
      <c r="AE929" s="76">
        <v>415</v>
      </c>
      <c r="AF929" s="76">
        <v>886</v>
      </c>
      <c r="AG929" s="76">
        <v>16483</v>
      </c>
      <c r="AH929" s="76">
        <v>41313</v>
      </c>
      <c r="AI929" s="76"/>
      <c r="AJ929" s="76" t="s">
        <v>9340</v>
      </c>
      <c r="AK929" s="76" t="s">
        <v>10830</v>
      </c>
      <c r="AL929" s="76"/>
      <c r="AM929" s="76"/>
      <c r="AN929" s="78">
        <v>43963.684953703705</v>
      </c>
      <c r="AO929" s="76" t="s">
        <v>14075</v>
      </c>
      <c r="AP929" s="82" t="s">
        <v>15002</v>
      </c>
      <c r="AQ929" s="76" t="s">
        <v>66</v>
      </c>
      <c r="AR929" s="2"/>
      <c r="AS929" s="3"/>
      <c r="AT929" s="3"/>
      <c r="AU929" s="3"/>
      <c r="AV929" s="3"/>
    </row>
    <row r="930" spans="1:48" ht="41.45" customHeight="1" x14ac:dyDescent="0.25">
      <c r="A930" s="62" t="s">
        <v>791</v>
      </c>
      <c r="C930" s="63"/>
      <c r="D930" s="63"/>
      <c r="E930" s="64"/>
      <c r="F930" s="66"/>
      <c r="G930" s="100" t="s">
        <v>12935</v>
      </c>
      <c r="H930" s="63"/>
      <c r="I930" s="67"/>
      <c r="J930" s="68"/>
      <c r="K930" s="68"/>
      <c r="L930" s="67" t="s">
        <v>17093</v>
      </c>
      <c r="M930" s="71"/>
      <c r="N930" s="72">
        <v>3936.955322265625</v>
      </c>
      <c r="O930" s="72">
        <v>833.1951904296875</v>
      </c>
      <c r="P930" s="73"/>
      <c r="Q930" s="74"/>
      <c r="R930" s="74"/>
      <c r="S930" s="84"/>
      <c r="T930" s="84"/>
      <c r="U930" s="84"/>
      <c r="V930" s="84"/>
      <c r="W930" s="50"/>
      <c r="X930" s="50"/>
      <c r="Y930" s="50"/>
      <c r="Z930" s="50"/>
      <c r="AA930" s="49"/>
      <c r="AB930" s="69">
        <v>930</v>
      </c>
      <c r="AC93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30" s="70"/>
      <c r="AE930" s="76">
        <v>966</v>
      </c>
      <c r="AF930" s="76">
        <v>42</v>
      </c>
      <c r="AG930" s="76">
        <v>3113</v>
      </c>
      <c r="AH930" s="76">
        <v>717</v>
      </c>
      <c r="AI930" s="76"/>
      <c r="AJ930" s="76"/>
      <c r="AK930" s="76"/>
      <c r="AL930" s="76"/>
      <c r="AM930" s="76"/>
      <c r="AN930" s="78">
        <v>44487.317997685182</v>
      </c>
      <c r="AO930" s="76" t="s">
        <v>14075</v>
      </c>
      <c r="AP930" s="82" t="s">
        <v>15003</v>
      </c>
      <c r="AQ930" s="76" t="s">
        <v>66</v>
      </c>
      <c r="AR930" s="2"/>
      <c r="AS930" s="3"/>
      <c r="AT930" s="3"/>
      <c r="AU930" s="3"/>
      <c r="AV930" s="3"/>
    </row>
    <row r="931" spans="1:48" ht="41.45" customHeight="1" x14ac:dyDescent="0.25">
      <c r="A931" s="62" t="s">
        <v>792</v>
      </c>
      <c r="C931" s="63"/>
      <c r="D931" s="63"/>
      <c r="E931" s="64"/>
      <c r="F931" s="66"/>
      <c r="G931" s="100" t="s">
        <v>12936</v>
      </c>
      <c r="H931" s="63"/>
      <c r="I931" s="67"/>
      <c r="J931" s="68"/>
      <c r="K931" s="68"/>
      <c r="L931" s="67" t="s">
        <v>17094</v>
      </c>
      <c r="M931" s="71"/>
      <c r="N931" s="72">
        <v>2231.681640625</v>
      </c>
      <c r="O931" s="72">
        <v>2059.53955078125</v>
      </c>
      <c r="P931" s="73"/>
      <c r="Q931" s="74"/>
      <c r="R931" s="74"/>
      <c r="S931" s="84"/>
      <c r="T931" s="84"/>
      <c r="U931" s="84"/>
      <c r="V931" s="84"/>
      <c r="W931" s="50"/>
      <c r="X931" s="50"/>
      <c r="Y931" s="50"/>
      <c r="Z931" s="50"/>
      <c r="AA931" s="49"/>
      <c r="AB931" s="69">
        <v>931</v>
      </c>
      <c r="AC93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31" s="70"/>
      <c r="AE931" s="76">
        <v>482</v>
      </c>
      <c r="AF931" s="76">
        <v>32</v>
      </c>
      <c r="AG931" s="76">
        <v>1389</v>
      </c>
      <c r="AH931" s="76">
        <v>2649</v>
      </c>
      <c r="AI931" s="76"/>
      <c r="AJ931" s="76" t="s">
        <v>9341</v>
      </c>
      <c r="AK931" s="76"/>
      <c r="AL931" s="76"/>
      <c r="AM931" s="76"/>
      <c r="AN931" s="78">
        <v>44493.125416666669</v>
      </c>
      <c r="AO931" s="76" t="s">
        <v>14075</v>
      </c>
      <c r="AP931" s="82" t="s">
        <v>15004</v>
      </c>
      <c r="AQ931" s="76" t="s">
        <v>66</v>
      </c>
      <c r="AR931" s="2"/>
      <c r="AS931" s="3"/>
      <c r="AT931" s="3"/>
      <c r="AU931" s="3"/>
      <c r="AV931" s="3"/>
    </row>
    <row r="932" spans="1:48" ht="41.45" customHeight="1" x14ac:dyDescent="0.25">
      <c r="A932" s="62" t="s">
        <v>793</v>
      </c>
      <c r="C932" s="63"/>
      <c r="D932" s="63"/>
      <c r="E932" s="64"/>
      <c r="F932" s="66"/>
      <c r="G932" s="100" t="s">
        <v>12937</v>
      </c>
      <c r="H932" s="63"/>
      <c r="I932" s="67"/>
      <c r="J932" s="68"/>
      <c r="K932" s="68"/>
      <c r="L932" s="67" t="s">
        <v>17095</v>
      </c>
      <c r="M932" s="71"/>
      <c r="N932" s="72">
        <v>565.2672119140625</v>
      </c>
      <c r="O932" s="72">
        <v>2593.896728515625</v>
      </c>
      <c r="P932" s="73"/>
      <c r="Q932" s="74"/>
      <c r="R932" s="74"/>
      <c r="S932" s="84"/>
      <c r="T932" s="84"/>
      <c r="U932" s="84"/>
      <c r="V932" s="84"/>
      <c r="W932" s="50"/>
      <c r="X932" s="50"/>
      <c r="Y932" s="50"/>
      <c r="Z932" s="50"/>
      <c r="AA932" s="49"/>
      <c r="AB932" s="69">
        <v>932</v>
      </c>
      <c r="AC93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32" s="70"/>
      <c r="AE932" s="76">
        <v>1414</v>
      </c>
      <c r="AF932" s="76">
        <v>145</v>
      </c>
      <c r="AG932" s="76">
        <v>9441</v>
      </c>
      <c r="AH932" s="76">
        <v>25176</v>
      </c>
      <c r="AI932" s="76"/>
      <c r="AJ932" s="76" t="s">
        <v>9342</v>
      </c>
      <c r="AK932" s="76"/>
      <c r="AL932" s="76"/>
      <c r="AM932" s="76"/>
      <c r="AN932" s="78">
        <v>44445.546041666668</v>
      </c>
      <c r="AO932" s="76" t="s">
        <v>14075</v>
      </c>
      <c r="AP932" s="82" t="s">
        <v>15005</v>
      </c>
      <c r="AQ932" s="76" t="s">
        <v>66</v>
      </c>
      <c r="AR932" s="2"/>
      <c r="AS932" s="3"/>
      <c r="AT932" s="3"/>
      <c r="AU932" s="3"/>
      <c r="AV932" s="3"/>
    </row>
    <row r="933" spans="1:48" ht="41.45" customHeight="1" x14ac:dyDescent="0.25">
      <c r="A933" s="62" t="s">
        <v>794</v>
      </c>
      <c r="C933" s="63"/>
      <c r="D933" s="63"/>
      <c r="E933" s="64"/>
      <c r="F933" s="66"/>
      <c r="G933" s="100" t="s">
        <v>12938</v>
      </c>
      <c r="H933" s="63"/>
      <c r="I933" s="67"/>
      <c r="J933" s="68"/>
      <c r="K933" s="68"/>
      <c r="L933" s="67" t="s">
        <v>17096</v>
      </c>
      <c r="M933" s="71"/>
      <c r="N933" s="72">
        <v>646.40765380859375</v>
      </c>
      <c r="O933" s="72">
        <v>2070.78076171875</v>
      </c>
      <c r="P933" s="73"/>
      <c r="Q933" s="74"/>
      <c r="R933" s="74"/>
      <c r="S933" s="84"/>
      <c r="T933" s="84"/>
      <c r="U933" s="84"/>
      <c r="V933" s="84"/>
      <c r="W933" s="50"/>
      <c r="X933" s="50"/>
      <c r="Y933" s="50"/>
      <c r="Z933" s="50"/>
      <c r="AA933" s="49"/>
      <c r="AB933" s="69">
        <v>933</v>
      </c>
      <c r="AC93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33" s="70"/>
      <c r="AE933" s="76">
        <v>1624</v>
      </c>
      <c r="AF933" s="76">
        <v>121</v>
      </c>
      <c r="AG933" s="76">
        <v>10605</v>
      </c>
      <c r="AH933" s="76">
        <v>8400</v>
      </c>
      <c r="AI933" s="76"/>
      <c r="AJ933" s="76" t="s">
        <v>9343</v>
      </c>
      <c r="AK933" s="76"/>
      <c r="AL933" s="76"/>
      <c r="AM933" s="76"/>
      <c r="AN933" s="78">
        <v>44297.504826388889</v>
      </c>
      <c r="AO933" s="76" t="s">
        <v>14075</v>
      </c>
      <c r="AP933" s="82" t="s">
        <v>15006</v>
      </c>
      <c r="AQ933" s="76" t="s">
        <v>66</v>
      </c>
      <c r="AR933" s="2"/>
      <c r="AS933" s="3"/>
      <c r="AT933" s="3"/>
      <c r="AU933" s="3"/>
      <c r="AV933" s="3"/>
    </row>
    <row r="934" spans="1:48" ht="41.45" customHeight="1" x14ac:dyDescent="0.25">
      <c r="A934" s="62" t="s">
        <v>795</v>
      </c>
      <c r="C934" s="63"/>
      <c r="D934" s="63"/>
      <c r="E934" s="64"/>
      <c r="F934" s="66"/>
      <c r="G934" s="100" t="s">
        <v>12939</v>
      </c>
      <c r="H934" s="63"/>
      <c r="I934" s="67"/>
      <c r="J934" s="68"/>
      <c r="K934" s="68"/>
      <c r="L934" s="67" t="s">
        <v>17097</v>
      </c>
      <c r="M934" s="71"/>
      <c r="N934" s="72">
        <v>7939.953125</v>
      </c>
      <c r="O934" s="72">
        <v>3764.78564453125</v>
      </c>
      <c r="P934" s="73"/>
      <c r="Q934" s="74"/>
      <c r="R934" s="74"/>
      <c r="S934" s="84"/>
      <c r="T934" s="84"/>
      <c r="U934" s="84"/>
      <c r="V934" s="84"/>
      <c r="W934" s="50"/>
      <c r="X934" s="50"/>
      <c r="Y934" s="50"/>
      <c r="Z934" s="50"/>
      <c r="AA934" s="49"/>
      <c r="AB934" s="69">
        <v>934</v>
      </c>
      <c r="AC93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34" s="70"/>
      <c r="AE934" s="76">
        <v>2112</v>
      </c>
      <c r="AF934" s="76">
        <v>713</v>
      </c>
      <c r="AG934" s="76">
        <v>14782</v>
      </c>
      <c r="AH934" s="76">
        <v>14210</v>
      </c>
      <c r="AI934" s="76"/>
      <c r="AJ934" s="76" t="s">
        <v>9344</v>
      </c>
      <c r="AK934" s="76"/>
      <c r="AL934" s="82" t="s">
        <v>11666</v>
      </c>
      <c r="AM934" s="76"/>
      <c r="AN934" s="78">
        <v>44009.090185185189</v>
      </c>
      <c r="AO934" s="76" t="s">
        <v>14075</v>
      </c>
      <c r="AP934" s="82" t="s">
        <v>15007</v>
      </c>
      <c r="AQ934" s="76" t="s">
        <v>66</v>
      </c>
      <c r="AR934" s="2"/>
      <c r="AS934" s="3"/>
      <c r="AT934" s="3"/>
      <c r="AU934" s="3"/>
      <c r="AV934" s="3"/>
    </row>
    <row r="935" spans="1:48" ht="41.45" customHeight="1" x14ac:dyDescent="0.25">
      <c r="A935" s="62" t="s">
        <v>796</v>
      </c>
      <c r="C935" s="63"/>
      <c r="D935" s="63"/>
      <c r="E935" s="64"/>
      <c r="F935" s="66"/>
      <c r="G935" s="100" t="s">
        <v>12940</v>
      </c>
      <c r="H935" s="63"/>
      <c r="I935" s="67"/>
      <c r="J935" s="68"/>
      <c r="K935" s="68"/>
      <c r="L935" s="67" t="s">
        <v>17098</v>
      </c>
      <c r="M935" s="71"/>
      <c r="N935" s="72">
        <v>3566.79345703125</v>
      </c>
      <c r="O935" s="72">
        <v>505.21963500976563</v>
      </c>
      <c r="P935" s="73"/>
      <c r="Q935" s="74"/>
      <c r="R935" s="74"/>
      <c r="S935" s="84"/>
      <c r="T935" s="84"/>
      <c r="U935" s="84"/>
      <c r="V935" s="84"/>
      <c r="W935" s="50"/>
      <c r="X935" s="50"/>
      <c r="Y935" s="50"/>
      <c r="Z935" s="50"/>
      <c r="AA935" s="49"/>
      <c r="AB935" s="69">
        <v>935</v>
      </c>
      <c r="AC93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35" s="70"/>
      <c r="AE935" s="76">
        <v>460</v>
      </c>
      <c r="AF935" s="76">
        <v>37</v>
      </c>
      <c r="AG935" s="76">
        <v>1176</v>
      </c>
      <c r="AH935" s="76">
        <v>381</v>
      </c>
      <c r="AI935" s="76"/>
      <c r="AJ935" s="76" t="s">
        <v>9345</v>
      </c>
      <c r="AK935" s="76"/>
      <c r="AL935" s="76"/>
      <c r="AM935" s="76"/>
      <c r="AN935" s="78">
        <v>42829.349664351852</v>
      </c>
      <c r="AO935" s="76" t="s">
        <v>14075</v>
      </c>
      <c r="AP935" s="82" t="s">
        <v>15008</v>
      </c>
      <c r="AQ935" s="76" t="s">
        <v>66</v>
      </c>
      <c r="AR935" s="2"/>
      <c r="AS935" s="3"/>
      <c r="AT935" s="3"/>
      <c r="AU935" s="3"/>
      <c r="AV935" s="3"/>
    </row>
    <row r="936" spans="1:48" ht="41.45" customHeight="1" x14ac:dyDescent="0.25">
      <c r="A936" s="62" t="s">
        <v>797</v>
      </c>
      <c r="C936" s="63"/>
      <c r="D936" s="63"/>
      <c r="E936" s="64"/>
      <c r="F936" s="66"/>
      <c r="G936" s="100" t="s">
        <v>12941</v>
      </c>
      <c r="H936" s="63"/>
      <c r="I936" s="67"/>
      <c r="J936" s="68"/>
      <c r="K936" s="68"/>
      <c r="L936" s="67" t="s">
        <v>17099</v>
      </c>
      <c r="M936" s="71"/>
      <c r="N936" s="72">
        <v>4291.80029296875</v>
      </c>
      <c r="O936" s="72">
        <v>1763.8492431640625</v>
      </c>
      <c r="P936" s="73"/>
      <c r="Q936" s="74"/>
      <c r="R936" s="74"/>
      <c r="S936" s="84"/>
      <c r="T936" s="84"/>
      <c r="U936" s="84"/>
      <c r="V936" s="84"/>
      <c r="W936" s="50"/>
      <c r="X936" s="50"/>
      <c r="Y936" s="50"/>
      <c r="Z936" s="50"/>
      <c r="AA936" s="49"/>
      <c r="AB936" s="69">
        <v>936</v>
      </c>
      <c r="AC93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36" s="70"/>
      <c r="AE936" s="76">
        <v>2164</v>
      </c>
      <c r="AF936" s="76">
        <v>95</v>
      </c>
      <c r="AG936" s="76">
        <v>15818</v>
      </c>
      <c r="AH936" s="76">
        <v>7897</v>
      </c>
      <c r="AI936" s="76"/>
      <c r="AJ936" s="76" t="s">
        <v>9346</v>
      </c>
      <c r="AK936" s="76" t="s">
        <v>10831</v>
      </c>
      <c r="AL936" s="76"/>
      <c r="AM936" s="76"/>
      <c r="AN936" s="78">
        <v>44495.59474537037</v>
      </c>
      <c r="AO936" s="76" t="s">
        <v>14075</v>
      </c>
      <c r="AP936" s="82" t="s">
        <v>15009</v>
      </c>
      <c r="AQ936" s="76" t="s">
        <v>66</v>
      </c>
      <c r="AR936" s="2"/>
      <c r="AS936" s="3"/>
      <c r="AT936" s="3"/>
      <c r="AU936" s="3"/>
      <c r="AV936" s="3"/>
    </row>
    <row r="937" spans="1:48" ht="41.45" customHeight="1" x14ac:dyDescent="0.25">
      <c r="A937" s="62" t="s">
        <v>798</v>
      </c>
      <c r="C937" s="63"/>
      <c r="D937" s="63"/>
      <c r="E937" s="64"/>
      <c r="F937" s="66"/>
      <c r="G937" s="100" t="s">
        <v>12942</v>
      </c>
      <c r="H937" s="63"/>
      <c r="I937" s="67"/>
      <c r="J937" s="68"/>
      <c r="K937" s="68"/>
      <c r="L937" s="67" t="s">
        <v>17100</v>
      </c>
      <c r="M937" s="71"/>
      <c r="N937" s="72">
        <v>4005.842041015625</v>
      </c>
      <c r="O937" s="72">
        <v>1573.4400634765625</v>
      </c>
      <c r="P937" s="73"/>
      <c r="Q937" s="74"/>
      <c r="R937" s="74"/>
      <c r="S937" s="84"/>
      <c r="T937" s="84"/>
      <c r="U937" s="84"/>
      <c r="V937" s="84"/>
      <c r="W937" s="50"/>
      <c r="X937" s="50"/>
      <c r="Y937" s="50"/>
      <c r="Z937" s="50"/>
      <c r="AA937" s="49"/>
      <c r="AB937" s="69">
        <v>937</v>
      </c>
      <c r="AC93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37" s="70"/>
      <c r="AE937" s="76">
        <v>1371</v>
      </c>
      <c r="AF937" s="76">
        <v>1404</v>
      </c>
      <c r="AG937" s="76">
        <v>6001</v>
      </c>
      <c r="AH937" s="76">
        <v>4155</v>
      </c>
      <c r="AI937" s="76"/>
      <c r="AJ937" s="76" t="s">
        <v>9347</v>
      </c>
      <c r="AK937" s="76"/>
      <c r="AL937" s="82" t="s">
        <v>11667</v>
      </c>
      <c r="AM937" s="76"/>
      <c r="AN937" s="78">
        <v>44455.447025462963</v>
      </c>
      <c r="AO937" s="76" t="s">
        <v>14075</v>
      </c>
      <c r="AP937" s="82" t="s">
        <v>15010</v>
      </c>
      <c r="AQ937" s="76" t="s">
        <v>66</v>
      </c>
      <c r="AR937" s="2"/>
      <c r="AS937" s="3"/>
      <c r="AT937" s="3"/>
      <c r="AU937" s="3"/>
      <c r="AV937" s="3"/>
    </row>
    <row r="938" spans="1:48" ht="41.45" customHeight="1" x14ac:dyDescent="0.25">
      <c r="A938" s="62" t="s">
        <v>1969</v>
      </c>
      <c r="C938" s="63"/>
      <c r="D938" s="63"/>
      <c r="E938" s="64"/>
      <c r="F938" s="66"/>
      <c r="G938" s="100" t="s">
        <v>12943</v>
      </c>
      <c r="H938" s="63"/>
      <c r="I938" s="67"/>
      <c r="J938" s="68"/>
      <c r="K938" s="68"/>
      <c r="L938" s="67" t="s">
        <v>17101</v>
      </c>
      <c r="M938" s="71"/>
      <c r="N938" s="72">
        <v>3510.387939453125</v>
      </c>
      <c r="O938" s="72">
        <v>4761.81201171875</v>
      </c>
      <c r="P938" s="73"/>
      <c r="Q938" s="74"/>
      <c r="R938" s="74"/>
      <c r="S938" s="84"/>
      <c r="T938" s="84"/>
      <c r="U938" s="84"/>
      <c r="V938" s="84"/>
      <c r="W938" s="50"/>
      <c r="X938" s="50"/>
      <c r="Y938" s="50"/>
      <c r="Z938" s="50"/>
      <c r="AA938" s="49"/>
      <c r="AB938" s="69">
        <v>938</v>
      </c>
      <c r="AC93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38" s="70"/>
      <c r="AE938" s="76">
        <v>8010</v>
      </c>
      <c r="AF938" s="76">
        <v>13486</v>
      </c>
      <c r="AG938" s="76">
        <v>27548</v>
      </c>
      <c r="AH938" s="76">
        <v>44766</v>
      </c>
      <c r="AI938" s="76"/>
      <c r="AJ938" s="76" t="s">
        <v>9348</v>
      </c>
      <c r="AK938" s="76"/>
      <c r="AL938" s="76"/>
      <c r="AM938" s="76"/>
      <c r="AN938" s="78">
        <v>44255.820243055554</v>
      </c>
      <c r="AO938" s="76" t="s">
        <v>14075</v>
      </c>
      <c r="AP938" s="82" t="s">
        <v>15011</v>
      </c>
      <c r="AQ938" s="76" t="s">
        <v>65</v>
      </c>
      <c r="AR938" s="2"/>
      <c r="AS938" s="3"/>
      <c r="AT938" s="3"/>
      <c r="AU938" s="3"/>
      <c r="AV938" s="3"/>
    </row>
    <row r="939" spans="1:48" ht="41.45" customHeight="1" x14ac:dyDescent="0.25">
      <c r="A939" s="62" t="s">
        <v>1970</v>
      </c>
      <c r="C939" s="63"/>
      <c r="D939" s="63"/>
      <c r="E939" s="64"/>
      <c r="F939" s="66"/>
      <c r="G939" s="100" t="s">
        <v>12944</v>
      </c>
      <c r="H939" s="63"/>
      <c r="I939" s="67"/>
      <c r="J939" s="68"/>
      <c r="K939" s="68"/>
      <c r="L939" s="67" t="s">
        <v>17102</v>
      </c>
      <c r="M939" s="71"/>
      <c r="N939" s="72">
        <v>6010.46142578125</v>
      </c>
      <c r="O939" s="72">
        <v>344.2132568359375</v>
      </c>
      <c r="P939" s="73"/>
      <c r="Q939" s="74"/>
      <c r="R939" s="74"/>
      <c r="S939" s="84"/>
      <c r="T939" s="84"/>
      <c r="U939" s="84"/>
      <c r="V939" s="84"/>
      <c r="W939" s="50"/>
      <c r="X939" s="50"/>
      <c r="Y939" s="50"/>
      <c r="Z939" s="50"/>
      <c r="AA939" s="49"/>
      <c r="AB939" s="69">
        <v>939</v>
      </c>
      <c r="AC93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39" s="70"/>
      <c r="AE939" s="76">
        <v>1019</v>
      </c>
      <c r="AF939" s="76">
        <v>1118</v>
      </c>
      <c r="AG939" s="76">
        <v>7666</v>
      </c>
      <c r="AH939" s="76">
        <v>10234</v>
      </c>
      <c r="AI939" s="76"/>
      <c r="AJ939" s="76" t="s">
        <v>9349</v>
      </c>
      <c r="AK939" s="76" t="s">
        <v>10832</v>
      </c>
      <c r="AL939" s="76"/>
      <c r="AM939" s="76"/>
      <c r="AN939" s="78">
        <v>44367.680636574078</v>
      </c>
      <c r="AO939" s="76" t="s">
        <v>14075</v>
      </c>
      <c r="AP939" s="82" t="s">
        <v>15012</v>
      </c>
      <c r="AQ939" s="76" t="s">
        <v>65</v>
      </c>
      <c r="AR939" s="2"/>
      <c r="AS939" s="3"/>
      <c r="AT939" s="3"/>
      <c r="AU939" s="3"/>
      <c r="AV939" s="3"/>
    </row>
    <row r="940" spans="1:48" ht="41.45" customHeight="1" x14ac:dyDescent="0.25">
      <c r="A940" s="62" t="s">
        <v>799</v>
      </c>
      <c r="C940" s="63"/>
      <c r="D940" s="63"/>
      <c r="E940" s="64"/>
      <c r="F940" s="66"/>
      <c r="G940" s="100" t="s">
        <v>12945</v>
      </c>
      <c r="H940" s="63"/>
      <c r="I940" s="67"/>
      <c r="J940" s="68"/>
      <c r="K940" s="68"/>
      <c r="L940" s="67" t="s">
        <v>17103</v>
      </c>
      <c r="M940" s="71"/>
      <c r="N940" s="72">
        <v>3433.764892578125</v>
      </c>
      <c r="O940" s="72">
        <v>1458.8079833984375</v>
      </c>
      <c r="P940" s="73"/>
      <c r="Q940" s="74"/>
      <c r="R940" s="74"/>
      <c r="S940" s="84"/>
      <c r="T940" s="84"/>
      <c r="U940" s="84"/>
      <c r="V940" s="84"/>
      <c r="W940" s="50"/>
      <c r="X940" s="50"/>
      <c r="Y940" s="50"/>
      <c r="Z940" s="50"/>
      <c r="AA940" s="49"/>
      <c r="AB940" s="69">
        <v>940</v>
      </c>
      <c r="AC94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40" s="70"/>
      <c r="AE940" s="76">
        <v>3681</v>
      </c>
      <c r="AF940" s="76">
        <v>1514</v>
      </c>
      <c r="AG940" s="76">
        <v>19867</v>
      </c>
      <c r="AH940" s="76">
        <v>1638</v>
      </c>
      <c r="AI940" s="76"/>
      <c r="AJ940" s="76"/>
      <c r="AK940" s="76"/>
      <c r="AL940" s="76"/>
      <c r="AM940" s="76"/>
      <c r="AN940" s="78">
        <v>44058.190381944441</v>
      </c>
      <c r="AO940" s="76" t="s">
        <v>14075</v>
      </c>
      <c r="AP940" s="82" t="s">
        <v>15013</v>
      </c>
      <c r="AQ940" s="76" t="s">
        <v>66</v>
      </c>
      <c r="AR940" s="2"/>
      <c r="AS940" s="3"/>
      <c r="AT940" s="3"/>
      <c r="AU940" s="3"/>
      <c r="AV940" s="3"/>
    </row>
    <row r="941" spans="1:48" ht="41.45" customHeight="1" x14ac:dyDescent="0.25">
      <c r="A941" s="62" t="s">
        <v>800</v>
      </c>
      <c r="C941" s="63"/>
      <c r="D941" s="63"/>
      <c r="E941" s="64"/>
      <c r="F941" s="66"/>
      <c r="G941" s="100" t="s">
        <v>12946</v>
      </c>
      <c r="H941" s="63"/>
      <c r="I941" s="67"/>
      <c r="J941" s="68"/>
      <c r="K941" s="68"/>
      <c r="L941" s="67" t="s">
        <v>17104</v>
      </c>
      <c r="M941" s="71"/>
      <c r="N941" s="72">
        <v>2336.16845703125</v>
      </c>
      <c r="O941" s="72">
        <v>7505.8271484375</v>
      </c>
      <c r="P941" s="73"/>
      <c r="Q941" s="74"/>
      <c r="R941" s="74"/>
      <c r="S941" s="84"/>
      <c r="T941" s="84"/>
      <c r="U941" s="84"/>
      <c r="V941" s="84"/>
      <c r="W941" s="50"/>
      <c r="X941" s="50"/>
      <c r="Y941" s="50"/>
      <c r="Z941" s="50"/>
      <c r="AA941" s="49"/>
      <c r="AB941" s="69">
        <v>941</v>
      </c>
      <c r="AC94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41" s="70"/>
      <c r="AE941" s="76">
        <v>323</v>
      </c>
      <c r="AF941" s="76">
        <v>24</v>
      </c>
      <c r="AG941" s="76">
        <v>1260</v>
      </c>
      <c r="AH941" s="76">
        <v>767</v>
      </c>
      <c r="AI941" s="76"/>
      <c r="AJ941" s="76"/>
      <c r="AK941" s="76"/>
      <c r="AL941" s="76"/>
      <c r="AM941" s="76"/>
      <c r="AN941" s="78">
        <v>44501.569965277777</v>
      </c>
      <c r="AO941" s="76" t="s">
        <v>14075</v>
      </c>
      <c r="AP941" s="82" t="s">
        <v>15014</v>
      </c>
      <c r="AQ941" s="76" t="s">
        <v>66</v>
      </c>
      <c r="AR941" s="2"/>
      <c r="AS941" s="3"/>
      <c r="AT941" s="3"/>
      <c r="AU941" s="3"/>
      <c r="AV941" s="3"/>
    </row>
    <row r="942" spans="1:48" ht="41.45" customHeight="1" x14ac:dyDescent="0.25">
      <c r="A942" s="62" t="s">
        <v>801</v>
      </c>
      <c r="C942" s="63"/>
      <c r="D942" s="63"/>
      <c r="E942" s="64"/>
      <c r="F942" s="66"/>
      <c r="G942" s="100" t="s">
        <v>12947</v>
      </c>
      <c r="H942" s="63"/>
      <c r="I942" s="67"/>
      <c r="J942" s="68"/>
      <c r="K942" s="68"/>
      <c r="L942" s="67" t="s">
        <v>17105</v>
      </c>
      <c r="M942" s="71"/>
      <c r="N942" s="72">
        <v>2952.387451171875</v>
      </c>
      <c r="O942" s="72">
        <v>7110.70751953125</v>
      </c>
      <c r="P942" s="73"/>
      <c r="Q942" s="74"/>
      <c r="R942" s="74"/>
      <c r="S942" s="84"/>
      <c r="T942" s="84"/>
      <c r="U942" s="84"/>
      <c r="V942" s="84"/>
      <c r="W942" s="50"/>
      <c r="X942" s="50"/>
      <c r="Y942" s="50"/>
      <c r="Z942" s="50"/>
      <c r="AA942" s="49"/>
      <c r="AB942" s="69">
        <v>942</v>
      </c>
      <c r="AC94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42" s="70"/>
      <c r="AE942" s="76">
        <v>596</v>
      </c>
      <c r="AF942" s="76">
        <v>49</v>
      </c>
      <c r="AG942" s="76">
        <v>2480</v>
      </c>
      <c r="AH942" s="76">
        <v>1750</v>
      </c>
      <c r="AI942" s="76"/>
      <c r="AJ942" s="76" t="s">
        <v>9350</v>
      </c>
      <c r="AK942" s="76"/>
      <c r="AL942" s="76"/>
      <c r="AM942" s="76"/>
      <c r="AN942" s="78">
        <v>44514.162175925929</v>
      </c>
      <c r="AO942" s="76" t="s">
        <v>14075</v>
      </c>
      <c r="AP942" s="82" t="s">
        <v>15015</v>
      </c>
      <c r="AQ942" s="76" t="s">
        <v>66</v>
      </c>
      <c r="AR942" s="2"/>
      <c r="AS942" s="3"/>
      <c r="AT942" s="3"/>
      <c r="AU942" s="3"/>
      <c r="AV942" s="3"/>
    </row>
    <row r="943" spans="1:48" ht="41.45" customHeight="1" x14ac:dyDescent="0.25">
      <c r="A943" s="62" t="s">
        <v>802</v>
      </c>
      <c r="C943" s="63"/>
      <c r="D943" s="63"/>
      <c r="E943" s="64"/>
      <c r="F943" s="66"/>
      <c r="G943" s="100" t="s">
        <v>12948</v>
      </c>
      <c r="H943" s="63"/>
      <c r="I943" s="67"/>
      <c r="J943" s="68"/>
      <c r="K943" s="68"/>
      <c r="L943" s="67" t="s">
        <v>17106</v>
      </c>
      <c r="M943" s="71"/>
      <c r="N943" s="72">
        <v>7711.0556640625</v>
      </c>
      <c r="O943" s="72">
        <v>3182.26123046875</v>
      </c>
      <c r="P943" s="73"/>
      <c r="Q943" s="74"/>
      <c r="R943" s="74"/>
      <c r="S943" s="84"/>
      <c r="T943" s="84"/>
      <c r="U943" s="84"/>
      <c r="V943" s="84"/>
      <c r="W943" s="50"/>
      <c r="X943" s="50"/>
      <c r="Y943" s="50"/>
      <c r="Z943" s="50"/>
      <c r="AA943" s="49"/>
      <c r="AB943" s="69">
        <v>943</v>
      </c>
      <c r="AC94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43" s="70"/>
      <c r="AE943" s="76">
        <v>2860</v>
      </c>
      <c r="AF943" s="76">
        <v>61</v>
      </c>
      <c r="AG943" s="76">
        <v>17819</v>
      </c>
      <c r="AH943" s="76">
        <v>3398</v>
      </c>
      <c r="AI943" s="76"/>
      <c r="AJ943" s="76" t="s">
        <v>9351</v>
      </c>
      <c r="AK943" s="76" t="s">
        <v>10833</v>
      </c>
      <c r="AL943" s="76"/>
      <c r="AM943" s="76"/>
      <c r="AN943" s="78">
        <v>44404.758101851854</v>
      </c>
      <c r="AO943" s="76" t="s">
        <v>14075</v>
      </c>
      <c r="AP943" s="82" t="s">
        <v>15016</v>
      </c>
      <c r="AQ943" s="76" t="s">
        <v>66</v>
      </c>
      <c r="AR943" s="2"/>
      <c r="AS943" s="3"/>
      <c r="AT943" s="3"/>
      <c r="AU943" s="3"/>
      <c r="AV943" s="3"/>
    </row>
    <row r="944" spans="1:48" ht="41.45" customHeight="1" x14ac:dyDescent="0.25">
      <c r="A944" s="62" t="s">
        <v>803</v>
      </c>
      <c r="C944" s="63"/>
      <c r="D944" s="63"/>
      <c r="E944" s="64"/>
      <c r="F944" s="66"/>
      <c r="G944" s="100" t="s">
        <v>12949</v>
      </c>
      <c r="H944" s="63"/>
      <c r="I944" s="67"/>
      <c r="J944" s="68"/>
      <c r="K944" s="68"/>
      <c r="L944" s="67" t="s">
        <v>17107</v>
      </c>
      <c r="M944" s="71"/>
      <c r="N944" s="72">
        <v>2075.9423828125</v>
      </c>
      <c r="O944" s="72">
        <v>5140.359375</v>
      </c>
      <c r="P944" s="73"/>
      <c r="Q944" s="74"/>
      <c r="R944" s="74"/>
      <c r="S944" s="84"/>
      <c r="T944" s="84"/>
      <c r="U944" s="84"/>
      <c r="V944" s="84"/>
      <c r="W944" s="50"/>
      <c r="X944" s="50"/>
      <c r="Y944" s="50"/>
      <c r="Z944" s="50"/>
      <c r="AA944" s="49"/>
      <c r="AB944" s="69">
        <v>944</v>
      </c>
      <c r="AC94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44" s="70"/>
      <c r="AE944" s="76">
        <v>4056</v>
      </c>
      <c r="AF944" s="76">
        <v>159</v>
      </c>
      <c r="AG944" s="76">
        <v>25322</v>
      </c>
      <c r="AH944" s="76">
        <v>9212</v>
      </c>
      <c r="AI944" s="76"/>
      <c r="AJ944" s="76" t="s">
        <v>9352</v>
      </c>
      <c r="AK944" s="76"/>
      <c r="AL944" s="76"/>
      <c r="AM944" s="76"/>
      <c r="AN944" s="78">
        <v>44459.132569444446</v>
      </c>
      <c r="AO944" s="76" t="s">
        <v>14075</v>
      </c>
      <c r="AP944" s="82" t="s">
        <v>15017</v>
      </c>
      <c r="AQ944" s="76" t="s">
        <v>66</v>
      </c>
      <c r="AR944" s="2"/>
      <c r="AS944" s="3"/>
      <c r="AT944" s="3"/>
      <c r="AU944" s="3"/>
      <c r="AV944" s="3"/>
    </row>
    <row r="945" spans="1:48" ht="41.45" customHeight="1" x14ac:dyDescent="0.25">
      <c r="A945" s="62" t="s">
        <v>804</v>
      </c>
      <c r="C945" s="63"/>
      <c r="D945" s="63"/>
      <c r="E945" s="64"/>
      <c r="F945" s="66"/>
      <c r="G945" s="100" t="s">
        <v>12950</v>
      </c>
      <c r="H945" s="63"/>
      <c r="I945" s="67"/>
      <c r="J945" s="68"/>
      <c r="K945" s="68"/>
      <c r="L945" s="67" t="s">
        <v>17108</v>
      </c>
      <c r="M945" s="71"/>
      <c r="N945" s="72">
        <v>1698.8248291015625</v>
      </c>
      <c r="O945" s="72">
        <v>7107.03125</v>
      </c>
      <c r="P945" s="73"/>
      <c r="Q945" s="74"/>
      <c r="R945" s="74"/>
      <c r="S945" s="84"/>
      <c r="T945" s="84"/>
      <c r="U945" s="84"/>
      <c r="V945" s="84"/>
      <c r="W945" s="50"/>
      <c r="X945" s="50"/>
      <c r="Y945" s="50"/>
      <c r="Z945" s="50"/>
      <c r="AA945" s="49"/>
      <c r="AB945" s="69">
        <v>945</v>
      </c>
      <c r="AC94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45" s="70"/>
      <c r="AE945" s="76">
        <v>681</v>
      </c>
      <c r="AF945" s="76">
        <v>26</v>
      </c>
      <c r="AG945" s="76">
        <v>2178</v>
      </c>
      <c r="AH945" s="76">
        <v>565</v>
      </c>
      <c r="AI945" s="76"/>
      <c r="AJ945" s="76" t="s">
        <v>9353</v>
      </c>
      <c r="AK945" s="76"/>
      <c r="AL945" s="76"/>
      <c r="AM945" s="76"/>
      <c r="AN945" s="78">
        <v>44515.390625</v>
      </c>
      <c r="AO945" s="76" t="s">
        <v>14075</v>
      </c>
      <c r="AP945" s="82" t="s">
        <v>15018</v>
      </c>
      <c r="AQ945" s="76" t="s">
        <v>66</v>
      </c>
      <c r="AR945" s="2"/>
      <c r="AS945" s="3"/>
      <c r="AT945" s="3"/>
      <c r="AU945" s="3"/>
      <c r="AV945" s="3"/>
    </row>
    <row r="946" spans="1:48" ht="41.45" customHeight="1" x14ac:dyDescent="0.25">
      <c r="A946" s="62" t="s">
        <v>805</v>
      </c>
      <c r="C946" s="63"/>
      <c r="D946" s="63"/>
      <c r="E946" s="64"/>
      <c r="F946" s="66"/>
      <c r="G946" s="100" t="s">
        <v>12951</v>
      </c>
      <c r="H946" s="63"/>
      <c r="I946" s="67"/>
      <c r="J946" s="68"/>
      <c r="K946" s="68"/>
      <c r="L946" s="67" t="s">
        <v>17109</v>
      </c>
      <c r="M946" s="71"/>
      <c r="N946" s="72">
        <v>6465.7197265625</v>
      </c>
      <c r="O946" s="72">
        <v>3881.82568359375</v>
      </c>
      <c r="P946" s="73"/>
      <c r="Q946" s="74"/>
      <c r="R946" s="74"/>
      <c r="S946" s="84"/>
      <c r="T946" s="84"/>
      <c r="U946" s="84"/>
      <c r="V946" s="84"/>
      <c r="W946" s="50"/>
      <c r="X946" s="50"/>
      <c r="Y946" s="50"/>
      <c r="Z946" s="50"/>
      <c r="AA946" s="49"/>
      <c r="AB946" s="69">
        <v>946</v>
      </c>
      <c r="AC94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46" s="70"/>
      <c r="AE946" s="76">
        <v>1364</v>
      </c>
      <c r="AF946" s="76">
        <v>7076</v>
      </c>
      <c r="AG946" s="76">
        <v>9607</v>
      </c>
      <c r="AH946" s="76">
        <v>5769</v>
      </c>
      <c r="AI946" s="76"/>
      <c r="AJ946" s="76" t="s">
        <v>9354</v>
      </c>
      <c r="AK946" s="76" t="s">
        <v>10834</v>
      </c>
      <c r="AL946" s="82" t="s">
        <v>11668</v>
      </c>
      <c r="AM946" s="76"/>
      <c r="AN946" s="78">
        <v>40520.884131944447</v>
      </c>
      <c r="AO946" s="76" t="s">
        <v>14075</v>
      </c>
      <c r="AP946" s="82" t="s">
        <v>15019</v>
      </c>
      <c r="AQ946" s="76" t="s">
        <v>66</v>
      </c>
      <c r="AR946" s="2"/>
      <c r="AS946" s="3"/>
      <c r="AT946" s="3"/>
      <c r="AU946" s="3"/>
      <c r="AV946" s="3"/>
    </row>
    <row r="947" spans="1:48" ht="41.45" customHeight="1" x14ac:dyDescent="0.25">
      <c r="A947" s="62" t="s">
        <v>806</v>
      </c>
      <c r="C947" s="63"/>
      <c r="D947" s="63"/>
      <c r="E947" s="64"/>
      <c r="F947" s="66"/>
      <c r="G947" s="100" t="s">
        <v>12952</v>
      </c>
      <c r="H947" s="63"/>
      <c r="I947" s="67"/>
      <c r="J947" s="68"/>
      <c r="K947" s="68"/>
      <c r="L947" s="67" t="s">
        <v>17110</v>
      </c>
      <c r="M947" s="71"/>
      <c r="N947" s="72">
        <v>1381.644775390625</v>
      </c>
      <c r="O947" s="72">
        <v>7191.96533203125</v>
      </c>
      <c r="P947" s="73"/>
      <c r="Q947" s="74"/>
      <c r="R947" s="74"/>
      <c r="S947" s="84"/>
      <c r="T947" s="84"/>
      <c r="U947" s="84"/>
      <c r="V947" s="84"/>
      <c r="W947" s="50"/>
      <c r="X947" s="50"/>
      <c r="Y947" s="50"/>
      <c r="Z947" s="50"/>
      <c r="AA947" s="49"/>
      <c r="AB947" s="69">
        <v>947</v>
      </c>
      <c r="AC94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47" s="70"/>
      <c r="AE947" s="76">
        <v>2701</v>
      </c>
      <c r="AF947" s="76">
        <v>71</v>
      </c>
      <c r="AG947" s="76">
        <v>22060</v>
      </c>
      <c r="AH947" s="76">
        <v>6152</v>
      </c>
      <c r="AI947" s="76"/>
      <c r="AJ947" s="76" t="s">
        <v>9355</v>
      </c>
      <c r="AK947" s="76" t="s">
        <v>10835</v>
      </c>
      <c r="AL947" s="76"/>
      <c r="AM947" s="76"/>
      <c r="AN947" s="78">
        <v>44502.4609375</v>
      </c>
      <c r="AO947" s="76" t="s">
        <v>14075</v>
      </c>
      <c r="AP947" s="82" t="s">
        <v>15020</v>
      </c>
      <c r="AQ947" s="76" t="s">
        <v>66</v>
      </c>
      <c r="AR947" s="2"/>
      <c r="AS947" s="3"/>
      <c r="AT947" s="3"/>
      <c r="AU947" s="3"/>
      <c r="AV947" s="3"/>
    </row>
    <row r="948" spans="1:48" ht="41.45" customHeight="1" x14ac:dyDescent="0.25">
      <c r="A948" s="62" t="s">
        <v>807</v>
      </c>
      <c r="C948" s="63"/>
      <c r="D948" s="63"/>
      <c r="E948" s="64"/>
      <c r="F948" s="66"/>
      <c r="G948" s="100" t="s">
        <v>12953</v>
      </c>
      <c r="H948" s="63"/>
      <c r="I948" s="67"/>
      <c r="J948" s="68"/>
      <c r="K948" s="68"/>
      <c r="L948" s="67" t="s">
        <v>17111</v>
      </c>
      <c r="M948" s="71"/>
      <c r="N948" s="72">
        <v>7237.3056640625</v>
      </c>
      <c r="O948" s="72">
        <v>6813.73291015625</v>
      </c>
      <c r="P948" s="73"/>
      <c r="Q948" s="74"/>
      <c r="R948" s="74"/>
      <c r="S948" s="84"/>
      <c r="T948" s="84"/>
      <c r="U948" s="84"/>
      <c r="V948" s="84"/>
      <c r="W948" s="50"/>
      <c r="X948" s="50"/>
      <c r="Y948" s="50"/>
      <c r="Z948" s="50"/>
      <c r="AA948" s="49"/>
      <c r="AB948" s="69">
        <v>948</v>
      </c>
      <c r="AC94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48" s="70"/>
      <c r="AE948" s="76">
        <v>47</v>
      </c>
      <c r="AF948" s="76">
        <v>0</v>
      </c>
      <c r="AG948" s="76">
        <v>4</v>
      </c>
      <c r="AH948" s="76">
        <v>0</v>
      </c>
      <c r="AI948" s="76"/>
      <c r="AJ948" s="76" t="s">
        <v>9356</v>
      </c>
      <c r="AK948" s="76"/>
      <c r="AL948" s="76"/>
      <c r="AM948" s="76"/>
      <c r="AN948" s="78">
        <v>43876.438171296293</v>
      </c>
      <c r="AO948" s="76" t="s">
        <v>14075</v>
      </c>
      <c r="AP948" s="82" t="s">
        <v>15021</v>
      </c>
      <c r="AQ948" s="76" t="s">
        <v>66</v>
      </c>
      <c r="AR948" s="2"/>
      <c r="AS948" s="3"/>
      <c r="AT948" s="3"/>
      <c r="AU948" s="3"/>
      <c r="AV948" s="3"/>
    </row>
    <row r="949" spans="1:48" ht="41.45" customHeight="1" x14ac:dyDescent="0.25">
      <c r="A949" s="62" t="s">
        <v>1971</v>
      </c>
      <c r="C949" s="63"/>
      <c r="D949" s="63"/>
      <c r="E949" s="64"/>
      <c r="F949" s="66"/>
      <c r="G949" s="100" t="s">
        <v>12954</v>
      </c>
      <c r="H949" s="63"/>
      <c r="I949" s="67"/>
      <c r="J949" s="68"/>
      <c r="K949" s="68"/>
      <c r="L949" s="67" t="s">
        <v>17112</v>
      </c>
      <c r="M949" s="71"/>
      <c r="N949" s="72">
        <v>8763.3251953125</v>
      </c>
      <c r="O949" s="72">
        <v>4324.07861328125</v>
      </c>
      <c r="P949" s="73"/>
      <c r="Q949" s="74"/>
      <c r="R949" s="74"/>
      <c r="S949" s="84"/>
      <c r="T949" s="84"/>
      <c r="U949" s="84"/>
      <c r="V949" s="84"/>
      <c r="W949" s="50"/>
      <c r="X949" s="50"/>
      <c r="Y949" s="50"/>
      <c r="Z949" s="50"/>
      <c r="AA949" s="49"/>
      <c r="AB949" s="69">
        <v>949</v>
      </c>
      <c r="AC94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49" s="70"/>
      <c r="AE949" s="76">
        <v>116</v>
      </c>
      <c r="AF949" s="76">
        <v>7972</v>
      </c>
      <c r="AG949" s="76">
        <v>54</v>
      </c>
      <c r="AH949" s="76">
        <v>0</v>
      </c>
      <c r="AI949" s="76"/>
      <c r="AJ949" s="76" t="s">
        <v>9357</v>
      </c>
      <c r="AK949" s="76"/>
      <c r="AL949" s="82" t="s">
        <v>11669</v>
      </c>
      <c r="AM949" s="76"/>
      <c r="AN949" s="78">
        <v>41340.614490740743</v>
      </c>
      <c r="AO949" s="76" t="s">
        <v>14075</v>
      </c>
      <c r="AP949" s="82" t="s">
        <v>15022</v>
      </c>
      <c r="AQ949" s="76" t="s">
        <v>65</v>
      </c>
      <c r="AR949" s="2"/>
      <c r="AS949" s="3"/>
      <c r="AT949" s="3"/>
      <c r="AU949" s="3"/>
      <c r="AV949" s="3"/>
    </row>
    <row r="950" spans="1:48" ht="41.45" customHeight="1" x14ac:dyDescent="0.25">
      <c r="A950" s="62" t="s">
        <v>808</v>
      </c>
      <c r="C950" s="63"/>
      <c r="D950" s="63"/>
      <c r="E950" s="64"/>
      <c r="F950" s="66"/>
      <c r="G950" s="100" t="s">
        <v>12955</v>
      </c>
      <c r="H950" s="63"/>
      <c r="I950" s="67"/>
      <c r="J950" s="68"/>
      <c r="K950" s="68"/>
      <c r="L950" s="67" t="s">
        <v>17113</v>
      </c>
      <c r="M950" s="71"/>
      <c r="N950" s="72">
        <v>906.7491455078125</v>
      </c>
      <c r="O950" s="72">
        <v>6800.56591796875</v>
      </c>
      <c r="P950" s="73"/>
      <c r="Q950" s="74"/>
      <c r="R950" s="74"/>
      <c r="S950" s="84"/>
      <c r="T950" s="84"/>
      <c r="U950" s="84"/>
      <c r="V950" s="84"/>
      <c r="W950" s="50"/>
      <c r="X950" s="50"/>
      <c r="Y950" s="50"/>
      <c r="Z950" s="50"/>
      <c r="AA950" s="49"/>
      <c r="AB950" s="69">
        <v>950</v>
      </c>
      <c r="AC95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50" s="70"/>
      <c r="AE950" s="76">
        <v>4999</v>
      </c>
      <c r="AF950" s="76">
        <v>605</v>
      </c>
      <c r="AG950" s="76">
        <v>54501</v>
      </c>
      <c r="AH950" s="76">
        <v>22497</v>
      </c>
      <c r="AI950" s="76"/>
      <c r="AJ950" s="76" t="s">
        <v>9358</v>
      </c>
      <c r="AK950" s="76" t="s">
        <v>10836</v>
      </c>
      <c r="AL950" s="76"/>
      <c r="AM950" s="76"/>
      <c r="AN950" s="78">
        <v>44167.514803240738</v>
      </c>
      <c r="AO950" s="76" t="s">
        <v>14075</v>
      </c>
      <c r="AP950" s="82" t="s">
        <v>15023</v>
      </c>
      <c r="AQ950" s="76" t="s">
        <v>66</v>
      </c>
      <c r="AR950" s="2"/>
      <c r="AS950" s="3"/>
      <c r="AT950" s="3"/>
      <c r="AU950" s="3"/>
      <c r="AV950" s="3"/>
    </row>
    <row r="951" spans="1:48" ht="41.45" customHeight="1" x14ac:dyDescent="0.25">
      <c r="A951" s="62" t="s">
        <v>809</v>
      </c>
      <c r="C951" s="63"/>
      <c r="D951" s="63"/>
      <c r="E951" s="64"/>
      <c r="F951" s="66"/>
      <c r="G951" s="100" t="s">
        <v>12956</v>
      </c>
      <c r="H951" s="63"/>
      <c r="I951" s="67"/>
      <c r="J951" s="68"/>
      <c r="K951" s="68"/>
      <c r="L951" s="67" t="s">
        <v>17114</v>
      </c>
      <c r="M951" s="71"/>
      <c r="N951" s="72">
        <v>1366.3543701171875</v>
      </c>
      <c r="O951" s="72">
        <v>3345.857666015625</v>
      </c>
      <c r="P951" s="73"/>
      <c r="Q951" s="74"/>
      <c r="R951" s="74"/>
      <c r="S951" s="84"/>
      <c r="T951" s="84"/>
      <c r="U951" s="84"/>
      <c r="V951" s="84"/>
      <c r="W951" s="50"/>
      <c r="X951" s="50"/>
      <c r="Y951" s="50"/>
      <c r="Z951" s="50"/>
      <c r="AA951" s="49"/>
      <c r="AB951" s="69">
        <v>951</v>
      </c>
      <c r="AC95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51" s="70"/>
      <c r="AE951" s="76">
        <v>658</v>
      </c>
      <c r="AF951" s="76">
        <v>10</v>
      </c>
      <c r="AG951" s="76">
        <v>1933</v>
      </c>
      <c r="AH951" s="76">
        <v>1023</v>
      </c>
      <c r="AI951" s="76"/>
      <c r="AJ951" s="76" t="s">
        <v>9337</v>
      </c>
      <c r="AK951" s="76"/>
      <c r="AL951" s="76"/>
      <c r="AM951" s="76"/>
      <c r="AN951" s="78">
        <v>44484.134479166663</v>
      </c>
      <c r="AO951" s="76" t="s">
        <v>14075</v>
      </c>
      <c r="AP951" s="82" t="s">
        <v>15024</v>
      </c>
      <c r="AQ951" s="76" t="s">
        <v>66</v>
      </c>
      <c r="AR951" s="2"/>
      <c r="AS951" s="3"/>
      <c r="AT951" s="3"/>
      <c r="AU951" s="3"/>
      <c r="AV951" s="3"/>
    </row>
    <row r="952" spans="1:48" ht="41.45" customHeight="1" x14ac:dyDescent="0.25">
      <c r="A952" s="62" t="s">
        <v>810</v>
      </c>
      <c r="C952" s="63"/>
      <c r="D952" s="63"/>
      <c r="E952" s="64"/>
      <c r="F952" s="66"/>
      <c r="G952" s="100" t="s">
        <v>12957</v>
      </c>
      <c r="H952" s="63"/>
      <c r="I952" s="67"/>
      <c r="J952" s="68"/>
      <c r="K952" s="68"/>
      <c r="L952" s="67" t="s">
        <v>17115</v>
      </c>
      <c r="M952" s="71"/>
      <c r="N952" s="72">
        <v>1776.5074462890625</v>
      </c>
      <c r="O952" s="72">
        <v>6284.318359375</v>
      </c>
      <c r="P952" s="73"/>
      <c r="Q952" s="74"/>
      <c r="R952" s="74"/>
      <c r="S952" s="84"/>
      <c r="T952" s="84"/>
      <c r="U952" s="84"/>
      <c r="V952" s="84"/>
      <c r="W952" s="50"/>
      <c r="X952" s="50"/>
      <c r="Y952" s="50"/>
      <c r="Z952" s="50"/>
      <c r="AA952" s="49"/>
      <c r="AB952" s="69">
        <v>952</v>
      </c>
      <c r="AC95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52" s="70"/>
      <c r="AE952" s="76">
        <v>1410</v>
      </c>
      <c r="AF952" s="76">
        <v>414</v>
      </c>
      <c r="AG952" s="76">
        <v>13079</v>
      </c>
      <c r="AH952" s="76">
        <v>7170</v>
      </c>
      <c r="AI952" s="76"/>
      <c r="AJ952" s="76"/>
      <c r="AK952" s="76"/>
      <c r="AL952" s="76"/>
      <c r="AM952" s="76"/>
      <c r="AN952" s="78">
        <v>39666.144861111112</v>
      </c>
      <c r="AO952" s="76" t="s">
        <v>14075</v>
      </c>
      <c r="AP952" s="82" t="s">
        <v>15025</v>
      </c>
      <c r="AQ952" s="76" t="s">
        <v>66</v>
      </c>
      <c r="AR952" s="2"/>
      <c r="AS952" s="3"/>
      <c r="AT952" s="3"/>
      <c r="AU952" s="3"/>
      <c r="AV952" s="3"/>
    </row>
    <row r="953" spans="1:48" ht="41.45" customHeight="1" x14ac:dyDescent="0.25">
      <c r="A953" s="62" t="s">
        <v>811</v>
      </c>
      <c r="C953" s="63"/>
      <c r="D953" s="63"/>
      <c r="E953" s="64"/>
      <c r="F953" s="66"/>
      <c r="G953" s="100" t="s">
        <v>12958</v>
      </c>
      <c r="H953" s="63"/>
      <c r="I953" s="67"/>
      <c r="J953" s="68"/>
      <c r="K953" s="68"/>
      <c r="L953" s="67" t="s">
        <v>17116</v>
      </c>
      <c r="M953" s="71"/>
      <c r="N953" s="72">
        <v>4381.755859375</v>
      </c>
      <c r="O953" s="72">
        <v>1257.4910888671875</v>
      </c>
      <c r="P953" s="73"/>
      <c r="Q953" s="74"/>
      <c r="R953" s="74"/>
      <c r="S953" s="84"/>
      <c r="T953" s="84"/>
      <c r="U953" s="84"/>
      <c r="V953" s="84"/>
      <c r="W953" s="50"/>
      <c r="X953" s="50"/>
      <c r="Y953" s="50"/>
      <c r="Z953" s="50"/>
      <c r="AA953" s="49"/>
      <c r="AB953" s="69">
        <v>953</v>
      </c>
      <c r="AC95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53" s="70"/>
      <c r="AE953" s="76">
        <v>677</v>
      </c>
      <c r="AF953" s="76">
        <v>13</v>
      </c>
      <c r="AG953" s="76">
        <v>2055</v>
      </c>
      <c r="AH953" s="76">
        <v>567</v>
      </c>
      <c r="AI953" s="76"/>
      <c r="AJ953" s="76" t="s">
        <v>9359</v>
      </c>
      <c r="AK953" s="76"/>
      <c r="AL953" s="76"/>
      <c r="AM953" s="76"/>
      <c r="AN953" s="78">
        <v>44523.584780092591</v>
      </c>
      <c r="AO953" s="76" t="s">
        <v>14075</v>
      </c>
      <c r="AP953" s="82" t="s">
        <v>15026</v>
      </c>
      <c r="AQ953" s="76" t="s">
        <v>66</v>
      </c>
      <c r="AR953" s="2"/>
      <c r="AS953" s="3"/>
      <c r="AT953" s="3"/>
      <c r="AU953" s="3"/>
      <c r="AV953" s="3"/>
    </row>
    <row r="954" spans="1:48" ht="41.45" customHeight="1" x14ac:dyDescent="0.25">
      <c r="A954" s="62" t="s">
        <v>812</v>
      </c>
      <c r="C954" s="63"/>
      <c r="D954" s="63"/>
      <c r="E954" s="64"/>
      <c r="F954" s="66"/>
      <c r="G954" s="100" t="s">
        <v>12959</v>
      </c>
      <c r="H954" s="63"/>
      <c r="I954" s="67"/>
      <c r="J954" s="68"/>
      <c r="K954" s="68"/>
      <c r="L954" s="67" t="s">
        <v>17117</v>
      </c>
      <c r="M954" s="71"/>
      <c r="N954" s="72">
        <v>5413.9912109375</v>
      </c>
      <c r="O954" s="72">
        <v>1431.5169677734375</v>
      </c>
      <c r="P954" s="73"/>
      <c r="Q954" s="74"/>
      <c r="R954" s="74"/>
      <c r="S954" s="84"/>
      <c r="T954" s="84"/>
      <c r="U954" s="84"/>
      <c r="V954" s="84"/>
      <c r="W954" s="50"/>
      <c r="X954" s="50"/>
      <c r="Y954" s="50"/>
      <c r="Z954" s="50"/>
      <c r="AA954" s="49"/>
      <c r="AB954" s="69">
        <v>954</v>
      </c>
      <c r="AC95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54" s="70"/>
      <c r="AE954" s="76">
        <v>680</v>
      </c>
      <c r="AF954" s="76">
        <v>29</v>
      </c>
      <c r="AG954" s="76">
        <v>4101</v>
      </c>
      <c r="AH954" s="76">
        <v>1921</v>
      </c>
      <c r="AI954" s="76"/>
      <c r="AJ954" s="76" t="s">
        <v>9360</v>
      </c>
      <c r="AK954" s="76"/>
      <c r="AL954" s="76"/>
      <c r="AM954" s="76"/>
      <c r="AN954" s="78">
        <v>44515.189837962964</v>
      </c>
      <c r="AO954" s="76" t="s">
        <v>14075</v>
      </c>
      <c r="AP954" s="82" t="s">
        <v>15027</v>
      </c>
      <c r="AQ954" s="76" t="s">
        <v>66</v>
      </c>
      <c r="AR954" s="2"/>
      <c r="AS954" s="3"/>
      <c r="AT954" s="3"/>
      <c r="AU954" s="3"/>
      <c r="AV954" s="3"/>
    </row>
    <row r="955" spans="1:48" ht="41.45" customHeight="1" x14ac:dyDescent="0.25">
      <c r="A955" s="62" t="s">
        <v>813</v>
      </c>
      <c r="C955" s="63"/>
      <c r="D955" s="63"/>
      <c r="E955" s="64"/>
      <c r="F955" s="66"/>
      <c r="G955" s="100" t="s">
        <v>12960</v>
      </c>
      <c r="H955" s="63"/>
      <c r="I955" s="67"/>
      <c r="J955" s="68"/>
      <c r="K955" s="68"/>
      <c r="L955" s="67" t="s">
        <v>17118</v>
      </c>
      <c r="M955" s="71"/>
      <c r="N955" s="72">
        <v>189.07215881347656</v>
      </c>
      <c r="O955" s="72">
        <v>3928.900634765625</v>
      </c>
      <c r="P955" s="73"/>
      <c r="Q955" s="74"/>
      <c r="R955" s="74"/>
      <c r="S955" s="84"/>
      <c r="T955" s="84"/>
      <c r="U955" s="84"/>
      <c r="V955" s="84"/>
      <c r="W955" s="50"/>
      <c r="X955" s="50"/>
      <c r="Y955" s="50"/>
      <c r="Z955" s="50"/>
      <c r="AA955" s="49"/>
      <c r="AB955" s="69">
        <v>955</v>
      </c>
      <c r="AC95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55" s="70"/>
      <c r="AE955" s="76">
        <v>490</v>
      </c>
      <c r="AF955" s="76">
        <v>95</v>
      </c>
      <c r="AG955" s="76">
        <v>1527</v>
      </c>
      <c r="AH955" s="76">
        <v>1406</v>
      </c>
      <c r="AI955" s="76"/>
      <c r="AJ955" s="76" t="s">
        <v>9361</v>
      </c>
      <c r="AK955" s="76"/>
      <c r="AL955" s="76"/>
      <c r="AM955" s="76"/>
      <c r="AN955" s="78">
        <v>44519.465821759259</v>
      </c>
      <c r="AO955" s="76" t="s">
        <v>14075</v>
      </c>
      <c r="AP955" s="82" t="s">
        <v>15028</v>
      </c>
      <c r="AQ955" s="76" t="s">
        <v>66</v>
      </c>
      <c r="AR955" s="2"/>
      <c r="AS955" s="3"/>
      <c r="AT955" s="3"/>
      <c r="AU955" s="3"/>
      <c r="AV955" s="3"/>
    </row>
    <row r="956" spans="1:48" ht="41.45" customHeight="1" x14ac:dyDescent="0.25">
      <c r="A956" s="62" t="s">
        <v>814</v>
      </c>
      <c r="C956" s="63"/>
      <c r="D956" s="63"/>
      <c r="E956" s="64"/>
      <c r="F956" s="66"/>
      <c r="G956" s="100" t="s">
        <v>12961</v>
      </c>
      <c r="H956" s="63"/>
      <c r="I956" s="67"/>
      <c r="J956" s="68"/>
      <c r="K956" s="68"/>
      <c r="L956" s="67" t="s">
        <v>17119</v>
      </c>
      <c r="M956" s="71"/>
      <c r="N956" s="72">
        <v>8002.31640625</v>
      </c>
      <c r="O956" s="72">
        <v>5977.31005859375</v>
      </c>
      <c r="P956" s="73"/>
      <c r="Q956" s="74"/>
      <c r="R956" s="74"/>
      <c r="S956" s="84"/>
      <c r="T956" s="84"/>
      <c r="U956" s="84"/>
      <c r="V956" s="84"/>
      <c r="W956" s="50"/>
      <c r="X956" s="50"/>
      <c r="Y956" s="50"/>
      <c r="Z956" s="50"/>
      <c r="AA956" s="49"/>
      <c r="AB956" s="69">
        <v>956</v>
      </c>
      <c r="AC95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56" s="70"/>
      <c r="AE956" s="76">
        <v>1309</v>
      </c>
      <c r="AF956" s="76">
        <v>697</v>
      </c>
      <c r="AG956" s="76">
        <v>8802</v>
      </c>
      <c r="AH956" s="76">
        <v>25049</v>
      </c>
      <c r="AI956" s="76"/>
      <c r="AJ956" s="76" t="s">
        <v>9362</v>
      </c>
      <c r="AK956" s="76" t="s">
        <v>10665</v>
      </c>
      <c r="AL956" s="76"/>
      <c r="AM956" s="76"/>
      <c r="AN956" s="78">
        <v>42173.936249999999</v>
      </c>
      <c r="AO956" s="76" t="s">
        <v>14075</v>
      </c>
      <c r="AP956" s="82" t="s">
        <v>15029</v>
      </c>
      <c r="AQ956" s="76" t="s">
        <v>66</v>
      </c>
      <c r="AR956" s="2"/>
      <c r="AS956" s="3"/>
      <c r="AT956" s="3"/>
      <c r="AU956" s="3"/>
      <c r="AV956" s="3"/>
    </row>
    <row r="957" spans="1:48" ht="41.45" customHeight="1" x14ac:dyDescent="0.25">
      <c r="A957" s="62" t="s">
        <v>1972</v>
      </c>
      <c r="C957" s="63"/>
      <c r="D957" s="63"/>
      <c r="E957" s="64"/>
      <c r="F957" s="66"/>
      <c r="G957" s="100" t="s">
        <v>12962</v>
      </c>
      <c r="H957" s="63"/>
      <c r="I957" s="67"/>
      <c r="J957" s="68"/>
      <c r="K957" s="68"/>
      <c r="L957" s="67" t="s">
        <v>17120</v>
      </c>
      <c r="M957" s="71"/>
      <c r="N957" s="72">
        <v>9856.978515625</v>
      </c>
      <c r="O957" s="72">
        <v>4312.51171875</v>
      </c>
      <c r="P957" s="73"/>
      <c r="Q957" s="74"/>
      <c r="R957" s="74"/>
      <c r="S957" s="84"/>
      <c r="T957" s="84"/>
      <c r="U957" s="84"/>
      <c r="V957" s="84"/>
      <c r="W957" s="50"/>
      <c r="X957" s="50"/>
      <c r="Y957" s="50"/>
      <c r="Z957" s="50"/>
      <c r="AA957" s="49"/>
      <c r="AB957" s="69">
        <v>957</v>
      </c>
      <c r="AC95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57" s="70"/>
      <c r="AE957" s="76">
        <v>789</v>
      </c>
      <c r="AF957" s="76">
        <v>4035266</v>
      </c>
      <c r="AG957" s="76">
        <v>344816</v>
      </c>
      <c r="AH957" s="76">
        <v>15096</v>
      </c>
      <c r="AI957" s="76"/>
      <c r="AJ957" s="76" t="s">
        <v>9363</v>
      </c>
      <c r="AK957" s="76" t="s">
        <v>10516</v>
      </c>
      <c r="AL957" s="82" t="s">
        <v>11670</v>
      </c>
      <c r="AM957" s="76"/>
      <c r="AN957" s="78">
        <v>39680.02239583333</v>
      </c>
      <c r="AO957" s="76" t="s">
        <v>14075</v>
      </c>
      <c r="AP957" s="82" t="s">
        <v>15030</v>
      </c>
      <c r="AQ957" s="76" t="s">
        <v>65</v>
      </c>
      <c r="AR957" s="2"/>
      <c r="AS957" s="3"/>
      <c r="AT957" s="3"/>
      <c r="AU957" s="3"/>
      <c r="AV957" s="3"/>
    </row>
    <row r="958" spans="1:48" ht="41.45" customHeight="1" x14ac:dyDescent="0.25">
      <c r="A958" s="62" t="s">
        <v>1973</v>
      </c>
      <c r="C958" s="63"/>
      <c r="D958" s="63"/>
      <c r="E958" s="64"/>
      <c r="F958" s="66"/>
      <c r="G958" s="100" t="s">
        <v>12963</v>
      </c>
      <c r="H958" s="63"/>
      <c r="I958" s="67"/>
      <c r="J958" s="68"/>
      <c r="K958" s="68"/>
      <c r="L958" s="67" t="s">
        <v>17121</v>
      </c>
      <c r="M958" s="71"/>
      <c r="N958" s="72">
        <v>6126.95263671875</v>
      </c>
      <c r="O958" s="72">
        <v>8237.740234375</v>
      </c>
      <c r="P958" s="73"/>
      <c r="Q958" s="74"/>
      <c r="R958" s="74"/>
      <c r="S958" s="84"/>
      <c r="T958" s="84"/>
      <c r="U958" s="84"/>
      <c r="V958" s="84"/>
      <c r="W958" s="50"/>
      <c r="X958" s="50"/>
      <c r="Y958" s="50"/>
      <c r="Z958" s="50"/>
      <c r="AA958" s="49"/>
      <c r="AB958" s="69">
        <v>958</v>
      </c>
      <c r="AC95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58" s="70"/>
      <c r="AE958" s="76">
        <v>1292</v>
      </c>
      <c r="AF958" s="76">
        <v>973</v>
      </c>
      <c r="AG958" s="76">
        <v>19665</v>
      </c>
      <c r="AH958" s="76">
        <v>242520</v>
      </c>
      <c r="AI958" s="76"/>
      <c r="AJ958" s="76" t="s">
        <v>9364</v>
      </c>
      <c r="AK958" s="76" t="s">
        <v>10837</v>
      </c>
      <c r="AL958" s="76"/>
      <c r="AM958" s="76"/>
      <c r="AN958" s="78">
        <v>43759.649791666663</v>
      </c>
      <c r="AO958" s="76" t="s">
        <v>14075</v>
      </c>
      <c r="AP958" s="82" t="s">
        <v>15031</v>
      </c>
      <c r="AQ958" s="76" t="s">
        <v>65</v>
      </c>
      <c r="AR958" s="2"/>
      <c r="AS958" s="3"/>
      <c r="AT958" s="3"/>
      <c r="AU958" s="3"/>
      <c r="AV958" s="3"/>
    </row>
    <row r="959" spans="1:48" ht="41.45" customHeight="1" x14ac:dyDescent="0.25">
      <c r="A959" s="62" t="s">
        <v>1974</v>
      </c>
      <c r="C959" s="63"/>
      <c r="D959" s="63"/>
      <c r="E959" s="64"/>
      <c r="F959" s="66"/>
      <c r="G959" s="100" t="s">
        <v>12964</v>
      </c>
      <c r="H959" s="63"/>
      <c r="I959" s="67"/>
      <c r="J959" s="68"/>
      <c r="K959" s="68"/>
      <c r="L959" s="67" t="s">
        <v>17122</v>
      </c>
      <c r="M959" s="71"/>
      <c r="N959" s="72">
        <v>5622.8427734375</v>
      </c>
      <c r="O959" s="72">
        <v>4399.3564453125</v>
      </c>
      <c r="P959" s="73"/>
      <c r="Q959" s="74"/>
      <c r="R959" s="74"/>
      <c r="S959" s="84"/>
      <c r="T959" s="84"/>
      <c r="U959" s="84"/>
      <c r="V959" s="84"/>
      <c r="W959" s="50"/>
      <c r="X959" s="50"/>
      <c r="Y959" s="50"/>
      <c r="Z959" s="50"/>
      <c r="AA959" s="49"/>
      <c r="AB959" s="69">
        <v>959</v>
      </c>
      <c r="AC95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59" s="70"/>
      <c r="AE959" s="76">
        <v>241</v>
      </c>
      <c r="AF959" s="76">
        <v>37</v>
      </c>
      <c r="AG959" s="76">
        <v>403</v>
      </c>
      <c r="AH959" s="76">
        <v>3872</v>
      </c>
      <c r="AI959" s="76"/>
      <c r="AJ959" s="76" t="s">
        <v>9365</v>
      </c>
      <c r="AK959" s="76"/>
      <c r="AL959" s="76"/>
      <c r="AM959" s="76"/>
      <c r="AN959" s="78">
        <v>44116.741655092592</v>
      </c>
      <c r="AO959" s="76" t="s">
        <v>14075</v>
      </c>
      <c r="AP959" s="82" t="s">
        <v>15032</v>
      </c>
      <c r="AQ959" s="76" t="s">
        <v>65</v>
      </c>
      <c r="AR959" s="2"/>
      <c r="AS959" s="3"/>
      <c r="AT959" s="3"/>
      <c r="AU959" s="3"/>
      <c r="AV959" s="3"/>
    </row>
    <row r="960" spans="1:48" ht="41.45" customHeight="1" x14ac:dyDescent="0.25">
      <c r="A960" s="62" t="s">
        <v>1975</v>
      </c>
      <c r="C960" s="63"/>
      <c r="D960" s="63"/>
      <c r="E960" s="64"/>
      <c r="F960" s="66"/>
      <c r="G960" s="100" t="s">
        <v>12965</v>
      </c>
      <c r="H960" s="63"/>
      <c r="I960" s="67"/>
      <c r="J960" s="68"/>
      <c r="K960" s="68"/>
      <c r="L960" s="67" t="s">
        <v>17123</v>
      </c>
      <c r="M960" s="71"/>
      <c r="N960" s="72">
        <v>8984.1044921875</v>
      </c>
      <c r="O960" s="72">
        <v>5367.37451171875</v>
      </c>
      <c r="P960" s="73"/>
      <c r="Q960" s="74"/>
      <c r="R960" s="74"/>
      <c r="S960" s="84"/>
      <c r="T960" s="84"/>
      <c r="U960" s="84"/>
      <c r="V960" s="84"/>
      <c r="W960" s="50"/>
      <c r="X960" s="50"/>
      <c r="Y960" s="50"/>
      <c r="Z960" s="50"/>
      <c r="AA960" s="49"/>
      <c r="AB960" s="69">
        <v>960</v>
      </c>
      <c r="AC96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60" s="70"/>
      <c r="AE960" s="76">
        <v>1407</v>
      </c>
      <c r="AF960" s="76">
        <v>753</v>
      </c>
      <c r="AG960" s="76">
        <v>222</v>
      </c>
      <c r="AH960" s="76">
        <v>2245</v>
      </c>
      <c r="AI960" s="76"/>
      <c r="AJ960" s="76" t="s">
        <v>9366</v>
      </c>
      <c r="AK960" s="76" t="s">
        <v>10838</v>
      </c>
      <c r="AL960" s="76"/>
      <c r="AM960" s="76"/>
      <c r="AN960" s="78">
        <v>43204.443715277775</v>
      </c>
      <c r="AO960" s="76" t="s">
        <v>14075</v>
      </c>
      <c r="AP960" s="82" t="s">
        <v>15033</v>
      </c>
      <c r="AQ960" s="76" t="s">
        <v>65</v>
      </c>
      <c r="AR960" s="2"/>
      <c r="AS960" s="3"/>
      <c r="AT960" s="3"/>
      <c r="AU960" s="3"/>
      <c r="AV960" s="3"/>
    </row>
    <row r="961" spans="1:48" ht="41.45" customHeight="1" x14ac:dyDescent="0.25">
      <c r="A961" s="62" t="s">
        <v>815</v>
      </c>
      <c r="C961" s="63"/>
      <c r="D961" s="63"/>
      <c r="E961" s="64"/>
      <c r="F961" s="66"/>
      <c r="G961" s="100" t="s">
        <v>12966</v>
      </c>
      <c r="H961" s="63"/>
      <c r="I961" s="67"/>
      <c r="J961" s="68"/>
      <c r="K961" s="68"/>
      <c r="L961" s="67" t="s">
        <v>17124</v>
      </c>
      <c r="M961" s="71"/>
      <c r="N961" s="72">
        <v>3215.71484375</v>
      </c>
      <c r="O961" s="72">
        <v>2496.851806640625</v>
      </c>
      <c r="P961" s="73"/>
      <c r="Q961" s="74"/>
      <c r="R961" s="74"/>
      <c r="S961" s="84"/>
      <c r="T961" s="84"/>
      <c r="U961" s="84"/>
      <c r="V961" s="84"/>
      <c r="W961" s="50"/>
      <c r="X961" s="50"/>
      <c r="Y961" s="50"/>
      <c r="Z961" s="50"/>
      <c r="AA961" s="49"/>
      <c r="AB961" s="69">
        <v>961</v>
      </c>
      <c r="AC96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61" s="70"/>
      <c r="AE961" s="76">
        <v>4823</v>
      </c>
      <c r="AF961" s="76">
        <v>69</v>
      </c>
      <c r="AG961" s="76">
        <v>44968</v>
      </c>
      <c r="AH961" s="76">
        <v>8788</v>
      </c>
      <c r="AI961" s="76"/>
      <c r="AJ961" s="76" t="s">
        <v>9367</v>
      </c>
      <c r="AK961" s="76"/>
      <c r="AL961" s="76"/>
      <c r="AM961" s="76"/>
      <c r="AN961" s="78">
        <v>44379.125474537039</v>
      </c>
      <c r="AO961" s="76" t="s">
        <v>14075</v>
      </c>
      <c r="AP961" s="82" t="s">
        <v>15034</v>
      </c>
      <c r="AQ961" s="76" t="s">
        <v>66</v>
      </c>
      <c r="AR961" s="2"/>
      <c r="AS961" s="3"/>
      <c r="AT961" s="3"/>
      <c r="AU961" s="3"/>
      <c r="AV961" s="3"/>
    </row>
    <row r="962" spans="1:48" ht="41.45" customHeight="1" x14ac:dyDescent="0.25">
      <c r="A962" s="62" t="s">
        <v>816</v>
      </c>
      <c r="C962" s="63"/>
      <c r="D962" s="63"/>
      <c r="E962" s="64"/>
      <c r="F962" s="66"/>
      <c r="G962" s="100" t="s">
        <v>12967</v>
      </c>
      <c r="H962" s="63"/>
      <c r="I962" s="67"/>
      <c r="J962" s="68"/>
      <c r="K962" s="68"/>
      <c r="L962" s="67" t="s">
        <v>17125</v>
      </c>
      <c r="M962" s="71"/>
      <c r="N962" s="72">
        <v>556.22613525390625</v>
      </c>
      <c r="O962" s="72">
        <v>6072.37841796875</v>
      </c>
      <c r="P962" s="73"/>
      <c r="Q962" s="74"/>
      <c r="R962" s="74"/>
      <c r="S962" s="84"/>
      <c r="T962" s="84"/>
      <c r="U962" s="84"/>
      <c r="V962" s="84"/>
      <c r="W962" s="50"/>
      <c r="X962" s="50"/>
      <c r="Y962" s="50"/>
      <c r="Z962" s="50"/>
      <c r="AA962" s="49"/>
      <c r="AB962" s="69">
        <v>962</v>
      </c>
      <c r="AC96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62" s="70"/>
      <c r="AE962" s="76">
        <v>5448</v>
      </c>
      <c r="AF962" s="76">
        <v>5451</v>
      </c>
      <c r="AG962" s="76">
        <v>64465</v>
      </c>
      <c r="AH962" s="76">
        <v>37410</v>
      </c>
      <c r="AI962" s="76"/>
      <c r="AJ962" s="76" t="s">
        <v>9368</v>
      </c>
      <c r="AK962" s="76" t="s">
        <v>10839</v>
      </c>
      <c r="AL962" s="82" t="s">
        <v>11671</v>
      </c>
      <c r="AM962" s="76"/>
      <c r="AN962" s="78">
        <v>44017.506909722222</v>
      </c>
      <c r="AO962" s="76" t="s">
        <v>14075</v>
      </c>
      <c r="AP962" s="82" t="s">
        <v>15035</v>
      </c>
      <c r="AQ962" s="76" t="s">
        <v>66</v>
      </c>
      <c r="AR962" s="2"/>
      <c r="AS962" s="3"/>
      <c r="AT962" s="3"/>
      <c r="AU962" s="3"/>
      <c r="AV962" s="3"/>
    </row>
    <row r="963" spans="1:48" ht="41.45" customHeight="1" x14ac:dyDescent="0.25">
      <c r="A963" s="62" t="s">
        <v>817</v>
      </c>
      <c r="C963" s="63"/>
      <c r="D963" s="63"/>
      <c r="E963" s="64"/>
      <c r="F963" s="66"/>
      <c r="G963" s="100" t="s">
        <v>12968</v>
      </c>
      <c r="H963" s="63"/>
      <c r="I963" s="67"/>
      <c r="J963" s="68"/>
      <c r="K963" s="68"/>
      <c r="L963" s="67" t="s">
        <v>17126</v>
      </c>
      <c r="M963" s="71"/>
      <c r="N963" s="72">
        <v>2732.28125</v>
      </c>
      <c r="O963" s="72">
        <v>4243.08251953125</v>
      </c>
      <c r="P963" s="73"/>
      <c r="Q963" s="74"/>
      <c r="R963" s="74"/>
      <c r="S963" s="84"/>
      <c r="T963" s="84"/>
      <c r="U963" s="84"/>
      <c r="V963" s="84"/>
      <c r="W963" s="50"/>
      <c r="X963" s="50"/>
      <c r="Y963" s="50"/>
      <c r="Z963" s="50"/>
      <c r="AA963" s="49"/>
      <c r="AB963" s="69">
        <v>963</v>
      </c>
      <c r="AC96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63" s="70"/>
      <c r="AE963" s="76">
        <v>687</v>
      </c>
      <c r="AF963" s="76">
        <v>1671</v>
      </c>
      <c r="AG963" s="76">
        <v>16717</v>
      </c>
      <c r="AH963" s="76">
        <v>1828</v>
      </c>
      <c r="AI963" s="76"/>
      <c r="AJ963" s="76" t="s">
        <v>9369</v>
      </c>
      <c r="AK963" s="76"/>
      <c r="AL963" s="76"/>
      <c r="AM963" s="76"/>
      <c r="AN963" s="78">
        <v>44153.423379629632</v>
      </c>
      <c r="AO963" s="76" t="s">
        <v>14075</v>
      </c>
      <c r="AP963" s="82" t="s">
        <v>15036</v>
      </c>
      <c r="AQ963" s="76" t="s">
        <v>66</v>
      </c>
      <c r="AR963" s="2"/>
      <c r="AS963" s="3"/>
      <c r="AT963" s="3"/>
      <c r="AU963" s="3"/>
      <c r="AV963" s="3"/>
    </row>
    <row r="964" spans="1:48" ht="41.45" customHeight="1" x14ac:dyDescent="0.25">
      <c r="A964" s="62" t="s">
        <v>818</v>
      </c>
      <c r="C964" s="63"/>
      <c r="D964" s="63"/>
      <c r="E964" s="64"/>
      <c r="F964" s="66"/>
      <c r="G964" s="100" t="s">
        <v>12969</v>
      </c>
      <c r="H964" s="63"/>
      <c r="I964" s="67"/>
      <c r="J964" s="68"/>
      <c r="K964" s="68"/>
      <c r="L964" s="67" t="s">
        <v>17127</v>
      </c>
      <c r="M964" s="71"/>
      <c r="N964" s="72">
        <v>1426.0770263671875</v>
      </c>
      <c r="O964" s="72">
        <v>3322.904541015625</v>
      </c>
      <c r="P964" s="73"/>
      <c r="Q964" s="74"/>
      <c r="R964" s="74"/>
      <c r="S964" s="84"/>
      <c r="T964" s="84"/>
      <c r="U964" s="84"/>
      <c r="V964" s="84"/>
      <c r="W964" s="50"/>
      <c r="X964" s="50"/>
      <c r="Y964" s="50"/>
      <c r="Z964" s="50"/>
      <c r="AA964" s="49"/>
      <c r="AB964" s="69">
        <v>964</v>
      </c>
      <c r="AC96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64" s="70"/>
      <c r="AE964" s="76">
        <v>4846</v>
      </c>
      <c r="AF964" s="76">
        <v>18947</v>
      </c>
      <c r="AG964" s="76">
        <v>80580</v>
      </c>
      <c r="AH964" s="76">
        <v>67757</v>
      </c>
      <c r="AI964" s="76"/>
      <c r="AJ964" s="76" t="s">
        <v>9370</v>
      </c>
      <c r="AK964" s="76" t="s">
        <v>10840</v>
      </c>
      <c r="AL964" s="82" t="s">
        <v>11672</v>
      </c>
      <c r="AM964" s="76"/>
      <c r="AN964" s="78">
        <v>41660.664155092592</v>
      </c>
      <c r="AO964" s="76" t="s">
        <v>14075</v>
      </c>
      <c r="AP964" s="82" t="s">
        <v>15037</v>
      </c>
      <c r="AQ964" s="76" t="s">
        <v>66</v>
      </c>
      <c r="AR964" s="2"/>
      <c r="AS964" s="3"/>
      <c r="AT964" s="3"/>
      <c r="AU964" s="3"/>
      <c r="AV964" s="3"/>
    </row>
    <row r="965" spans="1:48" ht="41.45" customHeight="1" x14ac:dyDescent="0.25">
      <c r="A965" s="62" t="s">
        <v>819</v>
      </c>
      <c r="C965" s="63"/>
      <c r="D965" s="63"/>
      <c r="E965" s="64"/>
      <c r="F965" s="66"/>
      <c r="G965" s="100" t="s">
        <v>12970</v>
      </c>
      <c r="H965" s="63"/>
      <c r="I965" s="67"/>
      <c r="J965" s="68"/>
      <c r="K965" s="68"/>
      <c r="L965" s="67" t="s">
        <v>17128</v>
      </c>
      <c r="M965" s="71"/>
      <c r="N965" s="72">
        <v>3013.385498046875</v>
      </c>
      <c r="O965" s="72">
        <v>6724.57421875</v>
      </c>
      <c r="P965" s="73"/>
      <c r="Q965" s="74"/>
      <c r="R965" s="74"/>
      <c r="S965" s="84"/>
      <c r="T965" s="84"/>
      <c r="U965" s="84"/>
      <c r="V965" s="84"/>
      <c r="W965" s="50"/>
      <c r="X965" s="50"/>
      <c r="Y965" s="50"/>
      <c r="Z965" s="50"/>
      <c r="AA965" s="49"/>
      <c r="AB965" s="69">
        <v>965</v>
      </c>
      <c r="AC96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65" s="70"/>
      <c r="AE965" s="76">
        <v>2011</v>
      </c>
      <c r="AF965" s="76">
        <v>208</v>
      </c>
      <c r="AG965" s="76">
        <v>11218</v>
      </c>
      <c r="AH965" s="76">
        <v>8207</v>
      </c>
      <c r="AI965" s="76"/>
      <c r="AJ965" s="76" t="s">
        <v>9371</v>
      </c>
      <c r="AK965" s="76" t="s">
        <v>10841</v>
      </c>
      <c r="AL965" s="76"/>
      <c r="AM965" s="76"/>
      <c r="AN965" s="78">
        <v>44395.900358796294</v>
      </c>
      <c r="AO965" s="76" t="s">
        <v>14075</v>
      </c>
      <c r="AP965" s="82" t="s">
        <v>15038</v>
      </c>
      <c r="AQ965" s="76" t="s">
        <v>66</v>
      </c>
      <c r="AR965" s="2"/>
      <c r="AS965" s="3"/>
      <c r="AT965" s="3"/>
      <c r="AU965" s="3"/>
      <c r="AV965" s="3"/>
    </row>
    <row r="966" spans="1:48" ht="41.45" customHeight="1" x14ac:dyDescent="0.25">
      <c r="A966" s="62" t="s">
        <v>820</v>
      </c>
      <c r="C966" s="63"/>
      <c r="D966" s="63"/>
      <c r="E966" s="64"/>
      <c r="F966" s="66"/>
      <c r="G966" s="100" t="s">
        <v>12971</v>
      </c>
      <c r="H966" s="63"/>
      <c r="I966" s="67"/>
      <c r="J966" s="68"/>
      <c r="K966" s="68"/>
      <c r="L966" s="67" t="s">
        <v>17129</v>
      </c>
      <c r="M966" s="71"/>
      <c r="N966" s="72">
        <v>4468.14794921875</v>
      </c>
      <c r="O966" s="72">
        <v>2808.3779296875</v>
      </c>
      <c r="P966" s="73"/>
      <c r="Q966" s="74"/>
      <c r="R966" s="74"/>
      <c r="S966" s="84"/>
      <c r="T966" s="84"/>
      <c r="U966" s="84"/>
      <c r="V966" s="84"/>
      <c r="W966" s="50"/>
      <c r="X966" s="50"/>
      <c r="Y966" s="50"/>
      <c r="Z966" s="50"/>
      <c r="AA966" s="49"/>
      <c r="AB966" s="69">
        <v>966</v>
      </c>
      <c r="AC96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66" s="70"/>
      <c r="AE966" s="76">
        <v>427</v>
      </c>
      <c r="AF966" s="76">
        <v>4</v>
      </c>
      <c r="AG966" s="76">
        <v>364</v>
      </c>
      <c r="AH966" s="76">
        <v>5013</v>
      </c>
      <c r="AI966" s="76"/>
      <c r="AJ966" s="76" t="s">
        <v>9372</v>
      </c>
      <c r="AK966" s="76"/>
      <c r="AL966" s="76"/>
      <c r="AM966" s="76"/>
      <c r="AN966" s="78">
        <v>44377.419293981482</v>
      </c>
      <c r="AO966" s="76" t="s">
        <v>14075</v>
      </c>
      <c r="AP966" s="82" t="s">
        <v>15039</v>
      </c>
      <c r="AQ966" s="76" t="s">
        <v>66</v>
      </c>
      <c r="AR966" s="2"/>
      <c r="AS966" s="3"/>
      <c r="AT966" s="3"/>
      <c r="AU966" s="3"/>
      <c r="AV966" s="3"/>
    </row>
    <row r="967" spans="1:48" ht="41.45" customHeight="1" x14ac:dyDescent="0.25">
      <c r="A967" s="62" t="s">
        <v>821</v>
      </c>
      <c r="C967" s="63"/>
      <c r="D967" s="63"/>
      <c r="E967" s="64"/>
      <c r="F967" s="66"/>
      <c r="G967" s="100" t="s">
        <v>12972</v>
      </c>
      <c r="H967" s="63"/>
      <c r="I967" s="67"/>
      <c r="J967" s="68"/>
      <c r="K967" s="68"/>
      <c r="L967" s="67" t="s">
        <v>17130</v>
      </c>
      <c r="M967" s="71"/>
      <c r="N967" s="72">
        <v>8795.6171875</v>
      </c>
      <c r="O967" s="72">
        <v>5915.884765625</v>
      </c>
      <c r="P967" s="73"/>
      <c r="Q967" s="74"/>
      <c r="R967" s="74"/>
      <c r="S967" s="84"/>
      <c r="T967" s="84"/>
      <c r="U967" s="84"/>
      <c r="V967" s="84"/>
      <c r="W967" s="50"/>
      <c r="X967" s="50"/>
      <c r="Y967" s="50"/>
      <c r="Z967" s="50"/>
      <c r="AA967" s="49"/>
      <c r="AB967" s="69">
        <v>967</v>
      </c>
      <c r="AC96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67" s="70"/>
      <c r="AE967" s="76">
        <v>4600</v>
      </c>
      <c r="AF967" s="76">
        <v>1504</v>
      </c>
      <c r="AG967" s="76">
        <v>46984</v>
      </c>
      <c r="AH967" s="76">
        <v>89476</v>
      </c>
      <c r="AI967" s="76"/>
      <c r="AJ967" s="76" t="s">
        <v>9373</v>
      </c>
      <c r="AK967" s="76" t="s">
        <v>10348</v>
      </c>
      <c r="AL967" s="76"/>
      <c r="AM967" s="76"/>
      <c r="AN967" s="78">
        <v>42032.677210648151</v>
      </c>
      <c r="AO967" s="76" t="s">
        <v>14075</v>
      </c>
      <c r="AP967" s="82" t="s">
        <v>15040</v>
      </c>
      <c r="AQ967" s="76" t="s">
        <v>66</v>
      </c>
      <c r="AR967" s="2"/>
      <c r="AS967" s="3"/>
      <c r="AT967" s="3"/>
      <c r="AU967" s="3"/>
      <c r="AV967" s="3"/>
    </row>
    <row r="968" spans="1:48" ht="41.45" customHeight="1" x14ac:dyDescent="0.25">
      <c r="A968" s="62" t="s">
        <v>822</v>
      </c>
      <c r="C968" s="63"/>
      <c r="D968" s="63"/>
      <c r="E968" s="64"/>
      <c r="F968" s="66"/>
      <c r="G968" s="100" t="s">
        <v>12973</v>
      </c>
      <c r="H968" s="63"/>
      <c r="I968" s="67"/>
      <c r="J968" s="68"/>
      <c r="K968" s="68"/>
      <c r="L968" s="67" t="s">
        <v>17131</v>
      </c>
      <c r="M968" s="71"/>
      <c r="N968" s="72">
        <v>6790.1162109375</v>
      </c>
      <c r="O968" s="72">
        <v>3556.101806640625</v>
      </c>
      <c r="P968" s="73"/>
      <c r="Q968" s="74"/>
      <c r="R968" s="74"/>
      <c r="S968" s="84"/>
      <c r="T968" s="84"/>
      <c r="U968" s="84"/>
      <c r="V968" s="84"/>
      <c r="W968" s="50"/>
      <c r="X968" s="50"/>
      <c r="Y968" s="50"/>
      <c r="Z968" s="50"/>
      <c r="AA968" s="49"/>
      <c r="AB968" s="69">
        <v>968</v>
      </c>
      <c r="AC96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68" s="70"/>
      <c r="AE968" s="76">
        <v>866</v>
      </c>
      <c r="AF968" s="76">
        <v>299</v>
      </c>
      <c r="AG968" s="76">
        <v>4014</v>
      </c>
      <c r="AH968" s="76">
        <v>17838</v>
      </c>
      <c r="AI968" s="76"/>
      <c r="AJ968" s="76" t="s">
        <v>9374</v>
      </c>
      <c r="AK968" s="76"/>
      <c r="AL968" s="76"/>
      <c r="AM968" s="76"/>
      <c r="AN968" s="78">
        <v>44103.025451388887</v>
      </c>
      <c r="AO968" s="76" t="s">
        <v>14075</v>
      </c>
      <c r="AP968" s="82" t="s">
        <v>15041</v>
      </c>
      <c r="AQ968" s="76" t="s">
        <v>66</v>
      </c>
      <c r="AR968" s="2"/>
      <c r="AS968" s="3"/>
      <c r="AT968" s="3"/>
      <c r="AU968" s="3"/>
      <c r="AV968" s="3"/>
    </row>
    <row r="969" spans="1:48" ht="41.45" customHeight="1" x14ac:dyDescent="0.25">
      <c r="A969" s="62" t="s">
        <v>823</v>
      </c>
      <c r="C969" s="63"/>
      <c r="D969" s="63"/>
      <c r="E969" s="64"/>
      <c r="F969" s="66"/>
      <c r="G969" s="100" t="s">
        <v>12974</v>
      </c>
      <c r="H969" s="63"/>
      <c r="I969" s="67"/>
      <c r="J969" s="68"/>
      <c r="K969" s="68"/>
      <c r="L969" s="67" t="s">
        <v>17132</v>
      </c>
      <c r="M969" s="71"/>
      <c r="N969" s="72">
        <v>8571.8271484375</v>
      </c>
      <c r="O969" s="72">
        <v>9477.892578125</v>
      </c>
      <c r="P969" s="73"/>
      <c r="Q969" s="74"/>
      <c r="R969" s="74"/>
      <c r="S969" s="84"/>
      <c r="T969" s="84"/>
      <c r="U969" s="84"/>
      <c r="V969" s="84"/>
      <c r="W969" s="50"/>
      <c r="X969" s="50"/>
      <c r="Y969" s="50"/>
      <c r="Z969" s="50"/>
      <c r="AA969" s="49"/>
      <c r="AB969" s="69">
        <v>969</v>
      </c>
      <c r="AC96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69" s="70"/>
      <c r="AE969" s="76">
        <v>253</v>
      </c>
      <c r="AF969" s="76">
        <v>734</v>
      </c>
      <c r="AG969" s="76">
        <v>26697</v>
      </c>
      <c r="AH969" s="76">
        <v>11844</v>
      </c>
      <c r="AI969" s="76"/>
      <c r="AJ969" s="76" t="s">
        <v>9375</v>
      </c>
      <c r="AK969" s="76" t="s">
        <v>10842</v>
      </c>
      <c r="AL969" s="82" t="s">
        <v>11673</v>
      </c>
      <c r="AM969" s="76"/>
      <c r="AN969" s="78">
        <v>44238.796018518522</v>
      </c>
      <c r="AO969" s="76" t="s">
        <v>14075</v>
      </c>
      <c r="AP969" s="82" t="s">
        <v>15042</v>
      </c>
      <c r="AQ969" s="76" t="s">
        <v>66</v>
      </c>
      <c r="AR969" s="2"/>
      <c r="AS969" s="3"/>
      <c r="AT969" s="3"/>
      <c r="AU969" s="3"/>
      <c r="AV969" s="3"/>
    </row>
    <row r="970" spans="1:48" ht="41.45" customHeight="1" x14ac:dyDescent="0.25">
      <c r="A970" s="62" t="s">
        <v>1976</v>
      </c>
      <c r="C970" s="63"/>
      <c r="D970" s="63"/>
      <c r="E970" s="64"/>
      <c r="F970" s="66"/>
      <c r="G970" s="100" t="s">
        <v>12975</v>
      </c>
      <c r="H970" s="63"/>
      <c r="I970" s="67"/>
      <c r="J970" s="68"/>
      <c r="K970" s="68"/>
      <c r="L970" s="67" t="s">
        <v>17133</v>
      </c>
      <c r="M970" s="71"/>
      <c r="N970" s="72">
        <v>6860.22119140625</v>
      </c>
      <c r="O970" s="72">
        <v>9005.5849609375</v>
      </c>
      <c r="P970" s="73"/>
      <c r="Q970" s="74"/>
      <c r="R970" s="74"/>
      <c r="S970" s="84"/>
      <c r="T970" s="84"/>
      <c r="U970" s="84"/>
      <c r="V970" s="84"/>
      <c r="W970" s="50"/>
      <c r="X970" s="50"/>
      <c r="Y970" s="50"/>
      <c r="Z970" s="50"/>
      <c r="AA970" s="49"/>
      <c r="AB970" s="69">
        <v>970</v>
      </c>
      <c r="AC97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70" s="70"/>
      <c r="AE970" s="76">
        <v>245</v>
      </c>
      <c r="AF970" s="76">
        <v>89</v>
      </c>
      <c r="AG970" s="76">
        <v>11260</v>
      </c>
      <c r="AH970" s="76">
        <v>7625</v>
      </c>
      <c r="AI970" s="76"/>
      <c r="AJ970" s="76"/>
      <c r="AK970" s="76" t="s">
        <v>10843</v>
      </c>
      <c r="AL970" s="76"/>
      <c r="AM970" s="76"/>
      <c r="AN970" s="78">
        <v>44440.889884259261</v>
      </c>
      <c r="AO970" s="76" t="s">
        <v>14075</v>
      </c>
      <c r="AP970" s="82" t="s">
        <v>15043</v>
      </c>
      <c r="AQ970" s="76" t="s">
        <v>65</v>
      </c>
      <c r="AR970" s="2"/>
      <c r="AS970" s="3"/>
      <c r="AT970" s="3"/>
      <c r="AU970" s="3"/>
      <c r="AV970" s="3"/>
    </row>
    <row r="971" spans="1:48" ht="41.45" customHeight="1" x14ac:dyDescent="0.25">
      <c r="A971" s="62" t="s">
        <v>824</v>
      </c>
      <c r="C971" s="63"/>
      <c r="D971" s="63"/>
      <c r="E971" s="64"/>
      <c r="F971" s="66"/>
      <c r="G971" s="100" t="s">
        <v>12976</v>
      </c>
      <c r="H971" s="63"/>
      <c r="I971" s="67"/>
      <c r="J971" s="68"/>
      <c r="K971" s="68"/>
      <c r="L971" s="67" t="s">
        <v>17134</v>
      </c>
      <c r="M971" s="71"/>
      <c r="N971" s="72">
        <v>6670.9609375</v>
      </c>
      <c r="O971" s="72">
        <v>2388.19189453125</v>
      </c>
      <c r="P971" s="73"/>
      <c r="Q971" s="74"/>
      <c r="R971" s="74"/>
      <c r="S971" s="84"/>
      <c r="T971" s="84"/>
      <c r="U971" s="84"/>
      <c r="V971" s="84"/>
      <c r="W971" s="50"/>
      <c r="X971" s="50"/>
      <c r="Y971" s="50"/>
      <c r="Z971" s="50"/>
      <c r="AA971" s="49"/>
      <c r="AB971" s="69">
        <v>971</v>
      </c>
      <c r="AC97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71" s="70"/>
      <c r="AE971" s="76">
        <v>1453</v>
      </c>
      <c r="AF971" s="76">
        <v>86</v>
      </c>
      <c r="AG971" s="76">
        <v>4241</v>
      </c>
      <c r="AH971" s="76">
        <v>2090</v>
      </c>
      <c r="AI971" s="76"/>
      <c r="AJ971" s="76"/>
      <c r="AK971" s="76"/>
      <c r="AL971" s="76"/>
      <c r="AM971" s="76"/>
      <c r="AN971" s="78">
        <v>44424.416261574072</v>
      </c>
      <c r="AO971" s="76" t="s">
        <v>14075</v>
      </c>
      <c r="AP971" s="82" t="s">
        <v>15044</v>
      </c>
      <c r="AQ971" s="76" t="s">
        <v>66</v>
      </c>
      <c r="AR971" s="2"/>
      <c r="AS971" s="3"/>
      <c r="AT971" s="3"/>
      <c r="AU971" s="3"/>
      <c r="AV971" s="3"/>
    </row>
    <row r="972" spans="1:48" ht="41.45" customHeight="1" x14ac:dyDescent="0.25">
      <c r="A972" s="62" t="s">
        <v>825</v>
      </c>
      <c r="C972" s="63"/>
      <c r="D972" s="63"/>
      <c r="E972" s="64"/>
      <c r="F972" s="66"/>
      <c r="G972" s="100" t="s">
        <v>12977</v>
      </c>
      <c r="H972" s="63"/>
      <c r="I972" s="67"/>
      <c r="J972" s="68"/>
      <c r="K972" s="68"/>
      <c r="L972" s="67" t="s">
        <v>17135</v>
      </c>
      <c r="M972" s="71"/>
      <c r="N972" s="72">
        <v>2343.96875</v>
      </c>
      <c r="O972" s="72">
        <v>2237.16943359375</v>
      </c>
      <c r="P972" s="73"/>
      <c r="Q972" s="74"/>
      <c r="R972" s="74"/>
      <c r="S972" s="84"/>
      <c r="T972" s="84"/>
      <c r="U972" s="84"/>
      <c r="V972" s="84"/>
      <c r="W972" s="50"/>
      <c r="X972" s="50"/>
      <c r="Y972" s="50"/>
      <c r="Z972" s="50"/>
      <c r="AA972" s="49"/>
      <c r="AB972" s="69">
        <v>972</v>
      </c>
      <c r="AC97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72" s="70"/>
      <c r="AE972" s="76">
        <v>5351</v>
      </c>
      <c r="AF972" s="76">
        <v>4924</v>
      </c>
      <c r="AG972" s="76">
        <v>69716</v>
      </c>
      <c r="AH972" s="76">
        <v>22427</v>
      </c>
      <c r="AI972" s="76"/>
      <c r="AJ972" s="76" t="s">
        <v>9376</v>
      </c>
      <c r="AK972" s="76" t="s">
        <v>10844</v>
      </c>
      <c r="AL972" s="76"/>
      <c r="AM972" s="76"/>
      <c r="AN972" s="78">
        <v>42302.391689814816</v>
      </c>
      <c r="AO972" s="76" t="s">
        <v>14075</v>
      </c>
      <c r="AP972" s="82" t="s">
        <v>15045</v>
      </c>
      <c r="AQ972" s="76" t="s">
        <v>66</v>
      </c>
      <c r="AR972" s="2"/>
      <c r="AS972" s="3"/>
      <c r="AT972" s="3"/>
      <c r="AU972" s="3"/>
      <c r="AV972" s="3"/>
    </row>
    <row r="973" spans="1:48" ht="41.45" customHeight="1" x14ac:dyDescent="0.25">
      <c r="A973" s="62" t="s">
        <v>826</v>
      </c>
      <c r="C973" s="63"/>
      <c r="D973" s="63"/>
      <c r="E973" s="64"/>
      <c r="F973" s="66"/>
      <c r="G973" s="100" t="s">
        <v>12978</v>
      </c>
      <c r="H973" s="63"/>
      <c r="I973" s="67"/>
      <c r="J973" s="68"/>
      <c r="K973" s="68"/>
      <c r="L973" s="67" t="s">
        <v>17136</v>
      </c>
      <c r="M973" s="71"/>
      <c r="N973" s="72">
        <v>2510.597412109375</v>
      </c>
      <c r="O973" s="72">
        <v>7304.04931640625</v>
      </c>
      <c r="P973" s="73"/>
      <c r="Q973" s="74"/>
      <c r="R973" s="74"/>
      <c r="S973" s="84"/>
      <c r="T973" s="84"/>
      <c r="U973" s="84"/>
      <c r="V973" s="84"/>
      <c r="W973" s="50"/>
      <c r="X973" s="50"/>
      <c r="Y973" s="50"/>
      <c r="Z973" s="50"/>
      <c r="AA973" s="49"/>
      <c r="AB973" s="69">
        <v>973</v>
      </c>
      <c r="AC97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73" s="70"/>
      <c r="AE973" s="76">
        <v>74</v>
      </c>
      <c r="AF973" s="76">
        <v>113</v>
      </c>
      <c r="AG973" s="76">
        <v>505</v>
      </c>
      <c r="AH973" s="76">
        <v>176</v>
      </c>
      <c r="AI973" s="76"/>
      <c r="AJ973" s="76" t="s">
        <v>9377</v>
      </c>
      <c r="AK973" s="76"/>
      <c r="AL973" s="82" t="s">
        <v>11674</v>
      </c>
      <c r="AM973" s="76"/>
      <c r="AN973" s="78">
        <v>43425.416122685187</v>
      </c>
      <c r="AO973" s="76" t="s">
        <v>14075</v>
      </c>
      <c r="AP973" s="82" t="s">
        <v>15046</v>
      </c>
      <c r="AQ973" s="76" t="s">
        <v>66</v>
      </c>
      <c r="AR973" s="2"/>
      <c r="AS973" s="3"/>
      <c r="AT973" s="3"/>
      <c r="AU973" s="3"/>
      <c r="AV973" s="3"/>
    </row>
    <row r="974" spans="1:48" ht="41.45" customHeight="1" x14ac:dyDescent="0.25">
      <c r="A974" s="62" t="s">
        <v>827</v>
      </c>
      <c r="C974" s="63"/>
      <c r="D974" s="63"/>
      <c r="E974" s="64"/>
      <c r="F974" s="66"/>
      <c r="G974" s="100" t="s">
        <v>12979</v>
      </c>
      <c r="H974" s="63"/>
      <c r="I974" s="67"/>
      <c r="J974" s="68"/>
      <c r="K974" s="68"/>
      <c r="L974" s="67" t="s">
        <v>17137</v>
      </c>
      <c r="M974" s="71"/>
      <c r="N974" s="72">
        <v>1098.9422607421875</v>
      </c>
      <c r="O974" s="72">
        <v>3321.49609375</v>
      </c>
      <c r="P974" s="73"/>
      <c r="Q974" s="74"/>
      <c r="R974" s="74"/>
      <c r="S974" s="84"/>
      <c r="T974" s="84"/>
      <c r="U974" s="84"/>
      <c r="V974" s="84"/>
      <c r="W974" s="50"/>
      <c r="X974" s="50"/>
      <c r="Y974" s="50"/>
      <c r="Z974" s="50"/>
      <c r="AA974" s="49"/>
      <c r="AB974" s="69">
        <v>974</v>
      </c>
      <c r="AC97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74" s="70"/>
      <c r="AE974" s="76">
        <v>518</v>
      </c>
      <c r="AF974" s="76">
        <v>7</v>
      </c>
      <c r="AG974" s="76">
        <v>1387</v>
      </c>
      <c r="AH974" s="76">
        <v>469</v>
      </c>
      <c r="AI974" s="76"/>
      <c r="AJ974" s="76" t="s">
        <v>9378</v>
      </c>
      <c r="AK974" s="76"/>
      <c r="AL974" s="76"/>
      <c r="AM974" s="76"/>
      <c r="AN974" s="78">
        <v>44523.24627314815</v>
      </c>
      <c r="AO974" s="76" t="s">
        <v>14075</v>
      </c>
      <c r="AP974" s="82" t="s">
        <v>15047</v>
      </c>
      <c r="AQ974" s="76" t="s">
        <v>66</v>
      </c>
      <c r="AR974" s="2"/>
      <c r="AS974" s="3"/>
      <c r="AT974" s="3"/>
      <c r="AU974" s="3"/>
      <c r="AV974" s="3"/>
    </row>
    <row r="975" spans="1:48" ht="41.45" customHeight="1" x14ac:dyDescent="0.25">
      <c r="A975" s="62" t="s">
        <v>828</v>
      </c>
      <c r="C975" s="63"/>
      <c r="D975" s="63"/>
      <c r="E975" s="64"/>
      <c r="F975" s="66"/>
      <c r="G975" s="100" t="s">
        <v>12980</v>
      </c>
      <c r="H975" s="63"/>
      <c r="I975" s="67"/>
      <c r="J975" s="68"/>
      <c r="K975" s="68"/>
      <c r="L975" s="67" t="s">
        <v>17138</v>
      </c>
      <c r="M975" s="71"/>
      <c r="N975" s="72">
        <v>9646.9423828125</v>
      </c>
      <c r="O975" s="72">
        <v>5179.58837890625</v>
      </c>
      <c r="P975" s="73"/>
      <c r="Q975" s="74"/>
      <c r="R975" s="74"/>
      <c r="S975" s="84"/>
      <c r="T975" s="84"/>
      <c r="U975" s="84"/>
      <c r="V975" s="84"/>
      <c r="W975" s="50"/>
      <c r="X975" s="50"/>
      <c r="Y975" s="50"/>
      <c r="Z975" s="50"/>
      <c r="AA975" s="49"/>
      <c r="AB975" s="69">
        <v>975</v>
      </c>
      <c r="AC97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75" s="70"/>
      <c r="AE975" s="76">
        <v>602</v>
      </c>
      <c r="AF975" s="76">
        <v>450</v>
      </c>
      <c r="AG975" s="76">
        <v>18001</v>
      </c>
      <c r="AH975" s="76">
        <v>30012</v>
      </c>
      <c r="AI975" s="76"/>
      <c r="AJ975" s="76"/>
      <c r="AK975" s="76"/>
      <c r="AL975" s="76"/>
      <c r="AM975" s="76"/>
      <c r="AN975" s="78">
        <v>42547.696273148147</v>
      </c>
      <c r="AO975" s="76" t="s">
        <v>14075</v>
      </c>
      <c r="AP975" s="82" t="s">
        <v>15048</v>
      </c>
      <c r="AQ975" s="76" t="s">
        <v>66</v>
      </c>
      <c r="AR975" s="2"/>
      <c r="AS975" s="3"/>
      <c r="AT975" s="3"/>
      <c r="AU975" s="3"/>
      <c r="AV975" s="3"/>
    </row>
    <row r="976" spans="1:48" ht="41.45" customHeight="1" x14ac:dyDescent="0.25">
      <c r="A976" s="62" t="s">
        <v>829</v>
      </c>
      <c r="C976" s="63"/>
      <c r="D976" s="63"/>
      <c r="E976" s="64"/>
      <c r="F976" s="66"/>
      <c r="G976" s="100" t="s">
        <v>12981</v>
      </c>
      <c r="H976" s="63"/>
      <c r="I976" s="67"/>
      <c r="J976" s="68"/>
      <c r="K976" s="68"/>
      <c r="L976" s="67" t="s">
        <v>17139</v>
      </c>
      <c r="M976" s="71"/>
      <c r="N976" s="72">
        <v>3014.149169921875</v>
      </c>
      <c r="O976" s="72">
        <v>7349.41015625</v>
      </c>
      <c r="P976" s="73"/>
      <c r="Q976" s="74"/>
      <c r="R976" s="74"/>
      <c r="S976" s="84"/>
      <c r="T976" s="84"/>
      <c r="U976" s="84"/>
      <c r="V976" s="84"/>
      <c r="W976" s="50"/>
      <c r="X976" s="50"/>
      <c r="Y976" s="50"/>
      <c r="Z976" s="50"/>
      <c r="AA976" s="49"/>
      <c r="AB976" s="69">
        <v>976</v>
      </c>
      <c r="AC97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76" s="70"/>
      <c r="AE976" s="76">
        <v>3286</v>
      </c>
      <c r="AF976" s="76">
        <v>366</v>
      </c>
      <c r="AG976" s="76">
        <v>38350</v>
      </c>
      <c r="AH976" s="76">
        <v>35486</v>
      </c>
      <c r="AI976" s="76"/>
      <c r="AJ976" s="76" t="s">
        <v>9379</v>
      </c>
      <c r="AK976" s="76" t="s">
        <v>10845</v>
      </c>
      <c r="AL976" s="76"/>
      <c r="AM976" s="76"/>
      <c r="AN976" s="78">
        <v>44257.341041666667</v>
      </c>
      <c r="AO976" s="76" t="s">
        <v>14075</v>
      </c>
      <c r="AP976" s="82" t="s">
        <v>15049</v>
      </c>
      <c r="AQ976" s="76" t="s">
        <v>66</v>
      </c>
      <c r="AR976" s="2"/>
      <c r="AS976" s="3"/>
      <c r="AT976" s="3"/>
      <c r="AU976" s="3"/>
      <c r="AV976" s="3"/>
    </row>
    <row r="977" spans="1:48" ht="41.45" customHeight="1" x14ac:dyDescent="0.25">
      <c r="A977" s="62" t="s">
        <v>830</v>
      </c>
      <c r="C977" s="63"/>
      <c r="D977" s="63"/>
      <c r="E977" s="64"/>
      <c r="F977" s="66"/>
      <c r="G977" s="100" t="s">
        <v>12982</v>
      </c>
      <c r="H977" s="63"/>
      <c r="I977" s="67"/>
      <c r="J977" s="68"/>
      <c r="K977" s="68"/>
      <c r="L977" s="67" t="s">
        <v>17140</v>
      </c>
      <c r="M977" s="71"/>
      <c r="N977" s="72">
        <v>7829.03076171875</v>
      </c>
      <c r="O977" s="72">
        <v>9314.0087890625</v>
      </c>
      <c r="P977" s="73"/>
      <c r="Q977" s="74"/>
      <c r="R977" s="74"/>
      <c r="S977" s="84"/>
      <c r="T977" s="84"/>
      <c r="U977" s="84"/>
      <c r="V977" s="84"/>
      <c r="W977" s="50"/>
      <c r="X977" s="50"/>
      <c r="Y977" s="50"/>
      <c r="Z977" s="50"/>
      <c r="AA977" s="49"/>
      <c r="AB977" s="69">
        <v>977</v>
      </c>
      <c r="AC97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77" s="70"/>
      <c r="AE977" s="76">
        <v>6</v>
      </c>
      <c r="AF977" s="76">
        <v>2</v>
      </c>
      <c r="AG977" s="76">
        <v>878</v>
      </c>
      <c r="AH977" s="76">
        <v>1</v>
      </c>
      <c r="AI977" s="76"/>
      <c r="AJ977" s="76" t="s">
        <v>9380</v>
      </c>
      <c r="AK977" s="76"/>
      <c r="AL977" s="82" t="s">
        <v>11675</v>
      </c>
      <c r="AM977" s="76"/>
      <c r="AN977" s="78">
        <v>43812.686516203707</v>
      </c>
      <c r="AO977" s="76" t="s">
        <v>14075</v>
      </c>
      <c r="AP977" s="82" t="s">
        <v>15050</v>
      </c>
      <c r="AQ977" s="76" t="s">
        <v>66</v>
      </c>
      <c r="AR977" s="2"/>
      <c r="AS977" s="3"/>
      <c r="AT977" s="3"/>
      <c r="AU977" s="3"/>
      <c r="AV977" s="3"/>
    </row>
    <row r="978" spans="1:48" ht="41.45" customHeight="1" x14ac:dyDescent="0.25">
      <c r="A978" s="62" t="s">
        <v>831</v>
      </c>
      <c r="C978" s="63"/>
      <c r="D978" s="63"/>
      <c r="E978" s="64"/>
      <c r="F978" s="66"/>
      <c r="G978" s="100" t="s">
        <v>12983</v>
      </c>
      <c r="H978" s="63"/>
      <c r="I978" s="67"/>
      <c r="J978" s="68"/>
      <c r="K978" s="68"/>
      <c r="L978" s="67" t="s">
        <v>17141</v>
      </c>
      <c r="M978" s="71"/>
      <c r="N978" s="72">
        <v>8449.6591796875</v>
      </c>
      <c r="O978" s="72">
        <v>6747.205078125</v>
      </c>
      <c r="P978" s="73"/>
      <c r="Q978" s="74"/>
      <c r="R978" s="74"/>
      <c r="S978" s="84"/>
      <c r="T978" s="84"/>
      <c r="U978" s="84"/>
      <c r="V978" s="84"/>
      <c r="W978" s="50"/>
      <c r="X978" s="50"/>
      <c r="Y978" s="50"/>
      <c r="Z978" s="50"/>
      <c r="AA978" s="49"/>
      <c r="AB978" s="69">
        <v>978</v>
      </c>
      <c r="AC97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78" s="70"/>
      <c r="AE978" s="76">
        <v>30</v>
      </c>
      <c r="AF978" s="76">
        <v>46</v>
      </c>
      <c r="AG978" s="76">
        <v>6398</v>
      </c>
      <c r="AH978" s="76">
        <v>19009</v>
      </c>
      <c r="AI978" s="76"/>
      <c r="AJ978" s="76" t="s">
        <v>9381</v>
      </c>
      <c r="AK978" s="76" t="s">
        <v>10846</v>
      </c>
      <c r="AL978" s="76"/>
      <c r="AM978" s="76"/>
      <c r="AN978" s="78">
        <v>44015.11787037037</v>
      </c>
      <c r="AO978" s="76" t="s">
        <v>14075</v>
      </c>
      <c r="AP978" s="82" t="s">
        <v>15051</v>
      </c>
      <c r="AQ978" s="76" t="s">
        <v>66</v>
      </c>
      <c r="AR978" s="2"/>
      <c r="AS978" s="3"/>
      <c r="AT978" s="3"/>
      <c r="AU978" s="3"/>
      <c r="AV978" s="3"/>
    </row>
    <row r="979" spans="1:48" ht="41.45" customHeight="1" x14ac:dyDescent="0.25">
      <c r="A979" s="62" t="s">
        <v>832</v>
      </c>
      <c r="C979" s="63"/>
      <c r="D979" s="63"/>
      <c r="E979" s="64"/>
      <c r="F979" s="66"/>
      <c r="G979" s="100" t="s">
        <v>12984</v>
      </c>
      <c r="H979" s="63"/>
      <c r="I979" s="67"/>
      <c r="J979" s="68"/>
      <c r="K979" s="68"/>
      <c r="L979" s="67" t="s">
        <v>17142</v>
      </c>
      <c r="M979" s="71"/>
      <c r="N979" s="72">
        <v>2522.731689453125</v>
      </c>
      <c r="O979" s="72">
        <v>6327.154296875</v>
      </c>
      <c r="P979" s="73"/>
      <c r="Q979" s="74"/>
      <c r="R979" s="74"/>
      <c r="S979" s="84"/>
      <c r="T979" s="84"/>
      <c r="U979" s="84"/>
      <c r="V979" s="84"/>
      <c r="W979" s="50"/>
      <c r="X979" s="50"/>
      <c r="Y979" s="50"/>
      <c r="Z979" s="50"/>
      <c r="AA979" s="49"/>
      <c r="AB979" s="69">
        <v>979</v>
      </c>
      <c r="AC97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79" s="70"/>
      <c r="AE979" s="76">
        <v>49</v>
      </c>
      <c r="AF979" s="76">
        <v>8</v>
      </c>
      <c r="AG979" s="76">
        <v>63</v>
      </c>
      <c r="AH979" s="76">
        <v>152</v>
      </c>
      <c r="AI979" s="76"/>
      <c r="AJ979" s="76" t="s">
        <v>9382</v>
      </c>
      <c r="AK979" s="76" t="s">
        <v>10363</v>
      </c>
      <c r="AL979" s="76"/>
      <c r="AM979" s="76"/>
      <c r="AN979" s="78">
        <v>44112.106469907405</v>
      </c>
      <c r="AO979" s="76" t="s">
        <v>14075</v>
      </c>
      <c r="AP979" s="82" t="s">
        <v>15052</v>
      </c>
      <c r="AQ979" s="76" t="s">
        <v>66</v>
      </c>
      <c r="AR979" s="2"/>
      <c r="AS979" s="3"/>
      <c r="AT979" s="3"/>
      <c r="AU979" s="3"/>
      <c r="AV979" s="3"/>
    </row>
    <row r="980" spans="1:48" ht="41.45" customHeight="1" x14ac:dyDescent="0.25">
      <c r="A980" s="62" t="s">
        <v>833</v>
      </c>
      <c r="C980" s="63"/>
      <c r="D980" s="63"/>
      <c r="E980" s="64"/>
      <c r="F980" s="66"/>
      <c r="G980" s="100" t="s">
        <v>12985</v>
      </c>
      <c r="H980" s="63"/>
      <c r="I980" s="67"/>
      <c r="J980" s="68"/>
      <c r="K980" s="68"/>
      <c r="L980" s="67" t="s">
        <v>17143</v>
      </c>
      <c r="M980" s="71"/>
      <c r="N980" s="72">
        <v>6583.04541015625</v>
      </c>
      <c r="O980" s="72">
        <v>252.45135498046875</v>
      </c>
      <c r="P980" s="73"/>
      <c r="Q980" s="74"/>
      <c r="R980" s="74"/>
      <c r="S980" s="84"/>
      <c r="T980" s="84"/>
      <c r="U980" s="84"/>
      <c r="V980" s="84"/>
      <c r="W980" s="50"/>
      <c r="X980" s="50"/>
      <c r="Y980" s="50"/>
      <c r="Z980" s="50"/>
      <c r="AA980" s="49"/>
      <c r="AB980" s="69">
        <v>980</v>
      </c>
      <c r="AC98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80" s="70"/>
      <c r="AE980" s="76">
        <v>686</v>
      </c>
      <c r="AF980" s="76">
        <v>442</v>
      </c>
      <c r="AG980" s="76">
        <v>20660</v>
      </c>
      <c r="AH980" s="76">
        <v>568</v>
      </c>
      <c r="AI980" s="76"/>
      <c r="AJ980" s="76" t="s">
        <v>9383</v>
      </c>
      <c r="AK980" s="76" t="s">
        <v>10847</v>
      </c>
      <c r="AL980" s="82" t="s">
        <v>11676</v>
      </c>
      <c r="AM980" s="76"/>
      <c r="AN980" s="78">
        <v>43227.672280092593</v>
      </c>
      <c r="AO980" s="76" t="s">
        <v>14075</v>
      </c>
      <c r="AP980" s="82" t="s">
        <v>15053</v>
      </c>
      <c r="AQ980" s="76" t="s">
        <v>66</v>
      </c>
      <c r="AR980" s="2"/>
      <c r="AS980" s="3"/>
      <c r="AT980" s="3"/>
      <c r="AU980" s="3"/>
      <c r="AV980" s="3"/>
    </row>
    <row r="981" spans="1:48" ht="41.45" customHeight="1" x14ac:dyDescent="0.25">
      <c r="A981" s="62" t="s">
        <v>834</v>
      </c>
      <c r="C981" s="63"/>
      <c r="D981" s="63"/>
      <c r="E981" s="64"/>
      <c r="F981" s="66"/>
      <c r="G981" s="100" t="s">
        <v>12986</v>
      </c>
      <c r="H981" s="63"/>
      <c r="I981" s="67"/>
      <c r="J981" s="68"/>
      <c r="K981" s="68"/>
      <c r="L981" s="67" t="s">
        <v>17144</v>
      </c>
      <c r="M981" s="71"/>
      <c r="N981" s="72">
        <v>5507.96484375</v>
      </c>
      <c r="O981" s="72">
        <v>3660.10546875</v>
      </c>
      <c r="P981" s="73"/>
      <c r="Q981" s="74"/>
      <c r="R981" s="74"/>
      <c r="S981" s="84"/>
      <c r="T981" s="84"/>
      <c r="U981" s="84"/>
      <c r="V981" s="84"/>
      <c r="W981" s="50"/>
      <c r="X981" s="50"/>
      <c r="Y981" s="50"/>
      <c r="Z981" s="50"/>
      <c r="AA981" s="49"/>
      <c r="AB981" s="69">
        <v>981</v>
      </c>
      <c r="AC98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81" s="70"/>
      <c r="AE981" s="76">
        <v>222</v>
      </c>
      <c r="AF981" s="76">
        <v>252</v>
      </c>
      <c r="AG981" s="76">
        <v>1458</v>
      </c>
      <c r="AH981" s="76">
        <v>2482</v>
      </c>
      <c r="AI981" s="76"/>
      <c r="AJ981" s="76" t="s">
        <v>9384</v>
      </c>
      <c r="AK981" s="76" t="s">
        <v>10848</v>
      </c>
      <c r="AL981" s="76"/>
      <c r="AM981" s="76"/>
      <c r="AN981" s="78">
        <v>44039.375555555554</v>
      </c>
      <c r="AO981" s="76" t="s">
        <v>14075</v>
      </c>
      <c r="AP981" s="82" t="s">
        <v>15054</v>
      </c>
      <c r="AQ981" s="76" t="s">
        <v>66</v>
      </c>
      <c r="AR981" s="2"/>
      <c r="AS981" s="3"/>
      <c r="AT981" s="3"/>
      <c r="AU981" s="3"/>
      <c r="AV981" s="3"/>
    </row>
    <row r="982" spans="1:48" ht="41.45" customHeight="1" x14ac:dyDescent="0.25">
      <c r="A982" s="62" t="s">
        <v>1977</v>
      </c>
      <c r="C982" s="63"/>
      <c r="D982" s="63"/>
      <c r="E982" s="64"/>
      <c r="F982" s="66"/>
      <c r="G982" s="100" t="s">
        <v>12987</v>
      </c>
      <c r="H982" s="63"/>
      <c r="I982" s="67"/>
      <c r="J982" s="68"/>
      <c r="K982" s="68"/>
      <c r="L982" s="67" t="s">
        <v>17145</v>
      </c>
      <c r="M982" s="71"/>
      <c r="N982" s="72">
        <v>8902.423828125</v>
      </c>
      <c r="O982" s="72">
        <v>2155.80517578125</v>
      </c>
      <c r="P982" s="73"/>
      <c r="Q982" s="74"/>
      <c r="R982" s="74"/>
      <c r="S982" s="84"/>
      <c r="T982" s="84"/>
      <c r="U982" s="84"/>
      <c r="V982" s="84"/>
      <c r="W982" s="50"/>
      <c r="X982" s="50"/>
      <c r="Y982" s="50"/>
      <c r="Z982" s="50"/>
      <c r="AA982" s="49"/>
      <c r="AB982" s="69">
        <v>982</v>
      </c>
      <c r="AC98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82" s="70"/>
      <c r="AE982" s="76">
        <v>281</v>
      </c>
      <c r="AF982" s="76">
        <v>268</v>
      </c>
      <c r="AG982" s="76">
        <v>701</v>
      </c>
      <c r="AH982" s="76">
        <v>507</v>
      </c>
      <c r="AI982" s="76"/>
      <c r="AJ982" s="76" t="s">
        <v>9385</v>
      </c>
      <c r="AK982" s="76"/>
      <c r="AL982" s="76"/>
      <c r="AM982" s="76"/>
      <c r="AN982" s="78">
        <v>43992.893553240741</v>
      </c>
      <c r="AO982" s="76" t="s">
        <v>14075</v>
      </c>
      <c r="AP982" s="82" t="s">
        <v>15055</v>
      </c>
      <c r="AQ982" s="76" t="s">
        <v>65</v>
      </c>
      <c r="AR982" s="2"/>
      <c r="AS982" s="3"/>
      <c r="AT982" s="3"/>
      <c r="AU982" s="3"/>
      <c r="AV982" s="3"/>
    </row>
    <row r="983" spans="1:48" ht="41.45" customHeight="1" x14ac:dyDescent="0.25">
      <c r="A983" s="62" t="s">
        <v>1978</v>
      </c>
      <c r="C983" s="63"/>
      <c r="D983" s="63"/>
      <c r="E983" s="64"/>
      <c r="F983" s="66"/>
      <c r="G983" s="100" t="s">
        <v>12988</v>
      </c>
      <c r="H983" s="63"/>
      <c r="I983" s="67"/>
      <c r="J983" s="68"/>
      <c r="K983" s="68"/>
      <c r="L983" s="67" t="s">
        <v>17146</v>
      </c>
      <c r="M983" s="71"/>
      <c r="N983" s="72">
        <v>3685.681396484375</v>
      </c>
      <c r="O983" s="72">
        <v>508.14511108398438</v>
      </c>
      <c r="P983" s="73"/>
      <c r="Q983" s="74"/>
      <c r="R983" s="74"/>
      <c r="S983" s="84"/>
      <c r="T983" s="84"/>
      <c r="U983" s="84"/>
      <c r="V983" s="84"/>
      <c r="W983" s="50"/>
      <c r="X983" s="50"/>
      <c r="Y983" s="50"/>
      <c r="Z983" s="50"/>
      <c r="AA983" s="49"/>
      <c r="AB983" s="69">
        <v>983</v>
      </c>
      <c r="AC98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83" s="70"/>
      <c r="AE983" s="76">
        <v>29683</v>
      </c>
      <c r="AF983" s="76">
        <v>405111</v>
      </c>
      <c r="AG983" s="76">
        <v>10317</v>
      </c>
      <c r="AH983" s="76">
        <v>9447</v>
      </c>
      <c r="AI983" s="76"/>
      <c r="AJ983" s="76"/>
      <c r="AK983" s="76"/>
      <c r="AL983" s="76"/>
      <c r="AM983" s="76"/>
      <c r="AN983" s="78">
        <v>43394.903657407405</v>
      </c>
      <c r="AO983" s="76" t="s">
        <v>14075</v>
      </c>
      <c r="AP983" s="82" t="s">
        <v>15056</v>
      </c>
      <c r="AQ983" s="76" t="s">
        <v>65</v>
      </c>
      <c r="AR983" s="2"/>
      <c r="AS983" s="3"/>
      <c r="AT983" s="3"/>
      <c r="AU983" s="3"/>
      <c r="AV983" s="3"/>
    </row>
    <row r="984" spans="1:48" ht="41.45" customHeight="1" x14ac:dyDescent="0.25">
      <c r="A984" s="62" t="s">
        <v>1979</v>
      </c>
      <c r="C984" s="63"/>
      <c r="D984" s="63"/>
      <c r="E984" s="64"/>
      <c r="F984" s="66"/>
      <c r="G984" s="100" t="s">
        <v>12989</v>
      </c>
      <c r="H984" s="63"/>
      <c r="I984" s="67"/>
      <c r="J984" s="68"/>
      <c r="K984" s="68"/>
      <c r="L984" s="67" t="s">
        <v>17147</v>
      </c>
      <c r="M984" s="71"/>
      <c r="N984" s="72">
        <v>4289.75341796875</v>
      </c>
      <c r="O984" s="72">
        <v>7416.5087890625</v>
      </c>
      <c r="P984" s="73"/>
      <c r="Q984" s="74"/>
      <c r="R984" s="74"/>
      <c r="S984" s="84"/>
      <c r="T984" s="84"/>
      <c r="U984" s="84"/>
      <c r="V984" s="84"/>
      <c r="W984" s="50"/>
      <c r="X984" s="50"/>
      <c r="Y984" s="50"/>
      <c r="Z984" s="50"/>
      <c r="AA984" s="49"/>
      <c r="AB984" s="69">
        <v>984</v>
      </c>
      <c r="AC98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84" s="70"/>
      <c r="AE984" s="76">
        <v>969</v>
      </c>
      <c r="AF984" s="76">
        <v>352654</v>
      </c>
      <c r="AG984" s="76">
        <v>11679</v>
      </c>
      <c r="AH984" s="76">
        <v>1664</v>
      </c>
      <c r="AI984" s="76"/>
      <c r="AJ984" s="76" t="s">
        <v>9386</v>
      </c>
      <c r="AK984" s="76" t="s">
        <v>10849</v>
      </c>
      <c r="AL984" s="82" t="s">
        <v>11677</v>
      </c>
      <c r="AM984" s="76"/>
      <c r="AN984" s="78">
        <v>43790.785092592596</v>
      </c>
      <c r="AO984" s="76" t="s">
        <v>14075</v>
      </c>
      <c r="AP984" s="82" t="s">
        <v>15057</v>
      </c>
      <c r="AQ984" s="76" t="s">
        <v>65</v>
      </c>
      <c r="AR984" s="2"/>
      <c r="AS984" s="3"/>
      <c r="AT984" s="3"/>
      <c r="AU984" s="3"/>
      <c r="AV984" s="3"/>
    </row>
    <row r="985" spans="1:48" ht="41.45" customHeight="1" x14ac:dyDescent="0.25">
      <c r="A985" s="62" t="s">
        <v>835</v>
      </c>
      <c r="C985" s="63"/>
      <c r="D985" s="63"/>
      <c r="E985" s="64"/>
      <c r="F985" s="66"/>
      <c r="G985" s="100" t="s">
        <v>12990</v>
      </c>
      <c r="H985" s="63"/>
      <c r="I985" s="67"/>
      <c r="J985" s="68"/>
      <c r="K985" s="68"/>
      <c r="L985" s="67" t="s">
        <v>17148</v>
      </c>
      <c r="M985" s="71"/>
      <c r="N985" s="72">
        <v>1761.9893798828125</v>
      </c>
      <c r="O985" s="72">
        <v>5368.83154296875</v>
      </c>
      <c r="P985" s="73"/>
      <c r="Q985" s="74"/>
      <c r="R985" s="74"/>
      <c r="S985" s="84"/>
      <c r="T985" s="84"/>
      <c r="U985" s="84"/>
      <c r="V985" s="84"/>
      <c r="W985" s="50"/>
      <c r="X985" s="50"/>
      <c r="Y985" s="50"/>
      <c r="Z985" s="50"/>
      <c r="AA985" s="49"/>
      <c r="AB985" s="69">
        <v>985</v>
      </c>
      <c r="AC98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85" s="70"/>
      <c r="AE985" s="76">
        <v>735</v>
      </c>
      <c r="AF985" s="76">
        <v>591</v>
      </c>
      <c r="AG985" s="76">
        <v>766</v>
      </c>
      <c r="AH985" s="76">
        <v>11997</v>
      </c>
      <c r="AI985" s="76"/>
      <c r="AJ985" s="76" t="s">
        <v>9387</v>
      </c>
      <c r="AK985" s="76" t="s">
        <v>10850</v>
      </c>
      <c r="AL985" s="76"/>
      <c r="AM985" s="76"/>
      <c r="AN985" s="78">
        <v>43546.605416666665</v>
      </c>
      <c r="AO985" s="76" t="s">
        <v>14075</v>
      </c>
      <c r="AP985" s="82" t="s">
        <v>15058</v>
      </c>
      <c r="AQ985" s="76" t="s">
        <v>66</v>
      </c>
      <c r="AR985" s="2"/>
      <c r="AS985" s="3"/>
      <c r="AT985" s="3"/>
      <c r="AU985" s="3"/>
      <c r="AV985" s="3"/>
    </row>
    <row r="986" spans="1:48" ht="41.45" customHeight="1" x14ac:dyDescent="0.25">
      <c r="A986" s="62" t="s">
        <v>836</v>
      </c>
      <c r="C986" s="63"/>
      <c r="D986" s="63"/>
      <c r="E986" s="64"/>
      <c r="F986" s="66"/>
      <c r="G986" s="100" t="s">
        <v>12991</v>
      </c>
      <c r="H986" s="63"/>
      <c r="I986" s="67"/>
      <c r="J986" s="68"/>
      <c r="K986" s="68"/>
      <c r="L986" s="67" t="s">
        <v>17149</v>
      </c>
      <c r="M986" s="71"/>
      <c r="N986" s="72">
        <v>2776.81884765625</v>
      </c>
      <c r="O986" s="72">
        <v>5188.66162109375</v>
      </c>
      <c r="P986" s="73"/>
      <c r="Q986" s="74"/>
      <c r="R986" s="74"/>
      <c r="S986" s="84"/>
      <c r="T986" s="84"/>
      <c r="U986" s="84"/>
      <c r="V986" s="84"/>
      <c r="W986" s="50"/>
      <c r="X986" s="50"/>
      <c r="Y986" s="50"/>
      <c r="Z986" s="50"/>
      <c r="AA986" s="49"/>
      <c r="AB986" s="69">
        <v>986</v>
      </c>
      <c r="AC98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86" s="70"/>
      <c r="AE986" s="76">
        <v>10</v>
      </c>
      <c r="AF986" s="76">
        <v>0</v>
      </c>
      <c r="AG986" s="76">
        <v>3</v>
      </c>
      <c r="AH986" s="76">
        <v>0</v>
      </c>
      <c r="AI986" s="76"/>
      <c r="AJ986" s="76"/>
      <c r="AK986" s="76"/>
      <c r="AL986" s="76"/>
      <c r="AM986" s="76"/>
      <c r="AN986" s="78">
        <v>44517.386678240742</v>
      </c>
      <c r="AO986" s="76" t="s">
        <v>14075</v>
      </c>
      <c r="AP986" s="82" t="s">
        <v>15059</v>
      </c>
      <c r="AQ986" s="76" t="s">
        <v>66</v>
      </c>
      <c r="AR986" s="2"/>
      <c r="AS986" s="3"/>
      <c r="AT986" s="3"/>
      <c r="AU986" s="3"/>
      <c r="AV986" s="3"/>
    </row>
    <row r="987" spans="1:48" ht="41.45" customHeight="1" x14ac:dyDescent="0.25">
      <c r="A987" s="62" t="s">
        <v>1980</v>
      </c>
      <c r="C987" s="63"/>
      <c r="D987" s="63"/>
      <c r="E987" s="64"/>
      <c r="F987" s="66"/>
      <c r="G987" s="100" t="s">
        <v>12992</v>
      </c>
      <c r="H987" s="63"/>
      <c r="I987" s="67"/>
      <c r="J987" s="68"/>
      <c r="K987" s="68"/>
      <c r="L987" s="67" t="s">
        <v>17150</v>
      </c>
      <c r="M987" s="71"/>
      <c r="N987" s="72">
        <v>1455.3043212890625</v>
      </c>
      <c r="O987" s="72">
        <v>3799.65380859375</v>
      </c>
      <c r="P987" s="73"/>
      <c r="Q987" s="74"/>
      <c r="R987" s="74"/>
      <c r="S987" s="84"/>
      <c r="T987" s="84"/>
      <c r="U987" s="84"/>
      <c r="V987" s="84"/>
      <c r="W987" s="50"/>
      <c r="X987" s="50"/>
      <c r="Y987" s="50"/>
      <c r="Z987" s="50"/>
      <c r="AA987" s="49"/>
      <c r="AB987" s="69">
        <v>987</v>
      </c>
      <c r="AC98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87" s="70"/>
      <c r="AE987" s="76">
        <v>3</v>
      </c>
      <c r="AF987" s="76">
        <v>51912</v>
      </c>
      <c r="AG987" s="76">
        <v>839</v>
      </c>
      <c r="AH987" s="76">
        <v>2030</v>
      </c>
      <c r="AI987" s="76"/>
      <c r="AJ987" s="76" t="s">
        <v>9388</v>
      </c>
      <c r="AK987" s="76" t="s">
        <v>10851</v>
      </c>
      <c r="AL987" s="82" t="s">
        <v>11678</v>
      </c>
      <c r="AM987" s="76"/>
      <c r="AN987" s="78">
        <v>43696.464282407411</v>
      </c>
      <c r="AO987" s="76" t="s">
        <v>14075</v>
      </c>
      <c r="AP987" s="82" t="s">
        <v>15060</v>
      </c>
      <c r="AQ987" s="76" t="s">
        <v>65</v>
      </c>
      <c r="AR987" s="2"/>
      <c r="AS987" s="3"/>
      <c r="AT987" s="3"/>
      <c r="AU987" s="3"/>
      <c r="AV987" s="3"/>
    </row>
    <row r="988" spans="1:48" ht="41.45" customHeight="1" x14ac:dyDescent="0.25">
      <c r="A988" s="62" t="s">
        <v>837</v>
      </c>
      <c r="C988" s="63"/>
      <c r="D988" s="63"/>
      <c r="E988" s="64"/>
      <c r="F988" s="66"/>
      <c r="G988" s="100" t="s">
        <v>12993</v>
      </c>
      <c r="H988" s="63"/>
      <c r="I988" s="67"/>
      <c r="J988" s="68"/>
      <c r="K988" s="68"/>
      <c r="L988" s="67" t="s">
        <v>17151</v>
      </c>
      <c r="M988" s="71"/>
      <c r="N988" s="72">
        <v>4635.97119140625</v>
      </c>
      <c r="O988" s="72">
        <v>9097.91796875</v>
      </c>
      <c r="P988" s="73"/>
      <c r="Q988" s="74"/>
      <c r="R988" s="74"/>
      <c r="S988" s="84"/>
      <c r="T988" s="84"/>
      <c r="U988" s="84"/>
      <c r="V988" s="84"/>
      <c r="W988" s="50"/>
      <c r="X988" s="50"/>
      <c r="Y988" s="50"/>
      <c r="Z988" s="50"/>
      <c r="AA988" s="49"/>
      <c r="AB988" s="69">
        <v>988</v>
      </c>
      <c r="AC98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88" s="70"/>
      <c r="AE988" s="76">
        <v>315</v>
      </c>
      <c r="AF988" s="76">
        <v>3729027</v>
      </c>
      <c r="AG988" s="76">
        <v>329656</v>
      </c>
      <c r="AH988" s="76">
        <v>30</v>
      </c>
      <c r="AI988" s="76"/>
      <c r="AJ988" s="76" t="s">
        <v>9389</v>
      </c>
      <c r="AK988" s="76" t="s">
        <v>10852</v>
      </c>
      <c r="AL988" s="82" t="s">
        <v>11679</v>
      </c>
      <c r="AM988" s="76"/>
      <c r="AN988" s="78">
        <v>40290.287662037037</v>
      </c>
      <c r="AO988" s="76" t="s">
        <v>14075</v>
      </c>
      <c r="AP988" s="82" t="s">
        <v>15061</v>
      </c>
      <c r="AQ988" s="76" t="s">
        <v>66</v>
      </c>
      <c r="AR988" s="2"/>
      <c r="AS988" s="3"/>
      <c r="AT988" s="3"/>
      <c r="AU988" s="3"/>
      <c r="AV988" s="3"/>
    </row>
    <row r="989" spans="1:48" ht="41.45" customHeight="1" x14ac:dyDescent="0.25">
      <c r="A989" s="62" t="s">
        <v>838</v>
      </c>
      <c r="C989" s="63"/>
      <c r="D989" s="63"/>
      <c r="E989" s="64"/>
      <c r="F989" s="66"/>
      <c r="G989" s="100" t="s">
        <v>12994</v>
      </c>
      <c r="H989" s="63"/>
      <c r="I989" s="67"/>
      <c r="J989" s="68"/>
      <c r="K989" s="68"/>
      <c r="L989" s="67" t="s">
        <v>17152</v>
      </c>
      <c r="M989" s="71"/>
      <c r="N989" s="72">
        <v>7308.3212890625</v>
      </c>
      <c r="O989" s="72">
        <v>9759.6220703125</v>
      </c>
      <c r="P989" s="73"/>
      <c r="Q989" s="74"/>
      <c r="R989" s="74"/>
      <c r="S989" s="84"/>
      <c r="T989" s="84"/>
      <c r="U989" s="84"/>
      <c r="V989" s="84"/>
      <c r="W989" s="50"/>
      <c r="X989" s="50"/>
      <c r="Y989" s="50"/>
      <c r="Z989" s="50"/>
      <c r="AA989" s="49"/>
      <c r="AB989" s="69">
        <v>989</v>
      </c>
      <c r="AC98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89" s="70"/>
      <c r="AE989" s="76">
        <v>725</v>
      </c>
      <c r="AF989" s="76">
        <v>741</v>
      </c>
      <c r="AG989" s="76">
        <v>32362</v>
      </c>
      <c r="AH989" s="76">
        <v>4452</v>
      </c>
      <c r="AI989" s="76"/>
      <c r="AJ989" s="76" t="s">
        <v>9390</v>
      </c>
      <c r="AK989" s="76"/>
      <c r="AL989" s="76"/>
      <c r="AM989" s="76"/>
      <c r="AN989" s="78">
        <v>40784.129756944443</v>
      </c>
      <c r="AO989" s="76" t="s">
        <v>14075</v>
      </c>
      <c r="AP989" s="82" t="s">
        <v>15062</v>
      </c>
      <c r="AQ989" s="76" t="s">
        <v>66</v>
      </c>
      <c r="AR989" s="2"/>
      <c r="AS989" s="3"/>
      <c r="AT989" s="3"/>
      <c r="AU989" s="3"/>
      <c r="AV989" s="3"/>
    </row>
    <row r="990" spans="1:48" ht="41.45" customHeight="1" x14ac:dyDescent="0.25">
      <c r="A990" s="62" t="s">
        <v>839</v>
      </c>
      <c r="C990" s="63"/>
      <c r="D990" s="63"/>
      <c r="E990" s="64"/>
      <c r="F990" s="66"/>
      <c r="G990" s="100" t="s">
        <v>12995</v>
      </c>
      <c r="H990" s="63"/>
      <c r="I990" s="67"/>
      <c r="J990" s="68"/>
      <c r="K990" s="68"/>
      <c r="L990" s="67" t="s">
        <v>17153</v>
      </c>
      <c r="M990" s="71"/>
      <c r="N990" s="72">
        <v>9390.30859375</v>
      </c>
      <c r="O990" s="72">
        <v>1405.6070556640625</v>
      </c>
      <c r="P990" s="73"/>
      <c r="Q990" s="74"/>
      <c r="R990" s="74"/>
      <c r="S990" s="84"/>
      <c r="T990" s="84"/>
      <c r="U990" s="84"/>
      <c r="V990" s="84"/>
      <c r="W990" s="50"/>
      <c r="X990" s="50"/>
      <c r="Y990" s="50"/>
      <c r="Z990" s="50"/>
      <c r="AA990" s="49"/>
      <c r="AB990" s="69">
        <v>990</v>
      </c>
      <c r="AC99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90" s="70"/>
      <c r="AE990" s="76">
        <v>97</v>
      </c>
      <c r="AF990" s="76">
        <v>1031</v>
      </c>
      <c r="AG990" s="76">
        <v>1371</v>
      </c>
      <c r="AH990" s="76">
        <v>706</v>
      </c>
      <c r="AI990" s="76"/>
      <c r="AJ990" s="76" t="s">
        <v>9391</v>
      </c>
      <c r="AK990" s="76" t="s">
        <v>10853</v>
      </c>
      <c r="AL990" s="82" t="s">
        <v>11680</v>
      </c>
      <c r="AM990" s="76"/>
      <c r="AN990" s="78">
        <v>44508.286539351851</v>
      </c>
      <c r="AO990" s="76" t="s">
        <v>14075</v>
      </c>
      <c r="AP990" s="82" t="s">
        <v>15063</v>
      </c>
      <c r="AQ990" s="76" t="s">
        <v>66</v>
      </c>
      <c r="AR990" s="2"/>
      <c r="AS990" s="3"/>
      <c r="AT990" s="3"/>
      <c r="AU990" s="3"/>
      <c r="AV990" s="3"/>
    </row>
    <row r="991" spans="1:48" ht="41.45" customHeight="1" x14ac:dyDescent="0.25">
      <c r="A991" s="62" t="s">
        <v>840</v>
      </c>
      <c r="C991" s="63"/>
      <c r="D991" s="63"/>
      <c r="E991" s="64"/>
      <c r="F991" s="66"/>
      <c r="G991" s="100" t="s">
        <v>12996</v>
      </c>
      <c r="H991" s="63"/>
      <c r="I991" s="67"/>
      <c r="J991" s="68"/>
      <c r="K991" s="68"/>
      <c r="L991" s="67" t="s">
        <v>17154</v>
      </c>
      <c r="M991" s="71"/>
      <c r="N991" s="72">
        <v>1039.2764892578125</v>
      </c>
      <c r="O991" s="72">
        <v>3291.8310546875</v>
      </c>
      <c r="P991" s="73"/>
      <c r="Q991" s="74"/>
      <c r="R991" s="74"/>
      <c r="S991" s="84"/>
      <c r="T991" s="84"/>
      <c r="U991" s="84"/>
      <c r="V991" s="84"/>
      <c r="W991" s="50"/>
      <c r="X991" s="50"/>
      <c r="Y991" s="50"/>
      <c r="Z991" s="50"/>
      <c r="AA991" s="49"/>
      <c r="AB991" s="69">
        <v>991</v>
      </c>
      <c r="AC99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91" s="70"/>
      <c r="AE991" s="76">
        <v>2806</v>
      </c>
      <c r="AF991" s="76">
        <v>575</v>
      </c>
      <c r="AG991" s="76">
        <v>69556</v>
      </c>
      <c r="AH991" s="76">
        <v>29445</v>
      </c>
      <c r="AI991" s="76"/>
      <c r="AJ991" s="76" t="s">
        <v>9392</v>
      </c>
      <c r="AK991" s="76" t="s">
        <v>10854</v>
      </c>
      <c r="AL991" s="82" t="s">
        <v>11681</v>
      </c>
      <c r="AM991" s="76"/>
      <c r="AN991" s="78">
        <v>43413.466631944444</v>
      </c>
      <c r="AO991" s="76" t="s">
        <v>14075</v>
      </c>
      <c r="AP991" s="82" t="s">
        <v>15064</v>
      </c>
      <c r="AQ991" s="76" t="s">
        <v>66</v>
      </c>
      <c r="AR991" s="2"/>
      <c r="AS991" s="3"/>
      <c r="AT991" s="3"/>
      <c r="AU991" s="3"/>
      <c r="AV991" s="3"/>
    </row>
    <row r="992" spans="1:48" ht="41.45" customHeight="1" x14ac:dyDescent="0.25">
      <c r="A992" s="62" t="s">
        <v>841</v>
      </c>
      <c r="C992" s="63"/>
      <c r="D992" s="63"/>
      <c r="E992" s="64"/>
      <c r="F992" s="66"/>
      <c r="G992" s="100" t="s">
        <v>12997</v>
      </c>
      <c r="H992" s="63"/>
      <c r="I992" s="67"/>
      <c r="J992" s="68"/>
      <c r="K992" s="68"/>
      <c r="L992" s="67" t="s">
        <v>17155</v>
      </c>
      <c r="M992" s="71"/>
      <c r="N992" s="72">
        <v>5057.83837890625</v>
      </c>
      <c r="O992" s="72">
        <v>1257.6859130859375</v>
      </c>
      <c r="P992" s="73"/>
      <c r="Q992" s="74"/>
      <c r="R992" s="74"/>
      <c r="S992" s="84"/>
      <c r="T992" s="84"/>
      <c r="U992" s="84"/>
      <c r="V992" s="84"/>
      <c r="W992" s="50"/>
      <c r="X992" s="50"/>
      <c r="Y992" s="50"/>
      <c r="Z992" s="50"/>
      <c r="AA992" s="49"/>
      <c r="AB992" s="69">
        <v>992</v>
      </c>
      <c r="AC99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92" s="70"/>
      <c r="AE992" s="76">
        <v>1949</v>
      </c>
      <c r="AF992" s="76">
        <v>102</v>
      </c>
      <c r="AG992" s="76">
        <v>11019</v>
      </c>
      <c r="AH992" s="76">
        <v>1837</v>
      </c>
      <c r="AI992" s="76"/>
      <c r="AJ992" s="76"/>
      <c r="AK992" s="76"/>
      <c r="AL992" s="76"/>
      <c r="AM992" s="76"/>
      <c r="AN992" s="78">
        <v>44507.215532407405</v>
      </c>
      <c r="AO992" s="76" t="s">
        <v>14075</v>
      </c>
      <c r="AP992" s="82" t="s">
        <v>15065</v>
      </c>
      <c r="AQ992" s="76" t="s">
        <v>66</v>
      </c>
      <c r="AR992" s="2"/>
      <c r="AS992" s="3"/>
      <c r="AT992" s="3"/>
      <c r="AU992" s="3"/>
      <c r="AV992" s="3"/>
    </row>
    <row r="993" spans="1:48" ht="41.45" customHeight="1" x14ac:dyDescent="0.25">
      <c r="A993" s="62" t="s">
        <v>842</v>
      </c>
      <c r="C993" s="63"/>
      <c r="D993" s="63"/>
      <c r="E993" s="64"/>
      <c r="F993" s="66"/>
      <c r="G993" s="100" t="s">
        <v>12998</v>
      </c>
      <c r="H993" s="63"/>
      <c r="I993" s="67"/>
      <c r="J993" s="68"/>
      <c r="K993" s="68"/>
      <c r="L993" s="67" t="s">
        <v>17156</v>
      </c>
      <c r="M993" s="71"/>
      <c r="N993" s="72">
        <v>2352.43994140625</v>
      </c>
      <c r="O993" s="72">
        <v>3781.86767578125</v>
      </c>
      <c r="P993" s="73"/>
      <c r="Q993" s="74"/>
      <c r="R993" s="74"/>
      <c r="S993" s="84"/>
      <c r="T993" s="84"/>
      <c r="U993" s="84"/>
      <c r="V993" s="84"/>
      <c r="W993" s="50"/>
      <c r="X993" s="50"/>
      <c r="Y993" s="50"/>
      <c r="Z993" s="50"/>
      <c r="AA993" s="49"/>
      <c r="AB993" s="69">
        <v>993</v>
      </c>
      <c r="AC99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93" s="70"/>
      <c r="AE993" s="76">
        <v>948</v>
      </c>
      <c r="AF993" s="76">
        <v>70</v>
      </c>
      <c r="AG993" s="76">
        <v>218085</v>
      </c>
      <c r="AH993" s="76">
        <v>10778</v>
      </c>
      <c r="AI993" s="76"/>
      <c r="AJ993" s="76" t="s">
        <v>9393</v>
      </c>
      <c r="AK993" s="76" t="s">
        <v>10855</v>
      </c>
      <c r="AL993" s="76"/>
      <c r="AM993" s="76"/>
      <c r="AN993" s="78">
        <v>42222.619305555556</v>
      </c>
      <c r="AO993" s="76" t="s">
        <v>14075</v>
      </c>
      <c r="AP993" s="82" t="s">
        <v>15066</v>
      </c>
      <c r="AQ993" s="76" t="s">
        <v>66</v>
      </c>
      <c r="AR993" s="2"/>
      <c r="AS993" s="3"/>
      <c r="AT993" s="3"/>
      <c r="AU993" s="3"/>
      <c r="AV993" s="3"/>
    </row>
    <row r="994" spans="1:48" ht="41.45" customHeight="1" x14ac:dyDescent="0.25">
      <c r="A994" s="62" t="s">
        <v>843</v>
      </c>
      <c r="C994" s="63"/>
      <c r="D994" s="63"/>
      <c r="E994" s="64"/>
      <c r="F994" s="66"/>
      <c r="G994" s="100" t="s">
        <v>12999</v>
      </c>
      <c r="H994" s="63"/>
      <c r="I994" s="67"/>
      <c r="J994" s="68"/>
      <c r="K994" s="68"/>
      <c r="L994" s="67" t="s">
        <v>17157</v>
      </c>
      <c r="M994" s="71"/>
      <c r="N994" s="72">
        <v>1191.6995849609375</v>
      </c>
      <c r="O994" s="72">
        <v>5342.05908203125</v>
      </c>
      <c r="P994" s="73"/>
      <c r="Q994" s="74"/>
      <c r="R994" s="74"/>
      <c r="S994" s="84"/>
      <c r="T994" s="84"/>
      <c r="U994" s="84"/>
      <c r="V994" s="84"/>
      <c r="W994" s="50"/>
      <c r="X994" s="50"/>
      <c r="Y994" s="50"/>
      <c r="Z994" s="50"/>
      <c r="AA994" s="49"/>
      <c r="AB994" s="69">
        <v>994</v>
      </c>
      <c r="AC99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94" s="70"/>
      <c r="AE994" s="76">
        <v>3600</v>
      </c>
      <c r="AF994" s="76">
        <v>936</v>
      </c>
      <c r="AG994" s="76">
        <v>12511</v>
      </c>
      <c r="AH994" s="76">
        <v>55818</v>
      </c>
      <c r="AI994" s="76"/>
      <c r="AJ994" s="76" t="s">
        <v>9394</v>
      </c>
      <c r="AK994" s="76" t="s">
        <v>10856</v>
      </c>
      <c r="AL994" s="76"/>
      <c r="AM994" s="76"/>
      <c r="AN994" s="78">
        <v>42103.506203703706</v>
      </c>
      <c r="AO994" s="76" t="s">
        <v>14075</v>
      </c>
      <c r="AP994" s="82" t="s">
        <v>15067</v>
      </c>
      <c r="AQ994" s="76" t="s">
        <v>66</v>
      </c>
      <c r="AR994" s="2"/>
      <c r="AS994" s="3"/>
      <c r="AT994" s="3"/>
      <c r="AU994" s="3"/>
      <c r="AV994" s="3"/>
    </row>
    <row r="995" spans="1:48" ht="41.45" customHeight="1" x14ac:dyDescent="0.25">
      <c r="A995" s="62" t="s">
        <v>844</v>
      </c>
      <c r="C995" s="63"/>
      <c r="D995" s="63"/>
      <c r="E995" s="64"/>
      <c r="F995" s="66"/>
      <c r="G995" s="100" t="s">
        <v>13000</v>
      </c>
      <c r="H995" s="63"/>
      <c r="I995" s="67"/>
      <c r="J995" s="68"/>
      <c r="K995" s="68"/>
      <c r="L995" s="67" t="s">
        <v>17158</v>
      </c>
      <c r="M995" s="71"/>
      <c r="N995" s="72">
        <v>4723.85302734375</v>
      </c>
      <c r="O995" s="72">
        <v>621.82818603515625</v>
      </c>
      <c r="P995" s="73"/>
      <c r="Q995" s="74"/>
      <c r="R995" s="74"/>
      <c r="S995" s="84"/>
      <c r="T995" s="84"/>
      <c r="U995" s="84"/>
      <c r="V995" s="84"/>
      <c r="W995" s="50"/>
      <c r="X995" s="50"/>
      <c r="Y995" s="50"/>
      <c r="Z995" s="50"/>
      <c r="AA995" s="49"/>
      <c r="AB995" s="69">
        <v>995</v>
      </c>
      <c r="AC99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95" s="70"/>
      <c r="AE995" s="76">
        <v>218</v>
      </c>
      <c r="AF995" s="76">
        <v>8</v>
      </c>
      <c r="AG995" s="76">
        <v>635</v>
      </c>
      <c r="AH995" s="76">
        <v>247</v>
      </c>
      <c r="AI995" s="76"/>
      <c r="AJ995" s="76"/>
      <c r="AK995" s="76"/>
      <c r="AL995" s="76"/>
      <c r="AM995" s="76"/>
      <c r="AN995" s="78">
        <v>44529.123263888891</v>
      </c>
      <c r="AO995" s="76" t="s">
        <v>14075</v>
      </c>
      <c r="AP995" s="82" t="s">
        <v>15068</v>
      </c>
      <c r="AQ995" s="76" t="s">
        <v>66</v>
      </c>
      <c r="AR995" s="2"/>
      <c r="AS995" s="3"/>
      <c r="AT995" s="3"/>
      <c r="AU995" s="3"/>
      <c r="AV995" s="3"/>
    </row>
    <row r="996" spans="1:48" ht="41.45" customHeight="1" x14ac:dyDescent="0.25">
      <c r="A996" s="62" t="s">
        <v>845</v>
      </c>
      <c r="C996" s="63"/>
      <c r="D996" s="63"/>
      <c r="E996" s="64"/>
      <c r="F996" s="66"/>
      <c r="G996" s="100" t="s">
        <v>13001</v>
      </c>
      <c r="H996" s="63"/>
      <c r="I996" s="67"/>
      <c r="J996" s="68"/>
      <c r="K996" s="68"/>
      <c r="L996" s="67" t="s">
        <v>17159</v>
      </c>
      <c r="M996" s="71"/>
      <c r="N996" s="72">
        <v>7535.60107421875</v>
      </c>
      <c r="O996" s="72">
        <v>7402.78076171875</v>
      </c>
      <c r="P996" s="73"/>
      <c r="Q996" s="74"/>
      <c r="R996" s="74"/>
      <c r="S996" s="84"/>
      <c r="T996" s="84"/>
      <c r="U996" s="84"/>
      <c r="V996" s="84"/>
      <c r="W996" s="50"/>
      <c r="X996" s="50"/>
      <c r="Y996" s="50"/>
      <c r="Z996" s="50"/>
      <c r="AA996" s="49"/>
      <c r="AB996" s="69">
        <v>996</v>
      </c>
      <c r="AC99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96" s="70"/>
      <c r="AE996" s="76">
        <v>35</v>
      </c>
      <c r="AF996" s="76">
        <v>1</v>
      </c>
      <c r="AG996" s="76">
        <v>3</v>
      </c>
      <c r="AH996" s="76">
        <v>3</v>
      </c>
      <c r="AI996" s="76"/>
      <c r="AJ996" s="76" t="s">
        <v>9395</v>
      </c>
      <c r="AK996" s="76"/>
      <c r="AL996" s="76"/>
      <c r="AM996" s="76"/>
      <c r="AN996" s="78">
        <v>44505.232442129629</v>
      </c>
      <c r="AO996" s="76" t="s">
        <v>14075</v>
      </c>
      <c r="AP996" s="82" t="s">
        <v>15069</v>
      </c>
      <c r="AQ996" s="76" t="s">
        <v>66</v>
      </c>
      <c r="AR996" s="2"/>
      <c r="AS996" s="3"/>
      <c r="AT996" s="3"/>
      <c r="AU996" s="3"/>
      <c r="AV996" s="3"/>
    </row>
    <row r="997" spans="1:48" ht="41.45" customHeight="1" x14ac:dyDescent="0.25">
      <c r="A997" s="62" t="s">
        <v>1981</v>
      </c>
      <c r="C997" s="63"/>
      <c r="D997" s="63"/>
      <c r="E997" s="64"/>
      <c r="F997" s="66"/>
      <c r="G997" s="100" t="s">
        <v>13002</v>
      </c>
      <c r="H997" s="63"/>
      <c r="I997" s="67"/>
      <c r="J997" s="68"/>
      <c r="K997" s="68"/>
      <c r="L997" s="67" t="s">
        <v>17160</v>
      </c>
      <c r="M997" s="71"/>
      <c r="N997" s="72">
        <v>6038.08740234375</v>
      </c>
      <c r="O997" s="72">
        <v>8679.943359375</v>
      </c>
      <c r="P997" s="73"/>
      <c r="Q997" s="74"/>
      <c r="R997" s="74"/>
      <c r="S997" s="84"/>
      <c r="T997" s="84"/>
      <c r="U997" s="84"/>
      <c r="V997" s="84"/>
      <c r="W997" s="50"/>
      <c r="X997" s="50"/>
      <c r="Y997" s="50"/>
      <c r="Z997" s="50"/>
      <c r="AA997" s="49"/>
      <c r="AB997" s="69">
        <v>997</v>
      </c>
      <c r="AC99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97" s="70"/>
      <c r="AE997" s="76">
        <v>37</v>
      </c>
      <c r="AF997" s="76">
        <v>2319</v>
      </c>
      <c r="AG997" s="76">
        <v>695</v>
      </c>
      <c r="AH997" s="76">
        <v>351</v>
      </c>
      <c r="AI997" s="76"/>
      <c r="AJ997" s="76" t="s">
        <v>9396</v>
      </c>
      <c r="AK997" s="76"/>
      <c r="AL997" s="82" t="s">
        <v>11682</v>
      </c>
      <c r="AM997" s="76"/>
      <c r="AN997" s="78">
        <v>43780.976678240739</v>
      </c>
      <c r="AO997" s="76" t="s">
        <v>14075</v>
      </c>
      <c r="AP997" s="82" t="s">
        <v>15070</v>
      </c>
      <c r="AQ997" s="76" t="s">
        <v>65</v>
      </c>
      <c r="AR997" s="2"/>
      <c r="AS997" s="3"/>
      <c r="AT997" s="3"/>
      <c r="AU997" s="3"/>
      <c r="AV997" s="3"/>
    </row>
    <row r="998" spans="1:48" ht="41.45" customHeight="1" x14ac:dyDescent="0.25">
      <c r="A998" s="62" t="s">
        <v>846</v>
      </c>
      <c r="C998" s="63"/>
      <c r="D998" s="63"/>
      <c r="E998" s="64"/>
      <c r="F998" s="66"/>
      <c r="G998" s="100" t="s">
        <v>13003</v>
      </c>
      <c r="H998" s="63"/>
      <c r="I998" s="67"/>
      <c r="J998" s="68"/>
      <c r="K998" s="68"/>
      <c r="L998" s="67" t="s">
        <v>17161</v>
      </c>
      <c r="M998" s="71"/>
      <c r="N998" s="72">
        <v>3382.322998046875</v>
      </c>
      <c r="O998" s="72">
        <v>7201.619140625</v>
      </c>
      <c r="P998" s="73"/>
      <c r="Q998" s="74"/>
      <c r="R998" s="74"/>
      <c r="S998" s="84"/>
      <c r="T998" s="84"/>
      <c r="U998" s="84"/>
      <c r="V998" s="84"/>
      <c r="W998" s="50"/>
      <c r="X998" s="50"/>
      <c r="Y998" s="50"/>
      <c r="Z998" s="50"/>
      <c r="AA998" s="49"/>
      <c r="AB998" s="69">
        <v>998</v>
      </c>
      <c r="AC99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98" s="70"/>
      <c r="AE998" s="76">
        <v>5000</v>
      </c>
      <c r="AF998" s="76">
        <v>234</v>
      </c>
      <c r="AG998" s="76">
        <v>30759</v>
      </c>
      <c r="AH998" s="76">
        <v>6626</v>
      </c>
      <c r="AI998" s="76"/>
      <c r="AJ998" s="76" t="s">
        <v>9397</v>
      </c>
      <c r="AK998" s="76" t="s">
        <v>10857</v>
      </c>
      <c r="AL998" s="82" t="s">
        <v>11683</v>
      </c>
      <c r="AM998" s="76"/>
      <c r="AN998" s="78">
        <v>44406.288043981483</v>
      </c>
      <c r="AO998" s="76" t="s">
        <v>14075</v>
      </c>
      <c r="AP998" s="82" t="s">
        <v>15071</v>
      </c>
      <c r="AQ998" s="76" t="s">
        <v>66</v>
      </c>
      <c r="AR998" s="2"/>
      <c r="AS998" s="3"/>
      <c r="AT998" s="3"/>
      <c r="AU998" s="3"/>
      <c r="AV998" s="3"/>
    </row>
    <row r="999" spans="1:48" ht="41.45" customHeight="1" x14ac:dyDescent="0.25">
      <c r="A999" s="62" t="s">
        <v>847</v>
      </c>
      <c r="C999" s="63"/>
      <c r="D999" s="63"/>
      <c r="E999" s="64"/>
      <c r="F999" s="66"/>
      <c r="G999" s="100" t="s">
        <v>13004</v>
      </c>
      <c r="H999" s="63"/>
      <c r="I999" s="67"/>
      <c r="J999" s="68"/>
      <c r="K999" s="68"/>
      <c r="L999" s="67" t="s">
        <v>17162</v>
      </c>
      <c r="M999" s="71"/>
      <c r="N999" s="72">
        <v>6997.58837890625</v>
      </c>
      <c r="O999" s="72">
        <v>7777.1767578125</v>
      </c>
      <c r="P999" s="73"/>
      <c r="Q999" s="74"/>
      <c r="R999" s="74"/>
      <c r="S999" s="84"/>
      <c r="T999" s="84"/>
      <c r="U999" s="84"/>
      <c r="V999" s="84"/>
      <c r="W999" s="50"/>
      <c r="X999" s="50"/>
      <c r="Y999" s="50"/>
      <c r="Z999" s="50"/>
      <c r="AA999" s="49"/>
      <c r="AB999" s="69">
        <v>999</v>
      </c>
      <c r="AC99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999" s="70"/>
      <c r="AE999" s="76">
        <v>1848</v>
      </c>
      <c r="AF999" s="76">
        <v>1831</v>
      </c>
      <c r="AG999" s="76">
        <v>5938</v>
      </c>
      <c r="AH999" s="76">
        <v>8027</v>
      </c>
      <c r="AI999" s="76"/>
      <c r="AJ999" s="76" t="s">
        <v>9398</v>
      </c>
      <c r="AK999" s="76"/>
      <c r="AL999" s="82" t="s">
        <v>11684</v>
      </c>
      <c r="AM999" s="76"/>
      <c r="AN999" s="78">
        <v>44297.779502314814</v>
      </c>
      <c r="AO999" s="76" t="s">
        <v>14075</v>
      </c>
      <c r="AP999" s="82" t="s">
        <v>15072</v>
      </c>
      <c r="AQ999" s="76" t="s">
        <v>66</v>
      </c>
      <c r="AR999" s="2"/>
      <c r="AS999" s="3"/>
      <c r="AT999" s="3"/>
      <c r="AU999" s="3"/>
      <c r="AV999" s="3"/>
    </row>
    <row r="1000" spans="1:48" ht="41.45" customHeight="1" x14ac:dyDescent="0.25">
      <c r="A1000" s="62" t="s">
        <v>1982</v>
      </c>
      <c r="C1000" s="63"/>
      <c r="D1000" s="63"/>
      <c r="E1000" s="64"/>
      <c r="F1000" s="66"/>
      <c r="G1000" s="100" t="s">
        <v>13005</v>
      </c>
      <c r="H1000" s="63"/>
      <c r="I1000" s="67"/>
      <c r="J1000" s="68"/>
      <c r="K1000" s="68"/>
      <c r="L1000" s="67" t="s">
        <v>17163</v>
      </c>
      <c r="M1000" s="71"/>
      <c r="N1000" s="72">
        <v>7638.00537109375</v>
      </c>
      <c r="O1000" s="72">
        <v>7016.40380859375</v>
      </c>
      <c r="P1000" s="73"/>
      <c r="Q1000" s="74"/>
      <c r="R1000" s="74"/>
      <c r="S1000" s="84"/>
      <c r="T1000" s="84"/>
      <c r="U1000" s="84"/>
      <c r="V1000" s="84"/>
      <c r="W1000" s="50"/>
      <c r="X1000" s="50"/>
      <c r="Y1000" s="50"/>
      <c r="Z1000" s="50"/>
      <c r="AA1000" s="49"/>
      <c r="AB1000" s="69">
        <v>1000</v>
      </c>
      <c r="AC100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00" s="70"/>
      <c r="AE1000" s="76">
        <v>620</v>
      </c>
      <c r="AF1000" s="76">
        <v>636</v>
      </c>
      <c r="AG1000" s="76">
        <v>29</v>
      </c>
      <c r="AH1000" s="76">
        <v>1</v>
      </c>
      <c r="AI1000" s="76"/>
      <c r="AJ1000" s="76" t="s">
        <v>9399</v>
      </c>
      <c r="AK1000" s="76"/>
      <c r="AL1000" s="82" t="s">
        <v>11685</v>
      </c>
      <c r="AM1000" s="76"/>
      <c r="AN1000" s="78">
        <v>43821.284513888888</v>
      </c>
      <c r="AO1000" s="76" t="s">
        <v>14075</v>
      </c>
      <c r="AP1000" s="82" t="s">
        <v>15073</v>
      </c>
      <c r="AQ1000" s="76" t="s">
        <v>65</v>
      </c>
      <c r="AR1000" s="2"/>
      <c r="AS1000" s="3"/>
      <c r="AT1000" s="3"/>
      <c r="AU1000" s="3"/>
      <c r="AV1000" s="3"/>
    </row>
    <row r="1001" spans="1:48" ht="41.45" customHeight="1" x14ac:dyDescent="0.25">
      <c r="A1001" s="62" t="s">
        <v>848</v>
      </c>
      <c r="C1001" s="63"/>
      <c r="D1001" s="63"/>
      <c r="E1001" s="64"/>
      <c r="F1001" s="66"/>
      <c r="G1001" s="100" t="s">
        <v>13006</v>
      </c>
      <c r="H1001" s="63"/>
      <c r="I1001" s="67"/>
      <c r="J1001" s="68"/>
      <c r="K1001" s="68"/>
      <c r="L1001" s="67" t="s">
        <v>17164</v>
      </c>
      <c r="M1001" s="71"/>
      <c r="N1001" s="72">
        <v>8568.2451171875</v>
      </c>
      <c r="O1001" s="72">
        <v>4603.96484375</v>
      </c>
      <c r="P1001" s="73"/>
      <c r="Q1001" s="74"/>
      <c r="R1001" s="74"/>
      <c r="S1001" s="84"/>
      <c r="T1001" s="84"/>
      <c r="U1001" s="84"/>
      <c r="V1001" s="84"/>
      <c r="W1001" s="50"/>
      <c r="X1001" s="50"/>
      <c r="Y1001" s="50"/>
      <c r="Z1001" s="50"/>
      <c r="AA1001" s="49"/>
      <c r="AB1001" s="69">
        <v>1001</v>
      </c>
      <c r="AC100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01" s="70"/>
      <c r="AE1001" s="76">
        <v>1225</v>
      </c>
      <c r="AF1001" s="76">
        <v>952</v>
      </c>
      <c r="AG1001" s="76">
        <v>16765</v>
      </c>
      <c r="AH1001" s="76">
        <v>7466</v>
      </c>
      <c r="AI1001" s="76"/>
      <c r="AJ1001" s="76" t="s">
        <v>9400</v>
      </c>
      <c r="AK1001" s="76" t="s">
        <v>10858</v>
      </c>
      <c r="AL1001" s="76"/>
      <c r="AM1001" s="76"/>
      <c r="AN1001" s="78">
        <v>42042.218090277776</v>
      </c>
      <c r="AO1001" s="76" t="s">
        <v>14075</v>
      </c>
      <c r="AP1001" s="82" t="s">
        <v>15074</v>
      </c>
      <c r="AQ1001" s="76" t="s">
        <v>66</v>
      </c>
      <c r="AR1001" s="2"/>
      <c r="AS1001" s="3"/>
      <c r="AT1001" s="3"/>
      <c r="AU1001" s="3"/>
      <c r="AV1001" s="3"/>
    </row>
    <row r="1002" spans="1:48" ht="41.45" customHeight="1" x14ac:dyDescent="0.25">
      <c r="A1002" s="62" t="s">
        <v>849</v>
      </c>
      <c r="C1002" s="63"/>
      <c r="D1002" s="63"/>
      <c r="E1002" s="64"/>
      <c r="F1002" s="66"/>
      <c r="G1002" s="100" t="s">
        <v>13007</v>
      </c>
      <c r="H1002" s="63"/>
      <c r="I1002" s="67"/>
      <c r="J1002" s="68"/>
      <c r="K1002" s="68"/>
      <c r="L1002" s="67" t="s">
        <v>17165</v>
      </c>
      <c r="M1002" s="71"/>
      <c r="N1002" s="72">
        <v>4663.7939453125</v>
      </c>
      <c r="O1002" s="72">
        <v>3161.059814453125</v>
      </c>
      <c r="P1002" s="73"/>
      <c r="Q1002" s="74"/>
      <c r="R1002" s="74"/>
      <c r="S1002" s="84"/>
      <c r="T1002" s="84"/>
      <c r="U1002" s="84"/>
      <c r="V1002" s="84"/>
      <c r="W1002" s="50"/>
      <c r="X1002" s="50"/>
      <c r="Y1002" s="50"/>
      <c r="Z1002" s="50"/>
      <c r="AA1002" s="49"/>
      <c r="AB1002" s="69">
        <v>1002</v>
      </c>
      <c r="AC100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02" s="70"/>
      <c r="AE1002" s="76">
        <v>495</v>
      </c>
      <c r="AF1002" s="76">
        <v>17</v>
      </c>
      <c r="AG1002" s="76">
        <v>3269</v>
      </c>
      <c r="AH1002" s="76">
        <v>4123</v>
      </c>
      <c r="AI1002" s="76"/>
      <c r="AJ1002" s="76" t="s">
        <v>9401</v>
      </c>
      <c r="AK1002" s="76" t="s">
        <v>10859</v>
      </c>
      <c r="AL1002" s="76"/>
      <c r="AM1002" s="76"/>
      <c r="AN1002" s="78">
        <v>44403.666724537034</v>
      </c>
      <c r="AO1002" s="76" t="s">
        <v>14075</v>
      </c>
      <c r="AP1002" s="82" t="s">
        <v>15075</v>
      </c>
      <c r="AQ1002" s="76" t="s">
        <v>66</v>
      </c>
      <c r="AR1002" s="2"/>
      <c r="AS1002" s="3"/>
      <c r="AT1002" s="3"/>
      <c r="AU1002" s="3"/>
      <c r="AV1002" s="3"/>
    </row>
    <row r="1003" spans="1:48" ht="41.45" customHeight="1" x14ac:dyDescent="0.25">
      <c r="A1003" s="62" t="s">
        <v>850</v>
      </c>
      <c r="C1003" s="63"/>
      <c r="D1003" s="63"/>
      <c r="E1003" s="64"/>
      <c r="F1003" s="66"/>
      <c r="G1003" s="100" t="s">
        <v>13008</v>
      </c>
      <c r="H1003" s="63"/>
      <c r="I1003" s="67"/>
      <c r="J1003" s="68"/>
      <c r="K1003" s="68"/>
      <c r="L1003" s="67" t="s">
        <v>17166</v>
      </c>
      <c r="M1003" s="71"/>
      <c r="N1003" s="72">
        <v>2456.044189453125</v>
      </c>
      <c r="O1003" s="72">
        <v>2867.744140625</v>
      </c>
      <c r="P1003" s="73"/>
      <c r="Q1003" s="74"/>
      <c r="R1003" s="74"/>
      <c r="S1003" s="84"/>
      <c r="T1003" s="84"/>
      <c r="U1003" s="84"/>
      <c r="V1003" s="84"/>
      <c r="W1003" s="50"/>
      <c r="X1003" s="50"/>
      <c r="Y1003" s="50"/>
      <c r="Z1003" s="50"/>
      <c r="AA1003" s="49"/>
      <c r="AB1003" s="69">
        <v>1003</v>
      </c>
      <c r="AC100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03" s="70"/>
      <c r="AE1003" s="76">
        <v>343</v>
      </c>
      <c r="AF1003" s="76">
        <v>191</v>
      </c>
      <c r="AG1003" s="76">
        <v>1687</v>
      </c>
      <c r="AH1003" s="76">
        <v>315</v>
      </c>
      <c r="AI1003" s="76"/>
      <c r="AJ1003" s="76"/>
      <c r="AK1003" s="76"/>
      <c r="AL1003" s="76"/>
      <c r="AM1003" s="76"/>
      <c r="AN1003" s="78">
        <v>41523.161365740743</v>
      </c>
      <c r="AO1003" s="76" t="s">
        <v>14075</v>
      </c>
      <c r="AP1003" s="82" t="s">
        <v>15076</v>
      </c>
      <c r="AQ1003" s="76" t="s">
        <v>66</v>
      </c>
      <c r="AR1003" s="2"/>
      <c r="AS1003" s="3"/>
      <c r="AT1003" s="3"/>
      <c r="AU1003" s="3"/>
      <c r="AV1003" s="3"/>
    </row>
    <row r="1004" spans="1:48" ht="41.45" customHeight="1" x14ac:dyDescent="0.25">
      <c r="A1004" s="62" t="s">
        <v>851</v>
      </c>
      <c r="C1004" s="63"/>
      <c r="D1004" s="63"/>
      <c r="E1004" s="64"/>
      <c r="F1004" s="66"/>
      <c r="G1004" s="100" t="s">
        <v>13009</v>
      </c>
      <c r="H1004" s="63"/>
      <c r="I1004" s="67"/>
      <c r="J1004" s="68"/>
      <c r="K1004" s="68"/>
      <c r="L1004" s="67" t="s">
        <v>17167</v>
      </c>
      <c r="M1004" s="71"/>
      <c r="N1004" s="72">
        <v>3078.986572265625</v>
      </c>
      <c r="O1004" s="72">
        <v>705.71417236328125</v>
      </c>
      <c r="P1004" s="73"/>
      <c r="Q1004" s="74"/>
      <c r="R1004" s="74"/>
      <c r="S1004" s="84"/>
      <c r="T1004" s="84"/>
      <c r="U1004" s="84"/>
      <c r="V1004" s="84"/>
      <c r="W1004" s="50"/>
      <c r="X1004" s="50"/>
      <c r="Y1004" s="50"/>
      <c r="Z1004" s="50"/>
      <c r="AA1004" s="49"/>
      <c r="AB1004" s="69">
        <v>1004</v>
      </c>
      <c r="AC100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04" s="70"/>
      <c r="AE1004" s="76">
        <v>109</v>
      </c>
      <c r="AF1004" s="76">
        <v>19</v>
      </c>
      <c r="AG1004" s="76">
        <v>915</v>
      </c>
      <c r="AH1004" s="76">
        <v>1088</v>
      </c>
      <c r="AI1004" s="76"/>
      <c r="AJ1004" s="76" t="s">
        <v>9402</v>
      </c>
      <c r="AK1004" s="76"/>
      <c r="AL1004" s="76"/>
      <c r="AM1004" s="76"/>
      <c r="AN1004" s="78">
        <v>43915.465543981481</v>
      </c>
      <c r="AO1004" s="76" t="s">
        <v>14075</v>
      </c>
      <c r="AP1004" s="82" t="s">
        <v>15077</v>
      </c>
      <c r="AQ1004" s="76" t="s">
        <v>66</v>
      </c>
      <c r="AR1004" s="2"/>
      <c r="AS1004" s="3"/>
      <c r="AT1004" s="3"/>
      <c r="AU1004" s="3"/>
      <c r="AV1004" s="3"/>
    </row>
    <row r="1005" spans="1:48" ht="41.45" customHeight="1" x14ac:dyDescent="0.25">
      <c r="A1005" s="62" t="s">
        <v>852</v>
      </c>
      <c r="C1005" s="63"/>
      <c r="D1005" s="63"/>
      <c r="E1005" s="64"/>
      <c r="F1005" s="66"/>
      <c r="G1005" s="100" t="s">
        <v>13010</v>
      </c>
      <c r="H1005" s="63"/>
      <c r="I1005" s="67"/>
      <c r="J1005" s="68"/>
      <c r="K1005" s="68"/>
      <c r="L1005" s="67" t="s">
        <v>17168</v>
      </c>
      <c r="M1005" s="71"/>
      <c r="N1005" s="72">
        <v>4453.3984375</v>
      </c>
      <c r="O1005" s="72">
        <v>8438.0712890625</v>
      </c>
      <c r="P1005" s="73"/>
      <c r="Q1005" s="74"/>
      <c r="R1005" s="74"/>
      <c r="S1005" s="84"/>
      <c r="T1005" s="84"/>
      <c r="U1005" s="84"/>
      <c r="V1005" s="84"/>
      <c r="W1005" s="50"/>
      <c r="X1005" s="50"/>
      <c r="Y1005" s="50"/>
      <c r="Z1005" s="50"/>
      <c r="AA1005" s="49"/>
      <c r="AB1005" s="69">
        <v>1005</v>
      </c>
      <c r="AC100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05" s="70"/>
      <c r="AE1005" s="76">
        <v>626</v>
      </c>
      <c r="AF1005" s="76">
        <v>585</v>
      </c>
      <c r="AG1005" s="76">
        <v>15179</v>
      </c>
      <c r="AH1005" s="76">
        <v>25468</v>
      </c>
      <c r="AI1005" s="76"/>
      <c r="AJ1005" s="76" t="s">
        <v>9403</v>
      </c>
      <c r="AK1005" s="76" t="s">
        <v>10860</v>
      </c>
      <c r="AL1005" s="82" t="s">
        <v>11686</v>
      </c>
      <c r="AM1005" s="76"/>
      <c r="AN1005" s="78">
        <v>43837.452164351853</v>
      </c>
      <c r="AO1005" s="76" t="s">
        <v>14075</v>
      </c>
      <c r="AP1005" s="82" t="s">
        <v>15078</v>
      </c>
      <c r="AQ1005" s="76" t="s">
        <v>66</v>
      </c>
      <c r="AR1005" s="2"/>
      <c r="AS1005" s="3"/>
      <c r="AT1005" s="3"/>
      <c r="AU1005" s="3"/>
      <c r="AV1005" s="3"/>
    </row>
    <row r="1006" spans="1:48" ht="41.45" customHeight="1" x14ac:dyDescent="0.25">
      <c r="A1006" s="62" t="s">
        <v>853</v>
      </c>
      <c r="C1006" s="63"/>
      <c r="D1006" s="63"/>
      <c r="E1006" s="64"/>
      <c r="F1006" s="66"/>
      <c r="G1006" s="100" t="s">
        <v>13011</v>
      </c>
      <c r="H1006" s="63"/>
      <c r="I1006" s="67"/>
      <c r="J1006" s="68"/>
      <c r="K1006" s="68"/>
      <c r="L1006" s="67" t="s">
        <v>17169</v>
      </c>
      <c r="M1006" s="71"/>
      <c r="N1006" s="72">
        <v>6600.26904296875</v>
      </c>
      <c r="O1006" s="72">
        <v>4134.8916015625</v>
      </c>
      <c r="P1006" s="73"/>
      <c r="Q1006" s="74"/>
      <c r="R1006" s="74"/>
      <c r="S1006" s="84"/>
      <c r="T1006" s="84"/>
      <c r="U1006" s="84"/>
      <c r="V1006" s="84"/>
      <c r="W1006" s="50"/>
      <c r="X1006" s="50"/>
      <c r="Y1006" s="50"/>
      <c r="Z1006" s="50"/>
      <c r="AA1006" s="49"/>
      <c r="AB1006" s="69">
        <v>1006</v>
      </c>
      <c r="AC100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06" s="70"/>
      <c r="AE1006" s="76">
        <v>4973</v>
      </c>
      <c r="AF1006" s="76">
        <v>2063</v>
      </c>
      <c r="AG1006" s="76">
        <v>193013</v>
      </c>
      <c r="AH1006" s="76">
        <v>175821</v>
      </c>
      <c r="AI1006" s="76"/>
      <c r="AJ1006" s="76" t="s">
        <v>9404</v>
      </c>
      <c r="AK1006" s="76" t="s">
        <v>10694</v>
      </c>
      <c r="AL1006" s="82" t="s">
        <v>11687</v>
      </c>
      <c r="AM1006" s="76"/>
      <c r="AN1006" s="78">
        <v>40058.654965277776</v>
      </c>
      <c r="AO1006" s="76" t="s">
        <v>14075</v>
      </c>
      <c r="AP1006" s="82" t="s">
        <v>15079</v>
      </c>
      <c r="AQ1006" s="76" t="s">
        <v>66</v>
      </c>
      <c r="AR1006" s="2"/>
      <c r="AS1006" s="3"/>
      <c r="AT1006" s="3"/>
      <c r="AU1006" s="3"/>
      <c r="AV1006" s="3"/>
    </row>
    <row r="1007" spans="1:48" ht="41.45" customHeight="1" x14ac:dyDescent="0.25">
      <c r="A1007" s="62" t="s">
        <v>854</v>
      </c>
      <c r="C1007" s="63"/>
      <c r="D1007" s="63"/>
      <c r="E1007" s="64"/>
      <c r="F1007" s="66"/>
      <c r="G1007" s="100" t="s">
        <v>13012</v>
      </c>
      <c r="H1007" s="63"/>
      <c r="I1007" s="67"/>
      <c r="J1007" s="68"/>
      <c r="K1007" s="68"/>
      <c r="L1007" s="67" t="s">
        <v>17170</v>
      </c>
      <c r="M1007" s="71"/>
      <c r="N1007" s="72">
        <v>9299.6513671875</v>
      </c>
      <c r="O1007" s="72">
        <v>2969.19873046875</v>
      </c>
      <c r="P1007" s="73"/>
      <c r="Q1007" s="74"/>
      <c r="R1007" s="74"/>
      <c r="S1007" s="84"/>
      <c r="T1007" s="84"/>
      <c r="U1007" s="84"/>
      <c r="V1007" s="84"/>
      <c r="W1007" s="50"/>
      <c r="X1007" s="50"/>
      <c r="Y1007" s="50"/>
      <c r="Z1007" s="50"/>
      <c r="AA1007" s="49"/>
      <c r="AB1007" s="69">
        <v>1007</v>
      </c>
      <c r="AC100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07" s="70"/>
      <c r="AE1007" s="76">
        <v>280</v>
      </c>
      <c r="AF1007" s="76">
        <v>19</v>
      </c>
      <c r="AG1007" s="76">
        <v>1604</v>
      </c>
      <c r="AH1007" s="76">
        <v>6124</v>
      </c>
      <c r="AI1007" s="76"/>
      <c r="AJ1007" s="76"/>
      <c r="AK1007" s="76"/>
      <c r="AL1007" s="76"/>
      <c r="AM1007" s="76"/>
      <c r="AN1007" s="78">
        <v>43658.692060185182</v>
      </c>
      <c r="AO1007" s="76" t="s">
        <v>14075</v>
      </c>
      <c r="AP1007" s="82" t="s">
        <v>15080</v>
      </c>
      <c r="AQ1007" s="76" t="s">
        <v>66</v>
      </c>
      <c r="AR1007" s="2"/>
      <c r="AS1007" s="3"/>
      <c r="AT1007" s="3"/>
      <c r="AU1007" s="3"/>
      <c r="AV1007" s="3"/>
    </row>
    <row r="1008" spans="1:48" ht="41.45" customHeight="1" x14ac:dyDescent="0.25">
      <c r="A1008" s="62" t="s">
        <v>1983</v>
      </c>
      <c r="C1008" s="63"/>
      <c r="D1008" s="63"/>
      <c r="E1008" s="64"/>
      <c r="F1008" s="66"/>
      <c r="G1008" s="100" t="s">
        <v>13013</v>
      </c>
      <c r="H1008" s="63"/>
      <c r="I1008" s="67"/>
      <c r="J1008" s="68"/>
      <c r="K1008" s="68"/>
      <c r="L1008" s="67" t="s">
        <v>17171</v>
      </c>
      <c r="M1008" s="71"/>
      <c r="N1008" s="72">
        <v>9130.5595703125</v>
      </c>
      <c r="O1008" s="72">
        <v>4222.98193359375</v>
      </c>
      <c r="P1008" s="73"/>
      <c r="Q1008" s="74"/>
      <c r="R1008" s="74"/>
      <c r="S1008" s="84"/>
      <c r="T1008" s="84"/>
      <c r="U1008" s="84"/>
      <c r="V1008" s="84"/>
      <c r="W1008" s="50"/>
      <c r="X1008" s="50"/>
      <c r="Y1008" s="50"/>
      <c r="Z1008" s="50"/>
      <c r="AA1008" s="49"/>
      <c r="AB1008" s="69">
        <v>1008</v>
      </c>
      <c r="AC100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08" s="70"/>
      <c r="AE1008" s="76">
        <v>142</v>
      </c>
      <c r="AF1008" s="76">
        <v>22161</v>
      </c>
      <c r="AG1008" s="76">
        <v>1603</v>
      </c>
      <c r="AH1008" s="76">
        <v>170</v>
      </c>
      <c r="AI1008" s="76"/>
      <c r="AJ1008" s="76" t="s">
        <v>9405</v>
      </c>
      <c r="AK1008" s="76"/>
      <c r="AL1008" s="82" t="s">
        <v>11688</v>
      </c>
      <c r="AM1008" s="76"/>
      <c r="AN1008" s="78">
        <v>44413.978472222225</v>
      </c>
      <c r="AO1008" s="76" t="s">
        <v>14075</v>
      </c>
      <c r="AP1008" s="82" t="s">
        <v>15081</v>
      </c>
      <c r="AQ1008" s="76" t="s">
        <v>65</v>
      </c>
      <c r="AR1008" s="2"/>
      <c r="AS1008" s="3"/>
      <c r="AT1008" s="3"/>
      <c r="AU1008" s="3"/>
      <c r="AV1008" s="3"/>
    </row>
    <row r="1009" spans="1:48" ht="41.45" customHeight="1" x14ac:dyDescent="0.25">
      <c r="A1009" s="62" t="s">
        <v>855</v>
      </c>
      <c r="C1009" s="63"/>
      <c r="D1009" s="63"/>
      <c r="E1009" s="64"/>
      <c r="F1009" s="66"/>
      <c r="G1009" s="100" t="s">
        <v>13014</v>
      </c>
      <c r="H1009" s="63"/>
      <c r="I1009" s="67"/>
      <c r="J1009" s="68"/>
      <c r="K1009" s="68"/>
      <c r="L1009" s="67" t="s">
        <v>17172</v>
      </c>
      <c r="M1009" s="71"/>
      <c r="N1009" s="72">
        <v>9404.3427734375</v>
      </c>
      <c r="O1009" s="72">
        <v>2183.604736328125</v>
      </c>
      <c r="P1009" s="73"/>
      <c r="Q1009" s="74"/>
      <c r="R1009" s="74"/>
      <c r="S1009" s="84"/>
      <c r="T1009" s="84"/>
      <c r="U1009" s="84"/>
      <c r="V1009" s="84"/>
      <c r="W1009" s="50"/>
      <c r="X1009" s="50"/>
      <c r="Y1009" s="50"/>
      <c r="Z1009" s="50"/>
      <c r="AA1009" s="49"/>
      <c r="AB1009" s="69">
        <v>1009</v>
      </c>
      <c r="AC100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09" s="70"/>
      <c r="AE1009" s="76">
        <v>111</v>
      </c>
      <c r="AF1009" s="76">
        <v>23</v>
      </c>
      <c r="AG1009" s="76">
        <v>802</v>
      </c>
      <c r="AH1009" s="76">
        <v>793</v>
      </c>
      <c r="AI1009" s="76"/>
      <c r="AJ1009" s="76" t="s">
        <v>9406</v>
      </c>
      <c r="AK1009" s="76"/>
      <c r="AL1009" s="76"/>
      <c r="AM1009" s="76"/>
      <c r="AN1009" s="78">
        <v>43975.975578703707</v>
      </c>
      <c r="AO1009" s="76" t="s">
        <v>14075</v>
      </c>
      <c r="AP1009" s="82" t="s">
        <v>15082</v>
      </c>
      <c r="AQ1009" s="76" t="s">
        <v>66</v>
      </c>
      <c r="AR1009" s="2"/>
      <c r="AS1009" s="3"/>
      <c r="AT1009" s="3"/>
      <c r="AU1009" s="3"/>
      <c r="AV1009" s="3"/>
    </row>
    <row r="1010" spans="1:48" ht="41.45" customHeight="1" x14ac:dyDescent="0.25">
      <c r="A1010" s="62" t="s">
        <v>856</v>
      </c>
      <c r="C1010" s="63"/>
      <c r="D1010" s="63"/>
      <c r="E1010" s="64"/>
      <c r="F1010" s="66"/>
      <c r="G1010" s="100" t="s">
        <v>13015</v>
      </c>
      <c r="H1010" s="63"/>
      <c r="I1010" s="67"/>
      <c r="J1010" s="68"/>
      <c r="K1010" s="68"/>
      <c r="L1010" s="67" t="s">
        <v>17173</v>
      </c>
      <c r="M1010" s="71"/>
      <c r="N1010" s="72">
        <v>715.9913330078125</v>
      </c>
      <c r="O1010" s="72">
        <v>4666.7333984375</v>
      </c>
      <c r="P1010" s="73"/>
      <c r="Q1010" s="74"/>
      <c r="R1010" s="74"/>
      <c r="S1010" s="84"/>
      <c r="T1010" s="84"/>
      <c r="U1010" s="84"/>
      <c r="V1010" s="84"/>
      <c r="W1010" s="50"/>
      <c r="X1010" s="50"/>
      <c r="Y1010" s="50"/>
      <c r="Z1010" s="50"/>
      <c r="AA1010" s="49"/>
      <c r="AB1010" s="69">
        <v>1010</v>
      </c>
      <c r="AC101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10" s="70"/>
      <c r="AE1010" s="76">
        <v>1582</v>
      </c>
      <c r="AF1010" s="76">
        <v>28</v>
      </c>
      <c r="AG1010" s="76">
        <v>6592</v>
      </c>
      <c r="AH1010" s="76">
        <v>2851</v>
      </c>
      <c r="AI1010" s="76"/>
      <c r="AJ1010" s="76"/>
      <c r="AK1010" s="76"/>
      <c r="AL1010" s="76"/>
      <c r="AM1010" s="76"/>
      <c r="AN1010" s="78">
        <v>44479.070636574077</v>
      </c>
      <c r="AO1010" s="76" t="s">
        <v>14075</v>
      </c>
      <c r="AP1010" s="82" t="s">
        <v>15083</v>
      </c>
      <c r="AQ1010" s="76" t="s">
        <v>66</v>
      </c>
      <c r="AR1010" s="2"/>
      <c r="AS1010" s="3"/>
      <c r="AT1010" s="3"/>
      <c r="AU1010" s="3"/>
      <c r="AV1010" s="3"/>
    </row>
    <row r="1011" spans="1:48" ht="41.45" customHeight="1" x14ac:dyDescent="0.25">
      <c r="A1011" s="62" t="s">
        <v>857</v>
      </c>
      <c r="C1011" s="63"/>
      <c r="D1011" s="63"/>
      <c r="E1011" s="64"/>
      <c r="F1011" s="66"/>
      <c r="G1011" s="100" t="s">
        <v>13016</v>
      </c>
      <c r="H1011" s="63"/>
      <c r="I1011" s="67"/>
      <c r="J1011" s="68"/>
      <c r="K1011" s="68"/>
      <c r="L1011" s="67" t="s">
        <v>17174</v>
      </c>
      <c r="M1011" s="71"/>
      <c r="N1011" s="72">
        <v>3420.387939453125</v>
      </c>
      <c r="O1011" s="72">
        <v>3544.877197265625</v>
      </c>
      <c r="P1011" s="73"/>
      <c r="Q1011" s="74"/>
      <c r="R1011" s="74"/>
      <c r="S1011" s="84"/>
      <c r="T1011" s="84"/>
      <c r="U1011" s="84"/>
      <c r="V1011" s="84"/>
      <c r="W1011" s="50"/>
      <c r="X1011" s="50"/>
      <c r="Y1011" s="50"/>
      <c r="Z1011" s="50"/>
      <c r="AA1011" s="49"/>
      <c r="AB1011" s="69">
        <v>1011</v>
      </c>
      <c r="AC101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11" s="70"/>
      <c r="AE1011" s="76">
        <v>17</v>
      </c>
      <c r="AF1011" s="76">
        <v>0</v>
      </c>
      <c r="AG1011" s="76">
        <v>149</v>
      </c>
      <c r="AH1011" s="76">
        <v>1410</v>
      </c>
      <c r="AI1011" s="76"/>
      <c r="AJ1011" s="76"/>
      <c r="AK1011" s="76"/>
      <c r="AL1011" s="76"/>
      <c r="AM1011" s="76"/>
      <c r="AN1011" s="78">
        <v>44434.053020833337</v>
      </c>
      <c r="AO1011" s="76" t="s">
        <v>14075</v>
      </c>
      <c r="AP1011" s="82" t="s">
        <v>15084</v>
      </c>
      <c r="AQ1011" s="76" t="s">
        <v>66</v>
      </c>
      <c r="AR1011" s="2"/>
      <c r="AS1011" s="3"/>
      <c r="AT1011" s="3"/>
      <c r="AU1011" s="3"/>
      <c r="AV1011" s="3"/>
    </row>
    <row r="1012" spans="1:48" ht="41.45" customHeight="1" x14ac:dyDescent="0.25">
      <c r="A1012" s="62" t="s">
        <v>1984</v>
      </c>
      <c r="C1012" s="63"/>
      <c r="D1012" s="63"/>
      <c r="E1012" s="64"/>
      <c r="F1012" s="66"/>
      <c r="G1012" s="100" t="s">
        <v>13017</v>
      </c>
      <c r="H1012" s="63"/>
      <c r="I1012" s="67"/>
      <c r="J1012" s="68"/>
      <c r="K1012" s="68"/>
      <c r="L1012" s="67" t="s">
        <v>17175</v>
      </c>
      <c r="M1012" s="71"/>
      <c r="N1012" s="72">
        <v>1269.81201171875</v>
      </c>
      <c r="O1012" s="72">
        <v>5724.65771484375</v>
      </c>
      <c r="P1012" s="73"/>
      <c r="Q1012" s="74"/>
      <c r="R1012" s="74"/>
      <c r="S1012" s="84"/>
      <c r="T1012" s="84"/>
      <c r="U1012" s="84"/>
      <c r="V1012" s="84"/>
      <c r="W1012" s="50"/>
      <c r="X1012" s="50"/>
      <c r="Y1012" s="50"/>
      <c r="Z1012" s="50"/>
      <c r="AA1012" s="49"/>
      <c r="AB1012" s="69">
        <v>1012</v>
      </c>
      <c r="AC101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12" s="70"/>
      <c r="AE1012" s="76">
        <v>2059</v>
      </c>
      <c r="AF1012" s="76">
        <v>136630</v>
      </c>
      <c r="AG1012" s="76">
        <v>47131</v>
      </c>
      <c r="AH1012" s="76">
        <v>1466</v>
      </c>
      <c r="AI1012" s="76"/>
      <c r="AJ1012" s="76" t="s">
        <v>9407</v>
      </c>
      <c r="AK1012" s="76" t="s">
        <v>10861</v>
      </c>
      <c r="AL1012" s="82" t="s">
        <v>11689</v>
      </c>
      <c r="AM1012" s="76"/>
      <c r="AN1012" s="78">
        <v>40626.930254629631</v>
      </c>
      <c r="AO1012" s="76" t="s">
        <v>14075</v>
      </c>
      <c r="AP1012" s="82" t="s">
        <v>15085</v>
      </c>
      <c r="AQ1012" s="76" t="s">
        <v>65</v>
      </c>
      <c r="AR1012" s="2"/>
      <c r="AS1012" s="3"/>
      <c r="AT1012" s="3"/>
      <c r="AU1012" s="3"/>
      <c r="AV1012" s="3"/>
    </row>
    <row r="1013" spans="1:48" ht="41.45" customHeight="1" x14ac:dyDescent="0.25">
      <c r="A1013" s="62" t="s">
        <v>1985</v>
      </c>
      <c r="C1013" s="63"/>
      <c r="D1013" s="63"/>
      <c r="E1013" s="64"/>
      <c r="F1013" s="66"/>
      <c r="G1013" s="100" t="s">
        <v>13018</v>
      </c>
      <c r="H1013" s="63"/>
      <c r="I1013" s="67"/>
      <c r="J1013" s="68"/>
      <c r="K1013" s="68"/>
      <c r="L1013" s="67" t="s">
        <v>17176</v>
      </c>
      <c r="M1013" s="71"/>
      <c r="N1013" s="72">
        <v>1932.6951904296875</v>
      </c>
      <c r="O1013" s="72">
        <v>1227.205078125</v>
      </c>
      <c r="P1013" s="73"/>
      <c r="Q1013" s="74"/>
      <c r="R1013" s="74"/>
      <c r="S1013" s="84"/>
      <c r="T1013" s="84"/>
      <c r="U1013" s="84"/>
      <c r="V1013" s="84"/>
      <c r="W1013" s="50"/>
      <c r="X1013" s="50"/>
      <c r="Y1013" s="50"/>
      <c r="Z1013" s="50"/>
      <c r="AA1013" s="49"/>
      <c r="AB1013" s="69">
        <v>1013</v>
      </c>
      <c r="AC101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13" s="70"/>
      <c r="AE1013" s="76">
        <v>240</v>
      </c>
      <c r="AF1013" s="76">
        <v>110026</v>
      </c>
      <c r="AG1013" s="76">
        <v>27636</v>
      </c>
      <c r="AH1013" s="76">
        <v>910</v>
      </c>
      <c r="AI1013" s="76"/>
      <c r="AJ1013" s="76" t="s">
        <v>9408</v>
      </c>
      <c r="AK1013" s="76" t="s">
        <v>10432</v>
      </c>
      <c r="AL1013" s="82" t="s">
        <v>11690</v>
      </c>
      <c r="AM1013" s="76"/>
      <c r="AN1013" s="78">
        <v>41102.779224537036</v>
      </c>
      <c r="AO1013" s="76" t="s">
        <v>14075</v>
      </c>
      <c r="AP1013" s="82" t="s">
        <v>15086</v>
      </c>
      <c r="AQ1013" s="76" t="s">
        <v>65</v>
      </c>
      <c r="AR1013" s="2"/>
      <c r="AS1013" s="3"/>
      <c r="AT1013" s="3"/>
      <c r="AU1013" s="3"/>
      <c r="AV1013" s="3"/>
    </row>
    <row r="1014" spans="1:48" ht="41.45" customHeight="1" x14ac:dyDescent="0.25">
      <c r="A1014" s="62" t="s">
        <v>858</v>
      </c>
      <c r="C1014" s="63"/>
      <c r="D1014" s="63"/>
      <c r="E1014" s="64"/>
      <c r="F1014" s="66"/>
      <c r="G1014" s="100" t="s">
        <v>13019</v>
      </c>
      <c r="H1014" s="63"/>
      <c r="I1014" s="67"/>
      <c r="J1014" s="68"/>
      <c r="K1014" s="68"/>
      <c r="L1014" s="67" t="s">
        <v>17177</v>
      </c>
      <c r="M1014" s="71"/>
      <c r="N1014" s="72">
        <v>3216.671142578125</v>
      </c>
      <c r="O1014" s="72">
        <v>8962.3984375</v>
      </c>
      <c r="P1014" s="73"/>
      <c r="Q1014" s="74"/>
      <c r="R1014" s="74"/>
      <c r="S1014" s="84"/>
      <c r="T1014" s="84"/>
      <c r="U1014" s="84"/>
      <c r="V1014" s="84"/>
      <c r="W1014" s="50"/>
      <c r="X1014" s="50"/>
      <c r="Y1014" s="50"/>
      <c r="Z1014" s="50"/>
      <c r="AA1014" s="49"/>
      <c r="AB1014" s="69">
        <v>1014</v>
      </c>
      <c r="AC101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14" s="70"/>
      <c r="AE1014" s="76">
        <v>2975</v>
      </c>
      <c r="AF1014" s="76">
        <v>637</v>
      </c>
      <c r="AG1014" s="76">
        <v>10808</v>
      </c>
      <c r="AH1014" s="76">
        <v>6457</v>
      </c>
      <c r="AI1014" s="76"/>
      <c r="AJ1014" s="76" t="s">
        <v>9409</v>
      </c>
      <c r="AK1014" s="76" t="s">
        <v>10862</v>
      </c>
      <c r="AL1014" s="76"/>
      <c r="AM1014" s="76"/>
      <c r="AN1014" s="78">
        <v>41456.823680555557</v>
      </c>
      <c r="AO1014" s="76" t="s">
        <v>14075</v>
      </c>
      <c r="AP1014" s="82" t="s">
        <v>15087</v>
      </c>
      <c r="AQ1014" s="76" t="s">
        <v>66</v>
      </c>
      <c r="AR1014" s="2"/>
      <c r="AS1014" s="3"/>
      <c r="AT1014" s="3"/>
      <c r="AU1014" s="3"/>
      <c r="AV1014" s="3"/>
    </row>
    <row r="1015" spans="1:48" ht="41.45" customHeight="1" x14ac:dyDescent="0.25">
      <c r="A1015" s="62" t="s">
        <v>859</v>
      </c>
      <c r="C1015" s="63"/>
      <c r="D1015" s="63"/>
      <c r="E1015" s="64"/>
      <c r="F1015" s="66"/>
      <c r="G1015" s="100" t="s">
        <v>13020</v>
      </c>
      <c r="H1015" s="63"/>
      <c r="I1015" s="67"/>
      <c r="J1015" s="68"/>
      <c r="K1015" s="68"/>
      <c r="L1015" s="67" t="s">
        <v>17178</v>
      </c>
      <c r="M1015" s="71"/>
      <c r="N1015" s="72">
        <v>3461.637451171875</v>
      </c>
      <c r="O1015" s="72">
        <v>7543.43408203125</v>
      </c>
      <c r="P1015" s="73"/>
      <c r="Q1015" s="74"/>
      <c r="R1015" s="74"/>
      <c r="S1015" s="84"/>
      <c r="T1015" s="84"/>
      <c r="U1015" s="84"/>
      <c r="V1015" s="84"/>
      <c r="W1015" s="50"/>
      <c r="X1015" s="50"/>
      <c r="Y1015" s="50"/>
      <c r="Z1015" s="50"/>
      <c r="AA1015" s="49"/>
      <c r="AB1015" s="69">
        <v>1015</v>
      </c>
      <c r="AC101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15" s="70"/>
      <c r="AE1015" s="76">
        <v>2594</v>
      </c>
      <c r="AF1015" s="76">
        <v>100</v>
      </c>
      <c r="AG1015" s="76">
        <v>18862</v>
      </c>
      <c r="AH1015" s="76">
        <v>7099</v>
      </c>
      <c r="AI1015" s="76"/>
      <c r="AJ1015" s="76" t="s">
        <v>9410</v>
      </c>
      <c r="AK1015" s="76"/>
      <c r="AL1015" s="76"/>
      <c r="AM1015" s="76"/>
      <c r="AN1015" s="78">
        <v>44195.245474537034</v>
      </c>
      <c r="AO1015" s="76" t="s">
        <v>14075</v>
      </c>
      <c r="AP1015" s="82" t="s">
        <v>15088</v>
      </c>
      <c r="AQ1015" s="76" t="s">
        <v>66</v>
      </c>
      <c r="AR1015" s="2"/>
      <c r="AS1015" s="3"/>
      <c r="AT1015" s="3"/>
      <c r="AU1015" s="3"/>
      <c r="AV1015" s="3"/>
    </row>
    <row r="1016" spans="1:48" ht="41.45" customHeight="1" x14ac:dyDescent="0.25">
      <c r="A1016" s="62" t="s">
        <v>860</v>
      </c>
      <c r="C1016" s="63"/>
      <c r="D1016" s="63"/>
      <c r="E1016" s="64"/>
      <c r="F1016" s="66"/>
      <c r="G1016" s="100" t="s">
        <v>13021</v>
      </c>
      <c r="H1016" s="63"/>
      <c r="I1016" s="67"/>
      <c r="J1016" s="68"/>
      <c r="K1016" s="68"/>
      <c r="L1016" s="67" t="s">
        <v>17179</v>
      </c>
      <c r="M1016" s="71"/>
      <c r="N1016" s="72">
        <v>400.75973510742188</v>
      </c>
      <c r="O1016" s="72">
        <v>3962.96435546875</v>
      </c>
      <c r="P1016" s="73"/>
      <c r="Q1016" s="74"/>
      <c r="R1016" s="74"/>
      <c r="S1016" s="84"/>
      <c r="T1016" s="84"/>
      <c r="U1016" s="84"/>
      <c r="V1016" s="84"/>
      <c r="W1016" s="50"/>
      <c r="X1016" s="50"/>
      <c r="Y1016" s="50"/>
      <c r="Z1016" s="50"/>
      <c r="AA1016" s="49"/>
      <c r="AB1016" s="69">
        <v>1016</v>
      </c>
      <c r="AC101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16" s="70"/>
      <c r="AE1016" s="76">
        <v>1166</v>
      </c>
      <c r="AF1016" s="76">
        <v>41</v>
      </c>
      <c r="AG1016" s="76">
        <v>5730</v>
      </c>
      <c r="AH1016" s="76">
        <v>2218</v>
      </c>
      <c r="AI1016" s="76"/>
      <c r="AJ1016" s="76" t="s">
        <v>9411</v>
      </c>
      <c r="AK1016" s="76"/>
      <c r="AL1016" s="76"/>
      <c r="AM1016" s="76"/>
      <c r="AN1016" s="78">
        <v>44176.428067129629</v>
      </c>
      <c r="AO1016" s="76" t="s">
        <v>14075</v>
      </c>
      <c r="AP1016" s="82" t="s">
        <v>15089</v>
      </c>
      <c r="AQ1016" s="76" t="s">
        <v>66</v>
      </c>
      <c r="AR1016" s="2"/>
      <c r="AS1016" s="3"/>
      <c r="AT1016" s="3"/>
      <c r="AU1016" s="3"/>
      <c r="AV1016" s="3"/>
    </row>
    <row r="1017" spans="1:48" ht="41.45" customHeight="1" x14ac:dyDescent="0.25">
      <c r="A1017" s="62" t="s">
        <v>861</v>
      </c>
      <c r="C1017" s="63"/>
      <c r="D1017" s="63"/>
      <c r="E1017" s="64"/>
      <c r="F1017" s="66"/>
      <c r="G1017" s="100" t="s">
        <v>13022</v>
      </c>
      <c r="H1017" s="63"/>
      <c r="I1017" s="67"/>
      <c r="J1017" s="68"/>
      <c r="K1017" s="68"/>
      <c r="L1017" s="67" t="s">
        <v>17180</v>
      </c>
      <c r="M1017" s="71"/>
      <c r="N1017" s="72">
        <v>2640.06884765625</v>
      </c>
      <c r="O1017" s="72">
        <v>7364.03076171875</v>
      </c>
      <c r="P1017" s="73"/>
      <c r="Q1017" s="74"/>
      <c r="R1017" s="74"/>
      <c r="S1017" s="84"/>
      <c r="T1017" s="84"/>
      <c r="U1017" s="84"/>
      <c r="V1017" s="84"/>
      <c r="W1017" s="50"/>
      <c r="X1017" s="50"/>
      <c r="Y1017" s="50"/>
      <c r="Z1017" s="50"/>
      <c r="AA1017" s="49"/>
      <c r="AB1017" s="69">
        <v>1017</v>
      </c>
      <c r="AC101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17" s="70"/>
      <c r="AE1017" s="76">
        <v>1277</v>
      </c>
      <c r="AF1017" s="76">
        <v>48</v>
      </c>
      <c r="AG1017" s="76">
        <v>2645</v>
      </c>
      <c r="AH1017" s="76">
        <v>2374</v>
      </c>
      <c r="AI1017" s="76"/>
      <c r="AJ1017" s="76" t="s">
        <v>9412</v>
      </c>
      <c r="AK1017" s="76" t="s">
        <v>10808</v>
      </c>
      <c r="AL1017" s="76"/>
      <c r="AM1017" s="76"/>
      <c r="AN1017" s="78">
        <v>44517.13548611111</v>
      </c>
      <c r="AO1017" s="76" t="s">
        <v>14075</v>
      </c>
      <c r="AP1017" s="82" t="s">
        <v>15090</v>
      </c>
      <c r="AQ1017" s="76" t="s">
        <v>66</v>
      </c>
      <c r="AR1017" s="2"/>
      <c r="AS1017" s="3"/>
      <c r="AT1017" s="3"/>
      <c r="AU1017" s="3"/>
      <c r="AV1017" s="3"/>
    </row>
    <row r="1018" spans="1:48" ht="41.45" customHeight="1" x14ac:dyDescent="0.25">
      <c r="A1018" s="62" t="s">
        <v>862</v>
      </c>
      <c r="C1018" s="63"/>
      <c r="D1018" s="63"/>
      <c r="E1018" s="64"/>
      <c r="F1018" s="66"/>
      <c r="G1018" s="100" t="s">
        <v>13023</v>
      </c>
      <c r="H1018" s="63"/>
      <c r="I1018" s="67"/>
      <c r="J1018" s="68"/>
      <c r="K1018" s="68"/>
      <c r="L1018" s="67" t="s">
        <v>17181</v>
      </c>
      <c r="M1018" s="71"/>
      <c r="N1018" s="72">
        <v>1934.5252685546875</v>
      </c>
      <c r="O1018" s="72">
        <v>5595.72900390625</v>
      </c>
      <c r="P1018" s="73"/>
      <c r="Q1018" s="74"/>
      <c r="R1018" s="74"/>
      <c r="S1018" s="84"/>
      <c r="T1018" s="84"/>
      <c r="U1018" s="84"/>
      <c r="V1018" s="84"/>
      <c r="W1018" s="50"/>
      <c r="X1018" s="50"/>
      <c r="Y1018" s="50"/>
      <c r="Z1018" s="50"/>
      <c r="AA1018" s="49"/>
      <c r="AB1018" s="69">
        <v>1018</v>
      </c>
      <c r="AC101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18" s="70"/>
      <c r="AE1018" s="76">
        <v>4749</v>
      </c>
      <c r="AF1018" s="76">
        <v>2492</v>
      </c>
      <c r="AG1018" s="76">
        <v>163661</v>
      </c>
      <c r="AH1018" s="76">
        <v>212329</v>
      </c>
      <c r="AI1018" s="76"/>
      <c r="AJ1018" s="76" t="s">
        <v>9413</v>
      </c>
      <c r="AK1018" s="76" t="s">
        <v>10863</v>
      </c>
      <c r="AL1018" s="76"/>
      <c r="AM1018" s="76"/>
      <c r="AN1018" s="78">
        <v>42498.219097222223</v>
      </c>
      <c r="AO1018" s="76" t="s">
        <v>14075</v>
      </c>
      <c r="AP1018" s="82" t="s">
        <v>15091</v>
      </c>
      <c r="AQ1018" s="76" t="s">
        <v>66</v>
      </c>
      <c r="AR1018" s="2"/>
      <c r="AS1018" s="3"/>
      <c r="AT1018" s="3"/>
      <c r="AU1018" s="3"/>
      <c r="AV1018" s="3"/>
    </row>
    <row r="1019" spans="1:48" ht="41.45" customHeight="1" x14ac:dyDescent="0.25">
      <c r="A1019" s="62" t="s">
        <v>863</v>
      </c>
      <c r="C1019" s="63"/>
      <c r="D1019" s="63"/>
      <c r="E1019" s="64"/>
      <c r="F1019" s="66"/>
      <c r="G1019" s="100" t="s">
        <v>13024</v>
      </c>
      <c r="H1019" s="63"/>
      <c r="I1019" s="67"/>
      <c r="J1019" s="68"/>
      <c r="K1019" s="68"/>
      <c r="L1019" s="67" t="s">
        <v>17182</v>
      </c>
      <c r="M1019" s="71"/>
      <c r="N1019" s="72">
        <v>7809.9521484375</v>
      </c>
      <c r="O1019" s="72">
        <v>9455.548828125</v>
      </c>
      <c r="P1019" s="73"/>
      <c r="Q1019" s="74"/>
      <c r="R1019" s="74"/>
      <c r="S1019" s="84"/>
      <c r="T1019" s="84"/>
      <c r="U1019" s="84"/>
      <c r="V1019" s="84"/>
      <c r="W1019" s="50"/>
      <c r="X1019" s="50"/>
      <c r="Y1019" s="50"/>
      <c r="Z1019" s="50"/>
      <c r="AA1019" s="49"/>
      <c r="AB1019" s="69">
        <v>1019</v>
      </c>
      <c r="AC101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19" s="70"/>
      <c r="AE1019" s="76">
        <v>483</v>
      </c>
      <c r="AF1019" s="76">
        <v>972</v>
      </c>
      <c r="AG1019" s="76">
        <v>17416</v>
      </c>
      <c r="AH1019" s="76">
        <v>15289</v>
      </c>
      <c r="AI1019" s="76"/>
      <c r="AJ1019" s="76" t="s">
        <v>9414</v>
      </c>
      <c r="AK1019" s="76"/>
      <c r="AL1019" s="82" t="s">
        <v>11691</v>
      </c>
      <c r="AM1019" s="76"/>
      <c r="AN1019" s="78">
        <v>41371.250509259262</v>
      </c>
      <c r="AO1019" s="76" t="s">
        <v>14075</v>
      </c>
      <c r="AP1019" s="82" t="s">
        <v>15092</v>
      </c>
      <c r="AQ1019" s="76" t="s">
        <v>66</v>
      </c>
      <c r="AR1019" s="2"/>
      <c r="AS1019" s="3"/>
      <c r="AT1019" s="3"/>
      <c r="AU1019" s="3"/>
      <c r="AV1019" s="3"/>
    </row>
    <row r="1020" spans="1:48" ht="41.45" customHeight="1" x14ac:dyDescent="0.25">
      <c r="A1020" s="62" t="s">
        <v>864</v>
      </c>
      <c r="C1020" s="63"/>
      <c r="D1020" s="63"/>
      <c r="E1020" s="64"/>
      <c r="F1020" s="66"/>
      <c r="G1020" s="100" t="s">
        <v>13025</v>
      </c>
      <c r="H1020" s="63"/>
      <c r="I1020" s="67"/>
      <c r="J1020" s="68"/>
      <c r="K1020" s="68"/>
      <c r="L1020" s="67" t="s">
        <v>17183</v>
      </c>
      <c r="M1020" s="71"/>
      <c r="N1020" s="72">
        <v>3134.93505859375</v>
      </c>
      <c r="O1020" s="72">
        <v>6156.9013671875</v>
      </c>
      <c r="P1020" s="73"/>
      <c r="Q1020" s="74"/>
      <c r="R1020" s="74"/>
      <c r="S1020" s="84"/>
      <c r="T1020" s="84"/>
      <c r="U1020" s="84"/>
      <c r="V1020" s="84"/>
      <c r="W1020" s="50"/>
      <c r="X1020" s="50"/>
      <c r="Y1020" s="50"/>
      <c r="Z1020" s="50"/>
      <c r="AA1020" s="49"/>
      <c r="AB1020" s="69">
        <v>1020</v>
      </c>
      <c r="AC102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20" s="70"/>
      <c r="AE1020" s="76">
        <v>155</v>
      </c>
      <c r="AF1020" s="76">
        <v>172</v>
      </c>
      <c r="AG1020" s="76">
        <v>3191</v>
      </c>
      <c r="AH1020" s="76">
        <v>1497</v>
      </c>
      <c r="AI1020" s="76"/>
      <c r="AJ1020" s="76" t="s">
        <v>9415</v>
      </c>
      <c r="AK1020" s="76"/>
      <c r="AL1020" s="76"/>
      <c r="AM1020" s="76"/>
      <c r="AN1020" s="78">
        <v>42198.154988425929</v>
      </c>
      <c r="AO1020" s="76" t="s">
        <v>14075</v>
      </c>
      <c r="AP1020" s="82" t="s">
        <v>15093</v>
      </c>
      <c r="AQ1020" s="76" t="s">
        <v>66</v>
      </c>
      <c r="AR1020" s="2"/>
      <c r="AS1020" s="3"/>
      <c r="AT1020" s="3"/>
      <c r="AU1020" s="3"/>
      <c r="AV1020" s="3"/>
    </row>
    <row r="1021" spans="1:48" ht="41.45" customHeight="1" x14ac:dyDescent="0.25">
      <c r="A1021" s="62" t="s">
        <v>865</v>
      </c>
      <c r="C1021" s="63"/>
      <c r="D1021" s="63"/>
      <c r="E1021" s="64"/>
      <c r="F1021" s="66"/>
      <c r="G1021" s="100" t="s">
        <v>13026</v>
      </c>
      <c r="H1021" s="63"/>
      <c r="I1021" s="67"/>
      <c r="J1021" s="68"/>
      <c r="K1021" s="68"/>
      <c r="L1021" s="67" t="s">
        <v>17184</v>
      </c>
      <c r="M1021" s="71"/>
      <c r="N1021" s="72">
        <v>389.16400146484375</v>
      </c>
      <c r="O1021" s="72">
        <v>6413.56005859375</v>
      </c>
      <c r="P1021" s="73"/>
      <c r="Q1021" s="74"/>
      <c r="R1021" s="74"/>
      <c r="S1021" s="84"/>
      <c r="T1021" s="84"/>
      <c r="U1021" s="84"/>
      <c r="V1021" s="84"/>
      <c r="W1021" s="50"/>
      <c r="X1021" s="50"/>
      <c r="Y1021" s="50"/>
      <c r="Z1021" s="50"/>
      <c r="AA1021" s="49"/>
      <c r="AB1021" s="69">
        <v>1021</v>
      </c>
      <c r="AC102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21" s="70"/>
      <c r="AE1021" s="76">
        <v>2255</v>
      </c>
      <c r="AF1021" s="76">
        <v>1157</v>
      </c>
      <c r="AG1021" s="76">
        <v>18118</v>
      </c>
      <c r="AH1021" s="76">
        <v>8525</v>
      </c>
      <c r="AI1021" s="76"/>
      <c r="AJ1021" s="76" t="s">
        <v>9416</v>
      </c>
      <c r="AK1021" s="76" t="s">
        <v>10864</v>
      </c>
      <c r="AL1021" s="82" t="s">
        <v>11692</v>
      </c>
      <c r="AM1021" s="76"/>
      <c r="AN1021" s="78">
        <v>44277.334872685184</v>
      </c>
      <c r="AO1021" s="76" t="s">
        <v>14075</v>
      </c>
      <c r="AP1021" s="82" t="s">
        <v>15094</v>
      </c>
      <c r="AQ1021" s="76" t="s">
        <v>66</v>
      </c>
      <c r="AR1021" s="2"/>
      <c r="AS1021" s="3"/>
      <c r="AT1021" s="3"/>
      <c r="AU1021" s="3"/>
      <c r="AV1021" s="3"/>
    </row>
    <row r="1022" spans="1:48" ht="41.45" customHeight="1" x14ac:dyDescent="0.25">
      <c r="A1022" s="62" t="s">
        <v>866</v>
      </c>
      <c r="C1022" s="63"/>
      <c r="D1022" s="63"/>
      <c r="E1022" s="64"/>
      <c r="F1022" s="66"/>
      <c r="G1022" s="100" t="s">
        <v>13027</v>
      </c>
      <c r="H1022" s="63"/>
      <c r="I1022" s="67"/>
      <c r="J1022" s="68"/>
      <c r="K1022" s="68"/>
      <c r="L1022" s="67" t="s">
        <v>17185</v>
      </c>
      <c r="M1022" s="71"/>
      <c r="N1022" s="72">
        <v>1180.361328125</v>
      </c>
      <c r="O1022" s="72">
        <v>5250.07470703125</v>
      </c>
      <c r="P1022" s="73"/>
      <c r="Q1022" s="74"/>
      <c r="R1022" s="74"/>
      <c r="S1022" s="84"/>
      <c r="T1022" s="84"/>
      <c r="U1022" s="84"/>
      <c r="V1022" s="84"/>
      <c r="W1022" s="50"/>
      <c r="X1022" s="50"/>
      <c r="Y1022" s="50"/>
      <c r="Z1022" s="50"/>
      <c r="AA1022" s="49"/>
      <c r="AB1022" s="69">
        <v>1022</v>
      </c>
      <c r="AC102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22" s="70"/>
      <c r="AE1022" s="76">
        <v>2401</v>
      </c>
      <c r="AF1022" s="76">
        <v>21</v>
      </c>
      <c r="AG1022" s="76">
        <v>14525</v>
      </c>
      <c r="AH1022" s="76">
        <v>2488</v>
      </c>
      <c r="AI1022" s="76"/>
      <c r="AJ1022" s="76" t="s">
        <v>9417</v>
      </c>
      <c r="AK1022" s="76"/>
      <c r="AL1022" s="76"/>
      <c r="AM1022" s="76"/>
      <c r="AN1022" s="78">
        <v>44390.607569444444</v>
      </c>
      <c r="AO1022" s="76" t="s">
        <v>14075</v>
      </c>
      <c r="AP1022" s="82" t="s">
        <v>15095</v>
      </c>
      <c r="AQ1022" s="76" t="s">
        <v>66</v>
      </c>
      <c r="AR1022" s="2"/>
      <c r="AS1022" s="3"/>
      <c r="AT1022" s="3"/>
      <c r="AU1022" s="3"/>
      <c r="AV1022" s="3"/>
    </row>
    <row r="1023" spans="1:48" ht="41.45" customHeight="1" x14ac:dyDescent="0.25">
      <c r="A1023" s="62" t="s">
        <v>867</v>
      </c>
      <c r="C1023" s="63"/>
      <c r="D1023" s="63"/>
      <c r="E1023" s="64"/>
      <c r="F1023" s="66"/>
      <c r="G1023" s="100" t="s">
        <v>13028</v>
      </c>
      <c r="H1023" s="63"/>
      <c r="I1023" s="67"/>
      <c r="J1023" s="68"/>
      <c r="K1023" s="68"/>
      <c r="L1023" s="67" t="s">
        <v>17186</v>
      </c>
      <c r="M1023" s="71"/>
      <c r="N1023" s="72">
        <v>1957.0709228515625</v>
      </c>
      <c r="O1023" s="72">
        <v>4886.130859375</v>
      </c>
      <c r="P1023" s="73"/>
      <c r="Q1023" s="74"/>
      <c r="R1023" s="74"/>
      <c r="S1023" s="84"/>
      <c r="T1023" s="84"/>
      <c r="U1023" s="84"/>
      <c r="V1023" s="84"/>
      <c r="W1023" s="50"/>
      <c r="X1023" s="50"/>
      <c r="Y1023" s="50"/>
      <c r="Z1023" s="50"/>
      <c r="AA1023" s="49"/>
      <c r="AB1023" s="69">
        <v>1023</v>
      </c>
      <c r="AC102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23" s="70"/>
      <c r="AE1023" s="76">
        <v>1607</v>
      </c>
      <c r="AF1023" s="76">
        <v>100</v>
      </c>
      <c r="AG1023" s="76">
        <v>20683</v>
      </c>
      <c r="AH1023" s="76">
        <v>12601</v>
      </c>
      <c r="AI1023" s="76"/>
      <c r="AJ1023" s="76" t="s">
        <v>9418</v>
      </c>
      <c r="AK1023" s="76" t="s">
        <v>10865</v>
      </c>
      <c r="AL1023" s="76"/>
      <c r="AM1023" s="76"/>
      <c r="AN1023" s="78">
        <v>44442.016018518516</v>
      </c>
      <c r="AO1023" s="76" t="s">
        <v>14075</v>
      </c>
      <c r="AP1023" s="82" t="s">
        <v>15096</v>
      </c>
      <c r="AQ1023" s="76" t="s">
        <v>66</v>
      </c>
      <c r="AR1023" s="2"/>
      <c r="AS1023" s="3"/>
      <c r="AT1023" s="3"/>
      <c r="AU1023" s="3"/>
      <c r="AV1023" s="3"/>
    </row>
    <row r="1024" spans="1:48" ht="41.45" customHeight="1" x14ac:dyDescent="0.25">
      <c r="A1024" s="62" t="s">
        <v>868</v>
      </c>
      <c r="C1024" s="63"/>
      <c r="D1024" s="63"/>
      <c r="E1024" s="64"/>
      <c r="F1024" s="66"/>
      <c r="G1024" s="100" t="s">
        <v>13029</v>
      </c>
      <c r="H1024" s="63"/>
      <c r="I1024" s="67"/>
      <c r="J1024" s="68"/>
      <c r="K1024" s="68"/>
      <c r="L1024" s="67" t="s">
        <v>17187</v>
      </c>
      <c r="M1024" s="71"/>
      <c r="N1024" s="72">
        <v>464.27786254882813</v>
      </c>
      <c r="O1024" s="72">
        <v>2198.6630859375</v>
      </c>
      <c r="P1024" s="73"/>
      <c r="Q1024" s="74"/>
      <c r="R1024" s="74"/>
      <c r="S1024" s="84"/>
      <c r="T1024" s="84"/>
      <c r="U1024" s="84"/>
      <c r="V1024" s="84"/>
      <c r="W1024" s="50"/>
      <c r="X1024" s="50"/>
      <c r="Y1024" s="50"/>
      <c r="Z1024" s="50"/>
      <c r="AA1024" s="49"/>
      <c r="AB1024" s="69">
        <v>1024</v>
      </c>
      <c r="AC102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24" s="70"/>
      <c r="AE1024" s="76">
        <v>814</v>
      </c>
      <c r="AF1024" s="76">
        <v>1707</v>
      </c>
      <c r="AG1024" s="76">
        <v>35541</v>
      </c>
      <c r="AH1024" s="76">
        <v>22467</v>
      </c>
      <c r="AI1024" s="76"/>
      <c r="AJ1024" s="76" t="s">
        <v>9419</v>
      </c>
      <c r="AK1024" s="76" t="s">
        <v>10866</v>
      </c>
      <c r="AL1024" s="76"/>
      <c r="AM1024" s="76"/>
      <c r="AN1024" s="78">
        <v>41722.707337962966</v>
      </c>
      <c r="AO1024" s="76" t="s">
        <v>14075</v>
      </c>
      <c r="AP1024" s="82" t="s">
        <v>15097</v>
      </c>
      <c r="AQ1024" s="76" t="s">
        <v>66</v>
      </c>
      <c r="AR1024" s="2"/>
      <c r="AS1024" s="3"/>
      <c r="AT1024" s="3"/>
      <c r="AU1024" s="3"/>
      <c r="AV1024" s="3"/>
    </row>
    <row r="1025" spans="1:48" ht="41.45" customHeight="1" x14ac:dyDescent="0.25">
      <c r="A1025" s="62" t="s">
        <v>869</v>
      </c>
      <c r="C1025" s="63"/>
      <c r="D1025" s="63"/>
      <c r="E1025" s="64"/>
      <c r="F1025" s="66"/>
      <c r="G1025" s="100" t="s">
        <v>13030</v>
      </c>
      <c r="H1025" s="63"/>
      <c r="I1025" s="67"/>
      <c r="J1025" s="68"/>
      <c r="K1025" s="68"/>
      <c r="L1025" s="67" t="s">
        <v>17188</v>
      </c>
      <c r="M1025" s="71"/>
      <c r="N1025" s="72">
        <v>3581.7021484375</v>
      </c>
      <c r="O1025" s="72">
        <v>1865.995361328125</v>
      </c>
      <c r="P1025" s="73"/>
      <c r="Q1025" s="74"/>
      <c r="R1025" s="74"/>
      <c r="S1025" s="84"/>
      <c r="T1025" s="84"/>
      <c r="U1025" s="84"/>
      <c r="V1025" s="84"/>
      <c r="W1025" s="50"/>
      <c r="X1025" s="50"/>
      <c r="Y1025" s="50"/>
      <c r="Z1025" s="50"/>
      <c r="AA1025" s="49"/>
      <c r="AB1025" s="69">
        <v>1025</v>
      </c>
      <c r="AC102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25" s="70"/>
      <c r="AE1025" s="76">
        <v>1882</v>
      </c>
      <c r="AF1025" s="76">
        <v>127</v>
      </c>
      <c r="AG1025" s="76">
        <v>17575</v>
      </c>
      <c r="AH1025" s="76">
        <v>5454</v>
      </c>
      <c r="AI1025" s="76"/>
      <c r="AJ1025" s="76" t="s">
        <v>9420</v>
      </c>
      <c r="AK1025" s="76" t="s">
        <v>10867</v>
      </c>
      <c r="AL1025" s="76"/>
      <c r="AM1025" s="76"/>
      <c r="AN1025" s="78">
        <v>44486.722731481481</v>
      </c>
      <c r="AO1025" s="76" t="s">
        <v>14075</v>
      </c>
      <c r="AP1025" s="82" t="s">
        <v>15098</v>
      </c>
      <c r="AQ1025" s="76" t="s">
        <v>66</v>
      </c>
      <c r="AR1025" s="2"/>
      <c r="AS1025" s="3"/>
      <c r="AT1025" s="3"/>
      <c r="AU1025" s="3"/>
      <c r="AV1025" s="3"/>
    </row>
    <row r="1026" spans="1:48" ht="41.45" customHeight="1" x14ac:dyDescent="0.25">
      <c r="A1026" s="62" t="s">
        <v>870</v>
      </c>
      <c r="C1026" s="63"/>
      <c r="D1026" s="63"/>
      <c r="E1026" s="64"/>
      <c r="F1026" s="66"/>
      <c r="G1026" s="100" t="s">
        <v>13031</v>
      </c>
      <c r="H1026" s="63"/>
      <c r="I1026" s="67"/>
      <c r="J1026" s="68"/>
      <c r="K1026" s="68"/>
      <c r="L1026" s="67" t="s">
        <v>17189</v>
      </c>
      <c r="M1026" s="71"/>
      <c r="N1026" s="72">
        <v>4997.15185546875</v>
      </c>
      <c r="O1026" s="72">
        <v>9122.8232421875</v>
      </c>
      <c r="P1026" s="73"/>
      <c r="Q1026" s="74"/>
      <c r="R1026" s="74"/>
      <c r="S1026" s="84"/>
      <c r="T1026" s="84"/>
      <c r="U1026" s="84"/>
      <c r="V1026" s="84"/>
      <c r="W1026" s="50"/>
      <c r="X1026" s="50"/>
      <c r="Y1026" s="50"/>
      <c r="Z1026" s="50"/>
      <c r="AA1026" s="49"/>
      <c r="AB1026" s="69">
        <v>1026</v>
      </c>
      <c r="AC102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26" s="70"/>
      <c r="AE1026" s="76">
        <v>1800</v>
      </c>
      <c r="AF1026" s="76">
        <v>1491</v>
      </c>
      <c r="AG1026" s="76">
        <v>16998</v>
      </c>
      <c r="AH1026" s="76">
        <v>12</v>
      </c>
      <c r="AI1026" s="76"/>
      <c r="AJ1026" s="76" t="s">
        <v>9421</v>
      </c>
      <c r="AK1026" s="76" t="s">
        <v>10868</v>
      </c>
      <c r="AL1026" s="82" t="s">
        <v>11693</v>
      </c>
      <c r="AM1026" s="76"/>
      <c r="AN1026" s="78">
        <v>39962.838703703703</v>
      </c>
      <c r="AO1026" s="76" t="s">
        <v>14075</v>
      </c>
      <c r="AP1026" s="82" t="s">
        <v>15099</v>
      </c>
      <c r="AQ1026" s="76" t="s">
        <v>66</v>
      </c>
      <c r="AR1026" s="2"/>
      <c r="AS1026" s="3"/>
      <c r="AT1026" s="3"/>
      <c r="AU1026" s="3"/>
      <c r="AV1026" s="3"/>
    </row>
    <row r="1027" spans="1:48" ht="41.45" customHeight="1" x14ac:dyDescent="0.25">
      <c r="A1027" s="62" t="s">
        <v>871</v>
      </c>
      <c r="C1027" s="63"/>
      <c r="D1027" s="63"/>
      <c r="E1027" s="64"/>
      <c r="F1027" s="66"/>
      <c r="G1027" s="100" t="s">
        <v>13032</v>
      </c>
      <c r="H1027" s="63"/>
      <c r="I1027" s="67"/>
      <c r="J1027" s="68"/>
      <c r="K1027" s="68"/>
      <c r="L1027" s="67" t="s">
        <v>17190</v>
      </c>
      <c r="M1027" s="71"/>
      <c r="N1027" s="72">
        <v>1810.5748291015625</v>
      </c>
      <c r="O1027" s="72">
        <v>7255.7177734375</v>
      </c>
      <c r="P1027" s="73"/>
      <c r="Q1027" s="74"/>
      <c r="R1027" s="74"/>
      <c r="S1027" s="84"/>
      <c r="T1027" s="84"/>
      <c r="U1027" s="84"/>
      <c r="V1027" s="84"/>
      <c r="W1027" s="50"/>
      <c r="X1027" s="50"/>
      <c r="Y1027" s="50"/>
      <c r="Z1027" s="50"/>
      <c r="AA1027" s="49"/>
      <c r="AB1027" s="69">
        <v>1027</v>
      </c>
      <c r="AC102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27" s="70"/>
      <c r="AE1027" s="76">
        <v>786</v>
      </c>
      <c r="AF1027" s="76">
        <v>16</v>
      </c>
      <c r="AG1027" s="76">
        <v>4366</v>
      </c>
      <c r="AH1027" s="76">
        <v>1447</v>
      </c>
      <c r="AI1027" s="76"/>
      <c r="AJ1027" s="76" t="s">
        <v>9422</v>
      </c>
      <c r="AK1027" s="76" t="s">
        <v>10782</v>
      </c>
      <c r="AL1027" s="76"/>
      <c r="AM1027" s="76"/>
      <c r="AN1027" s="78">
        <v>44519.471631944441</v>
      </c>
      <c r="AO1027" s="76" t="s">
        <v>14075</v>
      </c>
      <c r="AP1027" s="82" t="s">
        <v>15100</v>
      </c>
      <c r="AQ1027" s="76" t="s">
        <v>66</v>
      </c>
      <c r="AR1027" s="2"/>
      <c r="AS1027" s="3"/>
      <c r="AT1027" s="3"/>
      <c r="AU1027" s="3"/>
      <c r="AV1027" s="3"/>
    </row>
    <row r="1028" spans="1:48" ht="41.45" customHeight="1" x14ac:dyDescent="0.25">
      <c r="A1028" s="62" t="s">
        <v>872</v>
      </c>
      <c r="C1028" s="63"/>
      <c r="D1028" s="63"/>
      <c r="E1028" s="64"/>
      <c r="F1028" s="66"/>
      <c r="G1028" s="100" t="s">
        <v>13033</v>
      </c>
      <c r="H1028" s="63"/>
      <c r="I1028" s="67"/>
      <c r="J1028" s="68"/>
      <c r="K1028" s="68"/>
      <c r="L1028" s="67" t="s">
        <v>17191</v>
      </c>
      <c r="M1028" s="71"/>
      <c r="N1028" s="72">
        <v>1953.4735107421875</v>
      </c>
      <c r="O1028" s="72">
        <v>2248.552001953125</v>
      </c>
      <c r="P1028" s="73"/>
      <c r="Q1028" s="74"/>
      <c r="R1028" s="74"/>
      <c r="S1028" s="84"/>
      <c r="T1028" s="84"/>
      <c r="U1028" s="84"/>
      <c r="V1028" s="84"/>
      <c r="W1028" s="50"/>
      <c r="X1028" s="50"/>
      <c r="Y1028" s="50"/>
      <c r="Z1028" s="50"/>
      <c r="AA1028" s="49"/>
      <c r="AB1028" s="69">
        <v>1028</v>
      </c>
      <c r="AC102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28" s="70"/>
      <c r="AE1028" s="76">
        <v>1114</v>
      </c>
      <c r="AF1028" s="76">
        <v>82</v>
      </c>
      <c r="AG1028" s="76">
        <v>12296</v>
      </c>
      <c r="AH1028" s="76">
        <v>9649</v>
      </c>
      <c r="AI1028" s="76"/>
      <c r="AJ1028" s="76" t="s">
        <v>9423</v>
      </c>
      <c r="AK1028" s="76"/>
      <c r="AL1028" s="76"/>
      <c r="AM1028" s="76"/>
      <c r="AN1028" s="78">
        <v>44293.071064814816</v>
      </c>
      <c r="AO1028" s="76" t="s">
        <v>14075</v>
      </c>
      <c r="AP1028" s="82" t="s">
        <v>15101</v>
      </c>
      <c r="AQ1028" s="76" t="s">
        <v>66</v>
      </c>
      <c r="AR1028" s="2"/>
      <c r="AS1028" s="3"/>
      <c r="AT1028" s="3"/>
      <c r="AU1028" s="3"/>
      <c r="AV1028" s="3"/>
    </row>
    <row r="1029" spans="1:48" ht="41.45" customHeight="1" x14ac:dyDescent="0.25">
      <c r="A1029" s="62" t="s">
        <v>873</v>
      </c>
      <c r="C1029" s="63"/>
      <c r="D1029" s="63"/>
      <c r="E1029" s="64"/>
      <c r="F1029" s="66"/>
      <c r="G1029" s="100" t="s">
        <v>13034</v>
      </c>
      <c r="H1029" s="63"/>
      <c r="I1029" s="67"/>
      <c r="J1029" s="68"/>
      <c r="K1029" s="68"/>
      <c r="L1029" s="67" t="s">
        <v>17192</v>
      </c>
      <c r="M1029" s="71"/>
      <c r="N1029" s="72">
        <v>1356.85693359375</v>
      </c>
      <c r="O1029" s="72">
        <v>7073.10009765625</v>
      </c>
      <c r="P1029" s="73"/>
      <c r="Q1029" s="74"/>
      <c r="R1029" s="74"/>
      <c r="S1029" s="84"/>
      <c r="T1029" s="84"/>
      <c r="U1029" s="84"/>
      <c r="V1029" s="84"/>
      <c r="W1029" s="50"/>
      <c r="X1029" s="50"/>
      <c r="Y1029" s="50"/>
      <c r="Z1029" s="50"/>
      <c r="AA1029" s="49"/>
      <c r="AB1029" s="69">
        <v>1029</v>
      </c>
      <c r="AC102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29" s="70"/>
      <c r="AE1029" s="76">
        <v>1236</v>
      </c>
      <c r="AF1029" s="76">
        <v>22</v>
      </c>
      <c r="AG1029" s="76">
        <v>3171</v>
      </c>
      <c r="AH1029" s="76">
        <v>1918</v>
      </c>
      <c r="AI1029" s="76"/>
      <c r="AJ1029" s="76"/>
      <c r="AK1029" s="76"/>
      <c r="AL1029" s="76"/>
      <c r="AM1029" s="76"/>
      <c r="AN1029" s="78">
        <v>44469.217939814815</v>
      </c>
      <c r="AO1029" s="76" t="s">
        <v>14075</v>
      </c>
      <c r="AP1029" s="82" t="s">
        <v>15102</v>
      </c>
      <c r="AQ1029" s="76" t="s">
        <v>66</v>
      </c>
      <c r="AR1029" s="2"/>
      <c r="AS1029" s="3"/>
      <c r="AT1029" s="3"/>
      <c r="AU1029" s="3"/>
      <c r="AV1029" s="3"/>
    </row>
    <row r="1030" spans="1:48" ht="41.45" customHeight="1" x14ac:dyDescent="0.25">
      <c r="A1030" s="62" t="s">
        <v>874</v>
      </c>
      <c r="C1030" s="63"/>
      <c r="D1030" s="63"/>
      <c r="E1030" s="64"/>
      <c r="F1030" s="66"/>
      <c r="G1030" s="100" t="s">
        <v>13035</v>
      </c>
      <c r="H1030" s="63"/>
      <c r="I1030" s="67"/>
      <c r="J1030" s="68"/>
      <c r="K1030" s="68"/>
      <c r="L1030" s="67" t="s">
        <v>17193</v>
      </c>
      <c r="M1030" s="71"/>
      <c r="N1030" s="72">
        <v>2601.46630859375</v>
      </c>
      <c r="O1030" s="72">
        <v>7683.86328125</v>
      </c>
      <c r="P1030" s="73"/>
      <c r="Q1030" s="74"/>
      <c r="R1030" s="74"/>
      <c r="S1030" s="84"/>
      <c r="T1030" s="84"/>
      <c r="U1030" s="84"/>
      <c r="V1030" s="84"/>
      <c r="W1030" s="50"/>
      <c r="X1030" s="50"/>
      <c r="Y1030" s="50"/>
      <c r="Z1030" s="50"/>
      <c r="AA1030" s="49"/>
      <c r="AB1030" s="69">
        <v>1030</v>
      </c>
      <c r="AC103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30" s="70"/>
      <c r="AE1030" s="76">
        <v>1439</v>
      </c>
      <c r="AF1030" s="76">
        <v>320</v>
      </c>
      <c r="AG1030" s="76">
        <v>14416</v>
      </c>
      <c r="AH1030" s="76">
        <v>12455</v>
      </c>
      <c r="AI1030" s="76"/>
      <c r="AJ1030" s="76" t="s">
        <v>9424</v>
      </c>
      <c r="AK1030" s="76" t="s">
        <v>10869</v>
      </c>
      <c r="AL1030" s="82" t="s">
        <v>11694</v>
      </c>
      <c r="AM1030" s="76"/>
      <c r="AN1030" s="78">
        <v>44031.474421296298</v>
      </c>
      <c r="AO1030" s="76" t="s">
        <v>14075</v>
      </c>
      <c r="AP1030" s="82" t="s">
        <v>15103</v>
      </c>
      <c r="AQ1030" s="76" t="s">
        <v>66</v>
      </c>
      <c r="AR1030" s="2"/>
      <c r="AS1030" s="3"/>
      <c r="AT1030" s="3"/>
      <c r="AU1030" s="3"/>
      <c r="AV1030" s="3"/>
    </row>
    <row r="1031" spans="1:48" ht="41.45" customHeight="1" x14ac:dyDescent="0.25">
      <c r="A1031" s="62" t="s">
        <v>875</v>
      </c>
      <c r="C1031" s="63"/>
      <c r="D1031" s="63"/>
      <c r="E1031" s="64"/>
      <c r="F1031" s="66"/>
      <c r="G1031" s="100" t="s">
        <v>13036</v>
      </c>
      <c r="H1031" s="63"/>
      <c r="I1031" s="67"/>
      <c r="J1031" s="68"/>
      <c r="K1031" s="68"/>
      <c r="L1031" s="67" t="s">
        <v>17194</v>
      </c>
      <c r="M1031" s="71"/>
      <c r="N1031" s="72">
        <v>3509.736572265625</v>
      </c>
      <c r="O1031" s="72">
        <v>2948.80322265625</v>
      </c>
      <c r="P1031" s="73"/>
      <c r="Q1031" s="74"/>
      <c r="R1031" s="74"/>
      <c r="S1031" s="84"/>
      <c r="T1031" s="84"/>
      <c r="U1031" s="84"/>
      <c r="V1031" s="84"/>
      <c r="W1031" s="50"/>
      <c r="X1031" s="50"/>
      <c r="Y1031" s="50"/>
      <c r="Z1031" s="50"/>
      <c r="AA1031" s="49"/>
      <c r="AB1031" s="69">
        <v>1031</v>
      </c>
      <c r="AC103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31" s="70"/>
      <c r="AE1031" s="76">
        <v>2625</v>
      </c>
      <c r="AF1031" s="76">
        <v>155</v>
      </c>
      <c r="AG1031" s="76">
        <v>16482</v>
      </c>
      <c r="AH1031" s="76">
        <v>13736</v>
      </c>
      <c r="AI1031" s="76"/>
      <c r="AJ1031" s="76" t="s">
        <v>9425</v>
      </c>
      <c r="AK1031" s="76"/>
      <c r="AL1031" s="76"/>
      <c r="AM1031" s="76"/>
      <c r="AN1031" s="78">
        <v>43133.553356481483</v>
      </c>
      <c r="AO1031" s="76" t="s">
        <v>14075</v>
      </c>
      <c r="AP1031" s="82" t="s">
        <v>15104</v>
      </c>
      <c r="AQ1031" s="76" t="s">
        <v>66</v>
      </c>
      <c r="AR1031" s="2"/>
      <c r="AS1031" s="3"/>
      <c r="AT1031" s="3"/>
      <c r="AU1031" s="3"/>
      <c r="AV1031" s="3"/>
    </row>
    <row r="1032" spans="1:48" ht="41.45" customHeight="1" x14ac:dyDescent="0.25">
      <c r="A1032" s="62" t="s">
        <v>876</v>
      </c>
      <c r="C1032" s="63"/>
      <c r="D1032" s="63"/>
      <c r="E1032" s="64"/>
      <c r="F1032" s="66"/>
      <c r="G1032" s="100" t="s">
        <v>13037</v>
      </c>
      <c r="H1032" s="63"/>
      <c r="I1032" s="67"/>
      <c r="J1032" s="68"/>
      <c r="K1032" s="68"/>
      <c r="L1032" s="67" t="s">
        <v>17195</v>
      </c>
      <c r="M1032" s="71"/>
      <c r="N1032" s="72">
        <v>3021.6494140625</v>
      </c>
      <c r="O1032" s="72">
        <v>3164.708251953125</v>
      </c>
      <c r="P1032" s="73"/>
      <c r="Q1032" s="74"/>
      <c r="R1032" s="74"/>
      <c r="S1032" s="84"/>
      <c r="T1032" s="84"/>
      <c r="U1032" s="84"/>
      <c r="V1032" s="84"/>
      <c r="W1032" s="50"/>
      <c r="X1032" s="50"/>
      <c r="Y1032" s="50"/>
      <c r="Z1032" s="50"/>
      <c r="AA1032" s="49"/>
      <c r="AB1032" s="69">
        <v>1032</v>
      </c>
      <c r="AC103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32" s="70"/>
      <c r="AE1032" s="76">
        <v>684</v>
      </c>
      <c r="AF1032" s="76">
        <v>62</v>
      </c>
      <c r="AG1032" s="76">
        <v>2570</v>
      </c>
      <c r="AH1032" s="76">
        <v>1593</v>
      </c>
      <c r="AI1032" s="76"/>
      <c r="AJ1032" s="76" t="s">
        <v>9426</v>
      </c>
      <c r="AK1032" s="76"/>
      <c r="AL1032" s="76"/>
      <c r="AM1032" s="76"/>
      <c r="AN1032" s="78">
        <v>43169.61005787037</v>
      </c>
      <c r="AO1032" s="76" t="s">
        <v>14075</v>
      </c>
      <c r="AP1032" s="82" t="s">
        <v>15105</v>
      </c>
      <c r="AQ1032" s="76" t="s">
        <v>66</v>
      </c>
      <c r="AR1032" s="2"/>
      <c r="AS1032" s="3"/>
      <c r="AT1032" s="3"/>
      <c r="AU1032" s="3"/>
      <c r="AV1032" s="3"/>
    </row>
    <row r="1033" spans="1:48" ht="41.45" customHeight="1" x14ac:dyDescent="0.25">
      <c r="A1033" s="62" t="s">
        <v>877</v>
      </c>
      <c r="C1033" s="63"/>
      <c r="D1033" s="63"/>
      <c r="E1033" s="64"/>
      <c r="F1033" s="66"/>
      <c r="G1033" s="100" t="s">
        <v>13038</v>
      </c>
      <c r="H1033" s="63"/>
      <c r="I1033" s="67"/>
      <c r="J1033" s="68"/>
      <c r="K1033" s="68"/>
      <c r="L1033" s="67" t="s">
        <v>17196</v>
      </c>
      <c r="M1033" s="71"/>
      <c r="N1033" s="72">
        <v>2029.67529296875</v>
      </c>
      <c r="O1033" s="72">
        <v>7201.5390625</v>
      </c>
      <c r="P1033" s="73"/>
      <c r="Q1033" s="74"/>
      <c r="R1033" s="74"/>
      <c r="S1033" s="84"/>
      <c r="T1033" s="84"/>
      <c r="U1033" s="84"/>
      <c r="V1033" s="84"/>
      <c r="W1033" s="50"/>
      <c r="X1033" s="50"/>
      <c r="Y1033" s="50"/>
      <c r="Z1033" s="50"/>
      <c r="AA1033" s="49"/>
      <c r="AB1033" s="69">
        <v>1033</v>
      </c>
      <c r="AC103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33" s="70"/>
      <c r="AE1033" s="76">
        <v>1268</v>
      </c>
      <c r="AF1033" s="76">
        <v>35</v>
      </c>
      <c r="AG1033" s="76">
        <v>6922</v>
      </c>
      <c r="AH1033" s="76">
        <v>4349</v>
      </c>
      <c r="AI1033" s="76"/>
      <c r="AJ1033" s="76"/>
      <c r="AK1033" s="76"/>
      <c r="AL1033" s="76"/>
      <c r="AM1033" s="76"/>
      <c r="AN1033" s="78">
        <v>44509.281226851854</v>
      </c>
      <c r="AO1033" s="76" t="s">
        <v>14075</v>
      </c>
      <c r="AP1033" s="82" t="s">
        <v>15106</v>
      </c>
      <c r="AQ1033" s="76" t="s">
        <v>66</v>
      </c>
      <c r="AR1033" s="2"/>
      <c r="AS1033" s="3"/>
      <c r="AT1033" s="3"/>
      <c r="AU1033" s="3"/>
      <c r="AV1033" s="3"/>
    </row>
    <row r="1034" spans="1:48" ht="41.45" customHeight="1" x14ac:dyDescent="0.25">
      <c r="A1034" s="62" t="s">
        <v>878</v>
      </c>
      <c r="C1034" s="63"/>
      <c r="D1034" s="63"/>
      <c r="E1034" s="64"/>
      <c r="F1034" s="66"/>
      <c r="G1034" s="100" t="s">
        <v>13039</v>
      </c>
      <c r="H1034" s="63"/>
      <c r="I1034" s="67"/>
      <c r="J1034" s="68"/>
      <c r="K1034" s="68"/>
      <c r="L1034" s="67" t="s">
        <v>17197</v>
      </c>
      <c r="M1034" s="71"/>
      <c r="N1034" s="72">
        <v>2053.200439453125</v>
      </c>
      <c r="O1034" s="72">
        <v>6816</v>
      </c>
      <c r="P1034" s="73"/>
      <c r="Q1034" s="74"/>
      <c r="R1034" s="74"/>
      <c r="S1034" s="84"/>
      <c r="T1034" s="84"/>
      <c r="U1034" s="84"/>
      <c r="V1034" s="84"/>
      <c r="W1034" s="50"/>
      <c r="X1034" s="50"/>
      <c r="Y1034" s="50"/>
      <c r="Z1034" s="50"/>
      <c r="AA1034" s="49"/>
      <c r="AB1034" s="69">
        <v>1034</v>
      </c>
      <c r="AC103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34" s="70"/>
      <c r="AE1034" s="76">
        <v>2732</v>
      </c>
      <c r="AF1034" s="76">
        <v>41</v>
      </c>
      <c r="AG1034" s="76">
        <v>17348</v>
      </c>
      <c r="AH1034" s="76">
        <v>3830</v>
      </c>
      <c r="AI1034" s="76"/>
      <c r="AJ1034" s="76"/>
      <c r="AK1034" s="76"/>
      <c r="AL1034" s="76"/>
      <c r="AM1034" s="76"/>
      <c r="AN1034" s="78">
        <v>43850.506458333337</v>
      </c>
      <c r="AO1034" s="76" t="s">
        <v>14075</v>
      </c>
      <c r="AP1034" s="82" t="s">
        <v>15107</v>
      </c>
      <c r="AQ1034" s="76" t="s">
        <v>66</v>
      </c>
      <c r="AR1034" s="2"/>
      <c r="AS1034" s="3"/>
      <c r="AT1034" s="3"/>
      <c r="AU1034" s="3"/>
      <c r="AV1034" s="3"/>
    </row>
    <row r="1035" spans="1:48" ht="41.45" customHeight="1" x14ac:dyDescent="0.25">
      <c r="A1035" s="62" t="s">
        <v>879</v>
      </c>
      <c r="C1035" s="63"/>
      <c r="D1035" s="63"/>
      <c r="E1035" s="64"/>
      <c r="F1035" s="66"/>
      <c r="G1035" s="100" t="s">
        <v>13040</v>
      </c>
      <c r="H1035" s="63"/>
      <c r="I1035" s="67"/>
      <c r="J1035" s="68"/>
      <c r="K1035" s="68"/>
      <c r="L1035" s="67" t="s">
        <v>17198</v>
      </c>
      <c r="M1035" s="71"/>
      <c r="N1035" s="72">
        <v>2161.88134765625</v>
      </c>
      <c r="O1035" s="72">
        <v>5823.7978515625</v>
      </c>
      <c r="P1035" s="73"/>
      <c r="Q1035" s="74"/>
      <c r="R1035" s="74"/>
      <c r="S1035" s="84"/>
      <c r="T1035" s="84"/>
      <c r="U1035" s="84"/>
      <c r="V1035" s="84"/>
      <c r="W1035" s="50"/>
      <c r="X1035" s="50"/>
      <c r="Y1035" s="50"/>
      <c r="Z1035" s="50"/>
      <c r="AA1035" s="49"/>
      <c r="AB1035" s="69">
        <v>1035</v>
      </c>
      <c r="AC103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35" s="70"/>
      <c r="AE1035" s="76">
        <v>2212</v>
      </c>
      <c r="AF1035" s="76">
        <v>55</v>
      </c>
      <c r="AG1035" s="76">
        <v>12542</v>
      </c>
      <c r="AH1035" s="76">
        <v>6940</v>
      </c>
      <c r="AI1035" s="76"/>
      <c r="AJ1035" s="76"/>
      <c r="AK1035" s="76"/>
      <c r="AL1035" s="76"/>
      <c r="AM1035" s="76"/>
      <c r="AN1035" s="78">
        <v>44492.504259259258</v>
      </c>
      <c r="AO1035" s="76" t="s">
        <v>14075</v>
      </c>
      <c r="AP1035" s="82" t="s">
        <v>15108</v>
      </c>
      <c r="AQ1035" s="76" t="s">
        <v>66</v>
      </c>
      <c r="AR1035" s="2"/>
      <c r="AS1035" s="3"/>
      <c r="AT1035" s="3"/>
      <c r="AU1035" s="3"/>
      <c r="AV1035" s="3"/>
    </row>
    <row r="1036" spans="1:48" ht="41.45" customHeight="1" x14ac:dyDescent="0.25">
      <c r="A1036" s="62" t="s">
        <v>880</v>
      </c>
      <c r="C1036" s="63"/>
      <c r="D1036" s="63"/>
      <c r="E1036" s="64"/>
      <c r="F1036" s="66"/>
      <c r="G1036" s="100" t="s">
        <v>13041</v>
      </c>
      <c r="H1036" s="63"/>
      <c r="I1036" s="67"/>
      <c r="J1036" s="68"/>
      <c r="K1036" s="68"/>
      <c r="L1036" s="67" t="s">
        <v>17199</v>
      </c>
      <c r="M1036" s="71"/>
      <c r="N1036" s="72">
        <v>260.37835693359375</v>
      </c>
      <c r="O1036" s="72">
        <v>2831.069580078125</v>
      </c>
      <c r="P1036" s="73"/>
      <c r="Q1036" s="74"/>
      <c r="R1036" s="74"/>
      <c r="S1036" s="84"/>
      <c r="T1036" s="84"/>
      <c r="U1036" s="84"/>
      <c r="V1036" s="84"/>
      <c r="W1036" s="50"/>
      <c r="X1036" s="50"/>
      <c r="Y1036" s="50"/>
      <c r="Z1036" s="50"/>
      <c r="AA1036" s="49"/>
      <c r="AB1036" s="69">
        <v>1036</v>
      </c>
      <c r="AC103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36" s="70"/>
      <c r="AE1036" s="76">
        <v>4913</v>
      </c>
      <c r="AF1036" s="76">
        <v>59</v>
      </c>
      <c r="AG1036" s="76">
        <v>28639</v>
      </c>
      <c r="AH1036" s="76">
        <v>7668</v>
      </c>
      <c r="AI1036" s="76"/>
      <c r="AJ1036" s="76" t="s">
        <v>9427</v>
      </c>
      <c r="AK1036" s="76"/>
      <c r="AL1036" s="76"/>
      <c r="AM1036" s="76"/>
      <c r="AN1036" s="78">
        <v>44149.971238425926</v>
      </c>
      <c r="AO1036" s="76" t="s">
        <v>14075</v>
      </c>
      <c r="AP1036" s="82" t="s">
        <v>15109</v>
      </c>
      <c r="AQ1036" s="76" t="s">
        <v>66</v>
      </c>
      <c r="AR1036" s="2"/>
      <c r="AS1036" s="3"/>
      <c r="AT1036" s="3"/>
      <c r="AU1036" s="3"/>
      <c r="AV1036" s="3"/>
    </row>
    <row r="1037" spans="1:48" ht="41.45" customHeight="1" x14ac:dyDescent="0.25">
      <c r="A1037" s="62" t="s">
        <v>881</v>
      </c>
      <c r="C1037" s="63"/>
      <c r="D1037" s="63"/>
      <c r="E1037" s="64"/>
      <c r="F1037" s="66"/>
      <c r="G1037" s="100" t="s">
        <v>13042</v>
      </c>
      <c r="H1037" s="63"/>
      <c r="I1037" s="67"/>
      <c r="J1037" s="68"/>
      <c r="K1037" s="68"/>
      <c r="L1037" s="67" t="s">
        <v>17200</v>
      </c>
      <c r="M1037" s="71"/>
      <c r="N1037" s="72">
        <v>4821.96240234375</v>
      </c>
      <c r="O1037" s="72">
        <v>3319.027587890625</v>
      </c>
      <c r="P1037" s="73"/>
      <c r="Q1037" s="74"/>
      <c r="R1037" s="74"/>
      <c r="S1037" s="84"/>
      <c r="T1037" s="84"/>
      <c r="U1037" s="84"/>
      <c r="V1037" s="84"/>
      <c r="W1037" s="50"/>
      <c r="X1037" s="50"/>
      <c r="Y1037" s="50"/>
      <c r="Z1037" s="50"/>
      <c r="AA1037" s="49"/>
      <c r="AB1037" s="69">
        <v>1037</v>
      </c>
      <c r="AC103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37" s="70"/>
      <c r="AE1037" s="76">
        <v>549</v>
      </c>
      <c r="AF1037" s="76">
        <v>370</v>
      </c>
      <c r="AG1037" s="76">
        <v>36227</v>
      </c>
      <c r="AH1037" s="76">
        <v>55655</v>
      </c>
      <c r="AI1037" s="76"/>
      <c r="AJ1037" s="76" t="s">
        <v>9428</v>
      </c>
      <c r="AK1037" s="76" t="s">
        <v>10870</v>
      </c>
      <c r="AL1037" s="82" t="s">
        <v>11695</v>
      </c>
      <c r="AM1037" s="76"/>
      <c r="AN1037" s="78">
        <v>44054.131099537037</v>
      </c>
      <c r="AO1037" s="76" t="s">
        <v>14075</v>
      </c>
      <c r="AP1037" s="82" t="s">
        <v>15110</v>
      </c>
      <c r="AQ1037" s="76" t="s">
        <v>66</v>
      </c>
      <c r="AR1037" s="2"/>
      <c r="AS1037" s="3"/>
      <c r="AT1037" s="3"/>
      <c r="AU1037" s="3"/>
      <c r="AV1037" s="3"/>
    </row>
    <row r="1038" spans="1:48" ht="41.45" customHeight="1" x14ac:dyDescent="0.25">
      <c r="A1038" s="62" t="s">
        <v>882</v>
      </c>
      <c r="C1038" s="63"/>
      <c r="D1038" s="63"/>
      <c r="E1038" s="64"/>
      <c r="F1038" s="66"/>
      <c r="G1038" s="100" t="s">
        <v>13043</v>
      </c>
      <c r="H1038" s="63"/>
      <c r="I1038" s="67"/>
      <c r="J1038" s="68"/>
      <c r="K1038" s="68"/>
      <c r="L1038" s="67" t="s">
        <v>17201</v>
      </c>
      <c r="M1038" s="71"/>
      <c r="N1038" s="72">
        <v>5729.98388671875</v>
      </c>
      <c r="O1038" s="72">
        <v>2377.55029296875</v>
      </c>
      <c r="P1038" s="73"/>
      <c r="Q1038" s="74"/>
      <c r="R1038" s="74"/>
      <c r="S1038" s="84"/>
      <c r="T1038" s="84"/>
      <c r="U1038" s="84"/>
      <c r="V1038" s="84"/>
      <c r="W1038" s="50"/>
      <c r="X1038" s="50"/>
      <c r="Y1038" s="50"/>
      <c r="Z1038" s="50"/>
      <c r="AA1038" s="49"/>
      <c r="AB1038" s="69">
        <v>1038</v>
      </c>
      <c r="AC103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38" s="70"/>
      <c r="AE1038" s="76">
        <v>455</v>
      </c>
      <c r="AF1038" s="76">
        <v>61</v>
      </c>
      <c r="AG1038" s="76">
        <v>5182</v>
      </c>
      <c r="AH1038" s="76">
        <v>18712</v>
      </c>
      <c r="AI1038" s="76"/>
      <c r="AJ1038" s="76"/>
      <c r="AK1038" s="76"/>
      <c r="AL1038" s="76"/>
      <c r="AM1038" s="76"/>
      <c r="AN1038" s="78">
        <v>43217.965520833335</v>
      </c>
      <c r="AO1038" s="76" t="s">
        <v>14075</v>
      </c>
      <c r="AP1038" s="82" t="s">
        <v>15111</v>
      </c>
      <c r="AQ1038" s="76" t="s">
        <v>66</v>
      </c>
      <c r="AR1038" s="2"/>
      <c r="AS1038" s="3"/>
      <c r="AT1038" s="3"/>
      <c r="AU1038" s="3"/>
      <c r="AV1038" s="3"/>
    </row>
    <row r="1039" spans="1:48" ht="41.45" customHeight="1" x14ac:dyDescent="0.25">
      <c r="A1039" s="62" t="s">
        <v>883</v>
      </c>
      <c r="C1039" s="63"/>
      <c r="D1039" s="63"/>
      <c r="E1039" s="64"/>
      <c r="F1039" s="66"/>
      <c r="G1039" s="100" t="s">
        <v>13044</v>
      </c>
      <c r="H1039" s="63"/>
      <c r="I1039" s="67"/>
      <c r="J1039" s="68"/>
      <c r="K1039" s="68"/>
      <c r="L1039" s="67" t="s">
        <v>17202</v>
      </c>
      <c r="M1039" s="71"/>
      <c r="N1039" s="72">
        <v>2300.15869140625</v>
      </c>
      <c r="O1039" s="72">
        <v>4548.21630859375</v>
      </c>
      <c r="P1039" s="73"/>
      <c r="Q1039" s="74"/>
      <c r="R1039" s="74"/>
      <c r="S1039" s="84"/>
      <c r="T1039" s="84"/>
      <c r="U1039" s="84"/>
      <c r="V1039" s="84"/>
      <c r="W1039" s="50"/>
      <c r="X1039" s="50"/>
      <c r="Y1039" s="50"/>
      <c r="Z1039" s="50"/>
      <c r="AA1039" s="49"/>
      <c r="AB1039" s="69">
        <v>1039</v>
      </c>
      <c r="AC103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39" s="70"/>
      <c r="AE1039" s="76">
        <v>2632</v>
      </c>
      <c r="AF1039" s="76">
        <v>42</v>
      </c>
      <c r="AG1039" s="76">
        <v>17305</v>
      </c>
      <c r="AH1039" s="76">
        <v>3394</v>
      </c>
      <c r="AI1039" s="76"/>
      <c r="AJ1039" s="76" t="s">
        <v>9429</v>
      </c>
      <c r="AK1039" s="76"/>
      <c r="AL1039" s="76"/>
      <c r="AM1039" s="76"/>
      <c r="AN1039" s="78">
        <v>44391.310844907406</v>
      </c>
      <c r="AO1039" s="76" t="s">
        <v>14075</v>
      </c>
      <c r="AP1039" s="82" t="s">
        <v>15112</v>
      </c>
      <c r="AQ1039" s="76" t="s">
        <v>66</v>
      </c>
      <c r="AR1039" s="2"/>
      <c r="AS1039" s="3"/>
      <c r="AT1039" s="3"/>
      <c r="AU1039" s="3"/>
      <c r="AV1039" s="3"/>
    </row>
    <row r="1040" spans="1:48" ht="41.45" customHeight="1" x14ac:dyDescent="0.25">
      <c r="A1040" s="62" t="s">
        <v>884</v>
      </c>
      <c r="C1040" s="63"/>
      <c r="D1040" s="63"/>
      <c r="E1040" s="64"/>
      <c r="F1040" s="66"/>
      <c r="G1040" s="100" t="s">
        <v>13045</v>
      </c>
      <c r="H1040" s="63"/>
      <c r="I1040" s="67"/>
      <c r="J1040" s="68"/>
      <c r="K1040" s="68"/>
      <c r="L1040" s="67" t="s">
        <v>17203</v>
      </c>
      <c r="M1040" s="71"/>
      <c r="N1040" s="72">
        <v>3885.391357421875</v>
      </c>
      <c r="O1040" s="72">
        <v>2790.72314453125</v>
      </c>
      <c r="P1040" s="73"/>
      <c r="Q1040" s="74"/>
      <c r="R1040" s="74"/>
      <c r="S1040" s="84"/>
      <c r="T1040" s="84"/>
      <c r="U1040" s="84"/>
      <c r="V1040" s="84"/>
      <c r="W1040" s="50"/>
      <c r="X1040" s="50"/>
      <c r="Y1040" s="50"/>
      <c r="Z1040" s="50"/>
      <c r="AA1040" s="49"/>
      <c r="AB1040" s="69">
        <v>1040</v>
      </c>
      <c r="AC104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40" s="70"/>
      <c r="AE1040" s="76">
        <v>3329</v>
      </c>
      <c r="AF1040" s="76">
        <v>882</v>
      </c>
      <c r="AG1040" s="76">
        <v>22351</v>
      </c>
      <c r="AH1040" s="76">
        <v>15009</v>
      </c>
      <c r="AI1040" s="76"/>
      <c r="AJ1040" s="76" t="s">
        <v>9430</v>
      </c>
      <c r="AK1040" s="76" t="s">
        <v>10871</v>
      </c>
      <c r="AL1040" s="76"/>
      <c r="AM1040" s="76"/>
      <c r="AN1040" s="78">
        <v>44321.68</v>
      </c>
      <c r="AO1040" s="76" t="s">
        <v>14075</v>
      </c>
      <c r="AP1040" s="82" t="s">
        <v>15113</v>
      </c>
      <c r="AQ1040" s="76" t="s">
        <v>66</v>
      </c>
      <c r="AR1040" s="2"/>
      <c r="AS1040" s="3"/>
      <c r="AT1040" s="3"/>
      <c r="AU1040" s="3"/>
      <c r="AV1040" s="3"/>
    </row>
    <row r="1041" spans="1:48" ht="41.45" customHeight="1" x14ac:dyDescent="0.25">
      <c r="A1041" s="62" t="s">
        <v>885</v>
      </c>
      <c r="C1041" s="63"/>
      <c r="D1041" s="63"/>
      <c r="E1041" s="64"/>
      <c r="F1041" s="66"/>
      <c r="G1041" s="100" t="s">
        <v>13046</v>
      </c>
      <c r="H1041" s="63"/>
      <c r="I1041" s="67"/>
      <c r="J1041" s="68"/>
      <c r="K1041" s="68"/>
      <c r="L1041" s="67" t="s">
        <v>17204</v>
      </c>
      <c r="M1041" s="71"/>
      <c r="N1041" s="72">
        <v>3120.409423828125</v>
      </c>
      <c r="O1041" s="72">
        <v>1705.1854248046875</v>
      </c>
      <c r="P1041" s="73"/>
      <c r="Q1041" s="74"/>
      <c r="R1041" s="74"/>
      <c r="S1041" s="84"/>
      <c r="T1041" s="84"/>
      <c r="U1041" s="84"/>
      <c r="V1041" s="84"/>
      <c r="W1041" s="50"/>
      <c r="X1041" s="50"/>
      <c r="Y1041" s="50"/>
      <c r="Z1041" s="50"/>
      <c r="AA1041" s="49"/>
      <c r="AB1041" s="69">
        <v>1041</v>
      </c>
      <c r="AC104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41" s="70"/>
      <c r="AE1041" s="76">
        <v>1024</v>
      </c>
      <c r="AF1041" s="76">
        <v>16</v>
      </c>
      <c r="AG1041" s="76">
        <v>5088</v>
      </c>
      <c r="AH1041" s="76">
        <v>2230</v>
      </c>
      <c r="AI1041" s="76"/>
      <c r="AJ1041" s="76" t="s">
        <v>9431</v>
      </c>
      <c r="AK1041" s="76"/>
      <c r="AL1041" s="76"/>
      <c r="AM1041" s="76"/>
      <c r="AN1041" s="78">
        <v>44505.713888888888</v>
      </c>
      <c r="AO1041" s="76" t="s">
        <v>14075</v>
      </c>
      <c r="AP1041" s="82" t="s">
        <v>15114</v>
      </c>
      <c r="AQ1041" s="76" t="s">
        <v>66</v>
      </c>
      <c r="AR1041" s="2"/>
      <c r="AS1041" s="3"/>
      <c r="AT1041" s="3"/>
      <c r="AU1041" s="3"/>
      <c r="AV1041" s="3"/>
    </row>
    <row r="1042" spans="1:48" ht="41.45" customHeight="1" x14ac:dyDescent="0.25">
      <c r="A1042" s="62" t="s">
        <v>886</v>
      </c>
      <c r="C1042" s="63"/>
      <c r="D1042" s="63"/>
      <c r="E1042" s="64"/>
      <c r="F1042" s="66"/>
      <c r="G1042" s="100" t="s">
        <v>13047</v>
      </c>
      <c r="H1042" s="63"/>
      <c r="I1042" s="67"/>
      <c r="J1042" s="68"/>
      <c r="K1042" s="68"/>
      <c r="L1042" s="67" t="s">
        <v>17205</v>
      </c>
      <c r="M1042" s="71"/>
      <c r="N1042" s="72">
        <v>6791.35400390625</v>
      </c>
      <c r="O1042" s="72">
        <v>2071.387939453125</v>
      </c>
      <c r="P1042" s="73"/>
      <c r="Q1042" s="74"/>
      <c r="R1042" s="74"/>
      <c r="S1042" s="84"/>
      <c r="T1042" s="84"/>
      <c r="U1042" s="84"/>
      <c r="V1042" s="84"/>
      <c r="W1042" s="50"/>
      <c r="X1042" s="50"/>
      <c r="Y1042" s="50"/>
      <c r="Z1042" s="50"/>
      <c r="AA1042" s="49"/>
      <c r="AB1042" s="69">
        <v>1042</v>
      </c>
      <c r="AC104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42" s="70"/>
      <c r="AE1042" s="76">
        <v>4912</v>
      </c>
      <c r="AF1042" s="76">
        <v>88</v>
      </c>
      <c r="AG1042" s="76">
        <v>59476</v>
      </c>
      <c r="AH1042" s="76">
        <v>25793</v>
      </c>
      <c r="AI1042" s="76"/>
      <c r="AJ1042" s="76" t="s">
        <v>9432</v>
      </c>
      <c r="AK1042" s="76"/>
      <c r="AL1042" s="76"/>
      <c r="AM1042" s="76"/>
      <c r="AN1042" s="78">
        <v>44384.186724537038</v>
      </c>
      <c r="AO1042" s="76" t="s">
        <v>14075</v>
      </c>
      <c r="AP1042" s="82" t="s">
        <v>15115</v>
      </c>
      <c r="AQ1042" s="76" t="s">
        <v>66</v>
      </c>
      <c r="AR1042" s="2"/>
      <c r="AS1042" s="3"/>
      <c r="AT1042" s="3"/>
      <c r="AU1042" s="3"/>
      <c r="AV1042" s="3"/>
    </row>
    <row r="1043" spans="1:48" ht="41.45" customHeight="1" x14ac:dyDescent="0.25">
      <c r="A1043" s="62" t="s">
        <v>887</v>
      </c>
      <c r="C1043" s="63"/>
      <c r="D1043" s="63"/>
      <c r="E1043" s="64"/>
      <c r="F1043" s="66"/>
      <c r="G1043" s="100" t="s">
        <v>13048</v>
      </c>
      <c r="H1043" s="63"/>
      <c r="I1043" s="67"/>
      <c r="J1043" s="68"/>
      <c r="K1043" s="68"/>
      <c r="L1043" s="67" t="s">
        <v>17206</v>
      </c>
      <c r="M1043" s="71"/>
      <c r="N1043" s="72">
        <v>6612.87548828125</v>
      </c>
      <c r="O1043" s="72">
        <v>5964.74755859375</v>
      </c>
      <c r="P1043" s="73"/>
      <c r="Q1043" s="74"/>
      <c r="R1043" s="74"/>
      <c r="S1043" s="84"/>
      <c r="T1043" s="84"/>
      <c r="U1043" s="84"/>
      <c r="V1043" s="84"/>
      <c r="W1043" s="50"/>
      <c r="X1043" s="50"/>
      <c r="Y1043" s="50"/>
      <c r="Z1043" s="50"/>
      <c r="AA1043" s="49"/>
      <c r="AB1043" s="69">
        <v>1043</v>
      </c>
      <c r="AC104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43" s="70"/>
      <c r="AE1043" s="76">
        <v>305</v>
      </c>
      <c r="AF1043" s="76">
        <v>300</v>
      </c>
      <c r="AG1043" s="76">
        <v>22120</v>
      </c>
      <c r="AH1043" s="76">
        <v>20196</v>
      </c>
      <c r="AI1043" s="76"/>
      <c r="AJ1043" s="76" t="s">
        <v>9433</v>
      </c>
      <c r="AK1043" s="76" t="s">
        <v>10812</v>
      </c>
      <c r="AL1043" s="76"/>
      <c r="AM1043" s="76"/>
      <c r="AN1043" s="78">
        <v>44177.074618055558</v>
      </c>
      <c r="AO1043" s="76" t="s">
        <v>14075</v>
      </c>
      <c r="AP1043" s="82" t="s">
        <v>15116</v>
      </c>
      <c r="AQ1043" s="76" t="s">
        <v>66</v>
      </c>
      <c r="AR1043" s="2"/>
      <c r="AS1043" s="3"/>
      <c r="AT1043" s="3"/>
      <c r="AU1043" s="3"/>
      <c r="AV1043" s="3"/>
    </row>
    <row r="1044" spans="1:48" ht="41.45" customHeight="1" x14ac:dyDescent="0.25">
      <c r="A1044" s="62" t="s">
        <v>1986</v>
      </c>
      <c r="C1044" s="63"/>
      <c r="D1044" s="63"/>
      <c r="E1044" s="64"/>
      <c r="F1044" s="66"/>
      <c r="G1044" s="100" t="s">
        <v>13049</v>
      </c>
      <c r="H1044" s="63"/>
      <c r="I1044" s="67"/>
      <c r="J1044" s="68"/>
      <c r="K1044" s="68"/>
      <c r="L1044" s="67" t="s">
        <v>17207</v>
      </c>
      <c r="M1044" s="71"/>
      <c r="N1044" s="72">
        <v>9373.4189453125</v>
      </c>
      <c r="O1044" s="72">
        <v>5300.91845703125</v>
      </c>
      <c r="P1044" s="73"/>
      <c r="Q1044" s="74"/>
      <c r="R1044" s="74"/>
      <c r="S1044" s="84"/>
      <c r="T1044" s="84"/>
      <c r="U1044" s="84"/>
      <c r="V1044" s="84"/>
      <c r="W1044" s="50"/>
      <c r="X1044" s="50"/>
      <c r="Y1044" s="50"/>
      <c r="Z1044" s="50"/>
      <c r="AA1044" s="49"/>
      <c r="AB1044" s="69">
        <v>1044</v>
      </c>
      <c r="AC104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44" s="70"/>
      <c r="AE1044" s="76">
        <v>13</v>
      </c>
      <c r="AF1044" s="76">
        <v>12</v>
      </c>
      <c r="AG1044" s="76">
        <v>82</v>
      </c>
      <c r="AH1044" s="76">
        <v>1</v>
      </c>
      <c r="AI1044" s="76"/>
      <c r="AJ1044" s="76" t="s">
        <v>9434</v>
      </c>
      <c r="AK1044" s="76"/>
      <c r="AL1044" s="76"/>
      <c r="AM1044" s="76"/>
      <c r="AN1044" s="78">
        <v>44396.491273148145</v>
      </c>
      <c r="AO1044" s="76" t="s">
        <v>14075</v>
      </c>
      <c r="AP1044" s="82" t="s">
        <v>15117</v>
      </c>
      <c r="AQ1044" s="76" t="s">
        <v>65</v>
      </c>
      <c r="AR1044" s="2"/>
      <c r="AS1044" s="3"/>
      <c r="AT1044" s="3"/>
      <c r="AU1044" s="3"/>
      <c r="AV1044" s="3"/>
    </row>
    <row r="1045" spans="1:48" ht="41.45" customHeight="1" x14ac:dyDescent="0.25">
      <c r="A1045" s="62" t="s">
        <v>1987</v>
      </c>
      <c r="C1045" s="63"/>
      <c r="D1045" s="63"/>
      <c r="E1045" s="64"/>
      <c r="F1045" s="66"/>
      <c r="G1045" s="100" t="s">
        <v>13050</v>
      </c>
      <c r="H1045" s="63"/>
      <c r="I1045" s="67"/>
      <c r="J1045" s="68"/>
      <c r="K1045" s="68"/>
      <c r="L1045" s="67" t="s">
        <v>17208</v>
      </c>
      <c r="M1045" s="71"/>
      <c r="N1045" s="72">
        <v>8901.87890625</v>
      </c>
      <c r="O1045" s="72">
        <v>6944.70361328125</v>
      </c>
      <c r="P1045" s="73"/>
      <c r="Q1045" s="74"/>
      <c r="R1045" s="74"/>
      <c r="S1045" s="84"/>
      <c r="T1045" s="84"/>
      <c r="U1045" s="84"/>
      <c r="V1045" s="84"/>
      <c r="W1045" s="50"/>
      <c r="X1045" s="50"/>
      <c r="Y1045" s="50"/>
      <c r="Z1045" s="50"/>
      <c r="AA1045" s="49"/>
      <c r="AB1045" s="69">
        <v>1045</v>
      </c>
      <c r="AC104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45" s="70"/>
      <c r="AE1045" s="76">
        <v>232</v>
      </c>
      <c r="AF1045" s="76">
        <v>230</v>
      </c>
      <c r="AG1045" s="76">
        <v>4017</v>
      </c>
      <c r="AH1045" s="76">
        <v>5020</v>
      </c>
      <c r="AI1045" s="76"/>
      <c r="AJ1045" s="76" t="s">
        <v>9435</v>
      </c>
      <c r="AK1045" s="76" t="s">
        <v>10872</v>
      </c>
      <c r="AL1045" s="82" t="s">
        <v>11696</v>
      </c>
      <c r="AM1045" s="76"/>
      <c r="AN1045" s="78">
        <v>44226.735243055555</v>
      </c>
      <c r="AO1045" s="76" t="s">
        <v>14075</v>
      </c>
      <c r="AP1045" s="82" t="s">
        <v>15118</v>
      </c>
      <c r="AQ1045" s="76" t="s">
        <v>65</v>
      </c>
      <c r="AR1045" s="2"/>
      <c r="AS1045" s="3"/>
      <c r="AT1045" s="3"/>
      <c r="AU1045" s="3"/>
      <c r="AV1045" s="3"/>
    </row>
    <row r="1046" spans="1:48" ht="41.45" customHeight="1" x14ac:dyDescent="0.25">
      <c r="A1046" s="62" t="s">
        <v>1988</v>
      </c>
      <c r="C1046" s="63"/>
      <c r="D1046" s="63"/>
      <c r="E1046" s="64"/>
      <c r="F1046" s="66"/>
      <c r="G1046" s="100" t="s">
        <v>13051</v>
      </c>
      <c r="H1046" s="63"/>
      <c r="I1046" s="67"/>
      <c r="J1046" s="68"/>
      <c r="K1046" s="68"/>
      <c r="L1046" s="67" t="s">
        <v>17209</v>
      </c>
      <c r="M1046" s="71"/>
      <c r="N1046" s="72">
        <v>3476.40478515625</v>
      </c>
      <c r="O1046" s="72">
        <v>6639.86083984375</v>
      </c>
      <c r="P1046" s="73"/>
      <c r="Q1046" s="74"/>
      <c r="R1046" s="74"/>
      <c r="S1046" s="84"/>
      <c r="T1046" s="84"/>
      <c r="U1046" s="84"/>
      <c r="V1046" s="84"/>
      <c r="W1046" s="50"/>
      <c r="X1046" s="50"/>
      <c r="Y1046" s="50"/>
      <c r="Z1046" s="50"/>
      <c r="AA1046" s="49"/>
      <c r="AB1046" s="69">
        <v>1046</v>
      </c>
      <c r="AC104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46" s="70"/>
      <c r="AE1046" s="76">
        <v>55</v>
      </c>
      <c r="AF1046" s="76">
        <v>56</v>
      </c>
      <c r="AG1046" s="76">
        <v>521</v>
      </c>
      <c r="AH1046" s="76">
        <v>316</v>
      </c>
      <c r="AI1046" s="76"/>
      <c r="AJ1046" s="76" t="s">
        <v>9436</v>
      </c>
      <c r="AK1046" s="76"/>
      <c r="AL1046" s="76"/>
      <c r="AM1046" s="76"/>
      <c r="AN1046" s="78">
        <v>44471.781597222223</v>
      </c>
      <c r="AO1046" s="76" t="s">
        <v>14075</v>
      </c>
      <c r="AP1046" s="82" t="s">
        <v>15119</v>
      </c>
      <c r="AQ1046" s="76" t="s">
        <v>65</v>
      </c>
      <c r="AR1046" s="2"/>
      <c r="AS1046" s="3"/>
      <c r="AT1046" s="3"/>
      <c r="AU1046" s="3"/>
      <c r="AV1046" s="3"/>
    </row>
    <row r="1047" spans="1:48" ht="41.45" customHeight="1" x14ac:dyDescent="0.25">
      <c r="A1047" s="62" t="s">
        <v>888</v>
      </c>
      <c r="C1047" s="63"/>
      <c r="D1047" s="63"/>
      <c r="E1047" s="64"/>
      <c r="F1047" s="66"/>
      <c r="G1047" s="100" t="s">
        <v>13052</v>
      </c>
      <c r="H1047" s="63"/>
      <c r="I1047" s="67"/>
      <c r="J1047" s="68"/>
      <c r="K1047" s="68"/>
      <c r="L1047" s="67" t="s">
        <v>17210</v>
      </c>
      <c r="M1047" s="71"/>
      <c r="N1047" s="72">
        <v>9540.6875</v>
      </c>
      <c r="O1047" s="72">
        <v>2785.772216796875</v>
      </c>
      <c r="P1047" s="73"/>
      <c r="Q1047" s="74"/>
      <c r="R1047" s="74"/>
      <c r="S1047" s="84"/>
      <c r="T1047" s="84"/>
      <c r="U1047" s="84"/>
      <c r="V1047" s="84"/>
      <c r="W1047" s="50"/>
      <c r="X1047" s="50"/>
      <c r="Y1047" s="50"/>
      <c r="Z1047" s="50"/>
      <c r="AA1047" s="49"/>
      <c r="AB1047" s="69">
        <v>1047</v>
      </c>
      <c r="AC104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47" s="70"/>
      <c r="AE1047" s="76">
        <v>546</v>
      </c>
      <c r="AF1047" s="76">
        <v>106</v>
      </c>
      <c r="AG1047" s="76">
        <v>179</v>
      </c>
      <c r="AH1047" s="76">
        <v>3</v>
      </c>
      <c r="AI1047" s="76"/>
      <c r="AJ1047" s="76" t="s">
        <v>9437</v>
      </c>
      <c r="AK1047" s="76" t="s">
        <v>10873</v>
      </c>
      <c r="AL1047" s="82" t="s">
        <v>11697</v>
      </c>
      <c r="AM1047" s="76"/>
      <c r="AN1047" s="78">
        <v>43820.334282407406</v>
      </c>
      <c r="AO1047" s="76" t="s">
        <v>14075</v>
      </c>
      <c r="AP1047" s="82" t="s">
        <v>15120</v>
      </c>
      <c r="AQ1047" s="76" t="s">
        <v>66</v>
      </c>
      <c r="AR1047" s="2"/>
      <c r="AS1047" s="3"/>
      <c r="AT1047" s="3"/>
      <c r="AU1047" s="3"/>
      <c r="AV1047" s="3"/>
    </row>
    <row r="1048" spans="1:48" ht="41.45" customHeight="1" x14ac:dyDescent="0.25">
      <c r="A1048" s="62" t="s">
        <v>889</v>
      </c>
      <c r="C1048" s="63"/>
      <c r="D1048" s="63"/>
      <c r="E1048" s="64"/>
      <c r="F1048" s="66"/>
      <c r="G1048" s="100" t="s">
        <v>13053</v>
      </c>
      <c r="H1048" s="63"/>
      <c r="I1048" s="67"/>
      <c r="J1048" s="68"/>
      <c r="K1048" s="68"/>
      <c r="L1048" s="67" t="s">
        <v>17211</v>
      </c>
      <c r="M1048" s="71"/>
      <c r="N1048" s="72">
        <v>3623.232666015625</v>
      </c>
      <c r="O1048" s="72">
        <v>6726.5859375</v>
      </c>
      <c r="P1048" s="73"/>
      <c r="Q1048" s="74"/>
      <c r="R1048" s="74"/>
      <c r="S1048" s="84"/>
      <c r="T1048" s="84"/>
      <c r="U1048" s="84"/>
      <c r="V1048" s="84"/>
      <c r="W1048" s="50"/>
      <c r="X1048" s="50"/>
      <c r="Y1048" s="50"/>
      <c r="Z1048" s="50"/>
      <c r="AA1048" s="49"/>
      <c r="AB1048" s="69">
        <v>1048</v>
      </c>
      <c r="AC104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48" s="70"/>
      <c r="AE1048" s="76">
        <v>2964</v>
      </c>
      <c r="AF1048" s="76">
        <v>118</v>
      </c>
      <c r="AG1048" s="76">
        <v>12451</v>
      </c>
      <c r="AH1048" s="76">
        <v>2261</v>
      </c>
      <c r="AI1048" s="76"/>
      <c r="AJ1048" s="76" t="s">
        <v>9438</v>
      </c>
      <c r="AK1048" s="76"/>
      <c r="AL1048" s="76"/>
      <c r="AM1048" s="76"/>
      <c r="AN1048" s="78">
        <v>44187.995081018518</v>
      </c>
      <c r="AO1048" s="76" t="s">
        <v>14075</v>
      </c>
      <c r="AP1048" s="82" t="s">
        <v>15121</v>
      </c>
      <c r="AQ1048" s="76" t="s">
        <v>66</v>
      </c>
      <c r="AR1048" s="2"/>
      <c r="AS1048" s="3"/>
      <c r="AT1048" s="3"/>
      <c r="AU1048" s="3"/>
      <c r="AV1048" s="3"/>
    </row>
    <row r="1049" spans="1:48" ht="41.45" customHeight="1" x14ac:dyDescent="0.25">
      <c r="A1049" s="62" t="s">
        <v>890</v>
      </c>
      <c r="C1049" s="63"/>
      <c r="D1049" s="63"/>
      <c r="E1049" s="64"/>
      <c r="F1049" s="66"/>
      <c r="G1049" s="100" t="s">
        <v>13054</v>
      </c>
      <c r="H1049" s="63"/>
      <c r="I1049" s="67"/>
      <c r="J1049" s="68"/>
      <c r="K1049" s="68"/>
      <c r="L1049" s="67" t="s">
        <v>17212</v>
      </c>
      <c r="M1049" s="71"/>
      <c r="N1049" s="72">
        <v>7536.48974609375</v>
      </c>
      <c r="O1049" s="72">
        <v>4475.109375</v>
      </c>
      <c r="P1049" s="73"/>
      <c r="Q1049" s="74"/>
      <c r="R1049" s="74"/>
      <c r="S1049" s="84"/>
      <c r="T1049" s="84"/>
      <c r="U1049" s="84"/>
      <c r="V1049" s="84"/>
      <c r="W1049" s="50"/>
      <c r="X1049" s="50"/>
      <c r="Y1049" s="50"/>
      <c r="Z1049" s="50"/>
      <c r="AA1049" s="49"/>
      <c r="AB1049" s="69">
        <v>1049</v>
      </c>
      <c r="AC104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49" s="70"/>
      <c r="AE1049" s="76">
        <v>4935</v>
      </c>
      <c r="AF1049" s="76">
        <v>114</v>
      </c>
      <c r="AG1049" s="76">
        <v>41355</v>
      </c>
      <c r="AH1049" s="76">
        <v>26938</v>
      </c>
      <c r="AI1049" s="76"/>
      <c r="AJ1049" s="76" t="s">
        <v>9439</v>
      </c>
      <c r="AK1049" s="76" t="s">
        <v>10874</v>
      </c>
      <c r="AL1049" s="82" t="s">
        <v>11698</v>
      </c>
      <c r="AM1049" s="76"/>
      <c r="AN1049" s="78">
        <v>44280.948263888888</v>
      </c>
      <c r="AO1049" s="76" t="s">
        <v>14075</v>
      </c>
      <c r="AP1049" s="82" t="s">
        <v>15122</v>
      </c>
      <c r="AQ1049" s="76" t="s">
        <v>66</v>
      </c>
      <c r="AR1049" s="2"/>
      <c r="AS1049" s="3"/>
      <c r="AT1049" s="3"/>
      <c r="AU1049" s="3"/>
      <c r="AV1049" s="3"/>
    </row>
    <row r="1050" spans="1:48" ht="41.45" customHeight="1" x14ac:dyDescent="0.25">
      <c r="A1050" s="62" t="s">
        <v>891</v>
      </c>
      <c r="C1050" s="63"/>
      <c r="D1050" s="63"/>
      <c r="E1050" s="64"/>
      <c r="F1050" s="66"/>
      <c r="G1050" s="100" t="s">
        <v>13055</v>
      </c>
      <c r="H1050" s="63"/>
      <c r="I1050" s="67"/>
      <c r="J1050" s="68"/>
      <c r="K1050" s="68"/>
      <c r="L1050" s="67" t="s">
        <v>17213</v>
      </c>
      <c r="M1050" s="71"/>
      <c r="N1050" s="72">
        <v>5033.8623046875</v>
      </c>
      <c r="O1050" s="72">
        <v>775.25518798828125</v>
      </c>
      <c r="P1050" s="73"/>
      <c r="Q1050" s="74"/>
      <c r="R1050" s="74"/>
      <c r="S1050" s="84"/>
      <c r="T1050" s="84"/>
      <c r="U1050" s="84"/>
      <c r="V1050" s="84"/>
      <c r="W1050" s="50"/>
      <c r="X1050" s="50"/>
      <c r="Y1050" s="50"/>
      <c r="Z1050" s="50"/>
      <c r="AA1050" s="49"/>
      <c r="AB1050" s="69">
        <v>1050</v>
      </c>
      <c r="AC105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50" s="70"/>
      <c r="AE1050" s="76">
        <v>1429</v>
      </c>
      <c r="AF1050" s="76">
        <v>356</v>
      </c>
      <c r="AG1050" s="76">
        <v>47392</v>
      </c>
      <c r="AH1050" s="76">
        <v>75919</v>
      </c>
      <c r="AI1050" s="76"/>
      <c r="AJ1050" s="76" t="s">
        <v>9440</v>
      </c>
      <c r="AK1050" s="76" t="s">
        <v>10875</v>
      </c>
      <c r="AL1050" s="76"/>
      <c r="AM1050" s="76"/>
      <c r="AN1050" s="78">
        <v>40286.033275462964</v>
      </c>
      <c r="AO1050" s="76" t="s">
        <v>14075</v>
      </c>
      <c r="AP1050" s="82" t="s">
        <v>15123</v>
      </c>
      <c r="AQ1050" s="76" t="s">
        <v>66</v>
      </c>
      <c r="AR1050" s="2"/>
      <c r="AS1050" s="3"/>
      <c r="AT1050" s="3"/>
      <c r="AU1050" s="3"/>
      <c r="AV1050" s="3"/>
    </row>
    <row r="1051" spans="1:48" ht="41.45" customHeight="1" x14ac:dyDescent="0.25">
      <c r="A1051" s="62" t="s">
        <v>892</v>
      </c>
      <c r="C1051" s="63"/>
      <c r="D1051" s="63"/>
      <c r="E1051" s="64"/>
      <c r="F1051" s="66"/>
      <c r="G1051" s="100" t="s">
        <v>13056</v>
      </c>
      <c r="H1051" s="63"/>
      <c r="I1051" s="67"/>
      <c r="J1051" s="68"/>
      <c r="K1051" s="68"/>
      <c r="L1051" s="67" t="s">
        <v>17214</v>
      </c>
      <c r="M1051" s="71"/>
      <c r="N1051" s="72">
        <v>4459.53955078125</v>
      </c>
      <c r="O1051" s="72">
        <v>8026.0966796875</v>
      </c>
      <c r="P1051" s="73"/>
      <c r="Q1051" s="74"/>
      <c r="R1051" s="74"/>
      <c r="S1051" s="84"/>
      <c r="T1051" s="84"/>
      <c r="U1051" s="84"/>
      <c r="V1051" s="84"/>
      <c r="W1051" s="50"/>
      <c r="X1051" s="50"/>
      <c r="Y1051" s="50"/>
      <c r="Z1051" s="50"/>
      <c r="AA1051" s="49"/>
      <c r="AB1051" s="69">
        <v>1051</v>
      </c>
      <c r="AC105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51" s="70"/>
      <c r="AE1051" s="76">
        <v>35</v>
      </c>
      <c r="AF1051" s="76">
        <v>90</v>
      </c>
      <c r="AG1051" s="76">
        <v>59</v>
      </c>
      <c r="AH1051" s="76">
        <v>25</v>
      </c>
      <c r="AI1051" s="76"/>
      <c r="AJ1051" s="76" t="s">
        <v>9441</v>
      </c>
      <c r="AK1051" s="76"/>
      <c r="AL1051" s="76"/>
      <c r="AM1051" s="76"/>
      <c r="AN1051" s="78">
        <v>44501.666006944448</v>
      </c>
      <c r="AO1051" s="76" t="s">
        <v>14075</v>
      </c>
      <c r="AP1051" s="82" t="s">
        <v>15124</v>
      </c>
      <c r="AQ1051" s="76" t="s">
        <v>66</v>
      </c>
      <c r="AR1051" s="2"/>
      <c r="AS1051" s="3"/>
      <c r="AT1051" s="3"/>
      <c r="AU1051" s="3"/>
      <c r="AV1051" s="3"/>
    </row>
    <row r="1052" spans="1:48" ht="41.45" customHeight="1" x14ac:dyDescent="0.25">
      <c r="A1052" s="62" t="s">
        <v>893</v>
      </c>
      <c r="C1052" s="63"/>
      <c r="D1052" s="63"/>
      <c r="E1052" s="64"/>
      <c r="F1052" s="66"/>
      <c r="G1052" s="100" t="s">
        <v>13057</v>
      </c>
      <c r="H1052" s="63"/>
      <c r="I1052" s="67"/>
      <c r="J1052" s="68"/>
      <c r="K1052" s="68"/>
      <c r="L1052" s="67" t="s">
        <v>17215</v>
      </c>
      <c r="M1052" s="71"/>
      <c r="N1052" s="72">
        <v>4288.6474609375</v>
      </c>
      <c r="O1052" s="72">
        <v>5358.08447265625</v>
      </c>
      <c r="P1052" s="73"/>
      <c r="Q1052" s="74"/>
      <c r="R1052" s="74"/>
      <c r="S1052" s="84"/>
      <c r="T1052" s="84"/>
      <c r="U1052" s="84"/>
      <c r="V1052" s="84"/>
      <c r="W1052" s="50"/>
      <c r="X1052" s="50"/>
      <c r="Y1052" s="50"/>
      <c r="Z1052" s="50"/>
      <c r="AA1052" s="49"/>
      <c r="AB1052" s="69">
        <v>1052</v>
      </c>
      <c r="AC105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52" s="70"/>
      <c r="AE1052" s="76">
        <v>47</v>
      </c>
      <c r="AF1052" s="76">
        <v>6</v>
      </c>
      <c r="AG1052" s="76">
        <v>125</v>
      </c>
      <c r="AH1052" s="76">
        <v>128</v>
      </c>
      <c r="AI1052" s="76"/>
      <c r="AJ1052" s="76"/>
      <c r="AK1052" s="76"/>
      <c r="AL1052" s="76"/>
      <c r="AM1052" s="76"/>
      <c r="AN1052" s="78">
        <v>44486.307951388888</v>
      </c>
      <c r="AO1052" s="76" t="s">
        <v>14075</v>
      </c>
      <c r="AP1052" s="82" t="s">
        <v>15125</v>
      </c>
      <c r="AQ1052" s="76" t="s">
        <v>66</v>
      </c>
      <c r="AR1052" s="2"/>
      <c r="AS1052" s="3"/>
      <c r="AT1052" s="3"/>
      <c r="AU1052" s="3"/>
      <c r="AV1052" s="3"/>
    </row>
    <row r="1053" spans="1:48" ht="41.45" customHeight="1" x14ac:dyDescent="0.25">
      <c r="A1053" s="62" t="s">
        <v>894</v>
      </c>
      <c r="C1053" s="63"/>
      <c r="D1053" s="63"/>
      <c r="E1053" s="64"/>
      <c r="F1053" s="66"/>
      <c r="G1053" s="100" t="s">
        <v>13058</v>
      </c>
      <c r="H1053" s="63"/>
      <c r="I1053" s="67"/>
      <c r="J1053" s="68"/>
      <c r="K1053" s="68"/>
      <c r="L1053" s="67" t="s">
        <v>17216</v>
      </c>
      <c r="M1053" s="71"/>
      <c r="N1053" s="72">
        <v>1319.6063232421875</v>
      </c>
      <c r="O1053" s="72">
        <v>5627.287109375</v>
      </c>
      <c r="P1053" s="73"/>
      <c r="Q1053" s="74"/>
      <c r="R1053" s="74"/>
      <c r="S1053" s="84"/>
      <c r="T1053" s="84"/>
      <c r="U1053" s="84"/>
      <c r="V1053" s="84"/>
      <c r="W1053" s="50"/>
      <c r="X1053" s="50"/>
      <c r="Y1053" s="50"/>
      <c r="Z1053" s="50"/>
      <c r="AA1053" s="49"/>
      <c r="AB1053" s="69">
        <v>1053</v>
      </c>
      <c r="AC105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53" s="70"/>
      <c r="AE1053" s="76">
        <v>1000</v>
      </c>
      <c r="AF1053" s="76">
        <v>14</v>
      </c>
      <c r="AG1053" s="76">
        <v>3707</v>
      </c>
      <c r="AH1053" s="76">
        <v>2538</v>
      </c>
      <c r="AI1053" s="76"/>
      <c r="AJ1053" s="76" t="s">
        <v>9442</v>
      </c>
      <c r="AK1053" s="76" t="s">
        <v>10876</v>
      </c>
      <c r="AL1053" s="76"/>
      <c r="AM1053" s="76"/>
      <c r="AN1053" s="78">
        <v>44495.266342592593</v>
      </c>
      <c r="AO1053" s="76" t="s">
        <v>14075</v>
      </c>
      <c r="AP1053" s="82" t="s">
        <v>15126</v>
      </c>
      <c r="AQ1053" s="76" t="s">
        <v>66</v>
      </c>
      <c r="AR1053" s="2"/>
      <c r="AS1053" s="3"/>
      <c r="AT1053" s="3"/>
      <c r="AU1053" s="3"/>
      <c r="AV1053" s="3"/>
    </row>
    <row r="1054" spans="1:48" ht="41.45" customHeight="1" x14ac:dyDescent="0.25">
      <c r="A1054" s="62" t="s">
        <v>895</v>
      </c>
      <c r="C1054" s="63"/>
      <c r="D1054" s="63"/>
      <c r="E1054" s="64"/>
      <c r="F1054" s="66"/>
      <c r="G1054" s="100" t="s">
        <v>13059</v>
      </c>
      <c r="H1054" s="63"/>
      <c r="I1054" s="67"/>
      <c r="J1054" s="68"/>
      <c r="K1054" s="68"/>
      <c r="L1054" s="67" t="s">
        <v>17217</v>
      </c>
      <c r="M1054" s="71"/>
      <c r="N1054" s="72">
        <v>4134.431640625</v>
      </c>
      <c r="O1054" s="72">
        <v>1529.6181640625</v>
      </c>
      <c r="P1054" s="73"/>
      <c r="Q1054" s="74"/>
      <c r="R1054" s="74"/>
      <c r="S1054" s="84"/>
      <c r="T1054" s="84"/>
      <c r="U1054" s="84"/>
      <c r="V1054" s="84"/>
      <c r="W1054" s="50"/>
      <c r="X1054" s="50"/>
      <c r="Y1054" s="50"/>
      <c r="Z1054" s="50"/>
      <c r="AA1054" s="49"/>
      <c r="AB1054" s="69">
        <v>1054</v>
      </c>
      <c r="AC105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54" s="70"/>
      <c r="AE1054" s="76">
        <v>196</v>
      </c>
      <c r="AF1054" s="76">
        <v>106</v>
      </c>
      <c r="AG1054" s="76">
        <v>6067</v>
      </c>
      <c r="AH1054" s="76">
        <v>24809</v>
      </c>
      <c r="AI1054" s="76"/>
      <c r="AJ1054" s="76" t="s">
        <v>9443</v>
      </c>
      <c r="AK1054" s="76"/>
      <c r="AL1054" s="76"/>
      <c r="AM1054" s="76"/>
      <c r="AN1054" s="78">
        <v>42834.71943287037</v>
      </c>
      <c r="AO1054" s="76" t="s">
        <v>14075</v>
      </c>
      <c r="AP1054" s="82" t="s">
        <v>15127</v>
      </c>
      <c r="AQ1054" s="76" t="s">
        <v>66</v>
      </c>
      <c r="AR1054" s="2"/>
      <c r="AS1054" s="3"/>
      <c r="AT1054" s="3"/>
      <c r="AU1054" s="3"/>
      <c r="AV1054" s="3"/>
    </row>
    <row r="1055" spans="1:48" ht="41.45" customHeight="1" x14ac:dyDescent="0.25">
      <c r="A1055" s="62" t="s">
        <v>896</v>
      </c>
      <c r="C1055" s="63"/>
      <c r="D1055" s="63"/>
      <c r="E1055" s="64"/>
      <c r="F1055" s="66"/>
      <c r="G1055" s="100" t="s">
        <v>13060</v>
      </c>
      <c r="H1055" s="63"/>
      <c r="I1055" s="67"/>
      <c r="J1055" s="68"/>
      <c r="K1055" s="68"/>
      <c r="L1055" s="67" t="s">
        <v>17218</v>
      </c>
      <c r="M1055" s="71"/>
      <c r="N1055" s="72">
        <v>2940.201904296875</v>
      </c>
      <c r="O1055" s="72">
        <v>1223.9947509765625</v>
      </c>
      <c r="P1055" s="73"/>
      <c r="Q1055" s="74"/>
      <c r="R1055" s="74"/>
      <c r="S1055" s="84"/>
      <c r="T1055" s="84"/>
      <c r="U1055" s="84"/>
      <c r="V1055" s="84"/>
      <c r="W1055" s="50"/>
      <c r="X1055" s="50"/>
      <c r="Y1055" s="50"/>
      <c r="Z1055" s="50"/>
      <c r="AA1055" s="49"/>
      <c r="AB1055" s="69">
        <v>1055</v>
      </c>
      <c r="AC105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55" s="70"/>
      <c r="AE1055" s="76">
        <v>1953</v>
      </c>
      <c r="AF1055" s="76">
        <v>1149</v>
      </c>
      <c r="AG1055" s="76">
        <v>63802</v>
      </c>
      <c r="AH1055" s="76">
        <v>4224</v>
      </c>
      <c r="AI1055" s="76"/>
      <c r="AJ1055" s="76" t="s">
        <v>9444</v>
      </c>
      <c r="AK1055" s="76" t="s">
        <v>10877</v>
      </c>
      <c r="AL1055" s="76"/>
      <c r="AM1055" s="76"/>
      <c r="AN1055" s="78">
        <v>40181.243796296294</v>
      </c>
      <c r="AO1055" s="76" t="s">
        <v>14075</v>
      </c>
      <c r="AP1055" s="82" t="s">
        <v>15128</v>
      </c>
      <c r="AQ1055" s="76" t="s">
        <v>66</v>
      </c>
      <c r="AR1055" s="2"/>
      <c r="AS1055" s="3"/>
      <c r="AT1055" s="3"/>
      <c r="AU1055" s="3"/>
      <c r="AV1055" s="3"/>
    </row>
    <row r="1056" spans="1:48" ht="41.45" customHeight="1" x14ac:dyDescent="0.25">
      <c r="A1056" s="62" t="s">
        <v>897</v>
      </c>
      <c r="C1056" s="63"/>
      <c r="D1056" s="63"/>
      <c r="E1056" s="64"/>
      <c r="F1056" s="66"/>
      <c r="G1056" s="100" t="s">
        <v>13061</v>
      </c>
      <c r="H1056" s="63"/>
      <c r="I1056" s="67"/>
      <c r="J1056" s="68"/>
      <c r="K1056" s="68"/>
      <c r="L1056" s="67" t="s">
        <v>17219</v>
      </c>
      <c r="M1056" s="71"/>
      <c r="N1056" s="72">
        <v>3825.433349609375</v>
      </c>
      <c r="O1056" s="72">
        <v>7723.58056640625</v>
      </c>
      <c r="P1056" s="73"/>
      <c r="Q1056" s="74"/>
      <c r="R1056" s="74"/>
      <c r="S1056" s="84"/>
      <c r="T1056" s="84"/>
      <c r="U1056" s="84"/>
      <c r="V1056" s="84"/>
      <c r="W1056" s="50"/>
      <c r="X1056" s="50"/>
      <c r="Y1056" s="50"/>
      <c r="Z1056" s="50"/>
      <c r="AA1056" s="49"/>
      <c r="AB1056" s="69">
        <v>1056</v>
      </c>
      <c r="AC105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56" s="70"/>
      <c r="AE1056" s="76">
        <v>4999</v>
      </c>
      <c r="AF1056" s="76">
        <v>2241</v>
      </c>
      <c r="AG1056" s="76">
        <v>159290</v>
      </c>
      <c r="AH1056" s="76">
        <v>165545</v>
      </c>
      <c r="AI1056" s="76"/>
      <c r="AJ1056" s="76" t="s">
        <v>9445</v>
      </c>
      <c r="AK1056" s="76" t="s">
        <v>10878</v>
      </c>
      <c r="AL1056" s="82" t="s">
        <v>11699</v>
      </c>
      <c r="AM1056" s="76"/>
      <c r="AN1056" s="78">
        <v>40017.056516203702</v>
      </c>
      <c r="AO1056" s="76" t="s">
        <v>14075</v>
      </c>
      <c r="AP1056" s="82" t="s">
        <v>15129</v>
      </c>
      <c r="AQ1056" s="76" t="s">
        <v>66</v>
      </c>
      <c r="AR1056" s="2"/>
      <c r="AS1056" s="3"/>
      <c r="AT1056" s="3"/>
      <c r="AU1056" s="3"/>
      <c r="AV1056" s="3"/>
    </row>
    <row r="1057" spans="1:48" ht="41.45" customHeight="1" x14ac:dyDescent="0.25">
      <c r="A1057" s="62" t="s">
        <v>898</v>
      </c>
      <c r="C1057" s="63"/>
      <c r="D1057" s="63"/>
      <c r="E1057" s="64"/>
      <c r="F1057" s="66"/>
      <c r="G1057" s="100" t="s">
        <v>13062</v>
      </c>
      <c r="H1057" s="63"/>
      <c r="I1057" s="67"/>
      <c r="J1057" s="68"/>
      <c r="K1057" s="68"/>
      <c r="L1057" s="67" t="s">
        <v>17220</v>
      </c>
      <c r="M1057" s="71"/>
      <c r="N1057" s="72">
        <v>2489.170654296875</v>
      </c>
      <c r="O1057" s="72">
        <v>5374.71826171875</v>
      </c>
      <c r="P1057" s="73"/>
      <c r="Q1057" s="74"/>
      <c r="R1057" s="74"/>
      <c r="S1057" s="84"/>
      <c r="T1057" s="84"/>
      <c r="U1057" s="84"/>
      <c r="V1057" s="84"/>
      <c r="W1057" s="50"/>
      <c r="X1057" s="50"/>
      <c r="Y1057" s="50"/>
      <c r="Z1057" s="50"/>
      <c r="AA1057" s="49"/>
      <c r="AB1057" s="69">
        <v>1057</v>
      </c>
      <c r="AC105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57" s="70"/>
      <c r="AE1057" s="76">
        <v>308</v>
      </c>
      <c r="AF1057" s="76">
        <v>78</v>
      </c>
      <c r="AG1057" s="76">
        <v>5840</v>
      </c>
      <c r="AH1057" s="76">
        <v>2696</v>
      </c>
      <c r="AI1057" s="76"/>
      <c r="AJ1057" s="76" t="s">
        <v>9446</v>
      </c>
      <c r="AK1057" s="76" t="s">
        <v>10879</v>
      </c>
      <c r="AL1057" s="76"/>
      <c r="AM1057" s="76"/>
      <c r="AN1057" s="78">
        <v>41799.836423611108</v>
      </c>
      <c r="AO1057" s="76" t="s">
        <v>14075</v>
      </c>
      <c r="AP1057" s="82" t="s">
        <v>15130</v>
      </c>
      <c r="AQ1057" s="76" t="s">
        <v>66</v>
      </c>
      <c r="AR1057" s="2"/>
      <c r="AS1057" s="3"/>
      <c r="AT1057" s="3"/>
      <c r="AU1057" s="3"/>
      <c r="AV1057" s="3"/>
    </row>
    <row r="1058" spans="1:48" ht="41.45" customHeight="1" x14ac:dyDescent="0.25">
      <c r="A1058" s="62" t="s">
        <v>899</v>
      </c>
      <c r="C1058" s="63"/>
      <c r="D1058" s="63"/>
      <c r="E1058" s="64"/>
      <c r="F1058" s="66"/>
      <c r="G1058" s="100" t="s">
        <v>13063</v>
      </c>
      <c r="H1058" s="63"/>
      <c r="I1058" s="67"/>
      <c r="J1058" s="68"/>
      <c r="K1058" s="68"/>
      <c r="L1058" s="67" t="s">
        <v>17221</v>
      </c>
      <c r="M1058" s="71"/>
      <c r="N1058" s="72">
        <v>5924.57373046875</v>
      </c>
      <c r="O1058" s="72">
        <v>557.29071044921875</v>
      </c>
      <c r="P1058" s="73"/>
      <c r="Q1058" s="74"/>
      <c r="R1058" s="74"/>
      <c r="S1058" s="84"/>
      <c r="T1058" s="84"/>
      <c r="U1058" s="84"/>
      <c r="V1058" s="84"/>
      <c r="W1058" s="50"/>
      <c r="X1058" s="50"/>
      <c r="Y1058" s="50"/>
      <c r="Z1058" s="50"/>
      <c r="AA1058" s="49"/>
      <c r="AB1058" s="69">
        <v>1058</v>
      </c>
      <c r="AC105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58" s="70"/>
      <c r="AE1058" s="76">
        <v>802</v>
      </c>
      <c r="AF1058" s="76">
        <v>92</v>
      </c>
      <c r="AG1058" s="76">
        <v>32390</v>
      </c>
      <c r="AH1058" s="76">
        <v>678</v>
      </c>
      <c r="AI1058" s="76"/>
      <c r="AJ1058" s="76">
        <v>100</v>
      </c>
      <c r="AK1058" s="76"/>
      <c r="AL1058" s="76"/>
      <c r="AM1058" s="76"/>
      <c r="AN1058" s="78">
        <v>42476.772696759261</v>
      </c>
      <c r="AO1058" s="76" t="s">
        <v>14075</v>
      </c>
      <c r="AP1058" s="82" t="s">
        <v>15131</v>
      </c>
      <c r="AQ1058" s="76" t="s">
        <v>66</v>
      </c>
      <c r="AR1058" s="2"/>
      <c r="AS1058" s="3"/>
      <c r="AT1058" s="3"/>
      <c r="AU1058" s="3"/>
      <c r="AV1058" s="3"/>
    </row>
    <row r="1059" spans="1:48" ht="41.45" customHeight="1" x14ac:dyDescent="0.25">
      <c r="A1059" s="62" t="s">
        <v>900</v>
      </c>
      <c r="C1059" s="63"/>
      <c r="D1059" s="63"/>
      <c r="E1059" s="64"/>
      <c r="F1059" s="66"/>
      <c r="G1059" s="100" t="s">
        <v>13064</v>
      </c>
      <c r="H1059" s="63"/>
      <c r="I1059" s="67"/>
      <c r="J1059" s="68"/>
      <c r="K1059" s="68"/>
      <c r="L1059" s="67" t="s">
        <v>17222</v>
      </c>
      <c r="M1059" s="71"/>
      <c r="N1059" s="72">
        <v>5177.4951171875</v>
      </c>
      <c r="O1059" s="72">
        <v>1465.751953125</v>
      </c>
      <c r="P1059" s="73"/>
      <c r="Q1059" s="74"/>
      <c r="R1059" s="74"/>
      <c r="S1059" s="84"/>
      <c r="T1059" s="84"/>
      <c r="U1059" s="84"/>
      <c r="V1059" s="84"/>
      <c r="W1059" s="50"/>
      <c r="X1059" s="50"/>
      <c r="Y1059" s="50"/>
      <c r="Z1059" s="50"/>
      <c r="AA1059" s="49"/>
      <c r="AB1059" s="69">
        <v>1059</v>
      </c>
      <c r="AC105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59" s="70"/>
      <c r="AE1059" s="76">
        <v>4998</v>
      </c>
      <c r="AF1059" s="76">
        <v>727</v>
      </c>
      <c r="AG1059" s="76">
        <v>26945</v>
      </c>
      <c r="AH1059" s="76">
        <v>38099</v>
      </c>
      <c r="AI1059" s="76"/>
      <c r="AJ1059" s="76" t="s">
        <v>9447</v>
      </c>
      <c r="AK1059" s="76" t="s">
        <v>10880</v>
      </c>
      <c r="AL1059" s="76"/>
      <c r="AM1059" s="76"/>
      <c r="AN1059" s="78">
        <v>44068.330567129633</v>
      </c>
      <c r="AO1059" s="76" t="s">
        <v>14075</v>
      </c>
      <c r="AP1059" s="82" t="s">
        <v>15132</v>
      </c>
      <c r="AQ1059" s="76" t="s">
        <v>66</v>
      </c>
      <c r="AR1059" s="2"/>
      <c r="AS1059" s="3"/>
      <c r="AT1059" s="3"/>
      <c r="AU1059" s="3"/>
      <c r="AV1059" s="3"/>
    </row>
    <row r="1060" spans="1:48" ht="41.45" customHeight="1" x14ac:dyDescent="0.25">
      <c r="A1060" s="62" t="s">
        <v>901</v>
      </c>
      <c r="C1060" s="63"/>
      <c r="D1060" s="63"/>
      <c r="E1060" s="64"/>
      <c r="F1060" s="66"/>
      <c r="G1060" s="100" t="s">
        <v>13065</v>
      </c>
      <c r="H1060" s="63"/>
      <c r="I1060" s="67"/>
      <c r="J1060" s="68"/>
      <c r="K1060" s="68"/>
      <c r="L1060" s="67" t="s">
        <v>17223</v>
      </c>
      <c r="M1060" s="71"/>
      <c r="N1060" s="72">
        <v>6846.17724609375</v>
      </c>
      <c r="O1060" s="72">
        <v>5355.2626953125</v>
      </c>
      <c r="P1060" s="73"/>
      <c r="Q1060" s="74"/>
      <c r="R1060" s="74"/>
      <c r="S1060" s="84"/>
      <c r="T1060" s="84"/>
      <c r="U1060" s="84"/>
      <c r="V1060" s="84"/>
      <c r="W1060" s="50"/>
      <c r="X1060" s="50"/>
      <c r="Y1060" s="50"/>
      <c r="Z1060" s="50"/>
      <c r="AA1060" s="49"/>
      <c r="AB1060" s="69">
        <v>1060</v>
      </c>
      <c r="AC106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60" s="70"/>
      <c r="AE1060" s="76">
        <v>398</v>
      </c>
      <c r="AF1060" s="76">
        <v>33</v>
      </c>
      <c r="AG1060" s="76">
        <v>209</v>
      </c>
      <c r="AH1060" s="76">
        <v>215</v>
      </c>
      <c r="AI1060" s="76"/>
      <c r="AJ1060" s="76" t="s">
        <v>9448</v>
      </c>
      <c r="AK1060" s="76"/>
      <c r="AL1060" s="76"/>
      <c r="AM1060" s="76"/>
      <c r="AN1060" s="78">
        <v>44242.953761574077</v>
      </c>
      <c r="AO1060" s="76" t="s">
        <v>14075</v>
      </c>
      <c r="AP1060" s="82" t="s">
        <v>15133</v>
      </c>
      <c r="AQ1060" s="76" t="s">
        <v>66</v>
      </c>
      <c r="AR1060" s="2"/>
      <c r="AS1060" s="3"/>
      <c r="AT1060" s="3"/>
      <c r="AU1060" s="3"/>
      <c r="AV1060" s="3"/>
    </row>
    <row r="1061" spans="1:48" ht="41.45" customHeight="1" x14ac:dyDescent="0.25">
      <c r="A1061" s="62" t="s">
        <v>902</v>
      </c>
      <c r="C1061" s="63"/>
      <c r="D1061" s="63"/>
      <c r="E1061" s="64"/>
      <c r="F1061" s="66"/>
      <c r="G1061" s="100" t="s">
        <v>13066</v>
      </c>
      <c r="H1061" s="63"/>
      <c r="I1061" s="67"/>
      <c r="J1061" s="68"/>
      <c r="K1061" s="68"/>
      <c r="L1061" s="67" t="s">
        <v>17224</v>
      </c>
      <c r="M1061" s="71"/>
      <c r="N1061" s="72">
        <v>1342.685302734375</v>
      </c>
      <c r="O1061" s="72">
        <v>1877.4703369140625</v>
      </c>
      <c r="P1061" s="73"/>
      <c r="Q1061" s="74"/>
      <c r="R1061" s="74"/>
      <c r="S1061" s="84"/>
      <c r="T1061" s="84"/>
      <c r="U1061" s="84"/>
      <c r="V1061" s="84"/>
      <c r="W1061" s="50"/>
      <c r="X1061" s="50"/>
      <c r="Y1061" s="50"/>
      <c r="Z1061" s="50"/>
      <c r="AA1061" s="49"/>
      <c r="AB1061" s="69">
        <v>1061</v>
      </c>
      <c r="AC106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61" s="70"/>
      <c r="AE1061" s="76">
        <v>4916</v>
      </c>
      <c r="AF1061" s="76">
        <v>362</v>
      </c>
      <c r="AG1061" s="76">
        <v>26357</v>
      </c>
      <c r="AH1061" s="76">
        <v>6478</v>
      </c>
      <c r="AI1061" s="76"/>
      <c r="AJ1061" s="76" t="s">
        <v>9449</v>
      </c>
      <c r="AK1061" s="76" t="s">
        <v>10881</v>
      </c>
      <c r="AL1061" s="76"/>
      <c r="AM1061" s="76"/>
      <c r="AN1061" s="78">
        <v>43194.989525462966</v>
      </c>
      <c r="AO1061" s="76" t="s">
        <v>14075</v>
      </c>
      <c r="AP1061" s="82" t="s">
        <v>15134</v>
      </c>
      <c r="AQ1061" s="76" t="s">
        <v>66</v>
      </c>
      <c r="AR1061" s="2"/>
      <c r="AS1061" s="3"/>
      <c r="AT1061" s="3"/>
      <c r="AU1061" s="3"/>
      <c r="AV1061" s="3"/>
    </row>
    <row r="1062" spans="1:48" ht="41.45" customHeight="1" x14ac:dyDescent="0.25">
      <c r="A1062" s="62" t="s">
        <v>903</v>
      </c>
      <c r="C1062" s="63"/>
      <c r="D1062" s="63"/>
      <c r="E1062" s="64"/>
      <c r="F1062" s="66"/>
      <c r="G1062" s="100" t="s">
        <v>13067</v>
      </c>
      <c r="H1062" s="63"/>
      <c r="I1062" s="67"/>
      <c r="J1062" s="68"/>
      <c r="K1062" s="68"/>
      <c r="L1062" s="67" t="s">
        <v>17225</v>
      </c>
      <c r="M1062" s="71"/>
      <c r="N1062" s="72">
        <v>2980.410400390625</v>
      </c>
      <c r="O1062" s="72">
        <v>3123.519287109375</v>
      </c>
      <c r="P1062" s="73"/>
      <c r="Q1062" s="74"/>
      <c r="R1062" s="74"/>
      <c r="S1062" s="84"/>
      <c r="T1062" s="84"/>
      <c r="U1062" s="84"/>
      <c r="V1062" s="84"/>
      <c r="W1062" s="50"/>
      <c r="X1062" s="50"/>
      <c r="Y1062" s="50"/>
      <c r="Z1062" s="50"/>
      <c r="AA1062" s="49"/>
      <c r="AB1062" s="69">
        <v>1062</v>
      </c>
      <c r="AC106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62" s="70"/>
      <c r="AE1062" s="76">
        <v>289</v>
      </c>
      <c r="AF1062" s="76">
        <v>80</v>
      </c>
      <c r="AG1062" s="76">
        <v>18662</v>
      </c>
      <c r="AH1062" s="76">
        <v>19131</v>
      </c>
      <c r="AI1062" s="76"/>
      <c r="AJ1062" s="76" t="s">
        <v>9450</v>
      </c>
      <c r="AK1062" s="76"/>
      <c r="AL1062" s="76"/>
      <c r="AM1062" s="76"/>
      <c r="AN1062" s="78">
        <v>41841.486145833333</v>
      </c>
      <c r="AO1062" s="76" t="s">
        <v>14075</v>
      </c>
      <c r="AP1062" s="82" t="s">
        <v>15135</v>
      </c>
      <c r="AQ1062" s="76" t="s">
        <v>66</v>
      </c>
      <c r="AR1062" s="2"/>
      <c r="AS1062" s="3"/>
      <c r="AT1062" s="3"/>
      <c r="AU1062" s="3"/>
      <c r="AV1062" s="3"/>
    </row>
    <row r="1063" spans="1:48" ht="41.45" customHeight="1" x14ac:dyDescent="0.25">
      <c r="A1063" s="62" t="s">
        <v>904</v>
      </c>
      <c r="C1063" s="63"/>
      <c r="D1063" s="63"/>
      <c r="E1063" s="64"/>
      <c r="F1063" s="66"/>
      <c r="G1063" s="100" t="s">
        <v>13068</v>
      </c>
      <c r="H1063" s="63"/>
      <c r="I1063" s="67"/>
      <c r="J1063" s="68"/>
      <c r="K1063" s="68"/>
      <c r="L1063" s="67" t="s">
        <v>17226</v>
      </c>
      <c r="M1063" s="71"/>
      <c r="N1063" s="72">
        <v>2933.33251953125</v>
      </c>
      <c r="O1063" s="72">
        <v>1437.795166015625</v>
      </c>
      <c r="P1063" s="73"/>
      <c r="Q1063" s="74"/>
      <c r="R1063" s="74"/>
      <c r="S1063" s="84"/>
      <c r="T1063" s="84"/>
      <c r="U1063" s="84"/>
      <c r="V1063" s="84"/>
      <c r="W1063" s="50"/>
      <c r="X1063" s="50"/>
      <c r="Y1063" s="50"/>
      <c r="Z1063" s="50"/>
      <c r="AA1063" s="49"/>
      <c r="AB1063" s="69">
        <v>1063</v>
      </c>
      <c r="AC106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63" s="70"/>
      <c r="AE1063" s="76">
        <v>4708</v>
      </c>
      <c r="AF1063" s="76">
        <v>146</v>
      </c>
      <c r="AG1063" s="76">
        <v>34055</v>
      </c>
      <c r="AH1063" s="76">
        <v>23080</v>
      </c>
      <c r="AI1063" s="76"/>
      <c r="AJ1063" s="76" t="s">
        <v>9451</v>
      </c>
      <c r="AK1063" s="76"/>
      <c r="AL1063" s="76"/>
      <c r="AM1063" s="76"/>
      <c r="AN1063" s="78">
        <v>44404.97997685185</v>
      </c>
      <c r="AO1063" s="76" t="s">
        <v>14075</v>
      </c>
      <c r="AP1063" s="82" t="s">
        <v>15136</v>
      </c>
      <c r="AQ1063" s="76" t="s">
        <v>66</v>
      </c>
      <c r="AR1063" s="2"/>
      <c r="AS1063" s="3"/>
      <c r="AT1063" s="3"/>
      <c r="AU1063" s="3"/>
      <c r="AV1063" s="3"/>
    </row>
    <row r="1064" spans="1:48" ht="41.45" customHeight="1" x14ac:dyDescent="0.25">
      <c r="A1064" s="62" t="s">
        <v>905</v>
      </c>
      <c r="C1064" s="63"/>
      <c r="D1064" s="63"/>
      <c r="E1064" s="64"/>
      <c r="F1064" s="66"/>
      <c r="G1064" s="100" t="s">
        <v>13069</v>
      </c>
      <c r="H1064" s="63"/>
      <c r="I1064" s="67"/>
      <c r="J1064" s="68"/>
      <c r="K1064" s="68"/>
      <c r="L1064" s="67" t="s">
        <v>17227</v>
      </c>
      <c r="M1064" s="71"/>
      <c r="N1064" s="72">
        <v>7870.68115234375</v>
      </c>
      <c r="O1064" s="72">
        <v>3672.906494140625</v>
      </c>
      <c r="P1064" s="73"/>
      <c r="Q1064" s="74"/>
      <c r="R1064" s="74"/>
      <c r="S1064" s="84"/>
      <c r="T1064" s="84"/>
      <c r="U1064" s="84"/>
      <c r="V1064" s="84"/>
      <c r="W1064" s="50"/>
      <c r="X1064" s="50"/>
      <c r="Y1064" s="50"/>
      <c r="Z1064" s="50"/>
      <c r="AA1064" s="49"/>
      <c r="AB1064" s="69">
        <v>1064</v>
      </c>
      <c r="AC106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64" s="70"/>
      <c r="AE1064" s="76">
        <v>1866</v>
      </c>
      <c r="AF1064" s="76">
        <v>159</v>
      </c>
      <c r="AG1064" s="76">
        <v>36951</v>
      </c>
      <c r="AH1064" s="76">
        <v>49438</v>
      </c>
      <c r="AI1064" s="76"/>
      <c r="AJ1064" s="76" t="s">
        <v>9452</v>
      </c>
      <c r="AK1064" s="76" t="s">
        <v>10882</v>
      </c>
      <c r="AL1064" s="76"/>
      <c r="AM1064" s="76"/>
      <c r="AN1064" s="78">
        <v>42841.418356481481</v>
      </c>
      <c r="AO1064" s="76" t="s">
        <v>14075</v>
      </c>
      <c r="AP1064" s="82" t="s">
        <v>15137</v>
      </c>
      <c r="AQ1064" s="76" t="s">
        <v>66</v>
      </c>
      <c r="AR1064" s="2"/>
      <c r="AS1064" s="3"/>
      <c r="AT1064" s="3"/>
      <c r="AU1064" s="3"/>
      <c r="AV1064" s="3"/>
    </row>
    <row r="1065" spans="1:48" ht="41.45" customHeight="1" x14ac:dyDescent="0.25">
      <c r="A1065" s="62" t="s">
        <v>906</v>
      </c>
      <c r="C1065" s="63"/>
      <c r="D1065" s="63"/>
      <c r="E1065" s="64"/>
      <c r="F1065" s="66"/>
      <c r="G1065" s="100" t="s">
        <v>13070</v>
      </c>
      <c r="H1065" s="63"/>
      <c r="I1065" s="67"/>
      <c r="J1065" s="68"/>
      <c r="K1065" s="68"/>
      <c r="L1065" s="67" t="s">
        <v>17228</v>
      </c>
      <c r="M1065" s="71"/>
      <c r="N1065" s="72">
        <v>5079.16650390625</v>
      </c>
      <c r="O1065" s="72">
        <v>6730.9345703125</v>
      </c>
      <c r="P1065" s="73"/>
      <c r="Q1065" s="74"/>
      <c r="R1065" s="74"/>
      <c r="S1065" s="84"/>
      <c r="T1065" s="84"/>
      <c r="U1065" s="84"/>
      <c r="V1065" s="84"/>
      <c r="W1065" s="50"/>
      <c r="X1065" s="50"/>
      <c r="Y1065" s="50"/>
      <c r="Z1065" s="50"/>
      <c r="AA1065" s="49"/>
      <c r="AB1065" s="69">
        <v>1065</v>
      </c>
      <c r="AC106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65" s="70"/>
      <c r="AE1065" s="76">
        <v>1026</v>
      </c>
      <c r="AF1065" s="76">
        <v>249</v>
      </c>
      <c r="AG1065" s="76">
        <v>3825</v>
      </c>
      <c r="AH1065" s="76">
        <v>12256</v>
      </c>
      <c r="AI1065" s="76"/>
      <c r="AJ1065" s="76" t="s">
        <v>9453</v>
      </c>
      <c r="AK1065" s="76" t="s">
        <v>10496</v>
      </c>
      <c r="AL1065" s="76"/>
      <c r="AM1065" s="76"/>
      <c r="AN1065" s="78">
        <v>40077.880347222221</v>
      </c>
      <c r="AO1065" s="76" t="s">
        <v>14075</v>
      </c>
      <c r="AP1065" s="82" t="s">
        <v>15138</v>
      </c>
      <c r="AQ1065" s="76" t="s">
        <v>66</v>
      </c>
      <c r="AR1065" s="2"/>
      <c r="AS1065" s="3"/>
      <c r="AT1065" s="3"/>
      <c r="AU1065" s="3"/>
      <c r="AV1065" s="3"/>
    </row>
    <row r="1066" spans="1:48" ht="41.45" customHeight="1" x14ac:dyDescent="0.25">
      <c r="A1066" s="62" t="s">
        <v>907</v>
      </c>
      <c r="C1066" s="63"/>
      <c r="D1066" s="63"/>
      <c r="E1066" s="64"/>
      <c r="F1066" s="66"/>
      <c r="G1066" s="100" t="s">
        <v>13071</v>
      </c>
      <c r="H1066" s="63"/>
      <c r="I1066" s="67"/>
      <c r="J1066" s="68"/>
      <c r="K1066" s="68"/>
      <c r="L1066" s="67" t="s">
        <v>17229</v>
      </c>
      <c r="M1066" s="71"/>
      <c r="N1066" s="72">
        <v>2779.4814453125</v>
      </c>
      <c r="O1066" s="72">
        <v>5817.5361328125</v>
      </c>
      <c r="P1066" s="73"/>
      <c r="Q1066" s="74"/>
      <c r="R1066" s="74"/>
      <c r="S1066" s="84"/>
      <c r="T1066" s="84"/>
      <c r="U1066" s="84"/>
      <c r="V1066" s="84"/>
      <c r="W1066" s="50"/>
      <c r="X1066" s="50"/>
      <c r="Y1066" s="50"/>
      <c r="Z1066" s="50"/>
      <c r="AA1066" s="49"/>
      <c r="AB1066" s="69">
        <v>1066</v>
      </c>
      <c r="AC106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66" s="70"/>
      <c r="AE1066" s="76">
        <v>600</v>
      </c>
      <c r="AF1066" s="76">
        <v>18</v>
      </c>
      <c r="AG1066" s="76">
        <v>3051</v>
      </c>
      <c r="AH1066" s="76">
        <v>2345</v>
      </c>
      <c r="AI1066" s="76"/>
      <c r="AJ1066" s="76" t="s">
        <v>9454</v>
      </c>
      <c r="AK1066" s="76"/>
      <c r="AL1066" s="76"/>
      <c r="AM1066" s="76"/>
      <c r="AN1066" s="78">
        <v>44446.628645833334</v>
      </c>
      <c r="AO1066" s="76" t="s">
        <v>14075</v>
      </c>
      <c r="AP1066" s="82" t="s">
        <v>15139</v>
      </c>
      <c r="AQ1066" s="76" t="s">
        <v>66</v>
      </c>
      <c r="AR1066" s="2"/>
      <c r="AS1066" s="3"/>
      <c r="AT1066" s="3"/>
      <c r="AU1066" s="3"/>
      <c r="AV1066" s="3"/>
    </row>
    <row r="1067" spans="1:48" ht="41.45" customHeight="1" x14ac:dyDescent="0.25">
      <c r="A1067" s="62" t="s">
        <v>908</v>
      </c>
      <c r="C1067" s="63"/>
      <c r="D1067" s="63"/>
      <c r="E1067" s="64"/>
      <c r="F1067" s="66"/>
      <c r="G1067" s="100" t="s">
        <v>13072</v>
      </c>
      <c r="H1067" s="63"/>
      <c r="I1067" s="67"/>
      <c r="J1067" s="68"/>
      <c r="K1067" s="68"/>
      <c r="L1067" s="67" t="s">
        <v>17230</v>
      </c>
      <c r="M1067" s="71"/>
      <c r="N1067" s="72">
        <v>2205.484619140625</v>
      </c>
      <c r="O1067" s="72">
        <v>2974.40576171875</v>
      </c>
      <c r="P1067" s="73"/>
      <c r="Q1067" s="74"/>
      <c r="R1067" s="74"/>
      <c r="S1067" s="84"/>
      <c r="T1067" s="84"/>
      <c r="U1067" s="84"/>
      <c r="V1067" s="84"/>
      <c r="W1067" s="50"/>
      <c r="X1067" s="50"/>
      <c r="Y1067" s="50"/>
      <c r="Z1067" s="50"/>
      <c r="AA1067" s="49"/>
      <c r="AB1067" s="69">
        <v>1067</v>
      </c>
      <c r="AC106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67" s="70"/>
      <c r="AE1067" s="76">
        <v>1019</v>
      </c>
      <c r="AF1067" s="76">
        <v>35</v>
      </c>
      <c r="AG1067" s="76">
        <v>5162</v>
      </c>
      <c r="AH1067" s="76">
        <v>2784</v>
      </c>
      <c r="AI1067" s="76"/>
      <c r="AJ1067" s="76" t="s">
        <v>9455</v>
      </c>
      <c r="AK1067" s="76"/>
      <c r="AL1067" s="76"/>
      <c r="AM1067" s="76"/>
      <c r="AN1067" s="78">
        <v>44507.558831018519</v>
      </c>
      <c r="AO1067" s="76" t="s">
        <v>14075</v>
      </c>
      <c r="AP1067" s="82" t="s">
        <v>15140</v>
      </c>
      <c r="AQ1067" s="76" t="s">
        <v>66</v>
      </c>
      <c r="AR1067" s="2"/>
      <c r="AS1067" s="3"/>
      <c r="AT1067" s="3"/>
      <c r="AU1067" s="3"/>
      <c r="AV1067" s="3"/>
    </row>
    <row r="1068" spans="1:48" ht="41.45" customHeight="1" x14ac:dyDescent="0.25">
      <c r="A1068" s="62" t="s">
        <v>909</v>
      </c>
      <c r="C1068" s="63"/>
      <c r="D1068" s="63"/>
      <c r="E1068" s="64"/>
      <c r="F1068" s="66"/>
      <c r="G1068" s="100" t="s">
        <v>13073</v>
      </c>
      <c r="H1068" s="63"/>
      <c r="I1068" s="67"/>
      <c r="J1068" s="68"/>
      <c r="K1068" s="68"/>
      <c r="L1068" s="67" t="s">
        <v>17231</v>
      </c>
      <c r="M1068" s="71"/>
      <c r="N1068" s="72">
        <v>5703.99658203125</v>
      </c>
      <c r="O1068" s="72">
        <v>1086.5823974609375</v>
      </c>
      <c r="P1068" s="73"/>
      <c r="Q1068" s="74"/>
      <c r="R1068" s="74"/>
      <c r="S1068" s="84"/>
      <c r="T1068" s="84"/>
      <c r="U1068" s="84"/>
      <c r="V1068" s="84"/>
      <c r="W1068" s="50"/>
      <c r="X1068" s="50"/>
      <c r="Y1068" s="50"/>
      <c r="Z1068" s="50"/>
      <c r="AA1068" s="49"/>
      <c r="AB1068" s="69">
        <v>1068</v>
      </c>
      <c r="AC106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68" s="70"/>
      <c r="AE1068" s="76">
        <v>200</v>
      </c>
      <c r="AF1068" s="76">
        <v>104</v>
      </c>
      <c r="AG1068" s="76">
        <v>487</v>
      </c>
      <c r="AH1068" s="76">
        <v>238</v>
      </c>
      <c r="AI1068" s="76"/>
      <c r="AJ1068" s="76" t="s">
        <v>9456</v>
      </c>
      <c r="AK1068" s="76" t="s">
        <v>10883</v>
      </c>
      <c r="AL1068" s="82" t="s">
        <v>11700</v>
      </c>
      <c r="AM1068" s="76"/>
      <c r="AN1068" s="78">
        <v>43832.823854166665</v>
      </c>
      <c r="AO1068" s="76" t="s">
        <v>14075</v>
      </c>
      <c r="AP1068" s="82" t="s">
        <v>15141</v>
      </c>
      <c r="AQ1068" s="76" t="s">
        <v>66</v>
      </c>
      <c r="AR1068" s="2"/>
      <c r="AS1068" s="3"/>
      <c r="AT1068" s="3"/>
      <c r="AU1068" s="3"/>
      <c r="AV1068" s="3"/>
    </row>
    <row r="1069" spans="1:48" ht="41.45" customHeight="1" x14ac:dyDescent="0.25">
      <c r="A1069" s="62" t="s">
        <v>910</v>
      </c>
      <c r="C1069" s="63"/>
      <c r="D1069" s="63"/>
      <c r="E1069" s="64"/>
      <c r="F1069" s="66"/>
      <c r="G1069" s="100" t="s">
        <v>13074</v>
      </c>
      <c r="H1069" s="63"/>
      <c r="I1069" s="67"/>
      <c r="J1069" s="68"/>
      <c r="K1069" s="68"/>
      <c r="L1069" s="67" t="s">
        <v>17232</v>
      </c>
      <c r="M1069" s="71"/>
      <c r="N1069" s="72">
        <v>3507.92626953125</v>
      </c>
      <c r="O1069" s="72">
        <v>798.0135498046875</v>
      </c>
      <c r="P1069" s="73"/>
      <c r="Q1069" s="74"/>
      <c r="R1069" s="74"/>
      <c r="S1069" s="84"/>
      <c r="T1069" s="84"/>
      <c r="U1069" s="84"/>
      <c r="V1069" s="84"/>
      <c r="W1069" s="50"/>
      <c r="X1069" s="50"/>
      <c r="Y1069" s="50"/>
      <c r="Z1069" s="50"/>
      <c r="AA1069" s="49"/>
      <c r="AB1069" s="69">
        <v>1069</v>
      </c>
      <c r="AC106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69" s="70"/>
      <c r="AE1069" s="76">
        <v>495</v>
      </c>
      <c r="AF1069" s="76">
        <v>88716</v>
      </c>
      <c r="AG1069" s="76">
        <v>53221</v>
      </c>
      <c r="AH1069" s="76">
        <v>404</v>
      </c>
      <c r="AI1069" s="76"/>
      <c r="AJ1069" s="76" t="s">
        <v>9457</v>
      </c>
      <c r="AK1069" s="76"/>
      <c r="AL1069" s="82" t="s">
        <v>11701</v>
      </c>
      <c r="AM1069" s="76"/>
      <c r="AN1069" s="78">
        <v>39878.64303240741</v>
      </c>
      <c r="AO1069" s="76" t="s">
        <v>14075</v>
      </c>
      <c r="AP1069" s="82" t="s">
        <v>15142</v>
      </c>
      <c r="AQ1069" s="76" t="s">
        <v>66</v>
      </c>
      <c r="AR1069" s="2"/>
      <c r="AS1069" s="3"/>
      <c r="AT1069" s="3"/>
      <c r="AU1069" s="3"/>
      <c r="AV1069" s="3"/>
    </row>
    <row r="1070" spans="1:48" ht="41.45" customHeight="1" x14ac:dyDescent="0.25">
      <c r="A1070" s="62" t="s">
        <v>911</v>
      </c>
      <c r="C1070" s="63"/>
      <c r="D1070" s="63"/>
      <c r="E1070" s="64"/>
      <c r="F1070" s="66"/>
      <c r="G1070" s="100" t="s">
        <v>13075</v>
      </c>
      <c r="H1070" s="63"/>
      <c r="I1070" s="67"/>
      <c r="J1070" s="68"/>
      <c r="K1070" s="68"/>
      <c r="L1070" s="67" t="s">
        <v>17233</v>
      </c>
      <c r="M1070" s="71"/>
      <c r="N1070" s="72">
        <v>958.53253173828125</v>
      </c>
      <c r="O1070" s="72">
        <v>7945.72314453125</v>
      </c>
      <c r="P1070" s="73"/>
      <c r="Q1070" s="74"/>
      <c r="R1070" s="74"/>
      <c r="S1070" s="84"/>
      <c r="T1070" s="84"/>
      <c r="U1070" s="84"/>
      <c r="V1070" s="84"/>
      <c r="W1070" s="50"/>
      <c r="X1070" s="50"/>
      <c r="Y1070" s="50"/>
      <c r="Z1070" s="50"/>
      <c r="AA1070" s="49"/>
      <c r="AB1070" s="69">
        <v>1070</v>
      </c>
      <c r="AC107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70" s="70"/>
      <c r="AE1070" s="76">
        <v>562</v>
      </c>
      <c r="AF1070" s="76">
        <v>527</v>
      </c>
      <c r="AG1070" s="76">
        <v>48893</v>
      </c>
      <c r="AH1070" s="76">
        <v>102711</v>
      </c>
      <c r="AI1070" s="76"/>
      <c r="AJ1070" s="76" t="s">
        <v>9458</v>
      </c>
      <c r="AK1070" s="76"/>
      <c r="AL1070" s="76"/>
      <c r="AM1070" s="76"/>
      <c r="AN1070" s="78">
        <v>42914.146504629629</v>
      </c>
      <c r="AO1070" s="76" t="s">
        <v>14075</v>
      </c>
      <c r="AP1070" s="82" t="s">
        <v>15143</v>
      </c>
      <c r="AQ1070" s="76" t="s">
        <v>66</v>
      </c>
      <c r="AR1070" s="2"/>
      <c r="AS1070" s="3"/>
      <c r="AT1070" s="3"/>
      <c r="AU1070" s="3"/>
      <c r="AV1070" s="3"/>
    </row>
    <row r="1071" spans="1:48" ht="41.45" customHeight="1" x14ac:dyDescent="0.25">
      <c r="A1071" s="62" t="s">
        <v>912</v>
      </c>
      <c r="C1071" s="63"/>
      <c r="D1071" s="63"/>
      <c r="E1071" s="64"/>
      <c r="F1071" s="66"/>
      <c r="G1071" s="100" t="s">
        <v>13076</v>
      </c>
      <c r="H1071" s="63"/>
      <c r="I1071" s="67"/>
      <c r="J1071" s="68"/>
      <c r="K1071" s="68"/>
      <c r="L1071" s="67" t="s">
        <v>17234</v>
      </c>
      <c r="M1071" s="71"/>
      <c r="N1071" s="72">
        <v>1271.226318359375</v>
      </c>
      <c r="O1071" s="72">
        <v>3541.415283203125</v>
      </c>
      <c r="P1071" s="73"/>
      <c r="Q1071" s="74"/>
      <c r="R1071" s="74"/>
      <c r="S1071" s="84"/>
      <c r="T1071" s="84"/>
      <c r="U1071" s="84"/>
      <c r="V1071" s="84"/>
      <c r="W1071" s="50"/>
      <c r="X1071" s="50"/>
      <c r="Y1071" s="50"/>
      <c r="Z1071" s="50"/>
      <c r="AA1071" s="49"/>
      <c r="AB1071" s="69">
        <v>1071</v>
      </c>
      <c r="AC107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71" s="70"/>
      <c r="AE1071" s="76">
        <v>418</v>
      </c>
      <c r="AF1071" s="76">
        <v>28</v>
      </c>
      <c r="AG1071" s="76">
        <v>676</v>
      </c>
      <c r="AH1071" s="76">
        <v>212</v>
      </c>
      <c r="AI1071" s="76"/>
      <c r="AJ1071" s="76" t="s">
        <v>9459</v>
      </c>
      <c r="AK1071" s="76"/>
      <c r="AL1071" s="76"/>
      <c r="AM1071" s="76"/>
      <c r="AN1071" s="78">
        <v>44528.453680555554</v>
      </c>
      <c r="AO1071" s="76" t="s">
        <v>14075</v>
      </c>
      <c r="AP1071" s="82" t="s">
        <v>15144</v>
      </c>
      <c r="AQ1071" s="76" t="s">
        <v>66</v>
      </c>
      <c r="AR1071" s="2"/>
      <c r="AS1071" s="3"/>
      <c r="AT1071" s="3"/>
      <c r="AU1071" s="3"/>
      <c r="AV1071" s="3"/>
    </row>
    <row r="1072" spans="1:48" ht="41.45" customHeight="1" x14ac:dyDescent="0.25">
      <c r="A1072" s="62" t="s">
        <v>913</v>
      </c>
      <c r="C1072" s="63"/>
      <c r="D1072" s="63"/>
      <c r="E1072" s="64"/>
      <c r="F1072" s="66"/>
      <c r="G1072" s="100" t="s">
        <v>13077</v>
      </c>
      <c r="H1072" s="63"/>
      <c r="I1072" s="67"/>
      <c r="J1072" s="68"/>
      <c r="K1072" s="68"/>
      <c r="L1072" s="67" t="s">
        <v>17235</v>
      </c>
      <c r="M1072" s="71"/>
      <c r="N1072" s="72">
        <v>6292.119140625</v>
      </c>
      <c r="O1072" s="72">
        <v>3352.96728515625</v>
      </c>
      <c r="P1072" s="73"/>
      <c r="Q1072" s="74"/>
      <c r="R1072" s="74"/>
      <c r="S1072" s="84"/>
      <c r="T1072" s="84"/>
      <c r="U1072" s="84"/>
      <c r="V1072" s="84"/>
      <c r="W1072" s="50"/>
      <c r="X1072" s="50"/>
      <c r="Y1072" s="50"/>
      <c r="Z1072" s="50"/>
      <c r="AA1072" s="49"/>
      <c r="AB1072" s="69">
        <v>1072</v>
      </c>
      <c r="AC107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72" s="70"/>
      <c r="AE1072" s="76">
        <v>2537</v>
      </c>
      <c r="AF1072" s="76">
        <v>43</v>
      </c>
      <c r="AG1072" s="76">
        <v>18374</v>
      </c>
      <c r="AH1072" s="76">
        <v>3894</v>
      </c>
      <c r="AI1072" s="76"/>
      <c r="AJ1072" s="76" t="s">
        <v>9460</v>
      </c>
      <c r="AK1072" s="76"/>
      <c r="AL1072" s="76"/>
      <c r="AM1072" s="76"/>
      <c r="AN1072" s="78">
        <v>44491.225312499999</v>
      </c>
      <c r="AO1072" s="76" t="s">
        <v>14075</v>
      </c>
      <c r="AP1072" s="82" t="s">
        <v>15145</v>
      </c>
      <c r="AQ1072" s="76" t="s">
        <v>66</v>
      </c>
      <c r="AR1072" s="2"/>
      <c r="AS1072" s="3"/>
      <c r="AT1072" s="3"/>
      <c r="AU1072" s="3"/>
      <c r="AV1072" s="3"/>
    </row>
    <row r="1073" spans="1:48" ht="41.45" customHeight="1" x14ac:dyDescent="0.25">
      <c r="A1073" s="62" t="s">
        <v>914</v>
      </c>
      <c r="C1073" s="63"/>
      <c r="D1073" s="63"/>
      <c r="E1073" s="64"/>
      <c r="F1073" s="66"/>
      <c r="G1073" s="100" t="s">
        <v>13078</v>
      </c>
      <c r="H1073" s="63"/>
      <c r="I1073" s="67"/>
      <c r="J1073" s="68"/>
      <c r="K1073" s="68"/>
      <c r="L1073" s="67" t="s">
        <v>17236</v>
      </c>
      <c r="M1073" s="71"/>
      <c r="N1073" s="72">
        <v>4633.81103515625</v>
      </c>
      <c r="O1073" s="72">
        <v>7272.12060546875</v>
      </c>
      <c r="P1073" s="73"/>
      <c r="Q1073" s="74"/>
      <c r="R1073" s="74"/>
      <c r="S1073" s="84"/>
      <c r="T1073" s="84"/>
      <c r="U1073" s="84"/>
      <c r="V1073" s="84"/>
      <c r="W1073" s="50"/>
      <c r="X1073" s="50"/>
      <c r="Y1073" s="50"/>
      <c r="Z1073" s="50"/>
      <c r="AA1073" s="49"/>
      <c r="AB1073" s="69">
        <v>1073</v>
      </c>
      <c r="AC107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73" s="70"/>
      <c r="AE1073" s="76">
        <v>882</v>
      </c>
      <c r="AF1073" s="76">
        <v>161</v>
      </c>
      <c r="AG1073" s="76">
        <v>1943</v>
      </c>
      <c r="AH1073" s="76">
        <v>4470</v>
      </c>
      <c r="AI1073" s="76"/>
      <c r="AJ1073" s="76" t="s">
        <v>9461</v>
      </c>
      <c r="AK1073" s="76" t="s">
        <v>10884</v>
      </c>
      <c r="AL1073" s="76"/>
      <c r="AM1073" s="76"/>
      <c r="AN1073" s="78">
        <v>43480.107152777775</v>
      </c>
      <c r="AO1073" s="76" t="s">
        <v>14075</v>
      </c>
      <c r="AP1073" s="82" t="s">
        <v>15146</v>
      </c>
      <c r="AQ1073" s="76" t="s">
        <v>66</v>
      </c>
      <c r="AR1073" s="2"/>
      <c r="AS1073" s="3"/>
      <c r="AT1073" s="3"/>
      <c r="AU1073" s="3"/>
      <c r="AV1073" s="3"/>
    </row>
    <row r="1074" spans="1:48" ht="41.45" customHeight="1" x14ac:dyDescent="0.25">
      <c r="A1074" s="62" t="s">
        <v>915</v>
      </c>
      <c r="C1074" s="63"/>
      <c r="D1074" s="63"/>
      <c r="E1074" s="64"/>
      <c r="F1074" s="66"/>
      <c r="G1074" s="100" t="s">
        <v>13079</v>
      </c>
      <c r="H1074" s="63"/>
      <c r="I1074" s="67"/>
      <c r="J1074" s="68"/>
      <c r="K1074" s="68"/>
      <c r="L1074" s="67" t="s">
        <v>17237</v>
      </c>
      <c r="M1074" s="71"/>
      <c r="N1074" s="72">
        <v>2025.3914794921875</v>
      </c>
      <c r="O1074" s="72">
        <v>2545.337890625</v>
      </c>
      <c r="P1074" s="73"/>
      <c r="Q1074" s="74"/>
      <c r="R1074" s="74"/>
      <c r="S1074" s="84"/>
      <c r="T1074" s="84"/>
      <c r="U1074" s="84"/>
      <c r="V1074" s="84"/>
      <c r="W1074" s="50"/>
      <c r="X1074" s="50"/>
      <c r="Y1074" s="50"/>
      <c r="Z1074" s="50"/>
      <c r="AA1074" s="49"/>
      <c r="AB1074" s="69">
        <v>1074</v>
      </c>
      <c r="AC107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74" s="70"/>
      <c r="AE1074" s="76">
        <v>2922</v>
      </c>
      <c r="AF1074" s="76">
        <v>412</v>
      </c>
      <c r="AG1074" s="76">
        <v>211389</v>
      </c>
      <c r="AH1074" s="76">
        <v>32744</v>
      </c>
      <c r="AI1074" s="76"/>
      <c r="AJ1074" s="76" t="s">
        <v>9462</v>
      </c>
      <c r="AK1074" s="76" t="s">
        <v>10885</v>
      </c>
      <c r="AL1074" s="76"/>
      <c r="AM1074" s="76"/>
      <c r="AN1074" s="78">
        <v>44195.373379629629</v>
      </c>
      <c r="AO1074" s="76" t="s">
        <v>14075</v>
      </c>
      <c r="AP1074" s="82" t="s">
        <v>15147</v>
      </c>
      <c r="AQ1074" s="76" t="s">
        <v>66</v>
      </c>
      <c r="AR1074" s="2"/>
      <c r="AS1074" s="3"/>
      <c r="AT1074" s="3"/>
      <c r="AU1074" s="3"/>
      <c r="AV1074" s="3"/>
    </row>
    <row r="1075" spans="1:48" ht="41.45" customHeight="1" x14ac:dyDescent="0.25">
      <c r="A1075" s="62" t="s">
        <v>916</v>
      </c>
      <c r="C1075" s="63"/>
      <c r="D1075" s="63"/>
      <c r="E1075" s="64"/>
      <c r="F1075" s="66"/>
      <c r="G1075" s="100" t="s">
        <v>13080</v>
      </c>
      <c r="H1075" s="63"/>
      <c r="I1075" s="67"/>
      <c r="J1075" s="68"/>
      <c r="K1075" s="68"/>
      <c r="L1075" s="67" t="s">
        <v>17238</v>
      </c>
      <c r="M1075" s="71"/>
      <c r="N1075" s="72">
        <v>1215.3492431640625</v>
      </c>
      <c r="O1075" s="72">
        <v>7156.03662109375</v>
      </c>
      <c r="P1075" s="73"/>
      <c r="Q1075" s="74"/>
      <c r="R1075" s="74"/>
      <c r="S1075" s="84"/>
      <c r="T1075" s="84"/>
      <c r="U1075" s="84"/>
      <c r="V1075" s="84"/>
      <c r="W1075" s="50"/>
      <c r="X1075" s="50"/>
      <c r="Y1075" s="50"/>
      <c r="Z1075" s="50"/>
      <c r="AA1075" s="49"/>
      <c r="AB1075" s="69">
        <v>1075</v>
      </c>
      <c r="AC107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75" s="70"/>
      <c r="AE1075" s="76">
        <v>3472</v>
      </c>
      <c r="AF1075" s="76">
        <v>25</v>
      </c>
      <c r="AG1075" s="76">
        <v>29924</v>
      </c>
      <c r="AH1075" s="76">
        <v>15315</v>
      </c>
      <c r="AI1075" s="76"/>
      <c r="AJ1075" s="76" t="s">
        <v>9463</v>
      </c>
      <c r="AK1075" s="76"/>
      <c r="AL1075" s="76"/>
      <c r="AM1075" s="76"/>
      <c r="AN1075" s="78">
        <v>44297.58797453704</v>
      </c>
      <c r="AO1075" s="76" t="s">
        <v>14075</v>
      </c>
      <c r="AP1075" s="82" t="s">
        <v>15148</v>
      </c>
      <c r="AQ1075" s="76" t="s">
        <v>66</v>
      </c>
      <c r="AR1075" s="2"/>
      <c r="AS1075" s="3"/>
      <c r="AT1075" s="3"/>
      <c r="AU1075" s="3"/>
      <c r="AV1075" s="3"/>
    </row>
    <row r="1076" spans="1:48" ht="41.45" customHeight="1" x14ac:dyDescent="0.25">
      <c r="A1076" s="62" t="s">
        <v>917</v>
      </c>
      <c r="C1076" s="63"/>
      <c r="D1076" s="63"/>
      <c r="E1076" s="64"/>
      <c r="F1076" s="66"/>
      <c r="G1076" s="100" t="s">
        <v>13081</v>
      </c>
      <c r="H1076" s="63"/>
      <c r="I1076" s="67"/>
      <c r="J1076" s="68"/>
      <c r="K1076" s="68"/>
      <c r="L1076" s="67" t="s">
        <v>17239</v>
      </c>
      <c r="M1076" s="71"/>
      <c r="N1076" s="72">
        <v>145.79559326171875</v>
      </c>
      <c r="O1076" s="72">
        <v>4968.265625</v>
      </c>
      <c r="P1076" s="73"/>
      <c r="Q1076" s="74"/>
      <c r="R1076" s="74"/>
      <c r="S1076" s="84"/>
      <c r="T1076" s="84"/>
      <c r="U1076" s="84"/>
      <c r="V1076" s="84"/>
      <c r="W1076" s="50"/>
      <c r="X1076" s="50"/>
      <c r="Y1076" s="50"/>
      <c r="Z1076" s="50"/>
      <c r="AA1076" s="49"/>
      <c r="AB1076" s="69">
        <v>1076</v>
      </c>
      <c r="AC107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76" s="70"/>
      <c r="AE1076" s="76">
        <v>2567</v>
      </c>
      <c r="AF1076" s="76">
        <v>177</v>
      </c>
      <c r="AG1076" s="76">
        <v>13060</v>
      </c>
      <c r="AH1076" s="76">
        <v>3018</v>
      </c>
      <c r="AI1076" s="76"/>
      <c r="AJ1076" s="76" t="s">
        <v>9464</v>
      </c>
      <c r="AK1076" s="76" t="s">
        <v>10886</v>
      </c>
      <c r="AL1076" s="76"/>
      <c r="AM1076" s="76"/>
      <c r="AN1076" s="78">
        <v>44270.487627314818</v>
      </c>
      <c r="AO1076" s="76" t="s">
        <v>14075</v>
      </c>
      <c r="AP1076" s="82" t="s">
        <v>15149</v>
      </c>
      <c r="AQ1076" s="76" t="s">
        <v>66</v>
      </c>
      <c r="AR1076" s="2"/>
      <c r="AS1076" s="3"/>
      <c r="AT1076" s="3"/>
      <c r="AU1076" s="3"/>
      <c r="AV1076" s="3"/>
    </row>
    <row r="1077" spans="1:48" ht="41.45" customHeight="1" x14ac:dyDescent="0.25">
      <c r="A1077" s="62" t="s">
        <v>919</v>
      </c>
      <c r="C1077" s="63"/>
      <c r="D1077" s="63"/>
      <c r="E1077" s="64"/>
      <c r="F1077" s="66"/>
      <c r="G1077" s="100" t="s">
        <v>13082</v>
      </c>
      <c r="H1077" s="63"/>
      <c r="I1077" s="67"/>
      <c r="J1077" s="68"/>
      <c r="K1077" s="68"/>
      <c r="L1077" s="67" t="s">
        <v>17240</v>
      </c>
      <c r="M1077" s="71"/>
      <c r="N1077" s="72">
        <v>701.3619384765625</v>
      </c>
      <c r="O1077" s="72">
        <v>3069.769287109375</v>
      </c>
      <c r="P1077" s="73"/>
      <c r="Q1077" s="74"/>
      <c r="R1077" s="74"/>
      <c r="S1077" s="84"/>
      <c r="T1077" s="84"/>
      <c r="U1077" s="84"/>
      <c r="V1077" s="84"/>
      <c r="W1077" s="50"/>
      <c r="X1077" s="50"/>
      <c r="Y1077" s="50"/>
      <c r="Z1077" s="50"/>
      <c r="AA1077" s="49"/>
      <c r="AB1077" s="69">
        <v>1077</v>
      </c>
      <c r="AC107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77" s="70"/>
      <c r="AE1077" s="76">
        <v>1013</v>
      </c>
      <c r="AF1077" s="76">
        <v>94</v>
      </c>
      <c r="AG1077" s="76">
        <v>3605</v>
      </c>
      <c r="AH1077" s="76">
        <v>1758</v>
      </c>
      <c r="AI1077" s="76"/>
      <c r="AJ1077" s="76"/>
      <c r="AK1077" s="76"/>
      <c r="AL1077" s="76"/>
      <c r="AM1077" s="76"/>
      <c r="AN1077" s="78">
        <v>44335.555613425924</v>
      </c>
      <c r="AO1077" s="76" t="s">
        <v>14075</v>
      </c>
      <c r="AP1077" s="82" t="s">
        <v>15150</v>
      </c>
      <c r="AQ1077" s="76" t="s">
        <v>66</v>
      </c>
      <c r="AR1077" s="2"/>
      <c r="AS1077" s="3"/>
      <c r="AT1077" s="3"/>
      <c r="AU1077" s="3"/>
      <c r="AV1077" s="3"/>
    </row>
    <row r="1078" spans="1:48" ht="41.45" customHeight="1" x14ac:dyDescent="0.25">
      <c r="A1078" s="62" t="s">
        <v>920</v>
      </c>
      <c r="C1078" s="63"/>
      <c r="D1078" s="63"/>
      <c r="E1078" s="64"/>
      <c r="F1078" s="66"/>
      <c r="G1078" s="100" t="s">
        <v>13083</v>
      </c>
      <c r="H1078" s="63"/>
      <c r="I1078" s="67"/>
      <c r="J1078" s="68"/>
      <c r="K1078" s="68"/>
      <c r="L1078" s="67" t="s">
        <v>17241</v>
      </c>
      <c r="M1078" s="71"/>
      <c r="N1078" s="72">
        <v>9196.5556640625</v>
      </c>
      <c r="O1078" s="72">
        <v>2492.96337890625</v>
      </c>
      <c r="P1078" s="73"/>
      <c r="Q1078" s="74"/>
      <c r="R1078" s="74"/>
      <c r="S1078" s="84"/>
      <c r="T1078" s="84"/>
      <c r="U1078" s="84"/>
      <c r="V1078" s="84"/>
      <c r="W1078" s="50"/>
      <c r="X1078" s="50"/>
      <c r="Y1078" s="50"/>
      <c r="Z1078" s="50"/>
      <c r="AA1078" s="49"/>
      <c r="AB1078" s="69">
        <v>1078</v>
      </c>
      <c r="AC107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78" s="70"/>
      <c r="AE1078" s="76">
        <v>190</v>
      </c>
      <c r="AF1078" s="76">
        <v>181</v>
      </c>
      <c r="AG1078" s="76">
        <v>12488</v>
      </c>
      <c r="AH1078" s="76">
        <v>18770</v>
      </c>
      <c r="AI1078" s="76"/>
      <c r="AJ1078" s="76" t="s">
        <v>9465</v>
      </c>
      <c r="AK1078" s="76"/>
      <c r="AL1078" s="76"/>
      <c r="AM1078" s="76"/>
      <c r="AN1078" s="78">
        <v>43400.200277777774</v>
      </c>
      <c r="AO1078" s="76" t="s">
        <v>14075</v>
      </c>
      <c r="AP1078" s="82" t="s">
        <v>15151</v>
      </c>
      <c r="AQ1078" s="76" t="s">
        <v>66</v>
      </c>
      <c r="AR1078" s="2"/>
      <c r="AS1078" s="3"/>
      <c r="AT1078" s="3"/>
      <c r="AU1078" s="3"/>
      <c r="AV1078" s="3"/>
    </row>
    <row r="1079" spans="1:48" ht="41.45" customHeight="1" x14ac:dyDescent="0.25">
      <c r="A1079" s="62" t="s">
        <v>921</v>
      </c>
      <c r="C1079" s="63"/>
      <c r="D1079" s="63"/>
      <c r="E1079" s="64"/>
      <c r="F1079" s="66"/>
      <c r="G1079" s="100" t="s">
        <v>13084</v>
      </c>
      <c r="H1079" s="63"/>
      <c r="I1079" s="67"/>
      <c r="J1079" s="68"/>
      <c r="K1079" s="68"/>
      <c r="L1079" s="67" t="s">
        <v>17242</v>
      </c>
      <c r="M1079" s="71"/>
      <c r="N1079" s="72">
        <v>3465.036865234375</v>
      </c>
      <c r="O1079" s="72">
        <v>7362.669921875</v>
      </c>
      <c r="P1079" s="73"/>
      <c r="Q1079" s="74"/>
      <c r="R1079" s="74"/>
      <c r="S1079" s="84"/>
      <c r="T1079" s="84"/>
      <c r="U1079" s="84"/>
      <c r="V1079" s="84"/>
      <c r="W1079" s="50"/>
      <c r="X1079" s="50"/>
      <c r="Y1079" s="50"/>
      <c r="Z1079" s="50"/>
      <c r="AA1079" s="49"/>
      <c r="AB1079" s="69">
        <v>1079</v>
      </c>
      <c r="AC107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79" s="70"/>
      <c r="AE1079" s="76">
        <v>3341</v>
      </c>
      <c r="AF1079" s="76">
        <v>45</v>
      </c>
      <c r="AG1079" s="76">
        <v>24743</v>
      </c>
      <c r="AH1079" s="76">
        <v>2399</v>
      </c>
      <c r="AI1079" s="76"/>
      <c r="AJ1079" s="76" t="s">
        <v>9466</v>
      </c>
      <c r="AK1079" s="76"/>
      <c r="AL1079" s="82" t="s">
        <v>11702</v>
      </c>
      <c r="AM1079" s="76"/>
      <c r="AN1079" s="78">
        <v>44399.129976851851</v>
      </c>
      <c r="AO1079" s="76" t="s">
        <v>14075</v>
      </c>
      <c r="AP1079" s="82" t="s">
        <v>15152</v>
      </c>
      <c r="AQ1079" s="76" t="s">
        <v>66</v>
      </c>
      <c r="AR1079" s="2"/>
      <c r="AS1079" s="3"/>
      <c r="AT1079" s="3"/>
      <c r="AU1079" s="3"/>
      <c r="AV1079" s="3"/>
    </row>
    <row r="1080" spans="1:48" ht="41.45" customHeight="1" x14ac:dyDescent="0.25">
      <c r="A1080" s="62" t="s">
        <v>922</v>
      </c>
      <c r="C1080" s="63"/>
      <c r="D1080" s="63"/>
      <c r="E1080" s="64"/>
      <c r="F1080" s="66"/>
      <c r="G1080" s="100" t="s">
        <v>13085</v>
      </c>
      <c r="H1080" s="63"/>
      <c r="I1080" s="67"/>
      <c r="J1080" s="68"/>
      <c r="K1080" s="68"/>
      <c r="L1080" s="67" t="s">
        <v>17243</v>
      </c>
      <c r="M1080" s="71"/>
      <c r="N1080" s="72">
        <v>4793.86328125</v>
      </c>
      <c r="O1080" s="72">
        <v>1562.37353515625</v>
      </c>
      <c r="P1080" s="73"/>
      <c r="Q1080" s="74"/>
      <c r="R1080" s="74"/>
      <c r="S1080" s="84"/>
      <c r="T1080" s="84"/>
      <c r="U1080" s="84"/>
      <c r="V1080" s="84"/>
      <c r="W1080" s="50"/>
      <c r="X1080" s="50"/>
      <c r="Y1080" s="50"/>
      <c r="Z1080" s="50"/>
      <c r="AA1080" s="49"/>
      <c r="AB1080" s="69">
        <v>1080</v>
      </c>
      <c r="AC108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80" s="70"/>
      <c r="AE1080" s="76">
        <v>4147</v>
      </c>
      <c r="AF1080" s="76">
        <v>101</v>
      </c>
      <c r="AG1080" s="76">
        <v>68678</v>
      </c>
      <c r="AH1080" s="76">
        <v>17418</v>
      </c>
      <c r="AI1080" s="76"/>
      <c r="AJ1080" s="76" t="s">
        <v>9467</v>
      </c>
      <c r="AK1080" s="76" t="s">
        <v>10782</v>
      </c>
      <c r="AL1080" s="76"/>
      <c r="AM1080" s="76"/>
      <c r="AN1080" s="78">
        <v>44414.346134259256</v>
      </c>
      <c r="AO1080" s="76" t="s">
        <v>14075</v>
      </c>
      <c r="AP1080" s="82" t="s">
        <v>15153</v>
      </c>
      <c r="AQ1080" s="76" t="s">
        <v>66</v>
      </c>
      <c r="AR1080" s="2"/>
      <c r="AS1080" s="3"/>
      <c r="AT1080" s="3"/>
      <c r="AU1080" s="3"/>
      <c r="AV1080" s="3"/>
    </row>
    <row r="1081" spans="1:48" ht="41.45" customHeight="1" x14ac:dyDescent="0.25">
      <c r="A1081" s="62" t="s">
        <v>923</v>
      </c>
      <c r="C1081" s="63"/>
      <c r="D1081" s="63"/>
      <c r="E1081" s="64"/>
      <c r="F1081" s="66"/>
      <c r="G1081" s="100" t="s">
        <v>13086</v>
      </c>
      <c r="H1081" s="63"/>
      <c r="I1081" s="67"/>
      <c r="J1081" s="68"/>
      <c r="K1081" s="68"/>
      <c r="L1081" s="67" t="s">
        <v>17244</v>
      </c>
      <c r="M1081" s="71"/>
      <c r="N1081" s="72">
        <v>9705.0458984375</v>
      </c>
      <c r="O1081" s="72">
        <v>5892.3037109375</v>
      </c>
      <c r="P1081" s="73"/>
      <c r="Q1081" s="74"/>
      <c r="R1081" s="74"/>
      <c r="S1081" s="84"/>
      <c r="T1081" s="84"/>
      <c r="U1081" s="84"/>
      <c r="V1081" s="84"/>
      <c r="W1081" s="50"/>
      <c r="X1081" s="50"/>
      <c r="Y1081" s="50"/>
      <c r="Z1081" s="50"/>
      <c r="AA1081" s="49"/>
      <c r="AB1081" s="69">
        <v>1081</v>
      </c>
      <c r="AC108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81" s="70"/>
      <c r="AE1081" s="76">
        <v>361</v>
      </c>
      <c r="AF1081" s="76">
        <v>414</v>
      </c>
      <c r="AG1081" s="76">
        <v>12480</v>
      </c>
      <c r="AH1081" s="76">
        <v>12354</v>
      </c>
      <c r="AI1081" s="76"/>
      <c r="AJ1081" s="76" t="s">
        <v>9468</v>
      </c>
      <c r="AK1081" s="76" t="s">
        <v>10887</v>
      </c>
      <c r="AL1081" s="76"/>
      <c r="AM1081" s="76"/>
      <c r="AN1081" s="78">
        <v>43320.525208333333</v>
      </c>
      <c r="AO1081" s="76" t="s">
        <v>14075</v>
      </c>
      <c r="AP1081" s="82" t="s">
        <v>15154</v>
      </c>
      <c r="AQ1081" s="76" t="s">
        <v>66</v>
      </c>
      <c r="AR1081" s="2"/>
      <c r="AS1081" s="3"/>
      <c r="AT1081" s="3"/>
      <c r="AU1081" s="3"/>
      <c r="AV1081" s="3"/>
    </row>
    <row r="1082" spans="1:48" ht="41.45" customHeight="1" x14ac:dyDescent="0.25">
      <c r="A1082" s="62" t="s">
        <v>924</v>
      </c>
      <c r="C1082" s="63"/>
      <c r="D1082" s="63"/>
      <c r="E1082" s="64"/>
      <c r="F1082" s="66"/>
      <c r="G1082" s="100" t="s">
        <v>13087</v>
      </c>
      <c r="H1082" s="63"/>
      <c r="I1082" s="67"/>
      <c r="J1082" s="68"/>
      <c r="K1082" s="68"/>
      <c r="L1082" s="67" t="s">
        <v>17245</v>
      </c>
      <c r="M1082" s="71"/>
      <c r="N1082" s="72">
        <v>6212.4345703125</v>
      </c>
      <c r="O1082" s="72">
        <v>9744.5517578125</v>
      </c>
      <c r="P1082" s="73"/>
      <c r="Q1082" s="74"/>
      <c r="R1082" s="74"/>
      <c r="S1082" s="84"/>
      <c r="T1082" s="84"/>
      <c r="U1082" s="84"/>
      <c r="V1082" s="84"/>
      <c r="W1082" s="50"/>
      <c r="X1082" s="50"/>
      <c r="Y1082" s="50"/>
      <c r="Z1082" s="50"/>
      <c r="AA1082" s="49"/>
      <c r="AB1082" s="69">
        <v>1082</v>
      </c>
      <c r="AC108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82" s="70"/>
      <c r="AE1082" s="76">
        <v>9</v>
      </c>
      <c r="AF1082" s="76">
        <v>1</v>
      </c>
      <c r="AG1082" s="76">
        <v>3</v>
      </c>
      <c r="AH1082" s="76">
        <v>1</v>
      </c>
      <c r="AI1082" s="76"/>
      <c r="AJ1082" s="76" t="s">
        <v>9469</v>
      </c>
      <c r="AK1082" s="76" t="s">
        <v>10888</v>
      </c>
      <c r="AL1082" s="76"/>
      <c r="AM1082" s="76"/>
      <c r="AN1082" s="78">
        <v>44524.47729166667</v>
      </c>
      <c r="AO1082" s="76" t="s">
        <v>14075</v>
      </c>
      <c r="AP1082" s="82" t="s">
        <v>15155</v>
      </c>
      <c r="AQ1082" s="76" t="s">
        <v>66</v>
      </c>
      <c r="AR1082" s="2"/>
      <c r="AS1082" s="3"/>
      <c r="AT1082" s="3"/>
      <c r="AU1082" s="3"/>
      <c r="AV1082" s="3"/>
    </row>
    <row r="1083" spans="1:48" ht="41.45" customHeight="1" x14ac:dyDescent="0.25">
      <c r="A1083" s="62" t="s">
        <v>925</v>
      </c>
      <c r="C1083" s="63"/>
      <c r="D1083" s="63"/>
      <c r="E1083" s="64"/>
      <c r="F1083" s="66"/>
      <c r="G1083" s="100" t="s">
        <v>13088</v>
      </c>
      <c r="H1083" s="63"/>
      <c r="I1083" s="67"/>
      <c r="J1083" s="68"/>
      <c r="K1083" s="68"/>
      <c r="L1083" s="67" t="s">
        <v>17246</v>
      </c>
      <c r="M1083" s="71"/>
      <c r="N1083" s="72">
        <v>7049.111328125</v>
      </c>
      <c r="O1083" s="72">
        <v>7336.63720703125</v>
      </c>
      <c r="P1083" s="73"/>
      <c r="Q1083" s="74"/>
      <c r="R1083" s="74"/>
      <c r="S1083" s="84"/>
      <c r="T1083" s="84"/>
      <c r="U1083" s="84"/>
      <c r="V1083" s="84"/>
      <c r="W1083" s="50"/>
      <c r="X1083" s="50"/>
      <c r="Y1083" s="50"/>
      <c r="Z1083" s="50"/>
      <c r="AA1083" s="49"/>
      <c r="AB1083" s="69">
        <v>1083</v>
      </c>
      <c r="AC108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83" s="70"/>
      <c r="AE1083" s="76">
        <v>155</v>
      </c>
      <c r="AF1083" s="76">
        <v>8327</v>
      </c>
      <c r="AG1083" s="76">
        <v>99554</v>
      </c>
      <c r="AH1083" s="76">
        <v>1448</v>
      </c>
      <c r="AI1083" s="76"/>
      <c r="AJ1083" s="76" t="s">
        <v>9470</v>
      </c>
      <c r="AK1083" s="76" t="s">
        <v>10356</v>
      </c>
      <c r="AL1083" s="82" t="s">
        <v>11703</v>
      </c>
      <c r="AM1083" s="76"/>
      <c r="AN1083" s="78">
        <v>42570.539247685185</v>
      </c>
      <c r="AO1083" s="76" t="s">
        <v>14075</v>
      </c>
      <c r="AP1083" s="82" t="s">
        <v>15156</v>
      </c>
      <c r="AQ1083" s="76" t="s">
        <v>66</v>
      </c>
      <c r="AR1083" s="2"/>
      <c r="AS1083" s="3"/>
      <c r="AT1083" s="3"/>
      <c r="AU1083" s="3"/>
      <c r="AV1083" s="3"/>
    </row>
    <row r="1084" spans="1:48" ht="41.45" customHeight="1" x14ac:dyDescent="0.25">
      <c r="A1084" s="62" t="s">
        <v>926</v>
      </c>
      <c r="C1084" s="63"/>
      <c r="D1084" s="63"/>
      <c r="E1084" s="64"/>
      <c r="F1084" s="66"/>
      <c r="G1084" s="100" t="s">
        <v>13089</v>
      </c>
      <c r="H1084" s="63"/>
      <c r="I1084" s="67"/>
      <c r="J1084" s="68"/>
      <c r="K1084" s="68"/>
      <c r="L1084" s="67" t="s">
        <v>17247</v>
      </c>
      <c r="M1084" s="71"/>
      <c r="N1084" s="72">
        <v>2871.989990234375</v>
      </c>
      <c r="O1084" s="72">
        <v>5195.58056640625</v>
      </c>
      <c r="P1084" s="73"/>
      <c r="Q1084" s="74"/>
      <c r="R1084" s="74"/>
      <c r="S1084" s="84"/>
      <c r="T1084" s="84"/>
      <c r="U1084" s="84"/>
      <c r="V1084" s="84"/>
      <c r="W1084" s="50"/>
      <c r="X1084" s="50"/>
      <c r="Y1084" s="50"/>
      <c r="Z1084" s="50"/>
      <c r="AA1084" s="49"/>
      <c r="AB1084" s="69">
        <v>1084</v>
      </c>
      <c r="AC108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84" s="70"/>
      <c r="AE1084" s="76">
        <v>5001</v>
      </c>
      <c r="AF1084" s="76">
        <v>152</v>
      </c>
      <c r="AG1084" s="76">
        <v>63206</v>
      </c>
      <c r="AH1084" s="76">
        <v>31743</v>
      </c>
      <c r="AI1084" s="76"/>
      <c r="AJ1084" s="76" t="s">
        <v>9471</v>
      </c>
      <c r="AK1084" s="76" t="s">
        <v>10808</v>
      </c>
      <c r="AL1084" s="76"/>
      <c r="AM1084" s="76"/>
      <c r="AN1084" s="78">
        <v>43199.900555555556</v>
      </c>
      <c r="AO1084" s="76" t="s">
        <v>14075</v>
      </c>
      <c r="AP1084" s="82" t="s">
        <v>15157</v>
      </c>
      <c r="AQ1084" s="76" t="s">
        <v>66</v>
      </c>
      <c r="AR1084" s="2"/>
      <c r="AS1084" s="3"/>
      <c r="AT1084" s="3"/>
      <c r="AU1084" s="3"/>
      <c r="AV1084" s="3"/>
    </row>
    <row r="1085" spans="1:48" ht="41.45" customHeight="1" x14ac:dyDescent="0.25">
      <c r="A1085" s="62" t="s">
        <v>927</v>
      </c>
      <c r="C1085" s="63"/>
      <c r="D1085" s="63"/>
      <c r="E1085" s="64"/>
      <c r="F1085" s="66"/>
      <c r="G1085" s="100" t="s">
        <v>13090</v>
      </c>
      <c r="H1085" s="63"/>
      <c r="I1085" s="67"/>
      <c r="J1085" s="68"/>
      <c r="K1085" s="68"/>
      <c r="L1085" s="67" t="s">
        <v>17248</v>
      </c>
      <c r="M1085" s="71"/>
      <c r="N1085" s="72">
        <v>4927.79931640625</v>
      </c>
      <c r="O1085" s="72">
        <v>3487.71533203125</v>
      </c>
      <c r="P1085" s="73"/>
      <c r="Q1085" s="74"/>
      <c r="R1085" s="74"/>
      <c r="S1085" s="84"/>
      <c r="T1085" s="84"/>
      <c r="U1085" s="84"/>
      <c r="V1085" s="84"/>
      <c r="W1085" s="50"/>
      <c r="X1085" s="50"/>
      <c r="Y1085" s="50"/>
      <c r="Z1085" s="50"/>
      <c r="AA1085" s="49"/>
      <c r="AB1085" s="69">
        <v>1085</v>
      </c>
      <c r="AC108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85" s="70"/>
      <c r="AE1085" s="76">
        <v>574</v>
      </c>
      <c r="AF1085" s="76">
        <v>337</v>
      </c>
      <c r="AG1085" s="76">
        <v>13190</v>
      </c>
      <c r="AH1085" s="76">
        <v>5132</v>
      </c>
      <c r="AI1085" s="76"/>
      <c r="AJ1085" s="76" t="s">
        <v>9472</v>
      </c>
      <c r="AK1085" s="76" t="s">
        <v>10889</v>
      </c>
      <c r="AL1085" s="82" t="s">
        <v>11704</v>
      </c>
      <c r="AM1085" s="76"/>
      <c r="AN1085" s="78">
        <v>39938.662152777775</v>
      </c>
      <c r="AO1085" s="76" t="s">
        <v>14075</v>
      </c>
      <c r="AP1085" s="82" t="s">
        <v>15158</v>
      </c>
      <c r="AQ1085" s="76" t="s">
        <v>66</v>
      </c>
      <c r="AR1085" s="2"/>
      <c r="AS1085" s="3"/>
      <c r="AT1085" s="3"/>
      <c r="AU1085" s="3"/>
      <c r="AV1085" s="3"/>
    </row>
    <row r="1086" spans="1:48" ht="41.45" customHeight="1" x14ac:dyDescent="0.25">
      <c r="A1086" s="62" t="s">
        <v>1989</v>
      </c>
      <c r="C1086" s="63"/>
      <c r="D1086" s="63"/>
      <c r="E1086" s="64"/>
      <c r="F1086" s="66"/>
      <c r="G1086" s="100" t="s">
        <v>13091</v>
      </c>
      <c r="H1086" s="63"/>
      <c r="I1086" s="67"/>
      <c r="J1086" s="68"/>
      <c r="K1086" s="68"/>
      <c r="L1086" s="67" t="s">
        <v>17249</v>
      </c>
      <c r="M1086" s="71"/>
      <c r="N1086" s="72">
        <v>8042.79638671875</v>
      </c>
      <c r="O1086" s="72">
        <v>4806.7021484375</v>
      </c>
      <c r="P1086" s="73"/>
      <c r="Q1086" s="74"/>
      <c r="R1086" s="74"/>
      <c r="S1086" s="84"/>
      <c r="T1086" s="84"/>
      <c r="U1086" s="84"/>
      <c r="V1086" s="84"/>
      <c r="W1086" s="50"/>
      <c r="X1086" s="50"/>
      <c r="Y1086" s="50"/>
      <c r="Z1086" s="50"/>
      <c r="AA1086" s="49"/>
      <c r="AB1086" s="69">
        <v>1086</v>
      </c>
      <c r="AC108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86" s="70"/>
      <c r="AE1086" s="76">
        <v>1006</v>
      </c>
      <c r="AF1086" s="76">
        <v>229</v>
      </c>
      <c r="AG1086" s="76">
        <v>3762</v>
      </c>
      <c r="AH1086" s="76">
        <v>4011</v>
      </c>
      <c r="AI1086" s="76"/>
      <c r="AJ1086" s="76"/>
      <c r="AK1086" s="76" t="s">
        <v>10890</v>
      </c>
      <c r="AL1086" s="76"/>
      <c r="AM1086" s="76"/>
      <c r="AN1086" s="78">
        <v>41065.778078703705</v>
      </c>
      <c r="AO1086" s="76" t="s">
        <v>14075</v>
      </c>
      <c r="AP1086" s="82" t="s">
        <v>15159</v>
      </c>
      <c r="AQ1086" s="76" t="s">
        <v>65</v>
      </c>
      <c r="AR1086" s="2"/>
      <c r="AS1086" s="3"/>
      <c r="AT1086" s="3"/>
      <c r="AU1086" s="3"/>
      <c r="AV1086" s="3"/>
    </row>
    <row r="1087" spans="1:48" ht="41.45" customHeight="1" x14ac:dyDescent="0.25">
      <c r="A1087" s="62" t="s">
        <v>1990</v>
      </c>
      <c r="C1087" s="63"/>
      <c r="D1087" s="63"/>
      <c r="E1087" s="64"/>
      <c r="F1087" s="66"/>
      <c r="G1087" s="100" t="s">
        <v>13092</v>
      </c>
      <c r="H1087" s="63"/>
      <c r="I1087" s="67"/>
      <c r="J1087" s="68"/>
      <c r="K1087" s="68"/>
      <c r="L1087" s="67" t="s">
        <v>17250</v>
      </c>
      <c r="M1087" s="71"/>
      <c r="N1087" s="72">
        <v>5970.0341796875</v>
      </c>
      <c r="O1087" s="72">
        <v>6291.12646484375</v>
      </c>
      <c r="P1087" s="73"/>
      <c r="Q1087" s="74"/>
      <c r="R1087" s="74"/>
      <c r="S1087" s="84"/>
      <c r="T1087" s="84"/>
      <c r="U1087" s="84"/>
      <c r="V1087" s="84"/>
      <c r="W1087" s="50"/>
      <c r="X1087" s="50"/>
      <c r="Y1087" s="50"/>
      <c r="Z1087" s="50"/>
      <c r="AA1087" s="49"/>
      <c r="AB1087" s="69">
        <v>1087</v>
      </c>
      <c r="AC108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87" s="70"/>
      <c r="AE1087" s="76">
        <v>1148</v>
      </c>
      <c r="AF1087" s="76">
        <v>251</v>
      </c>
      <c r="AG1087" s="76">
        <v>6746</v>
      </c>
      <c r="AH1087" s="76">
        <v>16555</v>
      </c>
      <c r="AI1087" s="76"/>
      <c r="AJ1087" s="76" t="s">
        <v>9473</v>
      </c>
      <c r="AK1087" s="76" t="s">
        <v>10889</v>
      </c>
      <c r="AL1087" s="76"/>
      <c r="AM1087" s="76"/>
      <c r="AN1087" s="78">
        <v>40901.874791666669</v>
      </c>
      <c r="AO1087" s="76" t="s">
        <v>14075</v>
      </c>
      <c r="AP1087" s="82" t="s">
        <v>15160</v>
      </c>
      <c r="AQ1087" s="76" t="s">
        <v>65</v>
      </c>
      <c r="AR1087" s="2"/>
      <c r="AS1087" s="3"/>
      <c r="AT1087" s="3"/>
      <c r="AU1087" s="3"/>
      <c r="AV1087" s="3"/>
    </row>
    <row r="1088" spans="1:48" ht="41.45" customHeight="1" x14ac:dyDescent="0.25">
      <c r="A1088" s="62" t="s">
        <v>1991</v>
      </c>
      <c r="C1088" s="63"/>
      <c r="D1088" s="63"/>
      <c r="E1088" s="64"/>
      <c r="F1088" s="66"/>
      <c r="G1088" s="100" t="s">
        <v>13093</v>
      </c>
      <c r="H1088" s="63"/>
      <c r="I1088" s="67"/>
      <c r="J1088" s="68"/>
      <c r="K1088" s="68"/>
      <c r="L1088" s="67" t="s">
        <v>17251</v>
      </c>
      <c r="M1088" s="71"/>
      <c r="N1088" s="72">
        <v>1182.89404296875</v>
      </c>
      <c r="O1088" s="72">
        <v>2554.367919921875</v>
      </c>
      <c r="P1088" s="73"/>
      <c r="Q1088" s="74"/>
      <c r="R1088" s="74"/>
      <c r="S1088" s="84"/>
      <c r="T1088" s="84"/>
      <c r="U1088" s="84"/>
      <c r="V1088" s="84"/>
      <c r="W1088" s="50"/>
      <c r="X1088" s="50"/>
      <c r="Y1088" s="50"/>
      <c r="Z1088" s="50"/>
      <c r="AA1088" s="49"/>
      <c r="AB1088" s="69">
        <v>1088</v>
      </c>
      <c r="AC108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88" s="70"/>
      <c r="AE1088" s="76">
        <v>0</v>
      </c>
      <c r="AF1088" s="76">
        <v>347426</v>
      </c>
      <c r="AG1088" s="76">
        <v>291</v>
      </c>
      <c r="AH1088" s="76">
        <v>0</v>
      </c>
      <c r="AI1088" s="76"/>
      <c r="AJ1088" s="76" t="s">
        <v>9474</v>
      </c>
      <c r="AK1088" s="76"/>
      <c r="AL1088" s="76"/>
      <c r="AM1088" s="76"/>
      <c r="AN1088" s="78">
        <v>43876.49114583333</v>
      </c>
      <c r="AO1088" s="76" t="s">
        <v>14075</v>
      </c>
      <c r="AP1088" s="82" t="s">
        <v>15161</v>
      </c>
      <c r="AQ1088" s="76" t="s">
        <v>65</v>
      </c>
      <c r="AR1088" s="2"/>
      <c r="AS1088" s="3"/>
      <c r="AT1088" s="3"/>
      <c r="AU1088" s="3"/>
      <c r="AV1088" s="3"/>
    </row>
    <row r="1089" spans="1:48" ht="41.45" customHeight="1" x14ac:dyDescent="0.25">
      <c r="A1089" s="62" t="s">
        <v>1992</v>
      </c>
      <c r="C1089" s="63"/>
      <c r="D1089" s="63"/>
      <c r="E1089" s="64"/>
      <c r="F1089" s="66"/>
      <c r="G1089" s="100" t="s">
        <v>13094</v>
      </c>
      <c r="H1089" s="63"/>
      <c r="I1089" s="67"/>
      <c r="J1089" s="68"/>
      <c r="K1089" s="68"/>
      <c r="L1089" s="67" t="s">
        <v>17252</v>
      </c>
      <c r="M1089" s="71"/>
      <c r="N1089" s="72">
        <v>4841.77099609375</v>
      </c>
      <c r="O1089" s="72">
        <v>210.77009582519531</v>
      </c>
      <c r="P1089" s="73"/>
      <c r="Q1089" s="74"/>
      <c r="R1089" s="74"/>
      <c r="S1089" s="84"/>
      <c r="T1089" s="84"/>
      <c r="U1089" s="84"/>
      <c r="V1089" s="84"/>
      <c r="W1089" s="50"/>
      <c r="X1089" s="50"/>
      <c r="Y1089" s="50"/>
      <c r="Z1089" s="50"/>
      <c r="AA1089" s="49"/>
      <c r="AB1089" s="69">
        <v>1089</v>
      </c>
      <c r="AC108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89" s="70"/>
      <c r="AE1089" s="76">
        <v>383</v>
      </c>
      <c r="AF1089" s="76">
        <v>151</v>
      </c>
      <c r="AG1089" s="76">
        <v>1823</v>
      </c>
      <c r="AH1089" s="76">
        <v>5651</v>
      </c>
      <c r="AI1089" s="76"/>
      <c r="AJ1089" s="76"/>
      <c r="AK1089" s="76" t="s">
        <v>10891</v>
      </c>
      <c r="AL1089" s="76"/>
      <c r="AM1089" s="76"/>
      <c r="AN1089" s="78">
        <v>41859.47314814815</v>
      </c>
      <c r="AO1089" s="76" t="s">
        <v>14075</v>
      </c>
      <c r="AP1089" s="82" t="s">
        <v>15162</v>
      </c>
      <c r="AQ1089" s="76" t="s">
        <v>65</v>
      </c>
      <c r="AR1089" s="2"/>
      <c r="AS1089" s="3"/>
      <c r="AT1089" s="3"/>
      <c r="AU1089" s="3"/>
      <c r="AV1089" s="3"/>
    </row>
    <row r="1090" spans="1:48" ht="41.45" customHeight="1" x14ac:dyDescent="0.25">
      <c r="A1090" s="62" t="s">
        <v>928</v>
      </c>
      <c r="C1090" s="63"/>
      <c r="D1090" s="63"/>
      <c r="E1090" s="64"/>
      <c r="F1090" s="66"/>
      <c r="G1090" s="100" t="s">
        <v>13095</v>
      </c>
      <c r="H1090" s="63"/>
      <c r="I1090" s="67"/>
      <c r="J1090" s="68"/>
      <c r="K1090" s="68"/>
      <c r="L1090" s="67" t="s">
        <v>17253</v>
      </c>
      <c r="M1090" s="71"/>
      <c r="N1090" s="72">
        <v>1052.9197998046875</v>
      </c>
      <c r="O1090" s="72">
        <v>6294.708984375</v>
      </c>
      <c r="P1090" s="73"/>
      <c r="Q1090" s="74"/>
      <c r="R1090" s="74"/>
      <c r="S1090" s="84"/>
      <c r="T1090" s="84"/>
      <c r="U1090" s="84"/>
      <c r="V1090" s="84"/>
      <c r="W1090" s="50"/>
      <c r="X1090" s="50"/>
      <c r="Y1090" s="50"/>
      <c r="Z1090" s="50"/>
      <c r="AA1090" s="49"/>
      <c r="AB1090" s="69">
        <v>1090</v>
      </c>
      <c r="AC109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90" s="70"/>
      <c r="AE1090" s="76">
        <v>4235</v>
      </c>
      <c r="AF1090" s="76">
        <v>37</v>
      </c>
      <c r="AG1090" s="76">
        <v>25238</v>
      </c>
      <c r="AH1090" s="76">
        <v>5761</v>
      </c>
      <c r="AI1090" s="76"/>
      <c r="AJ1090" s="76" t="s">
        <v>9475</v>
      </c>
      <c r="AK1090" s="76" t="s">
        <v>10892</v>
      </c>
      <c r="AL1090" s="76"/>
      <c r="AM1090" s="76"/>
      <c r="AN1090" s="78">
        <v>44460.188819444447</v>
      </c>
      <c r="AO1090" s="76" t="s">
        <v>14075</v>
      </c>
      <c r="AP1090" s="82" t="s">
        <v>15163</v>
      </c>
      <c r="AQ1090" s="76" t="s">
        <v>66</v>
      </c>
      <c r="AR1090" s="2"/>
      <c r="AS1090" s="3"/>
      <c r="AT1090" s="3"/>
      <c r="AU1090" s="3"/>
      <c r="AV1090" s="3"/>
    </row>
    <row r="1091" spans="1:48" ht="41.45" customHeight="1" x14ac:dyDescent="0.25">
      <c r="A1091" s="62" t="s">
        <v>929</v>
      </c>
      <c r="C1091" s="63"/>
      <c r="D1091" s="63"/>
      <c r="E1091" s="64"/>
      <c r="F1091" s="66"/>
      <c r="G1091" s="100" t="s">
        <v>13096</v>
      </c>
      <c r="H1091" s="63"/>
      <c r="I1091" s="67"/>
      <c r="J1091" s="68"/>
      <c r="K1091" s="68"/>
      <c r="L1091" s="67" t="s">
        <v>17254</v>
      </c>
      <c r="M1091" s="71"/>
      <c r="N1091" s="72">
        <v>9712.2998046875</v>
      </c>
      <c r="O1091" s="72">
        <v>7420.234375</v>
      </c>
      <c r="P1091" s="73"/>
      <c r="Q1091" s="74"/>
      <c r="R1091" s="74"/>
      <c r="S1091" s="84"/>
      <c r="T1091" s="84"/>
      <c r="U1091" s="84"/>
      <c r="V1091" s="84"/>
      <c r="W1091" s="50"/>
      <c r="X1091" s="50"/>
      <c r="Y1091" s="50"/>
      <c r="Z1091" s="50"/>
      <c r="AA1091" s="49"/>
      <c r="AB1091" s="69">
        <v>1091</v>
      </c>
      <c r="AC109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91" s="70"/>
      <c r="AE1091" s="76">
        <v>558</v>
      </c>
      <c r="AF1091" s="76">
        <v>1105</v>
      </c>
      <c r="AG1091" s="76">
        <v>3884</v>
      </c>
      <c r="AH1091" s="76">
        <v>7306</v>
      </c>
      <c r="AI1091" s="76"/>
      <c r="AJ1091" s="76" t="s">
        <v>9476</v>
      </c>
      <c r="AK1091" s="76" t="s">
        <v>10363</v>
      </c>
      <c r="AL1091" s="82" t="s">
        <v>11705</v>
      </c>
      <c r="AM1091" s="76"/>
      <c r="AN1091" s="78">
        <v>44109.805196759262</v>
      </c>
      <c r="AO1091" s="76" t="s">
        <v>14075</v>
      </c>
      <c r="AP1091" s="82" t="s">
        <v>15164</v>
      </c>
      <c r="AQ1091" s="76" t="s">
        <v>66</v>
      </c>
      <c r="AR1091" s="2"/>
      <c r="AS1091" s="3"/>
      <c r="AT1091" s="3"/>
      <c r="AU1091" s="3"/>
      <c r="AV1091" s="3"/>
    </row>
    <row r="1092" spans="1:48" ht="41.45" customHeight="1" x14ac:dyDescent="0.25">
      <c r="A1092" s="62" t="s">
        <v>930</v>
      </c>
      <c r="C1092" s="63"/>
      <c r="D1092" s="63"/>
      <c r="E1092" s="64"/>
      <c r="F1092" s="66"/>
      <c r="G1092" s="100" t="s">
        <v>13097</v>
      </c>
      <c r="H1092" s="63"/>
      <c r="I1092" s="67"/>
      <c r="J1092" s="68"/>
      <c r="K1092" s="68"/>
      <c r="L1092" s="67" t="s">
        <v>17255</v>
      </c>
      <c r="M1092" s="71"/>
      <c r="N1092" s="72">
        <v>2311.1640625</v>
      </c>
      <c r="O1092" s="72">
        <v>1450.191162109375</v>
      </c>
      <c r="P1092" s="73"/>
      <c r="Q1092" s="74"/>
      <c r="R1092" s="74"/>
      <c r="S1092" s="84"/>
      <c r="T1092" s="84"/>
      <c r="U1092" s="84"/>
      <c r="V1092" s="84"/>
      <c r="W1092" s="50"/>
      <c r="X1092" s="50"/>
      <c r="Y1092" s="50"/>
      <c r="Z1092" s="50"/>
      <c r="AA1092" s="49"/>
      <c r="AB1092" s="69">
        <v>1092</v>
      </c>
      <c r="AC109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92" s="70"/>
      <c r="AE1092" s="76">
        <v>4</v>
      </c>
      <c r="AF1092" s="76">
        <v>122</v>
      </c>
      <c r="AG1092" s="76">
        <v>21028</v>
      </c>
      <c r="AH1092" s="76">
        <v>0</v>
      </c>
      <c r="AI1092" s="76"/>
      <c r="AJ1092" s="76" t="s">
        <v>9477</v>
      </c>
      <c r="AK1092" s="76"/>
      <c r="AL1092" s="76"/>
      <c r="AM1092" s="76"/>
      <c r="AN1092" s="78">
        <v>42676.746689814812</v>
      </c>
      <c r="AO1092" s="76" t="s">
        <v>14075</v>
      </c>
      <c r="AP1092" s="82" t="s">
        <v>15165</v>
      </c>
      <c r="AQ1092" s="76" t="s">
        <v>66</v>
      </c>
      <c r="AR1092" s="2"/>
      <c r="AS1092" s="3"/>
      <c r="AT1092" s="3"/>
      <c r="AU1092" s="3"/>
      <c r="AV1092" s="3"/>
    </row>
    <row r="1093" spans="1:48" ht="41.45" customHeight="1" x14ac:dyDescent="0.25">
      <c r="A1093" s="62" t="s">
        <v>931</v>
      </c>
      <c r="C1093" s="63"/>
      <c r="D1093" s="63"/>
      <c r="E1093" s="64"/>
      <c r="F1093" s="66"/>
      <c r="G1093" s="100" t="s">
        <v>13098</v>
      </c>
      <c r="H1093" s="63"/>
      <c r="I1093" s="67"/>
      <c r="J1093" s="68"/>
      <c r="K1093" s="68"/>
      <c r="L1093" s="67" t="s">
        <v>17256</v>
      </c>
      <c r="M1093" s="71"/>
      <c r="N1093" s="72">
        <v>3617.42041015625</v>
      </c>
      <c r="O1093" s="72">
        <v>8938.2041015625</v>
      </c>
      <c r="P1093" s="73"/>
      <c r="Q1093" s="74"/>
      <c r="R1093" s="74"/>
      <c r="S1093" s="84"/>
      <c r="T1093" s="84"/>
      <c r="U1093" s="84"/>
      <c r="V1093" s="84"/>
      <c r="W1093" s="50"/>
      <c r="X1093" s="50"/>
      <c r="Y1093" s="50"/>
      <c r="Z1093" s="50"/>
      <c r="AA1093" s="49"/>
      <c r="AB1093" s="69">
        <v>1093</v>
      </c>
      <c r="AC109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93" s="70"/>
      <c r="AE1093" s="76">
        <v>575</v>
      </c>
      <c r="AF1093" s="76">
        <v>140</v>
      </c>
      <c r="AG1093" s="76">
        <v>2332</v>
      </c>
      <c r="AH1093" s="76">
        <v>12476</v>
      </c>
      <c r="AI1093" s="76"/>
      <c r="AJ1093" s="76" t="s">
        <v>9478</v>
      </c>
      <c r="AK1093" s="76"/>
      <c r="AL1093" s="76"/>
      <c r="AM1093" s="76"/>
      <c r="AN1093" s="78">
        <v>44294.641863425924</v>
      </c>
      <c r="AO1093" s="76" t="s">
        <v>14075</v>
      </c>
      <c r="AP1093" s="82" t="s">
        <v>15166</v>
      </c>
      <c r="AQ1093" s="76" t="s">
        <v>66</v>
      </c>
      <c r="AR1093" s="2"/>
      <c r="AS1093" s="3"/>
      <c r="AT1093" s="3"/>
      <c r="AU1093" s="3"/>
      <c r="AV1093" s="3"/>
    </row>
    <row r="1094" spans="1:48" ht="41.45" customHeight="1" x14ac:dyDescent="0.25">
      <c r="A1094" s="62" t="s">
        <v>932</v>
      </c>
      <c r="C1094" s="63"/>
      <c r="D1094" s="63"/>
      <c r="E1094" s="64"/>
      <c r="F1094" s="66"/>
      <c r="G1094" s="100" t="s">
        <v>13099</v>
      </c>
      <c r="H1094" s="63"/>
      <c r="I1094" s="67"/>
      <c r="J1094" s="68"/>
      <c r="K1094" s="68"/>
      <c r="L1094" s="67" t="s">
        <v>17257</v>
      </c>
      <c r="M1094" s="71"/>
      <c r="N1094" s="72">
        <v>7993.3779296875</v>
      </c>
      <c r="O1094" s="72">
        <v>1583.17822265625</v>
      </c>
      <c r="P1094" s="73"/>
      <c r="Q1094" s="74"/>
      <c r="R1094" s="74"/>
      <c r="S1094" s="84"/>
      <c r="T1094" s="84"/>
      <c r="U1094" s="84"/>
      <c r="V1094" s="84"/>
      <c r="W1094" s="50"/>
      <c r="X1094" s="50"/>
      <c r="Y1094" s="50"/>
      <c r="Z1094" s="50"/>
      <c r="AA1094" s="49"/>
      <c r="AB1094" s="69">
        <v>1094</v>
      </c>
      <c r="AC109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94" s="70"/>
      <c r="AE1094" s="76">
        <v>908</v>
      </c>
      <c r="AF1094" s="76">
        <v>44</v>
      </c>
      <c r="AG1094" s="76">
        <v>778</v>
      </c>
      <c r="AH1094" s="76">
        <v>584</v>
      </c>
      <c r="AI1094" s="76"/>
      <c r="AJ1094" s="76" t="s">
        <v>9479</v>
      </c>
      <c r="AK1094" s="76"/>
      <c r="AL1094" s="76"/>
      <c r="AM1094" s="76"/>
      <c r="AN1094" s="78">
        <v>44516.497615740744</v>
      </c>
      <c r="AO1094" s="76" t="s">
        <v>14075</v>
      </c>
      <c r="AP1094" s="82" t="s">
        <v>15167</v>
      </c>
      <c r="AQ1094" s="76" t="s">
        <v>66</v>
      </c>
      <c r="AR1094" s="2"/>
      <c r="AS1094" s="3"/>
      <c r="AT1094" s="3"/>
      <c r="AU1094" s="3"/>
      <c r="AV1094" s="3"/>
    </row>
    <row r="1095" spans="1:48" ht="41.45" customHeight="1" x14ac:dyDescent="0.25">
      <c r="A1095" s="62" t="s">
        <v>933</v>
      </c>
      <c r="C1095" s="63"/>
      <c r="D1095" s="63"/>
      <c r="E1095" s="64"/>
      <c r="F1095" s="66"/>
      <c r="G1095" s="100" t="s">
        <v>13100</v>
      </c>
      <c r="H1095" s="63"/>
      <c r="I1095" s="67"/>
      <c r="J1095" s="68"/>
      <c r="K1095" s="68"/>
      <c r="L1095" s="67" t="s">
        <v>17258</v>
      </c>
      <c r="M1095" s="71"/>
      <c r="N1095" s="72">
        <v>5361.05615234375</v>
      </c>
      <c r="O1095" s="72">
        <v>7327.2578125</v>
      </c>
      <c r="P1095" s="73"/>
      <c r="Q1095" s="74"/>
      <c r="R1095" s="74"/>
      <c r="S1095" s="84"/>
      <c r="T1095" s="84"/>
      <c r="U1095" s="84"/>
      <c r="V1095" s="84"/>
      <c r="W1095" s="50"/>
      <c r="X1095" s="50"/>
      <c r="Y1095" s="50"/>
      <c r="Z1095" s="50"/>
      <c r="AA1095" s="49"/>
      <c r="AB1095" s="69">
        <v>1095</v>
      </c>
      <c r="AC109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95" s="70"/>
      <c r="AE1095" s="76">
        <v>105</v>
      </c>
      <c r="AF1095" s="76">
        <v>10</v>
      </c>
      <c r="AG1095" s="76">
        <v>184</v>
      </c>
      <c r="AH1095" s="76">
        <v>4784</v>
      </c>
      <c r="AI1095" s="76"/>
      <c r="AJ1095" s="76" t="s">
        <v>9480</v>
      </c>
      <c r="AK1095" s="76"/>
      <c r="AL1095" s="76"/>
      <c r="AM1095" s="76"/>
      <c r="AN1095" s="78">
        <v>44388.520335648151</v>
      </c>
      <c r="AO1095" s="76" t="s">
        <v>14075</v>
      </c>
      <c r="AP1095" s="82" t="s">
        <v>15168</v>
      </c>
      <c r="AQ1095" s="76" t="s">
        <v>66</v>
      </c>
      <c r="AR1095" s="2"/>
      <c r="AS1095" s="3"/>
      <c r="AT1095" s="3"/>
      <c r="AU1095" s="3"/>
      <c r="AV1095" s="3"/>
    </row>
    <row r="1096" spans="1:48" ht="41.45" customHeight="1" x14ac:dyDescent="0.25">
      <c r="A1096" s="62" t="s">
        <v>934</v>
      </c>
      <c r="C1096" s="63"/>
      <c r="D1096" s="63"/>
      <c r="E1096" s="64"/>
      <c r="F1096" s="66"/>
      <c r="G1096" s="100" t="s">
        <v>13101</v>
      </c>
      <c r="H1096" s="63"/>
      <c r="I1096" s="67"/>
      <c r="J1096" s="68"/>
      <c r="K1096" s="68"/>
      <c r="L1096" s="67" t="s">
        <v>17259</v>
      </c>
      <c r="M1096" s="71"/>
      <c r="N1096" s="72">
        <v>8859.1171875</v>
      </c>
      <c r="O1096" s="72">
        <v>2215.717529296875</v>
      </c>
      <c r="P1096" s="73"/>
      <c r="Q1096" s="74"/>
      <c r="R1096" s="74"/>
      <c r="S1096" s="84"/>
      <c r="T1096" s="84"/>
      <c r="U1096" s="84"/>
      <c r="V1096" s="84"/>
      <c r="W1096" s="50"/>
      <c r="X1096" s="50"/>
      <c r="Y1096" s="50"/>
      <c r="Z1096" s="50"/>
      <c r="AA1096" s="49"/>
      <c r="AB1096" s="69">
        <v>1096</v>
      </c>
      <c r="AC109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96" s="70"/>
      <c r="AE1096" s="76">
        <v>1370</v>
      </c>
      <c r="AF1096" s="76">
        <v>1672</v>
      </c>
      <c r="AG1096" s="76">
        <v>43766</v>
      </c>
      <c r="AH1096" s="76">
        <v>4074</v>
      </c>
      <c r="AI1096" s="76"/>
      <c r="AJ1096" s="76" t="s">
        <v>9481</v>
      </c>
      <c r="AK1096" s="76" t="s">
        <v>10451</v>
      </c>
      <c r="AL1096" s="82" t="s">
        <v>11706</v>
      </c>
      <c r="AM1096" s="76"/>
      <c r="AN1096" s="78">
        <v>39936.258263888885</v>
      </c>
      <c r="AO1096" s="76" t="s">
        <v>14075</v>
      </c>
      <c r="AP1096" s="82" t="s">
        <v>15169</v>
      </c>
      <c r="AQ1096" s="76" t="s">
        <v>66</v>
      </c>
      <c r="AR1096" s="2"/>
      <c r="AS1096" s="3"/>
      <c r="AT1096" s="3"/>
      <c r="AU1096" s="3"/>
      <c r="AV1096" s="3"/>
    </row>
    <row r="1097" spans="1:48" ht="41.45" customHeight="1" x14ac:dyDescent="0.25">
      <c r="A1097" s="62" t="s">
        <v>935</v>
      </c>
      <c r="C1097" s="63"/>
      <c r="D1097" s="63"/>
      <c r="E1097" s="64"/>
      <c r="F1097" s="66"/>
      <c r="G1097" s="100" t="s">
        <v>13102</v>
      </c>
      <c r="H1097" s="63"/>
      <c r="I1097" s="67"/>
      <c r="J1097" s="68"/>
      <c r="K1097" s="68"/>
      <c r="L1097" s="67" t="s">
        <v>17260</v>
      </c>
      <c r="M1097" s="71"/>
      <c r="N1097" s="72">
        <v>7791.0029296875</v>
      </c>
      <c r="O1097" s="72">
        <v>4829.60791015625</v>
      </c>
      <c r="P1097" s="73"/>
      <c r="Q1097" s="74"/>
      <c r="R1097" s="74"/>
      <c r="S1097" s="84"/>
      <c r="T1097" s="84"/>
      <c r="U1097" s="84"/>
      <c r="V1097" s="84"/>
      <c r="W1097" s="50"/>
      <c r="X1097" s="50"/>
      <c r="Y1097" s="50"/>
      <c r="Z1097" s="50"/>
      <c r="AA1097" s="49"/>
      <c r="AB1097" s="69">
        <v>1097</v>
      </c>
      <c r="AC109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97" s="70"/>
      <c r="AE1097" s="76">
        <v>2239</v>
      </c>
      <c r="AF1097" s="76">
        <v>369</v>
      </c>
      <c r="AG1097" s="76">
        <v>10305</v>
      </c>
      <c r="AH1097" s="76">
        <v>4381</v>
      </c>
      <c r="AI1097" s="76"/>
      <c r="AJ1097" s="76" t="s">
        <v>9482</v>
      </c>
      <c r="AK1097" s="76" t="s">
        <v>10893</v>
      </c>
      <c r="AL1097" s="76"/>
      <c r="AM1097" s="76"/>
      <c r="AN1097" s="78">
        <v>40944.124675925923</v>
      </c>
      <c r="AO1097" s="76" t="s">
        <v>14075</v>
      </c>
      <c r="AP1097" s="82" t="s">
        <v>15170</v>
      </c>
      <c r="AQ1097" s="76" t="s">
        <v>66</v>
      </c>
      <c r="AR1097" s="2"/>
      <c r="AS1097" s="3"/>
      <c r="AT1097" s="3"/>
      <c r="AU1097" s="3"/>
      <c r="AV1097" s="3"/>
    </row>
    <row r="1098" spans="1:48" ht="41.45" customHeight="1" x14ac:dyDescent="0.25">
      <c r="A1098" s="62" t="s">
        <v>936</v>
      </c>
      <c r="C1098" s="63"/>
      <c r="D1098" s="63"/>
      <c r="E1098" s="64"/>
      <c r="F1098" s="66"/>
      <c r="G1098" s="100" t="s">
        <v>13103</v>
      </c>
      <c r="H1098" s="63"/>
      <c r="I1098" s="67"/>
      <c r="J1098" s="68"/>
      <c r="K1098" s="68"/>
      <c r="L1098" s="67" t="s">
        <v>17261</v>
      </c>
      <c r="M1098" s="71"/>
      <c r="N1098" s="72">
        <v>5085.20361328125</v>
      </c>
      <c r="O1098" s="72">
        <v>761.05413818359375</v>
      </c>
      <c r="P1098" s="73"/>
      <c r="Q1098" s="74"/>
      <c r="R1098" s="74"/>
      <c r="S1098" s="84"/>
      <c r="T1098" s="84"/>
      <c r="U1098" s="84"/>
      <c r="V1098" s="84"/>
      <c r="W1098" s="50"/>
      <c r="X1098" s="50"/>
      <c r="Y1098" s="50"/>
      <c r="Z1098" s="50"/>
      <c r="AA1098" s="49"/>
      <c r="AB1098" s="69">
        <v>1098</v>
      </c>
      <c r="AC109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98" s="70"/>
      <c r="AE1098" s="76">
        <v>4960</v>
      </c>
      <c r="AF1098" s="76">
        <v>388</v>
      </c>
      <c r="AG1098" s="76">
        <v>47776</v>
      </c>
      <c r="AH1098" s="76">
        <v>41191</v>
      </c>
      <c r="AI1098" s="76"/>
      <c r="AJ1098" s="76" t="s">
        <v>9483</v>
      </c>
      <c r="AK1098" s="76" t="s">
        <v>10894</v>
      </c>
      <c r="AL1098" s="76"/>
      <c r="AM1098" s="76"/>
      <c r="AN1098" s="78">
        <v>44428.418043981481</v>
      </c>
      <c r="AO1098" s="76" t="s">
        <v>14075</v>
      </c>
      <c r="AP1098" s="82" t="s">
        <v>15171</v>
      </c>
      <c r="AQ1098" s="76" t="s">
        <v>66</v>
      </c>
      <c r="AR1098" s="2"/>
      <c r="AS1098" s="3"/>
      <c r="AT1098" s="3"/>
      <c r="AU1098" s="3"/>
      <c r="AV1098" s="3"/>
    </row>
    <row r="1099" spans="1:48" ht="41.45" customHeight="1" x14ac:dyDescent="0.25">
      <c r="A1099" s="62" t="s">
        <v>937</v>
      </c>
      <c r="C1099" s="63"/>
      <c r="D1099" s="63"/>
      <c r="E1099" s="64"/>
      <c r="F1099" s="66"/>
      <c r="G1099" s="100" t="s">
        <v>13104</v>
      </c>
      <c r="H1099" s="63"/>
      <c r="I1099" s="67"/>
      <c r="J1099" s="68"/>
      <c r="K1099" s="68"/>
      <c r="L1099" s="67" t="s">
        <v>17262</v>
      </c>
      <c r="M1099" s="71"/>
      <c r="N1099" s="72">
        <v>3486.979248046875</v>
      </c>
      <c r="O1099" s="72">
        <v>6983.88916015625</v>
      </c>
      <c r="P1099" s="73"/>
      <c r="Q1099" s="74"/>
      <c r="R1099" s="74"/>
      <c r="S1099" s="84"/>
      <c r="T1099" s="84"/>
      <c r="U1099" s="84"/>
      <c r="V1099" s="84"/>
      <c r="W1099" s="50"/>
      <c r="X1099" s="50"/>
      <c r="Y1099" s="50"/>
      <c r="Z1099" s="50"/>
      <c r="AA1099" s="49"/>
      <c r="AB1099" s="69">
        <v>1099</v>
      </c>
      <c r="AC109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099" s="70"/>
      <c r="AE1099" s="76">
        <v>1166</v>
      </c>
      <c r="AF1099" s="76">
        <v>44</v>
      </c>
      <c r="AG1099" s="76">
        <v>5982</v>
      </c>
      <c r="AH1099" s="76">
        <v>6187</v>
      </c>
      <c r="AI1099" s="76"/>
      <c r="AJ1099" s="76" t="s">
        <v>9484</v>
      </c>
      <c r="AK1099" s="76" t="s">
        <v>10895</v>
      </c>
      <c r="AL1099" s="82" t="s">
        <v>11707</v>
      </c>
      <c r="AM1099" s="76"/>
      <c r="AN1099" s="78">
        <v>43747.349479166667</v>
      </c>
      <c r="AO1099" s="76" t="s">
        <v>14075</v>
      </c>
      <c r="AP1099" s="82" t="s">
        <v>15172</v>
      </c>
      <c r="AQ1099" s="76" t="s">
        <v>66</v>
      </c>
      <c r="AR1099" s="2"/>
      <c r="AS1099" s="3"/>
      <c r="AT1099" s="3"/>
      <c r="AU1099" s="3"/>
      <c r="AV1099" s="3"/>
    </row>
    <row r="1100" spans="1:48" ht="41.45" customHeight="1" x14ac:dyDescent="0.25">
      <c r="A1100" s="62" t="s">
        <v>938</v>
      </c>
      <c r="C1100" s="63"/>
      <c r="D1100" s="63"/>
      <c r="E1100" s="64"/>
      <c r="F1100" s="66"/>
      <c r="G1100" s="100" t="s">
        <v>13105</v>
      </c>
      <c r="H1100" s="63"/>
      <c r="I1100" s="67"/>
      <c r="J1100" s="68"/>
      <c r="K1100" s="68"/>
      <c r="L1100" s="67" t="s">
        <v>17263</v>
      </c>
      <c r="M1100" s="71"/>
      <c r="N1100" s="72">
        <v>6223.53173828125</v>
      </c>
      <c r="O1100" s="72">
        <v>5560.3017578125</v>
      </c>
      <c r="P1100" s="73"/>
      <c r="Q1100" s="74"/>
      <c r="R1100" s="74"/>
      <c r="S1100" s="84"/>
      <c r="T1100" s="84"/>
      <c r="U1100" s="84"/>
      <c r="V1100" s="84"/>
      <c r="W1100" s="50"/>
      <c r="X1100" s="50"/>
      <c r="Y1100" s="50"/>
      <c r="Z1100" s="50"/>
      <c r="AA1100" s="49"/>
      <c r="AB1100" s="69">
        <v>1100</v>
      </c>
      <c r="AC110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00" s="70"/>
      <c r="AE1100" s="76">
        <v>274</v>
      </c>
      <c r="AF1100" s="76">
        <v>95</v>
      </c>
      <c r="AG1100" s="76">
        <v>1394</v>
      </c>
      <c r="AH1100" s="76">
        <v>28324</v>
      </c>
      <c r="AI1100" s="76"/>
      <c r="AJ1100" s="76" t="s">
        <v>9485</v>
      </c>
      <c r="AK1100" s="76"/>
      <c r="AL1100" s="76"/>
      <c r="AM1100" s="76"/>
      <c r="AN1100" s="78">
        <v>44071.717662037037</v>
      </c>
      <c r="AO1100" s="76" t="s">
        <v>14075</v>
      </c>
      <c r="AP1100" s="82" t="s">
        <v>15173</v>
      </c>
      <c r="AQ1100" s="76" t="s">
        <v>66</v>
      </c>
      <c r="AR1100" s="2"/>
      <c r="AS1100" s="3"/>
      <c r="AT1100" s="3"/>
      <c r="AU1100" s="3"/>
      <c r="AV1100" s="3"/>
    </row>
    <row r="1101" spans="1:48" ht="41.45" customHeight="1" x14ac:dyDescent="0.25">
      <c r="A1101" s="62" t="s">
        <v>1993</v>
      </c>
      <c r="C1101" s="63"/>
      <c r="D1101" s="63"/>
      <c r="E1101" s="64"/>
      <c r="F1101" s="66"/>
      <c r="G1101" s="100" t="s">
        <v>13106</v>
      </c>
      <c r="H1101" s="63"/>
      <c r="I1101" s="67"/>
      <c r="J1101" s="68"/>
      <c r="K1101" s="68"/>
      <c r="L1101" s="67" t="s">
        <v>17264</v>
      </c>
      <c r="M1101" s="71"/>
      <c r="N1101" s="72">
        <v>6136.876953125</v>
      </c>
      <c r="O1101" s="72">
        <v>3804.99169921875</v>
      </c>
      <c r="P1101" s="73"/>
      <c r="Q1101" s="74"/>
      <c r="R1101" s="74"/>
      <c r="S1101" s="84"/>
      <c r="T1101" s="84"/>
      <c r="U1101" s="84"/>
      <c r="V1101" s="84"/>
      <c r="W1101" s="50"/>
      <c r="X1101" s="50"/>
      <c r="Y1101" s="50"/>
      <c r="Z1101" s="50"/>
      <c r="AA1101" s="49"/>
      <c r="AB1101" s="69">
        <v>1101</v>
      </c>
      <c r="AC110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01" s="70"/>
      <c r="AE1101" s="76">
        <v>399</v>
      </c>
      <c r="AF1101" s="76">
        <v>12800</v>
      </c>
      <c r="AG1101" s="76">
        <v>52101</v>
      </c>
      <c r="AH1101" s="76">
        <v>108334</v>
      </c>
      <c r="AI1101" s="76"/>
      <c r="AJ1101" s="76" t="s">
        <v>9486</v>
      </c>
      <c r="AK1101" s="76"/>
      <c r="AL1101" s="76"/>
      <c r="AM1101" s="76"/>
      <c r="AN1101" s="78">
        <v>43864.996898148151</v>
      </c>
      <c r="AO1101" s="76" t="s">
        <v>14075</v>
      </c>
      <c r="AP1101" s="82" t="s">
        <v>15174</v>
      </c>
      <c r="AQ1101" s="76" t="s">
        <v>65</v>
      </c>
      <c r="AR1101" s="2"/>
      <c r="AS1101" s="3"/>
      <c r="AT1101" s="3"/>
      <c r="AU1101" s="3"/>
      <c r="AV1101" s="3"/>
    </row>
    <row r="1102" spans="1:48" ht="41.45" customHeight="1" x14ac:dyDescent="0.25">
      <c r="A1102" s="62" t="s">
        <v>939</v>
      </c>
      <c r="C1102" s="63"/>
      <c r="D1102" s="63"/>
      <c r="E1102" s="64"/>
      <c r="F1102" s="66"/>
      <c r="G1102" s="100" t="s">
        <v>13107</v>
      </c>
      <c r="H1102" s="63"/>
      <c r="I1102" s="67"/>
      <c r="J1102" s="68"/>
      <c r="K1102" s="68"/>
      <c r="L1102" s="67" t="s">
        <v>17265</v>
      </c>
      <c r="M1102" s="71"/>
      <c r="N1102" s="72">
        <v>6590.77587890625</v>
      </c>
      <c r="O1102" s="72">
        <v>1696.7781982421875</v>
      </c>
      <c r="P1102" s="73"/>
      <c r="Q1102" s="74"/>
      <c r="R1102" s="74"/>
      <c r="S1102" s="84"/>
      <c r="T1102" s="84"/>
      <c r="U1102" s="84"/>
      <c r="V1102" s="84"/>
      <c r="W1102" s="50"/>
      <c r="X1102" s="50"/>
      <c r="Y1102" s="50"/>
      <c r="Z1102" s="50"/>
      <c r="AA1102" s="49"/>
      <c r="AB1102" s="69">
        <v>1102</v>
      </c>
      <c r="AC110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02" s="70"/>
      <c r="AE1102" s="76">
        <v>3849</v>
      </c>
      <c r="AF1102" s="76">
        <v>49</v>
      </c>
      <c r="AG1102" s="76">
        <v>23162</v>
      </c>
      <c r="AH1102" s="76">
        <v>3728</v>
      </c>
      <c r="AI1102" s="76"/>
      <c r="AJ1102" s="76"/>
      <c r="AK1102" s="76" t="s">
        <v>10896</v>
      </c>
      <c r="AL1102" s="76"/>
      <c r="AM1102" s="76"/>
      <c r="AN1102" s="78">
        <v>44336.18959490741</v>
      </c>
      <c r="AO1102" s="76" t="s">
        <v>14075</v>
      </c>
      <c r="AP1102" s="82" t="s">
        <v>15175</v>
      </c>
      <c r="AQ1102" s="76" t="s">
        <v>66</v>
      </c>
      <c r="AR1102" s="2"/>
      <c r="AS1102" s="3"/>
      <c r="AT1102" s="3"/>
      <c r="AU1102" s="3"/>
      <c r="AV1102" s="3"/>
    </row>
    <row r="1103" spans="1:48" ht="41.45" customHeight="1" x14ac:dyDescent="0.25">
      <c r="A1103" s="62" t="s">
        <v>940</v>
      </c>
      <c r="C1103" s="63"/>
      <c r="D1103" s="63"/>
      <c r="E1103" s="64"/>
      <c r="F1103" s="66"/>
      <c r="G1103" s="100" t="s">
        <v>13108</v>
      </c>
      <c r="H1103" s="63"/>
      <c r="I1103" s="67"/>
      <c r="J1103" s="68"/>
      <c r="K1103" s="68"/>
      <c r="L1103" s="67" t="s">
        <v>17266</v>
      </c>
      <c r="M1103" s="71"/>
      <c r="N1103" s="72">
        <v>372.6572265625</v>
      </c>
      <c r="O1103" s="72">
        <v>3057.270751953125</v>
      </c>
      <c r="P1103" s="73"/>
      <c r="Q1103" s="74"/>
      <c r="R1103" s="74"/>
      <c r="S1103" s="84"/>
      <c r="T1103" s="84"/>
      <c r="U1103" s="84"/>
      <c r="V1103" s="84"/>
      <c r="W1103" s="50"/>
      <c r="X1103" s="50"/>
      <c r="Y1103" s="50"/>
      <c r="Z1103" s="50"/>
      <c r="AA1103" s="49"/>
      <c r="AB1103" s="69">
        <v>1103</v>
      </c>
      <c r="AC110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03" s="70"/>
      <c r="AE1103" s="76">
        <v>348</v>
      </c>
      <c r="AF1103" s="76">
        <v>39</v>
      </c>
      <c r="AG1103" s="76">
        <v>837</v>
      </c>
      <c r="AH1103" s="76">
        <v>466</v>
      </c>
      <c r="AI1103" s="76"/>
      <c r="AJ1103" s="76"/>
      <c r="AK1103" s="76"/>
      <c r="AL1103" s="76"/>
      <c r="AM1103" s="76"/>
      <c r="AN1103" s="78">
        <v>44525.573333333334</v>
      </c>
      <c r="AO1103" s="76" t="s">
        <v>14075</v>
      </c>
      <c r="AP1103" s="82" t="s">
        <v>15176</v>
      </c>
      <c r="AQ1103" s="76" t="s">
        <v>66</v>
      </c>
      <c r="AR1103" s="2"/>
      <c r="AS1103" s="3"/>
      <c r="AT1103" s="3"/>
      <c r="AU1103" s="3"/>
      <c r="AV1103" s="3"/>
    </row>
    <row r="1104" spans="1:48" ht="41.45" customHeight="1" x14ac:dyDescent="0.25">
      <c r="A1104" s="62" t="s">
        <v>941</v>
      </c>
      <c r="C1104" s="63"/>
      <c r="D1104" s="63"/>
      <c r="E1104" s="64"/>
      <c r="F1104" s="66"/>
      <c r="G1104" s="100" t="s">
        <v>13109</v>
      </c>
      <c r="H1104" s="63"/>
      <c r="I1104" s="67"/>
      <c r="J1104" s="68"/>
      <c r="K1104" s="68"/>
      <c r="L1104" s="67" t="s">
        <v>17267</v>
      </c>
      <c r="M1104" s="71"/>
      <c r="N1104" s="72">
        <v>6533.115234375</v>
      </c>
      <c r="O1104" s="72">
        <v>8899.7265625</v>
      </c>
      <c r="P1104" s="73"/>
      <c r="Q1104" s="74"/>
      <c r="R1104" s="74"/>
      <c r="S1104" s="84"/>
      <c r="T1104" s="84"/>
      <c r="U1104" s="84"/>
      <c r="V1104" s="84"/>
      <c r="W1104" s="50"/>
      <c r="X1104" s="50"/>
      <c r="Y1104" s="50"/>
      <c r="Z1104" s="50"/>
      <c r="AA1104" s="49"/>
      <c r="AB1104" s="69">
        <v>1104</v>
      </c>
      <c r="AC110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04" s="70"/>
      <c r="AE1104" s="76">
        <v>1183</v>
      </c>
      <c r="AF1104" s="76">
        <v>346</v>
      </c>
      <c r="AG1104" s="76">
        <v>319</v>
      </c>
      <c r="AH1104" s="76">
        <v>1909</v>
      </c>
      <c r="AI1104" s="76"/>
      <c r="AJ1104" s="76" t="s">
        <v>9487</v>
      </c>
      <c r="AK1104" s="76"/>
      <c r="AL1104" s="76"/>
      <c r="AM1104" s="76"/>
      <c r="AN1104" s="78">
        <v>42800.242905092593</v>
      </c>
      <c r="AO1104" s="76" t="s">
        <v>14075</v>
      </c>
      <c r="AP1104" s="82" t="s">
        <v>15177</v>
      </c>
      <c r="AQ1104" s="76" t="s">
        <v>66</v>
      </c>
      <c r="AR1104" s="2"/>
      <c r="AS1104" s="3"/>
      <c r="AT1104" s="3"/>
      <c r="AU1104" s="3"/>
      <c r="AV1104" s="3"/>
    </row>
    <row r="1105" spans="1:48" ht="41.45" customHeight="1" x14ac:dyDescent="0.25">
      <c r="A1105" s="62" t="s">
        <v>942</v>
      </c>
      <c r="C1105" s="63"/>
      <c r="D1105" s="63"/>
      <c r="E1105" s="64"/>
      <c r="F1105" s="66"/>
      <c r="G1105" s="100" t="s">
        <v>13110</v>
      </c>
      <c r="H1105" s="63"/>
      <c r="I1105" s="67"/>
      <c r="J1105" s="68"/>
      <c r="K1105" s="68"/>
      <c r="L1105" s="67" t="s">
        <v>17268</v>
      </c>
      <c r="M1105" s="71"/>
      <c r="N1105" s="72">
        <v>7790.20751953125</v>
      </c>
      <c r="O1105" s="72">
        <v>3993.06787109375</v>
      </c>
      <c r="P1105" s="73"/>
      <c r="Q1105" s="74"/>
      <c r="R1105" s="74"/>
      <c r="S1105" s="84"/>
      <c r="T1105" s="84"/>
      <c r="U1105" s="84"/>
      <c r="V1105" s="84"/>
      <c r="W1105" s="50"/>
      <c r="X1105" s="50"/>
      <c r="Y1105" s="50"/>
      <c r="Z1105" s="50"/>
      <c r="AA1105" s="49"/>
      <c r="AB1105" s="69">
        <v>1105</v>
      </c>
      <c r="AC110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05" s="70"/>
      <c r="AE1105" s="76">
        <v>445</v>
      </c>
      <c r="AF1105" s="76">
        <v>360</v>
      </c>
      <c r="AG1105" s="76">
        <v>1551</v>
      </c>
      <c r="AH1105" s="76">
        <v>484</v>
      </c>
      <c r="AI1105" s="76"/>
      <c r="AJ1105" s="76"/>
      <c r="AK1105" s="76"/>
      <c r="AL1105" s="76"/>
      <c r="AM1105" s="76"/>
      <c r="AN1105" s="78">
        <v>44089.490590277775</v>
      </c>
      <c r="AO1105" s="76" t="s">
        <v>14075</v>
      </c>
      <c r="AP1105" s="82" t="s">
        <v>15178</v>
      </c>
      <c r="AQ1105" s="76" t="s">
        <v>66</v>
      </c>
      <c r="AR1105" s="2"/>
      <c r="AS1105" s="3"/>
      <c r="AT1105" s="3"/>
      <c r="AU1105" s="3"/>
      <c r="AV1105" s="3"/>
    </row>
    <row r="1106" spans="1:48" ht="41.45" customHeight="1" x14ac:dyDescent="0.25">
      <c r="A1106" s="62" t="s">
        <v>1994</v>
      </c>
      <c r="C1106" s="63"/>
      <c r="D1106" s="63"/>
      <c r="E1106" s="64"/>
      <c r="F1106" s="66"/>
      <c r="G1106" s="100" t="s">
        <v>13111</v>
      </c>
      <c r="H1106" s="63"/>
      <c r="I1106" s="67"/>
      <c r="J1106" s="68"/>
      <c r="K1106" s="68"/>
      <c r="L1106" s="67" t="s">
        <v>17269</v>
      </c>
      <c r="M1106" s="71"/>
      <c r="N1106" s="72">
        <v>9814.123046875</v>
      </c>
      <c r="O1106" s="72">
        <v>2877.537841796875</v>
      </c>
      <c r="P1106" s="73"/>
      <c r="Q1106" s="74"/>
      <c r="R1106" s="74"/>
      <c r="S1106" s="84"/>
      <c r="T1106" s="84"/>
      <c r="U1106" s="84"/>
      <c r="V1106" s="84"/>
      <c r="W1106" s="50"/>
      <c r="X1106" s="50"/>
      <c r="Y1106" s="50"/>
      <c r="Z1106" s="50"/>
      <c r="AA1106" s="49"/>
      <c r="AB1106" s="69">
        <v>1106</v>
      </c>
      <c r="AC110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06" s="70"/>
      <c r="AE1106" s="76">
        <v>31</v>
      </c>
      <c r="AF1106" s="76">
        <v>21</v>
      </c>
      <c r="AG1106" s="76">
        <v>2189</v>
      </c>
      <c r="AH1106" s="76">
        <v>3631</v>
      </c>
      <c r="AI1106" s="76"/>
      <c r="AJ1106" s="76" t="s">
        <v>9488</v>
      </c>
      <c r="AK1106" s="76"/>
      <c r="AL1106" s="76"/>
      <c r="AM1106" s="76"/>
      <c r="AN1106" s="78">
        <v>42987.780115740738</v>
      </c>
      <c r="AO1106" s="76" t="s">
        <v>14075</v>
      </c>
      <c r="AP1106" s="82" t="s">
        <v>15179</v>
      </c>
      <c r="AQ1106" s="76" t="s">
        <v>65</v>
      </c>
      <c r="AR1106" s="2"/>
      <c r="AS1106" s="3"/>
      <c r="AT1106" s="3"/>
      <c r="AU1106" s="3"/>
      <c r="AV1106" s="3"/>
    </row>
    <row r="1107" spans="1:48" ht="41.45" customHeight="1" x14ac:dyDescent="0.25">
      <c r="A1107" s="62" t="s">
        <v>1995</v>
      </c>
      <c r="C1107" s="63"/>
      <c r="D1107" s="63"/>
      <c r="E1107" s="64"/>
      <c r="F1107" s="66"/>
      <c r="G1107" s="100" t="s">
        <v>13112</v>
      </c>
      <c r="H1107" s="63"/>
      <c r="I1107" s="67"/>
      <c r="J1107" s="68"/>
      <c r="K1107" s="68"/>
      <c r="L1107" s="67" t="s">
        <v>17270</v>
      </c>
      <c r="M1107" s="71"/>
      <c r="N1107" s="72">
        <v>7964.76806640625</v>
      </c>
      <c r="O1107" s="72">
        <v>1258.8853759765625</v>
      </c>
      <c r="P1107" s="73"/>
      <c r="Q1107" s="74"/>
      <c r="R1107" s="74"/>
      <c r="S1107" s="84"/>
      <c r="T1107" s="84"/>
      <c r="U1107" s="84"/>
      <c r="V1107" s="84"/>
      <c r="W1107" s="50"/>
      <c r="X1107" s="50"/>
      <c r="Y1107" s="50"/>
      <c r="Z1107" s="50"/>
      <c r="AA1107" s="49"/>
      <c r="AB1107" s="69">
        <v>1107</v>
      </c>
      <c r="AC110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07" s="70"/>
      <c r="AE1107" s="76">
        <v>4193</v>
      </c>
      <c r="AF1107" s="76">
        <v>4862</v>
      </c>
      <c r="AG1107" s="76">
        <v>53392</v>
      </c>
      <c r="AH1107" s="76">
        <v>30884</v>
      </c>
      <c r="AI1107" s="76"/>
      <c r="AJ1107" s="76"/>
      <c r="AK1107" s="76" t="s">
        <v>10897</v>
      </c>
      <c r="AL1107" s="76"/>
      <c r="AM1107" s="76"/>
      <c r="AN1107" s="78">
        <v>41551.952233796299</v>
      </c>
      <c r="AO1107" s="76" t="s">
        <v>14075</v>
      </c>
      <c r="AP1107" s="82" t="s">
        <v>15180</v>
      </c>
      <c r="AQ1107" s="76" t="s">
        <v>65</v>
      </c>
      <c r="AR1107" s="2"/>
      <c r="AS1107" s="3"/>
      <c r="AT1107" s="3"/>
      <c r="AU1107" s="3"/>
      <c r="AV1107" s="3"/>
    </row>
    <row r="1108" spans="1:48" ht="41.45" customHeight="1" x14ac:dyDescent="0.25">
      <c r="A1108" s="62" t="s">
        <v>943</v>
      </c>
      <c r="C1108" s="63"/>
      <c r="D1108" s="63"/>
      <c r="E1108" s="64"/>
      <c r="F1108" s="66"/>
      <c r="G1108" s="100" t="s">
        <v>13113</v>
      </c>
      <c r="H1108" s="63"/>
      <c r="I1108" s="67"/>
      <c r="J1108" s="68"/>
      <c r="K1108" s="68"/>
      <c r="L1108" s="67" t="s">
        <v>17271</v>
      </c>
      <c r="M1108" s="71"/>
      <c r="N1108" s="72">
        <v>3294.64697265625</v>
      </c>
      <c r="O1108" s="72">
        <v>3152.517578125</v>
      </c>
      <c r="P1108" s="73"/>
      <c r="Q1108" s="74"/>
      <c r="R1108" s="74"/>
      <c r="S1108" s="84"/>
      <c r="T1108" s="84"/>
      <c r="U1108" s="84"/>
      <c r="V1108" s="84"/>
      <c r="W1108" s="50"/>
      <c r="X1108" s="50"/>
      <c r="Y1108" s="50"/>
      <c r="Z1108" s="50"/>
      <c r="AA1108" s="49"/>
      <c r="AB1108" s="69">
        <v>1108</v>
      </c>
      <c r="AC110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08" s="70"/>
      <c r="AE1108" s="76">
        <v>1717</v>
      </c>
      <c r="AF1108" s="76">
        <v>52</v>
      </c>
      <c r="AG1108" s="76">
        <v>853</v>
      </c>
      <c r="AH1108" s="76">
        <v>391</v>
      </c>
      <c r="AI1108" s="76"/>
      <c r="AJ1108" s="76" t="s">
        <v>9489</v>
      </c>
      <c r="AK1108" s="76" t="s">
        <v>10898</v>
      </c>
      <c r="AL1108" s="76"/>
      <c r="AM1108" s="76"/>
      <c r="AN1108" s="78">
        <v>42958.395150462966</v>
      </c>
      <c r="AO1108" s="76" t="s">
        <v>14075</v>
      </c>
      <c r="AP1108" s="82" t="s">
        <v>15181</v>
      </c>
      <c r="AQ1108" s="76" t="s">
        <v>66</v>
      </c>
      <c r="AR1108" s="2"/>
      <c r="AS1108" s="3"/>
      <c r="AT1108" s="3"/>
      <c r="AU1108" s="3"/>
      <c r="AV1108" s="3"/>
    </row>
    <row r="1109" spans="1:48" ht="41.45" customHeight="1" x14ac:dyDescent="0.25">
      <c r="A1109" s="62" t="s">
        <v>944</v>
      </c>
      <c r="C1109" s="63"/>
      <c r="D1109" s="63"/>
      <c r="E1109" s="64"/>
      <c r="F1109" s="66"/>
      <c r="G1109" s="100" t="s">
        <v>13114</v>
      </c>
      <c r="H1109" s="63"/>
      <c r="I1109" s="67"/>
      <c r="J1109" s="68"/>
      <c r="K1109" s="68"/>
      <c r="L1109" s="67" t="s">
        <v>17272</v>
      </c>
      <c r="M1109" s="71"/>
      <c r="N1109" s="72">
        <v>4927.84033203125</v>
      </c>
      <c r="O1109" s="72">
        <v>4789.03955078125</v>
      </c>
      <c r="P1109" s="73"/>
      <c r="Q1109" s="74"/>
      <c r="R1109" s="74"/>
      <c r="S1109" s="84"/>
      <c r="T1109" s="84"/>
      <c r="U1109" s="84"/>
      <c r="V1109" s="84"/>
      <c r="W1109" s="50"/>
      <c r="X1109" s="50"/>
      <c r="Y1109" s="50"/>
      <c r="Z1109" s="50"/>
      <c r="AA1109" s="49"/>
      <c r="AB1109" s="69">
        <v>1109</v>
      </c>
      <c r="AC110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09" s="70"/>
      <c r="AE1109" s="76">
        <v>3235</v>
      </c>
      <c r="AF1109" s="76">
        <v>110</v>
      </c>
      <c r="AG1109" s="76">
        <v>46015</v>
      </c>
      <c r="AH1109" s="76">
        <v>40890</v>
      </c>
      <c r="AI1109" s="76"/>
      <c r="AJ1109" s="76" t="s">
        <v>9490</v>
      </c>
      <c r="AK1109" s="76" t="s">
        <v>10614</v>
      </c>
      <c r="AL1109" s="82" t="s">
        <v>11708</v>
      </c>
      <c r="AM1109" s="76"/>
      <c r="AN1109" s="78">
        <v>42693.159062500003</v>
      </c>
      <c r="AO1109" s="76" t="s">
        <v>14075</v>
      </c>
      <c r="AP1109" s="82" t="s">
        <v>15182</v>
      </c>
      <c r="AQ1109" s="76" t="s">
        <v>66</v>
      </c>
      <c r="AR1109" s="2"/>
      <c r="AS1109" s="3"/>
      <c r="AT1109" s="3"/>
      <c r="AU1109" s="3"/>
      <c r="AV1109" s="3"/>
    </row>
    <row r="1110" spans="1:48" ht="41.45" customHeight="1" x14ac:dyDescent="0.25">
      <c r="A1110" s="62" t="s">
        <v>945</v>
      </c>
      <c r="C1110" s="63"/>
      <c r="D1110" s="63"/>
      <c r="E1110" s="64"/>
      <c r="F1110" s="66"/>
      <c r="G1110" s="100" t="s">
        <v>13115</v>
      </c>
      <c r="H1110" s="63"/>
      <c r="I1110" s="67"/>
      <c r="J1110" s="68"/>
      <c r="K1110" s="68"/>
      <c r="L1110" s="67" t="s">
        <v>17273</v>
      </c>
      <c r="M1110" s="71"/>
      <c r="N1110" s="72">
        <v>2020.6400146484375</v>
      </c>
      <c r="O1110" s="72">
        <v>1224.00732421875</v>
      </c>
      <c r="P1110" s="73"/>
      <c r="Q1110" s="74"/>
      <c r="R1110" s="74"/>
      <c r="S1110" s="84"/>
      <c r="T1110" s="84"/>
      <c r="U1110" s="84"/>
      <c r="V1110" s="84"/>
      <c r="W1110" s="50"/>
      <c r="X1110" s="50"/>
      <c r="Y1110" s="50"/>
      <c r="Z1110" s="50"/>
      <c r="AA1110" s="49"/>
      <c r="AB1110" s="69">
        <v>1110</v>
      </c>
      <c r="AC111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10" s="70"/>
      <c r="AE1110" s="76">
        <v>712</v>
      </c>
      <c r="AF1110" s="76">
        <v>275</v>
      </c>
      <c r="AG1110" s="76">
        <v>6288</v>
      </c>
      <c r="AH1110" s="76">
        <v>17221</v>
      </c>
      <c r="AI1110" s="76"/>
      <c r="AJ1110" s="76" t="s">
        <v>9491</v>
      </c>
      <c r="AK1110" s="76" t="s">
        <v>10347</v>
      </c>
      <c r="AL1110" s="76"/>
      <c r="AM1110" s="76"/>
      <c r="AN1110" s="78">
        <v>42663.73951388889</v>
      </c>
      <c r="AO1110" s="76" t="s">
        <v>14075</v>
      </c>
      <c r="AP1110" s="82" t="s">
        <v>15183</v>
      </c>
      <c r="AQ1110" s="76" t="s">
        <v>66</v>
      </c>
      <c r="AR1110" s="2"/>
      <c r="AS1110" s="3"/>
      <c r="AT1110" s="3"/>
      <c r="AU1110" s="3"/>
      <c r="AV1110" s="3"/>
    </row>
    <row r="1111" spans="1:48" ht="41.45" customHeight="1" x14ac:dyDescent="0.25">
      <c r="A1111" s="62" t="s">
        <v>946</v>
      </c>
      <c r="C1111" s="63"/>
      <c r="D1111" s="63"/>
      <c r="E1111" s="64"/>
      <c r="F1111" s="66"/>
      <c r="G1111" s="100" t="s">
        <v>13116</v>
      </c>
      <c r="H1111" s="63"/>
      <c r="I1111" s="67"/>
      <c r="J1111" s="68"/>
      <c r="K1111" s="68"/>
      <c r="L1111" s="67" t="s">
        <v>17274</v>
      </c>
      <c r="M1111" s="71"/>
      <c r="N1111" s="72">
        <v>2960.11767578125</v>
      </c>
      <c r="O1111" s="72">
        <v>6354.0732421875</v>
      </c>
      <c r="P1111" s="73"/>
      <c r="Q1111" s="74"/>
      <c r="R1111" s="74"/>
      <c r="S1111" s="84"/>
      <c r="T1111" s="84"/>
      <c r="U1111" s="84"/>
      <c r="V1111" s="84"/>
      <c r="W1111" s="50"/>
      <c r="X1111" s="50"/>
      <c r="Y1111" s="50"/>
      <c r="Z1111" s="50"/>
      <c r="AA1111" s="49"/>
      <c r="AB1111" s="69">
        <v>1111</v>
      </c>
      <c r="AC111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11" s="70"/>
      <c r="AE1111" s="76">
        <v>3722</v>
      </c>
      <c r="AF1111" s="76">
        <v>322</v>
      </c>
      <c r="AG1111" s="76">
        <v>9852</v>
      </c>
      <c r="AH1111" s="76">
        <v>5377</v>
      </c>
      <c r="AI1111" s="76"/>
      <c r="AJ1111" s="76" t="s">
        <v>9492</v>
      </c>
      <c r="AK1111" s="76" t="s">
        <v>10899</v>
      </c>
      <c r="AL1111" s="82" t="s">
        <v>11709</v>
      </c>
      <c r="AM1111" s="76"/>
      <c r="AN1111" s="78">
        <v>44405.21230324074</v>
      </c>
      <c r="AO1111" s="76" t="s">
        <v>14075</v>
      </c>
      <c r="AP1111" s="82" t="s">
        <v>15184</v>
      </c>
      <c r="AQ1111" s="76" t="s">
        <v>66</v>
      </c>
      <c r="AR1111" s="2"/>
      <c r="AS1111" s="3"/>
      <c r="AT1111" s="3"/>
      <c r="AU1111" s="3"/>
      <c r="AV1111" s="3"/>
    </row>
    <row r="1112" spans="1:48" ht="41.45" customHeight="1" x14ac:dyDescent="0.25">
      <c r="A1112" s="62" t="s">
        <v>948</v>
      </c>
      <c r="C1112" s="63"/>
      <c r="D1112" s="63"/>
      <c r="E1112" s="64"/>
      <c r="F1112" s="66"/>
      <c r="G1112" s="100" t="s">
        <v>13117</v>
      </c>
      <c r="H1112" s="63"/>
      <c r="I1112" s="67"/>
      <c r="J1112" s="68"/>
      <c r="K1112" s="68"/>
      <c r="L1112" s="67" t="s">
        <v>17275</v>
      </c>
      <c r="M1112" s="71"/>
      <c r="N1112" s="72">
        <v>7244.3603515625</v>
      </c>
      <c r="O1112" s="72">
        <v>7274.9267578125</v>
      </c>
      <c r="P1112" s="73"/>
      <c r="Q1112" s="74"/>
      <c r="R1112" s="74"/>
      <c r="S1112" s="84"/>
      <c r="T1112" s="84"/>
      <c r="U1112" s="84"/>
      <c r="V1112" s="84"/>
      <c r="W1112" s="50"/>
      <c r="X1112" s="50"/>
      <c r="Y1112" s="50"/>
      <c r="Z1112" s="50"/>
      <c r="AA1112" s="49"/>
      <c r="AB1112" s="69">
        <v>1112</v>
      </c>
      <c r="AC111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12" s="70"/>
      <c r="AE1112" s="76">
        <v>215</v>
      </c>
      <c r="AF1112" s="76">
        <v>8076</v>
      </c>
      <c r="AG1112" s="76">
        <v>534463</v>
      </c>
      <c r="AH1112" s="76">
        <v>896</v>
      </c>
      <c r="AI1112" s="76"/>
      <c r="AJ1112" s="76" t="s">
        <v>9493</v>
      </c>
      <c r="AK1112" s="76"/>
      <c r="AL1112" s="76"/>
      <c r="AM1112" s="76"/>
      <c r="AN1112" s="78">
        <v>41629.678553240738</v>
      </c>
      <c r="AO1112" s="76" t="s">
        <v>14075</v>
      </c>
      <c r="AP1112" s="82" t="s">
        <v>15185</v>
      </c>
      <c r="AQ1112" s="76" t="s">
        <v>66</v>
      </c>
      <c r="AR1112" s="2"/>
      <c r="AS1112" s="3"/>
      <c r="AT1112" s="3"/>
      <c r="AU1112" s="3"/>
      <c r="AV1112" s="3"/>
    </row>
    <row r="1113" spans="1:48" ht="41.45" customHeight="1" x14ac:dyDescent="0.25">
      <c r="A1113" s="62" t="s">
        <v>949</v>
      </c>
      <c r="C1113" s="63"/>
      <c r="D1113" s="63"/>
      <c r="E1113" s="64"/>
      <c r="F1113" s="66"/>
      <c r="G1113" s="100" t="s">
        <v>13118</v>
      </c>
      <c r="H1113" s="63"/>
      <c r="I1113" s="67"/>
      <c r="J1113" s="68"/>
      <c r="K1113" s="68"/>
      <c r="L1113" s="67" t="s">
        <v>17276</v>
      </c>
      <c r="M1113" s="71"/>
      <c r="N1113" s="72">
        <v>5092.08544921875</v>
      </c>
      <c r="O1113" s="72">
        <v>8481.111328125</v>
      </c>
      <c r="P1113" s="73"/>
      <c r="Q1113" s="74"/>
      <c r="R1113" s="74"/>
      <c r="S1113" s="84"/>
      <c r="T1113" s="84"/>
      <c r="U1113" s="84"/>
      <c r="V1113" s="84"/>
      <c r="W1113" s="50"/>
      <c r="X1113" s="50"/>
      <c r="Y1113" s="50"/>
      <c r="Z1113" s="50"/>
      <c r="AA1113" s="49"/>
      <c r="AB1113" s="69">
        <v>1113</v>
      </c>
      <c r="AC111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13" s="70"/>
      <c r="AE1113" s="76">
        <v>40</v>
      </c>
      <c r="AF1113" s="76">
        <v>5687</v>
      </c>
      <c r="AG1113" s="76">
        <v>255714</v>
      </c>
      <c r="AH1113" s="76">
        <v>78</v>
      </c>
      <c r="AI1113" s="76"/>
      <c r="AJ1113" s="76" t="s">
        <v>9494</v>
      </c>
      <c r="AK1113" s="76" t="s">
        <v>10900</v>
      </c>
      <c r="AL1113" s="76"/>
      <c r="AM1113" s="76"/>
      <c r="AN1113" s="78">
        <v>43815.491157407407</v>
      </c>
      <c r="AO1113" s="76" t="s">
        <v>14075</v>
      </c>
      <c r="AP1113" s="82" t="s">
        <v>15186</v>
      </c>
      <c r="AQ1113" s="76" t="s">
        <v>66</v>
      </c>
      <c r="AR1113" s="2"/>
      <c r="AS1113" s="3"/>
      <c r="AT1113" s="3"/>
      <c r="AU1113" s="3"/>
      <c r="AV1113" s="3"/>
    </row>
    <row r="1114" spans="1:48" ht="41.45" customHeight="1" x14ac:dyDescent="0.25">
      <c r="A1114" s="62" t="s">
        <v>950</v>
      </c>
      <c r="C1114" s="63"/>
      <c r="D1114" s="63"/>
      <c r="E1114" s="64"/>
      <c r="F1114" s="66"/>
      <c r="G1114" s="100" t="s">
        <v>13119</v>
      </c>
      <c r="H1114" s="63"/>
      <c r="I1114" s="67"/>
      <c r="J1114" s="68"/>
      <c r="K1114" s="68"/>
      <c r="L1114" s="67" t="s">
        <v>17277</v>
      </c>
      <c r="M1114" s="71"/>
      <c r="N1114" s="72">
        <v>9083.673828125</v>
      </c>
      <c r="O1114" s="72">
        <v>6213.78955078125</v>
      </c>
      <c r="P1114" s="73"/>
      <c r="Q1114" s="74"/>
      <c r="R1114" s="74"/>
      <c r="S1114" s="84"/>
      <c r="T1114" s="84"/>
      <c r="U1114" s="84"/>
      <c r="V1114" s="84"/>
      <c r="W1114" s="50"/>
      <c r="X1114" s="50"/>
      <c r="Y1114" s="50"/>
      <c r="Z1114" s="50"/>
      <c r="AA1114" s="49"/>
      <c r="AB1114" s="69">
        <v>1114</v>
      </c>
      <c r="AC111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14" s="70"/>
      <c r="AE1114" s="76">
        <v>338</v>
      </c>
      <c r="AF1114" s="76">
        <v>199</v>
      </c>
      <c r="AG1114" s="76">
        <v>2973</v>
      </c>
      <c r="AH1114" s="76">
        <v>15942</v>
      </c>
      <c r="AI1114" s="76"/>
      <c r="AJ1114" s="76" t="s">
        <v>9495</v>
      </c>
      <c r="AK1114" s="76" t="s">
        <v>10901</v>
      </c>
      <c r="AL1114" s="76"/>
      <c r="AM1114" s="76"/>
      <c r="AN1114" s="78">
        <v>41253.964918981481</v>
      </c>
      <c r="AO1114" s="76" t="s">
        <v>14075</v>
      </c>
      <c r="AP1114" s="82" t="s">
        <v>15187</v>
      </c>
      <c r="AQ1114" s="76" t="s">
        <v>66</v>
      </c>
      <c r="AR1114" s="2"/>
      <c r="AS1114" s="3"/>
      <c r="AT1114" s="3"/>
      <c r="AU1114" s="3"/>
      <c r="AV1114" s="3"/>
    </row>
    <row r="1115" spans="1:48" ht="41.45" customHeight="1" x14ac:dyDescent="0.25">
      <c r="A1115" s="62" t="s">
        <v>951</v>
      </c>
      <c r="C1115" s="63"/>
      <c r="D1115" s="63"/>
      <c r="E1115" s="64"/>
      <c r="F1115" s="66"/>
      <c r="G1115" s="100" t="s">
        <v>13120</v>
      </c>
      <c r="H1115" s="63"/>
      <c r="I1115" s="67"/>
      <c r="J1115" s="68"/>
      <c r="K1115" s="68"/>
      <c r="L1115" s="67" t="s">
        <v>17278</v>
      </c>
      <c r="M1115" s="71"/>
      <c r="N1115" s="72">
        <v>2288.629150390625</v>
      </c>
      <c r="O1115" s="72">
        <v>2795.898193359375</v>
      </c>
      <c r="P1115" s="73"/>
      <c r="Q1115" s="74"/>
      <c r="R1115" s="74"/>
      <c r="S1115" s="84"/>
      <c r="T1115" s="84"/>
      <c r="U1115" s="84"/>
      <c r="V1115" s="84"/>
      <c r="W1115" s="50"/>
      <c r="X1115" s="50"/>
      <c r="Y1115" s="50"/>
      <c r="Z1115" s="50"/>
      <c r="AA1115" s="49"/>
      <c r="AB1115" s="69">
        <v>1115</v>
      </c>
      <c r="AC111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15" s="70"/>
      <c r="AE1115" s="76">
        <v>773</v>
      </c>
      <c r="AF1115" s="76">
        <v>623</v>
      </c>
      <c r="AG1115" s="76">
        <v>30720</v>
      </c>
      <c r="AH1115" s="76">
        <v>37229</v>
      </c>
      <c r="AI1115" s="76"/>
      <c r="AJ1115" s="76" t="s">
        <v>9496</v>
      </c>
      <c r="AK1115" s="76" t="s">
        <v>10902</v>
      </c>
      <c r="AL1115" s="82" t="s">
        <v>11710</v>
      </c>
      <c r="AM1115" s="76"/>
      <c r="AN1115" s="78">
        <v>42317.927025462966</v>
      </c>
      <c r="AO1115" s="76" t="s">
        <v>14075</v>
      </c>
      <c r="AP1115" s="82" t="s">
        <v>15188</v>
      </c>
      <c r="AQ1115" s="76" t="s">
        <v>66</v>
      </c>
      <c r="AR1115" s="2"/>
      <c r="AS1115" s="3"/>
      <c r="AT1115" s="3"/>
      <c r="AU1115" s="3"/>
      <c r="AV1115" s="3"/>
    </row>
    <row r="1116" spans="1:48" ht="41.45" customHeight="1" x14ac:dyDescent="0.25">
      <c r="A1116" s="62" t="s">
        <v>952</v>
      </c>
      <c r="C1116" s="63"/>
      <c r="D1116" s="63"/>
      <c r="E1116" s="64"/>
      <c r="F1116" s="66"/>
      <c r="G1116" s="100" t="s">
        <v>13121</v>
      </c>
      <c r="H1116" s="63"/>
      <c r="I1116" s="67"/>
      <c r="J1116" s="68"/>
      <c r="K1116" s="68"/>
      <c r="L1116" s="67" t="s">
        <v>17279</v>
      </c>
      <c r="M1116" s="71"/>
      <c r="N1116" s="72">
        <v>5197.904296875</v>
      </c>
      <c r="O1116" s="72">
        <v>1023.4994506835938</v>
      </c>
      <c r="P1116" s="73"/>
      <c r="Q1116" s="74"/>
      <c r="R1116" s="74"/>
      <c r="S1116" s="84"/>
      <c r="T1116" s="84"/>
      <c r="U1116" s="84"/>
      <c r="V1116" s="84"/>
      <c r="W1116" s="50"/>
      <c r="X1116" s="50"/>
      <c r="Y1116" s="50"/>
      <c r="Z1116" s="50"/>
      <c r="AA1116" s="49"/>
      <c r="AB1116" s="69">
        <v>1116</v>
      </c>
      <c r="AC111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16" s="70"/>
      <c r="AE1116" s="76">
        <v>501</v>
      </c>
      <c r="AF1116" s="76">
        <v>74</v>
      </c>
      <c r="AG1116" s="76">
        <v>4164</v>
      </c>
      <c r="AH1116" s="76">
        <v>1233</v>
      </c>
      <c r="AI1116" s="76"/>
      <c r="AJ1116" s="76" t="s">
        <v>9497</v>
      </c>
      <c r="AK1116" s="76"/>
      <c r="AL1116" s="76"/>
      <c r="AM1116" s="76"/>
      <c r="AN1116" s="78">
        <v>44443.394155092596</v>
      </c>
      <c r="AO1116" s="76" t="s">
        <v>14075</v>
      </c>
      <c r="AP1116" s="82" t="s">
        <v>15189</v>
      </c>
      <c r="AQ1116" s="76" t="s">
        <v>66</v>
      </c>
      <c r="AR1116" s="2"/>
      <c r="AS1116" s="3"/>
      <c r="AT1116" s="3"/>
      <c r="AU1116" s="3"/>
      <c r="AV1116" s="3"/>
    </row>
    <row r="1117" spans="1:48" ht="41.45" customHeight="1" x14ac:dyDescent="0.25">
      <c r="A1117" s="62" t="s">
        <v>953</v>
      </c>
      <c r="C1117" s="63"/>
      <c r="D1117" s="63"/>
      <c r="E1117" s="64"/>
      <c r="F1117" s="66"/>
      <c r="G1117" s="100" t="s">
        <v>13122</v>
      </c>
      <c r="H1117" s="63"/>
      <c r="I1117" s="67"/>
      <c r="J1117" s="68"/>
      <c r="K1117" s="68"/>
      <c r="L1117" s="67" t="s">
        <v>17280</v>
      </c>
      <c r="M1117" s="71"/>
      <c r="N1117" s="72">
        <v>1677.3046875</v>
      </c>
      <c r="O1117" s="72">
        <v>4674.04052734375</v>
      </c>
      <c r="P1117" s="73"/>
      <c r="Q1117" s="74"/>
      <c r="R1117" s="74"/>
      <c r="S1117" s="84"/>
      <c r="T1117" s="84"/>
      <c r="U1117" s="84"/>
      <c r="V1117" s="84"/>
      <c r="W1117" s="50"/>
      <c r="X1117" s="50"/>
      <c r="Y1117" s="50"/>
      <c r="Z1117" s="50"/>
      <c r="AA1117" s="49"/>
      <c r="AB1117" s="69">
        <v>1117</v>
      </c>
      <c r="AC111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17" s="70"/>
      <c r="AE1117" s="76">
        <v>5</v>
      </c>
      <c r="AF1117" s="76">
        <v>0</v>
      </c>
      <c r="AG1117" s="76">
        <v>389</v>
      </c>
      <c r="AH1117" s="76">
        <v>0</v>
      </c>
      <c r="AI1117" s="76"/>
      <c r="AJ1117" s="76" t="s">
        <v>9498</v>
      </c>
      <c r="AK1117" s="76" t="s">
        <v>10903</v>
      </c>
      <c r="AL1117" s="76"/>
      <c r="AM1117" s="76"/>
      <c r="AN1117" s="78">
        <v>43767.973761574074</v>
      </c>
      <c r="AO1117" s="76" t="s">
        <v>14075</v>
      </c>
      <c r="AP1117" s="82" t="s">
        <v>15190</v>
      </c>
      <c r="AQ1117" s="76" t="s">
        <v>66</v>
      </c>
      <c r="AR1117" s="2"/>
      <c r="AS1117" s="3"/>
      <c r="AT1117" s="3"/>
      <c r="AU1117" s="3"/>
      <c r="AV1117" s="3"/>
    </row>
    <row r="1118" spans="1:48" ht="41.45" customHeight="1" x14ac:dyDescent="0.25">
      <c r="A1118" s="62" t="s">
        <v>954</v>
      </c>
      <c r="C1118" s="63"/>
      <c r="D1118" s="63"/>
      <c r="E1118" s="64"/>
      <c r="F1118" s="66"/>
      <c r="G1118" s="100" t="s">
        <v>13123</v>
      </c>
      <c r="H1118" s="63"/>
      <c r="I1118" s="67"/>
      <c r="J1118" s="68"/>
      <c r="K1118" s="68"/>
      <c r="L1118" s="67" t="s">
        <v>17281</v>
      </c>
      <c r="M1118" s="71"/>
      <c r="N1118" s="72">
        <v>2552.041748046875</v>
      </c>
      <c r="O1118" s="72">
        <v>5825.15966796875</v>
      </c>
      <c r="P1118" s="73"/>
      <c r="Q1118" s="74"/>
      <c r="R1118" s="74"/>
      <c r="S1118" s="84"/>
      <c r="T1118" s="84"/>
      <c r="U1118" s="84"/>
      <c r="V1118" s="84"/>
      <c r="W1118" s="50"/>
      <c r="X1118" s="50"/>
      <c r="Y1118" s="50"/>
      <c r="Z1118" s="50"/>
      <c r="AA1118" s="49"/>
      <c r="AB1118" s="69">
        <v>1118</v>
      </c>
      <c r="AC111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18" s="70"/>
      <c r="AE1118" s="76">
        <v>82</v>
      </c>
      <c r="AF1118" s="76">
        <v>19</v>
      </c>
      <c r="AG1118" s="76">
        <v>5216</v>
      </c>
      <c r="AH1118" s="76">
        <v>20727</v>
      </c>
      <c r="AI1118" s="76"/>
      <c r="AJ1118" s="76" t="s">
        <v>9499</v>
      </c>
      <c r="AK1118" s="76"/>
      <c r="AL1118" s="76"/>
      <c r="AM1118" s="76"/>
      <c r="AN1118" s="78">
        <v>44324.126122685186</v>
      </c>
      <c r="AO1118" s="76" t="s">
        <v>14075</v>
      </c>
      <c r="AP1118" s="82" t="s">
        <v>15191</v>
      </c>
      <c r="AQ1118" s="76" t="s">
        <v>66</v>
      </c>
      <c r="AR1118" s="2"/>
      <c r="AS1118" s="3"/>
      <c r="AT1118" s="3"/>
      <c r="AU1118" s="3"/>
      <c r="AV1118" s="3"/>
    </row>
    <row r="1119" spans="1:48" ht="41.45" customHeight="1" x14ac:dyDescent="0.25">
      <c r="A1119" s="62" t="s">
        <v>955</v>
      </c>
      <c r="C1119" s="63"/>
      <c r="D1119" s="63"/>
      <c r="E1119" s="64"/>
      <c r="F1119" s="66"/>
      <c r="G1119" s="100" t="s">
        <v>13124</v>
      </c>
      <c r="H1119" s="63"/>
      <c r="I1119" s="67"/>
      <c r="J1119" s="68"/>
      <c r="K1119" s="68"/>
      <c r="L1119" s="67" t="s">
        <v>17282</v>
      </c>
      <c r="M1119" s="71"/>
      <c r="N1119" s="72">
        <v>3543.22216796875</v>
      </c>
      <c r="O1119" s="72">
        <v>1127.6556396484375</v>
      </c>
      <c r="P1119" s="73"/>
      <c r="Q1119" s="74"/>
      <c r="R1119" s="74"/>
      <c r="S1119" s="84"/>
      <c r="T1119" s="84"/>
      <c r="U1119" s="84"/>
      <c r="V1119" s="84"/>
      <c r="W1119" s="50"/>
      <c r="X1119" s="50"/>
      <c r="Y1119" s="50"/>
      <c r="Z1119" s="50"/>
      <c r="AA1119" s="49"/>
      <c r="AB1119" s="69">
        <v>1119</v>
      </c>
      <c r="AC111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19" s="70"/>
      <c r="AE1119" s="76">
        <v>717</v>
      </c>
      <c r="AF1119" s="76">
        <v>802</v>
      </c>
      <c r="AG1119" s="76">
        <v>28635</v>
      </c>
      <c r="AH1119" s="76">
        <v>56080</v>
      </c>
      <c r="AI1119" s="76"/>
      <c r="AJ1119" s="76" t="s">
        <v>9500</v>
      </c>
      <c r="AK1119" s="76"/>
      <c r="AL1119" s="76"/>
      <c r="AM1119" s="76"/>
      <c r="AN1119" s="78">
        <v>43051.422800925924</v>
      </c>
      <c r="AO1119" s="76" t="s">
        <v>14075</v>
      </c>
      <c r="AP1119" s="82" t="s">
        <v>15192</v>
      </c>
      <c r="AQ1119" s="76" t="s">
        <v>66</v>
      </c>
      <c r="AR1119" s="2"/>
      <c r="AS1119" s="3"/>
      <c r="AT1119" s="3"/>
      <c r="AU1119" s="3"/>
      <c r="AV1119" s="3"/>
    </row>
    <row r="1120" spans="1:48" ht="41.45" customHeight="1" x14ac:dyDescent="0.25">
      <c r="A1120" s="62" t="s">
        <v>956</v>
      </c>
      <c r="C1120" s="63"/>
      <c r="D1120" s="63"/>
      <c r="E1120" s="64"/>
      <c r="F1120" s="66"/>
      <c r="G1120" s="100" t="s">
        <v>13125</v>
      </c>
      <c r="H1120" s="63"/>
      <c r="I1120" s="67"/>
      <c r="J1120" s="68"/>
      <c r="K1120" s="68"/>
      <c r="L1120" s="67" t="s">
        <v>17283</v>
      </c>
      <c r="M1120" s="71"/>
      <c r="N1120" s="72">
        <v>6134.63232421875</v>
      </c>
      <c r="O1120" s="72">
        <v>1042.3792724609375</v>
      </c>
      <c r="P1120" s="73"/>
      <c r="Q1120" s="74"/>
      <c r="R1120" s="74"/>
      <c r="S1120" s="84"/>
      <c r="T1120" s="84"/>
      <c r="U1120" s="84"/>
      <c r="V1120" s="84"/>
      <c r="W1120" s="50"/>
      <c r="X1120" s="50"/>
      <c r="Y1120" s="50"/>
      <c r="Z1120" s="50"/>
      <c r="AA1120" s="49"/>
      <c r="AB1120" s="69">
        <v>1120</v>
      </c>
      <c r="AC112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20" s="70"/>
      <c r="AE1120" s="76">
        <v>1948</v>
      </c>
      <c r="AF1120" s="76">
        <v>66</v>
      </c>
      <c r="AG1120" s="76">
        <v>10331</v>
      </c>
      <c r="AH1120" s="76">
        <v>9567</v>
      </c>
      <c r="AI1120" s="76"/>
      <c r="AJ1120" s="76" t="s">
        <v>9501</v>
      </c>
      <c r="AK1120" s="76" t="s">
        <v>10904</v>
      </c>
      <c r="AL1120" s="76"/>
      <c r="AM1120" s="76"/>
      <c r="AN1120" s="78">
        <v>44110.455613425926</v>
      </c>
      <c r="AO1120" s="76" t="s">
        <v>14075</v>
      </c>
      <c r="AP1120" s="82" t="s">
        <v>15193</v>
      </c>
      <c r="AQ1120" s="76" t="s">
        <v>66</v>
      </c>
      <c r="AR1120" s="2"/>
      <c r="AS1120" s="3"/>
      <c r="AT1120" s="3"/>
      <c r="AU1120" s="3"/>
      <c r="AV1120" s="3"/>
    </row>
    <row r="1121" spans="1:48" ht="41.45" customHeight="1" x14ac:dyDescent="0.25">
      <c r="A1121" s="62" t="s">
        <v>957</v>
      </c>
      <c r="C1121" s="63"/>
      <c r="D1121" s="63"/>
      <c r="E1121" s="64"/>
      <c r="F1121" s="66"/>
      <c r="G1121" s="100" t="s">
        <v>13126</v>
      </c>
      <c r="H1121" s="63"/>
      <c r="I1121" s="67"/>
      <c r="J1121" s="68"/>
      <c r="K1121" s="68"/>
      <c r="L1121" s="67" t="s">
        <v>17284</v>
      </c>
      <c r="M1121" s="71"/>
      <c r="N1121" s="72">
        <v>1261.17236328125</v>
      </c>
      <c r="O1121" s="72">
        <v>5351.228515625</v>
      </c>
      <c r="P1121" s="73"/>
      <c r="Q1121" s="74"/>
      <c r="R1121" s="74"/>
      <c r="S1121" s="84"/>
      <c r="T1121" s="84"/>
      <c r="U1121" s="84"/>
      <c r="V1121" s="84"/>
      <c r="W1121" s="50"/>
      <c r="X1121" s="50"/>
      <c r="Y1121" s="50"/>
      <c r="Z1121" s="50"/>
      <c r="AA1121" s="49"/>
      <c r="AB1121" s="69">
        <v>1121</v>
      </c>
      <c r="AC112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21" s="70"/>
      <c r="AE1121" s="76">
        <v>2630</v>
      </c>
      <c r="AF1121" s="76">
        <v>26</v>
      </c>
      <c r="AG1121" s="76">
        <v>12673</v>
      </c>
      <c r="AH1121" s="76">
        <v>3999</v>
      </c>
      <c r="AI1121" s="76"/>
      <c r="AJ1121" s="76" t="s">
        <v>9502</v>
      </c>
      <c r="AK1121" s="76"/>
      <c r="AL1121" s="76"/>
      <c r="AM1121" s="76"/>
      <c r="AN1121" s="78">
        <v>44459.439571759256</v>
      </c>
      <c r="AO1121" s="76" t="s">
        <v>14075</v>
      </c>
      <c r="AP1121" s="82" t="s">
        <v>15194</v>
      </c>
      <c r="AQ1121" s="76" t="s">
        <v>66</v>
      </c>
      <c r="AR1121" s="2"/>
      <c r="AS1121" s="3"/>
      <c r="AT1121" s="3"/>
      <c r="AU1121" s="3"/>
      <c r="AV1121" s="3"/>
    </row>
    <row r="1122" spans="1:48" ht="41.45" customHeight="1" x14ac:dyDescent="0.25">
      <c r="A1122" s="62" t="s">
        <v>958</v>
      </c>
      <c r="C1122" s="63"/>
      <c r="D1122" s="63"/>
      <c r="E1122" s="64"/>
      <c r="F1122" s="66"/>
      <c r="G1122" s="100" t="s">
        <v>13127</v>
      </c>
      <c r="H1122" s="63"/>
      <c r="I1122" s="67"/>
      <c r="J1122" s="68"/>
      <c r="K1122" s="68"/>
      <c r="L1122" s="67" t="s">
        <v>17285</v>
      </c>
      <c r="M1122" s="71"/>
      <c r="N1122" s="72">
        <v>6595.37841796875</v>
      </c>
      <c r="O1122" s="72">
        <v>6140.43505859375</v>
      </c>
      <c r="P1122" s="73"/>
      <c r="Q1122" s="74"/>
      <c r="R1122" s="74"/>
      <c r="S1122" s="84"/>
      <c r="T1122" s="84"/>
      <c r="U1122" s="84"/>
      <c r="V1122" s="84"/>
      <c r="W1122" s="50"/>
      <c r="X1122" s="50"/>
      <c r="Y1122" s="50"/>
      <c r="Z1122" s="50"/>
      <c r="AA1122" s="49"/>
      <c r="AB1122" s="69">
        <v>1122</v>
      </c>
      <c r="AC112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22" s="70"/>
      <c r="AE1122" s="76">
        <v>13</v>
      </c>
      <c r="AF1122" s="76">
        <v>1</v>
      </c>
      <c r="AG1122" s="76">
        <v>24</v>
      </c>
      <c r="AH1122" s="76">
        <v>35</v>
      </c>
      <c r="AI1122" s="76"/>
      <c r="AJ1122" s="76" t="s">
        <v>9503</v>
      </c>
      <c r="AK1122" s="76"/>
      <c r="AL1122" s="76"/>
      <c r="AM1122" s="76"/>
      <c r="AN1122" s="78">
        <v>44461.656493055554</v>
      </c>
      <c r="AO1122" s="76" t="s">
        <v>14075</v>
      </c>
      <c r="AP1122" s="82" t="s">
        <v>15195</v>
      </c>
      <c r="AQ1122" s="76" t="s">
        <v>66</v>
      </c>
      <c r="AR1122" s="2"/>
      <c r="AS1122" s="3"/>
      <c r="AT1122" s="3"/>
      <c r="AU1122" s="3"/>
      <c r="AV1122" s="3"/>
    </row>
    <row r="1123" spans="1:48" ht="41.45" customHeight="1" x14ac:dyDescent="0.25">
      <c r="A1123" s="62" t="s">
        <v>959</v>
      </c>
      <c r="C1123" s="63"/>
      <c r="D1123" s="63"/>
      <c r="E1123" s="64"/>
      <c r="F1123" s="66"/>
      <c r="G1123" s="100" t="s">
        <v>13128</v>
      </c>
      <c r="H1123" s="63"/>
      <c r="I1123" s="67"/>
      <c r="J1123" s="68"/>
      <c r="K1123" s="68"/>
      <c r="L1123" s="67" t="s">
        <v>17286</v>
      </c>
      <c r="M1123" s="71"/>
      <c r="N1123" s="72">
        <v>7501.107421875</v>
      </c>
      <c r="O1123" s="72">
        <v>7177.173828125</v>
      </c>
      <c r="P1123" s="73"/>
      <c r="Q1123" s="74"/>
      <c r="R1123" s="74"/>
      <c r="S1123" s="84"/>
      <c r="T1123" s="84"/>
      <c r="U1123" s="84"/>
      <c r="V1123" s="84"/>
      <c r="W1123" s="50"/>
      <c r="X1123" s="50"/>
      <c r="Y1123" s="50"/>
      <c r="Z1123" s="50"/>
      <c r="AA1123" s="49"/>
      <c r="AB1123" s="69">
        <v>1123</v>
      </c>
      <c r="AC112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23" s="70"/>
      <c r="AE1123" s="76">
        <v>806</v>
      </c>
      <c r="AF1123" s="76">
        <v>847</v>
      </c>
      <c r="AG1123" s="76">
        <v>21862</v>
      </c>
      <c r="AH1123" s="76">
        <v>3535</v>
      </c>
      <c r="AI1123" s="76"/>
      <c r="AJ1123" s="76" t="s">
        <v>9504</v>
      </c>
      <c r="AK1123" s="76" t="s">
        <v>10905</v>
      </c>
      <c r="AL1123" s="76"/>
      <c r="AM1123" s="76"/>
      <c r="AN1123" s="78">
        <v>42907.782314814816</v>
      </c>
      <c r="AO1123" s="76" t="s">
        <v>14075</v>
      </c>
      <c r="AP1123" s="82" t="s">
        <v>15196</v>
      </c>
      <c r="AQ1123" s="76" t="s">
        <v>66</v>
      </c>
      <c r="AR1123" s="2"/>
      <c r="AS1123" s="3"/>
      <c r="AT1123" s="3"/>
      <c r="AU1123" s="3"/>
      <c r="AV1123" s="3"/>
    </row>
    <row r="1124" spans="1:48" ht="41.45" customHeight="1" x14ac:dyDescent="0.25">
      <c r="A1124" s="62" t="s">
        <v>1996</v>
      </c>
      <c r="C1124" s="63"/>
      <c r="D1124" s="63"/>
      <c r="E1124" s="64"/>
      <c r="F1124" s="66"/>
      <c r="G1124" s="100" t="s">
        <v>13129</v>
      </c>
      <c r="H1124" s="63"/>
      <c r="I1124" s="67"/>
      <c r="J1124" s="68"/>
      <c r="K1124" s="68"/>
      <c r="L1124" s="67" t="s">
        <v>17287</v>
      </c>
      <c r="M1124" s="71"/>
      <c r="N1124" s="72">
        <v>6113.779296875</v>
      </c>
      <c r="O1124" s="72">
        <v>8487.173828125</v>
      </c>
      <c r="P1124" s="73"/>
      <c r="Q1124" s="74"/>
      <c r="R1124" s="74"/>
      <c r="S1124" s="84"/>
      <c r="T1124" s="84"/>
      <c r="U1124" s="84"/>
      <c r="V1124" s="84"/>
      <c r="W1124" s="50"/>
      <c r="X1124" s="50"/>
      <c r="Y1124" s="50"/>
      <c r="Z1124" s="50"/>
      <c r="AA1124" s="49"/>
      <c r="AB1124" s="69">
        <v>1124</v>
      </c>
      <c r="AC112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24" s="70"/>
      <c r="AE1124" s="76">
        <v>16</v>
      </c>
      <c r="AF1124" s="76">
        <v>4038</v>
      </c>
      <c r="AG1124" s="76">
        <v>161</v>
      </c>
      <c r="AH1124" s="76">
        <v>324</v>
      </c>
      <c r="AI1124" s="76"/>
      <c r="AJ1124" s="76" t="s">
        <v>9505</v>
      </c>
      <c r="AK1124" s="76"/>
      <c r="AL1124" s="76"/>
      <c r="AM1124" s="76"/>
      <c r="AN1124" s="78">
        <v>44104.624722222223</v>
      </c>
      <c r="AO1124" s="76" t="s">
        <v>14075</v>
      </c>
      <c r="AP1124" s="82" t="s">
        <v>15197</v>
      </c>
      <c r="AQ1124" s="76" t="s">
        <v>65</v>
      </c>
      <c r="AR1124" s="2"/>
      <c r="AS1124" s="3"/>
      <c r="AT1124" s="3"/>
      <c r="AU1124" s="3"/>
      <c r="AV1124" s="3"/>
    </row>
    <row r="1125" spans="1:48" ht="41.45" customHeight="1" x14ac:dyDescent="0.25">
      <c r="A1125" s="62" t="s">
        <v>1997</v>
      </c>
      <c r="C1125" s="63"/>
      <c r="D1125" s="63"/>
      <c r="E1125" s="64"/>
      <c r="F1125" s="66"/>
      <c r="G1125" s="100" t="s">
        <v>13130</v>
      </c>
      <c r="H1125" s="63"/>
      <c r="I1125" s="67"/>
      <c r="J1125" s="68"/>
      <c r="K1125" s="68"/>
      <c r="L1125" s="67" t="s">
        <v>17288</v>
      </c>
      <c r="M1125" s="71"/>
      <c r="N1125" s="72">
        <v>5725.69140625</v>
      </c>
      <c r="O1125" s="72">
        <v>8741.94140625</v>
      </c>
      <c r="P1125" s="73"/>
      <c r="Q1125" s="74"/>
      <c r="R1125" s="74"/>
      <c r="S1125" s="84"/>
      <c r="T1125" s="84"/>
      <c r="U1125" s="84"/>
      <c r="V1125" s="84"/>
      <c r="W1125" s="50"/>
      <c r="X1125" s="50"/>
      <c r="Y1125" s="50"/>
      <c r="Z1125" s="50"/>
      <c r="AA1125" s="49"/>
      <c r="AB1125" s="69">
        <v>1125</v>
      </c>
      <c r="AC112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25" s="70"/>
      <c r="AE1125" s="76">
        <v>1689</v>
      </c>
      <c r="AF1125" s="76">
        <v>516832</v>
      </c>
      <c r="AG1125" s="76">
        <v>46573</v>
      </c>
      <c r="AH1125" s="76">
        <v>4884</v>
      </c>
      <c r="AI1125" s="76"/>
      <c r="AJ1125" s="76" t="s">
        <v>9506</v>
      </c>
      <c r="AK1125" s="76"/>
      <c r="AL1125" s="82" t="s">
        <v>11711</v>
      </c>
      <c r="AM1125" s="76"/>
      <c r="AN1125" s="78">
        <v>40455.854155092595</v>
      </c>
      <c r="AO1125" s="76" t="s">
        <v>14075</v>
      </c>
      <c r="AP1125" s="82" t="s">
        <v>15198</v>
      </c>
      <c r="AQ1125" s="76" t="s">
        <v>65</v>
      </c>
      <c r="AR1125" s="2"/>
      <c r="AS1125" s="3"/>
      <c r="AT1125" s="3"/>
      <c r="AU1125" s="3"/>
      <c r="AV1125" s="3"/>
    </row>
    <row r="1126" spans="1:48" ht="41.45" customHeight="1" x14ac:dyDescent="0.25">
      <c r="A1126" s="62" t="s">
        <v>960</v>
      </c>
      <c r="C1126" s="63"/>
      <c r="D1126" s="63"/>
      <c r="E1126" s="64"/>
      <c r="F1126" s="66"/>
      <c r="G1126" s="100" t="s">
        <v>13131</v>
      </c>
      <c r="H1126" s="63"/>
      <c r="I1126" s="67"/>
      <c r="J1126" s="68"/>
      <c r="K1126" s="68"/>
      <c r="L1126" s="67" t="s">
        <v>17289</v>
      </c>
      <c r="M1126" s="71"/>
      <c r="N1126" s="72">
        <v>9814.0732421875</v>
      </c>
      <c r="O1126" s="72">
        <v>6433.33203125</v>
      </c>
      <c r="P1126" s="73"/>
      <c r="Q1126" s="74"/>
      <c r="R1126" s="74"/>
      <c r="S1126" s="84"/>
      <c r="T1126" s="84"/>
      <c r="U1126" s="84"/>
      <c r="V1126" s="84"/>
      <c r="W1126" s="50"/>
      <c r="X1126" s="50"/>
      <c r="Y1126" s="50"/>
      <c r="Z1126" s="50"/>
      <c r="AA1126" s="49"/>
      <c r="AB1126" s="69">
        <v>1126</v>
      </c>
      <c r="AC112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26" s="70"/>
      <c r="AE1126" s="76">
        <v>110</v>
      </c>
      <c r="AF1126" s="76">
        <v>5</v>
      </c>
      <c r="AG1126" s="76">
        <v>9</v>
      </c>
      <c r="AH1126" s="76">
        <v>63</v>
      </c>
      <c r="AI1126" s="76"/>
      <c r="AJ1126" s="76" t="s">
        <v>9507</v>
      </c>
      <c r="AK1126" s="76"/>
      <c r="AL1126" s="76"/>
      <c r="AM1126" s="76"/>
      <c r="AN1126" s="78">
        <v>44459.680995370371</v>
      </c>
      <c r="AO1126" s="76" t="s">
        <v>14075</v>
      </c>
      <c r="AP1126" s="82" t="s">
        <v>15199</v>
      </c>
      <c r="AQ1126" s="76" t="s">
        <v>66</v>
      </c>
      <c r="AR1126" s="2"/>
      <c r="AS1126" s="3"/>
      <c r="AT1126" s="3"/>
      <c r="AU1126" s="3"/>
      <c r="AV1126" s="3"/>
    </row>
    <row r="1127" spans="1:48" ht="41.45" customHeight="1" x14ac:dyDescent="0.25">
      <c r="A1127" s="62" t="s">
        <v>961</v>
      </c>
      <c r="C1127" s="63"/>
      <c r="D1127" s="63"/>
      <c r="E1127" s="64"/>
      <c r="F1127" s="66"/>
      <c r="G1127" s="100" t="s">
        <v>13132</v>
      </c>
      <c r="H1127" s="63"/>
      <c r="I1127" s="67"/>
      <c r="J1127" s="68"/>
      <c r="K1127" s="68"/>
      <c r="L1127" s="67" t="s">
        <v>17290</v>
      </c>
      <c r="M1127" s="71"/>
      <c r="N1127" s="72">
        <v>4229.42626953125</v>
      </c>
      <c r="O1127" s="72">
        <v>1078.413818359375</v>
      </c>
      <c r="P1127" s="73"/>
      <c r="Q1127" s="74"/>
      <c r="R1127" s="74"/>
      <c r="S1127" s="84"/>
      <c r="T1127" s="84"/>
      <c r="U1127" s="84"/>
      <c r="V1127" s="84"/>
      <c r="W1127" s="50"/>
      <c r="X1127" s="50"/>
      <c r="Y1127" s="50"/>
      <c r="Z1127" s="50"/>
      <c r="AA1127" s="49"/>
      <c r="AB1127" s="69">
        <v>1127</v>
      </c>
      <c r="AC112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27" s="70"/>
      <c r="AE1127" s="76">
        <v>4699</v>
      </c>
      <c r="AF1127" s="76">
        <v>112</v>
      </c>
      <c r="AG1127" s="76">
        <v>34200</v>
      </c>
      <c r="AH1127" s="76">
        <v>7806</v>
      </c>
      <c r="AI1127" s="76"/>
      <c r="AJ1127" s="76" t="s">
        <v>9508</v>
      </c>
      <c r="AK1127" s="76"/>
      <c r="AL1127" s="76"/>
      <c r="AM1127" s="76"/>
      <c r="AN1127" s="78">
        <v>44294.653356481482</v>
      </c>
      <c r="AO1127" s="76" t="s">
        <v>14075</v>
      </c>
      <c r="AP1127" s="82" t="s">
        <v>15200</v>
      </c>
      <c r="AQ1127" s="76" t="s">
        <v>66</v>
      </c>
      <c r="AR1127" s="2"/>
      <c r="AS1127" s="3"/>
      <c r="AT1127" s="3"/>
      <c r="AU1127" s="3"/>
      <c r="AV1127" s="3"/>
    </row>
    <row r="1128" spans="1:48" ht="41.45" customHeight="1" x14ac:dyDescent="0.25">
      <c r="A1128" s="62" t="s">
        <v>962</v>
      </c>
      <c r="C1128" s="63"/>
      <c r="D1128" s="63"/>
      <c r="E1128" s="64"/>
      <c r="F1128" s="66"/>
      <c r="G1128" s="100" t="s">
        <v>13133</v>
      </c>
      <c r="H1128" s="63"/>
      <c r="I1128" s="67"/>
      <c r="J1128" s="68"/>
      <c r="K1128" s="68"/>
      <c r="L1128" s="67" t="s">
        <v>17291</v>
      </c>
      <c r="M1128" s="71"/>
      <c r="N1128" s="72">
        <v>7685.30810546875</v>
      </c>
      <c r="O1128" s="72">
        <v>3331.697021484375</v>
      </c>
      <c r="P1128" s="73"/>
      <c r="Q1128" s="74"/>
      <c r="R1128" s="74"/>
      <c r="S1128" s="84"/>
      <c r="T1128" s="84"/>
      <c r="U1128" s="84"/>
      <c r="V1128" s="84"/>
      <c r="W1128" s="50"/>
      <c r="X1128" s="50"/>
      <c r="Y1128" s="50"/>
      <c r="Z1128" s="50"/>
      <c r="AA1128" s="49"/>
      <c r="AB1128" s="69">
        <v>1128</v>
      </c>
      <c r="AC112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28" s="70"/>
      <c r="AE1128" s="76">
        <v>627</v>
      </c>
      <c r="AF1128" s="76">
        <v>3845</v>
      </c>
      <c r="AG1128" s="76">
        <v>60491</v>
      </c>
      <c r="AH1128" s="76">
        <v>17916</v>
      </c>
      <c r="AI1128" s="76"/>
      <c r="AJ1128" s="76" t="s">
        <v>9509</v>
      </c>
      <c r="AK1128" s="76" t="s">
        <v>10906</v>
      </c>
      <c r="AL1128" s="82" t="s">
        <v>11712</v>
      </c>
      <c r="AM1128" s="76"/>
      <c r="AN1128" s="78">
        <v>40109.682500000003</v>
      </c>
      <c r="AO1128" s="76" t="s">
        <v>14075</v>
      </c>
      <c r="AP1128" s="82" t="s">
        <v>15201</v>
      </c>
      <c r="AQ1128" s="76" t="s">
        <v>66</v>
      </c>
      <c r="AR1128" s="2"/>
      <c r="AS1128" s="3"/>
      <c r="AT1128" s="3"/>
      <c r="AU1128" s="3"/>
      <c r="AV1128" s="3"/>
    </row>
    <row r="1129" spans="1:48" ht="41.45" customHeight="1" x14ac:dyDescent="0.25">
      <c r="A1129" s="62" t="s">
        <v>1998</v>
      </c>
      <c r="C1129" s="63"/>
      <c r="D1129" s="63"/>
      <c r="E1129" s="64"/>
      <c r="F1129" s="66"/>
      <c r="G1129" s="100" t="s">
        <v>13134</v>
      </c>
      <c r="H1129" s="63"/>
      <c r="I1129" s="67"/>
      <c r="J1129" s="68"/>
      <c r="K1129" s="68"/>
      <c r="L1129" s="67" t="s">
        <v>17292</v>
      </c>
      <c r="M1129" s="71"/>
      <c r="N1129" s="72">
        <v>6828.3857421875</v>
      </c>
      <c r="O1129" s="72">
        <v>5776.740234375</v>
      </c>
      <c r="P1129" s="73"/>
      <c r="Q1129" s="74"/>
      <c r="R1129" s="74"/>
      <c r="S1129" s="84"/>
      <c r="T1129" s="84"/>
      <c r="U1129" s="84"/>
      <c r="V1129" s="84"/>
      <c r="W1129" s="50"/>
      <c r="X1129" s="50"/>
      <c r="Y1129" s="50"/>
      <c r="Z1129" s="50"/>
      <c r="AA1129" s="49"/>
      <c r="AB1129" s="69">
        <v>1129</v>
      </c>
      <c r="AC112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29" s="70"/>
      <c r="AE1129" s="76">
        <v>280</v>
      </c>
      <c r="AF1129" s="76">
        <v>2844</v>
      </c>
      <c r="AG1129" s="76">
        <v>805</v>
      </c>
      <c r="AH1129" s="76">
        <v>1989</v>
      </c>
      <c r="AI1129" s="76"/>
      <c r="AJ1129" s="76" t="s">
        <v>9510</v>
      </c>
      <c r="AK1129" s="76" t="s">
        <v>10907</v>
      </c>
      <c r="AL1129" s="76"/>
      <c r="AM1129" s="76"/>
      <c r="AN1129" s="78">
        <v>41925.755069444444</v>
      </c>
      <c r="AO1129" s="76" t="s">
        <v>14075</v>
      </c>
      <c r="AP1129" s="82" t="s">
        <v>15202</v>
      </c>
      <c r="AQ1129" s="76" t="s">
        <v>65</v>
      </c>
      <c r="AR1129" s="2"/>
      <c r="AS1129" s="3"/>
      <c r="AT1129" s="3"/>
      <c r="AU1129" s="3"/>
      <c r="AV1129" s="3"/>
    </row>
    <row r="1130" spans="1:48" ht="41.45" customHeight="1" x14ac:dyDescent="0.25">
      <c r="A1130" s="62" t="s">
        <v>1999</v>
      </c>
      <c r="C1130" s="63"/>
      <c r="D1130" s="63"/>
      <c r="E1130" s="64"/>
      <c r="F1130" s="66"/>
      <c r="G1130" s="100" t="s">
        <v>13135</v>
      </c>
      <c r="H1130" s="63"/>
      <c r="I1130" s="67"/>
      <c r="J1130" s="68"/>
      <c r="K1130" s="68"/>
      <c r="L1130" s="67" t="s">
        <v>17293</v>
      </c>
      <c r="M1130" s="71"/>
      <c r="N1130" s="72">
        <v>7698.0048828125</v>
      </c>
      <c r="O1130" s="72">
        <v>1978.8709716796875</v>
      </c>
      <c r="P1130" s="73"/>
      <c r="Q1130" s="74"/>
      <c r="R1130" s="74"/>
      <c r="S1130" s="84"/>
      <c r="T1130" s="84"/>
      <c r="U1130" s="84"/>
      <c r="V1130" s="84"/>
      <c r="W1130" s="50"/>
      <c r="X1130" s="50"/>
      <c r="Y1130" s="50"/>
      <c r="Z1130" s="50"/>
      <c r="AA1130" s="49"/>
      <c r="AB1130" s="69">
        <v>1130</v>
      </c>
      <c r="AC113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30" s="70"/>
      <c r="AE1130" s="76">
        <v>625</v>
      </c>
      <c r="AF1130" s="76">
        <v>5976</v>
      </c>
      <c r="AG1130" s="76">
        <v>6914</v>
      </c>
      <c r="AH1130" s="76">
        <v>14901</v>
      </c>
      <c r="AI1130" s="76"/>
      <c r="AJ1130" s="76" t="s">
        <v>9511</v>
      </c>
      <c r="AK1130" s="76"/>
      <c r="AL1130" s="76"/>
      <c r="AM1130" s="76"/>
      <c r="AN1130" s="78">
        <v>41346.523125</v>
      </c>
      <c r="AO1130" s="76" t="s">
        <v>14075</v>
      </c>
      <c r="AP1130" s="82" t="s">
        <v>15203</v>
      </c>
      <c r="AQ1130" s="76" t="s">
        <v>65</v>
      </c>
      <c r="AR1130" s="2"/>
      <c r="AS1130" s="3"/>
      <c r="AT1130" s="3"/>
      <c r="AU1130" s="3"/>
      <c r="AV1130" s="3"/>
    </row>
    <row r="1131" spans="1:48" ht="41.45" customHeight="1" x14ac:dyDescent="0.25">
      <c r="A1131" s="62" t="s">
        <v>963</v>
      </c>
      <c r="C1131" s="63"/>
      <c r="D1131" s="63"/>
      <c r="E1131" s="64"/>
      <c r="F1131" s="66"/>
      <c r="G1131" s="100" t="s">
        <v>13136</v>
      </c>
      <c r="H1131" s="63"/>
      <c r="I1131" s="67"/>
      <c r="J1131" s="68"/>
      <c r="K1131" s="68"/>
      <c r="L1131" s="67" t="s">
        <v>17294</v>
      </c>
      <c r="M1131" s="71"/>
      <c r="N1131" s="72">
        <v>3741.193603515625</v>
      </c>
      <c r="O1131" s="72">
        <v>7578.70263671875</v>
      </c>
      <c r="P1131" s="73"/>
      <c r="Q1131" s="74"/>
      <c r="R1131" s="74"/>
      <c r="S1131" s="84"/>
      <c r="T1131" s="84"/>
      <c r="U1131" s="84"/>
      <c r="V1131" s="84"/>
      <c r="W1131" s="50"/>
      <c r="X1131" s="50"/>
      <c r="Y1131" s="50"/>
      <c r="Z1131" s="50"/>
      <c r="AA1131" s="49"/>
      <c r="AB1131" s="69">
        <v>1131</v>
      </c>
      <c r="AC113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31" s="70"/>
      <c r="AE1131" s="76">
        <v>1119</v>
      </c>
      <c r="AF1131" s="76">
        <v>25</v>
      </c>
      <c r="AG1131" s="76">
        <v>4766</v>
      </c>
      <c r="AH1131" s="76">
        <v>1527</v>
      </c>
      <c r="AI1131" s="76"/>
      <c r="AJ1131" s="76" t="s">
        <v>9512</v>
      </c>
      <c r="AK1131" s="76"/>
      <c r="AL1131" s="76"/>
      <c r="AM1131" s="76"/>
      <c r="AN1131" s="78">
        <v>44324.281851851854</v>
      </c>
      <c r="AO1131" s="76" t="s">
        <v>14075</v>
      </c>
      <c r="AP1131" s="82" t="s">
        <v>15204</v>
      </c>
      <c r="AQ1131" s="76" t="s">
        <v>66</v>
      </c>
      <c r="AR1131" s="2"/>
      <c r="AS1131" s="3"/>
      <c r="AT1131" s="3"/>
      <c r="AU1131" s="3"/>
      <c r="AV1131" s="3"/>
    </row>
    <row r="1132" spans="1:48" ht="41.45" customHeight="1" x14ac:dyDescent="0.25">
      <c r="A1132" s="62" t="s">
        <v>964</v>
      </c>
      <c r="C1132" s="63"/>
      <c r="D1132" s="63"/>
      <c r="E1132" s="64"/>
      <c r="F1132" s="66"/>
      <c r="G1132" s="100" t="s">
        <v>13137</v>
      </c>
      <c r="H1132" s="63"/>
      <c r="I1132" s="67"/>
      <c r="J1132" s="68"/>
      <c r="K1132" s="68"/>
      <c r="L1132" s="67" t="s">
        <v>17295</v>
      </c>
      <c r="M1132" s="71"/>
      <c r="N1132" s="72">
        <v>2855.461669921875</v>
      </c>
      <c r="O1132" s="72">
        <v>6888.99609375</v>
      </c>
      <c r="P1132" s="73"/>
      <c r="Q1132" s="74"/>
      <c r="R1132" s="74"/>
      <c r="S1132" s="84"/>
      <c r="T1132" s="84"/>
      <c r="U1132" s="84"/>
      <c r="V1132" s="84"/>
      <c r="W1132" s="50"/>
      <c r="X1132" s="50"/>
      <c r="Y1132" s="50"/>
      <c r="Z1132" s="50"/>
      <c r="AA1132" s="49"/>
      <c r="AB1132" s="69">
        <v>1132</v>
      </c>
      <c r="AC113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32" s="70"/>
      <c r="AE1132" s="76">
        <v>2973</v>
      </c>
      <c r="AF1132" s="76">
        <v>242</v>
      </c>
      <c r="AG1132" s="76">
        <v>16036</v>
      </c>
      <c r="AH1132" s="76">
        <v>11060</v>
      </c>
      <c r="AI1132" s="76"/>
      <c r="AJ1132" s="76" t="s">
        <v>9513</v>
      </c>
      <c r="AK1132" s="76"/>
      <c r="AL1132" s="76"/>
      <c r="AM1132" s="76"/>
      <c r="AN1132" s="78">
        <v>44463.527696759258</v>
      </c>
      <c r="AO1132" s="76" t="s">
        <v>14075</v>
      </c>
      <c r="AP1132" s="82" t="s">
        <v>15205</v>
      </c>
      <c r="AQ1132" s="76" t="s">
        <v>66</v>
      </c>
      <c r="AR1132" s="2"/>
      <c r="AS1132" s="3"/>
      <c r="AT1132" s="3"/>
      <c r="AU1132" s="3"/>
      <c r="AV1132" s="3"/>
    </row>
    <row r="1133" spans="1:48" ht="41.45" customHeight="1" x14ac:dyDescent="0.25">
      <c r="A1133" s="62" t="s">
        <v>965</v>
      </c>
      <c r="C1133" s="63"/>
      <c r="D1133" s="63"/>
      <c r="E1133" s="64"/>
      <c r="F1133" s="66"/>
      <c r="G1133" s="100" t="s">
        <v>13138</v>
      </c>
      <c r="H1133" s="63"/>
      <c r="I1133" s="67"/>
      <c r="J1133" s="68"/>
      <c r="K1133" s="68"/>
      <c r="L1133" s="67" t="s">
        <v>17296</v>
      </c>
      <c r="M1133" s="71"/>
      <c r="N1133" s="72">
        <v>6185.8046875</v>
      </c>
      <c r="O1133" s="72">
        <v>5421.890625</v>
      </c>
      <c r="P1133" s="73"/>
      <c r="Q1133" s="74"/>
      <c r="R1133" s="74"/>
      <c r="S1133" s="84"/>
      <c r="T1133" s="84"/>
      <c r="U1133" s="84"/>
      <c r="V1133" s="84"/>
      <c r="W1133" s="50"/>
      <c r="X1133" s="50"/>
      <c r="Y1133" s="50"/>
      <c r="Z1133" s="50"/>
      <c r="AA1133" s="49"/>
      <c r="AB1133" s="69">
        <v>1133</v>
      </c>
      <c r="AC113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33" s="70"/>
      <c r="AE1133" s="76">
        <v>1024</v>
      </c>
      <c r="AF1133" s="76">
        <v>271</v>
      </c>
      <c r="AG1133" s="76">
        <v>7330</v>
      </c>
      <c r="AH1133" s="76">
        <v>26780</v>
      </c>
      <c r="AI1133" s="76"/>
      <c r="AJ1133" s="76" t="s">
        <v>9514</v>
      </c>
      <c r="AK1133" s="76" t="s">
        <v>10908</v>
      </c>
      <c r="AL1133" s="76"/>
      <c r="AM1133" s="76"/>
      <c r="AN1133" s="78">
        <v>43693.738495370373</v>
      </c>
      <c r="AO1133" s="76" t="s">
        <v>14075</v>
      </c>
      <c r="AP1133" s="82" t="s">
        <v>15206</v>
      </c>
      <c r="AQ1133" s="76" t="s">
        <v>66</v>
      </c>
      <c r="AR1133" s="2"/>
      <c r="AS1133" s="3"/>
      <c r="AT1133" s="3"/>
      <c r="AU1133" s="3"/>
      <c r="AV1133" s="3"/>
    </row>
    <row r="1134" spans="1:48" ht="41.45" customHeight="1" x14ac:dyDescent="0.25">
      <c r="A1134" s="62" t="s">
        <v>966</v>
      </c>
      <c r="C1134" s="63"/>
      <c r="D1134" s="63"/>
      <c r="E1134" s="64"/>
      <c r="F1134" s="66"/>
      <c r="G1134" s="100" t="s">
        <v>13139</v>
      </c>
      <c r="H1134" s="63"/>
      <c r="I1134" s="67"/>
      <c r="J1134" s="68"/>
      <c r="K1134" s="68"/>
      <c r="L1134" s="67" t="s">
        <v>17297</v>
      </c>
      <c r="M1134" s="71"/>
      <c r="N1134" s="72">
        <v>6847.70458984375</v>
      </c>
      <c r="O1134" s="72">
        <v>1885.25</v>
      </c>
      <c r="P1134" s="73"/>
      <c r="Q1134" s="74"/>
      <c r="R1134" s="74"/>
      <c r="S1134" s="84"/>
      <c r="T1134" s="84"/>
      <c r="U1134" s="84"/>
      <c r="V1134" s="84"/>
      <c r="W1134" s="50"/>
      <c r="X1134" s="50"/>
      <c r="Y1134" s="50"/>
      <c r="Z1134" s="50"/>
      <c r="AA1134" s="49"/>
      <c r="AB1134" s="69">
        <v>1134</v>
      </c>
      <c r="AC113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34" s="70"/>
      <c r="AE1134" s="76">
        <v>4976</v>
      </c>
      <c r="AF1134" s="76">
        <v>249</v>
      </c>
      <c r="AG1134" s="76">
        <v>36119</v>
      </c>
      <c r="AH1134" s="76">
        <v>7558</v>
      </c>
      <c r="AI1134" s="76"/>
      <c r="AJ1134" s="76" t="s">
        <v>9515</v>
      </c>
      <c r="AK1134" s="76"/>
      <c r="AL1134" s="76"/>
      <c r="AM1134" s="76"/>
      <c r="AN1134" s="78">
        <v>44471.507951388892</v>
      </c>
      <c r="AO1134" s="76" t="s">
        <v>14075</v>
      </c>
      <c r="AP1134" s="82" t="s">
        <v>15207</v>
      </c>
      <c r="AQ1134" s="76" t="s">
        <v>66</v>
      </c>
      <c r="AR1134" s="2"/>
      <c r="AS1134" s="3"/>
      <c r="AT1134" s="3"/>
      <c r="AU1134" s="3"/>
      <c r="AV1134" s="3"/>
    </row>
    <row r="1135" spans="1:48" ht="41.45" customHeight="1" x14ac:dyDescent="0.25">
      <c r="A1135" s="62" t="s">
        <v>967</v>
      </c>
      <c r="C1135" s="63"/>
      <c r="D1135" s="63"/>
      <c r="E1135" s="64"/>
      <c r="F1135" s="66"/>
      <c r="G1135" s="100" t="s">
        <v>13140</v>
      </c>
      <c r="H1135" s="63"/>
      <c r="I1135" s="67"/>
      <c r="J1135" s="68"/>
      <c r="K1135" s="68"/>
      <c r="L1135" s="67" t="s">
        <v>17298</v>
      </c>
      <c r="M1135" s="71"/>
      <c r="N1135" s="72">
        <v>1030.554931640625</v>
      </c>
      <c r="O1135" s="72">
        <v>2586.397216796875</v>
      </c>
      <c r="P1135" s="73"/>
      <c r="Q1135" s="74"/>
      <c r="R1135" s="74"/>
      <c r="S1135" s="84"/>
      <c r="T1135" s="84"/>
      <c r="U1135" s="84"/>
      <c r="V1135" s="84"/>
      <c r="W1135" s="50"/>
      <c r="X1135" s="50"/>
      <c r="Y1135" s="50"/>
      <c r="Z1135" s="50"/>
      <c r="AA1135" s="49"/>
      <c r="AB1135" s="69">
        <v>1135</v>
      </c>
      <c r="AC113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35" s="70"/>
      <c r="AE1135" s="76">
        <v>23</v>
      </c>
      <c r="AF1135" s="76">
        <v>11</v>
      </c>
      <c r="AG1135" s="76">
        <v>9</v>
      </c>
      <c r="AH1135" s="76">
        <v>111</v>
      </c>
      <c r="AI1135" s="76"/>
      <c r="AJ1135" s="76"/>
      <c r="AK1135" s="76" t="s">
        <v>10909</v>
      </c>
      <c r="AL1135" s="76"/>
      <c r="AM1135" s="76"/>
      <c r="AN1135" s="78">
        <v>42513.150081018517</v>
      </c>
      <c r="AO1135" s="76" t="s">
        <v>14075</v>
      </c>
      <c r="AP1135" s="82" t="s">
        <v>15208</v>
      </c>
      <c r="AQ1135" s="76" t="s">
        <v>66</v>
      </c>
      <c r="AR1135" s="2"/>
      <c r="AS1135" s="3"/>
      <c r="AT1135" s="3"/>
      <c r="AU1135" s="3"/>
      <c r="AV1135" s="3"/>
    </row>
    <row r="1136" spans="1:48" ht="41.45" customHeight="1" x14ac:dyDescent="0.25">
      <c r="A1136" s="62" t="s">
        <v>968</v>
      </c>
      <c r="C1136" s="63"/>
      <c r="D1136" s="63"/>
      <c r="E1136" s="64"/>
      <c r="F1136" s="66"/>
      <c r="G1136" s="100" t="s">
        <v>13141</v>
      </c>
      <c r="H1136" s="63"/>
      <c r="I1136" s="67"/>
      <c r="J1136" s="68"/>
      <c r="K1136" s="68"/>
      <c r="L1136" s="67" t="s">
        <v>17299</v>
      </c>
      <c r="M1136" s="71"/>
      <c r="N1136" s="72">
        <v>2810.2734375</v>
      </c>
      <c r="O1136" s="72">
        <v>6339.47412109375</v>
      </c>
      <c r="P1136" s="73"/>
      <c r="Q1136" s="74"/>
      <c r="R1136" s="74"/>
      <c r="S1136" s="84"/>
      <c r="T1136" s="84"/>
      <c r="U1136" s="84"/>
      <c r="V1136" s="84"/>
      <c r="W1136" s="50"/>
      <c r="X1136" s="50"/>
      <c r="Y1136" s="50"/>
      <c r="Z1136" s="50"/>
      <c r="AA1136" s="49"/>
      <c r="AB1136" s="69">
        <v>1136</v>
      </c>
      <c r="AC113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36" s="70"/>
      <c r="AE1136" s="76">
        <v>557</v>
      </c>
      <c r="AF1136" s="76">
        <v>132</v>
      </c>
      <c r="AG1136" s="76">
        <v>1005</v>
      </c>
      <c r="AH1136" s="76">
        <v>30947</v>
      </c>
      <c r="AI1136" s="76"/>
      <c r="AJ1136" s="76" t="s">
        <v>9516</v>
      </c>
      <c r="AK1136" s="76"/>
      <c r="AL1136" s="76"/>
      <c r="AM1136" s="76"/>
      <c r="AN1136" s="78">
        <v>44001.156793981485</v>
      </c>
      <c r="AO1136" s="76" t="s">
        <v>14075</v>
      </c>
      <c r="AP1136" s="82" t="s">
        <v>15209</v>
      </c>
      <c r="AQ1136" s="76" t="s">
        <v>66</v>
      </c>
      <c r="AR1136" s="2"/>
      <c r="AS1136" s="3"/>
      <c r="AT1136" s="3"/>
      <c r="AU1136" s="3"/>
      <c r="AV1136" s="3"/>
    </row>
    <row r="1137" spans="1:48" ht="41.45" customHeight="1" x14ac:dyDescent="0.25">
      <c r="A1137" s="62" t="s">
        <v>2000</v>
      </c>
      <c r="C1137" s="63"/>
      <c r="D1137" s="63"/>
      <c r="E1137" s="64"/>
      <c r="F1137" s="66"/>
      <c r="G1137" s="100" t="s">
        <v>13142</v>
      </c>
      <c r="H1137" s="63"/>
      <c r="I1137" s="67"/>
      <c r="J1137" s="68"/>
      <c r="K1137" s="68"/>
      <c r="L1137" s="67" t="s">
        <v>17300</v>
      </c>
      <c r="M1137" s="71"/>
      <c r="N1137" s="72">
        <v>2039.862060546875</v>
      </c>
      <c r="O1137" s="72">
        <v>3832.69091796875</v>
      </c>
      <c r="P1137" s="73"/>
      <c r="Q1137" s="74"/>
      <c r="R1137" s="74"/>
      <c r="S1137" s="84"/>
      <c r="T1137" s="84"/>
      <c r="U1137" s="84"/>
      <c r="V1137" s="84"/>
      <c r="W1137" s="50"/>
      <c r="X1137" s="50"/>
      <c r="Y1137" s="50"/>
      <c r="Z1137" s="50"/>
      <c r="AA1137" s="49"/>
      <c r="AB1137" s="69">
        <v>1137</v>
      </c>
      <c r="AC113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37" s="70"/>
      <c r="AE1137" s="76">
        <v>804</v>
      </c>
      <c r="AF1137" s="76">
        <v>858</v>
      </c>
      <c r="AG1137" s="76">
        <v>7718</v>
      </c>
      <c r="AH1137" s="76">
        <v>25999</v>
      </c>
      <c r="AI1137" s="76"/>
      <c r="AJ1137" s="76" t="s">
        <v>9517</v>
      </c>
      <c r="AK1137" s="76" t="s">
        <v>10910</v>
      </c>
      <c r="AL1137" s="76"/>
      <c r="AM1137" s="76"/>
      <c r="AN1137" s="78">
        <v>43169.937337962961</v>
      </c>
      <c r="AO1137" s="76" t="s">
        <v>14075</v>
      </c>
      <c r="AP1137" s="82" t="s">
        <v>15210</v>
      </c>
      <c r="AQ1137" s="76" t="s">
        <v>65</v>
      </c>
      <c r="AR1137" s="2"/>
      <c r="AS1137" s="3"/>
      <c r="AT1137" s="3"/>
      <c r="AU1137" s="3"/>
      <c r="AV1137" s="3"/>
    </row>
    <row r="1138" spans="1:48" ht="41.45" customHeight="1" x14ac:dyDescent="0.25">
      <c r="A1138" s="62" t="s">
        <v>969</v>
      </c>
      <c r="C1138" s="63"/>
      <c r="D1138" s="63"/>
      <c r="E1138" s="64"/>
      <c r="F1138" s="66"/>
      <c r="G1138" s="100" t="s">
        <v>13143</v>
      </c>
      <c r="H1138" s="63"/>
      <c r="I1138" s="67"/>
      <c r="J1138" s="68"/>
      <c r="K1138" s="68"/>
      <c r="L1138" s="67" t="s">
        <v>17301</v>
      </c>
      <c r="M1138" s="71"/>
      <c r="N1138" s="72">
        <v>2547.257080078125</v>
      </c>
      <c r="O1138" s="72">
        <v>9269.900390625</v>
      </c>
      <c r="P1138" s="73"/>
      <c r="Q1138" s="74"/>
      <c r="R1138" s="74"/>
      <c r="S1138" s="84"/>
      <c r="T1138" s="84"/>
      <c r="U1138" s="84"/>
      <c r="V1138" s="84"/>
      <c r="W1138" s="50"/>
      <c r="X1138" s="50"/>
      <c r="Y1138" s="50"/>
      <c r="Z1138" s="50"/>
      <c r="AA1138" s="49"/>
      <c r="AB1138" s="69">
        <v>1138</v>
      </c>
      <c r="AC113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38" s="70"/>
      <c r="AE1138" s="76">
        <v>13</v>
      </c>
      <c r="AF1138" s="76">
        <v>28</v>
      </c>
      <c r="AG1138" s="76">
        <v>68</v>
      </c>
      <c r="AH1138" s="76">
        <v>143</v>
      </c>
      <c r="AI1138" s="76"/>
      <c r="AJ1138" s="76" t="s">
        <v>9518</v>
      </c>
      <c r="AK1138" s="76" t="s">
        <v>10911</v>
      </c>
      <c r="AL1138" s="76"/>
      <c r="AM1138" s="76"/>
      <c r="AN1138" s="78">
        <v>43262.278009259258</v>
      </c>
      <c r="AO1138" s="76" t="s">
        <v>14075</v>
      </c>
      <c r="AP1138" s="82" t="s">
        <v>15211</v>
      </c>
      <c r="AQ1138" s="76" t="s">
        <v>66</v>
      </c>
      <c r="AR1138" s="2"/>
      <c r="AS1138" s="3"/>
      <c r="AT1138" s="3"/>
      <c r="AU1138" s="3"/>
      <c r="AV1138" s="3"/>
    </row>
    <row r="1139" spans="1:48" ht="41.45" customHeight="1" x14ac:dyDescent="0.25">
      <c r="A1139" s="62" t="s">
        <v>970</v>
      </c>
      <c r="C1139" s="63"/>
      <c r="D1139" s="63"/>
      <c r="E1139" s="64"/>
      <c r="F1139" s="66"/>
      <c r="G1139" s="100" t="s">
        <v>13144</v>
      </c>
      <c r="H1139" s="63"/>
      <c r="I1139" s="67"/>
      <c r="J1139" s="68"/>
      <c r="K1139" s="68"/>
      <c r="L1139" s="67" t="s">
        <v>17302</v>
      </c>
      <c r="M1139" s="71"/>
      <c r="N1139" s="72">
        <v>636.93707275390625</v>
      </c>
      <c r="O1139" s="72">
        <v>4182.4521484375</v>
      </c>
      <c r="P1139" s="73"/>
      <c r="Q1139" s="74"/>
      <c r="R1139" s="74"/>
      <c r="S1139" s="84"/>
      <c r="T1139" s="84"/>
      <c r="U1139" s="84"/>
      <c r="V1139" s="84"/>
      <c r="W1139" s="50"/>
      <c r="X1139" s="50"/>
      <c r="Y1139" s="50"/>
      <c r="Z1139" s="50"/>
      <c r="AA1139" s="49"/>
      <c r="AB1139" s="69">
        <v>1139</v>
      </c>
      <c r="AC113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39" s="70"/>
      <c r="AE1139" s="76">
        <v>560</v>
      </c>
      <c r="AF1139" s="76">
        <v>3</v>
      </c>
      <c r="AG1139" s="76">
        <v>1477</v>
      </c>
      <c r="AH1139" s="76">
        <v>374</v>
      </c>
      <c r="AI1139" s="76"/>
      <c r="AJ1139" s="76" t="s">
        <v>9519</v>
      </c>
      <c r="AK1139" s="76" t="s">
        <v>10912</v>
      </c>
      <c r="AL1139" s="76"/>
      <c r="AM1139" s="76"/>
      <c r="AN1139" s="78">
        <v>44496.232569444444</v>
      </c>
      <c r="AO1139" s="76" t="s">
        <v>14075</v>
      </c>
      <c r="AP1139" s="82" t="s">
        <v>15212</v>
      </c>
      <c r="AQ1139" s="76" t="s">
        <v>66</v>
      </c>
      <c r="AR1139" s="2"/>
      <c r="AS1139" s="3"/>
      <c r="AT1139" s="3"/>
      <c r="AU1139" s="3"/>
      <c r="AV1139" s="3"/>
    </row>
    <row r="1140" spans="1:48" ht="41.45" customHeight="1" x14ac:dyDescent="0.25">
      <c r="A1140" s="62" t="s">
        <v>971</v>
      </c>
      <c r="C1140" s="63"/>
      <c r="D1140" s="63"/>
      <c r="E1140" s="64"/>
      <c r="F1140" s="66"/>
      <c r="G1140" s="100" t="s">
        <v>13145</v>
      </c>
      <c r="H1140" s="63"/>
      <c r="I1140" s="67"/>
      <c r="J1140" s="68"/>
      <c r="K1140" s="68"/>
      <c r="L1140" s="67" t="s">
        <v>17303</v>
      </c>
      <c r="M1140" s="71"/>
      <c r="N1140" s="72">
        <v>8325.73046875</v>
      </c>
      <c r="O1140" s="72">
        <v>4337.12548828125</v>
      </c>
      <c r="P1140" s="73"/>
      <c r="Q1140" s="74"/>
      <c r="R1140" s="74"/>
      <c r="S1140" s="84"/>
      <c r="T1140" s="84"/>
      <c r="U1140" s="84"/>
      <c r="V1140" s="84"/>
      <c r="W1140" s="50"/>
      <c r="X1140" s="50"/>
      <c r="Y1140" s="50"/>
      <c r="Z1140" s="50"/>
      <c r="AA1140" s="49"/>
      <c r="AB1140" s="69">
        <v>1140</v>
      </c>
      <c r="AC114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40" s="70"/>
      <c r="AE1140" s="76">
        <v>52</v>
      </c>
      <c r="AF1140" s="76">
        <v>499</v>
      </c>
      <c r="AG1140" s="76">
        <v>60245</v>
      </c>
      <c r="AH1140" s="76">
        <v>180388</v>
      </c>
      <c r="AI1140" s="76"/>
      <c r="AJ1140" s="76"/>
      <c r="AK1140" s="76"/>
      <c r="AL1140" s="76"/>
      <c r="AM1140" s="76"/>
      <c r="AN1140" s="78">
        <v>42402.437986111108</v>
      </c>
      <c r="AO1140" s="76" t="s">
        <v>14075</v>
      </c>
      <c r="AP1140" s="82" t="s">
        <v>15213</v>
      </c>
      <c r="AQ1140" s="76" t="s">
        <v>66</v>
      </c>
      <c r="AR1140" s="2"/>
      <c r="AS1140" s="3"/>
      <c r="AT1140" s="3"/>
      <c r="AU1140" s="3"/>
      <c r="AV1140" s="3"/>
    </row>
    <row r="1141" spans="1:48" ht="41.45" customHeight="1" x14ac:dyDescent="0.25">
      <c r="A1141" s="62" t="s">
        <v>972</v>
      </c>
      <c r="C1141" s="63"/>
      <c r="D1141" s="63"/>
      <c r="E1141" s="64"/>
      <c r="F1141" s="66"/>
      <c r="G1141" s="100" t="s">
        <v>13146</v>
      </c>
      <c r="H1141" s="63"/>
      <c r="I1141" s="67"/>
      <c r="J1141" s="68"/>
      <c r="K1141" s="68"/>
      <c r="L1141" s="67" t="s">
        <v>17304</v>
      </c>
      <c r="M1141" s="71"/>
      <c r="N1141" s="72">
        <v>4868.69140625</v>
      </c>
      <c r="O1141" s="72">
        <v>550.8607177734375</v>
      </c>
      <c r="P1141" s="73"/>
      <c r="Q1141" s="74"/>
      <c r="R1141" s="74"/>
      <c r="S1141" s="84"/>
      <c r="T1141" s="84"/>
      <c r="U1141" s="84"/>
      <c r="V1141" s="84"/>
      <c r="W1141" s="50"/>
      <c r="X1141" s="50"/>
      <c r="Y1141" s="50"/>
      <c r="Z1141" s="50"/>
      <c r="AA1141" s="49"/>
      <c r="AB1141" s="69">
        <v>1141</v>
      </c>
      <c r="AC114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41" s="70"/>
      <c r="AE1141" s="76">
        <v>1052</v>
      </c>
      <c r="AF1141" s="76">
        <v>14</v>
      </c>
      <c r="AG1141" s="76">
        <v>3283</v>
      </c>
      <c r="AH1141" s="76">
        <v>1038</v>
      </c>
      <c r="AI1141" s="76"/>
      <c r="AJ1141" s="76"/>
      <c r="AK1141" s="76"/>
      <c r="AL1141" s="76"/>
      <c r="AM1141" s="76"/>
      <c r="AN1141" s="78">
        <v>44086.131215277775</v>
      </c>
      <c r="AO1141" s="76" t="s">
        <v>14075</v>
      </c>
      <c r="AP1141" s="82" t="s">
        <v>15214</v>
      </c>
      <c r="AQ1141" s="76" t="s">
        <v>66</v>
      </c>
      <c r="AR1141" s="2"/>
      <c r="AS1141" s="3"/>
      <c r="AT1141" s="3"/>
      <c r="AU1141" s="3"/>
      <c r="AV1141" s="3"/>
    </row>
    <row r="1142" spans="1:48" ht="41.45" customHeight="1" x14ac:dyDescent="0.25">
      <c r="A1142" s="62" t="s">
        <v>973</v>
      </c>
      <c r="C1142" s="63"/>
      <c r="D1142" s="63"/>
      <c r="E1142" s="64"/>
      <c r="F1142" s="66"/>
      <c r="G1142" s="100" t="s">
        <v>13147</v>
      </c>
      <c r="H1142" s="63"/>
      <c r="I1142" s="67"/>
      <c r="J1142" s="68"/>
      <c r="K1142" s="68"/>
      <c r="L1142" s="67" t="s">
        <v>17305</v>
      </c>
      <c r="M1142" s="71"/>
      <c r="N1142" s="72">
        <v>4049.796630859375</v>
      </c>
      <c r="O1142" s="72">
        <v>6152.306640625</v>
      </c>
      <c r="P1142" s="73"/>
      <c r="Q1142" s="74"/>
      <c r="R1142" s="74"/>
      <c r="S1142" s="84"/>
      <c r="T1142" s="84"/>
      <c r="U1142" s="84"/>
      <c r="V1142" s="84"/>
      <c r="W1142" s="50"/>
      <c r="X1142" s="50"/>
      <c r="Y1142" s="50"/>
      <c r="Z1142" s="50"/>
      <c r="AA1142" s="49"/>
      <c r="AB1142" s="69">
        <v>1142</v>
      </c>
      <c r="AC114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42" s="70"/>
      <c r="AE1142" s="76">
        <v>10</v>
      </c>
      <c r="AF1142" s="76">
        <v>7</v>
      </c>
      <c r="AG1142" s="76">
        <v>6290</v>
      </c>
      <c r="AH1142" s="76">
        <v>831</v>
      </c>
      <c r="AI1142" s="76"/>
      <c r="AJ1142" s="76"/>
      <c r="AK1142" s="76"/>
      <c r="AL1142" s="76"/>
      <c r="AM1142" s="76"/>
      <c r="AN1142" s="78">
        <v>44458.761944444443</v>
      </c>
      <c r="AO1142" s="76" t="s">
        <v>14075</v>
      </c>
      <c r="AP1142" s="82" t="s">
        <v>15215</v>
      </c>
      <c r="AQ1142" s="76" t="s">
        <v>66</v>
      </c>
      <c r="AR1142" s="2"/>
      <c r="AS1142" s="3"/>
      <c r="AT1142" s="3"/>
      <c r="AU1142" s="3"/>
      <c r="AV1142" s="3"/>
    </row>
    <row r="1143" spans="1:48" ht="41.45" customHeight="1" x14ac:dyDescent="0.25">
      <c r="A1143" s="62" t="s">
        <v>2001</v>
      </c>
      <c r="C1143" s="63"/>
      <c r="D1143" s="63"/>
      <c r="E1143" s="64"/>
      <c r="F1143" s="66"/>
      <c r="G1143" s="100" t="s">
        <v>13148</v>
      </c>
      <c r="H1143" s="63"/>
      <c r="I1143" s="67"/>
      <c r="J1143" s="68"/>
      <c r="K1143" s="68"/>
      <c r="L1143" s="67" t="s">
        <v>17306</v>
      </c>
      <c r="M1143" s="71"/>
      <c r="N1143" s="72">
        <v>4051.213623046875</v>
      </c>
      <c r="O1143" s="72">
        <v>5637.8974609375</v>
      </c>
      <c r="P1143" s="73"/>
      <c r="Q1143" s="74"/>
      <c r="R1143" s="74"/>
      <c r="S1143" s="84"/>
      <c r="T1143" s="84"/>
      <c r="U1143" s="84"/>
      <c r="V1143" s="84"/>
      <c r="W1143" s="50"/>
      <c r="X1143" s="50"/>
      <c r="Y1143" s="50"/>
      <c r="Z1143" s="50"/>
      <c r="AA1143" s="49"/>
      <c r="AB1143" s="69">
        <v>1143</v>
      </c>
      <c r="AC114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43" s="70"/>
      <c r="AE1143" s="76">
        <v>165</v>
      </c>
      <c r="AF1143" s="76">
        <v>615388</v>
      </c>
      <c r="AG1143" s="76">
        <v>5661</v>
      </c>
      <c r="AH1143" s="76">
        <v>3692</v>
      </c>
      <c r="AI1143" s="76"/>
      <c r="AJ1143" s="76" t="s">
        <v>9520</v>
      </c>
      <c r="AK1143" s="76" t="s">
        <v>10677</v>
      </c>
      <c r="AL1143" s="82" t="s">
        <v>11713</v>
      </c>
      <c r="AM1143" s="76"/>
      <c r="AN1143" s="78">
        <v>41117.491944444446</v>
      </c>
      <c r="AO1143" s="76" t="s">
        <v>14075</v>
      </c>
      <c r="AP1143" s="82" t="s">
        <v>15216</v>
      </c>
      <c r="AQ1143" s="76" t="s">
        <v>65</v>
      </c>
      <c r="AR1143" s="2"/>
      <c r="AS1143" s="3"/>
      <c r="AT1143" s="3"/>
      <c r="AU1143" s="3"/>
      <c r="AV1143" s="3"/>
    </row>
    <row r="1144" spans="1:48" ht="41.45" customHeight="1" x14ac:dyDescent="0.25">
      <c r="A1144" s="62" t="s">
        <v>2002</v>
      </c>
      <c r="C1144" s="63"/>
      <c r="D1144" s="63"/>
      <c r="E1144" s="64"/>
      <c r="F1144" s="66"/>
      <c r="G1144" s="100" t="s">
        <v>13149</v>
      </c>
      <c r="H1144" s="63"/>
      <c r="I1144" s="67"/>
      <c r="J1144" s="68"/>
      <c r="K1144" s="68"/>
      <c r="L1144" s="67" t="s">
        <v>17307</v>
      </c>
      <c r="M1144" s="71"/>
      <c r="N1144" s="72">
        <v>4606.9501953125</v>
      </c>
      <c r="O1144" s="72">
        <v>5321.85888671875</v>
      </c>
      <c r="P1144" s="73"/>
      <c r="Q1144" s="74"/>
      <c r="R1144" s="74"/>
      <c r="S1144" s="84"/>
      <c r="T1144" s="84"/>
      <c r="U1144" s="84"/>
      <c r="V1144" s="84"/>
      <c r="W1144" s="50"/>
      <c r="X1144" s="50"/>
      <c r="Y1144" s="50"/>
      <c r="Z1144" s="50"/>
      <c r="AA1144" s="49"/>
      <c r="AB1144" s="69">
        <v>1144</v>
      </c>
      <c r="AC114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44" s="70"/>
      <c r="AE1144" s="76">
        <v>39</v>
      </c>
      <c r="AF1144" s="76">
        <v>9514</v>
      </c>
      <c r="AG1144" s="76">
        <v>89</v>
      </c>
      <c r="AH1144" s="76">
        <v>51</v>
      </c>
      <c r="AI1144" s="76"/>
      <c r="AJ1144" s="76" t="s">
        <v>9521</v>
      </c>
      <c r="AK1144" s="76" t="s">
        <v>10677</v>
      </c>
      <c r="AL1144" s="82" t="s">
        <v>11714</v>
      </c>
      <c r="AM1144" s="76"/>
      <c r="AN1144" s="78">
        <v>41385.658680555556</v>
      </c>
      <c r="AO1144" s="76" t="s">
        <v>14075</v>
      </c>
      <c r="AP1144" s="82" t="s">
        <v>15217</v>
      </c>
      <c r="AQ1144" s="76" t="s">
        <v>65</v>
      </c>
      <c r="AR1144" s="2"/>
      <c r="AS1144" s="3"/>
      <c r="AT1144" s="3"/>
      <c r="AU1144" s="3"/>
      <c r="AV1144" s="3"/>
    </row>
    <row r="1145" spans="1:48" ht="41.45" customHeight="1" x14ac:dyDescent="0.25">
      <c r="A1145" s="62" t="s">
        <v>2003</v>
      </c>
      <c r="C1145" s="63"/>
      <c r="D1145" s="63"/>
      <c r="E1145" s="64"/>
      <c r="F1145" s="66"/>
      <c r="G1145" s="100" t="s">
        <v>13150</v>
      </c>
      <c r="H1145" s="63"/>
      <c r="I1145" s="67"/>
      <c r="J1145" s="68"/>
      <c r="K1145" s="68"/>
      <c r="L1145" s="67" t="s">
        <v>17308</v>
      </c>
      <c r="M1145" s="71"/>
      <c r="N1145" s="72">
        <v>4092.699462890625</v>
      </c>
      <c r="O1145" s="72">
        <v>5565.6904296875</v>
      </c>
      <c r="P1145" s="73"/>
      <c r="Q1145" s="74"/>
      <c r="R1145" s="74"/>
      <c r="S1145" s="84"/>
      <c r="T1145" s="84"/>
      <c r="U1145" s="84"/>
      <c r="V1145" s="84"/>
      <c r="W1145" s="50"/>
      <c r="X1145" s="50"/>
      <c r="Y1145" s="50"/>
      <c r="Z1145" s="50"/>
      <c r="AA1145" s="49"/>
      <c r="AB1145" s="69">
        <v>1145</v>
      </c>
      <c r="AC114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45" s="70"/>
      <c r="AE1145" s="76">
        <v>127</v>
      </c>
      <c r="AF1145" s="76">
        <v>92487</v>
      </c>
      <c r="AG1145" s="76">
        <v>7332</v>
      </c>
      <c r="AH1145" s="76">
        <v>19704</v>
      </c>
      <c r="AI1145" s="76"/>
      <c r="AJ1145" s="76" t="s">
        <v>9522</v>
      </c>
      <c r="AK1145" s="76" t="s">
        <v>10913</v>
      </c>
      <c r="AL1145" s="82" t="s">
        <v>11715</v>
      </c>
      <c r="AM1145" s="76"/>
      <c r="AN1145" s="78">
        <v>40158.599733796298</v>
      </c>
      <c r="AO1145" s="76" t="s">
        <v>14075</v>
      </c>
      <c r="AP1145" s="82" t="s">
        <v>15218</v>
      </c>
      <c r="AQ1145" s="76" t="s">
        <v>65</v>
      </c>
      <c r="AR1145" s="2"/>
      <c r="AS1145" s="3"/>
      <c r="AT1145" s="3"/>
      <c r="AU1145" s="3"/>
      <c r="AV1145" s="3"/>
    </row>
    <row r="1146" spans="1:48" ht="41.45" customHeight="1" x14ac:dyDescent="0.25">
      <c r="A1146" s="62" t="s">
        <v>2004</v>
      </c>
      <c r="C1146" s="63"/>
      <c r="D1146" s="63"/>
      <c r="E1146" s="64"/>
      <c r="F1146" s="66"/>
      <c r="G1146" s="100" t="s">
        <v>13151</v>
      </c>
      <c r="H1146" s="63"/>
      <c r="I1146" s="67"/>
      <c r="J1146" s="68"/>
      <c r="K1146" s="68"/>
      <c r="L1146" s="67" t="s">
        <v>17309</v>
      </c>
      <c r="M1146" s="71"/>
      <c r="N1146" s="72">
        <v>4746.4560546875</v>
      </c>
      <c r="O1146" s="72">
        <v>4654.56396484375</v>
      </c>
      <c r="P1146" s="73"/>
      <c r="Q1146" s="74"/>
      <c r="R1146" s="74"/>
      <c r="S1146" s="84"/>
      <c r="T1146" s="84"/>
      <c r="U1146" s="84"/>
      <c r="V1146" s="84"/>
      <c r="W1146" s="50"/>
      <c r="X1146" s="50"/>
      <c r="Y1146" s="50"/>
      <c r="Z1146" s="50"/>
      <c r="AA1146" s="49"/>
      <c r="AB1146" s="69">
        <v>1146</v>
      </c>
      <c r="AC114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46" s="70"/>
      <c r="AE1146" s="76">
        <v>21</v>
      </c>
      <c r="AF1146" s="76">
        <v>42515</v>
      </c>
      <c r="AG1146" s="76">
        <v>1278</v>
      </c>
      <c r="AH1146" s="76">
        <v>354</v>
      </c>
      <c r="AI1146" s="76"/>
      <c r="AJ1146" s="76" t="s">
        <v>9523</v>
      </c>
      <c r="AK1146" s="76" t="s">
        <v>10353</v>
      </c>
      <c r="AL1146" s="82" t="s">
        <v>11716</v>
      </c>
      <c r="AM1146" s="76"/>
      <c r="AN1146" s="78">
        <v>43475.532534722224</v>
      </c>
      <c r="AO1146" s="76" t="s">
        <v>14075</v>
      </c>
      <c r="AP1146" s="82" t="s">
        <v>15219</v>
      </c>
      <c r="AQ1146" s="76" t="s">
        <v>65</v>
      </c>
      <c r="AR1146" s="2"/>
      <c r="AS1146" s="3"/>
      <c r="AT1146" s="3"/>
      <c r="AU1146" s="3"/>
      <c r="AV1146" s="3"/>
    </row>
    <row r="1147" spans="1:48" ht="41.45" customHeight="1" x14ac:dyDescent="0.25">
      <c r="A1147" s="62" t="s">
        <v>2005</v>
      </c>
      <c r="C1147" s="63"/>
      <c r="D1147" s="63"/>
      <c r="E1147" s="64"/>
      <c r="F1147" s="66"/>
      <c r="G1147" s="100" t="s">
        <v>13152</v>
      </c>
      <c r="H1147" s="63"/>
      <c r="I1147" s="67"/>
      <c r="J1147" s="68"/>
      <c r="K1147" s="68"/>
      <c r="L1147" s="67" t="s">
        <v>17310</v>
      </c>
      <c r="M1147" s="71"/>
      <c r="N1147" s="72">
        <v>4115.6201171875</v>
      </c>
      <c r="O1147" s="72">
        <v>5508.54052734375</v>
      </c>
      <c r="P1147" s="73"/>
      <c r="Q1147" s="74"/>
      <c r="R1147" s="74"/>
      <c r="S1147" s="84"/>
      <c r="T1147" s="84"/>
      <c r="U1147" s="84"/>
      <c r="V1147" s="84"/>
      <c r="W1147" s="50"/>
      <c r="X1147" s="50"/>
      <c r="Y1147" s="50"/>
      <c r="Z1147" s="50"/>
      <c r="AA1147" s="49"/>
      <c r="AB1147" s="69">
        <v>1147</v>
      </c>
      <c r="AC114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47" s="70"/>
      <c r="AE1147" s="76">
        <v>148</v>
      </c>
      <c r="AF1147" s="76">
        <v>91768</v>
      </c>
      <c r="AG1147" s="76">
        <v>7213</v>
      </c>
      <c r="AH1147" s="76">
        <v>550</v>
      </c>
      <c r="AI1147" s="76"/>
      <c r="AJ1147" s="76" t="s">
        <v>9524</v>
      </c>
      <c r="AK1147" s="76"/>
      <c r="AL1147" s="82" t="s">
        <v>11717</v>
      </c>
      <c r="AM1147" s="76"/>
      <c r="AN1147" s="78">
        <v>43714.428715277776</v>
      </c>
      <c r="AO1147" s="76" t="s">
        <v>14075</v>
      </c>
      <c r="AP1147" s="82" t="s">
        <v>15220</v>
      </c>
      <c r="AQ1147" s="76" t="s">
        <v>65</v>
      </c>
      <c r="AR1147" s="2"/>
      <c r="AS1147" s="3"/>
      <c r="AT1147" s="3"/>
      <c r="AU1147" s="3"/>
      <c r="AV1147" s="3"/>
    </row>
    <row r="1148" spans="1:48" ht="41.45" customHeight="1" x14ac:dyDescent="0.25">
      <c r="A1148" s="62" t="s">
        <v>1657</v>
      </c>
      <c r="C1148" s="63"/>
      <c r="D1148" s="63"/>
      <c r="E1148" s="64"/>
      <c r="F1148" s="66"/>
      <c r="G1148" s="100" t="s">
        <v>13153</v>
      </c>
      <c r="H1148" s="63"/>
      <c r="I1148" s="67"/>
      <c r="J1148" s="68"/>
      <c r="K1148" s="68"/>
      <c r="L1148" s="67" t="s">
        <v>17311</v>
      </c>
      <c r="M1148" s="71"/>
      <c r="N1148" s="72">
        <v>4259.52734375</v>
      </c>
      <c r="O1148" s="72">
        <v>5410.04443359375</v>
      </c>
      <c r="P1148" s="73"/>
      <c r="Q1148" s="74"/>
      <c r="R1148" s="74"/>
      <c r="S1148" s="84"/>
      <c r="T1148" s="84"/>
      <c r="U1148" s="84"/>
      <c r="V1148" s="84"/>
      <c r="W1148" s="50"/>
      <c r="X1148" s="50"/>
      <c r="Y1148" s="50"/>
      <c r="Z1148" s="50"/>
      <c r="AA1148" s="49"/>
      <c r="AB1148" s="69">
        <v>1148</v>
      </c>
      <c r="AC114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48" s="70"/>
      <c r="AE1148" s="76">
        <v>212</v>
      </c>
      <c r="AF1148" s="76">
        <v>6775</v>
      </c>
      <c r="AG1148" s="76">
        <v>13593</v>
      </c>
      <c r="AH1148" s="76">
        <v>12100</v>
      </c>
      <c r="AI1148" s="76"/>
      <c r="AJ1148" s="76" t="s">
        <v>9525</v>
      </c>
      <c r="AK1148" s="76" t="s">
        <v>10914</v>
      </c>
      <c r="AL1148" s="76"/>
      <c r="AM1148" s="76"/>
      <c r="AN1148" s="78">
        <v>41375.807349537034</v>
      </c>
      <c r="AO1148" s="76" t="s">
        <v>14075</v>
      </c>
      <c r="AP1148" s="82" t="s">
        <v>15221</v>
      </c>
      <c r="AQ1148" s="76" t="s">
        <v>66</v>
      </c>
      <c r="AR1148" s="2"/>
      <c r="AS1148" s="3"/>
      <c r="AT1148" s="3"/>
      <c r="AU1148" s="3"/>
      <c r="AV1148" s="3"/>
    </row>
    <row r="1149" spans="1:48" ht="41.45" customHeight="1" x14ac:dyDescent="0.25">
      <c r="A1149" s="62" t="s">
        <v>974</v>
      </c>
      <c r="C1149" s="63"/>
      <c r="D1149" s="63"/>
      <c r="E1149" s="64"/>
      <c r="F1149" s="66"/>
      <c r="G1149" s="100" t="s">
        <v>13154</v>
      </c>
      <c r="H1149" s="63"/>
      <c r="I1149" s="67"/>
      <c r="J1149" s="68"/>
      <c r="K1149" s="68"/>
      <c r="L1149" s="67" t="s">
        <v>17312</v>
      </c>
      <c r="M1149" s="71"/>
      <c r="N1149" s="72">
        <v>3599.69873046875</v>
      </c>
      <c r="O1149" s="72">
        <v>5250.54248046875</v>
      </c>
      <c r="P1149" s="73"/>
      <c r="Q1149" s="74"/>
      <c r="R1149" s="74"/>
      <c r="S1149" s="84"/>
      <c r="T1149" s="84"/>
      <c r="U1149" s="84"/>
      <c r="V1149" s="84"/>
      <c r="W1149" s="50"/>
      <c r="X1149" s="50"/>
      <c r="Y1149" s="50"/>
      <c r="Z1149" s="50"/>
      <c r="AA1149" s="49"/>
      <c r="AB1149" s="69">
        <v>1149</v>
      </c>
      <c r="AC114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49" s="70"/>
      <c r="AE1149" s="76">
        <v>22</v>
      </c>
      <c r="AF1149" s="76">
        <v>23</v>
      </c>
      <c r="AG1149" s="76">
        <v>5806</v>
      </c>
      <c r="AH1149" s="76">
        <v>7330</v>
      </c>
      <c r="AI1149" s="76"/>
      <c r="AJ1149" s="76"/>
      <c r="AK1149" s="76" t="s">
        <v>10915</v>
      </c>
      <c r="AL1149" s="76"/>
      <c r="AM1149" s="76"/>
      <c r="AN1149" s="78">
        <v>44474.439629629633</v>
      </c>
      <c r="AO1149" s="76" t="s">
        <v>14075</v>
      </c>
      <c r="AP1149" s="82" t="s">
        <v>15222</v>
      </c>
      <c r="AQ1149" s="76" t="s">
        <v>66</v>
      </c>
      <c r="AR1149" s="2"/>
      <c r="AS1149" s="3"/>
      <c r="AT1149" s="3"/>
      <c r="AU1149" s="3"/>
      <c r="AV1149" s="3"/>
    </row>
    <row r="1150" spans="1:48" ht="41.45" customHeight="1" x14ac:dyDescent="0.25">
      <c r="A1150" s="62" t="s">
        <v>975</v>
      </c>
      <c r="C1150" s="63"/>
      <c r="D1150" s="63"/>
      <c r="E1150" s="64"/>
      <c r="F1150" s="66"/>
      <c r="G1150" s="100" t="s">
        <v>13155</v>
      </c>
      <c r="H1150" s="63"/>
      <c r="I1150" s="67"/>
      <c r="J1150" s="68"/>
      <c r="K1150" s="68"/>
      <c r="L1150" s="67" t="s">
        <v>17313</v>
      </c>
      <c r="M1150" s="71"/>
      <c r="N1150" s="72">
        <v>6459.14794921875</v>
      </c>
      <c r="O1150" s="72">
        <v>144.4659423828125</v>
      </c>
      <c r="P1150" s="73"/>
      <c r="Q1150" s="74"/>
      <c r="R1150" s="74"/>
      <c r="S1150" s="84"/>
      <c r="T1150" s="84"/>
      <c r="U1150" s="84"/>
      <c r="V1150" s="84"/>
      <c r="W1150" s="50"/>
      <c r="X1150" s="50"/>
      <c r="Y1150" s="50"/>
      <c r="Z1150" s="50"/>
      <c r="AA1150" s="49"/>
      <c r="AB1150" s="69">
        <v>1150</v>
      </c>
      <c r="AC115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50" s="70"/>
      <c r="AE1150" s="76">
        <v>7409</v>
      </c>
      <c r="AF1150" s="76">
        <v>29361</v>
      </c>
      <c r="AG1150" s="76">
        <v>865893</v>
      </c>
      <c r="AH1150" s="76">
        <v>46005</v>
      </c>
      <c r="AI1150" s="76"/>
      <c r="AJ1150" s="76" t="s">
        <v>9526</v>
      </c>
      <c r="AK1150" s="76"/>
      <c r="AL1150" s="82" t="s">
        <v>11718</v>
      </c>
      <c r="AM1150" s="76"/>
      <c r="AN1150" s="78">
        <v>40855.438287037039</v>
      </c>
      <c r="AO1150" s="76" t="s">
        <v>14075</v>
      </c>
      <c r="AP1150" s="82" t="s">
        <v>15223</v>
      </c>
      <c r="AQ1150" s="76" t="s">
        <v>66</v>
      </c>
      <c r="AR1150" s="2"/>
      <c r="AS1150" s="3"/>
      <c r="AT1150" s="3"/>
      <c r="AU1150" s="3"/>
      <c r="AV1150" s="3"/>
    </row>
    <row r="1151" spans="1:48" ht="41.45" customHeight="1" x14ac:dyDescent="0.25">
      <c r="A1151" s="62" t="s">
        <v>2006</v>
      </c>
      <c r="C1151" s="63"/>
      <c r="D1151" s="63"/>
      <c r="E1151" s="64"/>
      <c r="F1151" s="66"/>
      <c r="G1151" s="100" t="s">
        <v>13156</v>
      </c>
      <c r="H1151" s="63"/>
      <c r="I1151" s="67"/>
      <c r="J1151" s="68"/>
      <c r="K1151" s="68"/>
      <c r="L1151" s="67" t="s">
        <v>17314</v>
      </c>
      <c r="M1151" s="71"/>
      <c r="N1151" s="72">
        <v>4498.3447265625</v>
      </c>
      <c r="O1151" s="72">
        <v>190.43960571289063</v>
      </c>
      <c r="P1151" s="73"/>
      <c r="Q1151" s="74"/>
      <c r="R1151" s="74"/>
      <c r="S1151" s="84"/>
      <c r="T1151" s="84"/>
      <c r="U1151" s="84"/>
      <c r="V1151" s="84"/>
      <c r="W1151" s="50"/>
      <c r="X1151" s="50"/>
      <c r="Y1151" s="50"/>
      <c r="Z1151" s="50"/>
      <c r="AA1151" s="49"/>
      <c r="AB1151" s="69">
        <v>1151</v>
      </c>
      <c r="AC115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51" s="70"/>
      <c r="AE1151" s="76">
        <v>726</v>
      </c>
      <c r="AF1151" s="76">
        <v>479</v>
      </c>
      <c r="AG1151" s="76">
        <v>4410</v>
      </c>
      <c r="AH1151" s="76">
        <v>162</v>
      </c>
      <c r="AI1151" s="76"/>
      <c r="AJ1151" s="76" t="s">
        <v>9527</v>
      </c>
      <c r="AK1151" s="76"/>
      <c r="AL1151" s="82" t="s">
        <v>11719</v>
      </c>
      <c r="AM1151" s="76"/>
      <c r="AN1151" s="78">
        <v>44028.861747685187</v>
      </c>
      <c r="AO1151" s="76" t="s">
        <v>14075</v>
      </c>
      <c r="AP1151" s="82" t="s">
        <v>15224</v>
      </c>
      <c r="AQ1151" s="76" t="s">
        <v>65</v>
      </c>
      <c r="AR1151" s="2"/>
      <c r="AS1151" s="3"/>
      <c r="AT1151" s="3"/>
      <c r="AU1151" s="3"/>
      <c r="AV1151" s="3"/>
    </row>
    <row r="1152" spans="1:48" ht="41.45" customHeight="1" x14ac:dyDescent="0.25">
      <c r="A1152" s="62" t="s">
        <v>976</v>
      </c>
      <c r="C1152" s="63"/>
      <c r="D1152" s="63"/>
      <c r="E1152" s="64"/>
      <c r="F1152" s="66"/>
      <c r="G1152" s="100" t="s">
        <v>13157</v>
      </c>
      <c r="H1152" s="63"/>
      <c r="I1152" s="67"/>
      <c r="J1152" s="68"/>
      <c r="K1152" s="68"/>
      <c r="L1152" s="67" t="s">
        <v>17315</v>
      </c>
      <c r="M1152" s="71"/>
      <c r="N1152" s="72">
        <v>7586.24951171875</v>
      </c>
      <c r="O1152" s="72">
        <v>1393.132080078125</v>
      </c>
      <c r="P1152" s="73"/>
      <c r="Q1152" s="74"/>
      <c r="R1152" s="74"/>
      <c r="S1152" s="84"/>
      <c r="T1152" s="84"/>
      <c r="U1152" s="84"/>
      <c r="V1152" s="84"/>
      <c r="W1152" s="50"/>
      <c r="X1152" s="50"/>
      <c r="Y1152" s="50"/>
      <c r="Z1152" s="50"/>
      <c r="AA1152" s="49"/>
      <c r="AB1152" s="69">
        <v>1152</v>
      </c>
      <c r="AC115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52" s="70"/>
      <c r="AE1152" s="76">
        <v>277</v>
      </c>
      <c r="AF1152" s="76">
        <v>123</v>
      </c>
      <c r="AG1152" s="76">
        <v>2230</v>
      </c>
      <c r="AH1152" s="76">
        <v>2401</v>
      </c>
      <c r="AI1152" s="76"/>
      <c r="AJ1152" s="76" t="s">
        <v>9528</v>
      </c>
      <c r="AK1152" s="76" t="s">
        <v>10916</v>
      </c>
      <c r="AL1152" s="82" t="s">
        <v>11720</v>
      </c>
      <c r="AM1152" s="76"/>
      <c r="AN1152" s="78">
        <v>44385.140289351853</v>
      </c>
      <c r="AO1152" s="76" t="s">
        <v>14075</v>
      </c>
      <c r="AP1152" s="82" t="s">
        <v>15225</v>
      </c>
      <c r="AQ1152" s="76" t="s">
        <v>66</v>
      </c>
      <c r="AR1152" s="2"/>
      <c r="AS1152" s="3"/>
      <c r="AT1152" s="3"/>
      <c r="AU1152" s="3"/>
      <c r="AV1152" s="3"/>
    </row>
    <row r="1153" spans="1:48" ht="41.45" customHeight="1" x14ac:dyDescent="0.25">
      <c r="A1153" s="62" t="s">
        <v>977</v>
      </c>
      <c r="C1153" s="63"/>
      <c r="D1153" s="63"/>
      <c r="E1153" s="64"/>
      <c r="F1153" s="66"/>
      <c r="G1153" s="100" t="s">
        <v>13158</v>
      </c>
      <c r="H1153" s="63"/>
      <c r="I1153" s="67"/>
      <c r="J1153" s="68"/>
      <c r="K1153" s="68"/>
      <c r="L1153" s="67" t="s">
        <v>17316</v>
      </c>
      <c r="M1153" s="71"/>
      <c r="N1153" s="72">
        <v>896.22772216796875</v>
      </c>
      <c r="O1153" s="72">
        <v>3403.25927734375</v>
      </c>
      <c r="P1153" s="73"/>
      <c r="Q1153" s="74"/>
      <c r="R1153" s="74"/>
      <c r="S1153" s="84"/>
      <c r="T1153" s="84"/>
      <c r="U1153" s="84"/>
      <c r="V1153" s="84"/>
      <c r="W1153" s="50"/>
      <c r="X1153" s="50"/>
      <c r="Y1153" s="50"/>
      <c r="Z1153" s="50"/>
      <c r="AA1153" s="49"/>
      <c r="AB1153" s="69">
        <v>1153</v>
      </c>
      <c r="AC115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53" s="70"/>
      <c r="AE1153" s="76">
        <v>122</v>
      </c>
      <c r="AF1153" s="76">
        <v>148</v>
      </c>
      <c r="AG1153" s="76">
        <v>1942</v>
      </c>
      <c r="AH1153" s="76">
        <v>4415</v>
      </c>
      <c r="AI1153" s="76"/>
      <c r="AJ1153" s="76" t="s">
        <v>9529</v>
      </c>
      <c r="AK1153" s="76"/>
      <c r="AL1153" s="76"/>
      <c r="AM1153" s="76"/>
      <c r="AN1153" s="78">
        <v>43335.278067129628</v>
      </c>
      <c r="AO1153" s="76" t="s">
        <v>14075</v>
      </c>
      <c r="AP1153" s="82" t="s">
        <v>15226</v>
      </c>
      <c r="AQ1153" s="76" t="s">
        <v>66</v>
      </c>
      <c r="AR1153" s="2"/>
      <c r="AS1153" s="3"/>
      <c r="AT1153" s="3"/>
      <c r="AU1153" s="3"/>
      <c r="AV1153" s="3"/>
    </row>
    <row r="1154" spans="1:48" ht="41.45" customHeight="1" x14ac:dyDescent="0.25">
      <c r="A1154" s="62" t="s">
        <v>978</v>
      </c>
      <c r="C1154" s="63"/>
      <c r="D1154" s="63"/>
      <c r="E1154" s="64"/>
      <c r="F1154" s="66"/>
      <c r="G1154" s="100" t="s">
        <v>13159</v>
      </c>
      <c r="H1154" s="63"/>
      <c r="I1154" s="67"/>
      <c r="J1154" s="68"/>
      <c r="K1154" s="68"/>
      <c r="L1154" s="67" t="s">
        <v>17317</v>
      </c>
      <c r="M1154" s="71"/>
      <c r="N1154" s="72">
        <v>2230.495849609375</v>
      </c>
      <c r="O1154" s="72">
        <v>3347.364501953125</v>
      </c>
      <c r="P1154" s="73"/>
      <c r="Q1154" s="74"/>
      <c r="R1154" s="74"/>
      <c r="S1154" s="84"/>
      <c r="T1154" s="84"/>
      <c r="U1154" s="84"/>
      <c r="V1154" s="84"/>
      <c r="W1154" s="50"/>
      <c r="X1154" s="50"/>
      <c r="Y1154" s="50"/>
      <c r="Z1154" s="50"/>
      <c r="AA1154" s="49"/>
      <c r="AB1154" s="69">
        <v>1154</v>
      </c>
      <c r="AC115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54" s="70"/>
      <c r="AE1154" s="76">
        <v>124</v>
      </c>
      <c r="AF1154" s="76">
        <v>71</v>
      </c>
      <c r="AG1154" s="76">
        <v>3415</v>
      </c>
      <c r="AH1154" s="76">
        <v>20145</v>
      </c>
      <c r="AI1154" s="76"/>
      <c r="AJ1154" s="76"/>
      <c r="AK1154" s="76" t="s">
        <v>10917</v>
      </c>
      <c r="AL1154" s="76"/>
      <c r="AM1154" s="76"/>
      <c r="AN1154" s="78">
        <v>42110.678761574076</v>
      </c>
      <c r="AO1154" s="76" t="s">
        <v>14075</v>
      </c>
      <c r="AP1154" s="82" t="s">
        <v>15227</v>
      </c>
      <c r="AQ1154" s="76" t="s">
        <v>66</v>
      </c>
      <c r="AR1154" s="2"/>
      <c r="AS1154" s="3"/>
      <c r="AT1154" s="3"/>
      <c r="AU1154" s="3"/>
      <c r="AV1154" s="3"/>
    </row>
    <row r="1155" spans="1:48" ht="41.45" customHeight="1" x14ac:dyDescent="0.25">
      <c r="A1155" s="62" t="s">
        <v>2007</v>
      </c>
      <c r="C1155" s="63"/>
      <c r="D1155" s="63"/>
      <c r="E1155" s="64"/>
      <c r="F1155" s="66"/>
      <c r="G1155" s="100" t="s">
        <v>13160</v>
      </c>
      <c r="H1155" s="63"/>
      <c r="I1155" s="67"/>
      <c r="J1155" s="68"/>
      <c r="K1155" s="68"/>
      <c r="L1155" s="67" t="s">
        <v>17318</v>
      </c>
      <c r="M1155" s="71"/>
      <c r="N1155" s="72">
        <v>4329.4677734375</v>
      </c>
      <c r="O1155" s="72">
        <v>5085.0078125</v>
      </c>
      <c r="P1155" s="73"/>
      <c r="Q1155" s="74"/>
      <c r="R1155" s="74"/>
      <c r="S1155" s="84"/>
      <c r="T1155" s="84"/>
      <c r="U1155" s="84"/>
      <c r="V1155" s="84"/>
      <c r="W1155" s="50"/>
      <c r="X1155" s="50"/>
      <c r="Y1155" s="50"/>
      <c r="Z1155" s="50"/>
      <c r="AA1155" s="49"/>
      <c r="AB1155" s="69">
        <v>1155</v>
      </c>
      <c r="AC115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55" s="70"/>
      <c r="AE1155" s="76">
        <v>760</v>
      </c>
      <c r="AF1155" s="76">
        <v>2251</v>
      </c>
      <c r="AG1155" s="76">
        <v>39671</v>
      </c>
      <c r="AH1155" s="76">
        <v>138790</v>
      </c>
      <c r="AI1155" s="76"/>
      <c r="AJ1155" s="76" t="s">
        <v>9530</v>
      </c>
      <c r="AK1155" s="76" t="s">
        <v>10918</v>
      </c>
      <c r="AL1155" s="76"/>
      <c r="AM1155" s="76"/>
      <c r="AN1155" s="78">
        <v>41875.958379629628</v>
      </c>
      <c r="AO1155" s="76" t="s">
        <v>14075</v>
      </c>
      <c r="AP1155" s="82" t="s">
        <v>15228</v>
      </c>
      <c r="AQ1155" s="76" t="s">
        <v>65</v>
      </c>
      <c r="AR1155" s="2"/>
      <c r="AS1155" s="3"/>
      <c r="AT1155" s="3"/>
      <c r="AU1155" s="3"/>
      <c r="AV1155" s="3"/>
    </row>
    <row r="1156" spans="1:48" ht="41.45" customHeight="1" x14ac:dyDescent="0.25">
      <c r="A1156" s="62" t="s">
        <v>2008</v>
      </c>
      <c r="C1156" s="63"/>
      <c r="D1156" s="63"/>
      <c r="E1156" s="64"/>
      <c r="F1156" s="66"/>
      <c r="G1156" s="100" t="s">
        <v>13161</v>
      </c>
      <c r="H1156" s="63"/>
      <c r="I1156" s="67"/>
      <c r="J1156" s="68"/>
      <c r="K1156" s="68"/>
      <c r="L1156" s="67" t="s">
        <v>17319</v>
      </c>
      <c r="M1156" s="71"/>
      <c r="N1156" s="72">
        <v>541.9901123046875</v>
      </c>
      <c r="O1156" s="72">
        <v>4601.76513671875</v>
      </c>
      <c r="P1156" s="73"/>
      <c r="Q1156" s="74"/>
      <c r="R1156" s="74"/>
      <c r="S1156" s="84"/>
      <c r="T1156" s="84"/>
      <c r="U1156" s="84"/>
      <c r="V1156" s="84"/>
      <c r="W1156" s="50"/>
      <c r="X1156" s="50"/>
      <c r="Y1156" s="50"/>
      <c r="Z1156" s="50"/>
      <c r="AA1156" s="49"/>
      <c r="AB1156" s="69">
        <v>1156</v>
      </c>
      <c r="AC115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56" s="70"/>
      <c r="AE1156" s="76">
        <v>295</v>
      </c>
      <c r="AF1156" s="76">
        <v>101839</v>
      </c>
      <c r="AG1156" s="76">
        <v>31215</v>
      </c>
      <c r="AH1156" s="76">
        <v>4075</v>
      </c>
      <c r="AI1156" s="76"/>
      <c r="AJ1156" s="76" t="s">
        <v>9531</v>
      </c>
      <c r="AK1156" s="76"/>
      <c r="AL1156" s="82" t="s">
        <v>11721</v>
      </c>
      <c r="AM1156" s="76"/>
      <c r="AN1156" s="78">
        <v>42217.298136574071</v>
      </c>
      <c r="AO1156" s="76" t="s">
        <v>14075</v>
      </c>
      <c r="AP1156" s="82" t="s">
        <v>15229</v>
      </c>
      <c r="AQ1156" s="76" t="s">
        <v>65</v>
      </c>
      <c r="AR1156" s="2"/>
      <c r="AS1156" s="3"/>
      <c r="AT1156" s="3"/>
      <c r="AU1156" s="3"/>
      <c r="AV1156" s="3"/>
    </row>
    <row r="1157" spans="1:48" ht="41.45" customHeight="1" x14ac:dyDescent="0.25">
      <c r="A1157" s="62" t="s">
        <v>2009</v>
      </c>
      <c r="C1157" s="63"/>
      <c r="D1157" s="63"/>
      <c r="E1157" s="64"/>
      <c r="F1157" s="66"/>
      <c r="G1157" s="100" t="s">
        <v>13162</v>
      </c>
      <c r="H1157" s="63"/>
      <c r="I1157" s="67"/>
      <c r="J1157" s="68"/>
      <c r="K1157" s="68"/>
      <c r="L1157" s="67" t="s">
        <v>17320</v>
      </c>
      <c r="M1157" s="71"/>
      <c r="N1157" s="72">
        <v>4860.38525390625</v>
      </c>
      <c r="O1157" s="72">
        <v>3365.92529296875</v>
      </c>
      <c r="P1157" s="73"/>
      <c r="Q1157" s="74"/>
      <c r="R1157" s="74"/>
      <c r="S1157" s="84"/>
      <c r="T1157" s="84"/>
      <c r="U1157" s="84"/>
      <c r="V1157" s="84"/>
      <c r="W1157" s="50"/>
      <c r="X1157" s="50"/>
      <c r="Y1157" s="50"/>
      <c r="Z1157" s="50"/>
      <c r="AA1157" s="49"/>
      <c r="AB1157" s="69">
        <v>1157</v>
      </c>
      <c r="AC115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57" s="70"/>
      <c r="AE1157" s="76">
        <v>527</v>
      </c>
      <c r="AF1157" s="76">
        <v>6687</v>
      </c>
      <c r="AG1157" s="76">
        <v>30332</v>
      </c>
      <c r="AH1157" s="76">
        <v>67112</v>
      </c>
      <c r="AI1157" s="76"/>
      <c r="AJ1157" s="76" t="s">
        <v>9532</v>
      </c>
      <c r="AK1157" s="76" t="s">
        <v>10919</v>
      </c>
      <c r="AL1157" s="82" t="s">
        <v>11722</v>
      </c>
      <c r="AM1157" s="76"/>
      <c r="AN1157" s="78">
        <v>42615.700324074074</v>
      </c>
      <c r="AO1157" s="76" t="s">
        <v>14075</v>
      </c>
      <c r="AP1157" s="82" t="s">
        <v>15230</v>
      </c>
      <c r="AQ1157" s="76" t="s">
        <v>65</v>
      </c>
      <c r="AR1157" s="2"/>
      <c r="AS1157" s="3"/>
      <c r="AT1157" s="3"/>
      <c r="AU1157" s="3"/>
      <c r="AV1157" s="3"/>
    </row>
    <row r="1158" spans="1:48" ht="41.45" customHeight="1" x14ac:dyDescent="0.25">
      <c r="A1158" s="62" t="s">
        <v>2010</v>
      </c>
      <c r="C1158" s="63"/>
      <c r="D1158" s="63"/>
      <c r="E1158" s="64"/>
      <c r="F1158" s="66"/>
      <c r="G1158" s="100" t="s">
        <v>13163</v>
      </c>
      <c r="H1158" s="63"/>
      <c r="I1158" s="67"/>
      <c r="J1158" s="68"/>
      <c r="K1158" s="68"/>
      <c r="L1158" s="67" t="s">
        <v>17321</v>
      </c>
      <c r="M1158" s="71"/>
      <c r="N1158" s="72">
        <v>804.32073974609375</v>
      </c>
      <c r="O1158" s="72">
        <v>1473.9212646484375</v>
      </c>
      <c r="P1158" s="73"/>
      <c r="Q1158" s="74"/>
      <c r="R1158" s="74"/>
      <c r="S1158" s="84"/>
      <c r="T1158" s="84"/>
      <c r="U1158" s="84"/>
      <c r="V1158" s="84"/>
      <c r="W1158" s="50"/>
      <c r="X1158" s="50"/>
      <c r="Y1158" s="50"/>
      <c r="Z1158" s="50"/>
      <c r="AA1158" s="49"/>
      <c r="AB1158" s="69">
        <v>1158</v>
      </c>
      <c r="AC115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58" s="70"/>
      <c r="AE1158" s="76">
        <v>129</v>
      </c>
      <c r="AF1158" s="76">
        <v>17</v>
      </c>
      <c r="AG1158" s="76">
        <v>1233</v>
      </c>
      <c r="AH1158" s="76">
        <v>13893</v>
      </c>
      <c r="AI1158" s="76"/>
      <c r="AJ1158" s="76" t="s">
        <v>9533</v>
      </c>
      <c r="AK1158" s="76" t="s">
        <v>10920</v>
      </c>
      <c r="AL1158" s="76"/>
      <c r="AM1158" s="76"/>
      <c r="AN1158" s="78">
        <v>40590.727442129632</v>
      </c>
      <c r="AO1158" s="76" t="s">
        <v>14075</v>
      </c>
      <c r="AP1158" s="82" t="s">
        <v>15231</v>
      </c>
      <c r="AQ1158" s="76" t="s">
        <v>65</v>
      </c>
      <c r="AR1158" s="2"/>
      <c r="AS1158" s="3"/>
      <c r="AT1158" s="3"/>
      <c r="AU1158" s="3"/>
      <c r="AV1158" s="3"/>
    </row>
    <row r="1159" spans="1:48" ht="41.45" customHeight="1" x14ac:dyDescent="0.25">
      <c r="A1159" s="62" t="s">
        <v>2011</v>
      </c>
      <c r="C1159" s="63"/>
      <c r="D1159" s="63"/>
      <c r="E1159" s="64"/>
      <c r="F1159" s="66"/>
      <c r="G1159" s="100" t="s">
        <v>13164</v>
      </c>
      <c r="H1159" s="63"/>
      <c r="I1159" s="67"/>
      <c r="J1159" s="68"/>
      <c r="K1159" s="68"/>
      <c r="L1159" s="67" t="s">
        <v>17322</v>
      </c>
      <c r="M1159" s="71"/>
      <c r="N1159" s="72">
        <v>498.15277099609375</v>
      </c>
      <c r="O1159" s="72">
        <v>1982.5679931640625</v>
      </c>
      <c r="P1159" s="73"/>
      <c r="Q1159" s="74"/>
      <c r="R1159" s="74"/>
      <c r="S1159" s="84"/>
      <c r="T1159" s="84"/>
      <c r="U1159" s="84"/>
      <c r="V1159" s="84"/>
      <c r="W1159" s="50"/>
      <c r="X1159" s="50"/>
      <c r="Y1159" s="50"/>
      <c r="Z1159" s="50"/>
      <c r="AA1159" s="49"/>
      <c r="AB1159" s="69">
        <v>1159</v>
      </c>
      <c r="AC115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59" s="70"/>
      <c r="AE1159" s="76">
        <v>1110</v>
      </c>
      <c r="AF1159" s="76">
        <v>325</v>
      </c>
      <c r="AG1159" s="76">
        <v>47338</v>
      </c>
      <c r="AH1159" s="76">
        <v>212519</v>
      </c>
      <c r="AI1159" s="76"/>
      <c r="AJ1159" s="76" t="s">
        <v>9534</v>
      </c>
      <c r="AK1159" s="76" t="s">
        <v>10921</v>
      </c>
      <c r="AL1159" s="76"/>
      <c r="AM1159" s="76"/>
      <c r="AN1159" s="78">
        <v>41833.068715277775</v>
      </c>
      <c r="AO1159" s="76" t="s">
        <v>14075</v>
      </c>
      <c r="AP1159" s="82" t="s">
        <v>15232</v>
      </c>
      <c r="AQ1159" s="76" t="s">
        <v>65</v>
      </c>
      <c r="AR1159" s="2"/>
      <c r="AS1159" s="3"/>
      <c r="AT1159" s="3"/>
      <c r="AU1159" s="3"/>
      <c r="AV1159" s="3"/>
    </row>
    <row r="1160" spans="1:48" ht="41.45" customHeight="1" x14ac:dyDescent="0.25">
      <c r="A1160" s="62" t="s">
        <v>2012</v>
      </c>
      <c r="C1160" s="63"/>
      <c r="D1160" s="63"/>
      <c r="E1160" s="64"/>
      <c r="F1160" s="66"/>
      <c r="G1160" s="100" t="s">
        <v>13165</v>
      </c>
      <c r="H1160" s="63"/>
      <c r="I1160" s="67"/>
      <c r="J1160" s="68"/>
      <c r="K1160" s="68"/>
      <c r="L1160" s="67" t="s">
        <v>17323</v>
      </c>
      <c r="M1160" s="71"/>
      <c r="N1160" s="72">
        <v>827.699951171875</v>
      </c>
      <c r="O1160" s="72">
        <v>3921.13427734375</v>
      </c>
      <c r="P1160" s="73"/>
      <c r="Q1160" s="74"/>
      <c r="R1160" s="74"/>
      <c r="S1160" s="84"/>
      <c r="T1160" s="84"/>
      <c r="U1160" s="84"/>
      <c r="V1160" s="84"/>
      <c r="W1160" s="50"/>
      <c r="X1160" s="50"/>
      <c r="Y1160" s="50"/>
      <c r="Z1160" s="50"/>
      <c r="AA1160" s="49"/>
      <c r="AB1160" s="69">
        <v>1160</v>
      </c>
      <c r="AC116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60" s="70"/>
      <c r="AE1160" s="76">
        <v>61</v>
      </c>
      <c r="AF1160" s="76">
        <v>57</v>
      </c>
      <c r="AG1160" s="76">
        <v>14417</v>
      </c>
      <c r="AH1160" s="76">
        <v>2830</v>
      </c>
      <c r="AI1160" s="76"/>
      <c r="AJ1160" s="76"/>
      <c r="AK1160" s="76"/>
      <c r="AL1160" s="76"/>
      <c r="AM1160" s="76"/>
      <c r="AN1160" s="78">
        <v>42132.92119212963</v>
      </c>
      <c r="AO1160" s="76" t="s">
        <v>14075</v>
      </c>
      <c r="AP1160" s="82" t="s">
        <v>15233</v>
      </c>
      <c r="AQ1160" s="76" t="s">
        <v>65</v>
      </c>
      <c r="AR1160" s="2"/>
      <c r="AS1160" s="3"/>
      <c r="AT1160" s="3"/>
      <c r="AU1160" s="3"/>
      <c r="AV1160" s="3"/>
    </row>
    <row r="1161" spans="1:48" ht="41.45" customHeight="1" x14ac:dyDescent="0.25">
      <c r="A1161" s="62" t="s">
        <v>979</v>
      </c>
      <c r="C1161" s="63"/>
      <c r="D1161" s="63"/>
      <c r="E1161" s="64"/>
      <c r="F1161" s="66"/>
      <c r="G1161" s="100" t="s">
        <v>13166</v>
      </c>
      <c r="H1161" s="63"/>
      <c r="I1161" s="67"/>
      <c r="J1161" s="68"/>
      <c r="K1161" s="68"/>
      <c r="L1161" s="67" t="s">
        <v>17324</v>
      </c>
      <c r="M1161" s="71"/>
      <c r="N1161" s="72">
        <v>2716.775390625</v>
      </c>
      <c r="O1161" s="72">
        <v>7185.68701171875</v>
      </c>
      <c r="P1161" s="73"/>
      <c r="Q1161" s="74"/>
      <c r="R1161" s="74"/>
      <c r="S1161" s="84"/>
      <c r="T1161" s="84"/>
      <c r="U1161" s="84"/>
      <c r="V1161" s="84"/>
      <c r="W1161" s="50"/>
      <c r="X1161" s="50"/>
      <c r="Y1161" s="50"/>
      <c r="Z1161" s="50"/>
      <c r="AA1161" s="49"/>
      <c r="AB1161" s="69">
        <v>1161</v>
      </c>
      <c r="AC116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61" s="70"/>
      <c r="AE1161" s="76">
        <v>787</v>
      </c>
      <c r="AF1161" s="76">
        <v>50</v>
      </c>
      <c r="AG1161" s="76">
        <v>5511</v>
      </c>
      <c r="AH1161" s="76">
        <v>7879</v>
      </c>
      <c r="AI1161" s="76"/>
      <c r="AJ1161" s="76" t="s">
        <v>9535</v>
      </c>
      <c r="AK1161" s="76"/>
      <c r="AL1161" s="76"/>
      <c r="AM1161" s="76"/>
      <c r="AN1161" s="78">
        <v>44486.506458333337</v>
      </c>
      <c r="AO1161" s="76" t="s">
        <v>14075</v>
      </c>
      <c r="AP1161" s="82" t="s">
        <v>15234</v>
      </c>
      <c r="AQ1161" s="76" t="s">
        <v>66</v>
      </c>
      <c r="AR1161" s="2"/>
      <c r="AS1161" s="3"/>
      <c r="AT1161" s="3"/>
      <c r="AU1161" s="3"/>
      <c r="AV1161" s="3"/>
    </row>
    <row r="1162" spans="1:48" ht="41.45" customHeight="1" x14ac:dyDescent="0.25">
      <c r="A1162" s="62" t="s">
        <v>980</v>
      </c>
      <c r="C1162" s="63"/>
      <c r="D1162" s="63"/>
      <c r="E1162" s="64"/>
      <c r="F1162" s="66"/>
      <c r="G1162" s="100" t="s">
        <v>13167</v>
      </c>
      <c r="H1162" s="63"/>
      <c r="I1162" s="67"/>
      <c r="J1162" s="68"/>
      <c r="K1162" s="68"/>
      <c r="L1162" s="67" t="s">
        <v>17325</v>
      </c>
      <c r="M1162" s="71"/>
      <c r="N1162" s="72">
        <v>4789.02392578125</v>
      </c>
      <c r="O1162" s="72">
        <v>9882.8330078125</v>
      </c>
      <c r="P1162" s="73"/>
      <c r="Q1162" s="74"/>
      <c r="R1162" s="74"/>
      <c r="S1162" s="84"/>
      <c r="T1162" s="84"/>
      <c r="U1162" s="84"/>
      <c r="V1162" s="84"/>
      <c r="W1162" s="50"/>
      <c r="X1162" s="50"/>
      <c r="Y1162" s="50"/>
      <c r="Z1162" s="50"/>
      <c r="AA1162" s="49"/>
      <c r="AB1162" s="69">
        <v>1162</v>
      </c>
      <c r="AC116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62" s="70"/>
      <c r="AE1162" s="76">
        <v>1110</v>
      </c>
      <c r="AF1162" s="76">
        <v>1166</v>
      </c>
      <c r="AG1162" s="76">
        <v>4982</v>
      </c>
      <c r="AH1162" s="76">
        <v>5926</v>
      </c>
      <c r="AI1162" s="76"/>
      <c r="AJ1162" s="76" t="s">
        <v>9536</v>
      </c>
      <c r="AK1162" s="76"/>
      <c r="AL1162" s="82" t="s">
        <v>11723</v>
      </c>
      <c r="AM1162" s="76"/>
      <c r="AN1162" s="78">
        <v>40610.698703703703</v>
      </c>
      <c r="AO1162" s="76" t="s">
        <v>14075</v>
      </c>
      <c r="AP1162" s="82" t="s">
        <v>15235</v>
      </c>
      <c r="AQ1162" s="76" t="s">
        <v>66</v>
      </c>
      <c r="AR1162" s="2"/>
      <c r="AS1162" s="3"/>
      <c r="AT1162" s="3"/>
      <c r="AU1162" s="3"/>
      <c r="AV1162" s="3"/>
    </row>
    <row r="1163" spans="1:48" ht="41.45" customHeight="1" x14ac:dyDescent="0.25">
      <c r="A1163" s="62" t="s">
        <v>981</v>
      </c>
      <c r="C1163" s="63"/>
      <c r="D1163" s="63"/>
      <c r="E1163" s="64"/>
      <c r="F1163" s="66"/>
      <c r="G1163" s="100" t="s">
        <v>13168</v>
      </c>
      <c r="H1163" s="63"/>
      <c r="I1163" s="67"/>
      <c r="J1163" s="68"/>
      <c r="K1163" s="68"/>
      <c r="L1163" s="67" t="s">
        <v>17326</v>
      </c>
      <c r="M1163" s="71"/>
      <c r="N1163" s="72">
        <v>8064.04638671875</v>
      </c>
      <c r="O1163" s="72">
        <v>9081.2568359375</v>
      </c>
      <c r="P1163" s="73"/>
      <c r="Q1163" s="74"/>
      <c r="R1163" s="74"/>
      <c r="S1163" s="84"/>
      <c r="T1163" s="84"/>
      <c r="U1163" s="84"/>
      <c r="V1163" s="84"/>
      <c r="W1163" s="50"/>
      <c r="X1163" s="50"/>
      <c r="Y1163" s="50"/>
      <c r="Z1163" s="50"/>
      <c r="AA1163" s="49"/>
      <c r="AB1163" s="69">
        <v>1163</v>
      </c>
      <c r="AC116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63" s="70"/>
      <c r="AE1163" s="76">
        <v>858</v>
      </c>
      <c r="AF1163" s="76">
        <v>888</v>
      </c>
      <c r="AG1163" s="76">
        <v>19896</v>
      </c>
      <c r="AH1163" s="76">
        <v>1923</v>
      </c>
      <c r="AI1163" s="76"/>
      <c r="AJ1163" s="76" t="s">
        <v>9537</v>
      </c>
      <c r="AK1163" s="76" t="s">
        <v>10922</v>
      </c>
      <c r="AL1163" s="82" t="s">
        <v>11724</v>
      </c>
      <c r="AM1163" s="76"/>
      <c r="AN1163" s="78">
        <v>40020.982453703706</v>
      </c>
      <c r="AO1163" s="76" t="s">
        <v>14075</v>
      </c>
      <c r="AP1163" s="82" t="s">
        <v>15236</v>
      </c>
      <c r="AQ1163" s="76" t="s">
        <v>66</v>
      </c>
      <c r="AR1163" s="2"/>
      <c r="AS1163" s="3"/>
      <c r="AT1163" s="3"/>
      <c r="AU1163" s="3"/>
      <c r="AV1163" s="3"/>
    </row>
    <row r="1164" spans="1:48" ht="41.45" customHeight="1" x14ac:dyDescent="0.25">
      <c r="A1164" s="62" t="s">
        <v>982</v>
      </c>
      <c r="C1164" s="63"/>
      <c r="D1164" s="63"/>
      <c r="E1164" s="64"/>
      <c r="F1164" s="66"/>
      <c r="G1164" s="100" t="s">
        <v>13169</v>
      </c>
      <c r="H1164" s="63"/>
      <c r="I1164" s="67"/>
      <c r="J1164" s="68"/>
      <c r="K1164" s="68"/>
      <c r="L1164" s="67" t="s">
        <v>17327</v>
      </c>
      <c r="M1164" s="71"/>
      <c r="N1164" s="72">
        <v>2865.5078125</v>
      </c>
      <c r="O1164" s="72">
        <v>571.0159912109375</v>
      </c>
      <c r="P1164" s="73"/>
      <c r="Q1164" s="74"/>
      <c r="R1164" s="74"/>
      <c r="S1164" s="84"/>
      <c r="T1164" s="84"/>
      <c r="U1164" s="84"/>
      <c r="V1164" s="84"/>
      <c r="W1164" s="50"/>
      <c r="X1164" s="50"/>
      <c r="Y1164" s="50"/>
      <c r="Z1164" s="50"/>
      <c r="AA1164" s="49"/>
      <c r="AB1164" s="69">
        <v>1164</v>
      </c>
      <c r="AC116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64" s="70"/>
      <c r="AE1164" s="76">
        <v>2163</v>
      </c>
      <c r="AF1164" s="76">
        <v>1718</v>
      </c>
      <c r="AG1164" s="76">
        <v>221884</v>
      </c>
      <c r="AH1164" s="76">
        <v>91</v>
      </c>
      <c r="AI1164" s="76"/>
      <c r="AJ1164" s="76" t="s">
        <v>9538</v>
      </c>
      <c r="AK1164" s="76" t="s">
        <v>10438</v>
      </c>
      <c r="AL1164" s="82" t="s">
        <v>11725</v>
      </c>
      <c r="AM1164" s="76"/>
      <c r="AN1164" s="78">
        <v>42970.78324074074</v>
      </c>
      <c r="AO1164" s="76" t="s">
        <v>14075</v>
      </c>
      <c r="AP1164" s="82" t="s">
        <v>15237</v>
      </c>
      <c r="AQ1164" s="76" t="s">
        <v>66</v>
      </c>
      <c r="AR1164" s="2"/>
      <c r="AS1164" s="3"/>
      <c r="AT1164" s="3"/>
      <c r="AU1164" s="3"/>
      <c r="AV1164" s="3"/>
    </row>
    <row r="1165" spans="1:48" ht="41.45" customHeight="1" x14ac:dyDescent="0.25">
      <c r="A1165" s="62" t="s">
        <v>983</v>
      </c>
      <c r="C1165" s="63"/>
      <c r="D1165" s="63"/>
      <c r="E1165" s="64"/>
      <c r="F1165" s="66"/>
      <c r="G1165" s="100" t="s">
        <v>13170</v>
      </c>
      <c r="H1165" s="63"/>
      <c r="I1165" s="67"/>
      <c r="J1165" s="68"/>
      <c r="K1165" s="68"/>
      <c r="L1165" s="67" t="s">
        <v>17328</v>
      </c>
      <c r="M1165" s="71"/>
      <c r="N1165" s="72">
        <v>2940.157958984375</v>
      </c>
      <c r="O1165" s="72">
        <v>616.73455810546875</v>
      </c>
      <c r="P1165" s="73"/>
      <c r="Q1165" s="74"/>
      <c r="R1165" s="74"/>
      <c r="S1165" s="84"/>
      <c r="T1165" s="84"/>
      <c r="U1165" s="84"/>
      <c r="V1165" s="84"/>
      <c r="W1165" s="50"/>
      <c r="X1165" s="50"/>
      <c r="Y1165" s="50"/>
      <c r="Z1165" s="50"/>
      <c r="AA1165" s="49"/>
      <c r="AB1165" s="69">
        <v>1165</v>
      </c>
      <c r="AC116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65" s="70"/>
      <c r="AE1165" s="76">
        <v>50</v>
      </c>
      <c r="AF1165" s="76">
        <v>4</v>
      </c>
      <c r="AG1165" s="76">
        <v>10</v>
      </c>
      <c r="AH1165" s="76">
        <v>2</v>
      </c>
      <c r="AI1165" s="76"/>
      <c r="AJ1165" s="76" t="s">
        <v>9539</v>
      </c>
      <c r="AK1165" s="76"/>
      <c r="AL1165" s="76"/>
      <c r="AM1165" s="76"/>
      <c r="AN1165" s="78">
        <v>44529.385347222225</v>
      </c>
      <c r="AO1165" s="76" t="s">
        <v>14075</v>
      </c>
      <c r="AP1165" s="82" t="s">
        <v>15238</v>
      </c>
      <c r="AQ1165" s="76" t="s">
        <v>66</v>
      </c>
      <c r="AR1165" s="2"/>
      <c r="AS1165" s="3"/>
      <c r="AT1165" s="3"/>
      <c r="AU1165" s="3"/>
      <c r="AV1165" s="3"/>
    </row>
    <row r="1166" spans="1:48" ht="41.45" customHeight="1" x14ac:dyDescent="0.25">
      <c r="A1166" s="62" t="s">
        <v>984</v>
      </c>
      <c r="C1166" s="63"/>
      <c r="D1166" s="63"/>
      <c r="E1166" s="64"/>
      <c r="F1166" s="66"/>
      <c r="G1166" s="100" t="s">
        <v>13171</v>
      </c>
      <c r="H1166" s="63"/>
      <c r="I1166" s="67"/>
      <c r="J1166" s="68"/>
      <c r="K1166" s="68"/>
      <c r="L1166" s="67" t="s">
        <v>17329</v>
      </c>
      <c r="M1166" s="71"/>
      <c r="N1166" s="72">
        <v>5522.51513671875</v>
      </c>
      <c r="O1166" s="72">
        <v>2174.491943359375</v>
      </c>
      <c r="P1166" s="73"/>
      <c r="Q1166" s="74"/>
      <c r="R1166" s="74"/>
      <c r="S1166" s="84"/>
      <c r="T1166" s="84"/>
      <c r="U1166" s="84"/>
      <c r="V1166" s="84"/>
      <c r="W1166" s="50"/>
      <c r="X1166" s="50"/>
      <c r="Y1166" s="50"/>
      <c r="Z1166" s="50"/>
      <c r="AA1166" s="49"/>
      <c r="AB1166" s="69">
        <v>1166</v>
      </c>
      <c r="AC116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66" s="70"/>
      <c r="AE1166" s="76">
        <v>61</v>
      </c>
      <c r="AF1166" s="76">
        <v>12</v>
      </c>
      <c r="AG1166" s="76">
        <v>102</v>
      </c>
      <c r="AH1166" s="76">
        <v>52</v>
      </c>
      <c r="AI1166" s="76"/>
      <c r="AJ1166" s="76" t="s">
        <v>9540</v>
      </c>
      <c r="AK1166" s="76"/>
      <c r="AL1166" s="76"/>
      <c r="AM1166" s="76"/>
      <c r="AN1166" s="78">
        <v>44529.416678240741</v>
      </c>
      <c r="AO1166" s="76" t="s">
        <v>14075</v>
      </c>
      <c r="AP1166" s="82" t="s">
        <v>15239</v>
      </c>
      <c r="AQ1166" s="76" t="s">
        <v>66</v>
      </c>
      <c r="AR1166" s="2"/>
      <c r="AS1166" s="3"/>
      <c r="AT1166" s="3"/>
      <c r="AU1166" s="3"/>
      <c r="AV1166" s="3"/>
    </row>
    <row r="1167" spans="1:48" ht="41.45" customHeight="1" x14ac:dyDescent="0.25">
      <c r="A1167" s="62" t="s">
        <v>985</v>
      </c>
      <c r="C1167" s="63"/>
      <c r="D1167" s="63"/>
      <c r="E1167" s="64"/>
      <c r="F1167" s="66"/>
      <c r="G1167" s="100" t="s">
        <v>13172</v>
      </c>
      <c r="H1167" s="63"/>
      <c r="I1167" s="67"/>
      <c r="J1167" s="68"/>
      <c r="K1167" s="68"/>
      <c r="L1167" s="67" t="s">
        <v>17330</v>
      </c>
      <c r="M1167" s="71"/>
      <c r="N1167" s="72">
        <v>2865.540771484375</v>
      </c>
      <c r="O1167" s="72">
        <v>3805.963134765625</v>
      </c>
      <c r="P1167" s="73"/>
      <c r="Q1167" s="74"/>
      <c r="R1167" s="74"/>
      <c r="S1167" s="84"/>
      <c r="T1167" s="84"/>
      <c r="U1167" s="84"/>
      <c r="V1167" s="84"/>
      <c r="W1167" s="50"/>
      <c r="X1167" s="50"/>
      <c r="Y1167" s="50"/>
      <c r="Z1167" s="50"/>
      <c r="AA1167" s="49"/>
      <c r="AB1167" s="69">
        <v>1167</v>
      </c>
      <c r="AC116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67" s="70"/>
      <c r="AE1167" s="76">
        <v>1742</v>
      </c>
      <c r="AF1167" s="76">
        <v>3380</v>
      </c>
      <c r="AG1167" s="76">
        <v>59571</v>
      </c>
      <c r="AH1167" s="76">
        <v>124773</v>
      </c>
      <c r="AI1167" s="76"/>
      <c r="AJ1167" s="76" t="s">
        <v>9541</v>
      </c>
      <c r="AK1167" s="76" t="s">
        <v>10923</v>
      </c>
      <c r="AL1167" s="76"/>
      <c r="AM1167" s="76"/>
      <c r="AN1167" s="78">
        <v>43042.435243055559</v>
      </c>
      <c r="AO1167" s="76" t="s">
        <v>14075</v>
      </c>
      <c r="AP1167" s="82" t="s">
        <v>15240</v>
      </c>
      <c r="AQ1167" s="76" t="s">
        <v>66</v>
      </c>
      <c r="AR1167" s="2"/>
      <c r="AS1167" s="3"/>
      <c r="AT1167" s="3"/>
      <c r="AU1167" s="3"/>
      <c r="AV1167" s="3"/>
    </row>
    <row r="1168" spans="1:48" ht="41.45" customHeight="1" x14ac:dyDescent="0.25">
      <c r="A1168" s="62" t="s">
        <v>2013</v>
      </c>
      <c r="C1168" s="63"/>
      <c r="D1168" s="63"/>
      <c r="E1168" s="64"/>
      <c r="F1168" s="66"/>
      <c r="G1168" s="100" t="s">
        <v>13173</v>
      </c>
      <c r="H1168" s="63"/>
      <c r="I1168" s="67"/>
      <c r="J1168" s="68"/>
      <c r="K1168" s="68"/>
      <c r="L1168" s="67" t="s">
        <v>17331</v>
      </c>
      <c r="M1168" s="71"/>
      <c r="N1168" s="72">
        <v>424.96978759765625</v>
      </c>
      <c r="O1168" s="72">
        <v>1579.1002197265625</v>
      </c>
      <c r="P1168" s="73"/>
      <c r="Q1168" s="74"/>
      <c r="R1168" s="74"/>
      <c r="S1168" s="84"/>
      <c r="T1168" s="84"/>
      <c r="U1168" s="84"/>
      <c r="V1168" s="84"/>
      <c r="W1168" s="50"/>
      <c r="X1168" s="50"/>
      <c r="Y1168" s="50"/>
      <c r="Z1168" s="50"/>
      <c r="AA1168" s="49"/>
      <c r="AB1168" s="69">
        <v>1168</v>
      </c>
      <c r="AC116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68" s="70"/>
      <c r="AE1168" s="76">
        <v>781</v>
      </c>
      <c r="AF1168" s="76">
        <v>1767</v>
      </c>
      <c r="AG1168" s="76">
        <v>53039</v>
      </c>
      <c r="AH1168" s="76">
        <v>63129</v>
      </c>
      <c r="AI1168" s="76"/>
      <c r="AJ1168" s="76" t="s">
        <v>9542</v>
      </c>
      <c r="AK1168" s="76" t="s">
        <v>10924</v>
      </c>
      <c r="AL1168" s="76"/>
      <c r="AM1168" s="76"/>
      <c r="AN1168" s="78">
        <v>43457.007928240739</v>
      </c>
      <c r="AO1168" s="76" t="s">
        <v>14075</v>
      </c>
      <c r="AP1168" s="82" t="s">
        <v>15241</v>
      </c>
      <c r="AQ1168" s="76" t="s">
        <v>65</v>
      </c>
      <c r="AR1168" s="2"/>
      <c r="AS1168" s="3"/>
      <c r="AT1168" s="3"/>
      <c r="AU1168" s="3"/>
      <c r="AV1168" s="3"/>
    </row>
    <row r="1169" spans="1:48" ht="41.45" customHeight="1" x14ac:dyDescent="0.25">
      <c r="A1169" s="62" t="s">
        <v>2014</v>
      </c>
      <c r="C1169" s="63"/>
      <c r="D1169" s="63"/>
      <c r="E1169" s="64"/>
      <c r="F1169" s="66"/>
      <c r="G1169" s="100" t="s">
        <v>13174</v>
      </c>
      <c r="H1169" s="63"/>
      <c r="I1169" s="67"/>
      <c r="J1169" s="68"/>
      <c r="K1169" s="68"/>
      <c r="L1169" s="67" t="s">
        <v>17332</v>
      </c>
      <c r="M1169" s="71"/>
      <c r="N1169" s="72">
        <v>685.75408935546875</v>
      </c>
      <c r="O1169" s="72">
        <v>7032.64892578125</v>
      </c>
      <c r="P1169" s="73"/>
      <c r="Q1169" s="74"/>
      <c r="R1169" s="74"/>
      <c r="S1169" s="84"/>
      <c r="T1169" s="84"/>
      <c r="U1169" s="84"/>
      <c r="V1169" s="84"/>
      <c r="W1169" s="50"/>
      <c r="X1169" s="50"/>
      <c r="Y1169" s="50"/>
      <c r="Z1169" s="50"/>
      <c r="AA1169" s="49"/>
      <c r="AB1169" s="69">
        <v>1169</v>
      </c>
      <c r="AC116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69" s="70"/>
      <c r="AE1169" s="76">
        <v>574</v>
      </c>
      <c r="AF1169" s="76">
        <v>1234</v>
      </c>
      <c r="AG1169" s="76">
        <v>47809</v>
      </c>
      <c r="AH1169" s="76">
        <v>66927</v>
      </c>
      <c r="AI1169" s="76"/>
      <c r="AJ1169" s="76" t="s">
        <v>9543</v>
      </c>
      <c r="AK1169" s="76" t="s">
        <v>10925</v>
      </c>
      <c r="AL1169" s="76"/>
      <c r="AM1169" s="76"/>
      <c r="AN1169" s="78">
        <v>43475.088171296295</v>
      </c>
      <c r="AO1169" s="76" t="s">
        <v>14075</v>
      </c>
      <c r="AP1169" s="82" t="s">
        <v>15242</v>
      </c>
      <c r="AQ1169" s="76" t="s">
        <v>65</v>
      </c>
      <c r="AR1169" s="2"/>
      <c r="AS1169" s="3"/>
      <c r="AT1169" s="3"/>
      <c r="AU1169" s="3"/>
      <c r="AV1169" s="3"/>
    </row>
    <row r="1170" spans="1:48" ht="41.45" customHeight="1" x14ac:dyDescent="0.25">
      <c r="A1170" s="62" t="s">
        <v>2015</v>
      </c>
      <c r="C1170" s="63"/>
      <c r="D1170" s="63"/>
      <c r="E1170" s="64"/>
      <c r="F1170" s="66"/>
      <c r="G1170" s="100" t="s">
        <v>13175</v>
      </c>
      <c r="H1170" s="63"/>
      <c r="I1170" s="67"/>
      <c r="J1170" s="68"/>
      <c r="K1170" s="68"/>
      <c r="L1170" s="67" t="s">
        <v>17333</v>
      </c>
      <c r="M1170" s="71"/>
      <c r="N1170" s="72">
        <v>6540.17138671875</v>
      </c>
      <c r="O1170" s="72">
        <v>2121.02734375</v>
      </c>
      <c r="P1170" s="73"/>
      <c r="Q1170" s="74"/>
      <c r="R1170" s="74"/>
      <c r="S1170" s="84"/>
      <c r="T1170" s="84"/>
      <c r="U1170" s="84"/>
      <c r="V1170" s="84"/>
      <c r="W1170" s="50"/>
      <c r="X1170" s="50"/>
      <c r="Y1170" s="50"/>
      <c r="Z1170" s="50"/>
      <c r="AA1170" s="49"/>
      <c r="AB1170" s="69">
        <v>1170</v>
      </c>
      <c r="AC117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70" s="70"/>
      <c r="AE1170" s="76">
        <v>1731</v>
      </c>
      <c r="AF1170" s="76">
        <v>165</v>
      </c>
      <c r="AG1170" s="76">
        <v>4073</v>
      </c>
      <c r="AH1170" s="76">
        <v>27820</v>
      </c>
      <c r="AI1170" s="76"/>
      <c r="AJ1170" s="76" t="s">
        <v>9544</v>
      </c>
      <c r="AK1170" s="76"/>
      <c r="AL1170" s="76"/>
      <c r="AM1170" s="76"/>
      <c r="AN1170" s="78">
        <v>43783.549201388887</v>
      </c>
      <c r="AO1170" s="76" t="s">
        <v>14075</v>
      </c>
      <c r="AP1170" s="82" t="s">
        <v>15243</v>
      </c>
      <c r="AQ1170" s="76" t="s">
        <v>65</v>
      </c>
      <c r="AR1170" s="2"/>
      <c r="AS1170" s="3"/>
      <c r="AT1170" s="3"/>
      <c r="AU1170" s="3"/>
      <c r="AV1170" s="3"/>
    </row>
    <row r="1171" spans="1:48" ht="41.45" customHeight="1" x14ac:dyDescent="0.25">
      <c r="A1171" s="62" t="s">
        <v>986</v>
      </c>
      <c r="C1171" s="63"/>
      <c r="D1171" s="63"/>
      <c r="E1171" s="64"/>
      <c r="F1171" s="66"/>
      <c r="G1171" s="100" t="s">
        <v>13176</v>
      </c>
      <c r="H1171" s="63"/>
      <c r="I1171" s="67"/>
      <c r="J1171" s="68"/>
      <c r="K1171" s="68"/>
      <c r="L1171" s="67" t="s">
        <v>17334</v>
      </c>
      <c r="M1171" s="71"/>
      <c r="N1171" s="72">
        <v>3096.89990234375</v>
      </c>
      <c r="O1171" s="72">
        <v>9021.669921875</v>
      </c>
      <c r="P1171" s="73"/>
      <c r="Q1171" s="74"/>
      <c r="R1171" s="74"/>
      <c r="S1171" s="84"/>
      <c r="T1171" s="84"/>
      <c r="U1171" s="84"/>
      <c r="V1171" s="84"/>
      <c r="W1171" s="50"/>
      <c r="X1171" s="50"/>
      <c r="Y1171" s="50"/>
      <c r="Z1171" s="50"/>
      <c r="AA1171" s="49"/>
      <c r="AB1171" s="69">
        <v>1171</v>
      </c>
      <c r="AC117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71" s="70"/>
      <c r="AE1171" s="76">
        <v>622</v>
      </c>
      <c r="AF1171" s="76">
        <v>1181</v>
      </c>
      <c r="AG1171" s="76">
        <v>35318</v>
      </c>
      <c r="AH1171" s="76">
        <v>9599</v>
      </c>
      <c r="AI1171" s="76"/>
      <c r="AJ1171" s="76" t="s">
        <v>9545</v>
      </c>
      <c r="AK1171" s="76" t="s">
        <v>10926</v>
      </c>
      <c r="AL1171" s="76"/>
      <c r="AM1171" s="76"/>
      <c r="AN1171" s="78">
        <v>40286.598321759258</v>
      </c>
      <c r="AO1171" s="76" t="s">
        <v>14075</v>
      </c>
      <c r="AP1171" s="82" t="s">
        <v>15244</v>
      </c>
      <c r="AQ1171" s="76" t="s">
        <v>66</v>
      </c>
      <c r="AR1171" s="2"/>
      <c r="AS1171" s="3"/>
      <c r="AT1171" s="3"/>
      <c r="AU1171" s="3"/>
      <c r="AV1171" s="3"/>
    </row>
    <row r="1172" spans="1:48" ht="41.45" customHeight="1" x14ac:dyDescent="0.25">
      <c r="A1172" s="62" t="s">
        <v>987</v>
      </c>
      <c r="C1172" s="63"/>
      <c r="D1172" s="63"/>
      <c r="E1172" s="64"/>
      <c r="F1172" s="66"/>
      <c r="G1172" s="100" t="s">
        <v>13177</v>
      </c>
      <c r="H1172" s="63"/>
      <c r="I1172" s="67"/>
      <c r="J1172" s="68"/>
      <c r="K1172" s="68"/>
      <c r="L1172" s="67" t="s">
        <v>17335</v>
      </c>
      <c r="M1172" s="71"/>
      <c r="N1172" s="72">
        <v>4170.3447265625</v>
      </c>
      <c r="O1172" s="72">
        <v>5877.10498046875</v>
      </c>
      <c r="P1172" s="73"/>
      <c r="Q1172" s="74"/>
      <c r="R1172" s="74"/>
      <c r="S1172" s="84"/>
      <c r="T1172" s="84"/>
      <c r="U1172" s="84"/>
      <c r="V1172" s="84"/>
      <c r="W1172" s="50"/>
      <c r="X1172" s="50"/>
      <c r="Y1172" s="50"/>
      <c r="Z1172" s="50"/>
      <c r="AA1172" s="49"/>
      <c r="AB1172" s="69">
        <v>1172</v>
      </c>
      <c r="AC117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72" s="70"/>
      <c r="AE1172" s="76">
        <v>80</v>
      </c>
      <c r="AF1172" s="76">
        <v>55</v>
      </c>
      <c r="AG1172" s="76">
        <v>1816</v>
      </c>
      <c r="AH1172" s="76">
        <v>10008</v>
      </c>
      <c r="AI1172" s="76"/>
      <c r="AJ1172" s="76" t="s">
        <v>9546</v>
      </c>
      <c r="AK1172" s="76"/>
      <c r="AL1172" s="76"/>
      <c r="AM1172" s="76"/>
      <c r="AN1172" s="78">
        <v>44079.905925925923</v>
      </c>
      <c r="AO1172" s="76" t="s">
        <v>14075</v>
      </c>
      <c r="AP1172" s="82" t="s">
        <v>15245</v>
      </c>
      <c r="AQ1172" s="76" t="s">
        <v>66</v>
      </c>
      <c r="AR1172" s="2"/>
      <c r="AS1172" s="3"/>
      <c r="AT1172" s="3"/>
      <c r="AU1172" s="3"/>
      <c r="AV1172" s="3"/>
    </row>
    <row r="1173" spans="1:48" ht="41.45" customHeight="1" x14ac:dyDescent="0.25">
      <c r="A1173" s="62" t="s">
        <v>988</v>
      </c>
      <c r="C1173" s="63"/>
      <c r="D1173" s="63"/>
      <c r="E1173" s="64"/>
      <c r="F1173" s="66"/>
      <c r="G1173" s="100" t="s">
        <v>13178</v>
      </c>
      <c r="H1173" s="63"/>
      <c r="I1173" s="67"/>
      <c r="J1173" s="68"/>
      <c r="K1173" s="68"/>
      <c r="L1173" s="67" t="s">
        <v>17336</v>
      </c>
      <c r="M1173" s="71"/>
      <c r="N1173" s="72">
        <v>6220.755859375</v>
      </c>
      <c r="O1173" s="72">
        <v>1290.5438232421875</v>
      </c>
      <c r="P1173" s="73"/>
      <c r="Q1173" s="74"/>
      <c r="R1173" s="74"/>
      <c r="S1173" s="84"/>
      <c r="T1173" s="84"/>
      <c r="U1173" s="84"/>
      <c r="V1173" s="84"/>
      <c r="W1173" s="50"/>
      <c r="X1173" s="50"/>
      <c r="Y1173" s="50"/>
      <c r="Z1173" s="50"/>
      <c r="AA1173" s="49"/>
      <c r="AB1173" s="69">
        <v>1173</v>
      </c>
      <c r="AC117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73" s="70"/>
      <c r="AE1173" s="76">
        <v>1499</v>
      </c>
      <c r="AF1173" s="76">
        <v>106</v>
      </c>
      <c r="AG1173" s="76">
        <v>14658</v>
      </c>
      <c r="AH1173" s="76">
        <v>1460</v>
      </c>
      <c r="AI1173" s="76"/>
      <c r="AJ1173" s="76" t="s">
        <v>9547</v>
      </c>
      <c r="AK1173" s="76"/>
      <c r="AL1173" s="76"/>
      <c r="AM1173" s="76"/>
      <c r="AN1173" s="78">
        <v>44493.513611111113</v>
      </c>
      <c r="AO1173" s="76" t="s">
        <v>14075</v>
      </c>
      <c r="AP1173" s="82" t="s">
        <v>15246</v>
      </c>
      <c r="AQ1173" s="76" t="s">
        <v>66</v>
      </c>
      <c r="AR1173" s="2"/>
      <c r="AS1173" s="3"/>
      <c r="AT1173" s="3"/>
      <c r="AU1173" s="3"/>
      <c r="AV1173" s="3"/>
    </row>
    <row r="1174" spans="1:48" ht="41.45" customHeight="1" x14ac:dyDescent="0.25">
      <c r="A1174" s="62" t="s">
        <v>989</v>
      </c>
      <c r="C1174" s="63"/>
      <c r="D1174" s="63"/>
      <c r="E1174" s="64"/>
      <c r="F1174" s="66"/>
      <c r="G1174" s="100" t="s">
        <v>13179</v>
      </c>
      <c r="H1174" s="63"/>
      <c r="I1174" s="67"/>
      <c r="J1174" s="68"/>
      <c r="K1174" s="68"/>
      <c r="L1174" s="67" t="s">
        <v>17337</v>
      </c>
      <c r="M1174" s="71"/>
      <c r="N1174" s="72">
        <v>6233.27978515625</v>
      </c>
      <c r="O1174" s="72">
        <v>5246.447265625</v>
      </c>
      <c r="P1174" s="73"/>
      <c r="Q1174" s="74"/>
      <c r="R1174" s="74"/>
      <c r="S1174" s="84"/>
      <c r="T1174" s="84"/>
      <c r="U1174" s="84"/>
      <c r="V1174" s="84"/>
      <c r="W1174" s="50"/>
      <c r="X1174" s="50"/>
      <c r="Y1174" s="50"/>
      <c r="Z1174" s="50"/>
      <c r="AA1174" s="49"/>
      <c r="AB1174" s="69">
        <v>1174</v>
      </c>
      <c r="AC117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74" s="70"/>
      <c r="AE1174" s="76">
        <v>617</v>
      </c>
      <c r="AF1174" s="76">
        <v>123</v>
      </c>
      <c r="AG1174" s="76">
        <v>13863</v>
      </c>
      <c r="AH1174" s="76">
        <v>23969</v>
      </c>
      <c r="AI1174" s="76"/>
      <c r="AJ1174" s="76" t="s">
        <v>9548</v>
      </c>
      <c r="AK1174" s="76" t="s">
        <v>10927</v>
      </c>
      <c r="AL1174" s="76"/>
      <c r="AM1174" s="76"/>
      <c r="AN1174" s="78">
        <v>42007.134270833332</v>
      </c>
      <c r="AO1174" s="76" t="s">
        <v>14075</v>
      </c>
      <c r="AP1174" s="82" t="s">
        <v>15247</v>
      </c>
      <c r="AQ1174" s="76" t="s">
        <v>66</v>
      </c>
      <c r="AR1174" s="2"/>
      <c r="AS1174" s="3"/>
      <c r="AT1174" s="3"/>
      <c r="AU1174" s="3"/>
      <c r="AV1174" s="3"/>
    </row>
    <row r="1175" spans="1:48" ht="41.45" customHeight="1" x14ac:dyDescent="0.25">
      <c r="A1175" s="62" t="s">
        <v>990</v>
      </c>
      <c r="C1175" s="63"/>
      <c r="D1175" s="63"/>
      <c r="E1175" s="64"/>
      <c r="F1175" s="66"/>
      <c r="G1175" s="100" t="s">
        <v>13180</v>
      </c>
      <c r="H1175" s="63"/>
      <c r="I1175" s="67"/>
      <c r="J1175" s="68"/>
      <c r="K1175" s="68"/>
      <c r="L1175" s="67" t="s">
        <v>17338</v>
      </c>
      <c r="M1175" s="71"/>
      <c r="N1175" s="72">
        <v>5138.923828125</v>
      </c>
      <c r="O1175" s="72">
        <v>5127.9267578125</v>
      </c>
      <c r="P1175" s="73"/>
      <c r="Q1175" s="74"/>
      <c r="R1175" s="74"/>
      <c r="S1175" s="84"/>
      <c r="T1175" s="84"/>
      <c r="U1175" s="84"/>
      <c r="V1175" s="84"/>
      <c r="W1175" s="50"/>
      <c r="X1175" s="50"/>
      <c r="Y1175" s="50"/>
      <c r="Z1175" s="50"/>
      <c r="AA1175" s="49"/>
      <c r="AB1175" s="69">
        <v>1175</v>
      </c>
      <c r="AC117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75" s="70"/>
      <c r="AE1175" s="76">
        <v>28</v>
      </c>
      <c r="AF1175" s="76">
        <v>44</v>
      </c>
      <c r="AG1175" s="76">
        <v>18353</v>
      </c>
      <c r="AH1175" s="76">
        <v>8552</v>
      </c>
      <c r="AI1175" s="76"/>
      <c r="AJ1175" s="76"/>
      <c r="AK1175" s="76"/>
      <c r="AL1175" s="76"/>
      <c r="AM1175" s="76"/>
      <c r="AN1175" s="78">
        <v>43804.55804398148</v>
      </c>
      <c r="AO1175" s="76" t="s">
        <v>14075</v>
      </c>
      <c r="AP1175" s="82" t="s">
        <v>15248</v>
      </c>
      <c r="AQ1175" s="76" t="s">
        <v>66</v>
      </c>
      <c r="AR1175" s="2"/>
      <c r="AS1175" s="3"/>
      <c r="AT1175" s="3"/>
      <c r="AU1175" s="3"/>
      <c r="AV1175" s="3"/>
    </row>
    <row r="1176" spans="1:48" ht="41.45" customHeight="1" x14ac:dyDescent="0.25">
      <c r="A1176" s="62" t="s">
        <v>991</v>
      </c>
      <c r="C1176" s="63"/>
      <c r="D1176" s="63"/>
      <c r="E1176" s="64"/>
      <c r="F1176" s="66"/>
      <c r="G1176" s="100" t="s">
        <v>13181</v>
      </c>
      <c r="H1176" s="63"/>
      <c r="I1176" s="67"/>
      <c r="J1176" s="68"/>
      <c r="K1176" s="68"/>
      <c r="L1176" s="67" t="s">
        <v>17339</v>
      </c>
      <c r="M1176" s="71"/>
      <c r="N1176" s="72">
        <v>8368.6044921875</v>
      </c>
      <c r="O1176" s="72">
        <v>3761.22021484375</v>
      </c>
      <c r="P1176" s="73"/>
      <c r="Q1176" s="74"/>
      <c r="R1176" s="74"/>
      <c r="S1176" s="84"/>
      <c r="T1176" s="84"/>
      <c r="U1176" s="84"/>
      <c r="V1176" s="84"/>
      <c r="W1176" s="50"/>
      <c r="X1176" s="50"/>
      <c r="Y1176" s="50"/>
      <c r="Z1176" s="50"/>
      <c r="AA1176" s="49"/>
      <c r="AB1176" s="69">
        <v>1176</v>
      </c>
      <c r="AC117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76" s="70"/>
      <c r="AE1176" s="76">
        <v>4995</v>
      </c>
      <c r="AF1176" s="76">
        <v>428</v>
      </c>
      <c r="AG1176" s="76">
        <v>27719</v>
      </c>
      <c r="AH1176" s="76">
        <v>24046</v>
      </c>
      <c r="AI1176" s="76"/>
      <c r="AJ1176" s="76" t="s">
        <v>9549</v>
      </c>
      <c r="AK1176" s="76" t="s">
        <v>10928</v>
      </c>
      <c r="AL1176" s="76"/>
      <c r="AM1176" s="76"/>
      <c r="AN1176" s="78">
        <v>40701.685370370367</v>
      </c>
      <c r="AO1176" s="76" t="s">
        <v>14075</v>
      </c>
      <c r="AP1176" s="82" t="s">
        <v>15249</v>
      </c>
      <c r="AQ1176" s="76" t="s">
        <v>66</v>
      </c>
      <c r="AR1176" s="2"/>
      <c r="AS1176" s="3"/>
      <c r="AT1176" s="3"/>
      <c r="AU1176" s="3"/>
      <c r="AV1176" s="3"/>
    </row>
    <row r="1177" spans="1:48" ht="41.45" customHeight="1" x14ac:dyDescent="0.25">
      <c r="A1177" s="62" t="s">
        <v>992</v>
      </c>
      <c r="C1177" s="63"/>
      <c r="D1177" s="63"/>
      <c r="E1177" s="64"/>
      <c r="F1177" s="66"/>
      <c r="G1177" s="100" t="s">
        <v>13182</v>
      </c>
      <c r="H1177" s="63"/>
      <c r="I1177" s="67"/>
      <c r="J1177" s="68"/>
      <c r="K1177" s="68"/>
      <c r="L1177" s="67" t="s">
        <v>17340</v>
      </c>
      <c r="M1177" s="71"/>
      <c r="N1177" s="72">
        <v>3751.439697265625</v>
      </c>
      <c r="O1177" s="72">
        <v>5311.0068359375</v>
      </c>
      <c r="P1177" s="73"/>
      <c r="Q1177" s="74"/>
      <c r="R1177" s="74"/>
      <c r="S1177" s="84"/>
      <c r="T1177" s="84"/>
      <c r="U1177" s="84"/>
      <c r="V1177" s="84"/>
      <c r="W1177" s="50"/>
      <c r="X1177" s="50"/>
      <c r="Y1177" s="50"/>
      <c r="Z1177" s="50"/>
      <c r="AA1177" s="49"/>
      <c r="AB1177" s="69">
        <v>1177</v>
      </c>
      <c r="AC117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77" s="70"/>
      <c r="AE1177" s="76">
        <v>2</v>
      </c>
      <c r="AF1177" s="76">
        <v>0</v>
      </c>
      <c r="AG1177" s="76">
        <v>229</v>
      </c>
      <c r="AH1177" s="76">
        <v>28</v>
      </c>
      <c r="AI1177" s="76"/>
      <c r="AJ1177" s="76" t="s">
        <v>9550</v>
      </c>
      <c r="AK1177" s="76"/>
      <c r="AL1177" s="76"/>
      <c r="AM1177" s="76"/>
      <c r="AN1177" s="78">
        <v>44481.797997685186</v>
      </c>
      <c r="AO1177" s="76" t="s">
        <v>14075</v>
      </c>
      <c r="AP1177" s="82" t="s">
        <v>15250</v>
      </c>
      <c r="AQ1177" s="76" t="s">
        <v>66</v>
      </c>
      <c r="AR1177" s="2"/>
      <c r="AS1177" s="3"/>
      <c r="AT1177" s="3"/>
      <c r="AU1177" s="3"/>
      <c r="AV1177" s="3"/>
    </row>
    <row r="1178" spans="1:48" ht="41.45" customHeight="1" x14ac:dyDescent="0.25">
      <c r="A1178" s="62" t="s">
        <v>993</v>
      </c>
      <c r="C1178" s="63"/>
      <c r="D1178" s="63"/>
      <c r="E1178" s="64"/>
      <c r="F1178" s="66"/>
      <c r="G1178" s="100" t="s">
        <v>13183</v>
      </c>
      <c r="H1178" s="63"/>
      <c r="I1178" s="67"/>
      <c r="J1178" s="68"/>
      <c r="K1178" s="68"/>
      <c r="L1178" s="67" t="s">
        <v>17341</v>
      </c>
      <c r="M1178" s="71"/>
      <c r="N1178" s="72">
        <v>5994.439453125</v>
      </c>
      <c r="O1178" s="72">
        <v>9467.1220703125</v>
      </c>
      <c r="P1178" s="73"/>
      <c r="Q1178" s="74"/>
      <c r="R1178" s="74"/>
      <c r="S1178" s="84"/>
      <c r="T1178" s="84"/>
      <c r="U1178" s="84"/>
      <c r="V1178" s="84"/>
      <c r="W1178" s="50"/>
      <c r="X1178" s="50"/>
      <c r="Y1178" s="50"/>
      <c r="Z1178" s="50"/>
      <c r="AA1178" s="49"/>
      <c r="AB1178" s="69">
        <v>1178</v>
      </c>
      <c r="AC117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78" s="70"/>
      <c r="AE1178" s="76">
        <v>650</v>
      </c>
      <c r="AF1178" s="76">
        <v>427</v>
      </c>
      <c r="AG1178" s="76">
        <v>41421</v>
      </c>
      <c r="AH1178" s="76">
        <v>1119</v>
      </c>
      <c r="AI1178" s="76"/>
      <c r="AJ1178" s="76" t="s">
        <v>9551</v>
      </c>
      <c r="AK1178" s="76" t="s">
        <v>10929</v>
      </c>
      <c r="AL1178" s="82" t="s">
        <v>11726</v>
      </c>
      <c r="AM1178" s="76"/>
      <c r="AN1178" s="78">
        <v>40760.000821759262</v>
      </c>
      <c r="AO1178" s="76" t="s">
        <v>14075</v>
      </c>
      <c r="AP1178" s="82" t="s">
        <v>15251</v>
      </c>
      <c r="AQ1178" s="76" t="s">
        <v>66</v>
      </c>
      <c r="AR1178" s="2"/>
      <c r="AS1178" s="3"/>
      <c r="AT1178" s="3"/>
      <c r="AU1178" s="3"/>
      <c r="AV1178" s="3"/>
    </row>
    <row r="1179" spans="1:48" ht="41.45" customHeight="1" x14ac:dyDescent="0.25">
      <c r="A1179" s="62" t="s">
        <v>994</v>
      </c>
      <c r="C1179" s="63"/>
      <c r="D1179" s="63"/>
      <c r="E1179" s="64"/>
      <c r="F1179" s="66"/>
      <c r="G1179" s="100" t="s">
        <v>13184</v>
      </c>
      <c r="H1179" s="63"/>
      <c r="I1179" s="67"/>
      <c r="J1179" s="68"/>
      <c r="K1179" s="68"/>
      <c r="L1179" s="67" t="s">
        <v>17342</v>
      </c>
      <c r="M1179" s="71"/>
      <c r="N1179" s="72">
        <v>7462.41650390625</v>
      </c>
      <c r="O1179" s="72">
        <v>2039.29443359375</v>
      </c>
      <c r="P1179" s="73"/>
      <c r="Q1179" s="74"/>
      <c r="R1179" s="74"/>
      <c r="S1179" s="84"/>
      <c r="T1179" s="84"/>
      <c r="U1179" s="84"/>
      <c r="V1179" s="84"/>
      <c r="W1179" s="50"/>
      <c r="X1179" s="50"/>
      <c r="Y1179" s="50"/>
      <c r="Z1179" s="50"/>
      <c r="AA1179" s="49"/>
      <c r="AB1179" s="69">
        <v>1179</v>
      </c>
      <c r="AC117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79" s="70"/>
      <c r="AE1179" s="76">
        <v>817</v>
      </c>
      <c r="AF1179" s="76">
        <v>601</v>
      </c>
      <c r="AG1179" s="76">
        <v>5174</v>
      </c>
      <c r="AH1179" s="76">
        <v>106</v>
      </c>
      <c r="AI1179" s="76"/>
      <c r="AJ1179" s="76" t="s">
        <v>9552</v>
      </c>
      <c r="AK1179" s="76" t="s">
        <v>10930</v>
      </c>
      <c r="AL1179" s="82" t="s">
        <v>11727</v>
      </c>
      <c r="AM1179" s="76"/>
      <c r="AN1179" s="78">
        <v>44428.763043981482</v>
      </c>
      <c r="AO1179" s="76" t="s">
        <v>14075</v>
      </c>
      <c r="AP1179" s="82" t="s">
        <v>15252</v>
      </c>
      <c r="AQ1179" s="76" t="s">
        <v>66</v>
      </c>
      <c r="AR1179" s="2"/>
      <c r="AS1179" s="3"/>
      <c r="AT1179" s="3"/>
      <c r="AU1179" s="3"/>
      <c r="AV1179" s="3"/>
    </row>
    <row r="1180" spans="1:48" ht="41.45" customHeight="1" x14ac:dyDescent="0.25">
      <c r="A1180" s="62" t="s">
        <v>995</v>
      </c>
      <c r="C1180" s="63"/>
      <c r="D1180" s="63"/>
      <c r="E1180" s="64"/>
      <c r="F1180" s="66"/>
      <c r="G1180" s="100" t="s">
        <v>13185</v>
      </c>
      <c r="H1180" s="63"/>
      <c r="I1180" s="67"/>
      <c r="J1180" s="68"/>
      <c r="K1180" s="68"/>
      <c r="L1180" s="67" t="s">
        <v>17343</v>
      </c>
      <c r="M1180" s="71"/>
      <c r="N1180" s="72">
        <v>8611.5361328125</v>
      </c>
      <c r="O1180" s="72">
        <v>4320.88037109375</v>
      </c>
      <c r="P1180" s="73"/>
      <c r="Q1180" s="74"/>
      <c r="R1180" s="74"/>
      <c r="S1180" s="84"/>
      <c r="T1180" s="84"/>
      <c r="U1180" s="84"/>
      <c r="V1180" s="84"/>
      <c r="W1180" s="50"/>
      <c r="X1180" s="50"/>
      <c r="Y1180" s="50"/>
      <c r="Z1180" s="50"/>
      <c r="AA1180" s="49"/>
      <c r="AB1180" s="69">
        <v>1180</v>
      </c>
      <c r="AC118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80" s="70"/>
      <c r="AE1180" s="76">
        <v>174</v>
      </c>
      <c r="AF1180" s="76">
        <v>43</v>
      </c>
      <c r="AG1180" s="76">
        <v>1479</v>
      </c>
      <c r="AH1180" s="76">
        <v>17736</v>
      </c>
      <c r="AI1180" s="76"/>
      <c r="AJ1180" s="76" t="s">
        <v>9553</v>
      </c>
      <c r="AK1180" s="76" t="s">
        <v>8513</v>
      </c>
      <c r="AL1180" s="76"/>
      <c r="AM1180" s="76"/>
      <c r="AN1180" s="78">
        <v>43424.691122685188</v>
      </c>
      <c r="AO1180" s="76" t="s">
        <v>14075</v>
      </c>
      <c r="AP1180" s="82" t="s">
        <v>15253</v>
      </c>
      <c r="AQ1180" s="76" t="s">
        <v>66</v>
      </c>
      <c r="AR1180" s="2"/>
      <c r="AS1180" s="3"/>
      <c r="AT1180" s="3"/>
      <c r="AU1180" s="3"/>
      <c r="AV1180" s="3"/>
    </row>
    <row r="1181" spans="1:48" ht="41.45" customHeight="1" x14ac:dyDescent="0.25">
      <c r="A1181" s="62" t="s">
        <v>1483</v>
      </c>
      <c r="C1181" s="63"/>
      <c r="D1181" s="63"/>
      <c r="E1181" s="64"/>
      <c r="F1181" s="66"/>
      <c r="G1181" s="100" t="s">
        <v>13186</v>
      </c>
      <c r="H1181" s="63"/>
      <c r="I1181" s="67"/>
      <c r="J1181" s="68"/>
      <c r="K1181" s="68"/>
      <c r="L1181" s="67" t="s">
        <v>17344</v>
      </c>
      <c r="M1181" s="71"/>
      <c r="N1181" s="72">
        <v>7078.41162109375</v>
      </c>
      <c r="O1181" s="72">
        <v>4550.05908203125</v>
      </c>
      <c r="P1181" s="73"/>
      <c r="Q1181" s="74"/>
      <c r="R1181" s="74"/>
      <c r="S1181" s="84"/>
      <c r="T1181" s="84"/>
      <c r="U1181" s="84"/>
      <c r="V1181" s="84"/>
      <c r="W1181" s="50"/>
      <c r="X1181" s="50"/>
      <c r="Y1181" s="50"/>
      <c r="Z1181" s="50"/>
      <c r="AA1181" s="49"/>
      <c r="AB1181" s="69">
        <v>1181</v>
      </c>
      <c r="AC118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81" s="70"/>
      <c r="AE1181" s="76">
        <v>1814</v>
      </c>
      <c r="AF1181" s="76">
        <v>405</v>
      </c>
      <c r="AG1181" s="76">
        <v>12186</v>
      </c>
      <c r="AH1181" s="76">
        <v>15005</v>
      </c>
      <c r="AI1181" s="76"/>
      <c r="AJ1181" s="76" t="s">
        <v>9554</v>
      </c>
      <c r="AK1181" s="76"/>
      <c r="AL1181" s="76"/>
      <c r="AM1181" s="76"/>
      <c r="AN1181" s="78">
        <v>40352.996874999997</v>
      </c>
      <c r="AO1181" s="76" t="s">
        <v>14075</v>
      </c>
      <c r="AP1181" s="82" t="s">
        <v>15254</v>
      </c>
      <c r="AQ1181" s="76" t="s">
        <v>66</v>
      </c>
      <c r="AR1181" s="2"/>
      <c r="AS1181" s="3"/>
      <c r="AT1181" s="3"/>
      <c r="AU1181" s="3"/>
      <c r="AV1181" s="3"/>
    </row>
    <row r="1182" spans="1:48" ht="41.45" customHeight="1" x14ac:dyDescent="0.25">
      <c r="A1182" s="62" t="s">
        <v>1482</v>
      </c>
      <c r="C1182" s="63"/>
      <c r="D1182" s="63"/>
      <c r="E1182" s="64"/>
      <c r="F1182" s="66"/>
      <c r="G1182" s="100" t="s">
        <v>13187</v>
      </c>
      <c r="H1182" s="63"/>
      <c r="I1182" s="67"/>
      <c r="J1182" s="68"/>
      <c r="K1182" s="68"/>
      <c r="L1182" s="67" t="s">
        <v>17345</v>
      </c>
      <c r="M1182" s="71"/>
      <c r="N1182" s="72">
        <v>8168.2255859375</v>
      </c>
      <c r="O1182" s="72">
        <v>4366.16552734375</v>
      </c>
      <c r="P1182" s="73"/>
      <c r="Q1182" s="74"/>
      <c r="R1182" s="74"/>
      <c r="S1182" s="84"/>
      <c r="T1182" s="84"/>
      <c r="U1182" s="84"/>
      <c r="V1182" s="84"/>
      <c r="W1182" s="50"/>
      <c r="X1182" s="50"/>
      <c r="Y1182" s="50"/>
      <c r="Z1182" s="50"/>
      <c r="AA1182" s="49"/>
      <c r="AB1182" s="69">
        <v>1182</v>
      </c>
      <c r="AC118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82" s="70"/>
      <c r="AE1182" s="76">
        <v>897</v>
      </c>
      <c r="AF1182" s="76">
        <v>264</v>
      </c>
      <c r="AG1182" s="76">
        <v>4695</v>
      </c>
      <c r="AH1182" s="76">
        <v>24638</v>
      </c>
      <c r="AI1182" s="76"/>
      <c r="AJ1182" s="76" t="s">
        <v>9555</v>
      </c>
      <c r="AK1182" s="76" t="s">
        <v>10931</v>
      </c>
      <c r="AL1182" s="82" t="s">
        <v>11728</v>
      </c>
      <c r="AM1182" s="76"/>
      <c r="AN1182" s="78">
        <v>43462.658668981479</v>
      </c>
      <c r="AO1182" s="76" t="s">
        <v>14075</v>
      </c>
      <c r="AP1182" s="82" t="s">
        <v>15255</v>
      </c>
      <c r="AQ1182" s="76" t="s">
        <v>66</v>
      </c>
      <c r="AR1182" s="2"/>
      <c r="AS1182" s="3"/>
      <c r="AT1182" s="3"/>
      <c r="AU1182" s="3"/>
      <c r="AV1182" s="3"/>
    </row>
    <row r="1183" spans="1:48" ht="41.45" customHeight="1" x14ac:dyDescent="0.25">
      <c r="A1183" s="62" t="s">
        <v>996</v>
      </c>
      <c r="C1183" s="63"/>
      <c r="D1183" s="63"/>
      <c r="E1183" s="64"/>
      <c r="F1183" s="66"/>
      <c r="G1183" s="100" t="s">
        <v>13188</v>
      </c>
      <c r="H1183" s="63"/>
      <c r="I1183" s="67"/>
      <c r="J1183" s="68"/>
      <c r="K1183" s="68"/>
      <c r="L1183" s="67" t="s">
        <v>17346</v>
      </c>
      <c r="M1183" s="71"/>
      <c r="N1183" s="72">
        <v>9635.87109375</v>
      </c>
      <c r="O1183" s="72">
        <v>1770.89404296875</v>
      </c>
      <c r="P1183" s="73"/>
      <c r="Q1183" s="74"/>
      <c r="R1183" s="74"/>
      <c r="S1183" s="84"/>
      <c r="T1183" s="84"/>
      <c r="U1183" s="84"/>
      <c r="V1183" s="84"/>
      <c r="W1183" s="50"/>
      <c r="X1183" s="50"/>
      <c r="Y1183" s="50"/>
      <c r="Z1183" s="50"/>
      <c r="AA1183" s="49"/>
      <c r="AB1183" s="69">
        <v>1183</v>
      </c>
      <c r="AC118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83" s="70"/>
      <c r="AE1183" s="76">
        <v>986</v>
      </c>
      <c r="AF1183" s="76">
        <v>311</v>
      </c>
      <c r="AG1183" s="76">
        <v>105317</v>
      </c>
      <c r="AH1183" s="76">
        <v>36012</v>
      </c>
      <c r="AI1183" s="76"/>
      <c r="AJ1183" s="76" t="s">
        <v>9556</v>
      </c>
      <c r="AK1183" s="76" t="s">
        <v>10499</v>
      </c>
      <c r="AL1183" s="82" t="s">
        <v>11729</v>
      </c>
      <c r="AM1183" s="76"/>
      <c r="AN1183" s="78">
        <v>40640.64371527778</v>
      </c>
      <c r="AO1183" s="76" t="s">
        <v>14075</v>
      </c>
      <c r="AP1183" s="82" t="s">
        <v>15256</v>
      </c>
      <c r="AQ1183" s="76" t="s">
        <v>66</v>
      </c>
      <c r="AR1183" s="2"/>
      <c r="AS1183" s="3"/>
      <c r="AT1183" s="3"/>
      <c r="AU1183" s="3"/>
      <c r="AV1183" s="3"/>
    </row>
    <row r="1184" spans="1:48" ht="41.45" customHeight="1" x14ac:dyDescent="0.25">
      <c r="A1184" s="62" t="s">
        <v>997</v>
      </c>
      <c r="C1184" s="63"/>
      <c r="D1184" s="63"/>
      <c r="E1184" s="64"/>
      <c r="F1184" s="66"/>
      <c r="G1184" s="100" t="s">
        <v>12040</v>
      </c>
      <c r="H1184" s="63"/>
      <c r="I1184" s="67"/>
      <c r="J1184" s="68"/>
      <c r="K1184" s="68"/>
      <c r="L1184" s="67" t="s">
        <v>17347</v>
      </c>
      <c r="M1184" s="71"/>
      <c r="N1184" s="72">
        <v>3851.798095703125</v>
      </c>
      <c r="O1184" s="72">
        <v>6051.333984375</v>
      </c>
      <c r="P1184" s="73"/>
      <c r="Q1184" s="74"/>
      <c r="R1184" s="74"/>
      <c r="S1184" s="84"/>
      <c r="T1184" s="84"/>
      <c r="U1184" s="84"/>
      <c r="V1184" s="84"/>
      <c r="W1184" s="50"/>
      <c r="X1184" s="50"/>
      <c r="Y1184" s="50"/>
      <c r="Z1184" s="50"/>
      <c r="AA1184" s="49"/>
      <c r="AB1184" s="69">
        <v>1184</v>
      </c>
      <c r="AC118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84" s="70"/>
      <c r="AE1184" s="76">
        <v>20</v>
      </c>
      <c r="AF1184" s="76">
        <v>7</v>
      </c>
      <c r="AG1184" s="76">
        <v>1743</v>
      </c>
      <c r="AH1184" s="76">
        <v>1519</v>
      </c>
      <c r="AI1184" s="76"/>
      <c r="AJ1184" s="76"/>
      <c r="AK1184" s="76"/>
      <c r="AL1184" s="76"/>
      <c r="AM1184" s="76"/>
      <c r="AN1184" s="78">
        <v>44419.522210648145</v>
      </c>
      <c r="AO1184" s="76" t="s">
        <v>14075</v>
      </c>
      <c r="AP1184" s="82" t="s">
        <v>15257</v>
      </c>
      <c r="AQ1184" s="76" t="s">
        <v>66</v>
      </c>
      <c r="AR1184" s="2"/>
      <c r="AS1184" s="3"/>
      <c r="AT1184" s="3"/>
      <c r="AU1184" s="3"/>
      <c r="AV1184" s="3"/>
    </row>
    <row r="1185" spans="1:48" ht="41.45" customHeight="1" x14ac:dyDescent="0.25">
      <c r="A1185" s="62" t="s">
        <v>998</v>
      </c>
      <c r="C1185" s="63"/>
      <c r="D1185" s="63"/>
      <c r="E1185" s="64"/>
      <c r="F1185" s="66"/>
      <c r="G1185" s="100" t="s">
        <v>13189</v>
      </c>
      <c r="H1185" s="63"/>
      <c r="I1185" s="67"/>
      <c r="J1185" s="68"/>
      <c r="K1185" s="68"/>
      <c r="L1185" s="67" t="s">
        <v>17348</v>
      </c>
      <c r="M1185" s="71"/>
      <c r="N1185" s="72">
        <v>5786.14990234375</v>
      </c>
      <c r="O1185" s="72">
        <v>887.47430419921875</v>
      </c>
      <c r="P1185" s="73"/>
      <c r="Q1185" s="74"/>
      <c r="R1185" s="74"/>
      <c r="S1185" s="84"/>
      <c r="T1185" s="84"/>
      <c r="U1185" s="84"/>
      <c r="V1185" s="84"/>
      <c r="W1185" s="50"/>
      <c r="X1185" s="50"/>
      <c r="Y1185" s="50"/>
      <c r="Z1185" s="50"/>
      <c r="AA1185" s="49"/>
      <c r="AB1185" s="69">
        <v>1185</v>
      </c>
      <c r="AC118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85" s="70"/>
      <c r="AE1185" s="76">
        <v>4220</v>
      </c>
      <c r="AF1185" s="76">
        <v>105</v>
      </c>
      <c r="AG1185" s="76">
        <v>37571</v>
      </c>
      <c r="AH1185" s="76">
        <v>10440</v>
      </c>
      <c r="AI1185" s="76"/>
      <c r="AJ1185" s="76" t="s">
        <v>9557</v>
      </c>
      <c r="AK1185" s="76"/>
      <c r="AL1185" s="76"/>
      <c r="AM1185" s="76"/>
      <c r="AN1185" s="78">
        <v>44157.09915509259</v>
      </c>
      <c r="AO1185" s="76" t="s">
        <v>14075</v>
      </c>
      <c r="AP1185" s="82" t="s">
        <v>15258</v>
      </c>
      <c r="AQ1185" s="76" t="s">
        <v>66</v>
      </c>
      <c r="AR1185" s="2"/>
      <c r="AS1185" s="3"/>
      <c r="AT1185" s="3"/>
      <c r="AU1185" s="3"/>
      <c r="AV1185" s="3"/>
    </row>
    <row r="1186" spans="1:48" ht="41.45" customHeight="1" x14ac:dyDescent="0.25">
      <c r="A1186" s="62" t="s">
        <v>999</v>
      </c>
      <c r="C1186" s="63"/>
      <c r="D1186" s="63"/>
      <c r="E1186" s="64"/>
      <c r="F1186" s="66"/>
      <c r="G1186" s="100" t="s">
        <v>13190</v>
      </c>
      <c r="H1186" s="63"/>
      <c r="I1186" s="67"/>
      <c r="J1186" s="68"/>
      <c r="K1186" s="68"/>
      <c r="L1186" s="67" t="s">
        <v>17349</v>
      </c>
      <c r="M1186" s="71"/>
      <c r="N1186" s="72">
        <v>5959.314453125</v>
      </c>
      <c r="O1186" s="72">
        <v>9420.2060546875</v>
      </c>
      <c r="P1186" s="73"/>
      <c r="Q1186" s="74"/>
      <c r="R1186" s="74"/>
      <c r="S1186" s="84"/>
      <c r="T1186" s="84"/>
      <c r="U1186" s="84"/>
      <c r="V1186" s="84"/>
      <c r="W1186" s="50"/>
      <c r="X1186" s="50"/>
      <c r="Y1186" s="50"/>
      <c r="Z1186" s="50"/>
      <c r="AA1186" s="49"/>
      <c r="AB1186" s="69">
        <v>1186</v>
      </c>
      <c r="AC118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86" s="70"/>
      <c r="AE1186" s="76">
        <v>323</v>
      </c>
      <c r="AF1186" s="76">
        <v>63</v>
      </c>
      <c r="AG1186" s="76">
        <v>1067</v>
      </c>
      <c r="AH1186" s="76">
        <v>1329</v>
      </c>
      <c r="AI1186" s="76"/>
      <c r="AJ1186" s="76" t="s">
        <v>9558</v>
      </c>
      <c r="AK1186" s="76" t="s">
        <v>10932</v>
      </c>
      <c r="AL1186" s="76"/>
      <c r="AM1186" s="76"/>
      <c r="AN1186" s="78">
        <v>40692.560740740744</v>
      </c>
      <c r="AO1186" s="76" t="s">
        <v>14075</v>
      </c>
      <c r="AP1186" s="82" t="s">
        <v>15259</v>
      </c>
      <c r="AQ1186" s="76" t="s">
        <v>66</v>
      </c>
      <c r="AR1186" s="2"/>
      <c r="AS1186" s="3"/>
      <c r="AT1186" s="3"/>
      <c r="AU1186" s="3"/>
      <c r="AV1186" s="3"/>
    </row>
    <row r="1187" spans="1:48" ht="41.45" customHeight="1" x14ac:dyDescent="0.25">
      <c r="A1187" s="62" t="s">
        <v>1000</v>
      </c>
      <c r="C1187" s="63"/>
      <c r="D1187" s="63"/>
      <c r="E1187" s="64"/>
      <c r="F1187" s="66"/>
      <c r="G1187" s="100" t="s">
        <v>13191</v>
      </c>
      <c r="H1187" s="63"/>
      <c r="I1187" s="67"/>
      <c r="J1187" s="68"/>
      <c r="K1187" s="68"/>
      <c r="L1187" s="67" t="s">
        <v>17350</v>
      </c>
      <c r="M1187" s="71"/>
      <c r="N1187" s="72">
        <v>7535.4765625</v>
      </c>
      <c r="O1187" s="72">
        <v>3384.9638671875</v>
      </c>
      <c r="P1187" s="73"/>
      <c r="Q1187" s="74"/>
      <c r="R1187" s="74"/>
      <c r="S1187" s="84"/>
      <c r="T1187" s="84"/>
      <c r="U1187" s="84"/>
      <c r="V1187" s="84"/>
      <c r="W1187" s="50"/>
      <c r="X1187" s="50"/>
      <c r="Y1187" s="50"/>
      <c r="Z1187" s="50"/>
      <c r="AA1187" s="49"/>
      <c r="AB1187" s="69">
        <v>1187</v>
      </c>
      <c r="AC118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87" s="70"/>
      <c r="AE1187" s="76">
        <v>1724</v>
      </c>
      <c r="AF1187" s="76">
        <v>417</v>
      </c>
      <c r="AG1187" s="76">
        <v>7168</v>
      </c>
      <c r="AH1187" s="76">
        <v>11143</v>
      </c>
      <c r="AI1187" s="76"/>
      <c r="AJ1187" s="76" t="s">
        <v>9559</v>
      </c>
      <c r="AK1187" s="76" t="s">
        <v>10933</v>
      </c>
      <c r="AL1187" s="76"/>
      <c r="AM1187" s="76"/>
      <c r="AN1187" s="78">
        <v>44215.04519675926</v>
      </c>
      <c r="AO1187" s="76" t="s">
        <v>14075</v>
      </c>
      <c r="AP1187" s="82" t="s">
        <v>15260</v>
      </c>
      <c r="AQ1187" s="76" t="s">
        <v>66</v>
      </c>
      <c r="AR1187" s="2"/>
      <c r="AS1187" s="3"/>
      <c r="AT1187" s="3"/>
      <c r="AU1187" s="3"/>
      <c r="AV1187" s="3"/>
    </row>
    <row r="1188" spans="1:48" ht="41.45" customHeight="1" x14ac:dyDescent="0.25">
      <c r="A1188" s="62" t="s">
        <v>1001</v>
      </c>
      <c r="C1188" s="63"/>
      <c r="D1188" s="63"/>
      <c r="E1188" s="64"/>
      <c r="F1188" s="66"/>
      <c r="G1188" s="100" t="s">
        <v>13192</v>
      </c>
      <c r="H1188" s="63"/>
      <c r="I1188" s="67"/>
      <c r="J1188" s="68"/>
      <c r="K1188" s="68"/>
      <c r="L1188" s="67" t="s">
        <v>17351</v>
      </c>
      <c r="M1188" s="71"/>
      <c r="N1188" s="72">
        <v>5971.693359375</v>
      </c>
      <c r="O1188" s="72">
        <v>2001.4656982421875</v>
      </c>
      <c r="P1188" s="73"/>
      <c r="Q1188" s="74"/>
      <c r="R1188" s="74"/>
      <c r="S1188" s="84"/>
      <c r="T1188" s="84"/>
      <c r="U1188" s="84"/>
      <c r="V1188" s="84"/>
      <c r="W1188" s="50"/>
      <c r="X1188" s="50"/>
      <c r="Y1188" s="50"/>
      <c r="Z1188" s="50"/>
      <c r="AA1188" s="49"/>
      <c r="AB1188" s="69">
        <v>1188</v>
      </c>
      <c r="AC118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88" s="70"/>
      <c r="AE1188" s="76">
        <v>1367</v>
      </c>
      <c r="AF1188" s="76">
        <v>117</v>
      </c>
      <c r="AG1188" s="76">
        <v>728</v>
      </c>
      <c r="AH1188" s="76">
        <v>632</v>
      </c>
      <c r="AI1188" s="76"/>
      <c r="AJ1188" s="76" t="s">
        <v>9560</v>
      </c>
      <c r="AK1188" s="76"/>
      <c r="AL1188" s="76"/>
      <c r="AM1188" s="76"/>
      <c r="AN1188" s="78">
        <v>44516.212372685186</v>
      </c>
      <c r="AO1188" s="76" t="s">
        <v>14075</v>
      </c>
      <c r="AP1188" s="82" t="s">
        <v>15261</v>
      </c>
      <c r="AQ1188" s="76" t="s">
        <v>66</v>
      </c>
      <c r="AR1188" s="2"/>
      <c r="AS1188" s="3"/>
      <c r="AT1188" s="3"/>
      <c r="AU1188" s="3"/>
      <c r="AV1188" s="3"/>
    </row>
    <row r="1189" spans="1:48" ht="41.45" customHeight="1" x14ac:dyDescent="0.25">
      <c r="A1189" s="62" t="s">
        <v>1002</v>
      </c>
      <c r="C1189" s="63"/>
      <c r="D1189" s="63"/>
      <c r="E1189" s="64"/>
      <c r="F1189" s="66"/>
      <c r="G1189" s="100" t="s">
        <v>13193</v>
      </c>
      <c r="H1189" s="63"/>
      <c r="I1189" s="67"/>
      <c r="J1189" s="68"/>
      <c r="K1189" s="68"/>
      <c r="L1189" s="67" t="s">
        <v>17352</v>
      </c>
      <c r="M1189" s="71"/>
      <c r="N1189" s="72">
        <v>6812.93896484375</v>
      </c>
      <c r="O1189" s="72">
        <v>1711.9329833984375</v>
      </c>
      <c r="P1189" s="73"/>
      <c r="Q1189" s="74"/>
      <c r="R1189" s="74"/>
      <c r="S1189" s="84"/>
      <c r="T1189" s="84"/>
      <c r="U1189" s="84"/>
      <c r="V1189" s="84"/>
      <c r="W1189" s="50"/>
      <c r="X1189" s="50"/>
      <c r="Y1189" s="50"/>
      <c r="Z1189" s="50"/>
      <c r="AA1189" s="49"/>
      <c r="AB1189" s="69">
        <v>1189</v>
      </c>
      <c r="AC118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89" s="70"/>
      <c r="AE1189" s="76">
        <v>1376</v>
      </c>
      <c r="AF1189" s="76">
        <v>36</v>
      </c>
      <c r="AG1189" s="76">
        <v>14385</v>
      </c>
      <c r="AH1189" s="76">
        <v>3971</v>
      </c>
      <c r="AI1189" s="76"/>
      <c r="AJ1189" s="76" t="s">
        <v>9561</v>
      </c>
      <c r="AK1189" s="76"/>
      <c r="AL1189" s="76"/>
      <c r="AM1189" s="76"/>
      <c r="AN1189" s="78">
        <v>44424.506006944444</v>
      </c>
      <c r="AO1189" s="76" t="s">
        <v>14075</v>
      </c>
      <c r="AP1189" s="82" t="s">
        <v>15262</v>
      </c>
      <c r="AQ1189" s="76" t="s">
        <v>66</v>
      </c>
      <c r="AR1189" s="2"/>
      <c r="AS1189" s="3"/>
      <c r="AT1189" s="3"/>
      <c r="AU1189" s="3"/>
      <c r="AV1189" s="3"/>
    </row>
    <row r="1190" spans="1:48" ht="41.45" customHeight="1" x14ac:dyDescent="0.25">
      <c r="A1190" s="62" t="s">
        <v>1003</v>
      </c>
      <c r="C1190" s="63"/>
      <c r="D1190" s="63"/>
      <c r="E1190" s="64"/>
      <c r="F1190" s="66"/>
      <c r="G1190" s="100" t="s">
        <v>13194</v>
      </c>
      <c r="H1190" s="63"/>
      <c r="I1190" s="67"/>
      <c r="J1190" s="68"/>
      <c r="K1190" s="68"/>
      <c r="L1190" s="67" t="s">
        <v>17353</v>
      </c>
      <c r="M1190" s="71"/>
      <c r="N1190" s="72">
        <v>1574.88232421875</v>
      </c>
      <c r="O1190" s="72">
        <v>4468.22705078125</v>
      </c>
      <c r="P1190" s="73"/>
      <c r="Q1190" s="74"/>
      <c r="R1190" s="74"/>
      <c r="S1190" s="84"/>
      <c r="T1190" s="84"/>
      <c r="U1190" s="84"/>
      <c r="V1190" s="84"/>
      <c r="W1190" s="50"/>
      <c r="X1190" s="50"/>
      <c r="Y1190" s="50"/>
      <c r="Z1190" s="50"/>
      <c r="AA1190" s="49"/>
      <c r="AB1190" s="69">
        <v>1190</v>
      </c>
      <c r="AC119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90" s="70"/>
      <c r="AE1190" s="76">
        <v>617</v>
      </c>
      <c r="AF1190" s="76">
        <v>198</v>
      </c>
      <c r="AG1190" s="76">
        <v>3105</v>
      </c>
      <c r="AH1190" s="76">
        <v>14090</v>
      </c>
      <c r="AI1190" s="76"/>
      <c r="AJ1190" s="76" t="s">
        <v>9562</v>
      </c>
      <c r="AK1190" s="76"/>
      <c r="AL1190" s="76"/>
      <c r="AM1190" s="76"/>
      <c r="AN1190" s="78">
        <v>43904.593611111108</v>
      </c>
      <c r="AO1190" s="76" t="s">
        <v>14075</v>
      </c>
      <c r="AP1190" s="82" t="s">
        <v>15263</v>
      </c>
      <c r="AQ1190" s="76" t="s">
        <v>66</v>
      </c>
      <c r="AR1190" s="2"/>
      <c r="AS1190" s="3"/>
      <c r="AT1190" s="3"/>
      <c r="AU1190" s="3"/>
      <c r="AV1190" s="3"/>
    </row>
    <row r="1191" spans="1:48" ht="41.45" customHeight="1" x14ac:dyDescent="0.25">
      <c r="A1191" s="62" t="s">
        <v>1004</v>
      </c>
      <c r="C1191" s="63"/>
      <c r="D1191" s="63"/>
      <c r="E1191" s="64"/>
      <c r="F1191" s="66"/>
      <c r="G1191" s="100" t="s">
        <v>13195</v>
      </c>
      <c r="H1191" s="63"/>
      <c r="I1191" s="67"/>
      <c r="J1191" s="68"/>
      <c r="K1191" s="68"/>
      <c r="L1191" s="67" t="s">
        <v>17354</v>
      </c>
      <c r="M1191" s="71"/>
      <c r="N1191" s="72">
        <v>2568.595458984375</v>
      </c>
      <c r="O1191" s="72">
        <v>752.8504638671875</v>
      </c>
      <c r="P1191" s="73"/>
      <c r="Q1191" s="74"/>
      <c r="R1191" s="74"/>
      <c r="S1191" s="84"/>
      <c r="T1191" s="84"/>
      <c r="U1191" s="84"/>
      <c r="V1191" s="84"/>
      <c r="W1191" s="50"/>
      <c r="X1191" s="50"/>
      <c r="Y1191" s="50"/>
      <c r="Z1191" s="50"/>
      <c r="AA1191" s="49"/>
      <c r="AB1191" s="69">
        <v>1191</v>
      </c>
      <c r="AC119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91" s="70"/>
      <c r="AE1191" s="76">
        <v>2457</v>
      </c>
      <c r="AF1191" s="76">
        <v>64</v>
      </c>
      <c r="AG1191" s="76">
        <v>11817</v>
      </c>
      <c r="AH1191" s="76">
        <v>11236</v>
      </c>
      <c r="AI1191" s="76"/>
      <c r="AJ1191" s="76" t="s">
        <v>9563</v>
      </c>
      <c r="AK1191" s="76"/>
      <c r="AL1191" s="76"/>
      <c r="AM1191" s="76"/>
      <c r="AN1191" s="78">
        <v>44168.820821759262</v>
      </c>
      <c r="AO1191" s="76" t="s">
        <v>14075</v>
      </c>
      <c r="AP1191" s="82" t="s">
        <v>15264</v>
      </c>
      <c r="AQ1191" s="76" t="s">
        <v>66</v>
      </c>
      <c r="AR1191" s="2"/>
      <c r="AS1191" s="3"/>
      <c r="AT1191" s="3"/>
      <c r="AU1191" s="3"/>
      <c r="AV1191" s="3"/>
    </row>
    <row r="1192" spans="1:48" ht="41.45" customHeight="1" x14ac:dyDescent="0.25">
      <c r="A1192" s="62" t="s">
        <v>1005</v>
      </c>
      <c r="C1192" s="63"/>
      <c r="D1192" s="63"/>
      <c r="E1192" s="64"/>
      <c r="F1192" s="66"/>
      <c r="G1192" s="100" t="s">
        <v>13196</v>
      </c>
      <c r="H1192" s="63"/>
      <c r="I1192" s="67"/>
      <c r="J1192" s="68"/>
      <c r="K1192" s="68"/>
      <c r="L1192" s="67" t="s">
        <v>17355</v>
      </c>
      <c r="M1192" s="71"/>
      <c r="N1192" s="72">
        <v>7125.49755859375</v>
      </c>
      <c r="O1192" s="72">
        <v>3709.13134765625</v>
      </c>
      <c r="P1192" s="73"/>
      <c r="Q1192" s="74"/>
      <c r="R1192" s="74"/>
      <c r="S1192" s="84"/>
      <c r="T1192" s="84"/>
      <c r="U1192" s="84"/>
      <c r="V1192" s="84"/>
      <c r="W1192" s="50"/>
      <c r="X1192" s="50"/>
      <c r="Y1192" s="50"/>
      <c r="Z1192" s="50"/>
      <c r="AA1192" s="49"/>
      <c r="AB1192" s="69">
        <v>1192</v>
      </c>
      <c r="AC119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92" s="70"/>
      <c r="AE1192" s="76">
        <v>1910</v>
      </c>
      <c r="AF1192" s="76">
        <v>41</v>
      </c>
      <c r="AG1192" s="76">
        <v>10848</v>
      </c>
      <c r="AH1192" s="76">
        <v>2453</v>
      </c>
      <c r="AI1192" s="76"/>
      <c r="AJ1192" s="76" t="s">
        <v>9564</v>
      </c>
      <c r="AK1192" s="76" t="s">
        <v>10934</v>
      </c>
      <c r="AL1192" s="76"/>
      <c r="AM1192" s="76"/>
      <c r="AN1192" s="78">
        <v>44308.746435185189</v>
      </c>
      <c r="AO1192" s="76" t="s">
        <v>14075</v>
      </c>
      <c r="AP1192" s="82" t="s">
        <v>15265</v>
      </c>
      <c r="AQ1192" s="76" t="s">
        <v>66</v>
      </c>
      <c r="AR1192" s="2"/>
      <c r="AS1192" s="3"/>
      <c r="AT1192" s="3"/>
      <c r="AU1192" s="3"/>
      <c r="AV1192" s="3"/>
    </row>
    <row r="1193" spans="1:48" ht="41.45" customHeight="1" x14ac:dyDescent="0.25">
      <c r="A1193" s="62" t="s">
        <v>1006</v>
      </c>
      <c r="C1193" s="63"/>
      <c r="D1193" s="63"/>
      <c r="E1193" s="64"/>
      <c r="F1193" s="66"/>
      <c r="G1193" s="100" t="s">
        <v>13197</v>
      </c>
      <c r="H1193" s="63"/>
      <c r="I1193" s="67"/>
      <c r="J1193" s="68"/>
      <c r="K1193" s="68"/>
      <c r="L1193" s="67" t="s">
        <v>17356</v>
      </c>
      <c r="M1193" s="71"/>
      <c r="N1193" s="72">
        <v>9250.1103515625</v>
      </c>
      <c r="O1193" s="72">
        <v>7125.666015625</v>
      </c>
      <c r="P1193" s="73"/>
      <c r="Q1193" s="74"/>
      <c r="R1193" s="74"/>
      <c r="S1193" s="84"/>
      <c r="T1193" s="84"/>
      <c r="U1193" s="84"/>
      <c r="V1193" s="84"/>
      <c r="W1193" s="50"/>
      <c r="X1193" s="50"/>
      <c r="Y1193" s="50"/>
      <c r="Z1193" s="50"/>
      <c r="AA1193" s="49"/>
      <c r="AB1193" s="69">
        <v>1193</v>
      </c>
      <c r="AC119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93" s="70"/>
      <c r="AE1193" s="76">
        <v>4672</v>
      </c>
      <c r="AF1193" s="76">
        <v>5768</v>
      </c>
      <c r="AG1193" s="76">
        <v>9795</v>
      </c>
      <c r="AH1193" s="76">
        <v>11144</v>
      </c>
      <c r="AI1193" s="76"/>
      <c r="AJ1193" s="76" t="s">
        <v>9565</v>
      </c>
      <c r="AK1193" s="76" t="s">
        <v>10550</v>
      </c>
      <c r="AL1193" s="82" t="s">
        <v>11730</v>
      </c>
      <c r="AM1193" s="76"/>
      <c r="AN1193" s="78">
        <v>43172.007824074077</v>
      </c>
      <c r="AO1193" s="76" t="s">
        <v>14075</v>
      </c>
      <c r="AP1193" s="82" t="s">
        <v>15266</v>
      </c>
      <c r="AQ1193" s="76" t="s">
        <v>66</v>
      </c>
      <c r="AR1193" s="2"/>
      <c r="AS1193" s="3"/>
      <c r="AT1193" s="3"/>
      <c r="AU1193" s="3"/>
      <c r="AV1193" s="3"/>
    </row>
    <row r="1194" spans="1:48" ht="41.45" customHeight="1" x14ac:dyDescent="0.25">
      <c r="A1194" s="62" t="s">
        <v>1007</v>
      </c>
      <c r="C1194" s="63"/>
      <c r="D1194" s="63"/>
      <c r="E1194" s="64"/>
      <c r="F1194" s="66"/>
      <c r="G1194" s="100" t="s">
        <v>13198</v>
      </c>
      <c r="H1194" s="63"/>
      <c r="I1194" s="67"/>
      <c r="J1194" s="68"/>
      <c r="K1194" s="68"/>
      <c r="L1194" s="67" t="s">
        <v>17357</v>
      </c>
      <c r="M1194" s="71"/>
      <c r="N1194" s="72">
        <v>857.22393798828125</v>
      </c>
      <c r="O1194" s="72">
        <v>6652.12109375</v>
      </c>
      <c r="P1194" s="73"/>
      <c r="Q1194" s="74"/>
      <c r="R1194" s="74"/>
      <c r="S1194" s="84"/>
      <c r="T1194" s="84"/>
      <c r="U1194" s="84"/>
      <c r="V1194" s="84"/>
      <c r="W1194" s="50"/>
      <c r="X1194" s="50"/>
      <c r="Y1194" s="50"/>
      <c r="Z1194" s="50"/>
      <c r="AA1194" s="49"/>
      <c r="AB1194" s="69">
        <v>1194</v>
      </c>
      <c r="AC119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94" s="70"/>
      <c r="AE1194" s="76">
        <v>2060</v>
      </c>
      <c r="AF1194" s="76">
        <v>261</v>
      </c>
      <c r="AG1194" s="76">
        <v>12226</v>
      </c>
      <c r="AH1194" s="76">
        <v>2085</v>
      </c>
      <c r="AI1194" s="76"/>
      <c r="AJ1194" s="76" t="s">
        <v>9566</v>
      </c>
      <c r="AK1194" s="76" t="s">
        <v>10935</v>
      </c>
      <c r="AL1194" s="82" t="s">
        <v>11731</v>
      </c>
      <c r="AM1194" s="76"/>
      <c r="AN1194" s="78">
        <v>44430.608564814815</v>
      </c>
      <c r="AO1194" s="76" t="s">
        <v>14075</v>
      </c>
      <c r="AP1194" s="82" t="s">
        <v>15267</v>
      </c>
      <c r="AQ1194" s="76" t="s">
        <v>66</v>
      </c>
      <c r="AR1194" s="2"/>
      <c r="AS1194" s="3"/>
      <c r="AT1194" s="3"/>
      <c r="AU1194" s="3"/>
      <c r="AV1194" s="3"/>
    </row>
    <row r="1195" spans="1:48" ht="41.45" customHeight="1" x14ac:dyDescent="0.25">
      <c r="A1195" s="62" t="s">
        <v>1008</v>
      </c>
      <c r="C1195" s="63"/>
      <c r="D1195" s="63"/>
      <c r="E1195" s="64"/>
      <c r="F1195" s="66"/>
      <c r="G1195" s="100" t="s">
        <v>13199</v>
      </c>
      <c r="H1195" s="63"/>
      <c r="I1195" s="67"/>
      <c r="J1195" s="68"/>
      <c r="K1195" s="68"/>
      <c r="L1195" s="67" t="s">
        <v>17358</v>
      </c>
      <c r="M1195" s="71"/>
      <c r="N1195" s="72">
        <v>5527.2470703125</v>
      </c>
      <c r="O1195" s="72">
        <v>3435.718505859375</v>
      </c>
      <c r="P1195" s="73"/>
      <c r="Q1195" s="74"/>
      <c r="R1195" s="74"/>
      <c r="S1195" s="84"/>
      <c r="T1195" s="84"/>
      <c r="U1195" s="84"/>
      <c r="V1195" s="84"/>
      <c r="W1195" s="50"/>
      <c r="X1195" s="50"/>
      <c r="Y1195" s="50"/>
      <c r="Z1195" s="50"/>
      <c r="AA1195" s="49"/>
      <c r="AB1195" s="69">
        <v>1195</v>
      </c>
      <c r="AC119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95" s="70"/>
      <c r="AE1195" s="76">
        <v>1106</v>
      </c>
      <c r="AF1195" s="76">
        <v>386</v>
      </c>
      <c r="AG1195" s="76">
        <v>16421</v>
      </c>
      <c r="AH1195" s="76">
        <v>91445</v>
      </c>
      <c r="AI1195" s="76"/>
      <c r="AJ1195" s="76"/>
      <c r="AK1195" s="76"/>
      <c r="AL1195" s="76"/>
      <c r="AM1195" s="76"/>
      <c r="AN1195" s="78">
        <v>42881.630393518521</v>
      </c>
      <c r="AO1195" s="76" t="s">
        <v>14075</v>
      </c>
      <c r="AP1195" s="82" t="s">
        <v>15268</v>
      </c>
      <c r="AQ1195" s="76" t="s">
        <v>66</v>
      </c>
      <c r="AR1195" s="2"/>
      <c r="AS1195" s="3"/>
      <c r="AT1195" s="3"/>
      <c r="AU1195" s="3"/>
      <c r="AV1195" s="3"/>
    </row>
    <row r="1196" spans="1:48" ht="41.45" customHeight="1" x14ac:dyDescent="0.25">
      <c r="A1196" s="62" t="s">
        <v>2016</v>
      </c>
      <c r="C1196" s="63"/>
      <c r="D1196" s="63"/>
      <c r="E1196" s="64"/>
      <c r="F1196" s="66"/>
      <c r="G1196" s="100" t="s">
        <v>13200</v>
      </c>
      <c r="H1196" s="63"/>
      <c r="I1196" s="67"/>
      <c r="J1196" s="68"/>
      <c r="K1196" s="68"/>
      <c r="L1196" s="67" t="s">
        <v>17359</v>
      </c>
      <c r="M1196" s="71"/>
      <c r="N1196" s="72">
        <v>5564.91943359375</v>
      </c>
      <c r="O1196" s="72">
        <v>1331.9598388671875</v>
      </c>
      <c r="P1196" s="73"/>
      <c r="Q1196" s="74"/>
      <c r="R1196" s="74"/>
      <c r="S1196" s="84"/>
      <c r="T1196" s="84"/>
      <c r="U1196" s="84"/>
      <c r="V1196" s="84"/>
      <c r="W1196" s="50"/>
      <c r="X1196" s="50"/>
      <c r="Y1196" s="50"/>
      <c r="Z1196" s="50"/>
      <c r="AA1196" s="49"/>
      <c r="AB1196" s="69">
        <v>1196</v>
      </c>
      <c r="AC119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96" s="70"/>
      <c r="AE1196" s="76">
        <v>4154</v>
      </c>
      <c r="AF1196" s="76">
        <v>4557</v>
      </c>
      <c r="AG1196" s="76">
        <v>113478</v>
      </c>
      <c r="AH1196" s="76">
        <v>140914</v>
      </c>
      <c r="AI1196" s="76"/>
      <c r="AJ1196" s="76" t="s">
        <v>9567</v>
      </c>
      <c r="AK1196" s="76" t="s">
        <v>10936</v>
      </c>
      <c r="AL1196" s="82" t="s">
        <v>11732</v>
      </c>
      <c r="AM1196" s="76"/>
      <c r="AN1196" s="78">
        <v>42894.213125000002</v>
      </c>
      <c r="AO1196" s="76" t="s">
        <v>14075</v>
      </c>
      <c r="AP1196" s="82" t="s">
        <v>15269</v>
      </c>
      <c r="AQ1196" s="76" t="s">
        <v>65</v>
      </c>
      <c r="AR1196" s="2"/>
      <c r="AS1196" s="3"/>
      <c r="AT1196" s="3"/>
      <c r="AU1196" s="3"/>
      <c r="AV1196" s="3"/>
    </row>
    <row r="1197" spans="1:48" ht="41.45" customHeight="1" x14ac:dyDescent="0.25">
      <c r="A1197" s="62" t="s">
        <v>1009</v>
      </c>
      <c r="C1197" s="63"/>
      <c r="D1197" s="63"/>
      <c r="E1197" s="64"/>
      <c r="F1197" s="66"/>
      <c r="G1197" s="100" t="s">
        <v>13201</v>
      </c>
      <c r="H1197" s="63"/>
      <c r="I1197" s="67"/>
      <c r="J1197" s="68"/>
      <c r="K1197" s="68"/>
      <c r="L1197" s="67" t="s">
        <v>17360</v>
      </c>
      <c r="M1197" s="71"/>
      <c r="N1197" s="72">
        <v>3400.135498046875</v>
      </c>
      <c r="O1197" s="72">
        <v>944.0513916015625</v>
      </c>
      <c r="P1197" s="73"/>
      <c r="Q1197" s="74"/>
      <c r="R1197" s="74"/>
      <c r="S1197" s="84"/>
      <c r="T1197" s="84"/>
      <c r="U1197" s="84"/>
      <c r="V1197" s="84"/>
      <c r="W1197" s="50"/>
      <c r="X1197" s="50"/>
      <c r="Y1197" s="50"/>
      <c r="Z1197" s="50"/>
      <c r="AA1197" s="49"/>
      <c r="AB1197" s="69">
        <v>1197</v>
      </c>
      <c r="AC119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97" s="70"/>
      <c r="AE1197" s="76">
        <v>733</v>
      </c>
      <c r="AF1197" s="76">
        <v>69</v>
      </c>
      <c r="AG1197" s="76">
        <v>2530</v>
      </c>
      <c r="AH1197" s="76">
        <v>2528</v>
      </c>
      <c r="AI1197" s="76"/>
      <c r="AJ1197" s="76" t="s">
        <v>9568</v>
      </c>
      <c r="AK1197" s="76" t="s">
        <v>10937</v>
      </c>
      <c r="AL1197" s="76"/>
      <c r="AM1197" s="76"/>
      <c r="AN1197" s="78">
        <v>44518.454212962963</v>
      </c>
      <c r="AO1197" s="76" t="s">
        <v>14075</v>
      </c>
      <c r="AP1197" s="82" t="s">
        <v>15270</v>
      </c>
      <c r="AQ1197" s="76" t="s">
        <v>66</v>
      </c>
      <c r="AR1197" s="2"/>
      <c r="AS1197" s="3"/>
      <c r="AT1197" s="3"/>
      <c r="AU1197" s="3"/>
      <c r="AV1197" s="3"/>
    </row>
    <row r="1198" spans="1:48" ht="41.45" customHeight="1" x14ac:dyDescent="0.25">
      <c r="A1198" s="62" t="s">
        <v>1010</v>
      </c>
      <c r="C1198" s="63"/>
      <c r="D1198" s="63"/>
      <c r="E1198" s="64"/>
      <c r="F1198" s="66"/>
      <c r="G1198" s="100" t="s">
        <v>13202</v>
      </c>
      <c r="H1198" s="63"/>
      <c r="I1198" s="67"/>
      <c r="J1198" s="68"/>
      <c r="K1198" s="68"/>
      <c r="L1198" s="67" t="s">
        <v>17361</v>
      </c>
      <c r="M1198" s="71"/>
      <c r="N1198" s="72">
        <v>820.29827880859375</v>
      </c>
      <c r="O1198" s="72">
        <v>4275.73681640625</v>
      </c>
      <c r="P1198" s="73"/>
      <c r="Q1198" s="74"/>
      <c r="R1198" s="74"/>
      <c r="S1198" s="84"/>
      <c r="T1198" s="84"/>
      <c r="U1198" s="84"/>
      <c r="V1198" s="84"/>
      <c r="W1198" s="50"/>
      <c r="X1198" s="50"/>
      <c r="Y1198" s="50"/>
      <c r="Z1198" s="50"/>
      <c r="AA1198" s="49"/>
      <c r="AB1198" s="69">
        <v>1198</v>
      </c>
      <c r="AC119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98" s="70"/>
      <c r="AE1198" s="76">
        <v>0</v>
      </c>
      <c r="AF1198" s="76">
        <v>47</v>
      </c>
      <c r="AG1198" s="76">
        <v>79577</v>
      </c>
      <c r="AH1198" s="76">
        <v>0</v>
      </c>
      <c r="AI1198" s="76"/>
      <c r="AJ1198" s="76" t="s">
        <v>9569</v>
      </c>
      <c r="AK1198" s="76"/>
      <c r="AL1198" s="76"/>
      <c r="AM1198" s="76"/>
      <c r="AN1198" s="78">
        <v>44382.884814814817</v>
      </c>
      <c r="AO1198" s="76" t="s">
        <v>14075</v>
      </c>
      <c r="AP1198" s="82" t="s">
        <v>15271</v>
      </c>
      <c r="AQ1198" s="76" t="s">
        <v>66</v>
      </c>
      <c r="AR1198" s="2"/>
      <c r="AS1198" s="3"/>
      <c r="AT1198" s="3"/>
      <c r="AU1198" s="3"/>
      <c r="AV1198" s="3"/>
    </row>
    <row r="1199" spans="1:48" ht="41.45" customHeight="1" x14ac:dyDescent="0.25">
      <c r="A1199" s="62" t="s">
        <v>1011</v>
      </c>
      <c r="C1199" s="63"/>
      <c r="D1199" s="63"/>
      <c r="E1199" s="64"/>
      <c r="F1199" s="66"/>
      <c r="G1199" s="100" t="s">
        <v>13203</v>
      </c>
      <c r="H1199" s="63"/>
      <c r="I1199" s="67"/>
      <c r="J1199" s="68"/>
      <c r="K1199" s="68"/>
      <c r="L1199" s="67" t="s">
        <v>17362</v>
      </c>
      <c r="M1199" s="71"/>
      <c r="N1199" s="72">
        <v>3759.547607421875</v>
      </c>
      <c r="O1199" s="72">
        <v>1761.4400634765625</v>
      </c>
      <c r="P1199" s="73"/>
      <c r="Q1199" s="74"/>
      <c r="R1199" s="74"/>
      <c r="S1199" s="84"/>
      <c r="T1199" s="84"/>
      <c r="U1199" s="84"/>
      <c r="V1199" s="84"/>
      <c r="W1199" s="50"/>
      <c r="X1199" s="50"/>
      <c r="Y1199" s="50"/>
      <c r="Z1199" s="50"/>
      <c r="AA1199" s="49"/>
      <c r="AB1199" s="69">
        <v>1199</v>
      </c>
      <c r="AC119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199" s="70"/>
      <c r="AE1199" s="76">
        <v>181</v>
      </c>
      <c r="AF1199" s="76">
        <v>281</v>
      </c>
      <c r="AG1199" s="76">
        <v>39196</v>
      </c>
      <c r="AH1199" s="76">
        <v>625</v>
      </c>
      <c r="AI1199" s="76"/>
      <c r="AJ1199" s="76" t="s">
        <v>9570</v>
      </c>
      <c r="AK1199" s="76"/>
      <c r="AL1199" s="76"/>
      <c r="AM1199" s="76"/>
      <c r="AN1199" s="78">
        <v>40245.423738425925</v>
      </c>
      <c r="AO1199" s="76" t="s">
        <v>14075</v>
      </c>
      <c r="AP1199" s="82" t="s">
        <v>15272</v>
      </c>
      <c r="AQ1199" s="76" t="s">
        <v>66</v>
      </c>
      <c r="AR1199" s="2"/>
      <c r="AS1199" s="3"/>
      <c r="AT1199" s="3"/>
      <c r="AU1199" s="3"/>
      <c r="AV1199" s="3"/>
    </row>
    <row r="1200" spans="1:48" ht="41.45" customHeight="1" x14ac:dyDescent="0.25">
      <c r="A1200" s="62" t="s">
        <v>1012</v>
      </c>
      <c r="C1200" s="63"/>
      <c r="D1200" s="63"/>
      <c r="E1200" s="64"/>
      <c r="F1200" s="66"/>
      <c r="G1200" s="100" t="s">
        <v>13204</v>
      </c>
      <c r="H1200" s="63"/>
      <c r="I1200" s="67"/>
      <c r="J1200" s="68"/>
      <c r="K1200" s="68"/>
      <c r="L1200" s="67" t="s">
        <v>17363</v>
      </c>
      <c r="M1200" s="71"/>
      <c r="N1200" s="72">
        <v>2968.287841796875</v>
      </c>
      <c r="O1200" s="72">
        <v>4083.17919921875</v>
      </c>
      <c r="P1200" s="73"/>
      <c r="Q1200" s="74"/>
      <c r="R1200" s="74"/>
      <c r="S1200" s="84"/>
      <c r="T1200" s="84"/>
      <c r="U1200" s="84"/>
      <c r="V1200" s="84"/>
      <c r="W1200" s="50"/>
      <c r="X1200" s="50"/>
      <c r="Y1200" s="50"/>
      <c r="Z1200" s="50"/>
      <c r="AA1200" s="49"/>
      <c r="AB1200" s="69">
        <v>1200</v>
      </c>
      <c r="AC120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00" s="70"/>
      <c r="AE1200" s="76">
        <v>485</v>
      </c>
      <c r="AF1200" s="76">
        <v>2887</v>
      </c>
      <c r="AG1200" s="76">
        <v>13499</v>
      </c>
      <c r="AH1200" s="76">
        <v>26779</v>
      </c>
      <c r="AI1200" s="76"/>
      <c r="AJ1200" s="76"/>
      <c r="AK1200" s="76" t="s">
        <v>10938</v>
      </c>
      <c r="AL1200" s="82" t="s">
        <v>11733</v>
      </c>
      <c r="AM1200" s="76"/>
      <c r="AN1200" s="78">
        <v>41591.676180555558</v>
      </c>
      <c r="AO1200" s="76" t="s">
        <v>14075</v>
      </c>
      <c r="AP1200" s="82" t="s">
        <v>15273</v>
      </c>
      <c r="AQ1200" s="76" t="s">
        <v>66</v>
      </c>
      <c r="AR1200" s="2"/>
      <c r="AS1200" s="3"/>
      <c r="AT1200" s="3"/>
      <c r="AU1200" s="3"/>
      <c r="AV1200" s="3"/>
    </row>
    <row r="1201" spans="1:48" ht="41.45" customHeight="1" x14ac:dyDescent="0.25">
      <c r="A1201" s="62" t="s">
        <v>1013</v>
      </c>
      <c r="C1201" s="63"/>
      <c r="D1201" s="63"/>
      <c r="E1201" s="64"/>
      <c r="F1201" s="66"/>
      <c r="G1201" s="100" t="s">
        <v>13205</v>
      </c>
      <c r="H1201" s="63"/>
      <c r="I1201" s="67"/>
      <c r="J1201" s="68"/>
      <c r="K1201" s="68"/>
      <c r="L1201" s="67" t="s">
        <v>17364</v>
      </c>
      <c r="M1201" s="71"/>
      <c r="N1201" s="72">
        <v>2961.0625</v>
      </c>
      <c r="O1201" s="72">
        <v>4244.9697265625</v>
      </c>
      <c r="P1201" s="73"/>
      <c r="Q1201" s="74"/>
      <c r="R1201" s="74"/>
      <c r="S1201" s="84"/>
      <c r="T1201" s="84"/>
      <c r="U1201" s="84"/>
      <c r="V1201" s="84"/>
      <c r="W1201" s="50"/>
      <c r="X1201" s="50"/>
      <c r="Y1201" s="50"/>
      <c r="Z1201" s="50"/>
      <c r="AA1201" s="49"/>
      <c r="AB1201" s="69">
        <v>1201</v>
      </c>
      <c r="AC120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01" s="70"/>
      <c r="AE1201" s="76">
        <v>123</v>
      </c>
      <c r="AF1201" s="76">
        <v>41535</v>
      </c>
      <c r="AG1201" s="76">
        <v>3190</v>
      </c>
      <c r="AH1201" s="76">
        <v>2438</v>
      </c>
      <c r="AI1201" s="76"/>
      <c r="AJ1201" s="76" t="s">
        <v>9571</v>
      </c>
      <c r="AK1201" s="76"/>
      <c r="AL1201" s="76"/>
      <c r="AM1201" s="76"/>
      <c r="AN1201" s="78">
        <v>43577.873495370368</v>
      </c>
      <c r="AO1201" s="76" t="s">
        <v>14075</v>
      </c>
      <c r="AP1201" s="82" t="s">
        <v>15274</v>
      </c>
      <c r="AQ1201" s="76" t="s">
        <v>66</v>
      </c>
      <c r="AR1201" s="2"/>
      <c r="AS1201" s="3"/>
      <c r="AT1201" s="3"/>
      <c r="AU1201" s="3"/>
      <c r="AV1201" s="3"/>
    </row>
    <row r="1202" spans="1:48" ht="41.45" customHeight="1" x14ac:dyDescent="0.25">
      <c r="A1202" s="62" t="s">
        <v>1014</v>
      </c>
      <c r="C1202" s="63"/>
      <c r="D1202" s="63"/>
      <c r="E1202" s="64"/>
      <c r="F1202" s="66"/>
      <c r="G1202" s="100" t="s">
        <v>13206</v>
      </c>
      <c r="H1202" s="63"/>
      <c r="I1202" s="67"/>
      <c r="J1202" s="68"/>
      <c r="K1202" s="68"/>
      <c r="L1202" s="67" t="s">
        <v>17365</v>
      </c>
      <c r="M1202" s="71"/>
      <c r="N1202" s="72">
        <v>2533.452880859375</v>
      </c>
      <c r="O1202" s="72">
        <v>4384.47607421875</v>
      </c>
      <c r="P1202" s="73"/>
      <c r="Q1202" s="74"/>
      <c r="R1202" s="74"/>
      <c r="S1202" s="84"/>
      <c r="T1202" s="84"/>
      <c r="U1202" s="84"/>
      <c r="V1202" s="84"/>
      <c r="W1202" s="50"/>
      <c r="X1202" s="50"/>
      <c r="Y1202" s="50"/>
      <c r="Z1202" s="50"/>
      <c r="AA1202" s="49"/>
      <c r="AB1202" s="69">
        <v>1202</v>
      </c>
      <c r="AC120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02" s="70"/>
      <c r="AE1202" s="76">
        <v>324</v>
      </c>
      <c r="AF1202" s="76">
        <v>56</v>
      </c>
      <c r="AG1202" s="76">
        <v>2594</v>
      </c>
      <c r="AH1202" s="76">
        <v>16701</v>
      </c>
      <c r="AI1202" s="76"/>
      <c r="AJ1202" s="76" t="s">
        <v>9572</v>
      </c>
      <c r="AK1202" s="76" t="s">
        <v>10939</v>
      </c>
      <c r="AL1202" s="76"/>
      <c r="AM1202" s="76"/>
      <c r="AN1202" s="78">
        <v>43375.411064814813</v>
      </c>
      <c r="AO1202" s="76" t="s">
        <v>14075</v>
      </c>
      <c r="AP1202" s="82" t="s">
        <v>15275</v>
      </c>
      <c r="AQ1202" s="76" t="s">
        <v>66</v>
      </c>
      <c r="AR1202" s="2"/>
      <c r="AS1202" s="3"/>
      <c r="AT1202" s="3"/>
      <c r="AU1202" s="3"/>
      <c r="AV1202" s="3"/>
    </row>
    <row r="1203" spans="1:48" ht="41.45" customHeight="1" x14ac:dyDescent="0.25">
      <c r="A1203" s="62" t="s">
        <v>1015</v>
      </c>
      <c r="C1203" s="63"/>
      <c r="D1203" s="63"/>
      <c r="E1203" s="64"/>
      <c r="F1203" s="66"/>
      <c r="G1203" s="100" t="s">
        <v>13207</v>
      </c>
      <c r="H1203" s="63"/>
      <c r="I1203" s="67"/>
      <c r="J1203" s="68"/>
      <c r="K1203" s="68"/>
      <c r="L1203" s="67" t="s">
        <v>17366</v>
      </c>
      <c r="M1203" s="71"/>
      <c r="N1203" s="72">
        <v>2789.204833984375</v>
      </c>
      <c r="O1203" s="72">
        <v>8752.2998046875</v>
      </c>
      <c r="P1203" s="73"/>
      <c r="Q1203" s="74"/>
      <c r="R1203" s="74"/>
      <c r="S1203" s="84"/>
      <c r="T1203" s="84"/>
      <c r="U1203" s="84"/>
      <c r="V1203" s="84"/>
      <c r="W1203" s="50"/>
      <c r="X1203" s="50"/>
      <c r="Y1203" s="50"/>
      <c r="Z1203" s="50"/>
      <c r="AA1203" s="49"/>
      <c r="AB1203" s="69">
        <v>1203</v>
      </c>
      <c r="AC120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03" s="70"/>
      <c r="AE1203" s="76">
        <v>307</v>
      </c>
      <c r="AF1203" s="76">
        <v>65</v>
      </c>
      <c r="AG1203" s="76">
        <v>570</v>
      </c>
      <c r="AH1203" s="76">
        <v>1102</v>
      </c>
      <c r="AI1203" s="76"/>
      <c r="AJ1203" s="76" t="s">
        <v>9573</v>
      </c>
      <c r="AK1203" s="76" t="s">
        <v>10940</v>
      </c>
      <c r="AL1203" s="76"/>
      <c r="AM1203" s="76"/>
      <c r="AN1203" s="78">
        <v>40968.682569444441</v>
      </c>
      <c r="AO1203" s="76" t="s">
        <v>14075</v>
      </c>
      <c r="AP1203" s="82" t="s">
        <v>15276</v>
      </c>
      <c r="AQ1203" s="76" t="s">
        <v>66</v>
      </c>
      <c r="AR1203" s="2"/>
      <c r="AS1203" s="3"/>
      <c r="AT1203" s="3"/>
      <c r="AU1203" s="3"/>
      <c r="AV1203" s="3"/>
    </row>
    <row r="1204" spans="1:48" ht="41.45" customHeight="1" x14ac:dyDescent="0.25">
      <c r="A1204" s="62" t="s">
        <v>2017</v>
      </c>
      <c r="C1204" s="63"/>
      <c r="D1204" s="63"/>
      <c r="E1204" s="64"/>
      <c r="F1204" s="66"/>
      <c r="G1204" s="100" t="s">
        <v>13208</v>
      </c>
      <c r="H1204" s="63"/>
      <c r="I1204" s="67"/>
      <c r="J1204" s="68"/>
      <c r="K1204" s="68"/>
      <c r="L1204" s="67" t="s">
        <v>17367</v>
      </c>
      <c r="M1204" s="71"/>
      <c r="N1204" s="72">
        <v>5579.83642578125</v>
      </c>
      <c r="O1204" s="72">
        <v>7725.54931640625</v>
      </c>
      <c r="P1204" s="73"/>
      <c r="Q1204" s="74"/>
      <c r="R1204" s="74"/>
      <c r="S1204" s="84"/>
      <c r="T1204" s="84"/>
      <c r="U1204" s="84"/>
      <c r="V1204" s="84"/>
      <c r="W1204" s="50"/>
      <c r="X1204" s="50"/>
      <c r="Y1204" s="50"/>
      <c r="Z1204" s="50"/>
      <c r="AA1204" s="49"/>
      <c r="AB1204" s="69">
        <v>1204</v>
      </c>
      <c r="AC120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04" s="70"/>
      <c r="AE1204" s="76">
        <v>131</v>
      </c>
      <c r="AF1204" s="76">
        <v>5980</v>
      </c>
      <c r="AG1204" s="76">
        <v>976</v>
      </c>
      <c r="AH1204" s="76">
        <v>33</v>
      </c>
      <c r="AI1204" s="76"/>
      <c r="AJ1204" s="76" t="s">
        <v>9574</v>
      </c>
      <c r="AK1204" s="76" t="s">
        <v>10941</v>
      </c>
      <c r="AL1204" s="76"/>
      <c r="AM1204" s="76"/>
      <c r="AN1204" s="78">
        <v>41623.804131944446</v>
      </c>
      <c r="AO1204" s="76" t="s">
        <v>14075</v>
      </c>
      <c r="AP1204" s="82" t="s">
        <v>15277</v>
      </c>
      <c r="AQ1204" s="76" t="s">
        <v>65</v>
      </c>
      <c r="AR1204" s="2"/>
      <c r="AS1204" s="3"/>
      <c r="AT1204" s="3"/>
      <c r="AU1204" s="3"/>
      <c r="AV1204" s="3"/>
    </row>
    <row r="1205" spans="1:48" ht="41.45" customHeight="1" x14ac:dyDescent="0.25">
      <c r="A1205" s="62" t="s">
        <v>1016</v>
      </c>
      <c r="C1205" s="63"/>
      <c r="D1205" s="63"/>
      <c r="E1205" s="64"/>
      <c r="F1205" s="66"/>
      <c r="G1205" s="100" t="s">
        <v>13209</v>
      </c>
      <c r="H1205" s="63"/>
      <c r="I1205" s="67"/>
      <c r="J1205" s="68"/>
      <c r="K1205" s="68"/>
      <c r="L1205" s="67" t="s">
        <v>17368</v>
      </c>
      <c r="M1205" s="71"/>
      <c r="N1205" s="72">
        <v>9437.7880859375</v>
      </c>
      <c r="O1205" s="72">
        <v>2384.18603515625</v>
      </c>
      <c r="P1205" s="73"/>
      <c r="Q1205" s="74"/>
      <c r="R1205" s="74"/>
      <c r="S1205" s="84"/>
      <c r="T1205" s="84"/>
      <c r="U1205" s="84"/>
      <c r="V1205" s="84"/>
      <c r="W1205" s="50"/>
      <c r="X1205" s="50"/>
      <c r="Y1205" s="50"/>
      <c r="Z1205" s="50"/>
      <c r="AA1205" s="49"/>
      <c r="AB1205" s="69">
        <v>1205</v>
      </c>
      <c r="AC120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05" s="70"/>
      <c r="AE1205" s="76">
        <v>22</v>
      </c>
      <c r="AF1205" s="76">
        <v>13</v>
      </c>
      <c r="AG1205" s="76">
        <v>220</v>
      </c>
      <c r="AH1205" s="76">
        <v>656</v>
      </c>
      <c r="AI1205" s="76"/>
      <c r="AJ1205" s="76" t="s">
        <v>9575</v>
      </c>
      <c r="AK1205" s="76" t="s">
        <v>10942</v>
      </c>
      <c r="AL1205" s="76"/>
      <c r="AM1205" s="76"/>
      <c r="AN1205" s="78">
        <v>44371.859895833331</v>
      </c>
      <c r="AO1205" s="76" t="s">
        <v>14075</v>
      </c>
      <c r="AP1205" s="82" t="s">
        <v>15278</v>
      </c>
      <c r="AQ1205" s="76" t="s">
        <v>66</v>
      </c>
      <c r="AR1205" s="2"/>
      <c r="AS1205" s="3"/>
      <c r="AT1205" s="3"/>
      <c r="AU1205" s="3"/>
      <c r="AV1205" s="3"/>
    </row>
    <row r="1206" spans="1:48" ht="41.45" customHeight="1" x14ac:dyDescent="0.25">
      <c r="A1206" s="62" t="s">
        <v>2018</v>
      </c>
      <c r="C1206" s="63"/>
      <c r="D1206" s="63"/>
      <c r="E1206" s="64"/>
      <c r="F1206" s="66"/>
      <c r="G1206" s="100" t="s">
        <v>13210</v>
      </c>
      <c r="H1206" s="63"/>
      <c r="I1206" s="67"/>
      <c r="J1206" s="68"/>
      <c r="K1206" s="68"/>
      <c r="L1206" s="67" t="s">
        <v>17369</v>
      </c>
      <c r="M1206" s="71"/>
      <c r="N1206" s="72">
        <v>9061.8974609375</v>
      </c>
      <c r="O1206" s="72">
        <v>2700.781494140625</v>
      </c>
      <c r="P1206" s="73"/>
      <c r="Q1206" s="74"/>
      <c r="R1206" s="74"/>
      <c r="S1206" s="84"/>
      <c r="T1206" s="84"/>
      <c r="U1206" s="84"/>
      <c r="V1206" s="84"/>
      <c r="W1206" s="50"/>
      <c r="X1206" s="50"/>
      <c r="Y1206" s="50"/>
      <c r="Z1206" s="50"/>
      <c r="AA1206" s="49"/>
      <c r="AB1206" s="69">
        <v>1206</v>
      </c>
      <c r="AC120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06" s="70"/>
      <c r="AE1206" s="76">
        <v>3072</v>
      </c>
      <c r="AF1206" s="76">
        <v>4976</v>
      </c>
      <c r="AG1206" s="76">
        <v>52911</v>
      </c>
      <c r="AH1206" s="76">
        <v>69042</v>
      </c>
      <c r="AI1206" s="76"/>
      <c r="AJ1206" s="76" t="s">
        <v>9576</v>
      </c>
      <c r="AK1206" s="76" t="s">
        <v>10432</v>
      </c>
      <c r="AL1206" s="82" t="s">
        <v>11734</v>
      </c>
      <c r="AM1206" s="76"/>
      <c r="AN1206" s="78">
        <v>40564.429652777777</v>
      </c>
      <c r="AO1206" s="76" t="s">
        <v>14075</v>
      </c>
      <c r="AP1206" s="82" t="s">
        <v>15279</v>
      </c>
      <c r="AQ1206" s="76" t="s">
        <v>65</v>
      </c>
      <c r="AR1206" s="2"/>
      <c r="AS1206" s="3"/>
      <c r="AT1206" s="3"/>
      <c r="AU1206" s="3"/>
      <c r="AV1206" s="3"/>
    </row>
    <row r="1207" spans="1:48" ht="41.45" customHeight="1" x14ac:dyDescent="0.25">
      <c r="A1207" s="62" t="s">
        <v>1017</v>
      </c>
      <c r="C1207" s="63"/>
      <c r="D1207" s="63"/>
      <c r="E1207" s="64"/>
      <c r="F1207" s="66"/>
      <c r="G1207" s="100" t="s">
        <v>13211</v>
      </c>
      <c r="H1207" s="63"/>
      <c r="I1207" s="67"/>
      <c r="J1207" s="68"/>
      <c r="K1207" s="68"/>
      <c r="L1207" s="67" t="s">
        <v>17370</v>
      </c>
      <c r="M1207" s="71"/>
      <c r="N1207" s="72">
        <v>9297.6708984375</v>
      </c>
      <c r="O1207" s="72">
        <v>1759.7899169921875</v>
      </c>
      <c r="P1207" s="73"/>
      <c r="Q1207" s="74"/>
      <c r="R1207" s="74"/>
      <c r="S1207" s="84"/>
      <c r="T1207" s="84"/>
      <c r="U1207" s="84"/>
      <c r="V1207" s="84"/>
      <c r="W1207" s="50"/>
      <c r="X1207" s="50"/>
      <c r="Y1207" s="50"/>
      <c r="Z1207" s="50"/>
      <c r="AA1207" s="49"/>
      <c r="AB1207" s="69">
        <v>1207</v>
      </c>
      <c r="AC120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07" s="70"/>
      <c r="AE1207" s="76">
        <v>4518</v>
      </c>
      <c r="AF1207" s="76">
        <v>3723</v>
      </c>
      <c r="AG1207" s="76">
        <v>17811</v>
      </c>
      <c r="AH1207" s="76">
        <v>23485</v>
      </c>
      <c r="AI1207" s="76"/>
      <c r="AJ1207" s="76" t="s">
        <v>9577</v>
      </c>
      <c r="AK1207" s="76" t="s">
        <v>10943</v>
      </c>
      <c r="AL1207" s="76"/>
      <c r="AM1207" s="76"/>
      <c r="AN1207" s="78">
        <v>40543.890138888892</v>
      </c>
      <c r="AO1207" s="76" t="s">
        <v>14075</v>
      </c>
      <c r="AP1207" s="82" t="s">
        <v>15280</v>
      </c>
      <c r="AQ1207" s="76" t="s">
        <v>66</v>
      </c>
      <c r="AR1207" s="2"/>
      <c r="AS1207" s="3"/>
      <c r="AT1207" s="3"/>
      <c r="AU1207" s="3"/>
      <c r="AV1207" s="3"/>
    </row>
    <row r="1208" spans="1:48" ht="41.45" customHeight="1" x14ac:dyDescent="0.25">
      <c r="A1208" s="62" t="s">
        <v>1018</v>
      </c>
      <c r="C1208" s="63"/>
      <c r="D1208" s="63"/>
      <c r="E1208" s="64"/>
      <c r="F1208" s="66"/>
      <c r="G1208" s="100" t="s">
        <v>13212</v>
      </c>
      <c r="H1208" s="63"/>
      <c r="I1208" s="67"/>
      <c r="J1208" s="68"/>
      <c r="K1208" s="68"/>
      <c r="L1208" s="67" t="s">
        <v>17371</v>
      </c>
      <c r="M1208" s="71"/>
      <c r="N1208" s="72">
        <v>9361.6669921875</v>
      </c>
      <c r="O1208" s="72">
        <v>6797.1337890625</v>
      </c>
      <c r="P1208" s="73"/>
      <c r="Q1208" s="74"/>
      <c r="R1208" s="74"/>
      <c r="S1208" s="84"/>
      <c r="T1208" s="84"/>
      <c r="U1208" s="84"/>
      <c r="V1208" s="84"/>
      <c r="W1208" s="50"/>
      <c r="X1208" s="50"/>
      <c r="Y1208" s="50"/>
      <c r="Z1208" s="50"/>
      <c r="AA1208" s="49"/>
      <c r="AB1208" s="69">
        <v>1208</v>
      </c>
      <c r="AC120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08" s="70"/>
      <c r="AE1208" s="76">
        <v>45</v>
      </c>
      <c r="AF1208" s="76">
        <v>275</v>
      </c>
      <c r="AG1208" s="76">
        <v>5872</v>
      </c>
      <c r="AH1208" s="76">
        <v>11</v>
      </c>
      <c r="AI1208" s="76"/>
      <c r="AJ1208" s="76" t="s">
        <v>9578</v>
      </c>
      <c r="AK1208" s="76"/>
      <c r="AL1208" s="82" t="s">
        <v>11735</v>
      </c>
      <c r="AM1208" s="76"/>
      <c r="AN1208" s="78">
        <v>42727.399444444447</v>
      </c>
      <c r="AO1208" s="76" t="s">
        <v>14075</v>
      </c>
      <c r="AP1208" s="82" t="s">
        <v>15281</v>
      </c>
      <c r="AQ1208" s="76" t="s">
        <v>66</v>
      </c>
      <c r="AR1208" s="2"/>
      <c r="AS1208" s="3"/>
      <c r="AT1208" s="3"/>
      <c r="AU1208" s="3"/>
      <c r="AV1208" s="3"/>
    </row>
    <row r="1209" spans="1:48" ht="41.45" customHeight="1" x14ac:dyDescent="0.25">
      <c r="A1209" s="62" t="s">
        <v>1019</v>
      </c>
      <c r="C1209" s="63"/>
      <c r="D1209" s="63"/>
      <c r="E1209" s="64"/>
      <c r="F1209" s="66"/>
      <c r="G1209" s="100" t="s">
        <v>13213</v>
      </c>
      <c r="H1209" s="63"/>
      <c r="I1209" s="67"/>
      <c r="J1209" s="68"/>
      <c r="K1209" s="68"/>
      <c r="L1209" s="67" t="s">
        <v>17372</v>
      </c>
      <c r="M1209" s="71"/>
      <c r="N1209" s="72">
        <v>8333.5341796875</v>
      </c>
      <c r="O1209" s="72">
        <v>7499.9384765625</v>
      </c>
      <c r="P1209" s="73"/>
      <c r="Q1209" s="74"/>
      <c r="R1209" s="74"/>
      <c r="S1209" s="84"/>
      <c r="T1209" s="84"/>
      <c r="U1209" s="84"/>
      <c r="V1209" s="84"/>
      <c r="W1209" s="50"/>
      <c r="X1209" s="50"/>
      <c r="Y1209" s="50"/>
      <c r="Z1209" s="50"/>
      <c r="AA1209" s="49"/>
      <c r="AB1209" s="69">
        <v>1209</v>
      </c>
      <c r="AC120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09" s="70"/>
      <c r="AE1209" s="76">
        <v>717</v>
      </c>
      <c r="AF1209" s="76">
        <v>187</v>
      </c>
      <c r="AG1209" s="76">
        <v>121125</v>
      </c>
      <c r="AH1209" s="76">
        <v>2304</v>
      </c>
      <c r="AI1209" s="76"/>
      <c r="AJ1209" s="76" t="s">
        <v>9579</v>
      </c>
      <c r="AK1209" s="76" t="s">
        <v>10944</v>
      </c>
      <c r="AL1209" s="76"/>
      <c r="AM1209" s="76"/>
      <c r="AN1209" s="78">
        <v>43620.431574074071</v>
      </c>
      <c r="AO1209" s="76" t="s">
        <v>14075</v>
      </c>
      <c r="AP1209" s="82" t="s">
        <v>15282</v>
      </c>
      <c r="AQ1209" s="76" t="s">
        <v>66</v>
      </c>
      <c r="AR1209" s="2"/>
      <c r="AS1209" s="3"/>
      <c r="AT1209" s="3"/>
      <c r="AU1209" s="3"/>
      <c r="AV1209" s="3"/>
    </row>
    <row r="1210" spans="1:48" ht="41.45" customHeight="1" x14ac:dyDescent="0.25">
      <c r="A1210" s="62" t="s">
        <v>1020</v>
      </c>
      <c r="C1210" s="63"/>
      <c r="D1210" s="63"/>
      <c r="E1210" s="64"/>
      <c r="F1210" s="66"/>
      <c r="G1210" s="100" t="s">
        <v>13214</v>
      </c>
      <c r="H1210" s="63"/>
      <c r="I1210" s="67"/>
      <c r="J1210" s="68"/>
      <c r="K1210" s="68"/>
      <c r="L1210" s="67" t="s">
        <v>17373</v>
      </c>
      <c r="M1210" s="71"/>
      <c r="N1210" s="72">
        <v>5163.79833984375</v>
      </c>
      <c r="O1210" s="72">
        <v>6736.40234375</v>
      </c>
      <c r="P1210" s="73"/>
      <c r="Q1210" s="74"/>
      <c r="R1210" s="74"/>
      <c r="S1210" s="84"/>
      <c r="T1210" s="84"/>
      <c r="U1210" s="84"/>
      <c r="V1210" s="84"/>
      <c r="W1210" s="50"/>
      <c r="X1210" s="50"/>
      <c r="Y1210" s="50"/>
      <c r="Z1210" s="50"/>
      <c r="AA1210" s="49"/>
      <c r="AB1210" s="69">
        <v>1210</v>
      </c>
      <c r="AC121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10" s="70"/>
      <c r="AE1210" s="76">
        <v>118</v>
      </c>
      <c r="AF1210" s="76">
        <v>4</v>
      </c>
      <c r="AG1210" s="76">
        <v>507</v>
      </c>
      <c r="AH1210" s="76">
        <v>139</v>
      </c>
      <c r="AI1210" s="76"/>
      <c r="AJ1210" s="76"/>
      <c r="AK1210" s="76"/>
      <c r="AL1210" s="76"/>
      <c r="AM1210" s="76"/>
      <c r="AN1210" s="78">
        <v>44244.789236111108</v>
      </c>
      <c r="AO1210" s="76" t="s">
        <v>14075</v>
      </c>
      <c r="AP1210" s="82" t="s">
        <v>15283</v>
      </c>
      <c r="AQ1210" s="76" t="s">
        <v>66</v>
      </c>
      <c r="AR1210" s="2"/>
      <c r="AS1210" s="3"/>
      <c r="AT1210" s="3"/>
      <c r="AU1210" s="3"/>
      <c r="AV1210" s="3"/>
    </row>
    <row r="1211" spans="1:48" ht="41.45" customHeight="1" x14ac:dyDescent="0.25">
      <c r="A1211" s="62" t="s">
        <v>1021</v>
      </c>
      <c r="C1211" s="63"/>
      <c r="D1211" s="63"/>
      <c r="E1211" s="64"/>
      <c r="F1211" s="66"/>
      <c r="G1211" s="100" t="s">
        <v>13215</v>
      </c>
      <c r="H1211" s="63"/>
      <c r="I1211" s="67"/>
      <c r="J1211" s="68"/>
      <c r="K1211" s="68"/>
      <c r="L1211" s="67" t="s">
        <v>17374</v>
      </c>
      <c r="M1211" s="71"/>
      <c r="N1211" s="72">
        <v>4668.2548828125</v>
      </c>
      <c r="O1211" s="72">
        <v>5146.4951171875</v>
      </c>
      <c r="P1211" s="73"/>
      <c r="Q1211" s="74"/>
      <c r="R1211" s="74"/>
      <c r="S1211" s="84"/>
      <c r="T1211" s="84"/>
      <c r="U1211" s="84"/>
      <c r="V1211" s="84"/>
      <c r="W1211" s="50"/>
      <c r="X1211" s="50"/>
      <c r="Y1211" s="50"/>
      <c r="Z1211" s="50"/>
      <c r="AA1211" s="49"/>
      <c r="AB1211" s="69">
        <v>1211</v>
      </c>
      <c r="AC121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11" s="70"/>
      <c r="AE1211" s="76">
        <v>72</v>
      </c>
      <c r="AF1211" s="76">
        <v>68</v>
      </c>
      <c r="AG1211" s="76">
        <v>427</v>
      </c>
      <c r="AH1211" s="76">
        <v>920</v>
      </c>
      <c r="AI1211" s="76"/>
      <c r="AJ1211" s="76" t="s">
        <v>9580</v>
      </c>
      <c r="AK1211" s="76"/>
      <c r="AL1211" s="76"/>
      <c r="AM1211" s="76"/>
      <c r="AN1211" s="78">
        <v>42426.290046296293</v>
      </c>
      <c r="AO1211" s="76" t="s">
        <v>14075</v>
      </c>
      <c r="AP1211" s="82" t="s">
        <v>15284</v>
      </c>
      <c r="AQ1211" s="76" t="s">
        <v>66</v>
      </c>
      <c r="AR1211" s="2"/>
      <c r="AS1211" s="3"/>
      <c r="AT1211" s="3"/>
      <c r="AU1211" s="3"/>
      <c r="AV1211" s="3"/>
    </row>
    <row r="1212" spans="1:48" ht="41.45" customHeight="1" x14ac:dyDescent="0.25">
      <c r="A1212" s="62" t="s">
        <v>2019</v>
      </c>
      <c r="C1212" s="63"/>
      <c r="D1212" s="63"/>
      <c r="E1212" s="64"/>
      <c r="F1212" s="66"/>
      <c r="G1212" s="100" t="s">
        <v>13216</v>
      </c>
      <c r="H1212" s="63"/>
      <c r="I1212" s="67"/>
      <c r="J1212" s="68"/>
      <c r="K1212" s="68"/>
      <c r="L1212" s="67" t="s">
        <v>17375</v>
      </c>
      <c r="M1212" s="71"/>
      <c r="N1212" s="72">
        <v>2035.114990234375</v>
      </c>
      <c r="O1212" s="72">
        <v>3939.462158203125</v>
      </c>
      <c r="P1212" s="73"/>
      <c r="Q1212" s="74"/>
      <c r="R1212" s="74"/>
      <c r="S1212" s="84"/>
      <c r="T1212" s="84"/>
      <c r="U1212" s="84"/>
      <c r="V1212" s="84"/>
      <c r="W1212" s="50"/>
      <c r="X1212" s="50"/>
      <c r="Y1212" s="50"/>
      <c r="Z1212" s="50"/>
      <c r="AA1212" s="49"/>
      <c r="AB1212" s="69">
        <v>1212</v>
      </c>
      <c r="AC121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12" s="70"/>
      <c r="AE1212" s="76">
        <v>2209</v>
      </c>
      <c r="AF1212" s="76">
        <v>117847</v>
      </c>
      <c r="AG1212" s="76">
        <v>9894</v>
      </c>
      <c r="AH1212" s="76">
        <v>4343</v>
      </c>
      <c r="AI1212" s="76"/>
      <c r="AJ1212" s="76" t="s">
        <v>9581</v>
      </c>
      <c r="AK1212" s="76" t="s">
        <v>10945</v>
      </c>
      <c r="AL1212" s="82" t="s">
        <v>11736</v>
      </c>
      <c r="AM1212" s="76"/>
      <c r="AN1212" s="78">
        <v>39968.949884259258</v>
      </c>
      <c r="AO1212" s="76" t="s">
        <v>14075</v>
      </c>
      <c r="AP1212" s="82" t="s">
        <v>15285</v>
      </c>
      <c r="AQ1212" s="76" t="s">
        <v>65</v>
      </c>
      <c r="AR1212" s="2"/>
      <c r="AS1212" s="3"/>
      <c r="AT1212" s="3"/>
      <c r="AU1212" s="3"/>
      <c r="AV1212" s="3"/>
    </row>
    <row r="1213" spans="1:48" ht="41.45" customHeight="1" x14ac:dyDescent="0.25">
      <c r="A1213" s="62" t="s">
        <v>1022</v>
      </c>
      <c r="C1213" s="63"/>
      <c r="D1213" s="63"/>
      <c r="E1213" s="64"/>
      <c r="F1213" s="66"/>
      <c r="G1213" s="100" t="s">
        <v>13217</v>
      </c>
      <c r="H1213" s="63"/>
      <c r="I1213" s="67"/>
      <c r="J1213" s="68"/>
      <c r="K1213" s="68"/>
      <c r="L1213" s="67" t="s">
        <v>17376</v>
      </c>
      <c r="M1213" s="71"/>
      <c r="N1213" s="72">
        <v>6939.666015625</v>
      </c>
      <c r="O1213" s="72">
        <v>2875.955810546875</v>
      </c>
      <c r="P1213" s="73"/>
      <c r="Q1213" s="74"/>
      <c r="R1213" s="74"/>
      <c r="S1213" s="84"/>
      <c r="T1213" s="84"/>
      <c r="U1213" s="84"/>
      <c r="V1213" s="84"/>
      <c r="W1213" s="50"/>
      <c r="X1213" s="50"/>
      <c r="Y1213" s="50"/>
      <c r="Z1213" s="50"/>
      <c r="AA1213" s="49"/>
      <c r="AB1213" s="69">
        <v>1213</v>
      </c>
      <c r="AC121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13" s="70"/>
      <c r="AE1213" s="76">
        <v>4014</v>
      </c>
      <c r="AF1213" s="76">
        <v>70</v>
      </c>
      <c r="AG1213" s="76">
        <v>22472</v>
      </c>
      <c r="AH1213" s="76">
        <v>4704</v>
      </c>
      <c r="AI1213" s="76"/>
      <c r="AJ1213" s="76" t="s">
        <v>9582</v>
      </c>
      <c r="AK1213" s="76" t="s">
        <v>10886</v>
      </c>
      <c r="AL1213" s="76"/>
      <c r="AM1213" s="76"/>
      <c r="AN1213" s="78">
        <v>44472.588356481479</v>
      </c>
      <c r="AO1213" s="76" t="s">
        <v>14075</v>
      </c>
      <c r="AP1213" s="82" t="s">
        <v>15286</v>
      </c>
      <c r="AQ1213" s="76" t="s">
        <v>66</v>
      </c>
      <c r="AR1213" s="2"/>
      <c r="AS1213" s="3"/>
      <c r="AT1213" s="3"/>
      <c r="AU1213" s="3"/>
      <c r="AV1213" s="3"/>
    </row>
    <row r="1214" spans="1:48" ht="41.45" customHeight="1" x14ac:dyDescent="0.25">
      <c r="A1214" s="62" t="s">
        <v>1023</v>
      </c>
      <c r="C1214" s="63"/>
      <c r="D1214" s="63"/>
      <c r="E1214" s="64"/>
      <c r="F1214" s="66"/>
      <c r="G1214" s="100" t="s">
        <v>13218</v>
      </c>
      <c r="H1214" s="63"/>
      <c r="I1214" s="67"/>
      <c r="J1214" s="68"/>
      <c r="K1214" s="68"/>
      <c r="L1214" s="67" t="s">
        <v>17377</v>
      </c>
      <c r="M1214" s="71"/>
      <c r="N1214" s="72">
        <v>5308.14501953125</v>
      </c>
      <c r="O1214" s="72">
        <v>1264.8795166015625</v>
      </c>
      <c r="P1214" s="73"/>
      <c r="Q1214" s="74"/>
      <c r="R1214" s="74"/>
      <c r="S1214" s="84"/>
      <c r="T1214" s="84"/>
      <c r="U1214" s="84"/>
      <c r="V1214" s="84"/>
      <c r="W1214" s="50"/>
      <c r="X1214" s="50"/>
      <c r="Y1214" s="50"/>
      <c r="Z1214" s="50"/>
      <c r="AA1214" s="49"/>
      <c r="AB1214" s="69">
        <v>1214</v>
      </c>
      <c r="AC121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14" s="70"/>
      <c r="AE1214" s="76">
        <v>699</v>
      </c>
      <c r="AF1214" s="76">
        <v>1400</v>
      </c>
      <c r="AG1214" s="76">
        <v>18743</v>
      </c>
      <c r="AH1214" s="76">
        <v>46187</v>
      </c>
      <c r="AI1214" s="76"/>
      <c r="AJ1214" s="76" t="s">
        <v>9583</v>
      </c>
      <c r="AK1214" s="76" t="s">
        <v>10946</v>
      </c>
      <c r="AL1214" s="82" t="s">
        <v>11737</v>
      </c>
      <c r="AM1214" s="76"/>
      <c r="AN1214" s="78">
        <v>43769.018657407411</v>
      </c>
      <c r="AO1214" s="76" t="s">
        <v>14075</v>
      </c>
      <c r="AP1214" s="82" t="s">
        <v>15287</v>
      </c>
      <c r="AQ1214" s="76" t="s">
        <v>66</v>
      </c>
      <c r="AR1214" s="2"/>
      <c r="AS1214" s="3"/>
      <c r="AT1214" s="3"/>
      <c r="AU1214" s="3"/>
      <c r="AV1214" s="3"/>
    </row>
    <row r="1215" spans="1:48" ht="41.45" customHeight="1" x14ac:dyDescent="0.25">
      <c r="A1215" s="62" t="s">
        <v>2020</v>
      </c>
      <c r="C1215" s="63"/>
      <c r="D1215" s="63"/>
      <c r="E1215" s="64"/>
      <c r="F1215" s="66"/>
      <c r="G1215" s="100" t="s">
        <v>13219</v>
      </c>
      <c r="H1215" s="63"/>
      <c r="I1215" s="67"/>
      <c r="J1215" s="68"/>
      <c r="K1215" s="68"/>
      <c r="L1215" s="67" t="s">
        <v>17378</v>
      </c>
      <c r="M1215" s="71"/>
      <c r="N1215" s="72">
        <v>3868.498046875</v>
      </c>
      <c r="O1215" s="72">
        <v>776.18780517578125</v>
      </c>
      <c r="P1215" s="73"/>
      <c r="Q1215" s="74"/>
      <c r="R1215" s="74"/>
      <c r="S1215" s="84"/>
      <c r="T1215" s="84"/>
      <c r="U1215" s="84"/>
      <c r="V1215" s="84"/>
      <c r="W1215" s="50"/>
      <c r="X1215" s="50"/>
      <c r="Y1215" s="50"/>
      <c r="Z1215" s="50"/>
      <c r="AA1215" s="49"/>
      <c r="AB1215" s="69">
        <v>1215</v>
      </c>
      <c r="AC121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15" s="70"/>
      <c r="AE1215" s="76">
        <v>184</v>
      </c>
      <c r="AF1215" s="76">
        <v>346</v>
      </c>
      <c r="AG1215" s="76">
        <v>3749</v>
      </c>
      <c r="AH1215" s="76">
        <v>4446</v>
      </c>
      <c r="AI1215" s="76"/>
      <c r="AJ1215" s="76" t="s">
        <v>9584</v>
      </c>
      <c r="AK1215" s="76"/>
      <c r="AL1215" s="82" t="s">
        <v>11738</v>
      </c>
      <c r="AM1215" s="76"/>
      <c r="AN1215" s="78">
        <v>42216.876875000002</v>
      </c>
      <c r="AO1215" s="76" t="s">
        <v>14075</v>
      </c>
      <c r="AP1215" s="82" t="s">
        <v>15288</v>
      </c>
      <c r="AQ1215" s="76" t="s">
        <v>65</v>
      </c>
      <c r="AR1215" s="2"/>
      <c r="AS1215" s="3"/>
      <c r="AT1215" s="3"/>
      <c r="AU1215" s="3"/>
      <c r="AV1215" s="3"/>
    </row>
    <row r="1216" spans="1:48" ht="41.45" customHeight="1" x14ac:dyDescent="0.25">
      <c r="A1216" s="62" t="s">
        <v>1024</v>
      </c>
      <c r="C1216" s="63"/>
      <c r="D1216" s="63"/>
      <c r="E1216" s="64"/>
      <c r="F1216" s="66"/>
      <c r="G1216" s="100" t="s">
        <v>13220</v>
      </c>
      <c r="H1216" s="63"/>
      <c r="I1216" s="67"/>
      <c r="J1216" s="68"/>
      <c r="K1216" s="68"/>
      <c r="L1216" s="67" t="s">
        <v>17379</v>
      </c>
      <c r="M1216" s="71"/>
      <c r="N1216" s="72">
        <v>2202.26025390625</v>
      </c>
      <c r="O1216" s="72">
        <v>8202.1865234375</v>
      </c>
      <c r="P1216" s="73"/>
      <c r="Q1216" s="74"/>
      <c r="R1216" s="74"/>
      <c r="S1216" s="84"/>
      <c r="T1216" s="84"/>
      <c r="U1216" s="84"/>
      <c r="V1216" s="84"/>
      <c r="W1216" s="50"/>
      <c r="X1216" s="50"/>
      <c r="Y1216" s="50"/>
      <c r="Z1216" s="50"/>
      <c r="AA1216" s="49"/>
      <c r="AB1216" s="69">
        <v>1216</v>
      </c>
      <c r="AC121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16" s="70"/>
      <c r="AE1216" s="76">
        <v>38</v>
      </c>
      <c r="AF1216" s="76">
        <v>53</v>
      </c>
      <c r="AG1216" s="76">
        <v>23</v>
      </c>
      <c r="AH1216" s="76">
        <v>519</v>
      </c>
      <c r="AI1216" s="76"/>
      <c r="AJ1216" s="76"/>
      <c r="AK1216" s="76"/>
      <c r="AL1216" s="76"/>
      <c r="AM1216" s="76"/>
      <c r="AN1216" s="78">
        <v>44152.718842592592</v>
      </c>
      <c r="AO1216" s="76" t="s">
        <v>14075</v>
      </c>
      <c r="AP1216" s="82" t="s">
        <v>15289</v>
      </c>
      <c r="AQ1216" s="76" t="s">
        <v>66</v>
      </c>
      <c r="AR1216" s="2"/>
      <c r="AS1216" s="3"/>
      <c r="AT1216" s="3"/>
      <c r="AU1216" s="3"/>
      <c r="AV1216" s="3"/>
    </row>
    <row r="1217" spans="1:48" ht="41.45" customHeight="1" x14ac:dyDescent="0.25">
      <c r="A1217" s="62" t="s">
        <v>1025</v>
      </c>
      <c r="C1217" s="63"/>
      <c r="D1217" s="63"/>
      <c r="E1217" s="64"/>
      <c r="F1217" s="66"/>
      <c r="G1217" s="100" t="s">
        <v>13221</v>
      </c>
      <c r="H1217" s="63"/>
      <c r="I1217" s="67"/>
      <c r="J1217" s="68"/>
      <c r="K1217" s="68"/>
      <c r="L1217" s="67" t="s">
        <v>17380</v>
      </c>
      <c r="M1217" s="71"/>
      <c r="N1217" s="72">
        <v>4179.89599609375</v>
      </c>
      <c r="O1217" s="72">
        <v>1097.73583984375</v>
      </c>
      <c r="P1217" s="73"/>
      <c r="Q1217" s="74"/>
      <c r="R1217" s="74"/>
      <c r="S1217" s="84"/>
      <c r="T1217" s="84"/>
      <c r="U1217" s="84"/>
      <c r="V1217" s="84"/>
      <c r="W1217" s="50"/>
      <c r="X1217" s="50"/>
      <c r="Y1217" s="50"/>
      <c r="Z1217" s="50"/>
      <c r="AA1217" s="49"/>
      <c r="AB1217" s="69">
        <v>1217</v>
      </c>
      <c r="AC121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17" s="70"/>
      <c r="AE1217" s="76">
        <v>219</v>
      </c>
      <c r="AF1217" s="76">
        <v>235</v>
      </c>
      <c r="AG1217" s="76">
        <v>20986</v>
      </c>
      <c r="AH1217" s="76">
        <v>26686</v>
      </c>
      <c r="AI1217" s="76"/>
      <c r="AJ1217" s="76" t="s">
        <v>9585</v>
      </c>
      <c r="AK1217" s="76" t="s">
        <v>10947</v>
      </c>
      <c r="AL1217" s="82" t="s">
        <v>11739</v>
      </c>
      <c r="AM1217" s="76"/>
      <c r="AN1217" s="78">
        <v>42205.098715277774</v>
      </c>
      <c r="AO1217" s="76" t="s">
        <v>14075</v>
      </c>
      <c r="AP1217" s="82" t="s">
        <v>15290</v>
      </c>
      <c r="AQ1217" s="76" t="s">
        <v>66</v>
      </c>
      <c r="AR1217" s="2"/>
      <c r="AS1217" s="3"/>
      <c r="AT1217" s="3"/>
      <c r="AU1217" s="3"/>
      <c r="AV1217" s="3"/>
    </row>
    <row r="1218" spans="1:48" ht="41.45" customHeight="1" x14ac:dyDescent="0.25">
      <c r="A1218" s="62" t="s">
        <v>1026</v>
      </c>
      <c r="C1218" s="63"/>
      <c r="D1218" s="63"/>
      <c r="E1218" s="64"/>
      <c r="F1218" s="66"/>
      <c r="G1218" s="100" t="s">
        <v>13222</v>
      </c>
      <c r="H1218" s="63"/>
      <c r="I1218" s="67"/>
      <c r="J1218" s="68"/>
      <c r="K1218" s="68"/>
      <c r="L1218" s="67" t="s">
        <v>17381</v>
      </c>
      <c r="M1218" s="71"/>
      <c r="N1218" s="72">
        <v>5136.21337890625</v>
      </c>
      <c r="O1218" s="72">
        <v>7853.82568359375</v>
      </c>
      <c r="P1218" s="73"/>
      <c r="Q1218" s="74"/>
      <c r="R1218" s="74"/>
      <c r="S1218" s="84"/>
      <c r="T1218" s="84"/>
      <c r="U1218" s="84"/>
      <c r="V1218" s="84"/>
      <c r="W1218" s="50"/>
      <c r="X1218" s="50"/>
      <c r="Y1218" s="50"/>
      <c r="Z1218" s="50"/>
      <c r="AA1218" s="49"/>
      <c r="AB1218" s="69">
        <v>1218</v>
      </c>
      <c r="AC121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18" s="70"/>
      <c r="AE1218" s="76">
        <v>668</v>
      </c>
      <c r="AF1218" s="76">
        <v>710</v>
      </c>
      <c r="AG1218" s="76">
        <v>1307</v>
      </c>
      <c r="AH1218" s="76">
        <v>1415</v>
      </c>
      <c r="AI1218" s="76"/>
      <c r="AJ1218" s="76" t="s">
        <v>9586</v>
      </c>
      <c r="AK1218" s="76"/>
      <c r="AL1218" s="76"/>
      <c r="AM1218" s="76"/>
      <c r="AN1218" s="78">
        <v>44496.492048611108</v>
      </c>
      <c r="AO1218" s="76" t="s">
        <v>14075</v>
      </c>
      <c r="AP1218" s="82" t="s">
        <v>15291</v>
      </c>
      <c r="AQ1218" s="76" t="s">
        <v>66</v>
      </c>
      <c r="AR1218" s="2"/>
      <c r="AS1218" s="3"/>
      <c r="AT1218" s="3"/>
      <c r="AU1218" s="3"/>
      <c r="AV1218" s="3"/>
    </row>
    <row r="1219" spans="1:48" ht="41.45" customHeight="1" x14ac:dyDescent="0.25">
      <c r="A1219" s="62" t="s">
        <v>1040</v>
      </c>
      <c r="C1219" s="63"/>
      <c r="D1219" s="63"/>
      <c r="E1219" s="64"/>
      <c r="F1219" s="66"/>
      <c r="G1219" s="100" t="s">
        <v>13223</v>
      </c>
      <c r="H1219" s="63"/>
      <c r="I1219" s="67"/>
      <c r="J1219" s="68"/>
      <c r="K1219" s="68"/>
      <c r="L1219" s="67" t="s">
        <v>17382</v>
      </c>
      <c r="M1219" s="71"/>
      <c r="N1219" s="72">
        <v>3670.92041015625</v>
      </c>
      <c r="O1219" s="72">
        <v>9107.599609375</v>
      </c>
      <c r="P1219" s="73"/>
      <c r="Q1219" s="74"/>
      <c r="R1219" s="74"/>
      <c r="S1219" s="84"/>
      <c r="T1219" s="84"/>
      <c r="U1219" s="84"/>
      <c r="V1219" s="84"/>
      <c r="W1219" s="50"/>
      <c r="X1219" s="50"/>
      <c r="Y1219" s="50"/>
      <c r="Z1219" s="50"/>
      <c r="AA1219" s="49"/>
      <c r="AB1219" s="69">
        <v>1219</v>
      </c>
      <c r="AC121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19" s="70"/>
      <c r="AE1219" s="76">
        <v>110</v>
      </c>
      <c r="AF1219" s="76">
        <v>6647</v>
      </c>
      <c r="AG1219" s="76">
        <v>8210</v>
      </c>
      <c r="AH1219" s="76">
        <v>2700</v>
      </c>
      <c r="AI1219" s="76"/>
      <c r="AJ1219" s="76" t="s">
        <v>9587</v>
      </c>
      <c r="AK1219" s="76"/>
      <c r="AL1219" s="76"/>
      <c r="AM1219" s="76"/>
      <c r="AN1219" s="78">
        <v>44315.679780092592</v>
      </c>
      <c r="AO1219" s="76" t="s">
        <v>14075</v>
      </c>
      <c r="AP1219" s="82" t="s">
        <v>15292</v>
      </c>
      <c r="AQ1219" s="76" t="s">
        <v>66</v>
      </c>
      <c r="AR1219" s="2"/>
      <c r="AS1219" s="3"/>
      <c r="AT1219" s="3"/>
      <c r="AU1219" s="3"/>
      <c r="AV1219" s="3"/>
    </row>
    <row r="1220" spans="1:48" ht="41.45" customHeight="1" x14ac:dyDescent="0.25">
      <c r="A1220" s="62" t="s">
        <v>1027</v>
      </c>
      <c r="C1220" s="63"/>
      <c r="D1220" s="63"/>
      <c r="E1220" s="64"/>
      <c r="F1220" s="66"/>
      <c r="G1220" s="100" t="s">
        <v>13224</v>
      </c>
      <c r="H1220" s="63"/>
      <c r="I1220" s="67"/>
      <c r="J1220" s="68"/>
      <c r="K1220" s="68"/>
      <c r="L1220" s="67" t="s">
        <v>17383</v>
      </c>
      <c r="M1220" s="71"/>
      <c r="N1220" s="72">
        <v>1582.69580078125</v>
      </c>
      <c r="O1220" s="72">
        <v>3617.501220703125</v>
      </c>
      <c r="P1220" s="73"/>
      <c r="Q1220" s="74"/>
      <c r="R1220" s="74"/>
      <c r="S1220" s="84"/>
      <c r="T1220" s="84"/>
      <c r="U1220" s="84"/>
      <c r="V1220" s="84"/>
      <c r="W1220" s="50"/>
      <c r="X1220" s="50"/>
      <c r="Y1220" s="50"/>
      <c r="Z1220" s="50"/>
      <c r="AA1220" s="49"/>
      <c r="AB1220" s="69">
        <v>1220</v>
      </c>
      <c r="AC122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20" s="70"/>
      <c r="AE1220" s="76">
        <v>2078</v>
      </c>
      <c r="AF1220" s="76">
        <v>30</v>
      </c>
      <c r="AG1220" s="76">
        <v>10282</v>
      </c>
      <c r="AH1220" s="76">
        <v>1613</v>
      </c>
      <c r="AI1220" s="76"/>
      <c r="AJ1220" s="76"/>
      <c r="AK1220" s="76" t="s">
        <v>10948</v>
      </c>
      <c r="AL1220" s="76"/>
      <c r="AM1220" s="76"/>
      <c r="AN1220" s="78">
        <v>44423.999085648145</v>
      </c>
      <c r="AO1220" s="76" t="s">
        <v>14075</v>
      </c>
      <c r="AP1220" s="82" t="s">
        <v>15293</v>
      </c>
      <c r="AQ1220" s="76" t="s">
        <v>66</v>
      </c>
      <c r="AR1220" s="2"/>
      <c r="AS1220" s="3"/>
      <c r="AT1220" s="3"/>
      <c r="AU1220" s="3"/>
      <c r="AV1220" s="3"/>
    </row>
    <row r="1221" spans="1:48" ht="41.45" customHeight="1" x14ac:dyDescent="0.25">
      <c r="A1221" s="62" t="s">
        <v>1028</v>
      </c>
      <c r="C1221" s="63"/>
      <c r="D1221" s="63"/>
      <c r="E1221" s="64"/>
      <c r="F1221" s="66"/>
      <c r="G1221" s="100" t="s">
        <v>13225</v>
      </c>
      <c r="H1221" s="63"/>
      <c r="I1221" s="67"/>
      <c r="J1221" s="68"/>
      <c r="K1221" s="68"/>
      <c r="L1221" s="67" t="s">
        <v>17384</v>
      </c>
      <c r="M1221" s="71"/>
      <c r="N1221" s="72">
        <v>6055.08837890625</v>
      </c>
      <c r="O1221" s="72">
        <v>3412.991943359375</v>
      </c>
      <c r="P1221" s="73"/>
      <c r="Q1221" s="74"/>
      <c r="R1221" s="74"/>
      <c r="S1221" s="84"/>
      <c r="T1221" s="84"/>
      <c r="U1221" s="84"/>
      <c r="V1221" s="84"/>
      <c r="W1221" s="50"/>
      <c r="X1221" s="50"/>
      <c r="Y1221" s="50"/>
      <c r="Z1221" s="50"/>
      <c r="AA1221" s="49"/>
      <c r="AB1221" s="69">
        <v>1221</v>
      </c>
      <c r="AC122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21" s="70"/>
      <c r="AE1221" s="76">
        <v>41</v>
      </c>
      <c r="AF1221" s="76">
        <v>0</v>
      </c>
      <c r="AG1221" s="76">
        <v>4</v>
      </c>
      <c r="AH1221" s="76">
        <v>81</v>
      </c>
      <c r="AI1221" s="76"/>
      <c r="AJ1221" s="76"/>
      <c r="AK1221" s="76"/>
      <c r="AL1221" s="76"/>
      <c r="AM1221" s="76"/>
      <c r="AN1221" s="78">
        <v>44495.942881944444</v>
      </c>
      <c r="AO1221" s="76" t="s">
        <v>14075</v>
      </c>
      <c r="AP1221" s="82" t="s">
        <v>15294</v>
      </c>
      <c r="AQ1221" s="76" t="s">
        <v>66</v>
      </c>
      <c r="AR1221" s="2"/>
      <c r="AS1221" s="3"/>
      <c r="AT1221" s="3"/>
      <c r="AU1221" s="3"/>
      <c r="AV1221" s="3"/>
    </row>
    <row r="1222" spans="1:48" ht="41.45" customHeight="1" x14ac:dyDescent="0.25">
      <c r="A1222" s="62" t="s">
        <v>1029</v>
      </c>
      <c r="C1222" s="63"/>
      <c r="D1222" s="63"/>
      <c r="E1222" s="64"/>
      <c r="F1222" s="66"/>
      <c r="G1222" s="100" t="s">
        <v>13226</v>
      </c>
      <c r="H1222" s="63"/>
      <c r="I1222" s="67"/>
      <c r="J1222" s="68"/>
      <c r="K1222" s="68"/>
      <c r="L1222" s="67" t="s">
        <v>17385</v>
      </c>
      <c r="M1222" s="71"/>
      <c r="N1222" s="72">
        <v>5975.09765625</v>
      </c>
      <c r="O1222" s="72">
        <v>1016.6829833984375</v>
      </c>
      <c r="P1222" s="73"/>
      <c r="Q1222" s="74"/>
      <c r="R1222" s="74"/>
      <c r="S1222" s="84"/>
      <c r="T1222" s="84"/>
      <c r="U1222" s="84"/>
      <c r="V1222" s="84"/>
      <c r="W1222" s="50"/>
      <c r="X1222" s="50"/>
      <c r="Y1222" s="50"/>
      <c r="Z1222" s="50"/>
      <c r="AA1222" s="49"/>
      <c r="AB1222" s="69">
        <v>1222</v>
      </c>
      <c r="AC122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22" s="70"/>
      <c r="AE1222" s="76">
        <v>2720</v>
      </c>
      <c r="AF1222" s="76">
        <v>52</v>
      </c>
      <c r="AG1222" s="76">
        <v>12129</v>
      </c>
      <c r="AH1222" s="76">
        <v>1725</v>
      </c>
      <c r="AI1222" s="76"/>
      <c r="AJ1222" s="76" t="s">
        <v>9588</v>
      </c>
      <c r="AK1222" s="76"/>
      <c r="AL1222" s="76"/>
      <c r="AM1222" s="76"/>
      <c r="AN1222" s="78">
        <v>44124.491215277776</v>
      </c>
      <c r="AO1222" s="76" t="s">
        <v>14075</v>
      </c>
      <c r="AP1222" s="82" t="s">
        <v>15295</v>
      </c>
      <c r="AQ1222" s="76" t="s">
        <v>66</v>
      </c>
      <c r="AR1222" s="2"/>
      <c r="AS1222" s="3"/>
      <c r="AT1222" s="3"/>
      <c r="AU1222" s="3"/>
      <c r="AV1222" s="3"/>
    </row>
    <row r="1223" spans="1:48" ht="41.45" customHeight="1" x14ac:dyDescent="0.25">
      <c r="A1223" s="62" t="s">
        <v>1030</v>
      </c>
      <c r="C1223" s="63"/>
      <c r="D1223" s="63"/>
      <c r="E1223" s="64"/>
      <c r="F1223" s="66"/>
      <c r="G1223" s="100" t="s">
        <v>13227</v>
      </c>
      <c r="H1223" s="63"/>
      <c r="I1223" s="67"/>
      <c r="J1223" s="68"/>
      <c r="K1223" s="68"/>
      <c r="L1223" s="67" t="s">
        <v>17386</v>
      </c>
      <c r="M1223" s="71"/>
      <c r="N1223" s="72">
        <v>1775.7088623046875</v>
      </c>
      <c r="O1223" s="72">
        <v>3120.512451171875</v>
      </c>
      <c r="P1223" s="73"/>
      <c r="Q1223" s="74"/>
      <c r="R1223" s="74"/>
      <c r="S1223" s="84"/>
      <c r="T1223" s="84"/>
      <c r="U1223" s="84"/>
      <c r="V1223" s="84"/>
      <c r="W1223" s="50"/>
      <c r="X1223" s="50"/>
      <c r="Y1223" s="50"/>
      <c r="Z1223" s="50"/>
      <c r="AA1223" s="49"/>
      <c r="AB1223" s="69">
        <v>1223</v>
      </c>
      <c r="AC122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23" s="70"/>
      <c r="AE1223" s="76">
        <v>3643</v>
      </c>
      <c r="AF1223" s="76">
        <v>1036</v>
      </c>
      <c r="AG1223" s="76">
        <v>3672</v>
      </c>
      <c r="AH1223" s="76">
        <v>7817</v>
      </c>
      <c r="AI1223" s="76"/>
      <c r="AJ1223" s="76" t="s">
        <v>9589</v>
      </c>
      <c r="AK1223" s="76"/>
      <c r="AL1223" s="82" t="s">
        <v>11740</v>
      </c>
      <c r="AM1223" s="76"/>
      <c r="AN1223" s="78">
        <v>44305.713530092595</v>
      </c>
      <c r="AO1223" s="76" t="s">
        <v>14075</v>
      </c>
      <c r="AP1223" s="82" t="s">
        <v>15296</v>
      </c>
      <c r="AQ1223" s="76" t="s">
        <v>66</v>
      </c>
      <c r="AR1223" s="2"/>
      <c r="AS1223" s="3"/>
      <c r="AT1223" s="3"/>
      <c r="AU1223" s="3"/>
      <c r="AV1223" s="3"/>
    </row>
    <row r="1224" spans="1:48" ht="41.45" customHeight="1" x14ac:dyDescent="0.25">
      <c r="A1224" s="62" t="s">
        <v>1031</v>
      </c>
      <c r="C1224" s="63"/>
      <c r="D1224" s="63"/>
      <c r="E1224" s="64"/>
      <c r="F1224" s="66"/>
      <c r="G1224" s="100" t="s">
        <v>13228</v>
      </c>
      <c r="H1224" s="63"/>
      <c r="I1224" s="67"/>
      <c r="J1224" s="68"/>
      <c r="K1224" s="68"/>
      <c r="L1224" s="67" t="s">
        <v>17387</v>
      </c>
      <c r="M1224" s="71"/>
      <c r="N1224" s="72">
        <v>3395.943603515625</v>
      </c>
      <c r="O1224" s="72">
        <v>3737.146484375</v>
      </c>
      <c r="P1224" s="73"/>
      <c r="Q1224" s="74"/>
      <c r="R1224" s="74"/>
      <c r="S1224" s="84"/>
      <c r="T1224" s="84"/>
      <c r="U1224" s="84"/>
      <c r="V1224" s="84"/>
      <c r="W1224" s="50"/>
      <c r="X1224" s="50"/>
      <c r="Y1224" s="50"/>
      <c r="Z1224" s="50"/>
      <c r="AA1224" s="49"/>
      <c r="AB1224" s="69">
        <v>1224</v>
      </c>
      <c r="AC122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24" s="70"/>
      <c r="AE1224" s="76">
        <v>889</v>
      </c>
      <c r="AF1224" s="76">
        <v>424</v>
      </c>
      <c r="AG1224" s="76">
        <v>11918</v>
      </c>
      <c r="AH1224" s="76">
        <v>20716</v>
      </c>
      <c r="AI1224" s="76"/>
      <c r="AJ1224" s="76" t="s">
        <v>9590</v>
      </c>
      <c r="AK1224" s="76" t="s">
        <v>10949</v>
      </c>
      <c r="AL1224" s="82" t="s">
        <v>11741</v>
      </c>
      <c r="AM1224" s="76"/>
      <c r="AN1224" s="78">
        <v>43987.970902777779</v>
      </c>
      <c r="AO1224" s="76" t="s">
        <v>14075</v>
      </c>
      <c r="AP1224" s="82" t="s">
        <v>15297</v>
      </c>
      <c r="AQ1224" s="76" t="s">
        <v>66</v>
      </c>
      <c r="AR1224" s="2"/>
      <c r="AS1224" s="3"/>
      <c r="AT1224" s="3"/>
      <c r="AU1224" s="3"/>
      <c r="AV1224" s="3"/>
    </row>
    <row r="1225" spans="1:48" ht="41.45" customHeight="1" x14ac:dyDescent="0.25">
      <c r="A1225" s="62" t="s">
        <v>1032</v>
      </c>
      <c r="C1225" s="63"/>
      <c r="D1225" s="63"/>
      <c r="E1225" s="64"/>
      <c r="F1225" s="66"/>
      <c r="G1225" s="100" t="s">
        <v>13229</v>
      </c>
      <c r="H1225" s="63"/>
      <c r="I1225" s="67"/>
      <c r="J1225" s="68"/>
      <c r="K1225" s="68"/>
      <c r="L1225" s="67" t="s">
        <v>17388</v>
      </c>
      <c r="M1225" s="71"/>
      <c r="N1225" s="72">
        <v>3729.518310546875</v>
      </c>
      <c r="O1225" s="72">
        <v>5448.4677734375</v>
      </c>
      <c r="P1225" s="73"/>
      <c r="Q1225" s="74"/>
      <c r="R1225" s="74"/>
      <c r="S1225" s="84"/>
      <c r="T1225" s="84"/>
      <c r="U1225" s="84"/>
      <c r="V1225" s="84"/>
      <c r="W1225" s="50"/>
      <c r="X1225" s="50"/>
      <c r="Y1225" s="50"/>
      <c r="Z1225" s="50"/>
      <c r="AA1225" s="49"/>
      <c r="AB1225" s="69">
        <v>1225</v>
      </c>
      <c r="AC122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25" s="70"/>
      <c r="AE1225" s="76">
        <v>191</v>
      </c>
      <c r="AF1225" s="76">
        <v>168</v>
      </c>
      <c r="AG1225" s="76">
        <v>18153</v>
      </c>
      <c r="AH1225" s="76">
        <v>4822</v>
      </c>
      <c r="AI1225" s="76"/>
      <c r="AJ1225" s="76" t="s">
        <v>9591</v>
      </c>
      <c r="AK1225" s="76"/>
      <c r="AL1225" s="76"/>
      <c r="AM1225" s="76"/>
      <c r="AN1225" s="78">
        <v>42724.974236111113</v>
      </c>
      <c r="AO1225" s="76" t="s">
        <v>14075</v>
      </c>
      <c r="AP1225" s="82" t="s">
        <v>15298</v>
      </c>
      <c r="AQ1225" s="76" t="s">
        <v>66</v>
      </c>
      <c r="AR1225" s="2"/>
      <c r="AS1225" s="3"/>
      <c r="AT1225" s="3"/>
      <c r="AU1225" s="3"/>
      <c r="AV1225" s="3"/>
    </row>
    <row r="1226" spans="1:48" ht="41.45" customHeight="1" x14ac:dyDescent="0.25">
      <c r="A1226" s="62" t="s">
        <v>1033</v>
      </c>
      <c r="C1226" s="63"/>
      <c r="D1226" s="63"/>
      <c r="E1226" s="64"/>
      <c r="F1226" s="66"/>
      <c r="G1226" s="100" t="s">
        <v>13230</v>
      </c>
      <c r="H1226" s="63"/>
      <c r="I1226" s="67"/>
      <c r="J1226" s="68"/>
      <c r="K1226" s="68"/>
      <c r="L1226" s="67" t="s">
        <v>17389</v>
      </c>
      <c r="M1226" s="71"/>
      <c r="N1226" s="72">
        <v>2202.623779296875</v>
      </c>
      <c r="O1226" s="72">
        <v>6809.45556640625</v>
      </c>
      <c r="P1226" s="73"/>
      <c r="Q1226" s="74"/>
      <c r="R1226" s="74"/>
      <c r="S1226" s="84"/>
      <c r="T1226" s="84"/>
      <c r="U1226" s="84"/>
      <c r="V1226" s="84"/>
      <c r="W1226" s="50"/>
      <c r="X1226" s="50"/>
      <c r="Y1226" s="50"/>
      <c r="Z1226" s="50"/>
      <c r="AA1226" s="49"/>
      <c r="AB1226" s="69">
        <v>1226</v>
      </c>
      <c r="AC122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26" s="70"/>
      <c r="AE1226" s="76">
        <v>908</v>
      </c>
      <c r="AF1226" s="76">
        <v>69</v>
      </c>
      <c r="AG1226" s="76">
        <v>4656</v>
      </c>
      <c r="AH1226" s="76">
        <v>4352</v>
      </c>
      <c r="AI1226" s="76"/>
      <c r="AJ1226" s="76" t="s">
        <v>9592</v>
      </c>
      <c r="AK1226" s="76"/>
      <c r="AL1226" s="76"/>
      <c r="AM1226" s="76"/>
      <c r="AN1226" s="78">
        <v>43937.73946759259</v>
      </c>
      <c r="AO1226" s="76" t="s">
        <v>14075</v>
      </c>
      <c r="AP1226" s="82" t="s">
        <v>15299</v>
      </c>
      <c r="AQ1226" s="76" t="s">
        <v>66</v>
      </c>
      <c r="AR1226" s="2"/>
      <c r="AS1226" s="3"/>
      <c r="AT1226" s="3"/>
      <c r="AU1226" s="3"/>
      <c r="AV1226" s="3"/>
    </row>
    <row r="1227" spans="1:48" ht="41.45" customHeight="1" x14ac:dyDescent="0.25">
      <c r="A1227" s="62" t="s">
        <v>1034</v>
      </c>
      <c r="C1227" s="63"/>
      <c r="D1227" s="63"/>
      <c r="E1227" s="64"/>
      <c r="F1227" s="66"/>
      <c r="G1227" s="100" t="s">
        <v>13231</v>
      </c>
      <c r="H1227" s="63"/>
      <c r="I1227" s="67"/>
      <c r="J1227" s="68"/>
      <c r="K1227" s="68"/>
      <c r="L1227" s="67" t="s">
        <v>17390</v>
      </c>
      <c r="M1227" s="71"/>
      <c r="N1227" s="72">
        <v>7698.04296875</v>
      </c>
      <c r="O1227" s="72">
        <v>3653.23486328125</v>
      </c>
      <c r="P1227" s="73"/>
      <c r="Q1227" s="74"/>
      <c r="R1227" s="74"/>
      <c r="S1227" s="84"/>
      <c r="T1227" s="84"/>
      <c r="U1227" s="84"/>
      <c r="V1227" s="84"/>
      <c r="W1227" s="50"/>
      <c r="X1227" s="50"/>
      <c r="Y1227" s="50"/>
      <c r="Z1227" s="50"/>
      <c r="AA1227" s="49"/>
      <c r="AB1227" s="69">
        <v>1227</v>
      </c>
      <c r="AC122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27" s="70"/>
      <c r="AE1227" s="76">
        <v>640</v>
      </c>
      <c r="AF1227" s="76">
        <v>101</v>
      </c>
      <c r="AG1227" s="76">
        <v>1299</v>
      </c>
      <c r="AH1227" s="76">
        <v>412</v>
      </c>
      <c r="AI1227" s="76"/>
      <c r="AJ1227" s="76" t="s">
        <v>9593</v>
      </c>
      <c r="AK1227" s="76"/>
      <c r="AL1227" s="76"/>
      <c r="AM1227" s="76"/>
      <c r="AN1227" s="78">
        <v>44509.388692129629</v>
      </c>
      <c r="AO1227" s="76" t="s">
        <v>14075</v>
      </c>
      <c r="AP1227" s="82" t="s">
        <v>15300</v>
      </c>
      <c r="AQ1227" s="76" t="s">
        <v>66</v>
      </c>
      <c r="AR1227" s="2"/>
      <c r="AS1227" s="3"/>
      <c r="AT1227" s="3"/>
      <c r="AU1227" s="3"/>
      <c r="AV1227" s="3"/>
    </row>
    <row r="1228" spans="1:48" ht="41.45" customHeight="1" x14ac:dyDescent="0.25">
      <c r="A1228" s="62" t="s">
        <v>1035</v>
      </c>
      <c r="C1228" s="63"/>
      <c r="D1228" s="63"/>
      <c r="E1228" s="64"/>
      <c r="F1228" s="66"/>
      <c r="G1228" s="100" t="s">
        <v>13232</v>
      </c>
      <c r="H1228" s="63"/>
      <c r="I1228" s="67"/>
      <c r="J1228" s="68"/>
      <c r="K1228" s="68"/>
      <c r="L1228" s="67" t="s">
        <v>17391</v>
      </c>
      <c r="M1228" s="71"/>
      <c r="N1228" s="72">
        <v>833.53631591796875</v>
      </c>
      <c r="O1228" s="72">
        <v>5571.9345703125</v>
      </c>
      <c r="P1228" s="73"/>
      <c r="Q1228" s="74"/>
      <c r="R1228" s="74"/>
      <c r="S1228" s="84"/>
      <c r="T1228" s="84"/>
      <c r="U1228" s="84"/>
      <c r="V1228" s="84"/>
      <c r="W1228" s="50"/>
      <c r="X1228" s="50"/>
      <c r="Y1228" s="50"/>
      <c r="Z1228" s="50"/>
      <c r="AA1228" s="49"/>
      <c r="AB1228" s="69">
        <v>1228</v>
      </c>
      <c r="AC122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28" s="70"/>
      <c r="AE1228" s="76">
        <v>293</v>
      </c>
      <c r="AF1228" s="76">
        <v>11</v>
      </c>
      <c r="AG1228" s="76">
        <v>763</v>
      </c>
      <c r="AH1228" s="76">
        <v>239</v>
      </c>
      <c r="AI1228" s="76"/>
      <c r="AJ1228" s="76"/>
      <c r="AK1228" s="76"/>
      <c r="AL1228" s="76"/>
      <c r="AM1228" s="76"/>
      <c r="AN1228" s="78">
        <v>44128.084293981483</v>
      </c>
      <c r="AO1228" s="76" t="s">
        <v>14075</v>
      </c>
      <c r="AP1228" s="82" t="s">
        <v>15301</v>
      </c>
      <c r="AQ1228" s="76" t="s">
        <v>66</v>
      </c>
      <c r="AR1228" s="2"/>
      <c r="AS1228" s="3"/>
      <c r="AT1228" s="3"/>
      <c r="AU1228" s="3"/>
      <c r="AV1228" s="3"/>
    </row>
    <row r="1229" spans="1:48" ht="41.45" customHeight="1" x14ac:dyDescent="0.25">
      <c r="A1229" s="62" t="s">
        <v>1036</v>
      </c>
      <c r="C1229" s="63"/>
      <c r="D1229" s="63"/>
      <c r="E1229" s="64"/>
      <c r="F1229" s="66"/>
      <c r="G1229" s="100" t="s">
        <v>13233</v>
      </c>
      <c r="H1229" s="63"/>
      <c r="I1229" s="67"/>
      <c r="J1229" s="68"/>
      <c r="K1229" s="68"/>
      <c r="L1229" s="67" t="s">
        <v>17392</v>
      </c>
      <c r="M1229" s="71"/>
      <c r="N1229" s="72">
        <v>1601.5</v>
      </c>
      <c r="O1229" s="72">
        <v>7347.47265625</v>
      </c>
      <c r="P1229" s="73"/>
      <c r="Q1229" s="74"/>
      <c r="R1229" s="74"/>
      <c r="S1229" s="84"/>
      <c r="T1229" s="84"/>
      <c r="U1229" s="84"/>
      <c r="V1229" s="84"/>
      <c r="W1229" s="50"/>
      <c r="X1229" s="50"/>
      <c r="Y1229" s="50"/>
      <c r="Z1229" s="50"/>
      <c r="AA1229" s="49"/>
      <c r="AB1229" s="69">
        <v>1229</v>
      </c>
      <c r="AC122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29" s="70"/>
      <c r="AE1229" s="76">
        <v>332</v>
      </c>
      <c r="AF1229" s="76">
        <v>56</v>
      </c>
      <c r="AG1229" s="76">
        <v>6927</v>
      </c>
      <c r="AH1229" s="76">
        <v>13166</v>
      </c>
      <c r="AI1229" s="76"/>
      <c r="AJ1229" s="76" t="s">
        <v>9594</v>
      </c>
      <c r="AK1229" s="76" t="s">
        <v>10536</v>
      </c>
      <c r="AL1229" s="76"/>
      <c r="AM1229" s="76"/>
      <c r="AN1229" s="78">
        <v>43361.340254629627</v>
      </c>
      <c r="AO1229" s="76" t="s">
        <v>14075</v>
      </c>
      <c r="AP1229" s="82" t="s">
        <v>15302</v>
      </c>
      <c r="AQ1229" s="76" t="s">
        <v>66</v>
      </c>
      <c r="AR1229" s="2"/>
      <c r="AS1229" s="3"/>
      <c r="AT1229" s="3"/>
      <c r="AU1229" s="3"/>
      <c r="AV1229" s="3"/>
    </row>
    <row r="1230" spans="1:48" ht="41.45" customHeight="1" x14ac:dyDescent="0.25">
      <c r="A1230" s="62" t="s">
        <v>1037</v>
      </c>
      <c r="C1230" s="63"/>
      <c r="D1230" s="63"/>
      <c r="E1230" s="64"/>
      <c r="F1230" s="66"/>
      <c r="G1230" s="100" t="s">
        <v>13234</v>
      </c>
      <c r="H1230" s="63"/>
      <c r="I1230" s="67"/>
      <c r="J1230" s="68"/>
      <c r="K1230" s="68"/>
      <c r="L1230" s="67" t="s">
        <v>17393</v>
      </c>
      <c r="M1230" s="71"/>
      <c r="N1230" s="72">
        <v>5912.34521484375</v>
      </c>
      <c r="O1230" s="72">
        <v>1196.9432373046875</v>
      </c>
      <c r="P1230" s="73"/>
      <c r="Q1230" s="74"/>
      <c r="R1230" s="74"/>
      <c r="S1230" s="84"/>
      <c r="T1230" s="84"/>
      <c r="U1230" s="84"/>
      <c r="V1230" s="84"/>
      <c r="W1230" s="50"/>
      <c r="X1230" s="50"/>
      <c r="Y1230" s="50"/>
      <c r="Z1230" s="50"/>
      <c r="AA1230" s="49"/>
      <c r="AB1230" s="69">
        <v>1230</v>
      </c>
      <c r="AC123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30" s="70"/>
      <c r="AE1230" s="76">
        <v>2306</v>
      </c>
      <c r="AF1230" s="76">
        <v>140</v>
      </c>
      <c r="AG1230" s="76">
        <v>25212</v>
      </c>
      <c r="AH1230" s="76">
        <v>4559</v>
      </c>
      <c r="AI1230" s="76"/>
      <c r="AJ1230" s="76" t="s">
        <v>9595</v>
      </c>
      <c r="AK1230" s="76" t="s">
        <v>10950</v>
      </c>
      <c r="AL1230" s="76"/>
      <c r="AM1230" s="76"/>
      <c r="AN1230" s="78">
        <v>42792.782673611109</v>
      </c>
      <c r="AO1230" s="76" t="s">
        <v>14075</v>
      </c>
      <c r="AP1230" s="82" t="s">
        <v>15303</v>
      </c>
      <c r="AQ1230" s="76" t="s">
        <v>66</v>
      </c>
      <c r="AR1230" s="2"/>
      <c r="AS1230" s="3"/>
      <c r="AT1230" s="3"/>
      <c r="AU1230" s="3"/>
      <c r="AV1230" s="3"/>
    </row>
    <row r="1231" spans="1:48" ht="41.45" customHeight="1" x14ac:dyDescent="0.25">
      <c r="A1231" s="62" t="s">
        <v>1038</v>
      </c>
      <c r="C1231" s="63"/>
      <c r="D1231" s="63"/>
      <c r="E1231" s="64"/>
      <c r="F1231" s="66"/>
      <c r="G1231" s="100" t="s">
        <v>13235</v>
      </c>
      <c r="H1231" s="63"/>
      <c r="I1231" s="67"/>
      <c r="J1231" s="68"/>
      <c r="K1231" s="68"/>
      <c r="L1231" s="67" t="s">
        <v>17394</v>
      </c>
      <c r="M1231" s="71"/>
      <c r="N1231" s="72">
        <v>6888.6552734375</v>
      </c>
      <c r="O1231" s="72">
        <v>4317.96044921875</v>
      </c>
      <c r="P1231" s="73"/>
      <c r="Q1231" s="74"/>
      <c r="R1231" s="74"/>
      <c r="S1231" s="84"/>
      <c r="T1231" s="84"/>
      <c r="U1231" s="84"/>
      <c r="V1231" s="84"/>
      <c r="W1231" s="50"/>
      <c r="X1231" s="50"/>
      <c r="Y1231" s="50"/>
      <c r="Z1231" s="50"/>
      <c r="AA1231" s="49"/>
      <c r="AB1231" s="69">
        <v>1231</v>
      </c>
      <c r="AC123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31" s="70"/>
      <c r="AE1231" s="76">
        <v>3214</v>
      </c>
      <c r="AF1231" s="76">
        <v>61</v>
      </c>
      <c r="AG1231" s="76">
        <v>23275</v>
      </c>
      <c r="AH1231" s="76">
        <v>5218</v>
      </c>
      <c r="AI1231" s="76"/>
      <c r="AJ1231" s="76"/>
      <c r="AK1231" s="76"/>
      <c r="AL1231" s="76"/>
      <c r="AM1231" s="76"/>
      <c r="AN1231" s="78">
        <v>44493.600393518522</v>
      </c>
      <c r="AO1231" s="76" t="s">
        <v>14075</v>
      </c>
      <c r="AP1231" s="82" t="s">
        <v>15304</v>
      </c>
      <c r="AQ1231" s="76" t="s">
        <v>66</v>
      </c>
      <c r="AR1231" s="2"/>
      <c r="AS1231" s="3"/>
      <c r="AT1231" s="3"/>
      <c r="AU1231" s="3"/>
      <c r="AV1231" s="3"/>
    </row>
    <row r="1232" spans="1:48" ht="41.45" customHeight="1" x14ac:dyDescent="0.25">
      <c r="A1232" s="62" t="s">
        <v>1039</v>
      </c>
      <c r="C1232" s="63"/>
      <c r="D1232" s="63"/>
      <c r="E1232" s="64"/>
      <c r="F1232" s="66"/>
      <c r="G1232" s="100" t="s">
        <v>13236</v>
      </c>
      <c r="H1232" s="63"/>
      <c r="I1232" s="67"/>
      <c r="J1232" s="68"/>
      <c r="K1232" s="68"/>
      <c r="L1232" s="67" t="s">
        <v>17395</v>
      </c>
      <c r="M1232" s="71"/>
      <c r="N1232" s="72">
        <v>4652.02490234375</v>
      </c>
      <c r="O1232" s="72">
        <v>9080.177734375</v>
      </c>
      <c r="P1232" s="73"/>
      <c r="Q1232" s="74"/>
      <c r="R1232" s="74"/>
      <c r="S1232" s="84"/>
      <c r="T1232" s="84"/>
      <c r="U1232" s="84"/>
      <c r="V1232" s="84"/>
      <c r="W1232" s="50"/>
      <c r="X1232" s="50"/>
      <c r="Y1232" s="50"/>
      <c r="Z1232" s="50"/>
      <c r="AA1232" s="49"/>
      <c r="AB1232" s="69">
        <v>1232</v>
      </c>
      <c r="AC123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32" s="70"/>
      <c r="AE1232" s="76">
        <v>21</v>
      </c>
      <c r="AF1232" s="76">
        <v>9</v>
      </c>
      <c r="AG1232" s="76">
        <v>621</v>
      </c>
      <c r="AH1232" s="76">
        <v>4782</v>
      </c>
      <c r="AI1232" s="76"/>
      <c r="AJ1232" s="76"/>
      <c r="AK1232" s="76"/>
      <c r="AL1232" s="76"/>
      <c r="AM1232" s="76"/>
      <c r="AN1232" s="78">
        <v>43741.979247685187</v>
      </c>
      <c r="AO1232" s="76" t="s">
        <v>14075</v>
      </c>
      <c r="AP1232" s="82" t="s">
        <v>15305</v>
      </c>
      <c r="AQ1232" s="76" t="s">
        <v>66</v>
      </c>
      <c r="AR1232" s="2"/>
      <c r="AS1232" s="3"/>
      <c r="AT1232" s="3"/>
      <c r="AU1232" s="3"/>
      <c r="AV1232" s="3"/>
    </row>
    <row r="1233" spans="1:48" ht="41.45" customHeight="1" x14ac:dyDescent="0.25">
      <c r="A1233" s="62" t="s">
        <v>2021</v>
      </c>
      <c r="C1233" s="63"/>
      <c r="D1233" s="63"/>
      <c r="E1233" s="64"/>
      <c r="F1233" s="66"/>
      <c r="G1233" s="100" t="s">
        <v>13237</v>
      </c>
      <c r="H1233" s="63"/>
      <c r="I1233" s="67"/>
      <c r="J1233" s="68"/>
      <c r="K1233" s="68"/>
      <c r="L1233" s="67" t="s">
        <v>17396</v>
      </c>
      <c r="M1233" s="71"/>
      <c r="N1233" s="72">
        <v>4054.418212890625</v>
      </c>
      <c r="O1233" s="72">
        <v>5975.59814453125</v>
      </c>
      <c r="P1233" s="73"/>
      <c r="Q1233" s="74"/>
      <c r="R1233" s="74"/>
      <c r="S1233" s="84"/>
      <c r="T1233" s="84"/>
      <c r="U1233" s="84"/>
      <c r="V1233" s="84"/>
      <c r="W1233" s="50"/>
      <c r="X1233" s="50"/>
      <c r="Y1233" s="50"/>
      <c r="Z1233" s="50"/>
      <c r="AA1233" s="49"/>
      <c r="AB1233" s="69">
        <v>1233</v>
      </c>
      <c r="AC123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33" s="70"/>
      <c r="AE1233" s="76">
        <v>0</v>
      </c>
      <c r="AF1233" s="76">
        <v>41741</v>
      </c>
      <c r="AG1233" s="76">
        <v>618</v>
      </c>
      <c r="AH1233" s="76">
        <v>7</v>
      </c>
      <c r="AI1233" s="76"/>
      <c r="AJ1233" s="76"/>
      <c r="AK1233" s="76"/>
      <c r="AL1233" s="76"/>
      <c r="AM1233" s="76"/>
      <c r="AN1233" s="78">
        <v>44179.368657407409</v>
      </c>
      <c r="AO1233" s="76" t="s">
        <v>14075</v>
      </c>
      <c r="AP1233" s="82" t="s">
        <v>15306</v>
      </c>
      <c r="AQ1233" s="76" t="s">
        <v>65</v>
      </c>
      <c r="AR1233" s="2"/>
      <c r="AS1233" s="3"/>
      <c r="AT1233" s="3"/>
      <c r="AU1233" s="3"/>
      <c r="AV1233" s="3"/>
    </row>
    <row r="1234" spans="1:48" ht="41.45" customHeight="1" x14ac:dyDescent="0.25">
      <c r="A1234" s="62" t="s">
        <v>1041</v>
      </c>
      <c r="C1234" s="63"/>
      <c r="D1234" s="63"/>
      <c r="E1234" s="64"/>
      <c r="F1234" s="66"/>
      <c r="G1234" s="100" t="s">
        <v>13238</v>
      </c>
      <c r="H1234" s="63"/>
      <c r="I1234" s="67"/>
      <c r="J1234" s="68"/>
      <c r="K1234" s="68"/>
      <c r="L1234" s="67" t="s">
        <v>17397</v>
      </c>
      <c r="M1234" s="71"/>
      <c r="N1234" s="72">
        <v>3025.672119140625</v>
      </c>
      <c r="O1234" s="72">
        <v>9771.873046875</v>
      </c>
      <c r="P1234" s="73"/>
      <c r="Q1234" s="74"/>
      <c r="R1234" s="74"/>
      <c r="S1234" s="84"/>
      <c r="T1234" s="84"/>
      <c r="U1234" s="84"/>
      <c r="V1234" s="84"/>
      <c r="W1234" s="50"/>
      <c r="X1234" s="50"/>
      <c r="Y1234" s="50"/>
      <c r="Z1234" s="50"/>
      <c r="AA1234" s="49"/>
      <c r="AB1234" s="69">
        <v>1234</v>
      </c>
      <c r="AC123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34" s="70"/>
      <c r="AE1234" s="76">
        <v>299</v>
      </c>
      <c r="AF1234" s="76">
        <v>181</v>
      </c>
      <c r="AG1234" s="76">
        <v>9113</v>
      </c>
      <c r="AH1234" s="76">
        <v>38671</v>
      </c>
      <c r="AI1234" s="76"/>
      <c r="AJ1234" s="76" t="s">
        <v>9596</v>
      </c>
      <c r="AK1234" s="76" t="s">
        <v>10951</v>
      </c>
      <c r="AL1234" s="76"/>
      <c r="AM1234" s="76"/>
      <c r="AN1234" s="78">
        <v>42790.713113425925</v>
      </c>
      <c r="AO1234" s="76" t="s">
        <v>14075</v>
      </c>
      <c r="AP1234" s="82" t="s">
        <v>15307</v>
      </c>
      <c r="AQ1234" s="76" t="s">
        <v>66</v>
      </c>
      <c r="AR1234" s="2"/>
      <c r="AS1234" s="3"/>
      <c r="AT1234" s="3"/>
      <c r="AU1234" s="3"/>
      <c r="AV1234" s="3"/>
    </row>
    <row r="1235" spans="1:48" ht="41.45" customHeight="1" x14ac:dyDescent="0.25">
      <c r="A1235" s="62" t="s">
        <v>1042</v>
      </c>
      <c r="C1235" s="63"/>
      <c r="D1235" s="63"/>
      <c r="E1235" s="64"/>
      <c r="F1235" s="66"/>
      <c r="G1235" s="100" t="s">
        <v>13239</v>
      </c>
      <c r="H1235" s="63"/>
      <c r="I1235" s="67"/>
      <c r="J1235" s="68"/>
      <c r="K1235" s="68"/>
      <c r="L1235" s="67" t="s">
        <v>17398</v>
      </c>
      <c r="M1235" s="71"/>
      <c r="N1235" s="72">
        <v>923.14813232421875</v>
      </c>
      <c r="O1235" s="72">
        <v>4258.626953125</v>
      </c>
      <c r="P1235" s="73"/>
      <c r="Q1235" s="74"/>
      <c r="R1235" s="74"/>
      <c r="S1235" s="84"/>
      <c r="T1235" s="84"/>
      <c r="U1235" s="84"/>
      <c r="V1235" s="84"/>
      <c r="W1235" s="50"/>
      <c r="X1235" s="50"/>
      <c r="Y1235" s="50"/>
      <c r="Z1235" s="50"/>
      <c r="AA1235" s="49"/>
      <c r="AB1235" s="69">
        <v>1235</v>
      </c>
      <c r="AC123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35" s="70"/>
      <c r="AE1235" s="76">
        <v>3422</v>
      </c>
      <c r="AF1235" s="76">
        <v>101</v>
      </c>
      <c r="AG1235" s="76">
        <v>24753</v>
      </c>
      <c r="AH1235" s="76">
        <v>9916</v>
      </c>
      <c r="AI1235" s="76"/>
      <c r="AJ1235" s="76" t="s">
        <v>9597</v>
      </c>
      <c r="AK1235" s="76"/>
      <c r="AL1235" s="76"/>
      <c r="AM1235" s="76"/>
      <c r="AN1235" s="78">
        <v>44392.568240740744</v>
      </c>
      <c r="AO1235" s="76" t="s">
        <v>14075</v>
      </c>
      <c r="AP1235" s="82" t="s">
        <v>15308</v>
      </c>
      <c r="AQ1235" s="76" t="s">
        <v>66</v>
      </c>
      <c r="AR1235" s="2"/>
      <c r="AS1235" s="3"/>
      <c r="AT1235" s="3"/>
      <c r="AU1235" s="3"/>
      <c r="AV1235" s="3"/>
    </row>
    <row r="1236" spans="1:48" ht="41.45" customHeight="1" x14ac:dyDescent="0.25">
      <c r="A1236" s="62" t="s">
        <v>1043</v>
      </c>
      <c r="C1236" s="63"/>
      <c r="D1236" s="63"/>
      <c r="E1236" s="64"/>
      <c r="F1236" s="66"/>
      <c r="G1236" s="100" t="s">
        <v>13240</v>
      </c>
      <c r="H1236" s="63"/>
      <c r="I1236" s="67"/>
      <c r="J1236" s="68"/>
      <c r="K1236" s="68"/>
      <c r="L1236" s="67" t="s">
        <v>17399</v>
      </c>
      <c r="M1236" s="71"/>
      <c r="N1236" s="72">
        <v>4024.618408203125</v>
      </c>
      <c r="O1236" s="72">
        <v>1274.6285400390625</v>
      </c>
      <c r="P1236" s="73"/>
      <c r="Q1236" s="74"/>
      <c r="R1236" s="74"/>
      <c r="S1236" s="84"/>
      <c r="T1236" s="84"/>
      <c r="U1236" s="84"/>
      <c r="V1236" s="84"/>
      <c r="W1236" s="50"/>
      <c r="X1236" s="50"/>
      <c r="Y1236" s="50"/>
      <c r="Z1236" s="50"/>
      <c r="AA1236" s="49"/>
      <c r="AB1236" s="69">
        <v>1236</v>
      </c>
      <c r="AC123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36" s="70"/>
      <c r="AE1236" s="76">
        <v>4977</v>
      </c>
      <c r="AF1236" s="76">
        <v>119</v>
      </c>
      <c r="AG1236" s="76">
        <v>28490</v>
      </c>
      <c r="AH1236" s="76">
        <v>6279</v>
      </c>
      <c r="AI1236" s="76"/>
      <c r="AJ1236" s="76" t="s">
        <v>9598</v>
      </c>
      <c r="AK1236" s="76" t="s">
        <v>10952</v>
      </c>
      <c r="AL1236" s="76"/>
      <c r="AM1236" s="76"/>
      <c r="AN1236" s="78">
        <v>43484.397060185183</v>
      </c>
      <c r="AO1236" s="76" t="s">
        <v>14075</v>
      </c>
      <c r="AP1236" s="82" t="s">
        <v>15309</v>
      </c>
      <c r="AQ1236" s="76" t="s">
        <v>66</v>
      </c>
      <c r="AR1236" s="2"/>
      <c r="AS1236" s="3"/>
      <c r="AT1236" s="3"/>
      <c r="AU1236" s="3"/>
      <c r="AV1236" s="3"/>
    </row>
    <row r="1237" spans="1:48" ht="41.45" customHeight="1" x14ac:dyDescent="0.25">
      <c r="A1237" s="62" t="s">
        <v>1044</v>
      </c>
      <c r="C1237" s="63"/>
      <c r="D1237" s="63"/>
      <c r="E1237" s="64"/>
      <c r="F1237" s="66"/>
      <c r="G1237" s="100" t="s">
        <v>13241</v>
      </c>
      <c r="H1237" s="63"/>
      <c r="I1237" s="67"/>
      <c r="J1237" s="68"/>
      <c r="K1237" s="68"/>
      <c r="L1237" s="67" t="s">
        <v>17400</v>
      </c>
      <c r="M1237" s="71"/>
      <c r="N1237" s="72">
        <v>9139.1728515625</v>
      </c>
      <c r="O1237" s="72">
        <v>4884.1396484375</v>
      </c>
      <c r="P1237" s="73"/>
      <c r="Q1237" s="74"/>
      <c r="R1237" s="74"/>
      <c r="S1237" s="84"/>
      <c r="T1237" s="84"/>
      <c r="U1237" s="84"/>
      <c r="V1237" s="84"/>
      <c r="W1237" s="50"/>
      <c r="X1237" s="50"/>
      <c r="Y1237" s="50"/>
      <c r="Z1237" s="50"/>
      <c r="AA1237" s="49"/>
      <c r="AB1237" s="69">
        <v>1237</v>
      </c>
      <c r="AC123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37" s="70"/>
      <c r="AE1237" s="76">
        <v>147</v>
      </c>
      <c r="AF1237" s="76">
        <v>37</v>
      </c>
      <c r="AG1237" s="76">
        <v>1569</v>
      </c>
      <c r="AH1237" s="76">
        <v>5407</v>
      </c>
      <c r="AI1237" s="76"/>
      <c r="AJ1237" s="76" t="s">
        <v>9599</v>
      </c>
      <c r="AK1237" s="76"/>
      <c r="AL1237" s="76"/>
      <c r="AM1237" s="76"/>
      <c r="AN1237" s="78">
        <v>43589.583587962959</v>
      </c>
      <c r="AO1237" s="76" t="s">
        <v>14075</v>
      </c>
      <c r="AP1237" s="82" t="s">
        <v>15310</v>
      </c>
      <c r="AQ1237" s="76" t="s">
        <v>66</v>
      </c>
      <c r="AR1237" s="2"/>
      <c r="AS1237" s="3"/>
      <c r="AT1237" s="3"/>
      <c r="AU1237" s="3"/>
      <c r="AV1237" s="3"/>
    </row>
    <row r="1238" spans="1:48" ht="41.45" customHeight="1" x14ac:dyDescent="0.25">
      <c r="A1238" s="62" t="s">
        <v>2022</v>
      </c>
      <c r="C1238" s="63"/>
      <c r="D1238" s="63"/>
      <c r="E1238" s="64"/>
      <c r="F1238" s="66"/>
      <c r="G1238" s="100" t="s">
        <v>13242</v>
      </c>
      <c r="H1238" s="63"/>
      <c r="I1238" s="67"/>
      <c r="J1238" s="68"/>
      <c r="K1238" s="68"/>
      <c r="L1238" s="67" t="s">
        <v>17401</v>
      </c>
      <c r="M1238" s="71"/>
      <c r="N1238" s="72">
        <v>6408.4931640625</v>
      </c>
      <c r="O1238" s="72">
        <v>3377.567626953125</v>
      </c>
      <c r="P1238" s="73"/>
      <c r="Q1238" s="74"/>
      <c r="R1238" s="74"/>
      <c r="S1238" s="84"/>
      <c r="T1238" s="84"/>
      <c r="U1238" s="84"/>
      <c r="V1238" s="84"/>
      <c r="W1238" s="50"/>
      <c r="X1238" s="50"/>
      <c r="Y1238" s="50"/>
      <c r="Z1238" s="50"/>
      <c r="AA1238" s="49"/>
      <c r="AB1238" s="69">
        <v>1238</v>
      </c>
      <c r="AC123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38" s="70"/>
      <c r="AE1238" s="76">
        <v>292</v>
      </c>
      <c r="AF1238" s="76">
        <v>11478</v>
      </c>
      <c r="AG1238" s="76">
        <v>4911</v>
      </c>
      <c r="AH1238" s="76">
        <v>2183</v>
      </c>
      <c r="AI1238" s="76"/>
      <c r="AJ1238" s="76" t="s">
        <v>9600</v>
      </c>
      <c r="AK1238" s="76"/>
      <c r="AL1238" s="76"/>
      <c r="AM1238" s="76"/>
      <c r="AN1238" s="78">
        <v>41492.670995370368</v>
      </c>
      <c r="AO1238" s="76" t="s">
        <v>14075</v>
      </c>
      <c r="AP1238" s="82" t="s">
        <v>15311</v>
      </c>
      <c r="AQ1238" s="76" t="s">
        <v>65</v>
      </c>
      <c r="AR1238" s="2"/>
      <c r="AS1238" s="3"/>
      <c r="AT1238" s="3"/>
      <c r="AU1238" s="3"/>
      <c r="AV1238" s="3"/>
    </row>
    <row r="1239" spans="1:48" ht="41.45" customHeight="1" x14ac:dyDescent="0.25">
      <c r="A1239" s="62" t="s">
        <v>1045</v>
      </c>
      <c r="C1239" s="63"/>
      <c r="D1239" s="63"/>
      <c r="E1239" s="64"/>
      <c r="F1239" s="66"/>
      <c r="G1239" s="100" t="s">
        <v>13243</v>
      </c>
      <c r="H1239" s="63"/>
      <c r="I1239" s="67"/>
      <c r="J1239" s="68"/>
      <c r="K1239" s="68"/>
      <c r="L1239" s="67" t="s">
        <v>17402</v>
      </c>
      <c r="M1239" s="71"/>
      <c r="N1239" s="72">
        <v>908.6041259765625</v>
      </c>
      <c r="O1239" s="72">
        <v>5932.49560546875</v>
      </c>
      <c r="P1239" s="73"/>
      <c r="Q1239" s="74"/>
      <c r="R1239" s="74"/>
      <c r="S1239" s="84"/>
      <c r="T1239" s="84"/>
      <c r="U1239" s="84"/>
      <c r="V1239" s="84"/>
      <c r="W1239" s="50"/>
      <c r="X1239" s="50"/>
      <c r="Y1239" s="50"/>
      <c r="Z1239" s="50"/>
      <c r="AA1239" s="49"/>
      <c r="AB1239" s="69">
        <v>1239</v>
      </c>
      <c r="AC123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39" s="70"/>
      <c r="AE1239" s="76">
        <v>2076</v>
      </c>
      <c r="AF1239" s="76">
        <v>252</v>
      </c>
      <c r="AG1239" s="76">
        <v>13140</v>
      </c>
      <c r="AH1239" s="76">
        <v>15555</v>
      </c>
      <c r="AI1239" s="76"/>
      <c r="AJ1239" s="76" t="s">
        <v>9601</v>
      </c>
      <c r="AK1239" s="76"/>
      <c r="AL1239" s="76"/>
      <c r="AM1239" s="76"/>
      <c r="AN1239" s="78">
        <v>44449.248784722222</v>
      </c>
      <c r="AO1239" s="76" t="s">
        <v>14075</v>
      </c>
      <c r="AP1239" s="82" t="s">
        <v>15312</v>
      </c>
      <c r="AQ1239" s="76" t="s">
        <v>66</v>
      </c>
      <c r="AR1239" s="2"/>
      <c r="AS1239" s="3"/>
      <c r="AT1239" s="3"/>
      <c r="AU1239" s="3"/>
      <c r="AV1239" s="3"/>
    </row>
    <row r="1240" spans="1:48" ht="41.45" customHeight="1" x14ac:dyDescent="0.25">
      <c r="A1240" s="62" t="s">
        <v>1046</v>
      </c>
      <c r="C1240" s="63"/>
      <c r="D1240" s="63"/>
      <c r="E1240" s="64"/>
      <c r="F1240" s="66"/>
      <c r="G1240" s="100" t="s">
        <v>13244</v>
      </c>
      <c r="H1240" s="63"/>
      <c r="I1240" s="67"/>
      <c r="J1240" s="68"/>
      <c r="K1240" s="68"/>
      <c r="L1240" s="67" t="s">
        <v>17403</v>
      </c>
      <c r="M1240" s="71"/>
      <c r="N1240" s="72">
        <v>5764.58154296875</v>
      </c>
      <c r="O1240" s="72">
        <v>1315.763671875</v>
      </c>
      <c r="P1240" s="73"/>
      <c r="Q1240" s="74"/>
      <c r="R1240" s="74"/>
      <c r="S1240" s="84"/>
      <c r="T1240" s="84"/>
      <c r="U1240" s="84"/>
      <c r="V1240" s="84"/>
      <c r="W1240" s="50"/>
      <c r="X1240" s="50"/>
      <c r="Y1240" s="50"/>
      <c r="Z1240" s="50"/>
      <c r="AA1240" s="49"/>
      <c r="AB1240" s="69">
        <v>1240</v>
      </c>
      <c r="AC124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40" s="70"/>
      <c r="AE1240" s="76">
        <v>2119</v>
      </c>
      <c r="AF1240" s="76">
        <v>63</v>
      </c>
      <c r="AG1240" s="76">
        <v>33988</v>
      </c>
      <c r="AH1240" s="76">
        <v>9751</v>
      </c>
      <c r="AI1240" s="76"/>
      <c r="AJ1240" s="76" t="s">
        <v>9602</v>
      </c>
      <c r="AK1240" s="76"/>
      <c r="AL1240" s="76"/>
      <c r="AM1240" s="76"/>
      <c r="AN1240" s="78">
        <v>44456.097824074073</v>
      </c>
      <c r="AO1240" s="76" t="s">
        <v>14075</v>
      </c>
      <c r="AP1240" s="82" t="s">
        <v>15313</v>
      </c>
      <c r="AQ1240" s="76" t="s">
        <v>66</v>
      </c>
      <c r="AR1240" s="2"/>
      <c r="AS1240" s="3"/>
      <c r="AT1240" s="3"/>
      <c r="AU1240" s="3"/>
      <c r="AV1240" s="3"/>
    </row>
    <row r="1241" spans="1:48" ht="41.45" customHeight="1" x14ac:dyDescent="0.25">
      <c r="A1241" s="62" t="s">
        <v>1047</v>
      </c>
      <c r="C1241" s="63"/>
      <c r="D1241" s="63"/>
      <c r="E1241" s="64"/>
      <c r="F1241" s="66"/>
      <c r="G1241" s="100" t="s">
        <v>13245</v>
      </c>
      <c r="H1241" s="63"/>
      <c r="I1241" s="67"/>
      <c r="J1241" s="68"/>
      <c r="K1241" s="68"/>
      <c r="L1241" s="67" t="s">
        <v>17404</v>
      </c>
      <c r="M1241" s="71"/>
      <c r="N1241" s="72">
        <v>3589.83984375</v>
      </c>
      <c r="O1241" s="72">
        <v>5566.640625</v>
      </c>
      <c r="P1241" s="73"/>
      <c r="Q1241" s="74"/>
      <c r="R1241" s="74"/>
      <c r="S1241" s="84"/>
      <c r="T1241" s="84"/>
      <c r="U1241" s="84"/>
      <c r="V1241" s="84"/>
      <c r="W1241" s="50"/>
      <c r="X1241" s="50"/>
      <c r="Y1241" s="50"/>
      <c r="Z1241" s="50"/>
      <c r="AA1241" s="49"/>
      <c r="AB1241" s="69">
        <v>1241</v>
      </c>
      <c r="AC124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41" s="70"/>
      <c r="AE1241" s="76">
        <v>368</v>
      </c>
      <c r="AF1241" s="76">
        <v>444</v>
      </c>
      <c r="AG1241" s="76">
        <v>20224</v>
      </c>
      <c r="AH1241" s="76">
        <v>11011</v>
      </c>
      <c r="AI1241" s="76"/>
      <c r="AJ1241" s="76" t="s">
        <v>9603</v>
      </c>
      <c r="AK1241" s="76"/>
      <c r="AL1241" s="76"/>
      <c r="AM1241" s="76"/>
      <c r="AN1241" s="78">
        <v>44456.245775462965</v>
      </c>
      <c r="AO1241" s="76" t="s">
        <v>14075</v>
      </c>
      <c r="AP1241" s="82" t="s">
        <v>15314</v>
      </c>
      <c r="AQ1241" s="76" t="s">
        <v>66</v>
      </c>
      <c r="AR1241" s="2"/>
      <c r="AS1241" s="3"/>
      <c r="AT1241" s="3"/>
      <c r="AU1241" s="3"/>
      <c r="AV1241" s="3"/>
    </row>
    <row r="1242" spans="1:48" ht="41.45" customHeight="1" x14ac:dyDescent="0.25">
      <c r="A1242" s="62" t="s">
        <v>1048</v>
      </c>
      <c r="C1242" s="63"/>
      <c r="D1242" s="63"/>
      <c r="E1242" s="64"/>
      <c r="F1242" s="66"/>
      <c r="G1242" s="100" t="s">
        <v>13246</v>
      </c>
      <c r="H1242" s="63"/>
      <c r="I1242" s="67"/>
      <c r="J1242" s="68"/>
      <c r="K1242" s="68"/>
      <c r="L1242" s="67" t="s">
        <v>17405</v>
      </c>
      <c r="M1242" s="71"/>
      <c r="N1242" s="72">
        <v>5146.65283203125</v>
      </c>
      <c r="O1242" s="72">
        <v>1230.3167724609375</v>
      </c>
      <c r="P1242" s="73"/>
      <c r="Q1242" s="74"/>
      <c r="R1242" s="74"/>
      <c r="S1242" s="84"/>
      <c r="T1242" s="84"/>
      <c r="U1242" s="84"/>
      <c r="V1242" s="84"/>
      <c r="W1242" s="50"/>
      <c r="X1242" s="50"/>
      <c r="Y1242" s="50"/>
      <c r="Z1242" s="50"/>
      <c r="AA1242" s="49"/>
      <c r="AB1242" s="69">
        <v>1242</v>
      </c>
      <c r="AC124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42" s="70"/>
      <c r="AE1242" s="76">
        <v>359</v>
      </c>
      <c r="AF1242" s="76">
        <v>2016</v>
      </c>
      <c r="AG1242" s="76">
        <v>40483</v>
      </c>
      <c r="AH1242" s="76">
        <v>22079</v>
      </c>
      <c r="AI1242" s="76"/>
      <c r="AJ1242" s="76" t="s">
        <v>9604</v>
      </c>
      <c r="AK1242" s="76"/>
      <c r="AL1242" s="82" t="s">
        <v>11742</v>
      </c>
      <c r="AM1242" s="76"/>
      <c r="AN1242" s="78">
        <v>43071.495578703703</v>
      </c>
      <c r="AO1242" s="76" t="s">
        <v>14075</v>
      </c>
      <c r="AP1242" s="82" t="s">
        <v>15315</v>
      </c>
      <c r="AQ1242" s="76" t="s">
        <v>66</v>
      </c>
      <c r="AR1242" s="2"/>
      <c r="AS1242" s="3"/>
      <c r="AT1242" s="3"/>
      <c r="AU1242" s="3"/>
      <c r="AV1242" s="3"/>
    </row>
    <row r="1243" spans="1:48" ht="41.45" customHeight="1" x14ac:dyDescent="0.25">
      <c r="A1243" s="62" t="s">
        <v>2023</v>
      </c>
      <c r="C1243" s="63"/>
      <c r="D1243" s="63"/>
      <c r="E1243" s="64"/>
      <c r="F1243" s="66"/>
      <c r="G1243" s="100" t="s">
        <v>13247</v>
      </c>
      <c r="H1243" s="63"/>
      <c r="I1243" s="67"/>
      <c r="J1243" s="68"/>
      <c r="K1243" s="68"/>
      <c r="L1243" s="67" t="s">
        <v>17406</v>
      </c>
      <c r="M1243" s="71"/>
      <c r="N1243" s="72">
        <v>4427.89208984375</v>
      </c>
      <c r="O1243" s="72">
        <v>959.9471435546875</v>
      </c>
      <c r="P1243" s="73"/>
      <c r="Q1243" s="74"/>
      <c r="R1243" s="74"/>
      <c r="S1243" s="84"/>
      <c r="T1243" s="84"/>
      <c r="U1243" s="84"/>
      <c r="V1243" s="84"/>
      <c r="W1243" s="50"/>
      <c r="X1243" s="50"/>
      <c r="Y1243" s="50"/>
      <c r="Z1243" s="50"/>
      <c r="AA1243" s="49"/>
      <c r="AB1243" s="69">
        <v>1243</v>
      </c>
      <c r="AC124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43" s="70"/>
      <c r="AE1243" s="76">
        <v>554</v>
      </c>
      <c r="AF1243" s="76">
        <v>3795</v>
      </c>
      <c r="AG1243" s="76">
        <v>183829</v>
      </c>
      <c r="AH1243" s="76">
        <v>1599</v>
      </c>
      <c r="AI1243" s="76"/>
      <c r="AJ1243" s="76" t="s">
        <v>9605</v>
      </c>
      <c r="AK1243" s="76" t="s">
        <v>10953</v>
      </c>
      <c r="AL1243" s="82" t="s">
        <v>11743</v>
      </c>
      <c r="AM1243" s="76"/>
      <c r="AN1243" s="78">
        <v>41049.904016203705</v>
      </c>
      <c r="AO1243" s="76" t="s">
        <v>14075</v>
      </c>
      <c r="AP1243" s="82" t="s">
        <v>15316</v>
      </c>
      <c r="AQ1243" s="76" t="s">
        <v>65</v>
      </c>
      <c r="AR1243" s="2"/>
      <c r="AS1243" s="3"/>
      <c r="AT1243" s="3"/>
      <c r="AU1243" s="3"/>
      <c r="AV1243" s="3"/>
    </row>
    <row r="1244" spans="1:48" ht="41.45" customHeight="1" x14ac:dyDescent="0.25">
      <c r="A1244" s="62" t="s">
        <v>1049</v>
      </c>
      <c r="C1244" s="63"/>
      <c r="D1244" s="63"/>
      <c r="E1244" s="64"/>
      <c r="F1244" s="66"/>
      <c r="G1244" s="100" t="s">
        <v>13248</v>
      </c>
      <c r="H1244" s="63"/>
      <c r="I1244" s="67"/>
      <c r="J1244" s="68"/>
      <c r="K1244" s="68"/>
      <c r="L1244" s="67" t="s">
        <v>17407</v>
      </c>
      <c r="M1244" s="71"/>
      <c r="N1244" s="72">
        <v>3229.416015625</v>
      </c>
      <c r="O1244" s="72">
        <v>8814.111328125</v>
      </c>
      <c r="P1244" s="73"/>
      <c r="Q1244" s="74"/>
      <c r="R1244" s="74"/>
      <c r="S1244" s="84"/>
      <c r="T1244" s="84"/>
      <c r="U1244" s="84"/>
      <c r="V1244" s="84"/>
      <c r="W1244" s="50"/>
      <c r="X1244" s="50"/>
      <c r="Y1244" s="50"/>
      <c r="Z1244" s="50"/>
      <c r="AA1244" s="49"/>
      <c r="AB1244" s="69">
        <v>1244</v>
      </c>
      <c r="AC124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44" s="70"/>
      <c r="AE1244" s="76">
        <v>43</v>
      </c>
      <c r="AF1244" s="76">
        <v>6</v>
      </c>
      <c r="AG1244" s="76">
        <v>198</v>
      </c>
      <c r="AH1244" s="76">
        <v>1342</v>
      </c>
      <c r="AI1244" s="76"/>
      <c r="AJ1244" s="76" t="s">
        <v>9606</v>
      </c>
      <c r="AK1244" s="76"/>
      <c r="AL1244" s="76"/>
      <c r="AM1244" s="76"/>
      <c r="AN1244" s="78">
        <v>44500.677060185182</v>
      </c>
      <c r="AO1244" s="76" t="s">
        <v>14075</v>
      </c>
      <c r="AP1244" s="82" t="s">
        <v>15317</v>
      </c>
      <c r="AQ1244" s="76" t="s">
        <v>66</v>
      </c>
      <c r="AR1244" s="2"/>
      <c r="AS1244" s="3"/>
      <c r="AT1244" s="3"/>
      <c r="AU1244" s="3"/>
      <c r="AV1244" s="3"/>
    </row>
    <row r="1245" spans="1:48" ht="41.45" customHeight="1" x14ac:dyDescent="0.25">
      <c r="A1245" s="62" t="s">
        <v>1050</v>
      </c>
      <c r="C1245" s="63"/>
      <c r="D1245" s="63"/>
      <c r="E1245" s="64"/>
      <c r="F1245" s="66"/>
      <c r="G1245" s="100" t="s">
        <v>13249</v>
      </c>
      <c r="H1245" s="63"/>
      <c r="I1245" s="67"/>
      <c r="J1245" s="68"/>
      <c r="K1245" s="68"/>
      <c r="L1245" s="67" t="s">
        <v>17408</v>
      </c>
      <c r="M1245" s="71"/>
      <c r="N1245" s="72">
        <v>7031.31201171875</v>
      </c>
      <c r="O1245" s="72">
        <v>8985.5009765625</v>
      </c>
      <c r="P1245" s="73"/>
      <c r="Q1245" s="74"/>
      <c r="R1245" s="74"/>
      <c r="S1245" s="84"/>
      <c r="T1245" s="84"/>
      <c r="U1245" s="84"/>
      <c r="V1245" s="84"/>
      <c r="W1245" s="50"/>
      <c r="X1245" s="50"/>
      <c r="Y1245" s="50"/>
      <c r="Z1245" s="50"/>
      <c r="AA1245" s="49"/>
      <c r="AB1245" s="69">
        <v>1245</v>
      </c>
      <c r="AC124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45" s="70"/>
      <c r="AE1245" s="76">
        <v>58</v>
      </c>
      <c r="AF1245" s="76">
        <v>2</v>
      </c>
      <c r="AG1245" s="76">
        <v>16</v>
      </c>
      <c r="AH1245" s="76">
        <v>17</v>
      </c>
      <c r="AI1245" s="76"/>
      <c r="AJ1245" s="76" t="s">
        <v>9607</v>
      </c>
      <c r="AK1245" s="76"/>
      <c r="AL1245" s="76"/>
      <c r="AM1245" s="76"/>
      <c r="AN1245" s="78">
        <v>44512.192777777775</v>
      </c>
      <c r="AO1245" s="76" t="s">
        <v>14075</v>
      </c>
      <c r="AP1245" s="82" t="s">
        <v>15318</v>
      </c>
      <c r="AQ1245" s="76" t="s">
        <v>66</v>
      </c>
      <c r="AR1245" s="2"/>
      <c r="AS1245" s="3"/>
      <c r="AT1245" s="3"/>
      <c r="AU1245" s="3"/>
      <c r="AV1245" s="3"/>
    </row>
    <row r="1246" spans="1:48" ht="41.45" customHeight="1" x14ac:dyDescent="0.25">
      <c r="A1246" s="62" t="s">
        <v>1051</v>
      </c>
      <c r="C1246" s="63"/>
      <c r="D1246" s="63"/>
      <c r="E1246" s="64"/>
      <c r="F1246" s="66"/>
      <c r="G1246" s="100" t="s">
        <v>13250</v>
      </c>
      <c r="H1246" s="63"/>
      <c r="I1246" s="67"/>
      <c r="J1246" s="68"/>
      <c r="K1246" s="68"/>
      <c r="L1246" s="67" t="s">
        <v>17409</v>
      </c>
      <c r="M1246" s="71"/>
      <c r="N1246" s="72">
        <v>4144.0595703125</v>
      </c>
      <c r="O1246" s="72">
        <v>5929.69287109375</v>
      </c>
      <c r="P1246" s="73"/>
      <c r="Q1246" s="74"/>
      <c r="R1246" s="74"/>
      <c r="S1246" s="84"/>
      <c r="T1246" s="84"/>
      <c r="U1246" s="84"/>
      <c r="V1246" s="84"/>
      <c r="W1246" s="50"/>
      <c r="X1246" s="50"/>
      <c r="Y1246" s="50"/>
      <c r="Z1246" s="50"/>
      <c r="AA1246" s="49"/>
      <c r="AB1246" s="69">
        <v>1246</v>
      </c>
      <c r="AC124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46" s="70"/>
      <c r="AE1246" s="76">
        <v>592</v>
      </c>
      <c r="AF1246" s="76">
        <v>761</v>
      </c>
      <c r="AG1246" s="76">
        <v>28273</v>
      </c>
      <c r="AH1246" s="76">
        <v>18811</v>
      </c>
      <c r="AI1246" s="76"/>
      <c r="AJ1246" s="76" t="s">
        <v>9608</v>
      </c>
      <c r="AK1246" s="76"/>
      <c r="AL1246" s="76"/>
      <c r="AM1246" s="76"/>
      <c r="AN1246" s="78">
        <v>44395.585266203707</v>
      </c>
      <c r="AO1246" s="76" t="s">
        <v>14075</v>
      </c>
      <c r="AP1246" s="82" t="s">
        <v>15319</v>
      </c>
      <c r="AQ1246" s="76" t="s">
        <v>66</v>
      </c>
      <c r="AR1246" s="2"/>
      <c r="AS1246" s="3"/>
      <c r="AT1246" s="3"/>
      <c r="AU1246" s="3"/>
      <c r="AV1246" s="3"/>
    </row>
    <row r="1247" spans="1:48" ht="41.45" customHeight="1" x14ac:dyDescent="0.25">
      <c r="A1247" s="62" t="s">
        <v>1052</v>
      </c>
      <c r="C1247" s="63"/>
      <c r="D1247" s="63"/>
      <c r="E1247" s="64"/>
      <c r="F1247" s="66"/>
      <c r="G1247" s="100" t="s">
        <v>13251</v>
      </c>
      <c r="H1247" s="63"/>
      <c r="I1247" s="67"/>
      <c r="J1247" s="68"/>
      <c r="K1247" s="68"/>
      <c r="L1247" s="67" t="s">
        <v>17410</v>
      </c>
      <c r="M1247" s="71"/>
      <c r="N1247" s="72">
        <v>4970.76123046875</v>
      </c>
      <c r="O1247" s="72">
        <v>783.2406005859375</v>
      </c>
      <c r="P1247" s="73"/>
      <c r="Q1247" s="74"/>
      <c r="R1247" s="74"/>
      <c r="S1247" s="84"/>
      <c r="T1247" s="84"/>
      <c r="U1247" s="84"/>
      <c r="V1247" s="84"/>
      <c r="W1247" s="50"/>
      <c r="X1247" s="50"/>
      <c r="Y1247" s="50"/>
      <c r="Z1247" s="50"/>
      <c r="AA1247" s="49"/>
      <c r="AB1247" s="69">
        <v>1247</v>
      </c>
      <c r="AC124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47" s="70"/>
      <c r="AE1247" s="76">
        <v>1210</v>
      </c>
      <c r="AF1247" s="76">
        <v>702</v>
      </c>
      <c r="AG1247" s="76">
        <v>38639</v>
      </c>
      <c r="AH1247" s="76">
        <v>12494</v>
      </c>
      <c r="AI1247" s="76"/>
      <c r="AJ1247" s="76" t="s">
        <v>9609</v>
      </c>
      <c r="AK1247" s="76" t="s">
        <v>10954</v>
      </c>
      <c r="AL1247" s="82" t="s">
        <v>11744</v>
      </c>
      <c r="AM1247" s="76"/>
      <c r="AN1247" s="78">
        <v>41484.310358796298</v>
      </c>
      <c r="AO1247" s="76" t="s">
        <v>14075</v>
      </c>
      <c r="AP1247" s="82" t="s">
        <v>15320</v>
      </c>
      <c r="AQ1247" s="76" t="s">
        <v>66</v>
      </c>
      <c r="AR1247" s="2"/>
      <c r="AS1247" s="3"/>
      <c r="AT1247" s="3"/>
      <c r="AU1247" s="3"/>
      <c r="AV1247" s="3"/>
    </row>
    <row r="1248" spans="1:48" ht="41.45" customHeight="1" x14ac:dyDescent="0.25">
      <c r="A1248" s="62" t="s">
        <v>1053</v>
      </c>
      <c r="C1248" s="63"/>
      <c r="D1248" s="63"/>
      <c r="E1248" s="64"/>
      <c r="F1248" s="66"/>
      <c r="G1248" s="100" t="s">
        <v>13252</v>
      </c>
      <c r="H1248" s="63"/>
      <c r="I1248" s="67"/>
      <c r="J1248" s="68"/>
      <c r="K1248" s="68"/>
      <c r="L1248" s="67" t="s">
        <v>17411</v>
      </c>
      <c r="M1248" s="71"/>
      <c r="N1248" s="72">
        <v>3389.7119140625</v>
      </c>
      <c r="O1248" s="72">
        <v>7392.7294921875</v>
      </c>
      <c r="P1248" s="73"/>
      <c r="Q1248" s="74"/>
      <c r="R1248" s="74"/>
      <c r="S1248" s="84"/>
      <c r="T1248" s="84"/>
      <c r="U1248" s="84"/>
      <c r="V1248" s="84"/>
      <c r="W1248" s="50"/>
      <c r="X1248" s="50"/>
      <c r="Y1248" s="50"/>
      <c r="Z1248" s="50"/>
      <c r="AA1248" s="49"/>
      <c r="AB1248" s="69">
        <v>1248</v>
      </c>
      <c r="AC124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48" s="70"/>
      <c r="AE1248" s="76">
        <v>193</v>
      </c>
      <c r="AF1248" s="76">
        <v>85</v>
      </c>
      <c r="AG1248" s="76">
        <v>295</v>
      </c>
      <c r="AH1248" s="76">
        <v>679</v>
      </c>
      <c r="AI1248" s="76"/>
      <c r="AJ1248" s="76" t="s">
        <v>9610</v>
      </c>
      <c r="AK1248" s="76"/>
      <c r="AL1248" s="76"/>
      <c r="AM1248" s="76"/>
      <c r="AN1248" s="78">
        <v>44361.059131944443</v>
      </c>
      <c r="AO1248" s="76" t="s">
        <v>14075</v>
      </c>
      <c r="AP1248" s="82" t="s">
        <v>15321</v>
      </c>
      <c r="AQ1248" s="76" t="s">
        <v>66</v>
      </c>
      <c r="AR1248" s="2"/>
      <c r="AS1248" s="3"/>
      <c r="AT1248" s="3"/>
      <c r="AU1248" s="3"/>
      <c r="AV1248" s="3"/>
    </row>
    <row r="1249" spans="1:48" ht="41.45" customHeight="1" x14ac:dyDescent="0.25">
      <c r="A1249" s="62" t="s">
        <v>1548</v>
      </c>
      <c r="C1249" s="63"/>
      <c r="D1249" s="63"/>
      <c r="E1249" s="64"/>
      <c r="F1249" s="66"/>
      <c r="G1249" s="100" t="s">
        <v>13253</v>
      </c>
      <c r="H1249" s="63"/>
      <c r="I1249" s="67"/>
      <c r="J1249" s="68"/>
      <c r="K1249" s="68"/>
      <c r="L1249" s="67" t="s">
        <v>17412</v>
      </c>
      <c r="M1249" s="71"/>
      <c r="N1249" s="72">
        <v>5967.16015625</v>
      </c>
      <c r="O1249" s="72">
        <v>7106.4716796875</v>
      </c>
      <c r="P1249" s="73"/>
      <c r="Q1249" s="74"/>
      <c r="R1249" s="74"/>
      <c r="S1249" s="84"/>
      <c r="T1249" s="84"/>
      <c r="U1249" s="84"/>
      <c r="V1249" s="84"/>
      <c r="W1249" s="50"/>
      <c r="X1249" s="50"/>
      <c r="Y1249" s="50"/>
      <c r="Z1249" s="50"/>
      <c r="AA1249" s="49"/>
      <c r="AB1249" s="69">
        <v>1249</v>
      </c>
      <c r="AC124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49" s="70"/>
      <c r="AE1249" s="76">
        <v>461</v>
      </c>
      <c r="AF1249" s="76">
        <v>556</v>
      </c>
      <c r="AG1249" s="76">
        <v>11726</v>
      </c>
      <c r="AH1249" s="76">
        <v>82488</v>
      </c>
      <c r="AI1249" s="76"/>
      <c r="AJ1249" s="76" t="s">
        <v>9611</v>
      </c>
      <c r="AK1249" s="76"/>
      <c r="AL1249" s="76"/>
      <c r="AM1249" s="76"/>
      <c r="AN1249" s="78">
        <v>44203.501145833332</v>
      </c>
      <c r="AO1249" s="76" t="s">
        <v>14075</v>
      </c>
      <c r="AP1249" s="82" t="s">
        <v>15322</v>
      </c>
      <c r="AQ1249" s="76" t="s">
        <v>66</v>
      </c>
      <c r="AR1249" s="2"/>
      <c r="AS1249" s="3"/>
      <c r="AT1249" s="3"/>
      <c r="AU1249" s="3"/>
      <c r="AV1249" s="3"/>
    </row>
    <row r="1250" spans="1:48" ht="41.45" customHeight="1" x14ac:dyDescent="0.25">
      <c r="A1250" s="62" t="s">
        <v>1054</v>
      </c>
      <c r="C1250" s="63"/>
      <c r="D1250" s="63"/>
      <c r="E1250" s="64"/>
      <c r="F1250" s="66"/>
      <c r="G1250" s="100" t="s">
        <v>13254</v>
      </c>
      <c r="H1250" s="63"/>
      <c r="I1250" s="67"/>
      <c r="J1250" s="68"/>
      <c r="K1250" s="68"/>
      <c r="L1250" s="67" t="s">
        <v>17413</v>
      </c>
      <c r="M1250" s="71"/>
      <c r="N1250" s="72">
        <v>4786.73193359375</v>
      </c>
      <c r="O1250" s="72">
        <v>2202.860107421875</v>
      </c>
      <c r="P1250" s="73"/>
      <c r="Q1250" s="74"/>
      <c r="R1250" s="74"/>
      <c r="S1250" s="84"/>
      <c r="T1250" s="84"/>
      <c r="U1250" s="84"/>
      <c r="V1250" s="84"/>
      <c r="W1250" s="50"/>
      <c r="X1250" s="50"/>
      <c r="Y1250" s="50"/>
      <c r="Z1250" s="50"/>
      <c r="AA1250" s="49"/>
      <c r="AB1250" s="69">
        <v>1250</v>
      </c>
      <c r="AC125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50" s="70"/>
      <c r="AE1250" s="76">
        <v>1603</v>
      </c>
      <c r="AF1250" s="76">
        <v>257</v>
      </c>
      <c r="AG1250" s="76">
        <v>100813</v>
      </c>
      <c r="AH1250" s="76">
        <v>940</v>
      </c>
      <c r="AI1250" s="76"/>
      <c r="AJ1250" s="76" t="s">
        <v>9612</v>
      </c>
      <c r="AK1250" s="76" t="s">
        <v>10434</v>
      </c>
      <c r="AL1250" s="76"/>
      <c r="AM1250" s="76"/>
      <c r="AN1250" s="78">
        <v>42694.522141203706</v>
      </c>
      <c r="AO1250" s="76" t="s">
        <v>14075</v>
      </c>
      <c r="AP1250" s="82" t="s">
        <v>15323</v>
      </c>
      <c r="AQ1250" s="76" t="s">
        <v>66</v>
      </c>
      <c r="AR1250" s="2"/>
      <c r="AS1250" s="3"/>
      <c r="AT1250" s="3"/>
      <c r="AU1250" s="3"/>
      <c r="AV1250" s="3"/>
    </row>
    <row r="1251" spans="1:48" ht="41.45" customHeight="1" x14ac:dyDescent="0.25">
      <c r="A1251" s="62" t="s">
        <v>1055</v>
      </c>
      <c r="C1251" s="63"/>
      <c r="D1251" s="63"/>
      <c r="E1251" s="64"/>
      <c r="F1251" s="66"/>
      <c r="G1251" s="100" t="s">
        <v>13255</v>
      </c>
      <c r="H1251" s="63"/>
      <c r="I1251" s="67"/>
      <c r="J1251" s="68"/>
      <c r="K1251" s="68"/>
      <c r="L1251" s="67" t="s">
        <v>17414</v>
      </c>
      <c r="M1251" s="71"/>
      <c r="N1251" s="72">
        <v>7690.56103515625</v>
      </c>
      <c r="O1251" s="72">
        <v>7949.8623046875</v>
      </c>
      <c r="P1251" s="73"/>
      <c r="Q1251" s="74"/>
      <c r="R1251" s="74"/>
      <c r="S1251" s="84"/>
      <c r="T1251" s="84"/>
      <c r="U1251" s="84"/>
      <c r="V1251" s="84"/>
      <c r="W1251" s="50"/>
      <c r="X1251" s="50"/>
      <c r="Y1251" s="50"/>
      <c r="Z1251" s="50"/>
      <c r="AA1251" s="49"/>
      <c r="AB1251" s="69">
        <v>1251</v>
      </c>
      <c r="AC125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51" s="70"/>
      <c r="AE1251" s="76">
        <v>621</v>
      </c>
      <c r="AF1251" s="76">
        <v>327</v>
      </c>
      <c r="AG1251" s="76">
        <v>5546</v>
      </c>
      <c r="AH1251" s="76">
        <v>254127</v>
      </c>
      <c r="AI1251" s="76"/>
      <c r="AJ1251" s="76"/>
      <c r="AK1251" s="76" t="s">
        <v>10955</v>
      </c>
      <c r="AL1251" s="76"/>
      <c r="AM1251" s="76"/>
      <c r="AN1251" s="78">
        <v>42292.990347222221</v>
      </c>
      <c r="AO1251" s="76" t="s">
        <v>14075</v>
      </c>
      <c r="AP1251" s="82" t="s">
        <v>15324</v>
      </c>
      <c r="AQ1251" s="76" t="s">
        <v>66</v>
      </c>
      <c r="AR1251" s="2"/>
      <c r="AS1251" s="3"/>
      <c r="AT1251" s="3"/>
      <c r="AU1251" s="3"/>
      <c r="AV1251" s="3"/>
    </row>
    <row r="1252" spans="1:48" ht="41.45" customHeight="1" x14ac:dyDescent="0.25">
      <c r="A1252" s="62" t="s">
        <v>1056</v>
      </c>
      <c r="C1252" s="63"/>
      <c r="D1252" s="63"/>
      <c r="E1252" s="64"/>
      <c r="F1252" s="66"/>
      <c r="G1252" s="100" t="s">
        <v>13256</v>
      </c>
      <c r="H1252" s="63"/>
      <c r="I1252" s="67"/>
      <c r="J1252" s="68"/>
      <c r="K1252" s="68"/>
      <c r="L1252" s="67" t="s">
        <v>17415</v>
      </c>
      <c r="M1252" s="71"/>
      <c r="N1252" s="72">
        <v>6844.2578125</v>
      </c>
      <c r="O1252" s="72">
        <v>2849.37841796875</v>
      </c>
      <c r="P1252" s="73"/>
      <c r="Q1252" s="74"/>
      <c r="R1252" s="74"/>
      <c r="S1252" s="84"/>
      <c r="T1252" s="84"/>
      <c r="U1252" s="84"/>
      <c r="V1252" s="84"/>
      <c r="W1252" s="50"/>
      <c r="X1252" s="50"/>
      <c r="Y1252" s="50"/>
      <c r="Z1252" s="50"/>
      <c r="AA1252" s="49"/>
      <c r="AB1252" s="69">
        <v>1252</v>
      </c>
      <c r="AC125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52" s="70"/>
      <c r="AE1252" s="76">
        <v>1211</v>
      </c>
      <c r="AF1252" s="76">
        <v>1604</v>
      </c>
      <c r="AG1252" s="76">
        <v>322500</v>
      </c>
      <c r="AH1252" s="76">
        <v>12297</v>
      </c>
      <c r="AI1252" s="76"/>
      <c r="AJ1252" s="76" t="s">
        <v>9613</v>
      </c>
      <c r="AK1252" s="76" t="s">
        <v>10956</v>
      </c>
      <c r="AL1252" s="76"/>
      <c r="AM1252" s="76"/>
      <c r="AN1252" s="78">
        <v>41018.601446759261</v>
      </c>
      <c r="AO1252" s="76" t="s">
        <v>14075</v>
      </c>
      <c r="AP1252" s="82" t="s">
        <v>15325</v>
      </c>
      <c r="AQ1252" s="76" t="s">
        <v>66</v>
      </c>
      <c r="AR1252" s="2"/>
      <c r="AS1252" s="3"/>
      <c r="AT1252" s="3"/>
      <c r="AU1252" s="3"/>
      <c r="AV1252" s="3"/>
    </row>
    <row r="1253" spans="1:48" ht="41.45" customHeight="1" x14ac:dyDescent="0.25">
      <c r="A1253" s="62" t="s">
        <v>2024</v>
      </c>
      <c r="C1253" s="63"/>
      <c r="D1253" s="63"/>
      <c r="E1253" s="64"/>
      <c r="F1253" s="66"/>
      <c r="G1253" s="100" t="s">
        <v>13257</v>
      </c>
      <c r="H1253" s="63"/>
      <c r="I1253" s="67"/>
      <c r="J1253" s="68"/>
      <c r="K1253" s="68"/>
      <c r="L1253" s="67" t="s">
        <v>17416</v>
      </c>
      <c r="M1253" s="71"/>
      <c r="N1253" s="72">
        <v>4239.7021484375</v>
      </c>
      <c r="O1253" s="72">
        <v>2880.881103515625</v>
      </c>
      <c r="P1253" s="73"/>
      <c r="Q1253" s="74"/>
      <c r="R1253" s="74"/>
      <c r="S1253" s="84"/>
      <c r="T1253" s="84"/>
      <c r="U1253" s="84"/>
      <c r="V1253" s="84"/>
      <c r="W1253" s="50"/>
      <c r="X1253" s="50"/>
      <c r="Y1253" s="50"/>
      <c r="Z1253" s="50"/>
      <c r="AA1253" s="49"/>
      <c r="AB1253" s="69">
        <v>1253</v>
      </c>
      <c r="AC125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53" s="70"/>
      <c r="AE1253" s="76">
        <v>273</v>
      </c>
      <c r="AF1253" s="76">
        <v>91186</v>
      </c>
      <c r="AG1253" s="76">
        <v>21017</v>
      </c>
      <c r="AH1253" s="76">
        <v>458</v>
      </c>
      <c r="AI1253" s="76"/>
      <c r="AJ1253" s="76" t="s">
        <v>9614</v>
      </c>
      <c r="AK1253" s="76"/>
      <c r="AL1253" s="82" t="s">
        <v>11745</v>
      </c>
      <c r="AM1253" s="76"/>
      <c r="AN1253" s="78">
        <v>41726.019143518519</v>
      </c>
      <c r="AO1253" s="76" t="s">
        <v>14075</v>
      </c>
      <c r="AP1253" s="82" t="s">
        <v>15326</v>
      </c>
      <c r="AQ1253" s="76" t="s">
        <v>65</v>
      </c>
      <c r="AR1253" s="2"/>
      <c r="AS1253" s="3"/>
      <c r="AT1253" s="3"/>
      <c r="AU1253" s="3"/>
      <c r="AV1253" s="3"/>
    </row>
    <row r="1254" spans="1:48" ht="41.45" customHeight="1" x14ac:dyDescent="0.25">
      <c r="A1254" s="62" t="s">
        <v>1057</v>
      </c>
      <c r="C1254" s="63"/>
      <c r="D1254" s="63"/>
      <c r="E1254" s="64"/>
      <c r="F1254" s="66"/>
      <c r="G1254" s="100" t="s">
        <v>13258</v>
      </c>
      <c r="H1254" s="63"/>
      <c r="I1254" s="67"/>
      <c r="J1254" s="68"/>
      <c r="K1254" s="68"/>
      <c r="L1254" s="67" t="s">
        <v>17417</v>
      </c>
      <c r="M1254" s="71"/>
      <c r="N1254" s="72">
        <v>604.61468505859375</v>
      </c>
      <c r="O1254" s="72">
        <v>3568.36669921875</v>
      </c>
      <c r="P1254" s="73"/>
      <c r="Q1254" s="74"/>
      <c r="R1254" s="74"/>
      <c r="S1254" s="84"/>
      <c r="T1254" s="84"/>
      <c r="U1254" s="84"/>
      <c r="V1254" s="84"/>
      <c r="W1254" s="50"/>
      <c r="X1254" s="50"/>
      <c r="Y1254" s="50"/>
      <c r="Z1254" s="50"/>
      <c r="AA1254" s="49"/>
      <c r="AB1254" s="69">
        <v>1254</v>
      </c>
      <c r="AC125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54" s="70"/>
      <c r="AE1254" s="76">
        <v>94</v>
      </c>
      <c r="AF1254" s="76">
        <v>54</v>
      </c>
      <c r="AG1254" s="76">
        <v>847</v>
      </c>
      <c r="AH1254" s="76">
        <v>142</v>
      </c>
      <c r="AI1254" s="76"/>
      <c r="AJ1254" s="76"/>
      <c r="AK1254" s="76" t="s">
        <v>10957</v>
      </c>
      <c r="AL1254" s="76"/>
      <c r="AM1254" s="76"/>
      <c r="AN1254" s="78">
        <v>44488.506701388891</v>
      </c>
      <c r="AO1254" s="76" t="s">
        <v>14075</v>
      </c>
      <c r="AP1254" s="82" t="s">
        <v>15327</v>
      </c>
      <c r="AQ1254" s="76" t="s">
        <v>66</v>
      </c>
      <c r="AR1254" s="2"/>
      <c r="AS1254" s="3"/>
      <c r="AT1254" s="3"/>
      <c r="AU1254" s="3"/>
      <c r="AV1254" s="3"/>
    </row>
    <row r="1255" spans="1:48" ht="41.45" customHeight="1" x14ac:dyDescent="0.25">
      <c r="A1255" s="62" t="s">
        <v>2025</v>
      </c>
      <c r="C1255" s="63"/>
      <c r="D1255" s="63"/>
      <c r="E1255" s="64"/>
      <c r="F1255" s="66"/>
      <c r="G1255" s="100" t="s">
        <v>13259</v>
      </c>
      <c r="H1255" s="63"/>
      <c r="I1255" s="67"/>
      <c r="J1255" s="68"/>
      <c r="K1255" s="68"/>
      <c r="L1255" s="67" t="s">
        <v>17418</v>
      </c>
      <c r="M1255" s="71"/>
      <c r="N1255" s="72">
        <v>1904.8251953125</v>
      </c>
      <c r="O1255" s="72">
        <v>2206.19482421875</v>
      </c>
      <c r="P1255" s="73"/>
      <c r="Q1255" s="74"/>
      <c r="R1255" s="74"/>
      <c r="S1255" s="84"/>
      <c r="T1255" s="84"/>
      <c r="U1255" s="84"/>
      <c r="V1255" s="84"/>
      <c r="W1255" s="50"/>
      <c r="X1255" s="50"/>
      <c r="Y1255" s="50"/>
      <c r="Z1255" s="50"/>
      <c r="AA1255" s="49"/>
      <c r="AB1255" s="69">
        <v>1255</v>
      </c>
      <c r="AC125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55" s="70"/>
      <c r="AE1255" s="76">
        <v>1028</v>
      </c>
      <c r="AF1255" s="76">
        <v>438</v>
      </c>
      <c r="AG1255" s="76">
        <v>9316</v>
      </c>
      <c r="AH1255" s="76">
        <v>42555</v>
      </c>
      <c r="AI1255" s="76"/>
      <c r="AJ1255" s="76" t="s">
        <v>9615</v>
      </c>
      <c r="AK1255" s="76" t="s">
        <v>10958</v>
      </c>
      <c r="AL1255" s="76"/>
      <c r="AM1255" s="76"/>
      <c r="AN1255" s="78">
        <v>43836.580694444441</v>
      </c>
      <c r="AO1255" s="76" t="s">
        <v>14075</v>
      </c>
      <c r="AP1255" s="82" t="s">
        <v>15328</v>
      </c>
      <c r="AQ1255" s="76" t="s">
        <v>65</v>
      </c>
      <c r="AR1255" s="2"/>
      <c r="AS1255" s="3"/>
      <c r="AT1255" s="3"/>
      <c r="AU1255" s="3"/>
      <c r="AV1255" s="3"/>
    </row>
    <row r="1256" spans="1:48" ht="41.45" customHeight="1" x14ac:dyDescent="0.25">
      <c r="A1256" s="62" t="s">
        <v>2026</v>
      </c>
      <c r="C1256" s="63"/>
      <c r="D1256" s="63"/>
      <c r="E1256" s="64"/>
      <c r="F1256" s="66"/>
      <c r="G1256" s="100" t="s">
        <v>13260</v>
      </c>
      <c r="H1256" s="63"/>
      <c r="I1256" s="67"/>
      <c r="J1256" s="68"/>
      <c r="K1256" s="68"/>
      <c r="L1256" s="67" t="s">
        <v>17419</v>
      </c>
      <c r="M1256" s="71"/>
      <c r="N1256" s="72">
        <v>695.1243896484375</v>
      </c>
      <c r="O1256" s="72">
        <v>6087.34912109375</v>
      </c>
      <c r="P1256" s="73"/>
      <c r="Q1256" s="74"/>
      <c r="R1256" s="74"/>
      <c r="S1256" s="84"/>
      <c r="T1256" s="84"/>
      <c r="U1256" s="84"/>
      <c r="V1256" s="84"/>
      <c r="W1256" s="50"/>
      <c r="X1256" s="50"/>
      <c r="Y1256" s="50"/>
      <c r="Z1256" s="50"/>
      <c r="AA1256" s="49"/>
      <c r="AB1256" s="69">
        <v>1256</v>
      </c>
      <c r="AC125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56" s="70"/>
      <c r="AE1256" s="76">
        <v>2463</v>
      </c>
      <c r="AF1256" s="76">
        <v>3566</v>
      </c>
      <c r="AG1256" s="76">
        <v>28471</v>
      </c>
      <c r="AH1256" s="76">
        <v>38748</v>
      </c>
      <c r="AI1256" s="76"/>
      <c r="AJ1256" s="76" t="s">
        <v>9616</v>
      </c>
      <c r="AK1256" s="76" t="s">
        <v>10959</v>
      </c>
      <c r="AL1256" s="76"/>
      <c r="AM1256" s="76"/>
      <c r="AN1256" s="78">
        <v>43775.627129629633</v>
      </c>
      <c r="AO1256" s="76" t="s">
        <v>14075</v>
      </c>
      <c r="AP1256" s="82" t="s">
        <v>15329</v>
      </c>
      <c r="AQ1256" s="76" t="s">
        <v>65</v>
      </c>
      <c r="AR1256" s="2"/>
      <c r="AS1256" s="3"/>
      <c r="AT1256" s="3"/>
      <c r="AU1256" s="3"/>
      <c r="AV1256" s="3"/>
    </row>
    <row r="1257" spans="1:48" ht="41.45" customHeight="1" x14ac:dyDescent="0.25">
      <c r="A1257" s="62" t="s">
        <v>2027</v>
      </c>
      <c r="C1257" s="63"/>
      <c r="D1257" s="63"/>
      <c r="E1257" s="64"/>
      <c r="F1257" s="66"/>
      <c r="G1257" s="100" t="s">
        <v>13261</v>
      </c>
      <c r="H1257" s="63"/>
      <c r="I1257" s="67"/>
      <c r="J1257" s="68"/>
      <c r="K1257" s="68"/>
      <c r="L1257" s="67" t="s">
        <v>17420</v>
      </c>
      <c r="M1257" s="71"/>
      <c r="N1257" s="72">
        <v>1515.553466796875</v>
      </c>
      <c r="O1257" s="72">
        <v>1683.071044921875</v>
      </c>
      <c r="P1257" s="73"/>
      <c r="Q1257" s="74"/>
      <c r="R1257" s="74"/>
      <c r="S1257" s="84"/>
      <c r="T1257" s="84"/>
      <c r="U1257" s="84"/>
      <c r="V1257" s="84"/>
      <c r="W1257" s="50"/>
      <c r="X1257" s="50"/>
      <c r="Y1257" s="50"/>
      <c r="Z1257" s="50"/>
      <c r="AA1257" s="49"/>
      <c r="AB1257" s="69">
        <v>1257</v>
      </c>
      <c r="AC125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57" s="70"/>
      <c r="AE1257" s="76">
        <v>620</v>
      </c>
      <c r="AF1257" s="76">
        <v>176</v>
      </c>
      <c r="AG1257" s="76">
        <v>13255</v>
      </c>
      <c r="AH1257" s="76">
        <v>35091</v>
      </c>
      <c r="AI1257" s="76"/>
      <c r="AJ1257" s="76" t="s">
        <v>9617</v>
      </c>
      <c r="AK1257" s="76"/>
      <c r="AL1257" s="76"/>
      <c r="AM1257" s="76"/>
      <c r="AN1257" s="78">
        <v>40023.382453703707</v>
      </c>
      <c r="AO1257" s="76" t="s">
        <v>14075</v>
      </c>
      <c r="AP1257" s="82" t="s">
        <v>15330</v>
      </c>
      <c r="AQ1257" s="76" t="s">
        <v>65</v>
      </c>
      <c r="AR1257" s="2"/>
      <c r="AS1257" s="3"/>
      <c r="AT1257" s="3"/>
      <c r="AU1257" s="3"/>
      <c r="AV1257" s="3"/>
    </row>
    <row r="1258" spans="1:48" ht="41.45" customHeight="1" x14ac:dyDescent="0.25">
      <c r="A1258" s="62" t="s">
        <v>1058</v>
      </c>
      <c r="C1258" s="63"/>
      <c r="D1258" s="63"/>
      <c r="E1258" s="64"/>
      <c r="F1258" s="66"/>
      <c r="G1258" s="100" t="s">
        <v>12040</v>
      </c>
      <c r="H1258" s="63"/>
      <c r="I1258" s="67"/>
      <c r="J1258" s="68"/>
      <c r="K1258" s="68"/>
      <c r="L1258" s="67" t="s">
        <v>17421</v>
      </c>
      <c r="M1258" s="71"/>
      <c r="N1258" s="72">
        <v>5211.28515625</v>
      </c>
      <c r="O1258" s="72">
        <v>9304.4833984375</v>
      </c>
      <c r="P1258" s="73"/>
      <c r="Q1258" s="74"/>
      <c r="R1258" s="74"/>
      <c r="S1258" s="84"/>
      <c r="T1258" s="84"/>
      <c r="U1258" s="84"/>
      <c r="V1258" s="84"/>
      <c r="W1258" s="50"/>
      <c r="X1258" s="50"/>
      <c r="Y1258" s="50"/>
      <c r="Z1258" s="50"/>
      <c r="AA1258" s="49"/>
      <c r="AB1258" s="69">
        <v>1258</v>
      </c>
      <c r="AC125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58" s="70"/>
      <c r="AE1258" s="76">
        <v>2</v>
      </c>
      <c r="AF1258" s="76">
        <v>0</v>
      </c>
      <c r="AG1258" s="76">
        <v>28</v>
      </c>
      <c r="AH1258" s="76">
        <v>7</v>
      </c>
      <c r="AI1258" s="76"/>
      <c r="AJ1258" s="76"/>
      <c r="AK1258" s="76"/>
      <c r="AL1258" s="76"/>
      <c r="AM1258" s="76"/>
      <c r="AN1258" s="78">
        <v>44415.093819444446</v>
      </c>
      <c r="AO1258" s="76" t="s">
        <v>14075</v>
      </c>
      <c r="AP1258" s="82" t="s">
        <v>15331</v>
      </c>
      <c r="AQ1258" s="76" t="s">
        <v>66</v>
      </c>
      <c r="AR1258" s="2"/>
      <c r="AS1258" s="3"/>
      <c r="AT1258" s="3"/>
      <c r="AU1258" s="3"/>
      <c r="AV1258" s="3"/>
    </row>
    <row r="1259" spans="1:48" ht="41.45" customHeight="1" x14ac:dyDescent="0.25">
      <c r="A1259" s="62" t="s">
        <v>1059</v>
      </c>
      <c r="C1259" s="63"/>
      <c r="D1259" s="63"/>
      <c r="E1259" s="64"/>
      <c r="F1259" s="66"/>
      <c r="G1259" s="100" t="s">
        <v>13262</v>
      </c>
      <c r="H1259" s="63"/>
      <c r="I1259" s="67"/>
      <c r="J1259" s="68"/>
      <c r="K1259" s="68"/>
      <c r="L1259" s="67" t="s">
        <v>17422</v>
      </c>
      <c r="M1259" s="71"/>
      <c r="N1259" s="72">
        <v>724.92279052734375</v>
      </c>
      <c r="O1259" s="72">
        <v>6136.3115234375</v>
      </c>
      <c r="P1259" s="73"/>
      <c r="Q1259" s="74"/>
      <c r="R1259" s="74"/>
      <c r="S1259" s="84"/>
      <c r="T1259" s="84"/>
      <c r="U1259" s="84"/>
      <c r="V1259" s="84"/>
      <c r="W1259" s="50"/>
      <c r="X1259" s="50"/>
      <c r="Y1259" s="50"/>
      <c r="Z1259" s="50"/>
      <c r="AA1259" s="49"/>
      <c r="AB1259" s="69">
        <v>1259</v>
      </c>
      <c r="AC125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59" s="70"/>
      <c r="AE1259" s="76">
        <v>992</v>
      </c>
      <c r="AF1259" s="76">
        <v>1270</v>
      </c>
      <c r="AG1259" s="76">
        <v>25475</v>
      </c>
      <c r="AH1259" s="76">
        <v>14624</v>
      </c>
      <c r="AI1259" s="76"/>
      <c r="AJ1259" s="76" t="s">
        <v>9618</v>
      </c>
      <c r="AK1259" s="76">
        <v>93</v>
      </c>
      <c r="AL1259" s="76"/>
      <c r="AM1259" s="76"/>
      <c r="AN1259" s="78">
        <v>43601.79414351852</v>
      </c>
      <c r="AO1259" s="76" t="s">
        <v>14075</v>
      </c>
      <c r="AP1259" s="82" t="s">
        <v>15332</v>
      </c>
      <c r="AQ1259" s="76" t="s">
        <v>66</v>
      </c>
      <c r="AR1259" s="2"/>
      <c r="AS1259" s="3"/>
      <c r="AT1259" s="3"/>
      <c r="AU1259" s="3"/>
      <c r="AV1259" s="3"/>
    </row>
    <row r="1260" spans="1:48" ht="41.45" customHeight="1" x14ac:dyDescent="0.25">
      <c r="A1260" s="62" t="s">
        <v>1060</v>
      </c>
      <c r="C1260" s="63"/>
      <c r="D1260" s="63"/>
      <c r="E1260" s="64"/>
      <c r="F1260" s="66"/>
      <c r="G1260" s="100" t="s">
        <v>13263</v>
      </c>
      <c r="H1260" s="63"/>
      <c r="I1260" s="67"/>
      <c r="J1260" s="68"/>
      <c r="K1260" s="68"/>
      <c r="L1260" s="67" t="s">
        <v>17423</v>
      </c>
      <c r="M1260" s="71"/>
      <c r="N1260" s="72">
        <v>4746.7353515625</v>
      </c>
      <c r="O1260" s="72">
        <v>5689.18994140625</v>
      </c>
      <c r="P1260" s="73"/>
      <c r="Q1260" s="74"/>
      <c r="R1260" s="74"/>
      <c r="S1260" s="84"/>
      <c r="T1260" s="84"/>
      <c r="U1260" s="84"/>
      <c r="V1260" s="84"/>
      <c r="W1260" s="50"/>
      <c r="X1260" s="50"/>
      <c r="Y1260" s="50"/>
      <c r="Z1260" s="50"/>
      <c r="AA1260" s="49"/>
      <c r="AB1260" s="69">
        <v>1260</v>
      </c>
      <c r="AC126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60" s="70"/>
      <c r="AE1260" s="76">
        <v>302</v>
      </c>
      <c r="AF1260" s="76">
        <v>226</v>
      </c>
      <c r="AG1260" s="76">
        <v>15686</v>
      </c>
      <c r="AH1260" s="76">
        <v>9614</v>
      </c>
      <c r="AI1260" s="76"/>
      <c r="AJ1260" s="76" t="s">
        <v>9619</v>
      </c>
      <c r="AK1260" s="76" t="s">
        <v>10960</v>
      </c>
      <c r="AL1260" s="76"/>
      <c r="AM1260" s="76"/>
      <c r="AN1260" s="78">
        <v>44479.36215277778</v>
      </c>
      <c r="AO1260" s="76" t="s">
        <v>14075</v>
      </c>
      <c r="AP1260" s="82" t="s">
        <v>15333</v>
      </c>
      <c r="AQ1260" s="76" t="s">
        <v>66</v>
      </c>
      <c r="AR1260" s="2"/>
      <c r="AS1260" s="3"/>
      <c r="AT1260" s="3"/>
      <c r="AU1260" s="3"/>
      <c r="AV1260" s="3"/>
    </row>
    <row r="1261" spans="1:48" ht="41.45" customHeight="1" x14ac:dyDescent="0.25">
      <c r="A1261" s="62" t="s">
        <v>1061</v>
      </c>
      <c r="C1261" s="63"/>
      <c r="D1261" s="63"/>
      <c r="E1261" s="64"/>
      <c r="F1261" s="66"/>
      <c r="G1261" s="100" t="s">
        <v>13264</v>
      </c>
      <c r="H1261" s="63"/>
      <c r="I1261" s="67"/>
      <c r="J1261" s="68"/>
      <c r="K1261" s="68"/>
      <c r="L1261" s="67" t="s">
        <v>17424</v>
      </c>
      <c r="M1261" s="71"/>
      <c r="N1261" s="72">
        <v>2179.080322265625</v>
      </c>
      <c r="O1261" s="72">
        <v>8622.4755859375</v>
      </c>
      <c r="P1261" s="73"/>
      <c r="Q1261" s="74"/>
      <c r="R1261" s="74"/>
      <c r="S1261" s="84"/>
      <c r="T1261" s="84"/>
      <c r="U1261" s="84"/>
      <c r="V1261" s="84"/>
      <c r="W1261" s="50"/>
      <c r="X1261" s="50"/>
      <c r="Y1261" s="50"/>
      <c r="Z1261" s="50"/>
      <c r="AA1261" s="49"/>
      <c r="AB1261" s="69">
        <v>1261</v>
      </c>
      <c r="AC126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61" s="70"/>
      <c r="AE1261" s="76">
        <v>0</v>
      </c>
      <c r="AF1261" s="76">
        <v>3444</v>
      </c>
      <c r="AG1261" s="76">
        <v>23094</v>
      </c>
      <c r="AH1261" s="76">
        <v>64</v>
      </c>
      <c r="AI1261" s="76"/>
      <c r="AJ1261" s="76" t="s">
        <v>9620</v>
      </c>
      <c r="AK1261" s="76"/>
      <c r="AL1261" s="82" t="s">
        <v>11746</v>
      </c>
      <c r="AM1261" s="76"/>
      <c r="AN1261" s="78">
        <v>41504.347546296296</v>
      </c>
      <c r="AO1261" s="76" t="s">
        <v>14075</v>
      </c>
      <c r="AP1261" s="82" t="s">
        <v>15334</v>
      </c>
      <c r="AQ1261" s="76" t="s">
        <v>66</v>
      </c>
      <c r="AR1261" s="2"/>
      <c r="AS1261" s="3"/>
      <c r="AT1261" s="3"/>
      <c r="AU1261" s="3"/>
      <c r="AV1261" s="3"/>
    </row>
    <row r="1262" spans="1:48" ht="41.45" customHeight="1" x14ac:dyDescent="0.25">
      <c r="A1262" s="62" t="s">
        <v>1062</v>
      </c>
      <c r="C1262" s="63"/>
      <c r="D1262" s="63"/>
      <c r="E1262" s="64"/>
      <c r="F1262" s="66"/>
      <c r="G1262" s="100" t="s">
        <v>13265</v>
      </c>
      <c r="H1262" s="63"/>
      <c r="I1262" s="67"/>
      <c r="J1262" s="68"/>
      <c r="K1262" s="68"/>
      <c r="L1262" s="67" t="s">
        <v>17425</v>
      </c>
      <c r="M1262" s="71"/>
      <c r="N1262" s="72">
        <v>6418.17724609375</v>
      </c>
      <c r="O1262" s="72">
        <v>7478.74560546875</v>
      </c>
      <c r="P1262" s="73"/>
      <c r="Q1262" s="74"/>
      <c r="R1262" s="74"/>
      <c r="S1262" s="84"/>
      <c r="T1262" s="84"/>
      <c r="U1262" s="84"/>
      <c r="V1262" s="84"/>
      <c r="W1262" s="50"/>
      <c r="X1262" s="50"/>
      <c r="Y1262" s="50"/>
      <c r="Z1262" s="50"/>
      <c r="AA1262" s="49"/>
      <c r="AB1262" s="69">
        <v>1262</v>
      </c>
      <c r="AC126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62" s="70"/>
      <c r="AE1262" s="76">
        <v>379</v>
      </c>
      <c r="AF1262" s="76">
        <v>5298</v>
      </c>
      <c r="AG1262" s="76">
        <v>10387</v>
      </c>
      <c r="AH1262" s="76">
        <v>2398</v>
      </c>
      <c r="AI1262" s="76"/>
      <c r="AJ1262" s="76" t="s">
        <v>9621</v>
      </c>
      <c r="AK1262" s="76" t="s">
        <v>10961</v>
      </c>
      <c r="AL1262" s="82" t="s">
        <v>11747</v>
      </c>
      <c r="AM1262" s="76"/>
      <c r="AN1262" s="78">
        <v>42580.068113425928</v>
      </c>
      <c r="AO1262" s="76" t="s">
        <v>14075</v>
      </c>
      <c r="AP1262" s="82" t="s">
        <v>15335</v>
      </c>
      <c r="AQ1262" s="76" t="s">
        <v>66</v>
      </c>
      <c r="AR1262" s="2"/>
      <c r="AS1262" s="3"/>
      <c r="AT1262" s="3"/>
      <c r="AU1262" s="3"/>
      <c r="AV1262" s="3"/>
    </row>
    <row r="1263" spans="1:48" ht="41.45" customHeight="1" x14ac:dyDescent="0.25">
      <c r="A1263" s="62" t="s">
        <v>1063</v>
      </c>
      <c r="C1263" s="63"/>
      <c r="D1263" s="63"/>
      <c r="E1263" s="64"/>
      <c r="F1263" s="66"/>
      <c r="G1263" s="100" t="s">
        <v>13266</v>
      </c>
      <c r="H1263" s="63"/>
      <c r="I1263" s="67"/>
      <c r="J1263" s="68"/>
      <c r="K1263" s="68"/>
      <c r="L1263" s="67" t="s">
        <v>17426</v>
      </c>
      <c r="M1263" s="71"/>
      <c r="N1263" s="72">
        <v>7083.53125</v>
      </c>
      <c r="O1263" s="72">
        <v>9557.40625</v>
      </c>
      <c r="P1263" s="73"/>
      <c r="Q1263" s="74"/>
      <c r="R1263" s="74"/>
      <c r="S1263" s="84"/>
      <c r="T1263" s="84"/>
      <c r="U1263" s="84"/>
      <c r="V1263" s="84"/>
      <c r="W1263" s="50"/>
      <c r="X1263" s="50"/>
      <c r="Y1263" s="50"/>
      <c r="Z1263" s="50"/>
      <c r="AA1263" s="49"/>
      <c r="AB1263" s="69">
        <v>1263</v>
      </c>
      <c r="AC126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63" s="70"/>
      <c r="AE1263" s="76">
        <v>683</v>
      </c>
      <c r="AF1263" s="76">
        <v>501</v>
      </c>
      <c r="AG1263" s="76">
        <v>51480</v>
      </c>
      <c r="AH1263" s="76">
        <v>11</v>
      </c>
      <c r="AI1263" s="76"/>
      <c r="AJ1263" s="76" t="s">
        <v>9622</v>
      </c>
      <c r="AK1263" s="76" t="s">
        <v>10962</v>
      </c>
      <c r="AL1263" s="82" t="s">
        <v>11748</v>
      </c>
      <c r="AM1263" s="76"/>
      <c r="AN1263" s="78">
        <v>41649.749513888892</v>
      </c>
      <c r="AO1263" s="76" t="s">
        <v>14075</v>
      </c>
      <c r="AP1263" s="82" t="s">
        <v>15336</v>
      </c>
      <c r="AQ1263" s="76" t="s">
        <v>66</v>
      </c>
      <c r="AR1263" s="2"/>
      <c r="AS1263" s="3"/>
      <c r="AT1263" s="3"/>
      <c r="AU1263" s="3"/>
      <c r="AV1263" s="3"/>
    </row>
    <row r="1264" spans="1:48" ht="41.45" customHeight="1" x14ac:dyDescent="0.25">
      <c r="A1264" s="62" t="s">
        <v>1064</v>
      </c>
      <c r="C1264" s="63"/>
      <c r="D1264" s="63"/>
      <c r="E1264" s="64"/>
      <c r="F1264" s="66"/>
      <c r="G1264" s="100" t="s">
        <v>13267</v>
      </c>
      <c r="H1264" s="63"/>
      <c r="I1264" s="67"/>
      <c r="J1264" s="68"/>
      <c r="K1264" s="68"/>
      <c r="L1264" s="67" t="s">
        <v>17427</v>
      </c>
      <c r="M1264" s="71"/>
      <c r="N1264" s="72">
        <v>4896.7548828125</v>
      </c>
      <c r="O1264" s="72">
        <v>9153.6337890625</v>
      </c>
      <c r="P1264" s="73"/>
      <c r="Q1264" s="74"/>
      <c r="R1264" s="74"/>
      <c r="S1264" s="84"/>
      <c r="T1264" s="84"/>
      <c r="U1264" s="84"/>
      <c r="V1264" s="84"/>
      <c r="W1264" s="50"/>
      <c r="X1264" s="50"/>
      <c r="Y1264" s="50"/>
      <c r="Z1264" s="50"/>
      <c r="AA1264" s="49"/>
      <c r="AB1264" s="69">
        <v>1264</v>
      </c>
      <c r="AC126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64" s="70"/>
      <c r="AE1264" s="76">
        <v>2242</v>
      </c>
      <c r="AF1264" s="76">
        <v>1312</v>
      </c>
      <c r="AG1264" s="76">
        <v>45299</v>
      </c>
      <c r="AH1264" s="76">
        <v>47139</v>
      </c>
      <c r="AI1264" s="76"/>
      <c r="AJ1264" s="76" t="s">
        <v>9623</v>
      </c>
      <c r="AK1264" s="76" t="s">
        <v>10963</v>
      </c>
      <c r="AL1264" s="82" t="s">
        <v>11749</v>
      </c>
      <c r="AM1264" s="76"/>
      <c r="AN1264" s="78">
        <v>40332.627662037034</v>
      </c>
      <c r="AO1264" s="76" t="s">
        <v>14075</v>
      </c>
      <c r="AP1264" s="82" t="s">
        <v>15337</v>
      </c>
      <c r="AQ1264" s="76" t="s">
        <v>66</v>
      </c>
      <c r="AR1264" s="2"/>
      <c r="AS1264" s="3"/>
      <c r="AT1264" s="3"/>
      <c r="AU1264" s="3"/>
      <c r="AV1264" s="3"/>
    </row>
    <row r="1265" spans="1:48" ht="41.45" customHeight="1" x14ac:dyDescent="0.25">
      <c r="A1265" s="62" t="s">
        <v>1065</v>
      </c>
      <c r="C1265" s="63"/>
      <c r="D1265" s="63"/>
      <c r="E1265" s="64"/>
      <c r="F1265" s="66"/>
      <c r="G1265" s="100" t="s">
        <v>13268</v>
      </c>
      <c r="H1265" s="63"/>
      <c r="I1265" s="67"/>
      <c r="J1265" s="68"/>
      <c r="K1265" s="68"/>
      <c r="L1265" s="67" t="s">
        <v>17428</v>
      </c>
      <c r="M1265" s="71"/>
      <c r="N1265" s="72">
        <v>2970.466796875</v>
      </c>
      <c r="O1265" s="72">
        <v>9496.607421875</v>
      </c>
      <c r="P1265" s="73"/>
      <c r="Q1265" s="74"/>
      <c r="R1265" s="74"/>
      <c r="S1265" s="84"/>
      <c r="T1265" s="84"/>
      <c r="U1265" s="84"/>
      <c r="V1265" s="84"/>
      <c r="W1265" s="50"/>
      <c r="X1265" s="50"/>
      <c r="Y1265" s="50"/>
      <c r="Z1265" s="50"/>
      <c r="AA1265" s="49"/>
      <c r="AB1265" s="69">
        <v>1265</v>
      </c>
      <c r="AC126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65" s="70"/>
      <c r="AE1265" s="76">
        <v>1596</v>
      </c>
      <c r="AF1265" s="76">
        <v>2258</v>
      </c>
      <c r="AG1265" s="76">
        <v>25567</v>
      </c>
      <c r="AH1265" s="76">
        <v>22604</v>
      </c>
      <c r="AI1265" s="76"/>
      <c r="AJ1265" s="76" t="s">
        <v>9624</v>
      </c>
      <c r="AK1265" s="76" t="s">
        <v>10964</v>
      </c>
      <c r="AL1265" s="76"/>
      <c r="AM1265" s="76"/>
      <c r="AN1265" s="78">
        <v>43462.122476851851</v>
      </c>
      <c r="AO1265" s="76" t="s">
        <v>14075</v>
      </c>
      <c r="AP1265" s="82" t="s">
        <v>15338</v>
      </c>
      <c r="AQ1265" s="76" t="s">
        <v>66</v>
      </c>
      <c r="AR1265" s="2"/>
      <c r="AS1265" s="3"/>
      <c r="AT1265" s="3"/>
      <c r="AU1265" s="3"/>
      <c r="AV1265" s="3"/>
    </row>
    <row r="1266" spans="1:48" ht="41.45" customHeight="1" x14ac:dyDescent="0.25">
      <c r="A1266" s="62" t="s">
        <v>2028</v>
      </c>
      <c r="C1266" s="63"/>
      <c r="D1266" s="63"/>
      <c r="E1266" s="64"/>
      <c r="F1266" s="66"/>
      <c r="G1266" s="100" t="s">
        <v>13269</v>
      </c>
      <c r="H1266" s="63"/>
      <c r="I1266" s="67"/>
      <c r="J1266" s="68"/>
      <c r="K1266" s="68"/>
      <c r="L1266" s="67" t="s">
        <v>17429</v>
      </c>
      <c r="M1266" s="71"/>
      <c r="N1266" s="72">
        <v>3316.647705078125</v>
      </c>
      <c r="O1266" s="72">
        <v>6913.72900390625</v>
      </c>
      <c r="P1266" s="73"/>
      <c r="Q1266" s="74"/>
      <c r="R1266" s="74"/>
      <c r="S1266" s="84"/>
      <c r="T1266" s="84"/>
      <c r="U1266" s="84"/>
      <c r="V1266" s="84"/>
      <c r="W1266" s="50"/>
      <c r="X1266" s="50"/>
      <c r="Y1266" s="50"/>
      <c r="Z1266" s="50"/>
      <c r="AA1266" s="49"/>
      <c r="AB1266" s="69">
        <v>1266</v>
      </c>
      <c r="AC126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66" s="70"/>
      <c r="AE1266" s="76">
        <v>777</v>
      </c>
      <c r="AF1266" s="76">
        <v>3155</v>
      </c>
      <c r="AG1266" s="76">
        <v>43664</v>
      </c>
      <c r="AH1266" s="76">
        <v>55053</v>
      </c>
      <c r="AI1266" s="76"/>
      <c r="AJ1266" s="76" t="s">
        <v>9625</v>
      </c>
      <c r="AK1266" s="76" t="s">
        <v>10965</v>
      </c>
      <c r="AL1266" s="82" t="s">
        <v>11750</v>
      </c>
      <c r="AM1266" s="76"/>
      <c r="AN1266" s="78">
        <v>43648.553090277775</v>
      </c>
      <c r="AO1266" s="76" t="s">
        <v>14075</v>
      </c>
      <c r="AP1266" s="82" t="s">
        <v>15339</v>
      </c>
      <c r="AQ1266" s="76" t="s">
        <v>65</v>
      </c>
      <c r="AR1266" s="2"/>
      <c r="AS1266" s="3"/>
      <c r="AT1266" s="3"/>
      <c r="AU1266" s="3"/>
      <c r="AV1266" s="3"/>
    </row>
    <row r="1267" spans="1:48" ht="41.45" customHeight="1" x14ac:dyDescent="0.25">
      <c r="A1267" s="62" t="s">
        <v>1066</v>
      </c>
      <c r="C1267" s="63"/>
      <c r="D1267" s="63"/>
      <c r="E1267" s="64"/>
      <c r="F1267" s="66"/>
      <c r="G1267" s="100" t="s">
        <v>13270</v>
      </c>
      <c r="H1267" s="63"/>
      <c r="I1267" s="67"/>
      <c r="J1267" s="68"/>
      <c r="K1267" s="68"/>
      <c r="L1267" s="67" t="s">
        <v>17430</v>
      </c>
      <c r="M1267" s="71"/>
      <c r="N1267" s="72">
        <v>644.32476806640625</v>
      </c>
      <c r="O1267" s="72">
        <v>6669.99609375</v>
      </c>
      <c r="P1267" s="73"/>
      <c r="Q1267" s="74"/>
      <c r="R1267" s="74"/>
      <c r="S1267" s="84"/>
      <c r="T1267" s="84"/>
      <c r="U1267" s="84"/>
      <c r="V1267" s="84"/>
      <c r="W1267" s="50"/>
      <c r="X1267" s="50"/>
      <c r="Y1267" s="50"/>
      <c r="Z1267" s="50"/>
      <c r="AA1267" s="49"/>
      <c r="AB1267" s="69">
        <v>1267</v>
      </c>
      <c r="AC126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67" s="70"/>
      <c r="AE1267" s="76">
        <v>89</v>
      </c>
      <c r="AF1267" s="76">
        <v>136</v>
      </c>
      <c r="AG1267" s="76">
        <v>1586</v>
      </c>
      <c r="AH1267" s="76">
        <v>687</v>
      </c>
      <c r="AI1267" s="76"/>
      <c r="AJ1267" s="76" t="s">
        <v>9626</v>
      </c>
      <c r="AK1267" s="76"/>
      <c r="AL1267" s="76"/>
      <c r="AM1267" s="76"/>
      <c r="AN1267" s="78">
        <v>44305.378923611112</v>
      </c>
      <c r="AO1267" s="76" t="s">
        <v>14075</v>
      </c>
      <c r="AP1267" s="82" t="s">
        <v>15340</v>
      </c>
      <c r="AQ1267" s="76" t="s">
        <v>66</v>
      </c>
      <c r="AR1267" s="2"/>
      <c r="AS1267" s="3"/>
      <c r="AT1267" s="3"/>
      <c r="AU1267" s="3"/>
      <c r="AV1267" s="3"/>
    </row>
    <row r="1268" spans="1:48" ht="41.45" customHeight="1" x14ac:dyDescent="0.25">
      <c r="A1268" s="62" t="s">
        <v>1067</v>
      </c>
      <c r="C1268" s="63"/>
      <c r="D1268" s="63"/>
      <c r="E1268" s="64"/>
      <c r="F1268" s="66"/>
      <c r="G1268" s="100" t="s">
        <v>13271</v>
      </c>
      <c r="H1268" s="63"/>
      <c r="I1268" s="67"/>
      <c r="J1268" s="68"/>
      <c r="K1268" s="68"/>
      <c r="L1268" s="67" t="s">
        <v>17431</v>
      </c>
      <c r="M1268" s="71"/>
      <c r="N1268" s="72">
        <v>5244.87890625</v>
      </c>
      <c r="O1268" s="72">
        <v>1395.4112548828125</v>
      </c>
      <c r="P1268" s="73"/>
      <c r="Q1268" s="74"/>
      <c r="R1268" s="74"/>
      <c r="S1268" s="84"/>
      <c r="T1268" s="84"/>
      <c r="U1268" s="84"/>
      <c r="V1268" s="84"/>
      <c r="W1268" s="50"/>
      <c r="X1268" s="50"/>
      <c r="Y1268" s="50"/>
      <c r="Z1268" s="50"/>
      <c r="AA1268" s="49"/>
      <c r="AB1268" s="69">
        <v>1268</v>
      </c>
      <c r="AC126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68" s="70"/>
      <c r="AE1268" s="76">
        <v>3</v>
      </c>
      <c r="AF1268" s="76">
        <v>64</v>
      </c>
      <c r="AG1268" s="76">
        <v>149124</v>
      </c>
      <c r="AH1268" s="76">
        <v>2</v>
      </c>
      <c r="AI1268" s="76"/>
      <c r="AJ1268" s="76" t="s">
        <v>9627</v>
      </c>
      <c r="AK1268" s="76" t="s">
        <v>10966</v>
      </c>
      <c r="AL1268" s="82" t="s">
        <v>11751</v>
      </c>
      <c r="AM1268" s="76"/>
      <c r="AN1268" s="78">
        <v>41545.505972222221</v>
      </c>
      <c r="AO1268" s="76" t="s">
        <v>14075</v>
      </c>
      <c r="AP1268" s="82" t="s">
        <v>15341</v>
      </c>
      <c r="AQ1268" s="76" t="s">
        <v>66</v>
      </c>
      <c r="AR1268" s="2"/>
      <c r="AS1268" s="3"/>
      <c r="AT1268" s="3"/>
      <c r="AU1268" s="3"/>
      <c r="AV1268" s="3"/>
    </row>
    <row r="1269" spans="1:48" ht="41.45" customHeight="1" x14ac:dyDescent="0.25">
      <c r="A1269" s="62" t="s">
        <v>1068</v>
      </c>
      <c r="C1269" s="63"/>
      <c r="D1269" s="63"/>
      <c r="E1269" s="64"/>
      <c r="F1269" s="66"/>
      <c r="G1269" s="100" t="s">
        <v>13272</v>
      </c>
      <c r="H1269" s="63"/>
      <c r="I1269" s="67"/>
      <c r="J1269" s="68"/>
      <c r="K1269" s="68"/>
      <c r="L1269" s="67" t="s">
        <v>17432</v>
      </c>
      <c r="M1269" s="71"/>
      <c r="N1269" s="72">
        <v>3406.92041015625</v>
      </c>
      <c r="O1269" s="72">
        <v>5494.72119140625</v>
      </c>
      <c r="P1269" s="73"/>
      <c r="Q1269" s="74"/>
      <c r="R1269" s="74"/>
      <c r="S1269" s="84"/>
      <c r="T1269" s="84"/>
      <c r="U1269" s="84"/>
      <c r="V1269" s="84"/>
      <c r="W1269" s="50"/>
      <c r="X1269" s="50"/>
      <c r="Y1269" s="50"/>
      <c r="Z1269" s="50"/>
      <c r="AA1269" s="49"/>
      <c r="AB1269" s="69">
        <v>1269</v>
      </c>
      <c r="AC126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69" s="70"/>
      <c r="AE1269" s="76">
        <v>741</v>
      </c>
      <c r="AF1269" s="76">
        <v>1931718</v>
      </c>
      <c r="AG1269" s="76">
        <v>288665</v>
      </c>
      <c r="AH1269" s="76">
        <v>400</v>
      </c>
      <c r="AI1269" s="76"/>
      <c r="AJ1269" s="76" t="s">
        <v>9628</v>
      </c>
      <c r="AK1269" s="76" t="s">
        <v>10606</v>
      </c>
      <c r="AL1269" s="82" t="s">
        <v>11745</v>
      </c>
      <c r="AM1269" s="76"/>
      <c r="AN1269" s="78">
        <v>39808.921898148146</v>
      </c>
      <c r="AO1269" s="76" t="s">
        <v>14075</v>
      </c>
      <c r="AP1269" s="82" t="s">
        <v>15342</v>
      </c>
      <c r="AQ1269" s="76" t="s">
        <v>66</v>
      </c>
      <c r="AR1269" s="2"/>
      <c r="AS1269" s="3"/>
      <c r="AT1269" s="3"/>
      <c r="AU1269" s="3"/>
      <c r="AV1269" s="3"/>
    </row>
    <row r="1270" spans="1:48" ht="41.45" customHeight="1" x14ac:dyDescent="0.25">
      <c r="A1270" s="62" t="s">
        <v>1069</v>
      </c>
      <c r="C1270" s="63"/>
      <c r="D1270" s="63"/>
      <c r="E1270" s="64"/>
      <c r="F1270" s="66"/>
      <c r="G1270" s="100" t="s">
        <v>13273</v>
      </c>
      <c r="H1270" s="63"/>
      <c r="I1270" s="67"/>
      <c r="J1270" s="68"/>
      <c r="K1270" s="68"/>
      <c r="L1270" s="67" t="s">
        <v>17433</v>
      </c>
      <c r="M1270" s="71"/>
      <c r="N1270" s="72">
        <v>2568.251708984375</v>
      </c>
      <c r="O1270" s="72">
        <v>2424.3603515625</v>
      </c>
      <c r="P1270" s="73"/>
      <c r="Q1270" s="74"/>
      <c r="R1270" s="74"/>
      <c r="S1270" s="84"/>
      <c r="T1270" s="84"/>
      <c r="U1270" s="84"/>
      <c r="V1270" s="84"/>
      <c r="W1270" s="50"/>
      <c r="X1270" s="50"/>
      <c r="Y1270" s="50"/>
      <c r="Z1270" s="50"/>
      <c r="AA1270" s="49"/>
      <c r="AB1270" s="69">
        <v>1270</v>
      </c>
      <c r="AC127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70" s="70"/>
      <c r="AE1270" s="76">
        <v>127</v>
      </c>
      <c r="AF1270" s="76">
        <v>57</v>
      </c>
      <c r="AG1270" s="76">
        <v>10941</v>
      </c>
      <c r="AH1270" s="76">
        <v>199</v>
      </c>
      <c r="AI1270" s="76"/>
      <c r="AJ1270" s="76" t="s">
        <v>9629</v>
      </c>
      <c r="AK1270" s="76"/>
      <c r="AL1270" s="76"/>
      <c r="AM1270" s="76"/>
      <c r="AN1270" s="78">
        <v>41638.298483796294</v>
      </c>
      <c r="AO1270" s="76" t="s">
        <v>14075</v>
      </c>
      <c r="AP1270" s="82" t="s">
        <v>15343</v>
      </c>
      <c r="AQ1270" s="76" t="s">
        <v>66</v>
      </c>
      <c r="AR1270" s="2"/>
      <c r="AS1270" s="3"/>
      <c r="AT1270" s="3"/>
      <c r="AU1270" s="3"/>
      <c r="AV1270" s="3"/>
    </row>
    <row r="1271" spans="1:48" ht="41.45" customHeight="1" x14ac:dyDescent="0.25">
      <c r="A1271" s="62" t="s">
        <v>1070</v>
      </c>
      <c r="C1271" s="63"/>
      <c r="D1271" s="63"/>
      <c r="E1271" s="64"/>
      <c r="F1271" s="66"/>
      <c r="G1271" s="100" t="s">
        <v>13274</v>
      </c>
      <c r="H1271" s="63"/>
      <c r="I1271" s="67"/>
      <c r="J1271" s="68"/>
      <c r="K1271" s="68"/>
      <c r="L1271" s="67" t="s">
        <v>17434</v>
      </c>
      <c r="M1271" s="71"/>
      <c r="N1271" s="72">
        <v>5987.29345703125</v>
      </c>
      <c r="O1271" s="72">
        <v>5987.177734375</v>
      </c>
      <c r="P1271" s="73"/>
      <c r="Q1271" s="74"/>
      <c r="R1271" s="74"/>
      <c r="S1271" s="84"/>
      <c r="T1271" s="84"/>
      <c r="U1271" s="84"/>
      <c r="V1271" s="84"/>
      <c r="W1271" s="50"/>
      <c r="X1271" s="50"/>
      <c r="Y1271" s="50"/>
      <c r="Z1271" s="50"/>
      <c r="AA1271" s="49"/>
      <c r="AB1271" s="69">
        <v>1271</v>
      </c>
      <c r="AC127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71" s="70"/>
      <c r="AE1271" s="76">
        <v>319</v>
      </c>
      <c r="AF1271" s="76">
        <v>26</v>
      </c>
      <c r="AG1271" s="76">
        <v>57</v>
      </c>
      <c r="AH1271" s="76">
        <v>431</v>
      </c>
      <c r="AI1271" s="76"/>
      <c r="AJ1271" s="76"/>
      <c r="AK1271" s="76"/>
      <c r="AL1271" s="76"/>
      <c r="AM1271" s="76"/>
      <c r="AN1271" s="78">
        <v>41308.038634259261</v>
      </c>
      <c r="AO1271" s="76" t="s">
        <v>14075</v>
      </c>
      <c r="AP1271" s="82" t="s">
        <v>15344</v>
      </c>
      <c r="AQ1271" s="76" t="s">
        <v>66</v>
      </c>
      <c r="AR1271" s="2"/>
      <c r="AS1271" s="3"/>
      <c r="AT1271" s="3"/>
      <c r="AU1271" s="3"/>
      <c r="AV1271" s="3"/>
    </row>
    <row r="1272" spans="1:48" ht="41.45" customHeight="1" x14ac:dyDescent="0.25">
      <c r="A1272" s="62" t="s">
        <v>1071</v>
      </c>
      <c r="C1272" s="63"/>
      <c r="D1272" s="63"/>
      <c r="E1272" s="64"/>
      <c r="F1272" s="66"/>
      <c r="G1272" s="100" t="s">
        <v>13275</v>
      </c>
      <c r="H1272" s="63"/>
      <c r="I1272" s="67"/>
      <c r="J1272" s="68"/>
      <c r="K1272" s="68"/>
      <c r="L1272" s="67" t="s">
        <v>17435</v>
      </c>
      <c r="M1272" s="71"/>
      <c r="N1272" s="72">
        <v>4559.4111328125</v>
      </c>
      <c r="O1272" s="72">
        <v>9882.8330078125</v>
      </c>
      <c r="P1272" s="73"/>
      <c r="Q1272" s="74"/>
      <c r="R1272" s="74"/>
      <c r="S1272" s="84"/>
      <c r="T1272" s="84"/>
      <c r="U1272" s="84"/>
      <c r="V1272" s="84"/>
      <c r="W1272" s="50"/>
      <c r="X1272" s="50"/>
      <c r="Y1272" s="50"/>
      <c r="Z1272" s="50"/>
      <c r="AA1272" s="49"/>
      <c r="AB1272" s="69">
        <v>1272</v>
      </c>
      <c r="AC127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72" s="70"/>
      <c r="AE1272" s="76">
        <v>1397</v>
      </c>
      <c r="AF1272" s="76">
        <v>1402</v>
      </c>
      <c r="AG1272" s="76">
        <v>4969</v>
      </c>
      <c r="AH1272" s="76">
        <v>745</v>
      </c>
      <c r="AI1272" s="76"/>
      <c r="AJ1272" s="76" t="s">
        <v>9630</v>
      </c>
      <c r="AK1272" s="76" t="s">
        <v>10967</v>
      </c>
      <c r="AL1272" s="82" t="s">
        <v>11752</v>
      </c>
      <c r="AM1272" s="76"/>
      <c r="AN1272" s="78">
        <v>40972.227094907408</v>
      </c>
      <c r="AO1272" s="76" t="s">
        <v>14075</v>
      </c>
      <c r="AP1272" s="82" t="s">
        <v>15345</v>
      </c>
      <c r="AQ1272" s="76" t="s">
        <v>66</v>
      </c>
      <c r="AR1272" s="2"/>
      <c r="AS1272" s="3"/>
      <c r="AT1272" s="3"/>
      <c r="AU1272" s="3"/>
      <c r="AV1272" s="3"/>
    </row>
    <row r="1273" spans="1:48" ht="41.45" customHeight="1" x14ac:dyDescent="0.25">
      <c r="A1273" s="62" t="s">
        <v>2029</v>
      </c>
      <c r="C1273" s="63"/>
      <c r="D1273" s="63"/>
      <c r="E1273" s="64"/>
      <c r="F1273" s="66"/>
      <c r="G1273" s="100" t="s">
        <v>13276</v>
      </c>
      <c r="H1273" s="63"/>
      <c r="I1273" s="67"/>
      <c r="J1273" s="68"/>
      <c r="K1273" s="68"/>
      <c r="L1273" s="67" t="s">
        <v>17436</v>
      </c>
      <c r="M1273" s="71"/>
      <c r="N1273" s="72">
        <v>6070.7548828125</v>
      </c>
      <c r="O1273" s="72">
        <v>6597.7333984375</v>
      </c>
      <c r="P1273" s="73"/>
      <c r="Q1273" s="74"/>
      <c r="R1273" s="74"/>
      <c r="S1273" s="84"/>
      <c r="T1273" s="84"/>
      <c r="U1273" s="84"/>
      <c r="V1273" s="84"/>
      <c r="W1273" s="50"/>
      <c r="X1273" s="50"/>
      <c r="Y1273" s="50"/>
      <c r="Z1273" s="50"/>
      <c r="AA1273" s="49"/>
      <c r="AB1273" s="69">
        <v>1273</v>
      </c>
      <c r="AC127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73" s="70"/>
      <c r="AE1273" s="76">
        <v>1069</v>
      </c>
      <c r="AF1273" s="76">
        <v>83</v>
      </c>
      <c r="AG1273" s="76">
        <v>125</v>
      </c>
      <c r="AH1273" s="76">
        <v>6052</v>
      </c>
      <c r="AI1273" s="76"/>
      <c r="AJ1273" s="76" t="s">
        <v>9631</v>
      </c>
      <c r="AK1273" s="76" t="s">
        <v>10410</v>
      </c>
      <c r="AL1273" s="76"/>
      <c r="AM1273" s="76"/>
      <c r="AN1273" s="78">
        <v>42126.399398148147</v>
      </c>
      <c r="AO1273" s="76" t="s">
        <v>14075</v>
      </c>
      <c r="AP1273" s="82" t="s">
        <v>15346</v>
      </c>
      <c r="AQ1273" s="76" t="s">
        <v>65</v>
      </c>
      <c r="AR1273" s="2"/>
      <c r="AS1273" s="3"/>
      <c r="AT1273" s="3"/>
      <c r="AU1273" s="3"/>
      <c r="AV1273" s="3"/>
    </row>
    <row r="1274" spans="1:48" ht="41.45" customHeight="1" x14ac:dyDescent="0.25">
      <c r="A1274" s="62" t="s">
        <v>1072</v>
      </c>
      <c r="C1274" s="63"/>
      <c r="D1274" s="63"/>
      <c r="E1274" s="64"/>
      <c r="F1274" s="66"/>
      <c r="G1274" s="100" t="s">
        <v>13277</v>
      </c>
      <c r="H1274" s="63"/>
      <c r="I1274" s="67"/>
      <c r="J1274" s="68"/>
      <c r="K1274" s="68"/>
      <c r="L1274" s="67" t="s">
        <v>17437</v>
      </c>
      <c r="M1274" s="71"/>
      <c r="N1274" s="72">
        <v>5251.87158203125</v>
      </c>
      <c r="O1274" s="72">
        <v>5560.609375</v>
      </c>
      <c r="P1274" s="73"/>
      <c r="Q1274" s="74"/>
      <c r="R1274" s="74"/>
      <c r="S1274" s="84"/>
      <c r="T1274" s="84"/>
      <c r="U1274" s="84"/>
      <c r="V1274" s="84"/>
      <c r="W1274" s="50"/>
      <c r="X1274" s="50"/>
      <c r="Y1274" s="50"/>
      <c r="Z1274" s="50"/>
      <c r="AA1274" s="49"/>
      <c r="AB1274" s="69">
        <v>1274</v>
      </c>
      <c r="AC127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74" s="70"/>
      <c r="AE1274" s="76">
        <v>393</v>
      </c>
      <c r="AF1274" s="76">
        <v>20</v>
      </c>
      <c r="AG1274" s="76">
        <v>2004</v>
      </c>
      <c r="AH1274" s="76">
        <v>514</v>
      </c>
      <c r="AI1274" s="76"/>
      <c r="AJ1274" s="76" t="s">
        <v>9632</v>
      </c>
      <c r="AK1274" s="76"/>
      <c r="AL1274" s="76"/>
      <c r="AM1274" s="76"/>
      <c r="AN1274" s="78">
        <v>44457.023831018516</v>
      </c>
      <c r="AO1274" s="76" t="s">
        <v>14075</v>
      </c>
      <c r="AP1274" s="82" t="s">
        <v>15347</v>
      </c>
      <c r="AQ1274" s="76" t="s">
        <v>66</v>
      </c>
      <c r="AR1274" s="2"/>
      <c r="AS1274" s="3"/>
      <c r="AT1274" s="3"/>
      <c r="AU1274" s="3"/>
      <c r="AV1274" s="3"/>
    </row>
    <row r="1275" spans="1:48" ht="41.45" customHeight="1" x14ac:dyDescent="0.25">
      <c r="A1275" s="62" t="s">
        <v>2030</v>
      </c>
      <c r="C1275" s="63"/>
      <c r="D1275" s="63"/>
      <c r="E1275" s="64"/>
      <c r="F1275" s="66"/>
      <c r="G1275" s="100" t="s">
        <v>13278</v>
      </c>
      <c r="H1275" s="63"/>
      <c r="I1275" s="67"/>
      <c r="J1275" s="68"/>
      <c r="K1275" s="68"/>
      <c r="L1275" s="67" t="s">
        <v>17438</v>
      </c>
      <c r="M1275" s="71"/>
      <c r="N1275" s="72">
        <v>6456.42431640625</v>
      </c>
      <c r="O1275" s="72">
        <v>5541.984375</v>
      </c>
      <c r="P1275" s="73"/>
      <c r="Q1275" s="74"/>
      <c r="R1275" s="74"/>
      <c r="S1275" s="84"/>
      <c r="T1275" s="84"/>
      <c r="U1275" s="84"/>
      <c r="V1275" s="84"/>
      <c r="W1275" s="50"/>
      <c r="X1275" s="50"/>
      <c r="Y1275" s="50"/>
      <c r="Z1275" s="50"/>
      <c r="AA1275" s="49"/>
      <c r="AB1275" s="69">
        <v>1275</v>
      </c>
      <c r="AC127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75" s="70"/>
      <c r="AE1275" s="76">
        <v>59</v>
      </c>
      <c r="AF1275" s="76">
        <v>26</v>
      </c>
      <c r="AG1275" s="76">
        <v>3750</v>
      </c>
      <c r="AH1275" s="76">
        <v>1851</v>
      </c>
      <c r="AI1275" s="76"/>
      <c r="AJ1275" s="76" t="s">
        <v>9633</v>
      </c>
      <c r="AK1275" s="76" t="s">
        <v>10968</v>
      </c>
      <c r="AL1275" s="76"/>
      <c r="AM1275" s="76"/>
      <c r="AN1275" s="78">
        <v>42391.984305555554</v>
      </c>
      <c r="AO1275" s="76" t="s">
        <v>14075</v>
      </c>
      <c r="AP1275" s="82" t="s">
        <v>15348</v>
      </c>
      <c r="AQ1275" s="76" t="s">
        <v>65</v>
      </c>
      <c r="AR1275" s="2"/>
      <c r="AS1275" s="3"/>
      <c r="AT1275" s="3"/>
      <c r="AU1275" s="3"/>
      <c r="AV1275" s="3"/>
    </row>
    <row r="1276" spans="1:48" ht="41.45" customHeight="1" x14ac:dyDescent="0.25">
      <c r="A1276" s="62" t="s">
        <v>2031</v>
      </c>
      <c r="C1276" s="63"/>
      <c r="D1276" s="63"/>
      <c r="E1276" s="64"/>
      <c r="F1276" s="66"/>
      <c r="G1276" s="100" t="s">
        <v>13279</v>
      </c>
      <c r="H1276" s="63"/>
      <c r="I1276" s="67"/>
      <c r="J1276" s="68"/>
      <c r="K1276" s="68"/>
      <c r="L1276" s="67" t="s">
        <v>17439</v>
      </c>
      <c r="M1276" s="71"/>
      <c r="N1276" s="72">
        <v>4199.59912109375</v>
      </c>
      <c r="O1276" s="72">
        <v>3630.272216796875</v>
      </c>
      <c r="P1276" s="73"/>
      <c r="Q1276" s="74"/>
      <c r="R1276" s="74"/>
      <c r="S1276" s="84"/>
      <c r="T1276" s="84"/>
      <c r="U1276" s="84"/>
      <c r="V1276" s="84"/>
      <c r="W1276" s="50"/>
      <c r="X1276" s="50"/>
      <c r="Y1276" s="50"/>
      <c r="Z1276" s="50"/>
      <c r="AA1276" s="49"/>
      <c r="AB1276" s="69">
        <v>1276</v>
      </c>
      <c r="AC127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76" s="70"/>
      <c r="AE1276" s="76">
        <v>180</v>
      </c>
      <c r="AF1276" s="76">
        <v>5</v>
      </c>
      <c r="AG1276" s="76">
        <v>2112</v>
      </c>
      <c r="AH1276" s="76">
        <v>9098</v>
      </c>
      <c r="AI1276" s="76"/>
      <c r="AJ1276" s="76"/>
      <c r="AK1276" s="76"/>
      <c r="AL1276" s="76"/>
      <c r="AM1276" s="76"/>
      <c r="AN1276" s="78">
        <v>41793.539166666669</v>
      </c>
      <c r="AO1276" s="76" t="s">
        <v>14075</v>
      </c>
      <c r="AP1276" s="82" t="s">
        <v>15349</v>
      </c>
      <c r="AQ1276" s="76" t="s">
        <v>65</v>
      </c>
      <c r="AR1276" s="2"/>
      <c r="AS1276" s="3"/>
      <c r="AT1276" s="3"/>
      <c r="AU1276" s="3"/>
      <c r="AV1276" s="3"/>
    </row>
    <row r="1277" spans="1:48" ht="41.45" customHeight="1" x14ac:dyDescent="0.25">
      <c r="A1277" s="62" t="s">
        <v>2032</v>
      </c>
      <c r="C1277" s="63"/>
      <c r="D1277" s="63"/>
      <c r="E1277" s="64"/>
      <c r="F1277" s="66"/>
      <c r="G1277" s="100" t="s">
        <v>12040</v>
      </c>
      <c r="H1277" s="63"/>
      <c r="I1277" s="67"/>
      <c r="J1277" s="68"/>
      <c r="K1277" s="68"/>
      <c r="L1277" s="67" t="s">
        <v>17440</v>
      </c>
      <c r="M1277" s="71"/>
      <c r="N1277" s="72">
        <v>3872.808349609375</v>
      </c>
      <c r="O1277" s="72">
        <v>6578.96923828125</v>
      </c>
      <c r="P1277" s="73"/>
      <c r="Q1277" s="74"/>
      <c r="R1277" s="74"/>
      <c r="S1277" s="84"/>
      <c r="T1277" s="84"/>
      <c r="U1277" s="84"/>
      <c r="V1277" s="84"/>
      <c r="W1277" s="50"/>
      <c r="X1277" s="50"/>
      <c r="Y1277" s="50"/>
      <c r="Z1277" s="50"/>
      <c r="AA1277" s="49"/>
      <c r="AB1277" s="69">
        <v>1277</v>
      </c>
      <c r="AC127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77" s="70"/>
      <c r="AE1277" s="76">
        <v>18</v>
      </c>
      <c r="AF1277" s="76">
        <v>2</v>
      </c>
      <c r="AG1277" s="76">
        <v>446</v>
      </c>
      <c r="AH1277" s="76">
        <v>86</v>
      </c>
      <c r="AI1277" s="76"/>
      <c r="AJ1277" s="76"/>
      <c r="AK1277" s="76"/>
      <c r="AL1277" s="76"/>
      <c r="AM1277" s="76"/>
      <c r="AN1277" s="78">
        <v>43164.562222222223</v>
      </c>
      <c r="AO1277" s="76" t="s">
        <v>14075</v>
      </c>
      <c r="AP1277" s="82" t="s">
        <v>15350</v>
      </c>
      <c r="AQ1277" s="76" t="s">
        <v>65</v>
      </c>
      <c r="AR1277" s="2"/>
      <c r="AS1277" s="3"/>
      <c r="AT1277" s="3"/>
      <c r="AU1277" s="3"/>
      <c r="AV1277" s="3"/>
    </row>
    <row r="1278" spans="1:48" ht="41.45" customHeight="1" x14ac:dyDescent="0.25">
      <c r="A1278" s="62" t="s">
        <v>1073</v>
      </c>
      <c r="C1278" s="63"/>
      <c r="D1278" s="63"/>
      <c r="E1278" s="64"/>
      <c r="F1278" s="66"/>
      <c r="G1278" s="100" t="s">
        <v>13280</v>
      </c>
      <c r="H1278" s="63"/>
      <c r="I1278" s="67"/>
      <c r="J1278" s="68"/>
      <c r="K1278" s="68"/>
      <c r="L1278" s="67" t="s">
        <v>17441</v>
      </c>
      <c r="M1278" s="71"/>
      <c r="N1278" s="72">
        <v>8640.5009765625</v>
      </c>
      <c r="O1278" s="72">
        <v>5926.412109375</v>
      </c>
      <c r="P1278" s="73"/>
      <c r="Q1278" s="74"/>
      <c r="R1278" s="74"/>
      <c r="S1278" s="84"/>
      <c r="T1278" s="84"/>
      <c r="U1278" s="84"/>
      <c r="V1278" s="84"/>
      <c r="W1278" s="50"/>
      <c r="X1278" s="50"/>
      <c r="Y1278" s="50"/>
      <c r="Z1278" s="50"/>
      <c r="AA1278" s="49"/>
      <c r="AB1278" s="69">
        <v>1278</v>
      </c>
      <c r="AC127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78" s="70"/>
      <c r="AE1278" s="76">
        <v>228</v>
      </c>
      <c r="AF1278" s="76">
        <v>1146</v>
      </c>
      <c r="AG1278" s="76">
        <v>19141</v>
      </c>
      <c r="AH1278" s="76">
        <v>59008</v>
      </c>
      <c r="AI1278" s="76"/>
      <c r="AJ1278" s="76" t="s">
        <v>9634</v>
      </c>
      <c r="AK1278" s="76" t="s">
        <v>10969</v>
      </c>
      <c r="AL1278" s="82" t="s">
        <v>11753</v>
      </c>
      <c r="AM1278" s="76"/>
      <c r="AN1278" s="78">
        <v>42103.307175925926</v>
      </c>
      <c r="AO1278" s="76" t="s">
        <v>14075</v>
      </c>
      <c r="AP1278" s="82" t="s">
        <v>15351</v>
      </c>
      <c r="AQ1278" s="76" t="s">
        <v>66</v>
      </c>
      <c r="AR1278" s="2"/>
      <c r="AS1278" s="3"/>
      <c r="AT1278" s="3"/>
      <c r="AU1278" s="3"/>
      <c r="AV1278" s="3"/>
    </row>
    <row r="1279" spans="1:48" ht="41.45" customHeight="1" x14ac:dyDescent="0.25">
      <c r="A1279" s="62" t="s">
        <v>1074</v>
      </c>
      <c r="C1279" s="63"/>
      <c r="D1279" s="63"/>
      <c r="E1279" s="64"/>
      <c r="F1279" s="66"/>
      <c r="G1279" s="100" t="s">
        <v>13281</v>
      </c>
      <c r="H1279" s="63"/>
      <c r="I1279" s="67"/>
      <c r="J1279" s="68"/>
      <c r="K1279" s="68"/>
      <c r="L1279" s="67" t="s">
        <v>17442</v>
      </c>
      <c r="M1279" s="71"/>
      <c r="N1279" s="72">
        <v>4688.685546875</v>
      </c>
      <c r="O1279" s="72">
        <v>5940.28466796875</v>
      </c>
      <c r="P1279" s="73"/>
      <c r="Q1279" s="74"/>
      <c r="R1279" s="74"/>
      <c r="S1279" s="84"/>
      <c r="T1279" s="84"/>
      <c r="U1279" s="84"/>
      <c r="V1279" s="84"/>
      <c r="W1279" s="50"/>
      <c r="X1279" s="50"/>
      <c r="Y1279" s="50"/>
      <c r="Z1279" s="50"/>
      <c r="AA1279" s="49"/>
      <c r="AB1279" s="69">
        <v>1279</v>
      </c>
      <c r="AC127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79" s="70"/>
      <c r="AE1279" s="76">
        <v>993</v>
      </c>
      <c r="AF1279" s="76">
        <v>999</v>
      </c>
      <c r="AG1279" s="76">
        <v>84153</v>
      </c>
      <c r="AH1279" s="76">
        <v>85157</v>
      </c>
      <c r="AI1279" s="76"/>
      <c r="AJ1279" s="76" t="s">
        <v>9635</v>
      </c>
      <c r="AK1279" s="76"/>
      <c r="AL1279" s="76"/>
      <c r="AM1279" s="76"/>
      <c r="AN1279" s="78">
        <v>43829.676574074074</v>
      </c>
      <c r="AO1279" s="76" t="s">
        <v>14075</v>
      </c>
      <c r="AP1279" s="82" t="s">
        <v>15352</v>
      </c>
      <c r="AQ1279" s="76" t="s">
        <v>66</v>
      </c>
      <c r="AR1279" s="2"/>
      <c r="AS1279" s="3"/>
      <c r="AT1279" s="3"/>
      <c r="AU1279" s="3"/>
      <c r="AV1279" s="3"/>
    </row>
    <row r="1280" spans="1:48" ht="41.45" customHeight="1" x14ac:dyDescent="0.25">
      <c r="A1280" s="62" t="s">
        <v>1075</v>
      </c>
      <c r="C1280" s="63"/>
      <c r="D1280" s="63"/>
      <c r="E1280" s="64"/>
      <c r="F1280" s="66"/>
      <c r="G1280" s="100" t="s">
        <v>13282</v>
      </c>
      <c r="H1280" s="63"/>
      <c r="I1280" s="67"/>
      <c r="J1280" s="68"/>
      <c r="K1280" s="68"/>
      <c r="L1280" s="67" t="s">
        <v>17443</v>
      </c>
      <c r="M1280" s="71"/>
      <c r="N1280" s="72">
        <v>8620.025390625</v>
      </c>
      <c r="O1280" s="72">
        <v>4779.8203125</v>
      </c>
      <c r="P1280" s="73"/>
      <c r="Q1280" s="74"/>
      <c r="R1280" s="74"/>
      <c r="S1280" s="84"/>
      <c r="T1280" s="84"/>
      <c r="U1280" s="84"/>
      <c r="V1280" s="84"/>
      <c r="W1280" s="50"/>
      <c r="X1280" s="50"/>
      <c r="Y1280" s="50"/>
      <c r="Z1280" s="50"/>
      <c r="AA1280" s="49"/>
      <c r="AB1280" s="69">
        <v>1280</v>
      </c>
      <c r="AC128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80" s="70"/>
      <c r="AE1280" s="76">
        <v>111</v>
      </c>
      <c r="AF1280" s="76">
        <v>53</v>
      </c>
      <c r="AG1280" s="76">
        <v>2444</v>
      </c>
      <c r="AH1280" s="76">
        <v>1140</v>
      </c>
      <c r="AI1280" s="76"/>
      <c r="AJ1280" s="76"/>
      <c r="AK1280" s="76" t="s">
        <v>10543</v>
      </c>
      <c r="AL1280" s="76"/>
      <c r="AM1280" s="76"/>
      <c r="AN1280" s="78">
        <v>43284.43141203704</v>
      </c>
      <c r="AO1280" s="76" t="s">
        <v>14075</v>
      </c>
      <c r="AP1280" s="82" t="s">
        <v>15353</v>
      </c>
      <c r="AQ1280" s="76" t="s">
        <v>66</v>
      </c>
      <c r="AR1280" s="2"/>
      <c r="AS1280" s="3"/>
      <c r="AT1280" s="3"/>
      <c r="AU1280" s="3"/>
      <c r="AV1280" s="3"/>
    </row>
    <row r="1281" spans="1:48" ht="41.45" customHeight="1" x14ac:dyDescent="0.25">
      <c r="A1281" s="62" t="s">
        <v>1076</v>
      </c>
      <c r="C1281" s="63"/>
      <c r="D1281" s="63"/>
      <c r="E1281" s="64"/>
      <c r="F1281" s="66"/>
      <c r="G1281" s="100" t="s">
        <v>13283</v>
      </c>
      <c r="H1281" s="63"/>
      <c r="I1281" s="67"/>
      <c r="J1281" s="68"/>
      <c r="K1281" s="68"/>
      <c r="L1281" s="67" t="s">
        <v>17444</v>
      </c>
      <c r="M1281" s="71"/>
      <c r="N1281" s="72">
        <v>3674.999267578125</v>
      </c>
      <c r="O1281" s="72">
        <v>8042.88330078125</v>
      </c>
      <c r="P1281" s="73"/>
      <c r="Q1281" s="74"/>
      <c r="R1281" s="74"/>
      <c r="S1281" s="84"/>
      <c r="T1281" s="84"/>
      <c r="U1281" s="84"/>
      <c r="V1281" s="84"/>
      <c r="W1281" s="50"/>
      <c r="X1281" s="50"/>
      <c r="Y1281" s="50"/>
      <c r="Z1281" s="50"/>
      <c r="AA1281" s="49"/>
      <c r="AB1281" s="69">
        <v>1281</v>
      </c>
      <c r="AC128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81" s="70"/>
      <c r="AE1281" s="76">
        <v>592</v>
      </c>
      <c r="AF1281" s="76">
        <v>857</v>
      </c>
      <c r="AG1281" s="76">
        <v>229</v>
      </c>
      <c r="AH1281" s="76">
        <v>29</v>
      </c>
      <c r="AI1281" s="76"/>
      <c r="AJ1281" s="76" t="s">
        <v>9636</v>
      </c>
      <c r="AK1281" s="76"/>
      <c r="AL1281" s="76"/>
      <c r="AM1281" s="76"/>
      <c r="AN1281" s="78">
        <v>44420.34888888889</v>
      </c>
      <c r="AO1281" s="76" t="s">
        <v>14075</v>
      </c>
      <c r="AP1281" s="82" t="s">
        <v>15354</v>
      </c>
      <c r="AQ1281" s="76" t="s">
        <v>66</v>
      </c>
      <c r="AR1281" s="2"/>
      <c r="AS1281" s="3"/>
      <c r="AT1281" s="3"/>
      <c r="AU1281" s="3"/>
      <c r="AV1281" s="3"/>
    </row>
    <row r="1282" spans="1:48" ht="41.45" customHeight="1" x14ac:dyDescent="0.25">
      <c r="A1282" s="62" t="s">
        <v>1077</v>
      </c>
      <c r="C1282" s="63"/>
      <c r="D1282" s="63"/>
      <c r="E1282" s="64"/>
      <c r="F1282" s="66"/>
      <c r="G1282" s="100" t="s">
        <v>13284</v>
      </c>
      <c r="H1282" s="63"/>
      <c r="I1282" s="67"/>
      <c r="J1282" s="68"/>
      <c r="K1282" s="68"/>
      <c r="L1282" s="67" t="s">
        <v>17445</v>
      </c>
      <c r="M1282" s="71"/>
      <c r="N1282" s="72">
        <v>4243.455078125</v>
      </c>
      <c r="O1282" s="72">
        <v>8644.439453125</v>
      </c>
      <c r="P1282" s="73"/>
      <c r="Q1282" s="74"/>
      <c r="R1282" s="74"/>
      <c r="S1282" s="84"/>
      <c r="T1282" s="84"/>
      <c r="U1282" s="84"/>
      <c r="V1282" s="84"/>
      <c r="W1282" s="50"/>
      <c r="X1282" s="50"/>
      <c r="Y1282" s="50"/>
      <c r="Z1282" s="50"/>
      <c r="AA1282" s="49"/>
      <c r="AB1282" s="69">
        <v>1282</v>
      </c>
      <c r="AC128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82" s="70"/>
      <c r="AE1282" s="76">
        <v>265</v>
      </c>
      <c r="AF1282" s="76">
        <v>156</v>
      </c>
      <c r="AG1282" s="76">
        <v>8693</v>
      </c>
      <c r="AH1282" s="76">
        <v>9892</v>
      </c>
      <c r="AI1282" s="76"/>
      <c r="AJ1282" s="76" t="s">
        <v>9637</v>
      </c>
      <c r="AK1282" s="76" t="s">
        <v>10970</v>
      </c>
      <c r="AL1282" s="76"/>
      <c r="AM1282" s="76"/>
      <c r="AN1282" s="78">
        <v>44404.630358796298</v>
      </c>
      <c r="AO1282" s="76" t="s">
        <v>14075</v>
      </c>
      <c r="AP1282" s="82" t="s">
        <v>15355</v>
      </c>
      <c r="AQ1282" s="76" t="s">
        <v>66</v>
      </c>
      <c r="AR1282" s="2"/>
      <c r="AS1282" s="3"/>
      <c r="AT1282" s="3"/>
      <c r="AU1282" s="3"/>
      <c r="AV1282" s="3"/>
    </row>
    <row r="1283" spans="1:48" ht="41.45" customHeight="1" x14ac:dyDescent="0.25">
      <c r="A1283" s="62" t="s">
        <v>1078</v>
      </c>
      <c r="C1283" s="63"/>
      <c r="D1283" s="63"/>
      <c r="E1283" s="64"/>
      <c r="F1283" s="66"/>
      <c r="G1283" s="100" t="s">
        <v>13285</v>
      </c>
      <c r="H1283" s="63"/>
      <c r="I1283" s="67"/>
      <c r="J1283" s="68"/>
      <c r="K1283" s="68"/>
      <c r="L1283" s="67" t="s">
        <v>17446</v>
      </c>
      <c r="M1283" s="71"/>
      <c r="N1283" s="72">
        <v>6560.37158203125</v>
      </c>
      <c r="O1283" s="72">
        <v>9756.529296875</v>
      </c>
      <c r="P1283" s="73"/>
      <c r="Q1283" s="74"/>
      <c r="R1283" s="74"/>
      <c r="S1283" s="84"/>
      <c r="T1283" s="84"/>
      <c r="U1283" s="84"/>
      <c r="V1283" s="84"/>
      <c r="W1283" s="50"/>
      <c r="X1283" s="50"/>
      <c r="Y1283" s="50"/>
      <c r="Z1283" s="50"/>
      <c r="AA1283" s="49"/>
      <c r="AB1283" s="69">
        <v>1283</v>
      </c>
      <c r="AC128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83" s="70"/>
      <c r="AE1283" s="76">
        <v>786</v>
      </c>
      <c r="AF1283" s="76">
        <v>144</v>
      </c>
      <c r="AG1283" s="76">
        <v>13342</v>
      </c>
      <c r="AH1283" s="76">
        <v>4647</v>
      </c>
      <c r="AI1283" s="76"/>
      <c r="AJ1283" s="76" t="s">
        <v>9638</v>
      </c>
      <c r="AK1283" s="76" t="s">
        <v>10971</v>
      </c>
      <c r="AL1283" s="76"/>
      <c r="AM1283" s="76"/>
      <c r="AN1283" s="78">
        <v>40342.835277777776</v>
      </c>
      <c r="AO1283" s="76" t="s">
        <v>14075</v>
      </c>
      <c r="AP1283" s="82" t="s">
        <v>15356</v>
      </c>
      <c r="AQ1283" s="76" t="s">
        <v>66</v>
      </c>
      <c r="AR1283" s="2"/>
      <c r="AS1283" s="3"/>
      <c r="AT1283" s="3"/>
      <c r="AU1283" s="3"/>
      <c r="AV1283" s="3"/>
    </row>
    <row r="1284" spans="1:48" ht="41.45" customHeight="1" x14ac:dyDescent="0.25">
      <c r="A1284" s="62" t="s">
        <v>2033</v>
      </c>
      <c r="C1284" s="63"/>
      <c r="D1284" s="63"/>
      <c r="E1284" s="64"/>
      <c r="F1284" s="66"/>
      <c r="G1284" s="100" t="s">
        <v>13286</v>
      </c>
      <c r="H1284" s="63"/>
      <c r="I1284" s="67"/>
      <c r="J1284" s="68"/>
      <c r="K1284" s="68"/>
      <c r="L1284" s="67" t="s">
        <v>17447</v>
      </c>
      <c r="M1284" s="71"/>
      <c r="N1284" s="72">
        <v>4621.1201171875</v>
      </c>
      <c r="O1284" s="72">
        <v>8538.119140625</v>
      </c>
      <c r="P1284" s="73"/>
      <c r="Q1284" s="74"/>
      <c r="R1284" s="74"/>
      <c r="S1284" s="84"/>
      <c r="T1284" s="84"/>
      <c r="U1284" s="84"/>
      <c r="V1284" s="84"/>
      <c r="W1284" s="50"/>
      <c r="X1284" s="50"/>
      <c r="Y1284" s="50"/>
      <c r="Z1284" s="50"/>
      <c r="AA1284" s="49"/>
      <c r="AB1284" s="69">
        <v>1284</v>
      </c>
      <c r="AC128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84" s="70"/>
      <c r="AE1284" s="76">
        <v>2269</v>
      </c>
      <c r="AF1284" s="76">
        <v>88789</v>
      </c>
      <c r="AG1284" s="76">
        <v>49353</v>
      </c>
      <c r="AH1284" s="76">
        <v>3694</v>
      </c>
      <c r="AI1284" s="76"/>
      <c r="AJ1284" s="76" t="s">
        <v>9639</v>
      </c>
      <c r="AK1284" s="76" t="s">
        <v>10972</v>
      </c>
      <c r="AL1284" s="82" t="s">
        <v>11754</v>
      </c>
      <c r="AM1284" s="76"/>
      <c r="AN1284" s="78">
        <v>41368.908055555556</v>
      </c>
      <c r="AO1284" s="76" t="s">
        <v>14075</v>
      </c>
      <c r="AP1284" s="82" t="s">
        <v>15357</v>
      </c>
      <c r="AQ1284" s="76" t="s">
        <v>65</v>
      </c>
      <c r="AR1284" s="2"/>
      <c r="AS1284" s="3"/>
      <c r="AT1284" s="3"/>
      <c r="AU1284" s="3"/>
      <c r="AV1284" s="3"/>
    </row>
    <row r="1285" spans="1:48" ht="41.45" customHeight="1" x14ac:dyDescent="0.25">
      <c r="A1285" s="62" t="s">
        <v>1079</v>
      </c>
      <c r="C1285" s="63"/>
      <c r="D1285" s="63"/>
      <c r="E1285" s="64"/>
      <c r="F1285" s="66"/>
      <c r="G1285" s="100" t="s">
        <v>13287</v>
      </c>
      <c r="H1285" s="63"/>
      <c r="I1285" s="67"/>
      <c r="J1285" s="68"/>
      <c r="K1285" s="68"/>
      <c r="L1285" s="67" t="s">
        <v>17448</v>
      </c>
      <c r="M1285" s="71"/>
      <c r="N1285" s="72">
        <v>4205.3701171875</v>
      </c>
      <c r="O1285" s="72">
        <v>6005.326171875</v>
      </c>
      <c r="P1285" s="73"/>
      <c r="Q1285" s="74"/>
      <c r="R1285" s="74"/>
      <c r="S1285" s="84"/>
      <c r="T1285" s="84"/>
      <c r="U1285" s="84"/>
      <c r="V1285" s="84"/>
      <c r="W1285" s="50"/>
      <c r="X1285" s="50"/>
      <c r="Y1285" s="50"/>
      <c r="Z1285" s="50"/>
      <c r="AA1285" s="49"/>
      <c r="AB1285" s="69">
        <v>1285</v>
      </c>
      <c r="AC128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85" s="70"/>
      <c r="AE1285" s="76">
        <v>1986</v>
      </c>
      <c r="AF1285" s="76">
        <v>1149</v>
      </c>
      <c r="AG1285" s="76">
        <v>61998</v>
      </c>
      <c r="AH1285" s="76">
        <v>23582</v>
      </c>
      <c r="AI1285" s="76"/>
      <c r="AJ1285" s="76" t="s">
        <v>9640</v>
      </c>
      <c r="AK1285" s="76"/>
      <c r="AL1285" s="76"/>
      <c r="AM1285" s="76"/>
      <c r="AN1285" s="78">
        <v>44427.757777777777</v>
      </c>
      <c r="AO1285" s="76" t="s">
        <v>14075</v>
      </c>
      <c r="AP1285" s="82" t="s">
        <v>15358</v>
      </c>
      <c r="AQ1285" s="76" t="s">
        <v>66</v>
      </c>
      <c r="AR1285" s="2"/>
      <c r="AS1285" s="3"/>
      <c r="AT1285" s="3"/>
      <c r="AU1285" s="3"/>
      <c r="AV1285" s="3"/>
    </row>
    <row r="1286" spans="1:48" ht="41.45" customHeight="1" x14ac:dyDescent="0.25">
      <c r="A1286" s="62" t="s">
        <v>1080</v>
      </c>
      <c r="C1286" s="63"/>
      <c r="D1286" s="63"/>
      <c r="E1286" s="64"/>
      <c r="F1286" s="66"/>
      <c r="G1286" s="100" t="s">
        <v>13288</v>
      </c>
      <c r="H1286" s="63"/>
      <c r="I1286" s="67"/>
      <c r="J1286" s="68"/>
      <c r="K1286" s="68"/>
      <c r="L1286" s="67" t="s">
        <v>17449</v>
      </c>
      <c r="M1286" s="71"/>
      <c r="N1286" s="72">
        <v>948.789794921875</v>
      </c>
      <c r="O1286" s="72">
        <v>6274.95263671875</v>
      </c>
      <c r="P1286" s="73"/>
      <c r="Q1286" s="74"/>
      <c r="R1286" s="74"/>
      <c r="S1286" s="84"/>
      <c r="T1286" s="84"/>
      <c r="U1286" s="84"/>
      <c r="V1286" s="84"/>
      <c r="W1286" s="50"/>
      <c r="X1286" s="50"/>
      <c r="Y1286" s="50"/>
      <c r="Z1286" s="50"/>
      <c r="AA1286" s="49"/>
      <c r="AB1286" s="69">
        <v>1286</v>
      </c>
      <c r="AC128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86" s="70"/>
      <c r="AE1286" s="76">
        <v>57</v>
      </c>
      <c r="AF1286" s="76">
        <v>33</v>
      </c>
      <c r="AG1286" s="76">
        <v>651</v>
      </c>
      <c r="AH1286" s="76">
        <v>2205</v>
      </c>
      <c r="AI1286" s="76"/>
      <c r="AJ1286" s="76" t="s">
        <v>9641</v>
      </c>
      <c r="AK1286" s="76" t="s">
        <v>10973</v>
      </c>
      <c r="AL1286" s="76"/>
      <c r="AM1286" s="76"/>
      <c r="AN1286" s="78">
        <v>44328.114918981482</v>
      </c>
      <c r="AO1286" s="76" t="s">
        <v>14075</v>
      </c>
      <c r="AP1286" s="82" t="s">
        <v>15359</v>
      </c>
      <c r="AQ1286" s="76" t="s">
        <v>66</v>
      </c>
      <c r="AR1286" s="2"/>
      <c r="AS1286" s="3"/>
      <c r="AT1286" s="3"/>
      <c r="AU1286" s="3"/>
      <c r="AV1286" s="3"/>
    </row>
    <row r="1287" spans="1:48" ht="41.45" customHeight="1" x14ac:dyDescent="0.25">
      <c r="A1287" s="62" t="s">
        <v>2034</v>
      </c>
      <c r="C1287" s="63"/>
      <c r="D1287" s="63"/>
      <c r="E1287" s="64"/>
      <c r="F1287" s="66"/>
      <c r="G1287" s="100" t="s">
        <v>13289</v>
      </c>
      <c r="H1287" s="63"/>
      <c r="I1287" s="67"/>
      <c r="J1287" s="68"/>
      <c r="K1287" s="68"/>
      <c r="L1287" s="67" t="s">
        <v>17450</v>
      </c>
      <c r="M1287" s="71"/>
      <c r="N1287" s="72">
        <v>1799.7791748046875</v>
      </c>
      <c r="O1287" s="72">
        <v>5266.77392578125</v>
      </c>
      <c r="P1287" s="73"/>
      <c r="Q1287" s="74"/>
      <c r="R1287" s="74"/>
      <c r="S1287" s="84"/>
      <c r="T1287" s="84"/>
      <c r="U1287" s="84"/>
      <c r="V1287" s="84"/>
      <c r="W1287" s="50"/>
      <c r="X1287" s="50"/>
      <c r="Y1287" s="50"/>
      <c r="Z1287" s="50"/>
      <c r="AA1287" s="49"/>
      <c r="AB1287" s="69">
        <v>1287</v>
      </c>
      <c r="AC128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87" s="70"/>
      <c r="AE1287" s="76">
        <v>974</v>
      </c>
      <c r="AF1287" s="76">
        <v>16846</v>
      </c>
      <c r="AG1287" s="76">
        <v>23831</v>
      </c>
      <c r="AH1287" s="76">
        <v>534</v>
      </c>
      <c r="AI1287" s="76"/>
      <c r="AJ1287" s="76" t="s">
        <v>9642</v>
      </c>
      <c r="AK1287" s="76" t="s">
        <v>10974</v>
      </c>
      <c r="AL1287" s="76"/>
      <c r="AM1287" s="76"/>
      <c r="AN1287" s="78">
        <v>41337.335694444446</v>
      </c>
      <c r="AO1287" s="76" t="s">
        <v>14075</v>
      </c>
      <c r="AP1287" s="82" t="s">
        <v>15360</v>
      </c>
      <c r="AQ1287" s="76" t="s">
        <v>65</v>
      </c>
      <c r="AR1287" s="2"/>
      <c r="AS1287" s="3"/>
      <c r="AT1287" s="3"/>
      <c r="AU1287" s="3"/>
      <c r="AV1287" s="3"/>
    </row>
    <row r="1288" spans="1:48" ht="41.45" customHeight="1" x14ac:dyDescent="0.25">
      <c r="A1288" s="62" t="s">
        <v>2035</v>
      </c>
      <c r="C1288" s="63"/>
      <c r="D1288" s="63"/>
      <c r="E1288" s="64"/>
      <c r="F1288" s="66"/>
      <c r="G1288" s="100" t="s">
        <v>13290</v>
      </c>
      <c r="H1288" s="63"/>
      <c r="I1288" s="67"/>
      <c r="J1288" s="68"/>
      <c r="K1288" s="68"/>
      <c r="L1288" s="67" t="s">
        <v>17451</v>
      </c>
      <c r="M1288" s="71"/>
      <c r="N1288" s="72">
        <v>653.9361572265625</v>
      </c>
      <c r="O1288" s="72">
        <v>3937.758056640625</v>
      </c>
      <c r="P1288" s="73"/>
      <c r="Q1288" s="74"/>
      <c r="R1288" s="74"/>
      <c r="S1288" s="84"/>
      <c r="T1288" s="84"/>
      <c r="U1288" s="84"/>
      <c r="V1288" s="84"/>
      <c r="W1288" s="50"/>
      <c r="X1288" s="50"/>
      <c r="Y1288" s="50"/>
      <c r="Z1288" s="50"/>
      <c r="AA1288" s="49"/>
      <c r="AB1288" s="69">
        <v>1288</v>
      </c>
      <c r="AC128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88" s="70"/>
      <c r="AE1288" s="76">
        <v>41</v>
      </c>
      <c r="AF1288" s="76">
        <v>129</v>
      </c>
      <c r="AG1288" s="76">
        <v>1060</v>
      </c>
      <c r="AH1288" s="76">
        <v>271</v>
      </c>
      <c r="AI1288" s="76"/>
      <c r="AJ1288" s="76"/>
      <c r="AK1288" s="76" t="s">
        <v>10975</v>
      </c>
      <c r="AL1288" s="76"/>
      <c r="AM1288" s="76"/>
      <c r="AN1288" s="78">
        <v>43518.463229166664</v>
      </c>
      <c r="AO1288" s="76" t="s">
        <v>14075</v>
      </c>
      <c r="AP1288" s="82" t="s">
        <v>15361</v>
      </c>
      <c r="AQ1288" s="76" t="s">
        <v>65</v>
      </c>
      <c r="AR1288" s="2"/>
      <c r="AS1288" s="3"/>
      <c r="AT1288" s="3"/>
      <c r="AU1288" s="3"/>
      <c r="AV1288" s="3"/>
    </row>
    <row r="1289" spans="1:48" ht="41.45" customHeight="1" x14ac:dyDescent="0.25">
      <c r="A1289" s="62" t="s">
        <v>1081</v>
      </c>
      <c r="C1289" s="63"/>
      <c r="D1289" s="63"/>
      <c r="E1289" s="64"/>
      <c r="F1289" s="66"/>
      <c r="G1289" s="100" t="s">
        <v>13291</v>
      </c>
      <c r="H1289" s="63"/>
      <c r="I1289" s="67"/>
      <c r="J1289" s="68"/>
      <c r="K1289" s="68"/>
      <c r="L1289" s="67" t="s">
        <v>17452</v>
      </c>
      <c r="M1289" s="71"/>
      <c r="N1289" s="72">
        <v>7902.19970703125</v>
      </c>
      <c r="O1289" s="72">
        <v>1869.695556640625</v>
      </c>
      <c r="P1289" s="73"/>
      <c r="Q1289" s="74"/>
      <c r="R1289" s="74"/>
      <c r="S1289" s="84"/>
      <c r="T1289" s="84"/>
      <c r="U1289" s="84"/>
      <c r="V1289" s="84"/>
      <c r="W1289" s="50"/>
      <c r="X1289" s="50"/>
      <c r="Y1289" s="50"/>
      <c r="Z1289" s="50"/>
      <c r="AA1289" s="49"/>
      <c r="AB1289" s="69">
        <v>1289</v>
      </c>
      <c r="AC128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89" s="70"/>
      <c r="AE1289" s="76">
        <v>302</v>
      </c>
      <c r="AF1289" s="76">
        <v>353</v>
      </c>
      <c r="AG1289" s="76">
        <v>11263</v>
      </c>
      <c r="AH1289" s="76">
        <v>25739</v>
      </c>
      <c r="AI1289" s="76"/>
      <c r="AJ1289" s="76" t="s">
        <v>9643</v>
      </c>
      <c r="AK1289" s="76"/>
      <c r="AL1289" s="76"/>
      <c r="AM1289" s="76"/>
      <c r="AN1289" s="78">
        <v>41056.683946759258</v>
      </c>
      <c r="AO1289" s="76" t="s">
        <v>14075</v>
      </c>
      <c r="AP1289" s="82" t="s">
        <v>15362</v>
      </c>
      <c r="AQ1289" s="76" t="s">
        <v>66</v>
      </c>
      <c r="AR1289" s="2"/>
      <c r="AS1289" s="3"/>
      <c r="AT1289" s="3"/>
      <c r="AU1289" s="3"/>
      <c r="AV1289" s="3"/>
    </row>
    <row r="1290" spans="1:48" ht="41.45" customHeight="1" x14ac:dyDescent="0.25">
      <c r="A1290" s="62" t="s">
        <v>1082</v>
      </c>
      <c r="C1290" s="63"/>
      <c r="D1290" s="63"/>
      <c r="E1290" s="64"/>
      <c r="F1290" s="66"/>
      <c r="G1290" s="100" t="s">
        <v>13292</v>
      </c>
      <c r="H1290" s="63"/>
      <c r="I1290" s="67"/>
      <c r="J1290" s="68"/>
      <c r="K1290" s="68"/>
      <c r="L1290" s="67" t="s">
        <v>17453</v>
      </c>
      <c r="M1290" s="71"/>
      <c r="N1290" s="72">
        <v>6011.6611328125</v>
      </c>
      <c r="O1290" s="72">
        <v>5512.77734375</v>
      </c>
      <c r="P1290" s="73"/>
      <c r="Q1290" s="74"/>
      <c r="R1290" s="74"/>
      <c r="S1290" s="84"/>
      <c r="T1290" s="84"/>
      <c r="U1290" s="84"/>
      <c r="V1290" s="84"/>
      <c r="W1290" s="50"/>
      <c r="X1290" s="50"/>
      <c r="Y1290" s="50"/>
      <c r="Z1290" s="50"/>
      <c r="AA1290" s="49"/>
      <c r="AB1290" s="69">
        <v>1290</v>
      </c>
      <c r="AC129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90" s="70"/>
      <c r="AE1290" s="76">
        <v>631</v>
      </c>
      <c r="AF1290" s="76">
        <v>262</v>
      </c>
      <c r="AG1290" s="76">
        <v>2358</v>
      </c>
      <c r="AH1290" s="76">
        <v>1131</v>
      </c>
      <c r="AI1290" s="76"/>
      <c r="AJ1290" s="76" t="s">
        <v>9644</v>
      </c>
      <c r="AK1290" s="76"/>
      <c r="AL1290" s="76"/>
      <c r="AM1290" s="76"/>
      <c r="AN1290" s="78">
        <v>43691.753518518519</v>
      </c>
      <c r="AO1290" s="76" t="s">
        <v>14075</v>
      </c>
      <c r="AP1290" s="82" t="s">
        <v>15363</v>
      </c>
      <c r="AQ1290" s="76" t="s">
        <v>66</v>
      </c>
      <c r="AR1290" s="2"/>
      <c r="AS1290" s="3"/>
      <c r="AT1290" s="3"/>
      <c r="AU1290" s="3"/>
      <c r="AV1290" s="3"/>
    </row>
    <row r="1291" spans="1:48" ht="41.45" customHeight="1" x14ac:dyDescent="0.25">
      <c r="A1291" s="62" t="s">
        <v>2036</v>
      </c>
      <c r="C1291" s="63"/>
      <c r="D1291" s="63"/>
      <c r="E1291" s="64"/>
      <c r="F1291" s="66"/>
      <c r="G1291" s="100" t="s">
        <v>13293</v>
      </c>
      <c r="H1291" s="63"/>
      <c r="I1291" s="67"/>
      <c r="J1291" s="68"/>
      <c r="K1291" s="68"/>
      <c r="L1291" s="67" t="s">
        <v>17454</v>
      </c>
      <c r="M1291" s="71"/>
      <c r="N1291" s="72">
        <v>5719.74658203125</v>
      </c>
      <c r="O1291" s="72">
        <v>1806.2095947265625</v>
      </c>
      <c r="P1291" s="73"/>
      <c r="Q1291" s="74"/>
      <c r="R1291" s="74"/>
      <c r="S1291" s="84"/>
      <c r="T1291" s="84"/>
      <c r="U1291" s="84"/>
      <c r="V1291" s="84"/>
      <c r="W1291" s="50"/>
      <c r="X1291" s="50"/>
      <c r="Y1291" s="50"/>
      <c r="Z1291" s="50"/>
      <c r="AA1291" s="49"/>
      <c r="AB1291" s="69">
        <v>1291</v>
      </c>
      <c r="AC129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91" s="70"/>
      <c r="AE1291" s="76">
        <v>761</v>
      </c>
      <c r="AF1291" s="76">
        <v>54556</v>
      </c>
      <c r="AG1291" s="76">
        <v>7173</v>
      </c>
      <c r="AH1291" s="76">
        <v>16285</v>
      </c>
      <c r="AI1291" s="76"/>
      <c r="AJ1291" s="76" t="s">
        <v>9645</v>
      </c>
      <c r="AK1291" s="76" t="s">
        <v>10976</v>
      </c>
      <c r="AL1291" s="82" t="s">
        <v>11755</v>
      </c>
      <c r="AM1291" s="76"/>
      <c r="AN1291" s="78">
        <v>44173.144976851851</v>
      </c>
      <c r="AO1291" s="76" t="s">
        <v>14075</v>
      </c>
      <c r="AP1291" s="82" t="s">
        <v>15364</v>
      </c>
      <c r="AQ1291" s="76" t="s">
        <v>65</v>
      </c>
      <c r="AR1291" s="2"/>
      <c r="AS1291" s="3"/>
      <c r="AT1291" s="3"/>
      <c r="AU1291" s="3"/>
      <c r="AV1291" s="3"/>
    </row>
    <row r="1292" spans="1:48" ht="41.45" customHeight="1" x14ac:dyDescent="0.25">
      <c r="A1292" s="62" t="s">
        <v>2037</v>
      </c>
      <c r="C1292" s="63"/>
      <c r="D1292" s="63"/>
      <c r="E1292" s="64"/>
      <c r="F1292" s="66"/>
      <c r="G1292" s="100" t="s">
        <v>13294</v>
      </c>
      <c r="H1292" s="63"/>
      <c r="I1292" s="67"/>
      <c r="J1292" s="68"/>
      <c r="K1292" s="68"/>
      <c r="L1292" s="67" t="s">
        <v>17455</v>
      </c>
      <c r="M1292" s="71"/>
      <c r="N1292" s="72">
        <v>3998.453369140625</v>
      </c>
      <c r="O1292" s="72">
        <v>8574.5146484375</v>
      </c>
      <c r="P1292" s="73"/>
      <c r="Q1292" s="74"/>
      <c r="R1292" s="74"/>
      <c r="S1292" s="84"/>
      <c r="T1292" s="84"/>
      <c r="U1292" s="84"/>
      <c r="V1292" s="84"/>
      <c r="W1292" s="50"/>
      <c r="X1292" s="50"/>
      <c r="Y1292" s="50"/>
      <c r="Z1292" s="50"/>
      <c r="AA1292" s="49"/>
      <c r="AB1292" s="69">
        <v>1292</v>
      </c>
      <c r="AC129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92" s="70"/>
      <c r="AE1292" s="76">
        <v>2036</v>
      </c>
      <c r="AF1292" s="76">
        <v>6738</v>
      </c>
      <c r="AG1292" s="76">
        <v>115161</v>
      </c>
      <c r="AH1292" s="76">
        <v>19086</v>
      </c>
      <c r="AI1292" s="76"/>
      <c r="AJ1292" s="76" t="s">
        <v>9646</v>
      </c>
      <c r="AK1292" s="76" t="s">
        <v>10977</v>
      </c>
      <c r="AL1292" s="82" t="s">
        <v>11756</v>
      </c>
      <c r="AM1292" s="76"/>
      <c r="AN1292" s="78">
        <v>40615.806828703702</v>
      </c>
      <c r="AO1292" s="76" t="s">
        <v>14075</v>
      </c>
      <c r="AP1292" s="82" t="s">
        <v>15365</v>
      </c>
      <c r="AQ1292" s="76" t="s">
        <v>65</v>
      </c>
      <c r="AR1292" s="2"/>
      <c r="AS1292" s="3"/>
      <c r="AT1292" s="3"/>
      <c r="AU1292" s="3"/>
      <c r="AV1292" s="3"/>
    </row>
    <row r="1293" spans="1:48" ht="41.45" customHeight="1" x14ac:dyDescent="0.25">
      <c r="A1293" s="62" t="s">
        <v>2038</v>
      </c>
      <c r="C1293" s="63"/>
      <c r="D1293" s="63"/>
      <c r="E1293" s="64"/>
      <c r="F1293" s="66"/>
      <c r="G1293" s="100" t="s">
        <v>13295</v>
      </c>
      <c r="H1293" s="63"/>
      <c r="I1293" s="67"/>
      <c r="J1293" s="68"/>
      <c r="K1293" s="68"/>
      <c r="L1293" s="67" t="s">
        <v>17456</v>
      </c>
      <c r="M1293" s="71"/>
      <c r="N1293" s="72">
        <v>9435.435546875</v>
      </c>
      <c r="O1293" s="72">
        <v>6698.783203125</v>
      </c>
      <c r="P1293" s="73"/>
      <c r="Q1293" s="74"/>
      <c r="R1293" s="74"/>
      <c r="S1293" s="84"/>
      <c r="T1293" s="84"/>
      <c r="U1293" s="84"/>
      <c r="V1293" s="84"/>
      <c r="W1293" s="50"/>
      <c r="X1293" s="50"/>
      <c r="Y1293" s="50"/>
      <c r="Z1293" s="50"/>
      <c r="AA1293" s="49"/>
      <c r="AB1293" s="69">
        <v>1293</v>
      </c>
      <c r="AC129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93" s="70"/>
      <c r="AE1293" s="76">
        <v>1322</v>
      </c>
      <c r="AF1293" s="76">
        <v>302</v>
      </c>
      <c r="AG1293" s="76">
        <v>4505</v>
      </c>
      <c r="AH1293" s="76">
        <v>11578</v>
      </c>
      <c r="AI1293" s="76"/>
      <c r="AJ1293" s="76" t="s">
        <v>9647</v>
      </c>
      <c r="AK1293" s="76" t="s">
        <v>10978</v>
      </c>
      <c r="AL1293" s="76"/>
      <c r="AM1293" s="76"/>
      <c r="AN1293" s="78">
        <v>39940.035115740742</v>
      </c>
      <c r="AO1293" s="76" t="s">
        <v>14075</v>
      </c>
      <c r="AP1293" s="82" t="s">
        <v>15366</v>
      </c>
      <c r="AQ1293" s="76" t="s">
        <v>65</v>
      </c>
      <c r="AR1293" s="2"/>
      <c r="AS1293" s="3"/>
      <c r="AT1293" s="3"/>
      <c r="AU1293" s="3"/>
      <c r="AV1293" s="3"/>
    </row>
    <row r="1294" spans="1:48" ht="41.45" customHeight="1" x14ac:dyDescent="0.25">
      <c r="A1294" s="62" t="s">
        <v>1083</v>
      </c>
      <c r="C1294" s="63"/>
      <c r="D1294" s="63"/>
      <c r="E1294" s="64"/>
      <c r="F1294" s="66"/>
      <c r="G1294" s="100" t="s">
        <v>13296</v>
      </c>
      <c r="H1294" s="63"/>
      <c r="I1294" s="67"/>
      <c r="J1294" s="68"/>
      <c r="K1294" s="68"/>
      <c r="L1294" s="67" t="s">
        <v>17457</v>
      </c>
      <c r="M1294" s="71"/>
      <c r="N1294" s="72">
        <v>1589.2877197265625</v>
      </c>
      <c r="O1294" s="72">
        <v>1755.5546875</v>
      </c>
      <c r="P1294" s="73"/>
      <c r="Q1294" s="74"/>
      <c r="R1294" s="74"/>
      <c r="S1294" s="84"/>
      <c r="T1294" s="84"/>
      <c r="U1294" s="84"/>
      <c r="V1294" s="84"/>
      <c r="W1294" s="50"/>
      <c r="X1294" s="50"/>
      <c r="Y1294" s="50"/>
      <c r="Z1294" s="50"/>
      <c r="AA1294" s="49"/>
      <c r="AB1294" s="69">
        <v>1294</v>
      </c>
      <c r="AC129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94" s="70"/>
      <c r="AE1294" s="76">
        <v>203</v>
      </c>
      <c r="AF1294" s="76">
        <v>199</v>
      </c>
      <c r="AG1294" s="76">
        <v>7647</v>
      </c>
      <c r="AH1294" s="76">
        <v>2322</v>
      </c>
      <c r="AI1294" s="76"/>
      <c r="AJ1294" s="76" t="s">
        <v>9648</v>
      </c>
      <c r="AK1294" s="76"/>
      <c r="AL1294" s="76"/>
      <c r="AM1294" s="76"/>
      <c r="AN1294" s="78">
        <v>40915.62840277778</v>
      </c>
      <c r="AO1294" s="76" t="s">
        <v>14075</v>
      </c>
      <c r="AP1294" s="82" t="s">
        <v>15367</v>
      </c>
      <c r="AQ1294" s="76" t="s">
        <v>66</v>
      </c>
      <c r="AR1294" s="2"/>
      <c r="AS1294" s="3"/>
      <c r="AT1294" s="3"/>
      <c r="AU1294" s="3"/>
      <c r="AV1294" s="3"/>
    </row>
    <row r="1295" spans="1:48" ht="41.45" customHeight="1" x14ac:dyDescent="0.25">
      <c r="A1295" s="62" t="s">
        <v>1084</v>
      </c>
      <c r="C1295" s="63"/>
      <c r="D1295" s="63"/>
      <c r="E1295" s="64"/>
      <c r="F1295" s="66"/>
      <c r="G1295" s="100" t="s">
        <v>13297</v>
      </c>
      <c r="H1295" s="63"/>
      <c r="I1295" s="67"/>
      <c r="J1295" s="68"/>
      <c r="K1295" s="68"/>
      <c r="L1295" s="67" t="s">
        <v>17458</v>
      </c>
      <c r="M1295" s="71"/>
      <c r="N1295" s="72">
        <v>5483.70263671875</v>
      </c>
      <c r="O1295" s="72">
        <v>892.15631103515625</v>
      </c>
      <c r="P1295" s="73"/>
      <c r="Q1295" s="74"/>
      <c r="R1295" s="74"/>
      <c r="S1295" s="84"/>
      <c r="T1295" s="84"/>
      <c r="U1295" s="84"/>
      <c r="V1295" s="84"/>
      <c r="W1295" s="50"/>
      <c r="X1295" s="50"/>
      <c r="Y1295" s="50"/>
      <c r="Z1295" s="50"/>
      <c r="AA1295" s="49"/>
      <c r="AB1295" s="69">
        <v>1295</v>
      </c>
      <c r="AC129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95" s="70"/>
      <c r="AE1295" s="76">
        <v>1222</v>
      </c>
      <c r="AF1295" s="76">
        <v>255</v>
      </c>
      <c r="AG1295" s="76">
        <v>13178</v>
      </c>
      <c r="AH1295" s="76">
        <v>4950</v>
      </c>
      <c r="AI1295" s="76"/>
      <c r="AJ1295" s="76" t="s">
        <v>9649</v>
      </c>
      <c r="AK1295" s="76"/>
      <c r="AL1295" s="76"/>
      <c r="AM1295" s="76"/>
      <c r="AN1295" s="78">
        <v>42339.167361111111</v>
      </c>
      <c r="AO1295" s="76" t="s">
        <v>14075</v>
      </c>
      <c r="AP1295" s="82" t="s">
        <v>15368</v>
      </c>
      <c r="AQ1295" s="76" t="s">
        <v>66</v>
      </c>
      <c r="AR1295" s="2"/>
      <c r="AS1295" s="3"/>
      <c r="AT1295" s="3"/>
      <c r="AU1295" s="3"/>
      <c r="AV1295" s="3"/>
    </row>
    <row r="1296" spans="1:48" ht="41.45" customHeight="1" x14ac:dyDescent="0.25">
      <c r="A1296" s="62" t="s">
        <v>1085</v>
      </c>
      <c r="C1296" s="63"/>
      <c r="D1296" s="63"/>
      <c r="E1296" s="64"/>
      <c r="F1296" s="66"/>
      <c r="G1296" s="100" t="s">
        <v>13298</v>
      </c>
      <c r="H1296" s="63"/>
      <c r="I1296" s="67"/>
      <c r="J1296" s="68"/>
      <c r="K1296" s="68"/>
      <c r="L1296" s="67" t="s">
        <v>17459</v>
      </c>
      <c r="M1296" s="71"/>
      <c r="N1296" s="72">
        <v>3639.673095703125</v>
      </c>
      <c r="O1296" s="72">
        <v>5372.455078125</v>
      </c>
      <c r="P1296" s="73"/>
      <c r="Q1296" s="74"/>
      <c r="R1296" s="74"/>
      <c r="S1296" s="84"/>
      <c r="T1296" s="84"/>
      <c r="U1296" s="84"/>
      <c r="V1296" s="84"/>
      <c r="W1296" s="50"/>
      <c r="X1296" s="50"/>
      <c r="Y1296" s="50"/>
      <c r="Z1296" s="50"/>
      <c r="AA1296" s="49"/>
      <c r="AB1296" s="69">
        <v>1296</v>
      </c>
      <c r="AC129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96" s="70"/>
      <c r="AE1296" s="76">
        <v>262</v>
      </c>
      <c r="AF1296" s="76">
        <v>123</v>
      </c>
      <c r="AG1296" s="76">
        <v>61661</v>
      </c>
      <c r="AH1296" s="76">
        <v>6424</v>
      </c>
      <c r="AI1296" s="76"/>
      <c r="AJ1296" s="76" t="s">
        <v>9650</v>
      </c>
      <c r="AK1296" s="76"/>
      <c r="AL1296" s="76"/>
      <c r="AM1296" s="76"/>
      <c r="AN1296" s="78">
        <v>43982.302071759259</v>
      </c>
      <c r="AO1296" s="76" t="s">
        <v>14075</v>
      </c>
      <c r="AP1296" s="82" t="s">
        <v>15369</v>
      </c>
      <c r="AQ1296" s="76" t="s">
        <v>66</v>
      </c>
      <c r="AR1296" s="2"/>
      <c r="AS1296" s="3"/>
      <c r="AT1296" s="3"/>
      <c r="AU1296" s="3"/>
      <c r="AV1296" s="3"/>
    </row>
    <row r="1297" spans="1:48" ht="41.45" customHeight="1" x14ac:dyDescent="0.25">
      <c r="A1297" s="62" t="s">
        <v>1086</v>
      </c>
      <c r="C1297" s="63"/>
      <c r="D1297" s="63"/>
      <c r="E1297" s="64"/>
      <c r="F1297" s="66"/>
      <c r="G1297" s="100" t="s">
        <v>13299</v>
      </c>
      <c r="H1297" s="63"/>
      <c r="I1297" s="67"/>
      <c r="J1297" s="68"/>
      <c r="K1297" s="68"/>
      <c r="L1297" s="67" t="s">
        <v>17460</v>
      </c>
      <c r="M1297" s="71"/>
      <c r="N1297" s="72">
        <v>302.3314208984375</v>
      </c>
      <c r="O1297" s="72">
        <v>7237.15380859375</v>
      </c>
      <c r="P1297" s="73"/>
      <c r="Q1297" s="74"/>
      <c r="R1297" s="74"/>
      <c r="S1297" s="84"/>
      <c r="T1297" s="84"/>
      <c r="U1297" s="84"/>
      <c r="V1297" s="84"/>
      <c r="W1297" s="50"/>
      <c r="X1297" s="50"/>
      <c r="Y1297" s="50"/>
      <c r="Z1297" s="50"/>
      <c r="AA1297" s="49"/>
      <c r="AB1297" s="69">
        <v>1297</v>
      </c>
      <c r="AC129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97" s="70"/>
      <c r="AE1297" s="76">
        <v>956</v>
      </c>
      <c r="AF1297" s="76">
        <v>997</v>
      </c>
      <c r="AG1297" s="76">
        <v>53231</v>
      </c>
      <c r="AH1297" s="76">
        <v>159973</v>
      </c>
      <c r="AI1297" s="76"/>
      <c r="AJ1297" s="76" t="s">
        <v>9651</v>
      </c>
      <c r="AK1297" s="76"/>
      <c r="AL1297" s="82" t="s">
        <v>11757</v>
      </c>
      <c r="AM1297" s="76"/>
      <c r="AN1297" s="78">
        <v>42311.585127314815</v>
      </c>
      <c r="AO1297" s="76" t="s">
        <v>14075</v>
      </c>
      <c r="AP1297" s="82" t="s">
        <v>15370</v>
      </c>
      <c r="AQ1297" s="76" t="s">
        <v>66</v>
      </c>
      <c r="AR1297" s="2"/>
      <c r="AS1297" s="3"/>
      <c r="AT1297" s="3"/>
      <c r="AU1297" s="3"/>
      <c r="AV1297" s="3"/>
    </row>
    <row r="1298" spans="1:48" ht="41.45" customHeight="1" x14ac:dyDescent="0.25">
      <c r="A1298" s="62" t="s">
        <v>1087</v>
      </c>
      <c r="C1298" s="63"/>
      <c r="D1298" s="63"/>
      <c r="E1298" s="64"/>
      <c r="F1298" s="66"/>
      <c r="G1298" s="100" t="s">
        <v>13300</v>
      </c>
      <c r="H1298" s="63"/>
      <c r="I1298" s="67"/>
      <c r="J1298" s="68"/>
      <c r="K1298" s="68"/>
      <c r="L1298" s="67" t="s">
        <v>17461</v>
      </c>
      <c r="M1298" s="71"/>
      <c r="N1298" s="72">
        <v>8083.14404296875</v>
      </c>
      <c r="O1298" s="72">
        <v>9502.1708984375</v>
      </c>
      <c r="P1298" s="73"/>
      <c r="Q1298" s="74"/>
      <c r="R1298" s="74"/>
      <c r="S1298" s="84"/>
      <c r="T1298" s="84"/>
      <c r="U1298" s="84"/>
      <c r="V1298" s="84"/>
      <c r="W1298" s="50"/>
      <c r="X1298" s="50"/>
      <c r="Y1298" s="50"/>
      <c r="Z1298" s="50"/>
      <c r="AA1298" s="49"/>
      <c r="AB1298" s="69">
        <v>1298</v>
      </c>
      <c r="AC129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98" s="70"/>
      <c r="AE1298" s="76">
        <v>632</v>
      </c>
      <c r="AF1298" s="76">
        <v>418</v>
      </c>
      <c r="AG1298" s="76">
        <v>2881</v>
      </c>
      <c r="AH1298" s="76">
        <v>5525</v>
      </c>
      <c r="AI1298" s="76"/>
      <c r="AJ1298" s="76" t="s">
        <v>9652</v>
      </c>
      <c r="AK1298" s="76" t="s">
        <v>10979</v>
      </c>
      <c r="AL1298" s="76"/>
      <c r="AM1298" s="76"/>
      <c r="AN1298" s="78">
        <v>44036.084270833337</v>
      </c>
      <c r="AO1298" s="76" t="s">
        <v>14075</v>
      </c>
      <c r="AP1298" s="82" t="s">
        <v>15371</v>
      </c>
      <c r="AQ1298" s="76" t="s">
        <v>66</v>
      </c>
      <c r="AR1298" s="2"/>
      <c r="AS1298" s="3"/>
      <c r="AT1298" s="3"/>
      <c r="AU1298" s="3"/>
      <c r="AV1298" s="3"/>
    </row>
    <row r="1299" spans="1:48" ht="41.45" customHeight="1" x14ac:dyDescent="0.25">
      <c r="A1299" s="62" t="s">
        <v>1088</v>
      </c>
      <c r="C1299" s="63"/>
      <c r="D1299" s="63"/>
      <c r="E1299" s="64"/>
      <c r="F1299" s="66"/>
      <c r="G1299" s="100" t="s">
        <v>13301</v>
      </c>
      <c r="H1299" s="63"/>
      <c r="I1299" s="67"/>
      <c r="J1299" s="68"/>
      <c r="K1299" s="68"/>
      <c r="L1299" s="67" t="s">
        <v>17462</v>
      </c>
      <c r="M1299" s="71"/>
      <c r="N1299" s="72">
        <v>4292.57421875</v>
      </c>
      <c r="O1299" s="72">
        <v>736.57373046875</v>
      </c>
      <c r="P1299" s="73"/>
      <c r="Q1299" s="74"/>
      <c r="R1299" s="74"/>
      <c r="S1299" s="84"/>
      <c r="T1299" s="84"/>
      <c r="U1299" s="84"/>
      <c r="V1299" s="84"/>
      <c r="W1299" s="50"/>
      <c r="X1299" s="50"/>
      <c r="Y1299" s="50"/>
      <c r="Z1299" s="50"/>
      <c r="AA1299" s="49"/>
      <c r="AB1299" s="69">
        <v>1299</v>
      </c>
      <c r="AC129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299" s="70"/>
      <c r="AE1299" s="76">
        <v>2</v>
      </c>
      <c r="AF1299" s="76">
        <v>273</v>
      </c>
      <c r="AG1299" s="76">
        <v>15210</v>
      </c>
      <c r="AH1299" s="76">
        <v>91</v>
      </c>
      <c r="AI1299" s="76"/>
      <c r="AJ1299" s="76" t="s">
        <v>9653</v>
      </c>
      <c r="AK1299" s="76"/>
      <c r="AL1299" s="82" t="s">
        <v>11758</v>
      </c>
      <c r="AM1299" s="76"/>
      <c r="AN1299" s="78">
        <v>41632.021365740744</v>
      </c>
      <c r="AO1299" s="76" t="s">
        <v>14075</v>
      </c>
      <c r="AP1299" s="82" t="s">
        <v>15372</v>
      </c>
      <c r="AQ1299" s="76" t="s">
        <v>66</v>
      </c>
      <c r="AR1299" s="2"/>
      <c r="AS1299" s="3"/>
      <c r="AT1299" s="3"/>
      <c r="AU1299" s="3"/>
      <c r="AV1299" s="3"/>
    </row>
    <row r="1300" spans="1:48" ht="41.45" customHeight="1" x14ac:dyDescent="0.25">
      <c r="A1300" s="62" t="s">
        <v>1089</v>
      </c>
      <c r="C1300" s="63"/>
      <c r="D1300" s="63"/>
      <c r="E1300" s="64"/>
      <c r="F1300" s="66"/>
      <c r="G1300" s="100" t="s">
        <v>13302</v>
      </c>
      <c r="H1300" s="63"/>
      <c r="I1300" s="67"/>
      <c r="J1300" s="68"/>
      <c r="K1300" s="68"/>
      <c r="L1300" s="67" t="s">
        <v>17463</v>
      </c>
      <c r="M1300" s="71"/>
      <c r="N1300" s="72">
        <v>2928.3369140625</v>
      </c>
      <c r="O1300" s="72">
        <v>9214.408203125</v>
      </c>
      <c r="P1300" s="73"/>
      <c r="Q1300" s="74"/>
      <c r="R1300" s="74"/>
      <c r="S1300" s="84"/>
      <c r="T1300" s="84"/>
      <c r="U1300" s="84"/>
      <c r="V1300" s="84"/>
      <c r="W1300" s="50"/>
      <c r="X1300" s="50"/>
      <c r="Y1300" s="50"/>
      <c r="Z1300" s="50"/>
      <c r="AA1300" s="49"/>
      <c r="AB1300" s="69">
        <v>1300</v>
      </c>
      <c r="AC130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00" s="70"/>
      <c r="AE1300" s="76">
        <v>101</v>
      </c>
      <c r="AF1300" s="76">
        <v>403</v>
      </c>
      <c r="AG1300" s="76">
        <v>9434</v>
      </c>
      <c r="AH1300" s="76">
        <v>174</v>
      </c>
      <c r="AI1300" s="76"/>
      <c r="AJ1300" s="76" t="s">
        <v>9654</v>
      </c>
      <c r="AK1300" s="76" t="s">
        <v>10980</v>
      </c>
      <c r="AL1300" s="76"/>
      <c r="AM1300" s="76"/>
      <c r="AN1300" s="78">
        <v>40426.71162037037</v>
      </c>
      <c r="AO1300" s="76" t="s">
        <v>14075</v>
      </c>
      <c r="AP1300" s="82" t="s">
        <v>15373</v>
      </c>
      <c r="AQ1300" s="76" t="s">
        <v>66</v>
      </c>
      <c r="AR1300" s="2"/>
      <c r="AS1300" s="3"/>
      <c r="AT1300" s="3"/>
      <c r="AU1300" s="3"/>
      <c r="AV1300" s="3"/>
    </row>
    <row r="1301" spans="1:48" ht="41.45" customHeight="1" x14ac:dyDescent="0.25">
      <c r="A1301" s="62" t="s">
        <v>1090</v>
      </c>
      <c r="C1301" s="63"/>
      <c r="D1301" s="63"/>
      <c r="E1301" s="64"/>
      <c r="F1301" s="66"/>
      <c r="G1301" s="100" t="s">
        <v>13303</v>
      </c>
      <c r="H1301" s="63"/>
      <c r="I1301" s="67"/>
      <c r="J1301" s="68"/>
      <c r="K1301" s="68"/>
      <c r="L1301" s="67" t="s">
        <v>17464</v>
      </c>
      <c r="M1301" s="71"/>
      <c r="N1301" s="72">
        <v>1315.5023193359375</v>
      </c>
      <c r="O1301" s="72">
        <v>1302.4898681640625</v>
      </c>
      <c r="P1301" s="73"/>
      <c r="Q1301" s="74"/>
      <c r="R1301" s="74"/>
      <c r="S1301" s="84"/>
      <c r="T1301" s="84"/>
      <c r="U1301" s="84"/>
      <c r="V1301" s="84"/>
      <c r="W1301" s="50"/>
      <c r="X1301" s="50"/>
      <c r="Y1301" s="50"/>
      <c r="Z1301" s="50"/>
      <c r="AA1301" s="49"/>
      <c r="AB1301" s="69">
        <v>1301</v>
      </c>
      <c r="AC130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01" s="70"/>
      <c r="AE1301" s="76">
        <v>756</v>
      </c>
      <c r="AF1301" s="76">
        <v>13</v>
      </c>
      <c r="AG1301" s="76">
        <v>2532</v>
      </c>
      <c r="AH1301" s="76">
        <v>649</v>
      </c>
      <c r="AI1301" s="76"/>
      <c r="AJ1301" s="76" t="s">
        <v>9655</v>
      </c>
      <c r="AK1301" s="76"/>
      <c r="AL1301" s="76"/>
      <c r="AM1301" s="76"/>
      <c r="AN1301" s="78">
        <v>44525.996851851851</v>
      </c>
      <c r="AO1301" s="76" t="s">
        <v>14075</v>
      </c>
      <c r="AP1301" s="82" t="s">
        <v>15374</v>
      </c>
      <c r="AQ1301" s="76" t="s">
        <v>66</v>
      </c>
      <c r="AR1301" s="2"/>
      <c r="AS1301" s="3"/>
      <c r="AT1301" s="3"/>
      <c r="AU1301" s="3"/>
      <c r="AV1301" s="3"/>
    </row>
    <row r="1302" spans="1:48" ht="41.45" customHeight="1" x14ac:dyDescent="0.25">
      <c r="A1302" s="62" t="s">
        <v>1091</v>
      </c>
      <c r="C1302" s="63"/>
      <c r="D1302" s="63"/>
      <c r="E1302" s="64"/>
      <c r="F1302" s="66"/>
      <c r="G1302" s="100" t="s">
        <v>13304</v>
      </c>
      <c r="H1302" s="63"/>
      <c r="I1302" s="67"/>
      <c r="J1302" s="68"/>
      <c r="K1302" s="68"/>
      <c r="L1302" s="67" t="s">
        <v>17465</v>
      </c>
      <c r="M1302" s="71"/>
      <c r="N1302" s="72">
        <v>3037.1611328125</v>
      </c>
      <c r="O1302" s="72">
        <v>4798.2041015625</v>
      </c>
      <c r="P1302" s="73"/>
      <c r="Q1302" s="74"/>
      <c r="R1302" s="74"/>
      <c r="S1302" s="84"/>
      <c r="T1302" s="84"/>
      <c r="U1302" s="84"/>
      <c r="V1302" s="84"/>
      <c r="W1302" s="50"/>
      <c r="X1302" s="50"/>
      <c r="Y1302" s="50"/>
      <c r="Z1302" s="50"/>
      <c r="AA1302" s="49"/>
      <c r="AB1302" s="69">
        <v>1302</v>
      </c>
      <c r="AC130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02" s="70"/>
      <c r="AE1302" s="76">
        <v>2878</v>
      </c>
      <c r="AF1302" s="76">
        <v>1874</v>
      </c>
      <c r="AG1302" s="76">
        <v>5624</v>
      </c>
      <c r="AH1302" s="76">
        <v>10263</v>
      </c>
      <c r="AI1302" s="76"/>
      <c r="AJ1302" s="76" t="s">
        <v>9656</v>
      </c>
      <c r="AK1302" s="76" t="s">
        <v>10981</v>
      </c>
      <c r="AL1302" s="82" t="s">
        <v>11759</v>
      </c>
      <c r="AM1302" s="76"/>
      <c r="AN1302" s="78">
        <v>41184.031886574077</v>
      </c>
      <c r="AO1302" s="76" t="s">
        <v>14075</v>
      </c>
      <c r="AP1302" s="82" t="s">
        <v>15375</v>
      </c>
      <c r="AQ1302" s="76" t="s">
        <v>66</v>
      </c>
      <c r="AR1302" s="2"/>
      <c r="AS1302" s="3"/>
      <c r="AT1302" s="3"/>
      <c r="AU1302" s="3"/>
      <c r="AV1302" s="3"/>
    </row>
    <row r="1303" spans="1:48" ht="41.45" customHeight="1" x14ac:dyDescent="0.25">
      <c r="A1303" s="62" t="s">
        <v>1092</v>
      </c>
      <c r="C1303" s="63"/>
      <c r="D1303" s="63"/>
      <c r="E1303" s="64"/>
      <c r="F1303" s="66"/>
      <c r="G1303" s="100" t="s">
        <v>13305</v>
      </c>
      <c r="H1303" s="63"/>
      <c r="I1303" s="67"/>
      <c r="J1303" s="68"/>
      <c r="K1303" s="68"/>
      <c r="L1303" s="67" t="s">
        <v>17466</v>
      </c>
      <c r="M1303" s="71"/>
      <c r="N1303" s="72">
        <v>7331.1748046875</v>
      </c>
      <c r="O1303" s="72">
        <v>4659.03662109375</v>
      </c>
      <c r="P1303" s="73"/>
      <c r="Q1303" s="74"/>
      <c r="R1303" s="74"/>
      <c r="S1303" s="84"/>
      <c r="T1303" s="84"/>
      <c r="U1303" s="84"/>
      <c r="V1303" s="84"/>
      <c r="W1303" s="50"/>
      <c r="X1303" s="50"/>
      <c r="Y1303" s="50"/>
      <c r="Z1303" s="50"/>
      <c r="AA1303" s="49"/>
      <c r="AB1303" s="69">
        <v>1303</v>
      </c>
      <c r="AC130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03" s="70"/>
      <c r="AE1303" s="76">
        <v>1166</v>
      </c>
      <c r="AF1303" s="76">
        <v>601</v>
      </c>
      <c r="AG1303" s="76">
        <v>63589</v>
      </c>
      <c r="AH1303" s="76">
        <v>14413</v>
      </c>
      <c r="AI1303" s="76"/>
      <c r="AJ1303" s="76" t="s">
        <v>9657</v>
      </c>
      <c r="AK1303" s="76"/>
      <c r="AL1303" s="76"/>
      <c r="AM1303" s="76"/>
      <c r="AN1303" s="78">
        <v>41947.317766203705</v>
      </c>
      <c r="AO1303" s="76" t="s">
        <v>14075</v>
      </c>
      <c r="AP1303" s="82" t="s">
        <v>15376</v>
      </c>
      <c r="AQ1303" s="76" t="s">
        <v>66</v>
      </c>
      <c r="AR1303" s="2"/>
      <c r="AS1303" s="3"/>
      <c r="AT1303" s="3"/>
      <c r="AU1303" s="3"/>
      <c r="AV1303" s="3"/>
    </row>
    <row r="1304" spans="1:48" ht="41.45" customHeight="1" x14ac:dyDescent="0.25">
      <c r="A1304" s="62" t="s">
        <v>1093</v>
      </c>
      <c r="C1304" s="63"/>
      <c r="D1304" s="63"/>
      <c r="E1304" s="64"/>
      <c r="F1304" s="66"/>
      <c r="G1304" s="100" t="s">
        <v>13306</v>
      </c>
      <c r="H1304" s="63"/>
      <c r="I1304" s="67"/>
      <c r="J1304" s="68"/>
      <c r="K1304" s="68"/>
      <c r="L1304" s="67" t="s">
        <v>17467</v>
      </c>
      <c r="M1304" s="71"/>
      <c r="N1304" s="72">
        <v>1572.82421875</v>
      </c>
      <c r="O1304" s="72">
        <v>2479.518798828125</v>
      </c>
      <c r="P1304" s="73"/>
      <c r="Q1304" s="74"/>
      <c r="R1304" s="74"/>
      <c r="S1304" s="84"/>
      <c r="T1304" s="84"/>
      <c r="U1304" s="84"/>
      <c r="V1304" s="84"/>
      <c r="W1304" s="50"/>
      <c r="X1304" s="50"/>
      <c r="Y1304" s="50"/>
      <c r="Z1304" s="50"/>
      <c r="AA1304" s="49"/>
      <c r="AB1304" s="69">
        <v>1304</v>
      </c>
      <c r="AC130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04" s="70"/>
      <c r="AE1304" s="76">
        <v>338</v>
      </c>
      <c r="AF1304" s="76">
        <v>708</v>
      </c>
      <c r="AG1304" s="76">
        <v>26763</v>
      </c>
      <c r="AH1304" s="76">
        <v>56736</v>
      </c>
      <c r="AI1304" s="76"/>
      <c r="AJ1304" s="76" t="s">
        <v>9658</v>
      </c>
      <c r="AK1304" s="76" t="s">
        <v>10624</v>
      </c>
      <c r="AL1304" s="76"/>
      <c r="AM1304" s="76"/>
      <c r="AN1304" s="78">
        <v>40892.25472222222</v>
      </c>
      <c r="AO1304" s="76" t="s">
        <v>14075</v>
      </c>
      <c r="AP1304" s="82" t="s">
        <v>15377</v>
      </c>
      <c r="AQ1304" s="76" t="s">
        <v>66</v>
      </c>
      <c r="AR1304" s="2"/>
      <c r="AS1304" s="3"/>
      <c r="AT1304" s="3"/>
      <c r="AU1304" s="3"/>
      <c r="AV1304" s="3"/>
    </row>
    <row r="1305" spans="1:48" ht="41.45" customHeight="1" x14ac:dyDescent="0.25">
      <c r="A1305" s="62" t="s">
        <v>1094</v>
      </c>
      <c r="C1305" s="63"/>
      <c r="D1305" s="63"/>
      <c r="E1305" s="64"/>
      <c r="F1305" s="66"/>
      <c r="G1305" s="100" t="s">
        <v>13307</v>
      </c>
      <c r="H1305" s="63"/>
      <c r="I1305" s="67"/>
      <c r="J1305" s="68"/>
      <c r="K1305" s="68"/>
      <c r="L1305" s="67" t="s">
        <v>17468</v>
      </c>
      <c r="M1305" s="71"/>
      <c r="N1305" s="72">
        <v>5639.34326171875</v>
      </c>
      <c r="O1305" s="72">
        <v>754.4622802734375</v>
      </c>
      <c r="P1305" s="73"/>
      <c r="Q1305" s="74"/>
      <c r="R1305" s="74"/>
      <c r="S1305" s="84"/>
      <c r="T1305" s="84"/>
      <c r="U1305" s="84"/>
      <c r="V1305" s="84"/>
      <c r="W1305" s="50"/>
      <c r="X1305" s="50"/>
      <c r="Y1305" s="50"/>
      <c r="Z1305" s="50"/>
      <c r="AA1305" s="49"/>
      <c r="AB1305" s="69">
        <v>1305</v>
      </c>
      <c r="AC130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05" s="70"/>
      <c r="AE1305" s="76">
        <v>29</v>
      </c>
      <c r="AF1305" s="76">
        <v>77</v>
      </c>
      <c r="AG1305" s="76">
        <v>5435</v>
      </c>
      <c r="AH1305" s="76">
        <v>7252</v>
      </c>
      <c r="AI1305" s="76"/>
      <c r="AJ1305" s="76" t="s">
        <v>9659</v>
      </c>
      <c r="AK1305" s="76"/>
      <c r="AL1305" s="76"/>
      <c r="AM1305" s="76"/>
      <c r="AN1305" s="78">
        <v>41614.240011574075</v>
      </c>
      <c r="AO1305" s="76" t="s">
        <v>14075</v>
      </c>
      <c r="AP1305" s="82" t="s">
        <v>15378</v>
      </c>
      <c r="AQ1305" s="76" t="s">
        <v>66</v>
      </c>
      <c r="AR1305" s="2"/>
      <c r="AS1305" s="3"/>
      <c r="AT1305" s="3"/>
      <c r="AU1305" s="3"/>
      <c r="AV1305" s="3"/>
    </row>
    <row r="1306" spans="1:48" ht="41.45" customHeight="1" x14ac:dyDescent="0.25">
      <c r="A1306" s="62" t="s">
        <v>1095</v>
      </c>
      <c r="C1306" s="63"/>
      <c r="D1306" s="63"/>
      <c r="E1306" s="64"/>
      <c r="F1306" s="66"/>
      <c r="G1306" s="100" t="s">
        <v>13308</v>
      </c>
      <c r="H1306" s="63"/>
      <c r="I1306" s="67"/>
      <c r="J1306" s="68"/>
      <c r="K1306" s="68"/>
      <c r="L1306" s="67" t="s">
        <v>17469</v>
      </c>
      <c r="M1306" s="71"/>
      <c r="N1306" s="72">
        <v>8339.14453125</v>
      </c>
      <c r="O1306" s="72">
        <v>6838.29443359375</v>
      </c>
      <c r="P1306" s="73"/>
      <c r="Q1306" s="74"/>
      <c r="R1306" s="74"/>
      <c r="S1306" s="84"/>
      <c r="T1306" s="84"/>
      <c r="U1306" s="84"/>
      <c r="V1306" s="84"/>
      <c r="W1306" s="50"/>
      <c r="X1306" s="50"/>
      <c r="Y1306" s="50"/>
      <c r="Z1306" s="50"/>
      <c r="AA1306" s="49"/>
      <c r="AB1306" s="69">
        <v>1306</v>
      </c>
      <c r="AC130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06" s="70"/>
      <c r="AE1306" s="76">
        <v>30</v>
      </c>
      <c r="AF1306" s="76">
        <v>399</v>
      </c>
      <c r="AG1306" s="76">
        <v>3694</v>
      </c>
      <c r="AH1306" s="76">
        <v>4233</v>
      </c>
      <c r="AI1306" s="76"/>
      <c r="AJ1306" s="76" t="s">
        <v>9660</v>
      </c>
      <c r="AK1306" s="76" t="s">
        <v>10982</v>
      </c>
      <c r="AL1306" s="82" t="s">
        <v>11760</v>
      </c>
      <c r="AM1306" s="76"/>
      <c r="AN1306" s="78">
        <v>43673.046643518515</v>
      </c>
      <c r="AO1306" s="76" t="s">
        <v>14075</v>
      </c>
      <c r="AP1306" s="82" t="s">
        <v>15379</v>
      </c>
      <c r="AQ1306" s="76" t="s">
        <v>66</v>
      </c>
      <c r="AR1306" s="2"/>
      <c r="AS1306" s="3"/>
      <c r="AT1306" s="3"/>
      <c r="AU1306" s="3"/>
      <c r="AV1306" s="3"/>
    </row>
    <row r="1307" spans="1:48" ht="41.45" customHeight="1" x14ac:dyDescent="0.25">
      <c r="A1307" s="62" t="s">
        <v>1096</v>
      </c>
      <c r="C1307" s="63"/>
      <c r="D1307" s="63"/>
      <c r="E1307" s="64"/>
      <c r="F1307" s="66"/>
      <c r="G1307" s="100" t="s">
        <v>13309</v>
      </c>
      <c r="H1307" s="63"/>
      <c r="I1307" s="67"/>
      <c r="J1307" s="68"/>
      <c r="K1307" s="68"/>
      <c r="L1307" s="67" t="s">
        <v>17470</v>
      </c>
      <c r="M1307" s="71"/>
      <c r="N1307" s="72">
        <v>8229.7939453125</v>
      </c>
      <c r="O1307" s="72">
        <v>7416.67431640625</v>
      </c>
      <c r="P1307" s="73"/>
      <c r="Q1307" s="74"/>
      <c r="R1307" s="74"/>
      <c r="S1307" s="84"/>
      <c r="T1307" s="84"/>
      <c r="U1307" s="84"/>
      <c r="V1307" s="84"/>
      <c r="W1307" s="50"/>
      <c r="X1307" s="50"/>
      <c r="Y1307" s="50"/>
      <c r="Z1307" s="50"/>
      <c r="AA1307" s="49"/>
      <c r="AB1307" s="69">
        <v>1307</v>
      </c>
      <c r="AC130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07" s="70"/>
      <c r="AE1307" s="76">
        <v>528</v>
      </c>
      <c r="AF1307" s="76">
        <v>230</v>
      </c>
      <c r="AG1307" s="76">
        <v>15373</v>
      </c>
      <c r="AH1307" s="76">
        <v>46248</v>
      </c>
      <c r="AI1307" s="76"/>
      <c r="AJ1307" s="76" t="s">
        <v>9661</v>
      </c>
      <c r="AK1307" s="76"/>
      <c r="AL1307" s="76"/>
      <c r="AM1307" s="76"/>
      <c r="AN1307" s="78">
        <v>41008.652418981481</v>
      </c>
      <c r="AO1307" s="76" t="s">
        <v>14075</v>
      </c>
      <c r="AP1307" s="82" t="s">
        <v>15380</v>
      </c>
      <c r="AQ1307" s="76" t="s">
        <v>66</v>
      </c>
      <c r="AR1307" s="2"/>
      <c r="AS1307" s="3"/>
      <c r="AT1307" s="3"/>
      <c r="AU1307" s="3"/>
      <c r="AV1307" s="3"/>
    </row>
    <row r="1308" spans="1:48" ht="41.45" customHeight="1" x14ac:dyDescent="0.25">
      <c r="A1308" s="62" t="s">
        <v>1097</v>
      </c>
      <c r="C1308" s="63"/>
      <c r="D1308" s="63"/>
      <c r="E1308" s="64"/>
      <c r="F1308" s="66"/>
      <c r="G1308" s="100" t="s">
        <v>13310</v>
      </c>
      <c r="H1308" s="63"/>
      <c r="I1308" s="67"/>
      <c r="J1308" s="68"/>
      <c r="K1308" s="68"/>
      <c r="L1308" s="67" t="s">
        <v>17471</v>
      </c>
      <c r="M1308" s="71"/>
      <c r="N1308" s="72">
        <v>6973.3603515625</v>
      </c>
      <c r="O1308" s="72">
        <v>3733.64013671875</v>
      </c>
      <c r="P1308" s="73"/>
      <c r="Q1308" s="74"/>
      <c r="R1308" s="74"/>
      <c r="S1308" s="84"/>
      <c r="T1308" s="84"/>
      <c r="U1308" s="84"/>
      <c r="V1308" s="84"/>
      <c r="W1308" s="50"/>
      <c r="X1308" s="50"/>
      <c r="Y1308" s="50"/>
      <c r="Z1308" s="50"/>
      <c r="AA1308" s="49"/>
      <c r="AB1308" s="69">
        <v>1308</v>
      </c>
      <c r="AC130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08" s="70"/>
      <c r="AE1308" s="76">
        <v>6400</v>
      </c>
      <c r="AF1308" s="76">
        <v>5657</v>
      </c>
      <c r="AG1308" s="76">
        <v>12238</v>
      </c>
      <c r="AH1308" s="76">
        <v>8209</v>
      </c>
      <c r="AI1308" s="76"/>
      <c r="AJ1308" s="76" t="s">
        <v>9662</v>
      </c>
      <c r="AK1308" s="76" t="s">
        <v>10983</v>
      </c>
      <c r="AL1308" s="82" t="s">
        <v>11759</v>
      </c>
      <c r="AM1308" s="76"/>
      <c r="AN1308" s="78">
        <v>41482.535613425927</v>
      </c>
      <c r="AO1308" s="76" t="s">
        <v>14075</v>
      </c>
      <c r="AP1308" s="82" t="s">
        <v>15381</v>
      </c>
      <c r="AQ1308" s="76" t="s">
        <v>66</v>
      </c>
      <c r="AR1308" s="2"/>
      <c r="AS1308" s="3"/>
      <c r="AT1308" s="3"/>
      <c r="AU1308" s="3"/>
      <c r="AV1308" s="3"/>
    </row>
    <row r="1309" spans="1:48" ht="41.45" customHeight="1" x14ac:dyDescent="0.25">
      <c r="A1309" s="62" t="s">
        <v>2039</v>
      </c>
      <c r="C1309" s="63"/>
      <c r="D1309" s="63"/>
      <c r="E1309" s="64"/>
      <c r="F1309" s="66"/>
      <c r="G1309" s="100" t="s">
        <v>13311</v>
      </c>
      <c r="H1309" s="63"/>
      <c r="I1309" s="67"/>
      <c r="J1309" s="68"/>
      <c r="K1309" s="68"/>
      <c r="L1309" s="67" t="s">
        <v>17472</v>
      </c>
      <c r="M1309" s="71"/>
      <c r="N1309" s="72">
        <v>5229.5908203125</v>
      </c>
      <c r="O1309" s="72">
        <v>2420.951171875</v>
      </c>
      <c r="P1309" s="73"/>
      <c r="Q1309" s="74"/>
      <c r="R1309" s="74"/>
      <c r="S1309" s="84"/>
      <c r="T1309" s="84"/>
      <c r="U1309" s="84"/>
      <c r="V1309" s="84"/>
      <c r="W1309" s="50"/>
      <c r="X1309" s="50"/>
      <c r="Y1309" s="50"/>
      <c r="Z1309" s="50"/>
      <c r="AA1309" s="49"/>
      <c r="AB1309" s="69">
        <v>1309</v>
      </c>
      <c r="AC130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09" s="70"/>
      <c r="AE1309" s="76">
        <v>65</v>
      </c>
      <c r="AF1309" s="76">
        <v>2057416</v>
      </c>
      <c r="AG1309" s="76">
        <v>1970</v>
      </c>
      <c r="AH1309" s="76">
        <v>7</v>
      </c>
      <c r="AI1309" s="76"/>
      <c r="AJ1309" s="76" t="s">
        <v>9663</v>
      </c>
      <c r="AK1309" s="76" t="s">
        <v>10347</v>
      </c>
      <c r="AL1309" s="82" t="s">
        <v>11761</v>
      </c>
      <c r="AM1309" s="76"/>
      <c r="AN1309" s="78">
        <v>39844.045127314814</v>
      </c>
      <c r="AO1309" s="76" t="s">
        <v>14075</v>
      </c>
      <c r="AP1309" s="82" t="s">
        <v>15382</v>
      </c>
      <c r="AQ1309" s="76" t="s">
        <v>65</v>
      </c>
      <c r="AR1309" s="2"/>
      <c r="AS1309" s="3"/>
      <c r="AT1309" s="3"/>
      <c r="AU1309" s="3"/>
      <c r="AV1309" s="3"/>
    </row>
    <row r="1310" spans="1:48" ht="41.45" customHeight="1" x14ac:dyDescent="0.25">
      <c r="A1310" s="62" t="s">
        <v>1098</v>
      </c>
      <c r="C1310" s="63"/>
      <c r="D1310" s="63"/>
      <c r="E1310" s="64"/>
      <c r="F1310" s="66"/>
      <c r="G1310" s="100" t="s">
        <v>13312</v>
      </c>
      <c r="H1310" s="63"/>
      <c r="I1310" s="67"/>
      <c r="J1310" s="68"/>
      <c r="K1310" s="68"/>
      <c r="L1310" s="67" t="s">
        <v>17473</v>
      </c>
      <c r="M1310" s="71"/>
      <c r="N1310" s="72">
        <v>4671.6259765625</v>
      </c>
      <c r="O1310" s="72">
        <v>9190.162109375</v>
      </c>
      <c r="P1310" s="73"/>
      <c r="Q1310" s="74"/>
      <c r="R1310" s="74"/>
      <c r="S1310" s="84"/>
      <c r="T1310" s="84"/>
      <c r="U1310" s="84"/>
      <c r="V1310" s="84"/>
      <c r="W1310" s="50"/>
      <c r="X1310" s="50"/>
      <c r="Y1310" s="50"/>
      <c r="Z1310" s="50"/>
      <c r="AA1310" s="49"/>
      <c r="AB1310" s="69">
        <v>1310</v>
      </c>
      <c r="AC131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10" s="70"/>
      <c r="AE1310" s="76">
        <v>96</v>
      </c>
      <c r="AF1310" s="76">
        <v>6</v>
      </c>
      <c r="AG1310" s="76">
        <v>50</v>
      </c>
      <c r="AH1310" s="76">
        <v>208</v>
      </c>
      <c r="AI1310" s="76"/>
      <c r="AJ1310" s="76" t="s">
        <v>9664</v>
      </c>
      <c r="AK1310" s="76"/>
      <c r="AL1310" s="76"/>
      <c r="AM1310" s="76"/>
      <c r="AN1310" s="78">
        <v>44373.571134259262</v>
      </c>
      <c r="AO1310" s="76" t="s">
        <v>14075</v>
      </c>
      <c r="AP1310" s="82" t="s">
        <v>15383</v>
      </c>
      <c r="AQ1310" s="76" t="s">
        <v>66</v>
      </c>
      <c r="AR1310" s="2"/>
      <c r="AS1310" s="3"/>
      <c r="AT1310" s="3"/>
      <c r="AU1310" s="3"/>
      <c r="AV1310" s="3"/>
    </row>
    <row r="1311" spans="1:48" ht="41.45" customHeight="1" x14ac:dyDescent="0.25">
      <c r="A1311" s="62" t="s">
        <v>1099</v>
      </c>
      <c r="C1311" s="63"/>
      <c r="D1311" s="63"/>
      <c r="E1311" s="64"/>
      <c r="F1311" s="66"/>
      <c r="G1311" s="100" t="s">
        <v>13313</v>
      </c>
      <c r="H1311" s="63"/>
      <c r="I1311" s="67"/>
      <c r="J1311" s="68"/>
      <c r="K1311" s="68"/>
      <c r="L1311" s="67" t="s">
        <v>17474</v>
      </c>
      <c r="M1311" s="71"/>
      <c r="N1311" s="72">
        <v>5465.392578125</v>
      </c>
      <c r="O1311" s="72">
        <v>1242.2330322265625</v>
      </c>
      <c r="P1311" s="73"/>
      <c r="Q1311" s="74"/>
      <c r="R1311" s="74"/>
      <c r="S1311" s="84"/>
      <c r="T1311" s="84"/>
      <c r="U1311" s="84"/>
      <c r="V1311" s="84"/>
      <c r="W1311" s="50"/>
      <c r="X1311" s="50"/>
      <c r="Y1311" s="50"/>
      <c r="Z1311" s="50"/>
      <c r="AA1311" s="49"/>
      <c r="AB1311" s="69">
        <v>1311</v>
      </c>
      <c r="AC131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11" s="70"/>
      <c r="AE1311" s="76">
        <v>1644</v>
      </c>
      <c r="AF1311" s="76">
        <v>50</v>
      </c>
      <c r="AG1311" s="76">
        <v>9930</v>
      </c>
      <c r="AH1311" s="76">
        <v>5927</v>
      </c>
      <c r="AI1311" s="76"/>
      <c r="AJ1311" s="76" t="s">
        <v>9665</v>
      </c>
      <c r="AK1311" s="76" t="s">
        <v>10661</v>
      </c>
      <c r="AL1311" s="76"/>
      <c r="AM1311" s="76"/>
      <c r="AN1311" s="78">
        <v>44480.059421296297</v>
      </c>
      <c r="AO1311" s="76" t="s">
        <v>14075</v>
      </c>
      <c r="AP1311" s="82" t="s">
        <v>15384</v>
      </c>
      <c r="AQ1311" s="76" t="s">
        <v>66</v>
      </c>
      <c r="AR1311" s="2"/>
      <c r="AS1311" s="3"/>
      <c r="AT1311" s="3"/>
      <c r="AU1311" s="3"/>
      <c r="AV1311" s="3"/>
    </row>
    <row r="1312" spans="1:48" ht="41.45" customHeight="1" x14ac:dyDescent="0.25">
      <c r="A1312" s="62" t="s">
        <v>1100</v>
      </c>
      <c r="C1312" s="63"/>
      <c r="D1312" s="63"/>
      <c r="E1312" s="64"/>
      <c r="F1312" s="66"/>
      <c r="G1312" s="100" t="s">
        <v>13314</v>
      </c>
      <c r="H1312" s="63"/>
      <c r="I1312" s="67"/>
      <c r="J1312" s="68"/>
      <c r="K1312" s="68"/>
      <c r="L1312" s="67" t="s">
        <v>17475</v>
      </c>
      <c r="M1312" s="71"/>
      <c r="N1312" s="72">
        <v>3490.1767578125</v>
      </c>
      <c r="O1312" s="72">
        <v>2579.64794921875</v>
      </c>
      <c r="P1312" s="73"/>
      <c r="Q1312" s="74"/>
      <c r="R1312" s="74"/>
      <c r="S1312" s="84"/>
      <c r="T1312" s="84"/>
      <c r="U1312" s="84"/>
      <c r="V1312" s="84"/>
      <c r="W1312" s="50"/>
      <c r="X1312" s="50"/>
      <c r="Y1312" s="50"/>
      <c r="Z1312" s="50"/>
      <c r="AA1312" s="49"/>
      <c r="AB1312" s="69">
        <v>1312</v>
      </c>
      <c r="AC131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12" s="70"/>
      <c r="AE1312" s="76">
        <v>410</v>
      </c>
      <c r="AF1312" s="76">
        <v>153</v>
      </c>
      <c r="AG1312" s="76">
        <v>6235</v>
      </c>
      <c r="AH1312" s="76">
        <v>47666</v>
      </c>
      <c r="AI1312" s="76"/>
      <c r="AJ1312" s="76" t="s">
        <v>9666</v>
      </c>
      <c r="AK1312" s="76" t="s">
        <v>10432</v>
      </c>
      <c r="AL1312" s="82" t="s">
        <v>11762</v>
      </c>
      <c r="AM1312" s="76"/>
      <c r="AN1312" s="78">
        <v>42735.232199074075</v>
      </c>
      <c r="AO1312" s="76" t="s">
        <v>14075</v>
      </c>
      <c r="AP1312" s="82" t="s">
        <v>15385</v>
      </c>
      <c r="AQ1312" s="76" t="s">
        <v>66</v>
      </c>
      <c r="AR1312" s="2"/>
      <c r="AS1312" s="3"/>
      <c r="AT1312" s="3"/>
      <c r="AU1312" s="3"/>
      <c r="AV1312" s="3"/>
    </row>
    <row r="1313" spans="1:48" ht="41.45" customHeight="1" x14ac:dyDescent="0.25">
      <c r="A1313" s="62" t="s">
        <v>2040</v>
      </c>
      <c r="C1313" s="63"/>
      <c r="D1313" s="63"/>
      <c r="E1313" s="64"/>
      <c r="F1313" s="66"/>
      <c r="G1313" s="100" t="s">
        <v>13315</v>
      </c>
      <c r="H1313" s="63"/>
      <c r="I1313" s="67"/>
      <c r="J1313" s="68"/>
      <c r="K1313" s="68"/>
      <c r="L1313" s="67" t="s">
        <v>17476</v>
      </c>
      <c r="M1313" s="71"/>
      <c r="N1313" s="72">
        <v>3636.009521484375</v>
      </c>
      <c r="O1313" s="72">
        <v>1771.1866455078125</v>
      </c>
      <c r="P1313" s="73"/>
      <c r="Q1313" s="74"/>
      <c r="R1313" s="74"/>
      <c r="S1313" s="84"/>
      <c r="T1313" s="84"/>
      <c r="U1313" s="84"/>
      <c r="V1313" s="84"/>
      <c r="W1313" s="50"/>
      <c r="X1313" s="50"/>
      <c r="Y1313" s="50"/>
      <c r="Z1313" s="50"/>
      <c r="AA1313" s="49"/>
      <c r="AB1313" s="69">
        <v>1313</v>
      </c>
      <c r="AC131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13" s="70"/>
      <c r="AE1313" s="76">
        <v>19</v>
      </c>
      <c r="AF1313" s="76">
        <v>824</v>
      </c>
      <c r="AG1313" s="76">
        <v>5</v>
      </c>
      <c r="AH1313" s="76">
        <v>2</v>
      </c>
      <c r="AI1313" s="76"/>
      <c r="AJ1313" s="76" t="s">
        <v>9667</v>
      </c>
      <c r="AK1313" s="76" t="s">
        <v>10984</v>
      </c>
      <c r="AL1313" s="76"/>
      <c r="AM1313" s="76"/>
      <c r="AN1313" s="78">
        <v>43838.783553240741</v>
      </c>
      <c r="AO1313" s="76" t="s">
        <v>14075</v>
      </c>
      <c r="AP1313" s="82" t="s">
        <v>15386</v>
      </c>
      <c r="AQ1313" s="76" t="s">
        <v>65</v>
      </c>
      <c r="AR1313" s="2"/>
      <c r="AS1313" s="3"/>
      <c r="AT1313" s="3"/>
      <c r="AU1313" s="3"/>
      <c r="AV1313" s="3"/>
    </row>
    <row r="1314" spans="1:48" ht="41.45" customHeight="1" x14ac:dyDescent="0.25">
      <c r="A1314" s="62" t="s">
        <v>1101</v>
      </c>
      <c r="C1314" s="63"/>
      <c r="D1314" s="63"/>
      <c r="E1314" s="64"/>
      <c r="F1314" s="66"/>
      <c r="G1314" s="100" t="s">
        <v>13316</v>
      </c>
      <c r="H1314" s="63"/>
      <c r="I1314" s="67"/>
      <c r="J1314" s="68"/>
      <c r="K1314" s="68"/>
      <c r="L1314" s="67" t="s">
        <v>17477</v>
      </c>
      <c r="M1314" s="71"/>
      <c r="N1314" s="72">
        <v>3181.199462890625</v>
      </c>
      <c r="O1314" s="72">
        <v>3585.821044921875</v>
      </c>
      <c r="P1314" s="73"/>
      <c r="Q1314" s="74"/>
      <c r="R1314" s="74"/>
      <c r="S1314" s="84"/>
      <c r="T1314" s="84"/>
      <c r="U1314" s="84"/>
      <c r="V1314" s="84"/>
      <c r="W1314" s="50"/>
      <c r="X1314" s="50"/>
      <c r="Y1314" s="50"/>
      <c r="Z1314" s="50"/>
      <c r="AA1314" s="49"/>
      <c r="AB1314" s="69">
        <v>1314</v>
      </c>
      <c r="AC131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14" s="70"/>
      <c r="AE1314" s="76">
        <v>691</v>
      </c>
      <c r="AF1314" s="76">
        <v>368</v>
      </c>
      <c r="AG1314" s="76">
        <v>6861</v>
      </c>
      <c r="AH1314" s="76">
        <v>21589</v>
      </c>
      <c r="AI1314" s="76"/>
      <c r="AJ1314" s="76" t="s">
        <v>9668</v>
      </c>
      <c r="AK1314" s="76" t="s">
        <v>10432</v>
      </c>
      <c r="AL1314" s="82" t="s">
        <v>11763</v>
      </c>
      <c r="AM1314" s="76"/>
      <c r="AN1314" s="78">
        <v>42286.760972222219</v>
      </c>
      <c r="AO1314" s="76" t="s">
        <v>14075</v>
      </c>
      <c r="AP1314" s="82" t="s">
        <v>15387</v>
      </c>
      <c r="AQ1314" s="76" t="s">
        <v>66</v>
      </c>
      <c r="AR1314" s="2"/>
      <c r="AS1314" s="3"/>
      <c r="AT1314" s="3"/>
      <c r="AU1314" s="3"/>
      <c r="AV1314" s="3"/>
    </row>
    <row r="1315" spans="1:48" ht="41.45" customHeight="1" x14ac:dyDescent="0.25">
      <c r="A1315" s="62" t="s">
        <v>1102</v>
      </c>
      <c r="C1315" s="63"/>
      <c r="D1315" s="63"/>
      <c r="E1315" s="64"/>
      <c r="F1315" s="66"/>
      <c r="G1315" s="100" t="s">
        <v>13317</v>
      </c>
      <c r="H1315" s="63"/>
      <c r="I1315" s="67"/>
      <c r="J1315" s="68"/>
      <c r="K1315" s="68"/>
      <c r="L1315" s="67" t="s">
        <v>17478</v>
      </c>
      <c r="M1315" s="71"/>
      <c r="N1315" s="72">
        <v>4113.517578125</v>
      </c>
      <c r="O1315" s="72">
        <v>792.067138671875</v>
      </c>
      <c r="P1315" s="73"/>
      <c r="Q1315" s="74"/>
      <c r="R1315" s="74"/>
      <c r="S1315" s="84"/>
      <c r="T1315" s="84"/>
      <c r="U1315" s="84"/>
      <c r="V1315" s="84"/>
      <c r="W1315" s="50"/>
      <c r="X1315" s="50"/>
      <c r="Y1315" s="50"/>
      <c r="Z1315" s="50"/>
      <c r="AA1315" s="49"/>
      <c r="AB1315" s="69">
        <v>1315</v>
      </c>
      <c r="AC131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15" s="70"/>
      <c r="AE1315" s="76">
        <v>2516</v>
      </c>
      <c r="AF1315" s="76">
        <v>2625</v>
      </c>
      <c r="AG1315" s="76">
        <v>5638</v>
      </c>
      <c r="AH1315" s="76">
        <v>13827</v>
      </c>
      <c r="AI1315" s="76"/>
      <c r="AJ1315" s="76" t="s">
        <v>9669</v>
      </c>
      <c r="AK1315" s="76"/>
      <c r="AL1315" s="76"/>
      <c r="AM1315" s="76"/>
      <c r="AN1315" s="78">
        <v>44156.686712962961</v>
      </c>
      <c r="AO1315" s="76" t="s">
        <v>14075</v>
      </c>
      <c r="AP1315" s="82" t="s">
        <v>15388</v>
      </c>
      <c r="AQ1315" s="76" t="s">
        <v>66</v>
      </c>
      <c r="AR1315" s="2"/>
      <c r="AS1315" s="3"/>
      <c r="AT1315" s="3"/>
      <c r="AU1315" s="3"/>
      <c r="AV1315" s="3"/>
    </row>
    <row r="1316" spans="1:48" ht="41.45" customHeight="1" x14ac:dyDescent="0.25">
      <c r="A1316" s="62" t="s">
        <v>1103</v>
      </c>
      <c r="C1316" s="63"/>
      <c r="D1316" s="63"/>
      <c r="E1316" s="64"/>
      <c r="F1316" s="66"/>
      <c r="G1316" s="100" t="s">
        <v>13318</v>
      </c>
      <c r="H1316" s="63"/>
      <c r="I1316" s="67"/>
      <c r="J1316" s="68"/>
      <c r="K1316" s="68"/>
      <c r="L1316" s="67" t="s">
        <v>17479</v>
      </c>
      <c r="M1316" s="71"/>
      <c r="N1316" s="72">
        <v>2141.29541015625</v>
      </c>
      <c r="O1316" s="72">
        <v>7059.27294921875</v>
      </c>
      <c r="P1316" s="73"/>
      <c r="Q1316" s="74"/>
      <c r="R1316" s="74"/>
      <c r="S1316" s="84"/>
      <c r="T1316" s="84"/>
      <c r="U1316" s="84"/>
      <c r="V1316" s="84"/>
      <c r="W1316" s="50"/>
      <c r="X1316" s="50"/>
      <c r="Y1316" s="50"/>
      <c r="Z1316" s="50"/>
      <c r="AA1316" s="49"/>
      <c r="AB1316" s="69">
        <v>1316</v>
      </c>
      <c r="AC131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16" s="70"/>
      <c r="AE1316" s="76">
        <v>5000</v>
      </c>
      <c r="AF1316" s="76">
        <v>348</v>
      </c>
      <c r="AG1316" s="76">
        <v>68090</v>
      </c>
      <c r="AH1316" s="76">
        <v>38914</v>
      </c>
      <c r="AI1316" s="76"/>
      <c r="AJ1316" s="76" t="s">
        <v>9670</v>
      </c>
      <c r="AK1316" s="76" t="s">
        <v>10985</v>
      </c>
      <c r="AL1316" s="82" t="s">
        <v>11764</v>
      </c>
      <c r="AM1316" s="76"/>
      <c r="AN1316" s="78">
        <v>44286.429467592592</v>
      </c>
      <c r="AO1316" s="76" t="s">
        <v>14075</v>
      </c>
      <c r="AP1316" s="82" t="s">
        <v>15389</v>
      </c>
      <c r="AQ1316" s="76" t="s">
        <v>66</v>
      </c>
      <c r="AR1316" s="2"/>
      <c r="AS1316" s="3"/>
      <c r="AT1316" s="3"/>
      <c r="AU1316" s="3"/>
      <c r="AV1316" s="3"/>
    </row>
    <row r="1317" spans="1:48" ht="41.45" customHeight="1" x14ac:dyDescent="0.25">
      <c r="A1317" s="62" t="s">
        <v>1104</v>
      </c>
      <c r="C1317" s="63"/>
      <c r="D1317" s="63"/>
      <c r="E1317" s="64"/>
      <c r="F1317" s="66"/>
      <c r="G1317" s="100" t="s">
        <v>13319</v>
      </c>
      <c r="H1317" s="63"/>
      <c r="I1317" s="67"/>
      <c r="J1317" s="68"/>
      <c r="K1317" s="68"/>
      <c r="L1317" s="67" t="s">
        <v>17480</v>
      </c>
      <c r="M1317" s="71"/>
      <c r="N1317" s="72">
        <v>2802.170654296875</v>
      </c>
      <c r="O1317" s="72">
        <v>2230.61962890625</v>
      </c>
      <c r="P1317" s="73"/>
      <c r="Q1317" s="74"/>
      <c r="R1317" s="74"/>
      <c r="S1317" s="84"/>
      <c r="T1317" s="84"/>
      <c r="U1317" s="84"/>
      <c r="V1317" s="84"/>
      <c r="W1317" s="50"/>
      <c r="X1317" s="50"/>
      <c r="Y1317" s="50"/>
      <c r="Z1317" s="50"/>
      <c r="AA1317" s="49"/>
      <c r="AB1317" s="69">
        <v>1317</v>
      </c>
      <c r="AC131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17" s="70"/>
      <c r="AE1317" s="76">
        <v>154</v>
      </c>
      <c r="AF1317" s="76">
        <v>83</v>
      </c>
      <c r="AG1317" s="76">
        <v>5393</v>
      </c>
      <c r="AH1317" s="76">
        <v>13036</v>
      </c>
      <c r="AI1317" s="76"/>
      <c r="AJ1317" s="76" t="s">
        <v>9671</v>
      </c>
      <c r="AK1317" s="76"/>
      <c r="AL1317" s="76"/>
      <c r="AM1317" s="76"/>
      <c r="AN1317" s="78">
        <v>44267.646805555552</v>
      </c>
      <c r="AO1317" s="76" t="s">
        <v>14075</v>
      </c>
      <c r="AP1317" s="82" t="s">
        <v>15390</v>
      </c>
      <c r="AQ1317" s="76" t="s">
        <v>66</v>
      </c>
      <c r="AR1317" s="2"/>
      <c r="AS1317" s="3"/>
      <c r="AT1317" s="3"/>
      <c r="AU1317" s="3"/>
      <c r="AV1317" s="3"/>
    </row>
    <row r="1318" spans="1:48" ht="41.45" customHeight="1" x14ac:dyDescent="0.25">
      <c r="A1318" s="62" t="s">
        <v>1105</v>
      </c>
      <c r="C1318" s="63"/>
      <c r="D1318" s="63"/>
      <c r="E1318" s="64"/>
      <c r="F1318" s="66"/>
      <c r="G1318" s="100" t="s">
        <v>13320</v>
      </c>
      <c r="H1318" s="63"/>
      <c r="I1318" s="67"/>
      <c r="J1318" s="68"/>
      <c r="K1318" s="68"/>
      <c r="L1318" s="67" t="s">
        <v>17481</v>
      </c>
      <c r="M1318" s="71"/>
      <c r="N1318" s="72">
        <v>3379.697509765625</v>
      </c>
      <c r="O1318" s="72">
        <v>3632.678466796875</v>
      </c>
      <c r="P1318" s="73"/>
      <c r="Q1318" s="74"/>
      <c r="R1318" s="74"/>
      <c r="S1318" s="84"/>
      <c r="T1318" s="84"/>
      <c r="U1318" s="84"/>
      <c r="V1318" s="84"/>
      <c r="W1318" s="50"/>
      <c r="X1318" s="50"/>
      <c r="Y1318" s="50"/>
      <c r="Z1318" s="50"/>
      <c r="AA1318" s="49"/>
      <c r="AB1318" s="69">
        <v>1318</v>
      </c>
      <c r="AC131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18" s="70"/>
      <c r="AE1318" s="76">
        <v>396</v>
      </c>
      <c r="AF1318" s="76">
        <v>105</v>
      </c>
      <c r="AG1318" s="76">
        <v>1689</v>
      </c>
      <c r="AH1318" s="76">
        <v>33746</v>
      </c>
      <c r="AI1318" s="76"/>
      <c r="AJ1318" s="76" t="s">
        <v>9672</v>
      </c>
      <c r="AK1318" s="76" t="s">
        <v>10986</v>
      </c>
      <c r="AL1318" s="76"/>
      <c r="AM1318" s="76"/>
      <c r="AN1318" s="78">
        <v>43218.502372685187</v>
      </c>
      <c r="AO1318" s="76" t="s">
        <v>14075</v>
      </c>
      <c r="AP1318" s="82" t="s">
        <v>15391</v>
      </c>
      <c r="AQ1318" s="76" t="s">
        <v>66</v>
      </c>
      <c r="AR1318" s="2"/>
      <c r="AS1318" s="3"/>
      <c r="AT1318" s="3"/>
      <c r="AU1318" s="3"/>
      <c r="AV1318" s="3"/>
    </row>
    <row r="1319" spans="1:48" ht="41.45" customHeight="1" x14ac:dyDescent="0.25">
      <c r="A1319" s="62" t="s">
        <v>1106</v>
      </c>
      <c r="C1319" s="63"/>
      <c r="D1319" s="63"/>
      <c r="E1319" s="64"/>
      <c r="F1319" s="66"/>
      <c r="G1319" s="100" t="s">
        <v>13321</v>
      </c>
      <c r="H1319" s="63"/>
      <c r="I1319" s="67"/>
      <c r="J1319" s="68"/>
      <c r="K1319" s="68"/>
      <c r="L1319" s="67" t="s">
        <v>17482</v>
      </c>
      <c r="M1319" s="71"/>
      <c r="N1319" s="72">
        <v>2840.71875</v>
      </c>
      <c r="O1319" s="72">
        <v>2023.6593017578125</v>
      </c>
      <c r="P1319" s="73"/>
      <c r="Q1319" s="74"/>
      <c r="R1319" s="74"/>
      <c r="S1319" s="84"/>
      <c r="T1319" s="84"/>
      <c r="U1319" s="84"/>
      <c r="V1319" s="84"/>
      <c r="W1319" s="50"/>
      <c r="X1319" s="50"/>
      <c r="Y1319" s="50"/>
      <c r="Z1319" s="50"/>
      <c r="AA1319" s="49"/>
      <c r="AB1319" s="69">
        <v>1319</v>
      </c>
      <c r="AC131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19" s="70"/>
      <c r="AE1319" s="76">
        <v>670</v>
      </c>
      <c r="AF1319" s="76">
        <v>6</v>
      </c>
      <c r="AG1319" s="76">
        <v>2197</v>
      </c>
      <c r="AH1319" s="76">
        <v>468</v>
      </c>
      <c r="AI1319" s="76"/>
      <c r="AJ1319" s="76"/>
      <c r="AK1319" s="76"/>
      <c r="AL1319" s="76"/>
      <c r="AM1319" s="76"/>
      <c r="AN1319" s="78">
        <v>44520.506574074076</v>
      </c>
      <c r="AO1319" s="76" t="s">
        <v>14075</v>
      </c>
      <c r="AP1319" s="82" t="s">
        <v>15392</v>
      </c>
      <c r="AQ1319" s="76" t="s">
        <v>66</v>
      </c>
      <c r="AR1319" s="2"/>
      <c r="AS1319" s="3"/>
      <c r="AT1319" s="3"/>
      <c r="AU1319" s="3"/>
      <c r="AV1319" s="3"/>
    </row>
    <row r="1320" spans="1:48" ht="41.45" customHeight="1" x14ac:dyDescent="0.25">
      <c r="A1320" s="62" t="s">
        <v>1107</v>
      </c>
      <c r="C1320" s="63"/>
      <c r="D1320" s="63"/>
      <c r="E1320" s="64"/>
      <c r="F1320" s="66"/>
      <c r="G1320" s="100" t="s">
        <v>13322</v>
      </c>
      <c r="H1320" s="63"/>
      <c r="I1320" s="67"/>
      <c r="J1320" s="68"/>
      <c r="K1320" s="68"/>
      <c r="L1320" s="67" t="s">
        <v>17483</v>
      </c>
      <c r="M1320" s="71"/>
      <c r="N1320" s="72">
        <v>3818.029296875</v>
      </c>
      <c r="O1320" s="72">
        <v>7812.0185546875</v>
      </c>
      <c r="P1320" s="73"/>
      <c r="Q1320" s="74"/>
      <c r="R1320" s="74"/>
      <c r="S1320" s="84"/>
      <c r="T1320" s="84"/>
      <c r="U1320" s="84"/>
      <c r="V1320" s="84"/>
      <c r="W1320" s="50"/>
      <c r="X1320" s="50"/>
      <c r="Y1320" s="50"/>
      <c r="Z1320" s="50"/>
      <c r="AA1320" s="49"/>
      <c r="AB1320" s="69">
        <v>1320</v>
      </c>
      <c r="AC132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20" s="70"/>
      <c r="AE1320" s="76">
        <v>134</v>
      </c>
      <c r="AF1320" s="76">
        <v>282</v>
      </c>
      <c r="AG1320" s="76">
        <v>6711</v>
      </c>
      <c r="AH1320" s="76">
        <v>29492</v>
      </c>
      <c r="AI1320" s="76"/>
      <c r="AJ1320" s="76"/>
      <c r="AK1320" s="76"/>
      <c r="AL1320" s="76"/>
      <c r="AM1320" s="76"/>
      <c r="AN1320" s="78">
        <v>41863.494131944448</v>
      </c>
      <c r="AO1320" s="76" t="s">
        <v>14075</v>
      </c>
      <c r="AP1320" s="82" t="s">
        <v>15393</v>
      </c>
      <c r="AQ1320" s="76" t="s">
        <v>66</v>
      </c>
      <c r="AR1320" s="2"/>
      <c r="AS1320" s="3"/>
      <c r="AT1320" s="3"/>
      <c r="AU1320" s="3"/>
      <c r="AV1320" s="3"/>
    </row>
    <row r="1321" spans="1:48" ht="41.45" customHeight="1" x14ac:dyDescent="0.25">
      <c r="A1321" s="62" t="s">
        <v>1108</v>
      </c>
      <c r="C1321" s="63"/>
      <c r="D1321" s="63"/>
      <c r="E1321" s="64"/>
      <c r="F1321" s="66"/>
      <c r="G1321" s="100" t="s">
        <v>13323</v>
      </c>
      <c r="H1321" s="63"/>
      <c r="I1321" s="67"/>
      <c r="J1321" s="68"/>
      <c r="K1321" s="68"/>
      <c r="L1321" s="67" t="s">
        <v>17484</v>
      </c>
      <c r="M1321" s="71"/>
      <c r="N1321" s="72">
        <v>3476.457275390625</v>
      </c>
      <c r="O1321" s="72">
        <v>9567.513671875</v>
      </c>
      <c r="P1321" s="73"/>
      <c r="Q1321" s="74"/>
      <c r="R1321" s="74"/>
      <c r="S1321" s="84"/>
      <c r="T1321" s="84"/>
      <c r="U1321" s="84"/>
      <c r="V1321" s="84"/>
      <c r="W1321" s="50"/>
      <c r="X1321" s="50"/>
      <c r="Y1321" s="50"/>
      <c r="Z1321" s="50"/>
      <c r="AA1321" s="49"/>
      <c r="AB1321" s="69">
        <v>1321</v>
      </c>
      <c r="AC132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21" s="70"/>
      <c r="AE1321" s="76">
        <v>3</v>
      </c>
      <c r="AF1321" s="76">
        <v>16341</v>
      </c>
      <c r="AG1321" s="76">
        <v>4742</v>
      </c>
      <c r="AH1321" s="76">
        <v>72</v>
      </c>
      <c r="AI1321" s="76"/>
      <c r="AJ1321" s="76" t="s">
        <v>9673</v>
      </c>
      <c r="AK1321" s="76" t="s">
        <v>10987</v>
      </c>
      <c r="AL1321" s="82" t="s">
        <v>11765</v>
      </c>
      <c r="AM1321" s="76"/>
      <c r="AN1321" s="78">
        <v>43576.391250000001</v>
      </c>
      <c r="AO1321" s="76" t="s">
        <v>14075</v>
      </c>
      <c r="AP1321" s="82" t="s">
        <v>15394</v>
      </c>
      <c r="AQ1321" s="76" t="s">
        <v>66</v>
      </c>
      <c r="AR1321" s="2"/>
      <c r="AS1321" s="3"/>
      <c r="AT1321" s="3"/>
      <c r="AU1321" s="3"/>
      <c r="AV1321" s="3"/>
    </row>
    <row r="1322" spans="1:48" ht="41.45" customHeight="1" x14ac:dyDescent="0.25">
      <c r="A1322" s="62" t="s">
        <v>1109</v>
      </c>
      <c r="C1322" s="63"/>
      <c r="D1322" s="63"/>
      <c r="E1322" s="64"/>
      <c r="F1322" s="66"/>
      <c r="G1322" s="100" t="s">
        <v>13324</v>
      </c>
      <c r="H1322" s="63"/>
      <c r="I1322" s="67"/>
      <c r="J1322" s="68"/>
      <c r="K1322" s="68"/>
      <c r="L1322" s="67" t="s">
        <v>17485</v>
      </c>
      <c r="M1322" s="71"/>
      <c r="N1322" s="72">
        <v>1621.625732421875</v>
      </c>
      <c r="O1322" s="72">
        <v>7612.29638671875</v>
      </c>
      <c r="P1322" s="73"/>
      <c r="Q1322" s="74"/>
      <c r="R1322" s="74"/>
      <c r="S1322" s="84"/>
      <c r="T1322" s="84"/>
      <c r="U1322" s="84"/>
      <c r="V1322" s="84"/>
      <c r="W1322" s="50"/>
      <c r="X1322" s="50"/>
      <c r="Y1322" s="50"/>
      <c r="Z1322" s="50"/>
      <c r="AA1322" s="49"/>
      <c r="AB1322" s="69">
        <v>1322</v>
      </c>
      <c r="AC132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22" s="70"/>
      <c r="AE1322" s="76">
        <v>90</v>
      </c>
      <c r="AF1322" s="76">
        <v>7</v>
      </c>
      <c r="AG1322" s="76">
        <v>1409</v>
      </c>
      <c r="AH1322" s="76">
        <v>1850</v>
      </c>
      <c r="AI1322" s="76"/>
      <c r="AJ1322" s="76" t="s">
        <v>9674</v>
      </c>
      <c r="AK1322" s="76" t="s">
        <v>10661</v>
      </c>
      <c r="AL1322" s="76"/>
      <c r="AM1322" s="76"/>
      <c r="AN1322" s="78">
        <v>43988.845219907409</v>
      </c>
      <c r="AO1322" s="76" t="s">
        <v>14075</v>
      </c>
      <c r="AP1322" s="82" t="s">
        <v>15395</v>
      </c>
      <c r="AQ1322" s="76" t="s">
        <v>66</v>
      </c>
      <c r="AR1322" s="2"/>
      <c r="AS1322" s="3"/>
      <c r="AT1322" s="3"/>
      <c r="AU1322" s="3"/>
      <c r="AV1322" s="3"/>
    </row>
    <row r="1323" spans="1:48" ht="41.45" customHeight="1" x14ac:dyDescent="0.25">
      <c r="A1323" s="62" t="s">
        <v>1110</v>
      </c>
      <c r="C1323" s="63"/>
      <c r="D1323" s="63"/>
      <c r="E1323" s="64"/>
      <c r="F1323" s="66"/>
      <c r="G1323" s="100" t="s">
        <v>13325</v>
      </c>
      <c r="H1323" s="63"/>
      <c r="I1323" s="67"/>
      <c r="J1323" s="68"/>
      <c r="K1323" s="68"/>
      <c r="L1323" s="67" t="s">
        <v>17486</v>
      </c>
      <c r="M1323" s="71"/>
      <c r="N1323" s="72">
        <v>6388.6591796875</v>
      </c>
      <c r="O1323" s="72">
        <v>7169.16357421875</v>
      </c>
      <c r="P1323" s="73"/>
      <c r="Q1323" s="74"/>
      <c r="R1323" s="74"/>
      <c r="S1323" s="84"/>
      <c r="T1323" s="84"/>
      <c r="U1323" s="84"/>
      <c r="V1323" s="84"/>
      <c r="W1323" s="50"/>
      <c r="X1323" s="50"/>
      <c r="Y1323" s="50"/>
      <c r="Z1323" s="50"/>
      <c r="AA1323" s="49"/>
      <c r="AB1323" s="69">
        <v>1323</v>
      </c>
      <c r="AC132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23" s="70"/>
      <c r="AE1323" s="76">
        <v>229</v>
      </c>
      <c r="AF1323" s="76">
        <v>28</v>
      </c>
      <c r="AG1323" s="76">
        <v>67</v>
      </c>
      <c r="AH1323" s="76">
        <v>150</v>
      </c>
      <c r="AI1323" s="76"/>
      <c r="AJ1323" s="76" t="s">
        <v>9675</v>
      </c>
      <c r="AK1323" s="76" t="s">
        <v>10988</v>
      </c>
      <c r="AL1323" s="76"/>
      <c r="AM1323" s="76"/>
      <c r="AN1323" s="78">
        <v>40392.309814814813</v>
      </c>
      <c r="AO1323" s="76" t="s">
        <v>14075</v>
      </c>
      <c r="AP1323" s="82" t="s">
        <v>15396</v>
      </c>
      <c r="AQ1323" s="76" t="s">
        <v>66</v>
      </c>
      <c r="AR1323" s="2"/>
      <c r="AS1323" s="3"/>
      <c r="AT1323" s="3"/>
      <c r="AU1323" s="3"/>
      <c r="AV1323" s="3"/>
    </row>
    <row r="1324" spans="1:48" ht="41.45" customHeight="1" x14ac:dyDescent="0.25">
      <c r="A1324" s="62" t="s">
        <v>1111</v>
      </c>
      <c r="C1324" s="63"/>
      <c r="D1324" s="63"/>
      <c r="E1324" s="64"/>
      <c r="F1324" s="66"/>
      <c r="G1324" s="100" t="s">
        <v>13326</v>
      </c>
      <c r="H1324" s="63"/>
      <c r="I1324" s="67"/>
      <c r="J1324" s="68"/>
      <c r="K1324" s="68"/>
      <c r="L1324" s="67" t="s">
        <v>17487</v>
      </c>
      <c r="M1324" s="71"/>
      <c r="N1324" s="72">
        <v>2538.031005859375</v>
      </c>
      <c r="O1324" s="72">
        <v>1030.0960693359375</v>
      </c>
      <c r="P1324" s="73"/>
      <c r="Q1324" s="74"/>
      <c r="R1324" s="74"/>
      <c r="S1324" s="84"/>
      <c r="T1324" s="84"/>
      <c r="U1324" s="84"/>
      <c r="V1324" s="84"/>
      <c r="W1324" s="50"/>
      <c r="X1324" s="50"/>
      <c r="Y1324" s="50"/>
      <c r="Z1324" s="50"/>
      <c r="AA1324" s="49"/>
      <c r="AB1324" s="69">
        <v>1324</v>
      </c>
      <c r="AC132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24" s="70"/>
      <c r="AE1324" s="76">
        <v>2139</v>
      </c>
      <c r="AF1324" s="76">
        <v>135</v>
      </c>
      <c r="AG1324" s="76">
        <v>12932</v>
      </c>
      <c r="AH1324" s="76">
        <v>4841</v>
      </c>
      <c r="AI1324" s="76"/>
      <c r="AJ1324" s="76" t="s">
        <v>9676</v>
      </c>
      <c r="AK1324" s="76" t="s">
        <v>10989</v>
      </c>
      <c r="AL1324" s="76"/>
      <c r="AM1324" s="76"/>
      <c r="AN1324" s="78">
        <v>44057.221250000002</v>
      </c>
      <c r="AO1324" s="76" t="s">
        <v>14075</v>
      </c>
      <c r="AP1324" s="82" t="s">
        <v>15397</v>
      </c>
      <c r="AQ1324" s="76" t="s">
        <v>66</v>
      </c>
      <c r="AR1324" s="2"/>
      <c r="AS1324" s="3"/>
      <c r="AT1324" s="3"/>
      <c r="AU1324" s="3"/>
      <c r="AV1324" s="3"/>
    </row>
    <row r="1325" spans="1:48" ht="41.45" customHeight="1" x14ac:dyDescent="0.25">
      <c r="A1325" s="62" t="s">
        <v>1112</v>
      </c>
      <c r="C1325" s="63"/>
      <c r="D1325" s="63"/>
      <c r="E1325" s="64"/>
      <c r="F1325" s="66"/>
      <c r="G1325" s="100" t="s">
        <v>13327</v>
      </c>
      <c r="H1325" s="63"/>
      <c r="I1325" s="67"/>
      <c r="J1325" s="68"/>
      <c r="K1325" s="68"/>
      <c r="L1325" s="67" t="s">
        <v>17488</v>
      </c>
      <c r="M1325" s="71"/>
      <c r="N1325" s="72">
        <v>1056.7745361328125</v>
      </c>
      <c r="O1325" s="72">
        <v>6962.37451171875</v>
      </c>
      <c r="P1325" s="73"/>
      <c r="Q1325" s="74"/>
      <c r="R1325" s="74"/>
      <c r="S1325" s="84"/>
      <c r="T1325" s="84"/>
      <c r="U1325" s="84"/>
      <c r="V1325" s="84"/>
      <c r="W1325" s="50"/>
      <c r="X1325" s="50"/>
      <c r="Y1325" s="50"/>
      <c r="Z1325" s="50"/>
      <c r="AA1325" s="49"/>
      <c r="AB1325" s="69">
        <v>1325</v>
      </c>
      <c r="AC132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25" s="70"/>
      <c r="AE1325" s="76">
        <v>2398</v>
      </c>
      <c r="AF1325" s="76">
        <v>2382</v>
      </c>
      <c r="AG1325" s="76">
        <v>72649</v>
      </c>
      <c r="AH1325" s="76">
        <v>155218</v>
      </c>
      <c r="AI1325" s="76"/>
      <c r="AJ1325" s="76" t="s">
        <v>9677</v>
      </c>
      <c r="AK1325" s="76" t="s">
        <v>10990</v>
      </c>
      <c r="AL1325" s="76"/>
      <c r="AM1325" s="76"/>
      <c r="AN1325" s="78">
        <v>41440.526875000003</v>
      </c>
      <c r="AO1325" s="76" t="s">
        <v>14075</v>
      </c>
      <c r="AP1325" s="82" t="s">
        <v>15398</v>
      </c>
      <c r="AQ1325" s="76" t="s">
        <v>66</v>
      </c>
      <c r="AR1325" s="2"/>
      <c r="AS1325" s="3"/>
      <c r="AT1325" s="3"/>
      <c r="AU1325" s="3"/>
      <c r="AV1325" s="3"/>
    </row>
    <row r="1326" spans="1:48" ht="41.45" customHeight="1" x14ac:dyDescent="0.25">
      <c r="A1326" s="62" t="s">
        <v>1113</v>
      </c>
      <c r="C1326" s="63"/>
      <c r="D1326" s="63"/>
      <c r="E1326" s="64"/>
      <c r="F1326" s="66"/>
      <c r="G1326" s="100" t="s">
        <v>13328</v>
      </c>
      <c r="H1326" s="63"/>
      <c r="I1326" s="67"/>
      <c r="J1326" s="68"/>
      <c r="K1326" s="68"/>
      <c r="L1326" s="67" t="s">
        <v>17489</v>
      </c>
      <c r="M1326" s="71"/>
      <c r="N1326" s="72">
        <v>6700.3876953125</v>
      </c>
      <c r="O1326" s="72">
        <v>2665.064453125</v>
      </c>
      <c r="P1326" s="73"/>
      <c r="Q1326" s="74"/>
      <c r="R1326" s="74"/>
      <c r="S1326" s="84"/>
      <c r="T1326" s="84"/>
      <c r="U1326" s="84"/>
      <c r="V1326" s="84"/>
      <c r="W1326" s="50"/>
      <c r="X1326" s="50"/>
      <c r="Y1326" s="50"/>
      <c r="Z1326" s="50"/>
      <c r="AA1326" s="49"/>
      <c r="AB1326" s="69">
        <v>1326</v>
      </c>
      <c r="AC132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26" s="70"/>
      <c r="AE1326" s="76">
        <v>99</v>
      </c>
      <c r="AF1326" s="76">
        <v>67</v>
      </c>
      <c r="AG1326" s="76">
        <v>960</v>
      </c>
      <c r="AH1326" s="76">
        <v>502</v>
      </c>
      <c r="AI1326" s="76"/>
      <c r="AJ1326" s="76" t="s">
        <v>9678</v>
      </c>
      <c r="AK1326" s="76"/>
      <c r="AL1326" s="76"/>
      <c r="AM1326" s="76"/>
      <c r="AN1326" s="78">
        <v>44321.393807870372</v>
      </c>
      <c r="AO1326" s="76" t="s">
        <v>14075</v>
      </c>
      <c r="AP1326" s="82" t="s">
        <v>15399</v>
      </c>
      <c r="AQ1326" s="76" t="s">
        <v>66</v>
      </c>
      <c r="AR1326" s="2"/>
      <c r="AS1326" s="3"/>
      <c r="AT1326" s="3"/>
      <c r="AU1326" s="3"/>
      <c r="AV1326" s="3"/>
    </row>
    <row r="1327" spans="1:48" ht="41.45" customHeight="1" x14ac:dyDescent="0.25">
      <c r="A1327" s="62" t="s">
        <v>1114</v>
      </c>
      <c r="C1327" s="63"/>
      <c r="D1327" s="63"/>
      <c r="E1327" s="64"/>
      <c r="F1327" s="66"/>
      <c r="G1327" s="100" t="s">
        <v>13329</v>
      </c>
      <c r="H1327" s="63"/>
      <c r="I1327" s="67"/>
      <c r="J1327" s="68"/>
      <c r="K1327" s="68"/>
      <c r="L1327" s="67" t="s">
        <v>17490</v>
      </c>
      <c r="M1327" s="71"/>
      <c r="N1327" s="72">
        <v>1602.853271484375</v>
      </c>
      <c r="O1327" s="72">
        <v>1494.2705078125</v>
      </c>
      <c r="P1327" s="73"/>
      <c r="Q1327" s="74"/>
      <c r="R1327" s="74"/>
      <c r="S1327" s="84"/>
      <c r="T1327" s="84"/>
      <c r="U1327" s="84"/>
      <c r="V1327" s="84"/>
      <c r="W1327" s="50"/>
      <c r="X1327" s="50"/>
      <c r="Y1327" s="50"/>
      <c r="Z1327" s="50"/>
      <c r="AA1327" s="49"/>
      <c r="AB1327" s="69">
        <v>1327</v>
      </c>
      <c r="AC132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27" s="70"/>
      <c r="AE1327" s="76">
        <v>2454</v>
      </c>
      <c r="AF1327" s="76">
        <v>2947</v>
      </c>
      <c r="AG1327" s="76">
        <v>138455</v>
      </c>
      <c r="AH1327" s="76">
        <v>131555</v>
      </c>
      <c r="AI1327" s="76"/>
      <c r="AJ1327" s="76" t="s">
        <v>9679</v>
      </c>
      <c r="AK1327" s="76" t="s">
        <v>10991</v>
      </c>
      <c r="AL1327" s="76"/>
      <c r="AM1327" s="76"/>
      <c r="AN1327" s="78">
        <v>42733.573703703703</v>
      </c>
      <c r="AO1327" s="76" t="s">
        <v>14075</v>
      </c>
      <c r="AP1327" s="82" t="s">
        <v>15400</v>
      </c>
      <c r="AQ1327" s="76" t="s">
        <v>66</v>
      </c>
      <c r="AR1327" s="2"/>
      <c r="AS1327" s="3"/>
      <c r="AT1327" s="3"/>
      <c r="AU1327" s="3"/>
      <c r="AV1327" s="3"/>
    </row>
    <row r="1328" spans="1:48" ht="41.45" customHeight="1" x14ac:dyDescent="0.25">
      <c r="A1328" s="62" t="s">
        <v>2041</v>
      </c>
      <c r="C1328" s="63"/>
      <c r="D1328" s="63"/>
      <c r="E1328" s="64"/>
      <c r="F1328" s="66"/>
      <c r="G1328" s="100" t="s">
        <v>13330</v>
      </c>
      <c r="H1328" s="63"/>
      <c r="I1328" s="67"/>
      <c r="J1328" s="68"/>
      <c r="K1328" s="68"/>
      <c r="L1328" s="67" t="s">
        <v>17491</v>
      </c>
      <c r="M1328" s="71"/>
      <c r="N1328" s="72">
        <v>2150.594970703125</v>
      </c>
      <c r="O1328" s="72">
        <v>3658.4765625</v>
      </c>
      <c r="P1328" s="73"/>
      <c r="Q1328" s="74"/>
      <c r="R1328" s="74"/>
      <c r="S1328" s="84"/>
      <c r="T1328" s="84"/>
      <c r="U1328" s="84"/>
      <c r="V1328" s="84"/>
      <c r="W1328" s="50"/>
      <c r="X1328" s="50"/>
      <c r="Y1328" s="50"/>
      <c r="Z1328" s="50"/>
      <c r="AA1328" s="49"/>
      <c r="AB1328" s="69">
        <v>1328</v>
      </c>
      <c r="AC132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28" s="70"/>
      <c r="AE1328" s="76">
        <v>1719</v>
      </c>
      <c r="AF1328" s="76">
        <v>2689</v>
      </c>
      <c r="AG1328" s="76">
        <v>3335</v>
      </c>
      <c r="AH1328" s="76">
        <v>3790</v>
      </c>
      <c r="AI1328" s="76"/>
      <c r="AJ1328" s="76" t="s">
        <v>9680</v>
      </c>
      <c r="AK1328" s="76" t="s">
        <v>10992</v>
      </c>
      <c r="AL1328" s="76"/>
      <c r="AM1328" s="76"/>
      <c r="AN1328" s="78">
        <v>44484.883819444447</v>
      </c>
      <c r="AO1328" s="76" t="s">
        <v>14075</v>
      </c>
      <c r="AP1328" s="82" t="s">
        <v>15401</v>
      </c>
      <c r="AQ1328" s="76" t="s">
        <v>65</v>
      </c>
      <c r="AR1328" s="2"/>
      <c r="AS1328" s="3"/>
      <c r="AT1328" s="3"/>
      <c r="AU1328" s="3"/>
      <c r="AV1328" s="3"/>
    </row>
    <row r="1329" spans="1:48" ht="41.45" customHeight="1" x14ac:dyDescent="0.25">
      <c r="A1329" s="62" t="s">
        <v>1115</v>
      </c>
      <c r="C1329" s="63"/>
      <c r="D1329" s="63"/>
      <c r="E1329" s="64"/>
      <c r="F1329" s="66"/>
      <c r="G1329" s="100" t="s">
        <v>13331</v>
      </c>
      <c r="H1329" s="63"/>
      <c r="I1329" s="67"/>
      <c r="J1329" s="68"/>
      <c r="K1329" s="68"/>
      <c r="L1329" s="67" t="s">
        <v>17492</v>
      </c>
      <c r="M1329" s="71"/>
      <c r="N1329" s="72">
        <v>2781.582763671875</v>
      </c>
      <c r="O1329" s="72">
        <v>7821.9111328125</v>
      </c>
      <c r="P1329" s="73"/>
      <c r="Q1329" s="74"/>
      <c r="R1329" s="74"/>
      <c r="S1329" s="84"/>
      <c r="T1329" s="84"/>
      <c r="U1329" s="84"/>
      <c r="V1329" s="84"/>
      <c r="W1329" s="50"/>
      <c r="X1329" s="50"/>
      <c r="Y1329" s="50"/>
      <c r="Z1329" s="50"/>
      <c r="AA1329" s="49"/>
      <c r="AB1329" s="69">
        <v>1329</v>
      </c>
      <c r="AC132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29" s="70"/>
      <c r="AE1329" s="76">
        <v>1034</v>
      </c>
      <c r="AF1329" s="76">
        <v>445</v>
      </c>
      <c r="AG1329" s="76">
        <v>45260</v>
      </c>
      <c r="AH1329" s="76">
        <v>4390</v>
      </c>
      <c r="AI1329" s="76"/>
      <c r="AJ1329" s="76"/>
      <c r="AK1329" s="76" t="s">
        <v>10432</v>
      </c>
      <c r="AL1329" s="76"/>
      <c r="AM1329" s="76"/>
      <c r="AN1329" s="78">
        <v>41475.879189814812</v>
      </c>
      <c r="AO1329" s="76" t="s">
        <v>14075</v>
      </c>
      <c r="AP1329" s="82" t="s">
        <v>15402</v>
      </c>
      <c r="AQ1329" s="76" t="s">
        <v>66</v>
      </c>
      <c r="AR1329" s="2"/>
      <c r="AS1329" s="3"/>
      <c r="AT1329" s="3"/>
      <c r="AU1329" s="3"/>
      <c r="AV1329" s="3"/>
    </row>
    <row r="1330" spans="1:48" ht="41.45" customHeight="1" x14ac:dyDescent="0.25">
      <c r="A1330" s="62" t="s">
        <v>1116</v>
      </c>
      <c r="C1330" s="63"/>
      <c r="D1330" s="63"/>
      <c r="E1330" s="64"/>
      <c r="F1330" s="66"/>
      <c r="G1330" s="100" t="s">
        <v>13332</v>
      </c>
      <c r="H1330" s="63"/>
      <c r="I1330" s="67"/>
      <c r="J1330" s="68"/>
      <c r="K1330" s="68"/>
      <c r="L1330" s="67" t="s">
        <v>17493</v>
      </c>
      <c r="M1330" s="71"/>
      <c r="N1330" s="72">
        <v>8559.42578125</v>
      </c>
      <c r="O1330" s="72">
        <v>6815.87451171875</v>
      </c>
      <c r="P1330" s="73"/>
      <c r="Q1330" s="74"/>
      <c r="R1330" s="74"/>
      <c r="S1330" s="84"/>
      <c r="T1330" s="84"/>
      <c r="U1330" s="84"/>
      <c r="V1330" s="84"/>
      <c r="W1330" s="50"/>
      <c r="X1330" s="50"/>
      <c r="Y1330" s="50"/>
      <c r="Z1330" s="50"/>
      <c r="AA1330" s="49"/>
      <c r="AB1330" s="69">
        <v>1330</v>
      </c>
      <c r="AC133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30" s="70"/>
      <c r="AE1330" s="76">
        <v>169</v>
      </c>
      <c r="AF1330" s="76">
        <v>201</v>
      </c>
      <c r="AG1330" s="76">
        <v>50624</v>
      </c>
      <c r="AH1330" s="76">
        <v>1054</v>
      </c>
      <c r="AI1330" s="76"/>
      <c r="AJ1330" s="76" t="s">
        <v>9681</v>
      </c>
      <c r="AK1330" s="76" t="s">
        <v>10993</v>
      </c>
      <c r="AL1330" s="82" t="s">
        <v>11766</v>
      </c>
      <c r="AM1330" s="76"/>
      <c r="AN1330" s="78">
        <v>42612.741284722222</v>
      </c>
      <c r="AO1330" s="76" t="s">
        <v>14075</v>
      </c>
      <c r="AP1330" s="82" t="s">
        <v>15403</v>
      </c>
      <c r="AQ1330" s="76" t="s">
        <v>66</v>
      </c>
      <c r="AR1330" s="2"/>
      <c r="AS1330" s="3"/>
      <c r="AT1330" s="3"/>
      <c r="AU1330" s="3"/>
      <c r="AV1330" s="3"/>
    </row>
    <row r="1331" spans="1:48" ht="41.45" customHeight="1" x14ac:dyDescent="0.25">
      <c r="A1331" s="62" t="s">
        <v>1117</v>
      </c>
      <c r="C1331" s="63"/>
      <c r="D1331" s="63"/>
      <c r="E1331" s="64"/>
      <c r="F1331" s="66"/>
      <c r="G1331" s="100" t="s">
        <v>13333</v>
      </c>
      <c r="H1331" s="63"/>
      <c r="I1331" s="67"/>
      <c r="J1331" s="68"/>
      <c r="K1331" s="68"/>
      <c r="L1331" s="67" t="s">
        <v>17494</v>
      </c>
      <c r="M1331" s="71"/>
      <c r="N1331" s="72">
        <v>4181.26513671875</v>
      </c>
      <c r="O1331" s="72">
        <v>8585.2783203125</v>
      </c>
      <c r="P1331" s="73"/>
      <c r="Q1331" s="74"/>
      <c r="R1331" s="74"/>
      <c r="S1331" s="84"/>
      <c r="T1331" s="84"/>
      <c r="U1331" s="84"/>
      <c r="V1331" s="84"/>
      <c r="W1331" s="50"/>
      <c r="X1331" s="50"/>
      <c r="Y1331" s="50"/>
      <c r="Z1331" s="50"/>
      <c r="AA1331" s="49"/>
      <c r="AB1331" s="69">
        <v>1331</v>
      </c>
      <c r="AC133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31" s="70"/>
      <c r="AE1331" s="76">
        <v>2274</v>
      </c>
      <c r="AF1331" s="76">
        <v>545</v>
      </c>
      <c r="AG1331" s="76">
        <v>3581</v>
      </c>
      <c r="AH1331" s="76">
        <v>27897</v>
      </c>
      <c r="AI1331" s="76"/>
      <c r="AJ1331" s="76" t="s">
        <v>9682</v>
      </c>
      <c r="AK1331" s="76" t="s">
        <v>10994</v>
      </c>
      <c r="AL1331" s="76"/>
      <c r="AM1331" s="76"/>
      <c r="AN1331" s="78">
        <v>43680.987233796295</v>
      </c>
      <c r="AO1331" s="76" t="s">
        <v>14075</v>
      </c>
      <c r="AP1331" s="82" t="s">
        <v>15404</v>
      </c>
      <c r="AQ1331" s="76" t="s">
        <v>66</v>
      </c>
      <c r="AR1331" s="2"/>
      <c r="AS1331" s="3"/>
      <c r="AT1331" s="3"/>
      <c r="AU1331" s="3"/>
      <c r="AV1331" s="3"/>
    </row>
    <row r="1332" spans="1:48" ht="41.45" customHeight="1" x14ac:dyDescent="0.25">
      <c r="A1332" s="62" t="s">
        <v>1118</v>
      </c>
      <c r="C1332" s="63"/>
      <c r="D1332" s="63"/>
      <c r="E1332" s="64"/>
      <c r="F1332" s="66"/>
      <c r="G1332" s="100" t="s">
        <v>13334</v>
      </c>
      <c r="H1332" s="63"/>
      <c r="I1332" s="67"/>
      <c r="J1332" s="68"/>
      <c r="K1332" s="68"/>
      <c r="L1332" s="67" t="s">
        <v>17495</v>
      </c>
      <c r="M1332" s="71"/>
      <c r="N1332" s="72">
        <v>5810.19384765625</v>
      </c>
      <c r="O1332" s="72">
        <v>7050.29345703125</v>
      </c>
      <c r="P1332" s="73"/>
      <c r="Q1332" s="74"/>
      <c r="R1332" s="74"/>
      <c r="S1332" s="84"/>
      <c r="T1332" s="84"/>
      <c r="U1332" s="84"/>
      <c r="V1332" s="84"/>
      <c r="W1332" s="50"/>
      <c r="X1332" s="50"/>
      <c r="Y1332" s="50"/>
      <c r="Z1332" s="50"/>
      <c r="AA1332" s="49"/>
      <c r="AB1332" s="69">
        <v>1332</v>
      </c>
      <c r="AC133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32" s="70"/>
      <c r="AE1332" s="76">
        <v>609</v>
      </c>
      <c r="AF1332" s="76">
        <v>12</v>
      </c>
      <c r="AG1332" s="76">
        <v>1642</v>
      </c>
      <c r="AH1332" s="76">
        <v>648</v>
      </c>
      <c r="AI1332" s="76"/>
      <c r="AJ1332" s="76" t="s">
        <v>9683</v>
      </c>
      <c r="AK1332" s="76"/>
      <c r="AL1332" s="76"/>
      <c r="AM1332" s="76"/>
      <c r="AN1332" s="78">
        <v>44496.37909722222</v>
      </c>
      <c r="AO1332" s="76" t="s">
        <v>14075</v>
      </c>
      <c r="AP1332" s="82" t="s">
        <v>15405</v>
      </c>
      <c r="AQ1332" s="76" t="s">
        <v>66</v>
      </c>
      <c r="AR1332" s="2"/>
      <c r="AS1332" s="3"/>
      <c r="AT1332" s="3"/>
      <c r="AU1332" s="3"/>
      <c r="AV1332" s="3"/>
    </row>
    <row r="1333" spans="1:48" ht="41.45" customHeight="1" x14ac:dyDescent="0.25">
      <c r="A1333" s="62" t="s">
        <v>1119</v>
      </c>
      <c r="C1333" s="63"/>
      <c r="D1333" s="63"/>
      <c r="E1333" s="64"/>
      <c r="F1333" s="66"/>
      <c r="G1333" s="100" t="s">
        <v>13335</v>
      </c>
      <c r="H1333" s="63"/>
      <c r="I1333" s="67"/>
      <c r="J1333" s="68"/>
      <c r="K1333" s="68"/>
      <c r="L1333" s="67" t="s">
        <v>17496</v>
      </c>
      <c r="M1333" s="71"/>
      <c r="N1333" s="72">
        <v>9388.140625</v>
      </c>
      <c r="O1333" s="72">
        <v>5250.10107421875</v>
      </c>
      <c r="P1333" s="73"/>
      <c r="Q1333" s="74"/>
      <c r="R1333" s="74"/>
      <c r="S1333" s="84"/>
      <c r="T1333" s="84"/>
      <c r="U1333" s="84"/>
      <c r="V1333" s="84"/>
      <c r="W1333" s="50"/>
      <c r="X1333" s="50"/>
      <c r="Y1333" s="50"/>
      <c r="Z1333" s="50"/>
      <c r="AA1333" s="49"/>
      <c r="AB1333" s="69">
        <v>1333</v>
      </c>
      <c r="AC133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33" s="70"/>
      <c r="AE1333" s="76">
        <v>1895</v>
      </c>
      <c r="AF1333" s="76">
        <v>192</v>
      </c>
      <c r="AG1333" s="76">
        <v>26760</v>
      </c>
      <c r="AH1333" s="76">
        <v>27010</v>
      </c>
      <c r="AI1333" s="76"/>
      <c r="AJ1333" s="76" t="s">
        <v>9684</v>
      </c>
      <c r="AK1333" s="76" t="s">
        <v>10995</v>
      </c>
      <c r="AL1333" s="76"/>
      <c r="AM1333" s="76"/>
      <c r="AN1333" s="78">
        <v>44211.384432870371</v>
      </c>
      <c r="AO1333" s="76" t="s">
        <v>14075</v>
      </c>
      <c r="AP1333" s="82" t="s">
        <v>15406</v>
      </c>
      <c r="AQ1333" s="76" t="s">
        <v>66</v>
      </c>
      <c r="AR1333" s="2"/>
      <c r="AS1333" s="3"/>
      <c r="AT1333" s="3"/>
      <c r="AU1333" s="3"/>
      <c r="AV1333" s="3"/>
    </row>
    <row r="1334" spans="1:48" ht="41.45" customHeight="1" x14ac:dyDescent="0.25">
      <c r="A1334" s="62" t="s">
        <v>1120</v>
      </c>
      <c r="C1334" s="63"/>
      <c r="D1334" s="63"/>
      <c r="E1334" s="64"/>
      <c r="F1334" s="66"/>
      <c r="G1334" s="100" t="s">
        <v>13336</v>
      </c>
      <c r="H1334" s="63"/>
      <c r="I1334" s="67"/>
      <c r="J1334" s="68"/>
      <c r="K1334" s="68"/>
      <c r="L1334" s="67" t="s">
        <v>17497</v>
      </c>
      <c r="M1334" s="71"/>
      <c r="N1334" s="72">
        <v>6553.4150390625</v>
      </c>
      <c r="O1334" s="72">
        <v>7316.5576171875</v>
      </c>
      <c r="P1334" s="73"/>
      <c r="Q1334" s="74"/>
      <c r="R1334" s="74"/>
      <c r="S1334" s="84"/>
      <c r="T1334" s="84"/>
      <c r="U1334" s="84"/>
      <c r="V1334" s="84"/>
      <c r="W1334" s="50"/>
      <c r="X1334" s="50"/>
      <c r="Y1334" s="50"/>
      <c r="Z1334" s="50"/>
      <c r="AA1334" s="49"/>
      <c r="AB1334" s="69">
        <v>1334</v>
      </c>
      <c r="AC133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34" s="70"/>
      <c r="AE1334" s="76">
        <v>899</v>
      </c>
      <c r="AF1334" s="76">
        <v>358</v>
      </c>
      <c r="AG1334" s="76">
        <v>1776</v>
      </c>
      <c r="AH1334" s="76">
        <v>1469</v>
      </c>
      <c r="AI1334" s="76"/>
      <c r="AJ1334" s="76"/>
      <c r="AK1334" s="76"/>
      <c r="AL1334" s="76"/>
      <c r="AM1334" s="76"/>
      <c r="AN1334" s="78">
        <v>42780.360034722224</v>
      </c>
      <c r="AO1334" s="76" t="s">
        <v>14075</v>
      </c>
      <c r="AP1334" s="82" t="s">
        <v>15407</v>
      </c>
      <c r="AQ1334" s="76" t="s">
        <v>66</v>
      </c>
      <c r="AR1334" s="2"/>
      <c r="AS1334" s="3"/>
      <c r="AT1334" s="3"/>
      <c r="AU1334" s="3"/>
      <c r="AV1334" s="3"/>
    </row>
    <row r="1335" spans="1:48" ht="41.45" customHeight="1" x14ac:dyDescent="0.25">
      <c r="A1335" s="62" t="s">
        <v>2042</v>
      </c>
      <c r="C1335" s="63"/>
      <c r="D1335" s="63"/>
      <c r="E1335" s="64"/>
      <c r="F1335" s="66"/>
      <c r="G1335" s="100" t="s">
        <v>13337</v>
      </c>
      <c r="H1335" s="63"/>
      <c r="I1335" s="67"/>
      <c r="J1335" s="68"/>
      <c r="K1335" s="68"/>
      <c r="L1335" s="67" t="s">
        <v>17498</v>
      </c>
      <c r="M1335" s="71"/>
      <c r="N1335" s="72">
        <v>8498.6884765625</v>
      </c>
      <c r="O1335" s="72">
        <v>5328.1494140625</v>
      </c>
      <c r="P1335" s="73"/>
      <c r="Q1335" s="74"/>
      <c r="R1335" s="74"/>
      <c r="S1335" s="84"/>
      <c r="T1335" s="84"/>
      <c r="U1335" s="84"/>
      <c r="V1335" s="84"/>
      <c r="W1335" s="50"/>
      <c r="X1335" s="50"/>
      <c r="Y1335" s="50"/>
      <c r="Z1335" s="50"/>
      <c r="AA1335" s="49"/>
      <c r="AB1335" s="69">
        <v>1335</v>
      </c>
      <c r="AC133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35" s="70"/>
      <c r="AE1335" s="76">
        <v>4048</v>
      </c>
      <c r="AF1335" s="76">
        <v>7033</v>
      </c>
      <c r="AG1335" s="76">
        <v>4412</v>
      </c>
      <c r="AH1335" s="76">
        <v>4002</v>
      </c>
      <c r="AI1335" s="76"/>
      <c r="AJ1335" s="76"/>
      <c r="AK1335" s="76"/>
      <c r="AL1335" s="76"/>
      <c r="AM1335" s="76"/>
      <c r="AN1335" s="78">
        <v>42390.486724537041</v>
      </c>
      <c r="AO1335" s="76" t="s">
        <v>14075</v>
      </c>
      <c r="AP1335" s="82" t="s">
        <v>15408</v>
      </c>
      <c r="AQ1335" s="76" t="s">
        <v>65</v>
      </c>
      <c r="AR1335" s="2"/>
      <c r="AS1335" s="3"/>
      <c r="AT1335" s="3"/>
      <c r="AU1335" s="3"/>
      <c r="AV1335" s="3"/>
    </row>
    <row r="1336" spans="1:48" ht="41.45" customHeight="1" x14ac:dyDescent="0.25">
      <c r="A1336" s="62" t="s">
        <v>1121</v>
      </c>
      <c r="C1336" s="63"/>
      <c r="D1336" s="63"/>
      <c r="E1336" s="64"/>
      <c r="F1336" s="66"/>
      <c r="G1336" s="100" t="s">
        <v>13338</v>
      </c>
      <c r="H1336" s="63"/>
      <c r="I1336" s="67"/>
      <c r="J1336" s="68"/>
      <c r="K1336" s="68"/>
      <c r="L1336" s="67" t="s">
        <v>17499</v>
      </c>
      <c r="M1336" s="71"/>
      <c r="N1336" s="72">
        <v>8328.0380859375</v>
      </c>
      <c r="O1336" s="72">
        <v>3033.11962890625</v>
      </c>
      <c r="P1336" s="73"/>
      <c r="Q1336" s="74"/>
      <c r="R1336" s="74"/>
      <c r="S1336" s="84"/>
      <c r="T1336" s="84"/>
      <c r="U1336" s="84"/>
      <c r="V1336" s="84"/>
      <c r="W1336" s="50"/>
      <c r="X1336" s="50"/>
      <c r="Y1336" s="50"/>
      <c r="Z1336" s="50"/>
      <c r="AA1336" s="49"/>
      <c r="AB1336" s="69">
        <v>1336</v>
      </c>
      <c r="AC133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36" s="70"/>
      <c r="AE1336" s="76">
        <v>141</v>
      </c>
      <c r="AF1336" s="76">
        <v>217</v>
      </c>
      <c r="AG1336" s="76">
        <v>5425</v>
      </c>
      <c r="AH1336" s="76">
        <v>2527</v>
      </c>
      <c r="AI1336" s="76"/>
      <c r="AJ1336" s="76" t="s">
        <v>9685</v>
      </c>
      <c r="AK1336" s="76" t="s">
        <v>10517</v>
      </c>
      <c r="AL1336" s="82" t="s">
        <v>11767</v>
      </c>
      <c r="AM1336" s="76"/>
      <c r="AN1336" s="78">
        <v>41340.85491898148</v>
      </c>
      <c r="AO1336" s="76" t="s">
        <v>14075</v>
      </c>
      <c r="AP1336" s="82" t="s">
        <v>15409</v>
      </c>
      <c r="AQ1336" s="76" t="s">
        <v>66</v>
      </c>
      <c r="AR1336" s="2"/>
      <c r="AS1336" s="3"/>
      <c r="AT1336" s="3"/>
      <c r="AU1336" s="3"/>
      <c r="AV1336" s="3"/>
    </row>
    <row r="1337" spans="1:48" ht="41.45" customHeight="1" x14ac:dyDescent="0.25">
      <c r="A1337" s="62" t="s">
        <v>1122</v>
      </c>
      <c r="C1337" s="63"/>
      <c r="D1337" s="63"/>
      <c r="E1337" s="64"/>
      <c r="F1337" s="66"/>
      <c r="G1337" s="100" t="s">
        <v>13339</v>
      </c>
      <c r="H1337" s="63"/>
      <c r="I1337" s="67"/>
      <c r="J1337" s="68"/>
      <c r="K1337" s="68"/>
      <c r="L1337" s="67" t="s">
        <v>17500</v>
      </c>
      <c r="M1337" s="71"/>
      <c r="N1337" s="72">
        <v>6520.61181640625</v>
      </c>
      <c r="O1337" s="72">
        <v>8712.083984375</v>
      </c>
      <c r="P1337" s="73"/>
      <c r="Q1337" s="74"/>
      <c r="R1337" s="74"/>
      <c r="S1337" s="84"/>
      <c r="T1337" s="84"/>
      <c r="U1337" s="84"/>
      <c r="V1337" s="84"/>
      <c r="W1337" s="50"/>
      <c r="X1337" s="50"/>
      <c r="Y1337" s="50"/>
      <c r="Z1337" s="50"/>
      <c r="AA1337" s="49"/>
      <c r="AB1337" s="69">
        <v>1337</v>
      </c>
      <c r="AC133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37" s="70"/>
      <c r="AE1337" s="76">
        <v>509</v>
      </c>
      <c r="AF1337" s="76">
        <v>20</v>
      </c>
      <c r="AG1337" s="76">
        <v>55</v>
      </c>
      <c r="AH1337" s="76">
        <v>22799</v>
      </c>
      <c r="AI1337" s="76"/>
      <c r="AJ1337" s="76"/>
      <c r="AK1337" s="76" t="s">
        <v>10943</v>
      </c>
      <c r="AL1337" s="76"/>
      <c r="AM1337" s="76"/>
      <c r="AN1337" s="78">
        <v>43178.727743055555</v>
      </c>
      <c r="AO1337" s="76" t="s">
        <v>14075</v>
      </c>
      <c r="AP1337" s="82" t="s">
        <v>15410</v>
      </c>
      <c r="AQ1337" s="76" t="s">
        <v>66</v>
      </c>
      <c r="AR1337" s="2"/>
      <c r="AS1337" s="3"/>
      <c r="AT1337" s="3"/>
      <c r="AU1337" s="3"/>
      <c r="AV1337" s="3"/>
    </row>
    <row r="1338" spans="1:48" ht="41.45" customHeight="1" x14ac:dyDescent="0.25">
      <c r="A1338" s="62" t="s">
        <v>2043</v>
      </c>
      <c r="C1338" s="63"/>
      <c r="D1338" s="63"/>
      <c r="E1338" s="64"/>
      <c r="F1338" s="66"/>
      <c r="G1338" s="100" t="s">
        <v>13340</v>
      </c>
      <c r="H1338" s="63"/>
      <c r="I1338" s="67"/>
      <c r="J1338" s="68"/>
      <c r="K1338" s="68"/>
      <c r="L1338" s="67" t="s">
        <v>17501</v>
      </c>
      <c r="M1338" s="71"/>
      <c r="N1338" s="72">
        <v>3421.4404296875</v>
      </c>
      <c r="O1338" s="72">
        <v>9390.2919921875</v>
      </c>
      <c r="P1338" s="73"/>
      <c r="Q1338" s="74"/>
      <c r="R1338" s="74"/>
      <c r="S1338" s="84"/>
      <c r="T1338" s="84"/>
      <c r="U1338" s="84"/>
      <c r="V1338" s="84"/>
      <c r="W1338" s="50"/>
      <c r="X1338" s="50"/>
      <c r="Y1338" s="50"/>
      <c r="Z1338" s="50"/>
      <c r="AA1338" s="49"/>
      <c r="AB1338" s="69">
        <v>1338</v>
      </c>
      <c r="AC133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38" s="70"/>
      <c r="AE1338" s="76">
        <v>751</v>
      </c>
      <c r="AF1338" s="76">
        <v>27503</v>
      </c>
      <c r="AG1338" s="76">
        <v>21778</v>
      </c>
      <c r="AH1338" s="76">
        <v>29662</v>
      </c>
      <c r="AI1338" s="76"/>
      <c r="AJ1338" s="76" t="s">
        <v>9686</v>
      </c>
      <c r="AK1338" s="76" t="s">
        <v>10996</v>
      </c>
      <c r="AL1338" s="82" t="s">
        <v>11768</v>
      </c>
      <c r="AM1338" s="76"/>
      <c r="AN1338" s="78">
        <v>43508.613622685189</v>
      </c>
      <c r="AO1338" s="76" t="s">
        <v>14075</v>
      </c>
      <c r="AP1338" s="82" t="s">
        <v>15411</v>
      </c>
      <c r="AQ1338" s="76" t="s">
        <v>65</v>
      </c>
      <c r="AR1338" s="2"/>
      <c r="AS1338" s="3"/>
      <c r="AT1338" s="3"/>
      <c r="AU1338" s="3"/>
      <c r="AV1338" s="3"/>
    </row>
    <row r="1339" spans="1:48" ht="41.45" customHeight="1" x14ac:dyDescent="0.25">
      <c r="A1339" s="62" t="s">
        <v>1123</v>
      </c>
      <c r="C1339" s="63"/>
      <c r="D1339" s="63"/>
      <c r="E1339" s="64"/>
      <c r="F1339" s="66"/>
      <c r="G1339" s="100" t="s">
        <v>13341</v>
      </c>
      <c r="H1339" s="63"/>
      <c r="I1339" s="67"/>
      <c r="J1339" s="68"/>
      <c r="K1339" s="68"/>
      <c r="L1339" s="67" t="s">
        <v>17502</v>
      </c>
      <c r="M1339" s="71"/>
      <c r="N1339" s="72">
        <v>9571.4296875</v>
      </c>
      <c r="O1339" s="72">
        <v>1989.86474609375</v>
      </c>
      <c r="P1339" s="73"/>
      <c r="Q1339" s="74"/>
      <c r="R1339" s="74"/>
      <c r="S1339" s="84"/>
      <c r="T1339" s="84"/>
      <c r="U1339" s="84"/>
      <c r="V1339" s="84"/>
      <c r="W1339" s="50"/>
      <c r="X1339" s="50"/>
      <c r="Y1339" s="50"/>
      <c r="Z1339" s="50"/>
      <c r="AA1339" s="49"/>
      <c r="AB1339" s="69">
        <v>1339</v>
      </c>
      <c r="AC133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39" s="70"/>
      <c r="AE1339" s="76">
        <v>314</v>
      </c>
      <c r="AF1339" s="76">
        <v>3723</v>
      </c>
      <c r="AG1339" s="76">
        <v>348304</v>
      </c>
      <c r="AH1339" s="76">
        <v>0</v>
      </c>
      <c r="AI1339" s="76"/>
      <c r="AJ1339" s="76" t="s">
        <v>9687</v>
      </c>
      <c r="AK1339" s="76" t="s">
        <v>10997</v>
      </c>
      <c r="AL1339" s="76"/>
      <c r="AM1339" s="76"/>
      <c r="AN1339" s="78">
        <v>42030.669918981483</v>
      </c>
      <c r="AO1339" s="76" t="s">
        <v>14075</v>
      </c>
      <c r="AP1339" s="82" t="s">
        <v>15412</v>
      </c>
      <c r="AQ1339" s="76" t="s">
        <v>66</v>
      </c>
      <c r="AR1339" s="2"/>
      <c r="AS1339" s="3"/>
      <c r="AT1339" s="3"/>
      <c r="AU1339" s="3"/>
      <c r="AV1339" s="3"/>
    </row>
    <row r="1340" spans="1:48" ht="41.45" customHeight="1" x14ac:dyDescent="0.25">
      <c r="A1340" s="62" t="s">
        <v>1124</v>
      </c>
      <c r="C1340" s="63"/>
      <c r="D1340" s="63"/>
      <c r="E1340" s="64"/>
      <c r="F1340" s="66"/>
      <c r="G1340" s="100" t="s">
        <v>13342</v>
      </c>
      <c r="H1340" s="63"/>
      <c r="I1340" s="67"/>
      <c r="J1340" s="68"/>
      <c r="K1340" s="68"/>
      <c r="L1340" s="67" t="s">
        <v>17503</v>
      </c>
      <c r="M1340" s="71"/>
      <c r="N1340" s="72">
        <v>5541.3232421875</v>
      </c>
      <c r="O1340" s="72">
        <v>9017.8681640625</v>
      </c>
      <c r="P1340" s="73"/>
      <c r="Q1340" s="74"/>
      <c r="R1340" s="74"/>
      <c r="S1340" s="84"/>
      <c r="T1340" s="84"/>
      <c r="U1340" s="84"/>
      <c r="V1340" s="84"/>
      <c r="W1340" s="50"/>
      <c r="X1340" s="50"/>
      <c r="Y1340" s="50"/>
      <c r="Z1340" s="50"/>
      <c r="AA1340" s="49"/>
      <c r="AB1340" s="69">
        <v>1340</v>
      </c>
      <c r="AC134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40" s="70"/>
      <c r="AE1340" s="76">
        <v>21</v>
      </c>
      <c r="AF1340" s="76">
        <v>3280</v>
      </c>
      <c r="AG1340" s="76">
        <v>432</v>
      </c>
      <c r="AH1340" s="76">
        <v>0</v>
      </c>
      <c r="AI1340" s="76"/>
      <c r="AJ1340" s="76" t="s">
        <v>9688</v>
      </c>
      <c r="AK1340" s="76"/>
      <c r="AL1340" s="76"/>
      <c r="AM1340" s="76"/>
      <c r="AN1340" s="78">
        <v>41619.702893518515</v>
      </c>
      <c r="AO1340" s="76" t="s">
        <v>14075</v>
      </c>
      <c r="AP1340" s="82" t="s">
        <v>15413</v>
      </c>
      <c r="AQ1340" s="76" t="s">
        <v>66</v>
      </c>
      <c r="AR1340" s="2"/>
      <c r="AS1340" s="3"/>
      <c r="AT1340" s="3"/>
      <c r="AU1340" s="3"/>
      <c r="AV1340" s="3"/>
    </row>
    <row r="1341" spans="1:48" ht="41.45" customHeight="1" x14ac:dyDescent="0.25">
      <c r="A1341" s="62" t="s">
        <v>1125</v>
      </c>
      <c r="C1341" s="63"/>
      <c r="D1341" s="63"/>
      <c r="E1341" s="64"/>
      <c r="F1341" s="66"/>
      <c r="G1341" s="100" t="s">
        <v>13343</v>
      </c>
      <c r="H1341" s="63"/>
      <c r="I1341" s="67"/>
      <c r="J1341" s="68"/>
      <c r="K1341" s="68"/>
      <c r="L1341" s="67" t="s">
        <v>17504</v>
      </c>
      <c r="M1341" s="71"/>
      <c r="N1341" s="72">
        <v>4178.79638671875</v>
      </c>
      <c r="O1341" s="72">
        <v>8889.31640625</v>
      </c>
      <c r="P1341" s="73"/>
      <c r="Q1341" s="74"/>
      <c r="R1341" s="74"/>
      <c r="S1341" s="84"/>
      <c r="T1341" s="84"/>
      <c r="U1341" s="84"/>
      <c r="V1341" s="84"/>
      <c r="W1341" s="50"/>
      <c r="X1341" s="50"/>
      <c r="Y1341" s="50"/>
      <c r="Z1341" s="50"/>
      <c r="AA1341" s="49"/>
      <c r="AB1341" s="69">
        <v>1341</v>
      </c>
      <c r="AC134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41" s="70"/>
      <c r="AE1341" s="76">
        <v>79</v>
      </c>
      <c r="AF1341" s="76">
        <v>154</v>
      </c>
      <c r="AG1341" s="76">
        <v>4432</v>
      </c>
      <c r="AH1341" s="76">
        <v>18073</v>
      </c>
      <c r="AI1341" s="76"/>
      <c r="AJ1341" s="76" t="s">
        <v>9689</v>
      </c>
      <c r="AK1341" s="76" t="s">
        <v>10998</v>
      </c>
      <c r="AL1341" s="76"/>
      <c r="AM1341" s="76"/>
      <c r="AN1341" s="78">
        <v>44367.062372685185</v>
      </c>
      <c r="AO1341" s="76" t="s">
        <v>14075</v>
      </c>
      <c r="AP1341" s="82" t="s">
        <v>15414</v>
      </c>
      <c r="AQ1341" s="76" t="s">
        <v>66</v>
      </c>
      <c r="AR1341" s="2"/>
      <c r="AS1341" s="3"/>
      <c r="AT1341" s="3"/>
      <c r="AU1341" s="3"/>
      <c r="AV1341" s="3"/>
    </row>
    <row r="1342" spans="1:48" ht="41.45" customHeight="1" x14ac:dyDescent="0.25">
      <c r="A1342" s="62" t="s">
        <v>1126</v>
      </c>
      <c r="C1342" s="63"/>
      <c r="D1342" s="63"/>
      <c r="E1342" s="64"/>
      <c r="F1342" s="66"/>
      <c r="G1342" s="100" t="s">
        <v>13344</v>
      </c>
      <c r="H1342" s="63"/>
      <c r="I1342" s="67"/>
      <c r="J1342" s="68"/>
      <c r="K1342" s="68"/>
      <c r="L1342" s="67" t="s">
        <v>17505</v>
      </c>
      <c r="M1342" s="71"/>
      <c r="N1342" s="72">
        <v>3097.634521484375</v>
      </c>
      <c r="O1342" s="72">
        <v>7568.86474609375</v>
      </c>
      <c r="P1342" s="73"/>
      <c r="Q1342" s="74"/>
      <c r="R1342" s="74"/>
      <c r="S1342" s="84"/>
      <c r="T1342" s="84"/>
      <c r="U1342" s="84"/>
      <c r="V1342" s="84"/>
      <c r="W1342" s="50"/>
      <c r="X1342" s="50"/>
      <c r="Y1342" s="50"/>
      <c r="Z1342" s="50"/>
      <c r="AA1342" s="49"/>
      <c r="AB1342" s="69">
        <v>1342</v>
      </c>
      <c r="AC134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42" s="70"/>
      <c r="AE1342" s="76">
        <v>1321</v>
      </c>
      <c r="AF1342" s="76">
        <v>160</v>
      </c>
      <c r="AG1342" s="76">
        <v>2859</v>
      </c>
      <c r="AH1342" s="76">
        <v>2078</v>
      </c>
      <c r="AI1342" s="76"/>
      <c r="AJ1342" s="76" t="s">
        <v>9690</v>
      </c>
      <c r="AK1342" s="76"/>
      <c r="AL1342" s="76"/>
      <c r="AM1342" s="76"/>
      <c r="AN1342" s="78">
        <v>44503.522581018522</v>
      </c>
      <c r="AO1342" s="76" t="s">
        <v>14075</v>
      </c>
      <c r="AP1342" s="82" t="s">
        <v>15415</v>
      </c>
      <c r="AQ1342" s="76" t="s">
        <v>66</v>
      </c>
      <c r="AR1342" s="2"/>
      <c r="AS1342" s="3"/>
      <c r="AT1342" s="3"/>
      <c r="AU1342" s="3"/>
      <c r="AV1342" s="3"/>
    </row>
    <row r="1343" spans="1:48" ht="41.45" customHeight="1" x14ac:dyDescent="0.25">
      <c r="A1343" s="62" t="s">
        <v>1127</v>
      </c>
      <c r="C1343" s="63"/>
      <c r="D1343" s="63"/>
      <c r="E1343" s="64"/>
      <c r="F1343" s="66"/>
      <c r="G1343" s="100" t="s">
        <v>13345</v>
      </c>
      <c r="H1343" s="63"/>
      <c r="I1343" s="67"/>
      <c r="J1343" s="68"/>
      <c r="K1343" s="68"/>
      <c r="L1343" s="67" t="s">
        <v>17506</v>
      </c>
      <c r="M1343" s="71"/>
      <c r="N1343" s="72">
        <v>3345.30908203125</v>
      </c>
      <c r="O1343" s="72">
        <v>549.34283447265625</v>
      </c>
      <c r="P1343" s="73"/>
      <c r="Q1343" s="74"/>
      <c r="R1343" s="74"/>
      <c r="S1343" s="84"/>
      <c r="T1343" s="84"/>
      <c r="U1343" s="84"/>
      <c r="V1343" s="84"/>
      <c r="W1343" s="50"/>
      <c r="X1343" s="50"/>
      <c r="Y1343" s="50"/>
      <c r="Z1343" s="50"/>
      <c r="AA1343" s="49"/>
      <c r="AB1343" s="69">
        <v>1343</v>
      </c>
      <c r="AC134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43" s="70"/>
      <c r="AE1343" s="76">
        <v>314</v>
      </c>
      <c r="AF1343" s="76">
        <v>177</v>
      </c>
      <c r="AG1343" s="76">
        <v>17783</v>
      </c>
      <c r="AH1343" s="76">
        <v>21203</v>
      </c>
      <c r="AI1343" s="76"/>
      <c r="AJ1343" s="76" t="s">
        <v>9691</v>
      </c>
      <c r="AK1343" s="76" t="s">
        <v>10999</v>
      </c>
      <c r="AL1343" s="82" t="s">
        <v>11769</v>
      </c>
      <c r="AM1343" s="76"/>
      <c r="AN1343" s="78">
        <v>43057.948518518519</v>
      </c>
      <c r="AO1343" s="76" t="s">
        <v>14075</v>
      </c>
      <c r="AP1343" s="82" t="s">
        <v>15416</v>
      </c>
      <c r="AQ1343" s="76" t="s">
        <v>66</v>
      </c>
      <c r="AR1343" s="2"/>
      <c r="AS1343" s="3"/>
      <c r="AT1343" s="3"/>
      <c r="AU1343" s="3"/>
      <c r="AV1343" s="3"/>
    </row>
    <row r="1344" spans="1:48" ht="41.45" customHeight="1" x14ac:dyDescent="0.25">
      <c r="A1344" s="62" t="s">
        <v>1128</v>
      </c>
      <c r="C1344" s="63"/>
      <c r="D1344" s="63"/>
      <c r="E1344" s="64"/>
      <c r="F1344" s="66"/>
      <c r="G1344" s="100" t="s">
        <v>13346</v>
      </c>
      <c r="H1344" s="63"/>
      <c r="I1344" s="67"/>
      <c r="J1344" s="68"/>
      <c r="K1344" s="68"/>
      <c r="L1344" s="67" t="s">
        <v>17507</v>
      </c>
      <c r="M1344" s="71"/>
      <c r="N1344" s="72">
        <v>5350.09375</v>
      </c>
      <c r="O1344" s="72">
        <v>1719.19775390625</v>
      </c>
      <c r="P1344" s="73"/>
      <c r="Q1344" s="74"/>
      <c r="R1344" s="74"/>
      <c r="S1344" s="84"/>
      <c r="T1344" s="84"/>
      <c r="U1344" s="84"/>
      <c r="V1344" s="84"/>
      <c r="W1344" s="50"/>
      <c r="X1344" s="50"/>
      <c r="Y1344" s="50"/>
      <c r="Z1344" s="50"/>
      <c r="AA1344" s="49"/>
      <c r="AB1344" s="69">
        <v>1344</v>
      </c>
      <c r="AC134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44" s="70"/>
      <c r="AE1344" s="76">
        <v>2393</v>
      </c>
      <c r="AF1344" s="76">
        <v>211</v>
      </c>
      <c r="AG1344" s="76">
        <v>31701</v>
      </c>
      <c r="AH1344" s="76">
        <v>19598</v>
      </c>
      <c r="AI1344" s="76"/>
      <c r="AJ1344" s="76" t="s">
        <v>9692</v>
      </c>
      <c r="AK1344" s="76" t="s">
        <v>11000</v>
      </c>
      <c r="AL1344" s="76"/>
      <c r="AM1344" s="76"/>
      <c r="AN1344" s="78">
        <v>44474.451516203706</v>
      </c>
      <c r="AO1344" s="76" t="s">
        <v>14075</v>
      </c>
      <c r="AP1344" s="82" t="s">
        <v>15417</v>
      </c>
      <c r="AQ1344" s="76" t="s">
        <v>66</v>
      </c>
      <c r="AR1344" s="2"/>
      <c r="AS1344" s="3"/>
      <c r="AT1344" s="3"/>
      <c r="AU1344" s="3"/>
      <c r="AV1344" s="3"/>
    </row>
    <row r="1345" spans="1:48" ht="41.45" customHeight="1" x14ac:dyDescent="0.25">
      <c r="A1345" s="62" t="s">
        <v>1129</v>
      </c>
      <c r="C1345" s="63"/>
      <c r="D1345" s="63"/>
      <c r="E1345" s="64"/>
      <c r="F1345" s="66"/>
      <c r="G1345" s="100" t="s">
        <v>13347</v>
      </c>
      <c r="H1345" s="63"/>
      <c r="I1345" s="67"/>
      <c r="J1345" s="68"/>
      <c r="K1345" s="68"/>
      <c r="L1345" s="67" t="s">
        <v>17508</v>
      </c>
      <c r="M1345" s="71"/>
      <c r="N1345" s="72">
        <v>5063.32763671875</v>
      </c>
      <c r="O1345" s="72">
        <v>7027.208984375</v>
      </c>
      <c r="P1345" s="73"/>
      <c r="Q1345" s="74"/>
      <c r="R1345" s="74"/>
      <c r="S1345" s="84"/>
      <c r="T1345" s="84"/>
      <c r="U1345" s="84"/>
      <c r="V1345" s="84"/>
      <c r="W1345" s="50"/>
      <c r="X1345" s="50"/>
      <c r="Y1345" s="50"/>
      <c r="Z1345" s="50"/>
      <c r="AA1345" s="49"/>
      <c r="AB1345" s="69">
        <v>1345</v>
      </c>
      <c r="AC134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45" s="70"/>
      <c r="AE1345" s="76">
        <v>2654</v>
      </c>
      <c r="AF1345" s="76">
        <v>69</v>
      </c>
      <c r="AG1345" s="76">
        <v>26450</v>
      </c>
      <c r="AH1345" s="76">
        <v>16164</v>
      </c>
      <c r="AI1345" s="76"/>
      <c r="AJ1345" s="76" t="s">
        <v>9693</v>
      </c>
      <c r="AK1345" s="76"/>
      <c r="AL1345" s="76"/>
      <c r="AM1345" s="76"/>
      <c r="AN1345" s="78">
        <v>44493.534849537034</v>
      </c>
      <c r="AO1345" s="76" t="s">
        <v>14075</v>
      </c>
      <c r="AP1345" s="82" t="s">
        <v>15418</v>
      </c>
      <c r="AQ1345" s="76" t="s">
        <v>66</v>
      </c>
      <c r="AR1345" s="2"/>
      <c r="AS1345" s="3"/>
      <c r="AT1345" s="3"/>
      <c r="AU1345" s="3"/>
      <c r="AV1345" s="3"/>
    </row>
    <row r="1346" spans="1:48" ht="41.45" customHeight="1" x14ac:dyDescent="0.25">
      <c r="A1346" s="62" t="s">
        <v>1130</v>
      </c>
      <c r="C1346" s="63"/>
      <c r="D1346" s="63"/>
      <c r="E1346" s="64"/>
      <c r="F1346" s="66"/>
      <c r="G1346" s="100" t="s">
        <v>13348</v>
      </c>
      <c r="H1346" s="63"/>
      <c r="I1346" s="67"/>
      <c r="J1346" s="68"/>
      <c r="K1346" s="68"/>
      <c r="L1346" s="67" t="s">
        <v>17509</v>
      </c>
      <c r="M1346" s="71"/>
      <c r="N1346" s="72">
        <v>3699.05322265625</v>
      </c>
      <c r="O1346" s="72">
        <v>5119.20556640625</v>
      </c>
      <c r="P1346" s="73"/>
      <c r="Q1346" s="74"/>
      <c r="R1346" s="74"/>
      <c r="S1346" s="84"/>
      <c r="T1346" s="84"/>
      <c r="U1346" s="84"/>
      <c r="V1346" s="84"/>
      <c r="W1346" s="50"/>
      <c r="X1346" s="50"/>
      <c r="Y1346" s="50"/>
      <c r="Z1346" s="50"/>
      <c r="AA1346" s="49"/>
      <c r="AB1346" s="69">
        <v>1346</v>
      </c>
      <c r="AC134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46" s="70"/>
      <c r="AE1346" s="76">
        <v>910</v>
      </c>
      <c r="AF1346" s="76">
        <v>749</v>
      </c>
      <c r="AG1346" s="76">
        <v>29491</v>
      </c>
      <c r="AH1346" s="76">
        <v>14074</v>
      </c>
      <c r="AI1346" s="76"/>
      <c r="AJ1346" s="76" t="s">
        <v>9694</v>
      </c>
      <c r="AK1346" s="76" t="s">
        <v>11001</v>
      </c>
      <c r="AL1346" s="76"/>
      <c r="AM1346" s="76"/>
      <c r="AN1346" s="78">
        <v>41476.476064814815</v>
      </c>
      <c r="AO1346" s="76" t="s">
        <v>14075</v>
      </c>
      <c r="AP1346" s="82" t="s">
        <v>15419</v>
      </c>
      <c r="AQ1346" s="76" t="s">
        <v>66</v>
      </c>
      <c r="AR1346" s="2"/>
      <c r="AS1346" s="3"/>
      <c r="AT1346" s="3"/>
      <c r="AU1346" s="3"/>
      <c r="AV1346" s="3"/>
    </row>
    <row r="1347" spans="1:48" ht="41.45" customHeight="1" x14ac:dyDescent="0.25">
      <c r="A1347" s="62" t="s">
        <v>1131</v>
      </c>
      <c r="C1347" s="63"/>
      <c r="D1347" s="63"/>
      <c r="E1347" s="64"/>
      <c r="F1347" s="66"/>
      <c r="G1347" s="100" t="s">
        <v>13349</v>
      </c>
      <c r="H1347" s="63"/>
      <c r="I1347" s="67"/>
      <c r="J1347" s="68"/>
      <c r="K1347" s="68"/>
      <c r="L1347" s="67" t="s">
        <v>17510</v>
      </c>
      <c r="M1347" s="71"/>
      <c r="N1347" s="72">
        <v>8099.72412109375</v>
      </c>
      <c r="O1347" s="72">
        <v>7903.25439453125</v>
      </c>
      <c r="P1347" s="73"/>
      <c r="Q1347" s="74"/>
      <c r="R1347" s="74"/>
      <c r="S1347" s="84"/>
      <c r="T1347" s="84"/>
      <c r="U1347" s="84"/>
      <c r="V1347" s="84"/>
      <c r="W1347" s="50"/>
      <c r="X1347" s="50"/>
      <c r="Y1347" s="50"/>
      <c r="Z1347" s="50"/>
      <c r="AA1347" s="49"/>
      <c r="AB1347" s="69">
        <v>1347</v>
      </c>
      <c r="AC134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47" s="70"/>
      <c r="AE1347" s="76">
        <v>4985</v>
      </c>
      <c r="AF1347" s="76">
        <v>2216</v>
      </c>
      <c r="AG1347" s="76">
        <v>252150</v>
      </c>
      <c r="AH1347" s="76">
        <v>204806</v>
      </c>
      <c r="AI1347" s="76"/>
      <c r="AJ1347" s="76" t="s">
        <v>9695</v>
      </c>
      <c r="AK1347" s="76" t="s">
        <v>11002</v>
      </c>
      <c r="AL1347" s="82" t="s">
        <v>11770</v>
      </c>
      <c r="AM1347" s="76"/>
      <c r="AN1347" s="78">
        <v>41716.780509259261</v>
      </c>
      <c r="AO1347" s="76" t="s">
        <v>14075</v>
      </c>
      <c r="AP1347" s="82" t="s">
        <v>15420</v>
      </c>
      <c r="AQ1347" s="76" t="s">
        <v>66</v>
      </c>
      <c r="AR1347" s="2"/>
      <c r="AS1347" s="3"/>
      <c r="AT1347" s="3"/>
      <c r="AU1347" s="3"/>
      <c r="AV1347" s="3"/>
    </row>
    <row r="1348" spans="1:48" ht="41.45" customHeight="1" x14ac:dyDescent="0.25">
      <c r="A1348" s="62" t="s">
        <v>1132</v>
      </c>
      <c r="C1348" s="63"/>
      <c r="D1348" s="63"/>
      <c r="E1348" s="64"/>
      <c r="F1348" s="66"/>
      <c r="G1348" s="100" t="s">
        <v>13350</v>
      </c>
      <c r="H1348" s="63"/>
      <c r="I1348" s="67"/>
      <c r="J1348" s="68"/>
      <c r="K1348" s="68"/>
      <c r="L1348" s="67" t="s">
        <v>17511</v>
      </c>
      <c r="M1348" s="71"/>
      <c r="N1348" s="72">
        <v>7591.36376953125</v>
      </c>
      <c r="O1348" s="72">
        <v>5080.9208984375</v>
      </c>
      <c r="P1348" s="73"/>
      <c r="Q1348" s="74"/>
      <c r="R1348" s="74"/>
      <c r="S1348" s="84"/>
      <c r="T1348" s="84"/>
      <c r="U1348" s="84"/>
      <c r="V1348" s="84"/>
      <c r="W1348" s="50"/>
      <c r="X1348" s="50"/>
      <c r="Y1348" s="50"/>
      <c r="Z1348" s="50"/>
      <c r="AA1348" s="49"/>
      <c r="AB1348" s="69">
        <v>1348</v>
      </c>
      <c r="AC134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48" s="70"/>
      <c r="AE1348" s="76">
        <v>2330</v>
      </c>
      <c r="AF1348" s="76">
        <v>1149</v>
      </c>
      <c r="AG1348" s="76">
        <v>20764</v>
      </c>
      <c r="AH1348" s="76">
        <v>51375</v>
      </c>
      <c r="AI1348" s="76"/>
      <c r="AJ1348" s="76" t="s">
        <v>9696</v>
      </c>
      <c r="AK1348" s="76"/>
      <c r="AL1348" s="76"/>
      <c r="AM1348" s="76"/>
      <c r="AN1348" s="78">
        <v>41635.037048611113</v>
      </c>
      <c r="AO1348" s="76" t="s">
        <v>14075</v>
      </c>
      <c r="AP1348" s="82" t="s">
        <v>15421</v>
      </c>
      <c r="AQ1348" s="76" t="s">
        <v>66</v>
      </c>
      <c r="AR1348" s="2"/>
      <c r="AS1348" s="3"/>
      <c r="AT1348" s="3"/>
      <c r="AU1348" s="3"/>
      <c r="AV1348" s="3"/>
    </row>
    <row r="1349" spans="1:48" ht="41.45" customHeight="1" x14ac:dyDescent="0.25">
      <c r="A1349" s="62" t="s">
        <v>1133</v>
      </c>
      <c r="C1349" s="63"/>
      <c r="D1349" s="63"/>
      <c r="E1349" s="64"/>
      <c r="F1349" s="66"/>
      <c r="G1349" s="100" t="s">
        <v>13351</v>
      </c>
      <c r="H1349" s="63"/>
      <c r="I1349" s="67"/>
      <c r="J1349" s="68"/>
      <c r="K1349" s="68"/>
      <c r="L1349" s="67" t="s">
        <v>17512</v>
      </c>
      <c r="M1349" s="71"/>
      <c r="N1349" s="72">
        <v>2733.924072265625</v>
      </c>
      <c r="O1349" s="72">
        <v>7525.3525390625</v>
      </c>
      <c r="P1349" s="73"/>
      <c r="Q1349" s="74"/>
      <c r="R1349" s="74"/>
      <c r="S1349" s="84"/>
      <c r="T1349" s="84"/>
      <c r="U1349" s="84"/>
      <c r="V1349" s="84"/>
      <c r="W1349" s="50"/>
      <c r="X1349" s="50"/>
      <c r="Y1349" s="50"/>
      <c r="Z1349" s="50"/>
      <c r="AA1349" s="49"/>
      <c r="AB1349" s="69">
        <v>1349</v>
      </c>
      <c r="AC134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49" s="70"/>
      <c r="AE1349" s="76">
        <v>12</v>
      </c>
      <c r="AF1349" s="76">
        <v>3</v>
      </c>
      <c r="AG1349" s="76">
        <v>439</v>
      </c>
      <c r="AH1349" s="76">
        <v>145</v>
      </c>
      <c r="AI1349" s="76"/>
      <c r="AJ1349" s="76"/>
      <c r="AK1349" s="76"/>
      <c r="AL1349" s="76"/>
      <c r="AM1349" s="76"/>
      <c r="AN1349" s="78">
        <v>43816.730752314812</v>
      </c>
      <c r="AO1349" s="76" t="s">
        <v>14075</v>
      </c>
      <c r="AP1349" s="82" t="s">
        <v>15422</v>
      </c>
      <c r="AQ1349" s="76" t="s">
        <v>66</v>
      </c>
      <c r="AR1349" s="2"/>
      <c r="AS1349" s="3"/>
      <c r="AT1349" s="3"/>
      <c r="AU1349" s="3"/>
      <c r="AV1349" s="3"/>
    </row>
    <row r="1350" spans="1:48" ht="41.45" customHeight="1" x14ac:dyDescent="0.25">
      <c r="A1350" s="62" t="s">
        <v>1134</v>
      </c>
      <c r="C1350" s="63"/>
      <c r="D1350" s="63"/>
      <c r="E1350" s="64"/>
      <c r="F1350" s="66"/>
      <c r="G1350" s="100" t="s">
        <v>13352</v>
      </c>
      <c r="H1350" s="63"/>
      <c r="I1350" s="67"/>
      <c r="J1350" s="68"/>
      <c r="K1350" s="68"/>
      <c r="L1350" s="67" t="s">
        <v>17513</v>
      </c>
      <c r="M1350" s="71"/>
      <c r="N1350" s="72">
        <v>1880.861328125</v>
      </c>
      <c r="O1350" s="72">
        <v>5695.22314453125</v>
      </c>
      <c r="P1350" s="73"/>
      <c r="Q1350" s="74"/>
      <c r="R1350" s="74"/>
      <c r="S1350" s="84"/>
      <c r="T1350" s="84"/>
      <c r="U1350" s="84"/>
      <c r="V1350" s="84"/>
      <c r="W1350" s="50"/>
      <c r="X1350" s="50"/>
      <c r="Y1350" s="50"/>
      <c r="Z1350" s="50"/>
      <c r="AA1350" s="49"/>
      <c r="AB1350" s="69">
        <v>1350</v>
      </c>
      <c r="AC135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50" s="70"/>
      <c r="AE1350" s="76">
        <v>483</v>
      </c>
      <c r="AF1350" s="76">
        <v>135</v>
      </c>
      <c r="AG1350" s="76">
        <v>4307</v>
      </c>
      <c r="AH1350" s="76">
        <v>10271</v>
      </c>
      <c r="AI1350" s="76"/>
      <c r="AJ1350" s="76" t="s">
        <v>9697</v>
      </c>
      <c r="AK1350" s="76"/>
      <c r="AL1350" s="82" t="s">
        <v>11771</v>
      </c>
      <c r="AM1350" s="76"/>
      <c r="AN1350" s="78">
        <v>39897.156192129631</v>
      </c>
      <c r="AO1350" s="76" t="s">
        <v>14075</v>
      </c>
      <c r="AP1350" s="82" t="s">
        <v>15423</v>
      </c>
      <c r="AQ1350" s="76" t="s">
        <v>66</v>
      </c>
      <c r="AR1350" s="2"/>
      <c r="AS1350" s="3"/>
      <c r="AT1350" s="3"/>
      <c r="AU1350" s="3"/>
      <c r="AV1350" s="3"/>
    </row>
    <row r="1351" spans="1:48" ht="41.45" customHeight="1" x14ac:dyDescent="0.25">
      <c r="A1351" s="62" t="s">
        <v>1135</v>
      </c>
      <c r="C1351" s="63"/>
      <c r="D1351" s="63"/>
      <c r="E1351" s="64"/>
      <c r="F1351" s="66"/>
      <c r="G1351" s="100" t="s">
        <v>13353</v>
      </c>
      <c r="H1351" s="63"/>
      <c r="I1351" s="67"/>
      <c r="J1351" s="68"/>
      <c r="K1351" s="68"/>
      <c r="L1351" s="67" t="s">
        <v>17514</v>
      </c>
      <c r="M1351" s="71"/>
      <c r="N1351" s="72">
        <v>6094.2919921875</v>
      </c>
      <c r="O1351" s="72">
        <v>1536.84375</v>
      </c>
      <c r="P1351" s="73"/>
      <c r="Q1351" s="74"/>
      <c r="R1351" s="74"/>
      <c r="S1351" s="84"/>
      <c r="T1351" s="84"/>
      <c r="U1351" s="84"/>
      <c r="V1351" s="84"/>
      <c r="W1351" s="50"/>
      <c r="X1351" s="50"/>
      <c r="Y1351" s="50"/>
      <c r="Z1351" s="50"/>
      <c r="AA1351" s="49"/>
      <c r="AB1351" s="69">
        <v>1351</v>
      </c>
      <c r="AC135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51" s="70"/>
      <c r="AE1351" s="76">
        <v>1820</v>
      </c>
      <c r="AF1351" s="76">
        <v>828</v>
      </c>
      <c r="AG1351" s="76">
        <v>4761</v>
      </c>
      <c r="AH1351" s="76">
        <v>420</v>
      </c>
      <c r="AI1351" s="76"/>
      <c r="AJ1351" s="76" t="s">
        <v>9698</v>
      </c>
      <c r="AK1351" s="76"/>
      <c r="AL1351" s="82" t="s">
        <v>11772</v>
      </c>
      <c r="AM1351" s="76"/>
      <c r="AN1351" s="78">
        <v>40869.023368055554</v>
      </c>
      <c r="AO1351" s="76" t="s">
        <v>14075</v>
      </c>
      <c r="AP1351" s="82" t="s">
        <v>15424</v>
      </c>
      <c r="AQ1351" s="76" t="s">
        <v>66</v>
      </c>
      <c r="AR1351" s="2"/>
      <c r="AS1351" s="3"/>
      <c r="AT1351" s="3"/>
      <c r="AU1351" s="3"/>
      <c r="AV1351" s="3"/>
    </row>
    <row r="1352" spans="1:48" ht="41.45" customHeight="1" x14ac:dyDescent="0.25">
      <c r="A1352" s="62" t="s">
        <v>1136</v>
      </c>
      <c r="C1352" s="63"/>
      <c r="D1352" s="63"/>
      <c r="E1352" s="64"/>
      <c r="F1352" s="66"/>
      <c r="G1352" s="100" t="s">
        <v>13354</v>
      </c>
      <c r="H1352" s="63"/>
      <c r="I1352" s="67"/>
      <c r="J1352" s="68"/>
      <c r="K1352" s="68"/>
      <c r="L1352" s="67" t="s">
        <v>17515</v>
      </c>
      <c r="M1352" s="71"/>
      <c r="N1352" s="72">
        <v>8552.4189453125</v>
      </c>
      <c r="O1352" s="72">
        <v>6487.5322265625</v>
      </c>
      <c r="P1352" s="73"/>
      <c r="Q1352" s="74"/>
      <c r="R1352" s="74"/>
      <c r="S1352" s="84"/>
      <c r="T1352" s="84"/>
      <c r="U1352" s="84"/>
      <c r="V1352" s="84"/>
      <c r="W1352" s="50"/>
      <c r="X1352" s="50"/>
      <c r="Y1352" s="50"/>
      <c r="Z1352" s="50"/>
      <c r="AA1352" s="49"/>
      <c r="AB1352" s="69">
        <v>1352</v>
      </c>
      <c r="AC135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52" s="70"/>
      <c r="AE1352" s="76">
        <v>1212</v>
      </c>
      <c r="AF1352" s="76">
        <v>62010</v>
      </c>
      <c r="AG1352" s="76">
        <v>29674</v>
      </c>
      <c r="AH1352" s="76">
        <v>3955</v>
      </c>
      <c r="AI1352" s="76"/>
      <c r="AJ1352" s="76" t="s">
        <v>9699</v>
      </c>
      <c r="AK1352" s="76" t="s">
        <v>10619</v>
      </c>
      <c r="AL1352" s="82" t="s">
        <v>11773</v>
      </c>
      <c r="AM1352" s="76"/>
      <c r="AN1352" s="78">
        <v>40114.755729166667</v>
      </c>
      <c r="AO1352" s="76" t="s">
        <v>14075</v>
      </c>
      <c r="AP1352" s="82" t="s">
        <v>15425</v>
      </c>
      <c r="AQ1352" s="76" t="s">
        <v>66</v>
      </c>
      <c r="AR1352" s="2"/>
      <c r="AS1352" s="3"/>
      <c r="AT1352" s="3"/>
      <c r="AU1352" s="3"/>
      <c r="AV1352" s="3"/>
    </row>
    <row r="1353" spans="1:48" ht="41.45" customHeight="1" x14ac:dyDescent="0.25">
      <c r="A1353" s="62" t="s">
        <v>1137</v>
      </c>
      <c r="C1353" s="63"/>
      <c r="D1353" s="63"/>
      <c r="E1353" s="64"/>
      <c r="F1353" s="66"/>
      <c r="G1353" s="100" t="s">
        <v>13355</v>
      </c>
      <c r="H1353" s="63"/>
      <c r="I1353" s="67"/>
      <c r="J1353" s="68"/>
      <c r="K1353" s="68"/>
      <c r="L1353" s="67" t="s">
        <v>17516</v>
      </c>
      <c r="M1353" s="71"/>
      <c r="N1353" s="72">
        <v>4980.82861328125</v>
      </c>
      <c r="O1353" s="72">
        <v>4663.8447265625</v>
      </c>
      <c r="P1353" s="73"/>
      <c r="Q1353" s="74"/>
      <c r="R1353" s="74"/>
      <c r="S1353" s="84"/>
      <c r="T1353" s="84"/>
      <c r="U1353" s="84"/>
      <c r="V1353" s="84"/>
      <c r="W1353" s="50"/>
      <c r="X1353" s="50"/>
      <c r="Y1353" s="50"/>
      <c r="Z1353" s="50"/>
      <c r="AA1353" s="49"/>
      <c r="AB1353" s="69">
        <v>1353</v>
      </c>
      <c r="AC135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53" s="70"/>
      <c r="AE1353" s="76">
        <v>313</v>
      </c>
      <c r="AF1353" s="76">
        <v>315</v>
      </c>
      <c r="AG1353" s="76">
        <v>39006</v>
      </c>
      <c r="AH1353" s="76">
        <v>14538</v>
      </c>
      <c r="AI1353" s="76"/>
      <c r="AJ1353" s="76" t="s">
        <v>9700</v>
      </c>
      <c r="AK1353" s="76"/>
      <c r="AL1353" s="76"/>
      <c r="AM1353" s="76"/>
      <c r="AN1353" s="78">
        <v>43870.798159722224</v>
      </c>
      <c r="AO1353" s="76" t="s">
        <v>14075</v>
      </c>
      <c r="AP1353" s="82" t="s">
        <v>15426</v>
      </c>
      <c r="AQ1353" s="76" t="s">
        <v>66</v>
      </c>
      <c r="AR1353" s="2"/>
      <c r="AS1353" s="3"/>
      <c r="AT1353" s="3"/>
      <c r="AU1353" s="3"/>
      <c r="AV1353" s="3"/>
    </row>
    <row r="1354" spans="1:48" ht="41.45" customHeight="1" x14ac:dyDescent="0.25">
      <c r="A1354" s="62" t="s">
        <v>1138</v>
      </c>
      <c r="C1354" s="63"/>
      <c r="D1354" s="63"/>
      <c r="E1354" s="64"/>
      <c r="F1354" s="66"/>
      <c r="G1354" s="100" t="s">
        <v>13356</v>
      </c>
      <c r="H1354" s="63"/>
      <c r="I1354" s="67"/>
      <c r="J1354" s="68"/>
      <c r="K1354" s="68"/>
      <c r="L1354" s="67" t="s">
        <v>17517</v>
      </c>
      <c r="M1354" s="71"/>
      <c r="N1354" s="72">
        <v>8548.908203125</v>
      </c>
      <c r="O1354" s="72">
        <v>1512.300048828125</v>
      </c>
      <c r="P1354" s="73"/>
      <c r="Q1354" s="74"/>
      <c r="R1354" s="74"/>
      <c r="S1354" s="84"/>
      <c r="T1354" s="84"/>
      <c r="U1354" s="84"/>
      <c r="V1354" s="84"/>
      <c r="W1354" s="50"/>
      <c r="X1354" s="50"/>
      <c r="Y1354" s="50"/>
      <c r="Z1354" s="50"/>
      <c r="AA1354" s="49"/>
      <c r="AB1354" s="69">
        <v>1354</v>
      </c>
      <c r="AC135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54" s="70"/>
      <c r="AE1354" s="76">
        <v>66</v>
      </c>
      <c r="AF1354" s="76">
        <v>209</v>
      </c>
      <c r="AG1354" s="76">
        <v>124814</v>
      </c>
      <c r="AH1354" s="76">
        <v>130789</v>
      </c>
      <c r="AI1354" s="76"/>
      <c r="AJ1354" s="76" t="s">
        <v>9701</v>
      </c>
      <c r="AK1354" s="76"/>
      <c r="AL1354" s="76"/>
      <c r="AM1354" s="76"/>
      <c r="AN1354" s="78">
        <v>43957.605763888889</v>
      </c>
      <c r="AO1354" s="76" t="s">
        <v>14075</v>
      </c>
      <c r="AP1354" s="82" t="s">
        <v>15427</v>
      </c>
      <c r="AQ1354" s="76" t="s">
        <v>66</v>
      </c>
      <c r="AR1354" s="2"/>
      <c r="AS1354" s="3"/>
      <c r="AT1354" s="3"/>
      <c r="AU1354" s="3"/>
      <c r="AV1354" s="3"/>
    </row>
    <row r="1355" spans="1:48" ht="41.45" customHeight="1" x14ac:dyDescent="0.25">
      <c r="A1355" s="62" t="s">
        <v>1139</v>
      </c>
      <c r="C1355" s="63"/>
      <c r="D1355" s="63"/>
      <c r="E1355" s="64"/>
      <c r="F1355" s="66"/>
      <c r="G1355" s="100" t="s">
        <v>13357</v>
      </c>
      <c r="H1355" s="63"/>
      <c r="I1355" s="67"/>
      <c r="J1355" s="68"/>
      <c r="K1355" s="68"/>
      <c r="L1355" s="67" t="s">
        <v>17518</v>
      </c>
      <c r="M1355" s="71"/>
      <c r="N1355" s="72">
        <v>3173.052490234375</v>
      </c>
      <c r="O1355" s="72">
        <v>5736.2392578125</v>
      </c>
      <c r="P1355" s="73"/>
      <c r="Q1355" s="74"/>
      <c r="R1355" s="74"/>
      <c r="S1355" s="84"/>
      <c r="T1355" s="84"/>
      <c r="U1355" s="84"/>
      <c r="V1355" s="84"/>
      <c r="W1355" s="50"/>
      <c r="X1355" s="50"/>
      <c r="Y1355" s="50"/>
      <c r="Z1355" s="50"/>
      <c r="AA1355" s="49"/>
      <c r="AB1355" s="69">
        <v>1355</v>
      </c>
      <c r="AC135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55" s="70"/>
      <c r="AE1355" s="76">
        <v>450</v>
      </c>
      <c r="AF1355" s="76">
        <v>176</v>
      </c>
      <c r="AG1355" s="76">
        <v>39416</v>
      </c>
      <c r="AH1355" s="76">
        <v>39946</v>
      </c>
      <c r="AI1355" s="76"/>
      <c r="AJ1355" s="76" t="s">
        <v>9702</v>
      </c>
      <c r="AK1355" s="76"/>
      <c r="AL1355" s="76"/>
      <c r="AM1355" s="76"/>
      <c r="AN1355" s="78">
        <v>44249.646423611113</v>
      </c>
      <c r="AO1355" s="76" t="s">
        <v>14075</v>
      </c>
      <c r="AP1355" s="82" t="s">
        <v>15428</v>
      </c>
      <c r="AQ1355" s="76" t="s">
        <v>66</v>
      </c>
      <c r="AR1355" s="2"/>
      <c r="AS1355" s="3"/>
      <c r="AT1355" s="3"/>
      <c r="AU1355" s="3"/>
      <c r="AV1355" s="3"/>
    </row>
    <row r="1356" spans="1:48" ht="41.45" customHeight="1" x14ac:dyDescent="0.25">
      <c r="A1356" s="62" t="s">
        <v>2044</v>
      </c>
      <c r="C1356" s="63"/>
      <c r="D1356" s="63"/>
      <c r="E1356" s="64"/>
      <c r="F1356" s="66"/>
      <c r="G1356" s="100" t="s">
        <v>13358</v>
      </c>
      <c r="H1356" s="63"/>
      <c r="I1356" s="67"/>
      <c r="J1356" s="68"/>
      <c r="K1356" s="68"/>
      <c r="L1356" s="67" t="s">
        <v>17519</v>
      </c>
      <c r="M1356" s="71"/>
      <c r="N1356" s="72">
        <v>1936.258056640625</v>
      </c>
      <c r="O1356" s="72">
        <v>8276.84765625</v>
      </c>
      <c r="P1356" s="73"/>
      <c r="Q1356" s="74"/>
      <c r="R1356" s="74"/>
      <c r="S1356" s="84"/>
      <c r="T1356" s="84"/>
      <c r="U1356" s="84"/>
      <c r="V1356" s="84"/>
      <c r="W1356" s="50"/>
      <c r="X1356" s="50"/>
      <c r="Y1356" s="50"/>
      <c r="Z1356" s="50"/>
      <c r="AA1356" s="49"/>
      <c r="AB1356" s="69">
        <v>1356</v>
      </c>
      <c r="AC135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56" s="70"/>
      <c r="AE1356" s="76">
        <v>757</v>
      </c>
      <c r="AF1356" s="76">
        <v>289</v>
      </c>
      <c r="AG1356" s="76">
        <v>4713</v>
      </c>
      <c r="AH1356" s="76">
        <v>26402</v>
      </c>
      <c r="AI1356" s="76"/>
      <c r="AJ1356" s="76" t="s">
        <v>9703</v>
      </c>
      <c r="AK1356" s="76" t="s">
        <v>11003</v>
      </c>
      <c r="AL1356" s="76"/>
      <c r="AM1356" s="76"/>
      <c r="AN1356" s="78">
        <v>43987.80541666667</v>
      </c>
      <c r="AO1356" s="76" t="s">
        <v>14075</v>
      </c>
      <c r="AP1356" s="82" t="s">
        <v>15429</v>
      </c>
      <c r="AQ1356" s="76" t="s">
        <v>65</v>
      </c>
      <c r="AR1356" s="2"/>
      <c r="AS1356" s="3"/>
      <c r="AT1356" s="3"/>
      <c r="AU1356" s="3"/>
      <c r="AV1356" s="3"/>
    </row>
    <row r="1357" spans="1:48" ht="41.45" customHeight="1" x14ac:dyDescent="0.25">
      <c r="A1357" s="62" t="s">
        <v>1140</v>
      </c>
      <c r="C1357" s="63"/>
      <c r="D1357" s="63"/>
      <c r="E1357" s="64"/>
      <c r="F1357" s="66"/>
      <c r="G1357" s="100" t="s">
        <v>13359</v>
      </c>
      <c r="H1357" s="63"/>
      <c r="I1357" s="67"/>
      <c r="J1357" s="68"/>
      <c r="K1357" s="68"/>
      <c r="L1357" s="67" t="s">
        <v>17520</v>
      </c>
      <c r="M1357" s="71"/>
      <c r="N1357" s="72">
        <v>1088.5135498046875</v>
      </c>
      <c r="O1357" s="72">
        <v>7066.59228515625</v>
      </c>
      <c r="P1357" s="73"/>
      <c r="Q1357" s="74"/>
      <c r="R1357" s="74"/>
      <c r="S1357" s="84"/>
      <c r="T1357" s="84"/>
      <c r="U1357" s="84"/>
      <c r="V1357" s="84"/>
      <c r="W1357" s="50"/>
      <c r="X1357" s="50"/>
      <c r="Y1357" s="50"/>
      <c r="Z1357" s="50"/>
      <c r="AA1357" s="49"/>
      <c r="AB1357" s="69">
        <v>1357</v>
      </c>
      <c r="AC135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57" s="70"/>
      <c r="AE1357" s="76">
        <v>1238</v>
      </c>
      <c r="AF1357" s="76">
        <v>2838</v>
      </c>
      <c r="AG1357" s="76">
        <v>4294</v>
      </c>
      <c r="AH1357" s="76">
        <v>2650</v>
      </c>
      <c r="AI1357" s="76"/>
      <c r="AJ1357" s="76" t="s">
        <v>9704</v>
      </c>
      <c r="AK1357" s="76"/>
      <c r="AL1357" s="76"/>
      <c r="AM1357" s="76"/>
      <c r="AN1357" s="78">
        <v>44430.160601851851</v>
      </c>
      <c r="AO1357" s="76" t="s">
        <v>14075</v>
      </c>
      <c r="AP1357" s="82" t="s">
        <v>15430</v>
      </c>
      <c r="AQ1357" s="76" t="s">
        <v>66</v>
      </c>
      <c r="AR1357" s="2"/>
      <c r="AS1357" s="3"/>
      <c r="AT1357" s="3"/>
      <c r="AU1357" s="3"/>
      <c r="AV1357" s="3"/>
    </row>
    <row r="1358" spans="1:48" ht="41.45" customHeight="1" x14ac:dyDescent="0.25">
      <c r="A1358" s="62" t="s">
        <v>1141</v>
      </c>
      <c r="C1358" s="63"/>
      <c r="D1358" s="63"/>
      <c r="E1358" s="64"/>
      <c r="F1358" s="66"/>
      <c r="G1358" s="100" t="s">
        <v>13360</v>
      </c>
      <c r="H1358" s="63"/>
      <c r="I1358" s="67"/>
      <c r="J1358" s="68"/>
      <c r="K1358" s="68"/>
      <c r="L1358" s="67" t="s">
        <v>17521</v>
      </c>
      <c r="M1358" s="71"/>
      <c r="N1358" s="72">
        <v>4890.94482421875</v>
      </c>
      <c r="O1358" s="72">
        <v>7077.03955078125</v>
      </c>
      <c r="P1358" s="73"/>
      <c r="Q1358" s="74"/>
      <c r="R1358" s="74"/>
      <c r="S1358" s="84"/>
      <c r="T1358" s="84"/>
      <c r="U1358" s="84"/>
      <c r="V1358" s="84"/>
      <c r="W1358" s="50"/>
      <c r="X1358" s="50"/>
      <c r="Y1358" s="50"/>
      <c r="Z1358" s="50"/>
      <c r="AA1358" s="49"/>
      <c r="AB1358" s="69">
        <v>1358</v>
      </c>
      <c r="AC135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58" s="70"/>
      <c r="AE1358" s="76">
        <v>4971</v>
      </c>
      <c r="AF1358" s="76">
        <v>222</v>
      </c>
      <c r="AG1358" s="76">
        <v>33002</v>
      </c>
      <c r="AH1358" s="76">
        <v>12234</v>
      </c>
      <c r="AI1358" s="76"/>
      <c r="AJ1358" s="76" t="s">
        <v>9705</v>
      </c>
      <c r="AK1358" s="76" t="s">
        <v>11004</v>
      </c>
      <c r="AL1358" s="76"/>
      <c r="AM1358" s="76"/>
      <c r="AN1358" s="78">
        <v>44081.293171296296</v>
      </c>
      <c r="AO1358" s="76" t="s">
        <v>14075</v>
      </c>
      <c r="AP1358" s="82" t="s">
        <v>15431</v>
      </c>
      <c r="AQ1358" s="76" t="s">
        <v>66</v>
      </c>
      <c r="AR1358" s="2"/>
      <c r="AS1358" s="3"/>
      <c r="AT1358" s="3"/>
      <c r="AU1358" s="3"/>
      <c r="AV1358" s="3"/>
    </row>
    <row r="1359" spans="1:48" ht="41.45" customHeight="1" x14ac:dyDescent="0.25">
      <c r="A1359" s="62" t="s">
        <v>1142</v>
      </c>
      <c r="C1359" s="63"/>
      <c r="D1359" s="63"/>
      <c r="E1359" s="64"/>
      <c r="F1359" s="66"/>
      <c r="G1359" s="100" t="s">
        <v>13361</v>
      </c>
      <c r="H1359" s="63"/>
      <c r="I1359" s="67"/>
      <c r="J1359" s="68"/>
      <c r="K1359" s="68"/>
      <c r="L1359" s="67" t="s">
        <v>17522</v>
      </c>
      <c r="M1359" s="71"/>
      <c r="N1359" s="72">
        <v>9480.2900390625</v>
      </c>
      <c r="O1359" s="72">
        <v>5962.10302734375</v>
      </c>
      <c r="P1359" s="73"/>
      <c r="Q1359" s="74"/>
      <c r="R1359" s="74"/>
      <c r="S1359" s="84"/>
      <c r="T1359" s="84"/>
      <c r="U1359" s="84"/>
      <c r="V1359" s="84"/>
      <c r="W1359" s="50"/>
      <c r="X1359" s="50"/>
      <c r="Y1359" s="50"/>
      <c r="Z1359" s="50"/>
      <c r="AA1359" s="49"/>
      <c r="AB1359" s="69">
        <v>1359</v>
      </c>
      <c r="AC135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59" s="70"/>
      <c r="AE1359" s="76">
        <v>575</v>
      </c>
      <c r="AF1359" s="76">
        <v>18</v>
      </c>
      <c r="AG1359" s="76">
        <v>2556</v>
      </c>
      <c r="AH1359" s="76">
        <v>1413</v>
      </c>
      <c r="AI1359" s="76"/>
      <c r="AJ1359" s="76" t="s">
        <v>9706</v>
      </c>
      <c r="AK1359" s="76" t="s">
        <v>11005</v>
      </c>
      <c r="AL1359" s="76"/>
      <c r="AM1359" s="76"/>
      <c r="AN1359" s="78">
        <v>43999.444525462961</v>
      </c>
      <c r="AO1359" s="76" t="s">
        <v>14075</v>
      </c>
      <c r="AP1359" s="82" t="s">
        <v>15432</v>
      </c>
      <c r="AQ1359" s="76" t="s">
        <v>66</v>
      </c>
      <c r="AR1359" s="2"/>
      <c r="AS1359" s="3"/>
      <c r="AT1359" s="3"/>
      <c r="AU1359" s="3"/>
      <c r="AV1359" s="3"/>
    </row>
    <row r="1360" spans="1:48" ht="41.45" customHeight="1" x14ac:dyDescent="0.25">
      <c r="A1360" s="62" t="s">
        <v>1143</v>
      </c>
      <c r="C1360" s="63"/>
      <c r="D1360" s="63"/>
      <c r="E1360" s="64"/>
      <c r="F1360" s="66"/>
      <c r="G1360" s="100" t="s">
        <v>13362</v>
      </c>
      <c r="H1360" s="63"/>
      <c r="I1360" s="67"/>
      <c r="J1360" s="68"/>
      <c r="K1360" s="68"/>
      <c r="L1360" s="67" t="s">
        <v>17523</v>
      </c>
      <c r="M1360" s="71"/>
      <c r="N1360" s="72">
        <v>5805.50732421875</v>
      </c>
      <c r="O1360" s="72">
        <v>2541.193359375</v>
      </c>
      <c r="P1360" s="73"/>
      <c r="Q1360" s="74"/>
      <c r="R1360" s="74"/>
      <c r="S1360" s="84"/>
      <c r="T1360" s="84"/>
      <c r="U1360" s="84"/>
      <c r="V1360" s="84"/>
      <c r="W1360" s="50"/>
      <c r="X1360" s="50"/>
      <c r="Y1360" s="50"/>
      <c r="Z1360" s="50"/>
      <c r="AA1360" s="49"/>
      <c r="AB1360" s="69">
        <v>1360</v>
      </c>
      <c r="AC136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60" s="70"/>
      <c r="AE1360" s="76">
        <v>56</v>
      </c>
      <c r="AF1360" s="76">
        <v>44</v>
      </c>
      <c r="AG1360" s="76">
        <v>36</v>
      </c>
      <c r="AH1360" s="76">
        <v>829</v>
      </c>
      <c r="AI1360" s="76"/>
      <c r="AJ1360" s="76"/>
      <c r="AK1360" s="76" t="s">
        <v>11006</v>
      </c>
      <c r="AL1360" s="76"/>
      <c r="AM1360" s="76"/>
      <c r="AN1360" s="78">
        <v>42519.357303240744</v>
      </c>
      <c r="AO1360" s="76" t="s">
        <v>14075</v>
      </c>
      <c r="AP1360" s="82" t="s">
        <v>15433</v>
      </c>
      <c r="AQ1360" s="76" t="s">
        <v>66</v>
      </c>
      <c r="AR1360" s="2"/>
      <c r="AS1360" s="3"/>
      <c r="AT1360" s="3"/>
      <c r="AU1360" s="3"/>
      <c r="AV1360" s="3"/>
    </row>
    <row r="1361" spans="1:48" ht="41.45" customHeight="1" x14ac:dyDescent="0.25">
      <c r="A1361" s="62" t="s">
        <v>1144</v>
      </c>
      <c r="C1361" s="63"/>
      <c r="D1361" s="63"/>
      <c r="E1361" s="64"/>
      <c r="F1361" s="66"/>
      <c r="G1361" s="100" t="s">
        <v>13363</v>
      </c>
      <c r="H1361" s="63"/>
      <c r="I1361" s="67"/>
      <c r="J1361" s="68"/>
      <c r="K1361" s="68"/>
      <c r="L1361" s="67" t="s">
        <v>17524</v>
      </c>
      <c r="M1361" s="71"/>
      <c r="N1361" s="72">
        <v>2715.142822265625</v>
      </c>
      <c r="O1361" s="72">
        <v>6507.85009765625</v>
      </c>
      <c r="P1361" s="73"/>
      <c r="Q1361" s="74"/>
      <c r="R1361" s="74"/>
      <c r="S1361" s="84"/>
      <c r="T1361" s="84"/>
      <c r="U1361" s="84"/>
      <c r="V1361" s="84"/>
      <c r="W1361" s="50"/>
      <c r="X1361" s="50"/>
      <c r="Y1361" s="50"/>
      <c r="Z1361" s="50"/>
      <c r="AA1361" s="49"/>
      <c r="AB1361" s="69">
        <v>1361</v>
      </c>
      <c r="AC136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61" s="70"/>
      <c r="AE1361" s="76">
        <v>2227</v>
      </c>
      <c r="AF1361" s="76">
        <v>178</v>
      </c>
      <c r="AG1361" s="76">
        <v>18613</v>
      </c>
      <c r="AH1361" s="76">
        <v>15749</v>
      </c>
      <c r="AI1361" s="76"/>
      <c r="AJ1361" s="76" t="s">
        <v>9707</v>
      </c>
      <c r="AK1361" s="76" t="s">
        <v>11007</v>
      </c>
      <c r="AL1361" s="76"/>
      <c r="AM1361" s="76"/>
      <c r="AN1361" s="78">
        <v>44431.019456018519</v>
      </c>
      <c r="AO1361" s="76" t="s">
        <v>14075</v>
      </c>
      <c r="AP1361" s="82" t="s">
        <v>15434</v>
      </c>
      <c r="AQ1361" s="76" t="s">
        <v>66</v>
      </c>
      <c r="AR1361" s="2"/>
      <c r="AS1361" s="3"/>
      <c r="AT1361" s="3"/>
      <c r="AU1361" s="3"/>
      <c r="AV1361" s="3"/>
    </row>
    <row r="1362" spans="1:48" ht="41.45" customHeight="1" x14ac:dyDescent="0.25">
      <c r="A1362" s="62" t="s">
        <v>1145</v>
      </c>
      <c r="C1362" s="63"/>
      <c r="D1362" s="63"/>
      <c r="E1362" s="64"/>
      <c r="F1362" s="66"/>
      <c r="G1362" s="100" t="s">
        <v>13364</v>
      </c>
      <c r="H1362" s="63"/>
      <c r="I1362" s="67"/>
      <c r="J1362" s="68"/>
      <c r="K1362" s="68"/>
      <c r="L1362" s="67" t="s">
        <v>17525</v>
      </c>
      <c r="M1362" s="71"/>
      <c r="N1362" s="72">
        <v>3178.455810546875</v>
      </c>
      <c r="O1362" s="72">
        <v>6965.6025390625</v>
      </c>
      <c r="P1362" s="73"/>
      <c r="Q1362" s="74"/>
      <c r="R1362" s="74"/>
      <c r="S1362" s="84"/>
      <c r="T1362" s="84"/>
      <c r="U1362" s="84"/>
      <c r="V1362" s="84"/>
      <c r="W1362" s="50"/>
      <c r="X1362" s="50"/>
      <c r="Y1362" s="50"/>
      <c r="Z1362" s="50"/>
      <c r="AA1362" s="49"/>
      <c r="AB1362" s="69">
        <v>1362</v>
      </c>
      <c r="AC136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62" s="70"/>
      <c r="AE1362" s="76">
        <v>2498</v>
      </c>
      <c r="AF1362" s="76">
        <v>34</v>
      </c>
      <c r="AG1362" s="76">
        <v>14477</v>
      </c>
      <c r="AH1362" s="76">
        <v>2393</v>
      </c>
      <c r="AI1362" s="76"/>
      <c r="AJ1362" s="76" t="s">
        <v>9708</v>
      </c>
      <c r="AK1362" s="76"/>
      <c r="AL1362" s="76"/>
      <c r="AM1362" s="76"/>
      <c r="AN1362" s="78">
        <v>44075.467777777776</v>
      </c>
      <c r="AO1362" s="76" t="s">
        <v>14075</v>
      </c>
      <c r="AP1362" s="82" t="s">
        <v>15435</v>
      </c>
      <c r="AQ1362" s="76" t="s">
        <v>66</v>
      </c>
      <c r="AR1362" s="2"/>
      <c r="AS1362" s="3"/>
      <c r="AT1362" s="3"/>
      <c r="AU1362" s="3"/>
      <c r="AV1362" s="3"/>
    </row>
    <row r="1363" spans="1:48" ht="41.45" customHeight="1" x14ac:dyDescent="0.25">
      <c r="A1363" s="62" t="s">
        <v>1146</v>
      </c>
      <c r="C1363" s="63"/>
      <c r="D1363" s="63"/>
      <c r="E1363" s="64"/>
      <c r="F1363" s="66"/>
      <c r="G1363" s="100" t="s">
        <v>12040</v>
      </c>
      <c r="H1363" s="63"/>
      <c r="I1363" s="67"/>
      <c r="J1363" s="68"/>
      <c r="K1363" s="68"/>
      <c r="L1363" s="67" t="s">
        <v>17526</v>
      </c>
      <c r="M1363" s="71"/>
      <c r="N1363" s="72">
        <v>3564.81689453125</v>
      </c>
      <c r="O1363" s="72">
        <v>5319.943359375</v>
      </c>
      <c r="P1363" s="73"/>
      <c r="Q1363" s="74"/>
      <c r="R1363" s="74"/>
      <c r="S1363" s="84"/>
      <c r="T1363" s="84"/>
      <c r="U1363" s="84"/>
      <c r="V1363" s="84"/>
      <c r="W1363" s="50"/>
      <c r="X1363" s="50"/>
      <c r="Y1363" s="50"/>
      <c r="Z1363" s="50"/>
      <c r="AA1363" s="49"/>
      <c r="AB1363" s="69">
        <v>1363</v>
      </c>
      <c r="AC136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63" s="70"/>
      <c r="AE1363" s="76">
        <v>52</v>
      </c>
      <c r="AF1363" s="76">
        <v>32</v>
      </c>
      <c r="AG1363" s="76">
        <v>14791</v>
      </c>
      <c r="AH1363" s="76">
        <v>6913</v>
      </c>
      <c r="AI1363" s="76"/>
      <c r="AJ1363" s="76"/>
      <c r="AK1363" s="76"/>
      <c r="AL1363" s="76"/>
      <c r="AM1363" s="76"/>
      <c r="AN1363" s="78">
        <v>44476.420983796299</v>
      </c>
      <c r="AO1363" s="76" t="s">
        <v>14075</v>
      </c>
      <c r="AP1363" s="82" t="s">
        <v>15436</v>
      </c>
      <c r="AQ1363" s="76" t="s">
        <v>66</v>
      </c>
      <c r="AR1363" s="2"/>
      <c r="AS1363" s="3"/>
      <c r="AT1363" s="3"/>
      <c r="AU1363" s="3"/>
      <c r="AV1363" s="3"/>
    </row>
    <row r="1364" spans="1:48" ht="41.45" customHeight="1" x14ac:dyDescent="0.25">
      <c r="A1364" s="62" t="s">
        <v>1147</v>
      </c>
      <c r="C1364" s="63"/>
      <c r="D1364" s="63"/>
      <c r="E1364" s="64"/>
      <c r="F1364" s="66"/>
      <c r="G1364" s="100" t="s">
        <v>13365</v>
      </c>
      <c r="H1364" s="63"/>
      <c r="I1364" s="67"/>
      <c r="J1364" s="68"/>
      <c r="K1364" s="68"/>
      <c r="L1364" s="67" t="s">
        <v>17527</v>
      </c>
      <c r="M1364" s="71"/>
      <c r="N1364" s="72">
        <v>8219.962890625</v>
      </c>
      <c r="O1364" s="72">
        <v>2275.876708984375</v>
      </c>
      <c r="P1364" s="73"/>
      <c r="Q1364" s="74"/>
      <c r="R1364" s="74"/>
      <c r="S1364" s="84"/>
      <c r="T1364" s="84"/>
      <c r="U1364" s="84"/>
      <c r="V1364" s="84"/>
      <c r="W1364" s="50"/>
      <c r="X1364" s="50"/>
      <c r="Y1364" s="50"/>
      <c r="Z1364" s="50"/>
      <c r="AA1364" s="49"/>
      <c r="AB1364" s="69">
        <v>1364</v>
      </c>
      <c r="AC136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64" s="70"/>
      <c r="AE1364" s="76">
        <v>98</v>
      </c>
      <c r="AF1364" s="76">
        <v>66</v>
      </c>
      <c r="AG1364" s="76">
        <v>4266</v>
      </c>
      <c r="AH1364" s="76">
        <v>3554</v>
      </c>
      <c r="AI1364" s="76"/>
      <c r="AJ1364" s="76" t="s">
        <v>9709</v>
      </c>
      <c r="AK1364" s="76"/>
      <c r="AL1364" s="76"/>
      <c r="AM1364" s="76"/>
      <c r="AN1364" s="78">
        <v>43176.083692129629</v>
      </c>
      <c r="AO1364" s="76" t="s">
        <v>14075</v>
      </c>
      <c r="AP1364" s="82" t="s">
        <v>15437</v>
      </c>
      <c r="AQ1364" s="76" t="s">
        <v>66</v>
      </c>
      <c r="AR1364" s="2"/>
      <c r="AS1364" s="3"/>
      <c r="AT1364" s="3"/>
      <c r="AU1364" s="3"/>
      <c r="AV1364" s="3"/>
    </row>
    <row r="1365" spans="1:48" ht="41.45" customHeight="1" x14ac:dyDescent="0.25">
      <c r="A1365" s="62" t="s">
        <v>1148</v>
      </c>
      <c r="C1365" s="63"/>
      <c r="D1365" s="63"/>
      <c r="E1365" s="64"/>
      <c r="F1365" s="66"/>
      <c r="G1365" s="100" t="s">
        <v>13366</v>
      </c>
      <c r="H1365" s="63"/>
      <c r="I1365" s="67"/>
      <c r="J1365" s="68"/>
      <c r="K1365" s="68"/>
      <c r="L1365" s="67" t="s">
        <v>17528</v>
      </c>
      <c r="M1365" s="71"/>
      <c r="N1365" s="72">
        <v>3567.764404296875</v>
      </c>
      <c r="O1365" s="72">
        <v>5128.765625</v>
      </c>
      <c r="P1365" s="73"/>
      <c r="Q1365" s="74"/>
      <c r="R1365" s="74"/>
      <c r="S1365" s="84"/>
      <c r="T1365" s="84"/>
      <c r="U1365" s="84"/>
      <c r="V1365" s="84"/>
      <c r="W1365" s="50"/>
      <c r="X1365" s="50"/>
      <c r="Y1365" s="50"/>
      <c r="Z1365" s="50"/>
      <c r="AA1365" s="49"/>
      <c r="AB1365" s="69">
        <v>1365</v>
      </c>
      <c r="AC136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65" s="70"/>
      <c r="AE1365" s="76">
        <v>166</v>
      </c>
      <c r="AF1365" s="76">
        <v>189</v>
      </c>
      <c r="AG1365" s="76">
        <v>4280</v>
      </c>
      <c r="AH1365" s="76">
        <v>2493</v>
      </c>
      <c r="AI1365" s="76"/>
      <c r="AJ1365" s="76"/>
      <c r="AK1365" s="76"/>
      <c r="AL1365" s="76"/>
      <c r="AM1365" s="76"/>
      <c r="AN1365" s="78">
        <v>44510.66851851852</v>
      </c>
      <c r="AO1365" s="76" t="s">
        <v>14075</v>
      </c>
      <c r="AP1365" s="82" t="s">
        <v>15438</v>
      </c>
      <c r="AQ1365" s="76" t="s">
        <v>66</v>
      </c>
      <c r="AR1365" s="2"/>
      <c r="AS1365" s="3"/>
      <c r="AT1365" s="3"/>
      <c r="AU1365" s="3"/>
      <c r="AV1365" s="3"/>
    </row>
    <row r="1366" spans="1:48" ht="41.45" customHeight="1" x14ac:dyDescent="0.25">
      <c r="A1366" s="62" t="s">
        <v>1149</v>
      </c>
      <c r="C1366" s="63"/>
      <c r="D1366" s="63"/>
      <c r="E1366" s="64"/>
      <c r="F1366" s="66"/>
      <c r="G1366" s="100" t="s">
        <v>13367</v>
      </c>
      <c r="H1366" s="63"/>
      <c r="I1366" s="67"/>
      <c r="J1366" s="68"/>
      <c r="K1366" s="68"/>
      <c r="L1366" s="67" t="s">
        <v>17529</v>
      </c>
      <c r="M1366" s="71"/>
      <c r="N1366" s="72">
        <v>5782.01904296875</v>
      </c>
      <c r="O1366" s="72">
        <v>3035.9794921875</v>
      </c>
      <c r="P1366" s="73"/>
      <c r="Q1366" s="74"/>
      <c r="R1366" s="74"/>
      <c r="S1366" s="84"/>
      <c r="T1366" s="84"/>
      <c r="U1366" s="84"/>
      <c r="V1366" s="84"/>
      <c r="W1366" s="50"/>
      <c r="X1366" s="50"/>
      <c r="Y1366" s="50"/>
      <c r="Z1366" s="50"/>
      <c r="AA1366" s="49"/>
      <c r="AB1366" s="69">
        <v>1366</v>
      </c>
      <c r="AC136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66" s="70"/>
      <c r="AE1366" s="76">
        <v>3</v>
      </c>
      <c r="AF1366" s="76">
        <v>0</v>
      </c>
      <c r="AG1366" s="76">
        <v>1</v>
      </c>
      <c r="AH1366" s="76">
        <v>1</v>
      </c>
      <c r="AI1366" s="76"/>
      <c r="AJ1366" s="76" t="s">
        <v>9710</v>
      </c>
      <c r="AK1366" s="76"/>
      <c r="AL1366" s="76"/>
      <c r="AM1366" s="76"/>
      <c r="AN1366" s="78">
        <v>44511.329710648148</v>
      </c>
      <c r="AO1366" s="76" t="s">
        <v>14075</v>
      </c>
      <c r="AP1366" s="82" t="s">
        <v>15439</v>
      </c>
      <c r="AQ1366" s="76" t="s">
        <v>66</v>
      </c>
      <c r="AR1366" s="2"/>
      <c r="AS1366" s="3"/>
      <c r="AT1366" s="3"/>
      <c r="AU1366" s="3"/>
      <c r="AV1366" s="3"/>
    </row>
    <row r="1367" spans="1:48" ht="41.45" customHeight="1" x14ac:dyDescent="0.25">
      <c r="A1367" s="62" t="s">
        <v>1151</v>
      </c>
      <c r="C1367" s="63"/>
      <c r="D1367" s="63"/>
      <c r="E1367" s="64"/>
      <c r="F1367" s="66"/>
      <c r="G1367" s="100" t="s">
        <v>13368</v>
      </c>
      <c r="H1367" s="63"/>
      <c r="I1367" s="67"/>
      <c r="J1367" s="68"/>
      <c r="K1367" s="68"/>
      <c r="L1367" s="67" t="s">
        <v>17530</v>
      </c>
      <c r="M1367" s="71"/>
      <c r="N1367" s="72">
        <v>8599.6025390625</v>
      </c>
      <c r="O1367" s="72">
        <v>4488.0537109375</v>
      </c>
      <c r="P1367" s="73"/>
      <c r="Q1367" s="74"/>
      <c r="R1367" s="74"/>
      <c r="S1367" s="84"/>
      <c r="T1367" s="84"/>
      <c r="U1367" s="84"/>
      <c r="V1367" s="84"/>
      <c r="W1367" s="50"/>
      <c r="X1367" s="50"/>
      <c r="Y1367" s="50"/>
      <c r="Z1367" s="50"/>
      <c r="AA1367" s="49"/>
      <c r="AB1367" s="69">
        <v>1367</v>
      </c>
      <c r="AC136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67" s="70"/>
      <c r="AE1367" s="76">
        <v>1629</v>
      </c>
      <c r="AF1367" s="76">
        <v>474</v>
      </c>
      <c r="AG1367" s="76">
        <v>24946</v>
      </c>
      <c r="AH1367" s="76">
        <v>66404</v>
      </c>
      <c r="AI1367" s="76"/>
      <c r="AJ1367" s="76" t="s">
        <v>9711</v>
      </c>
      <c r="AK1367" s="76" t="s">
        <v>11008</v>
      </c>
      <c r="AL1367" s="82" t="s">
        <v>11774</v>
      </c>
      <c r="AM1367" s="76"/>
      <c r="AN1367" s="78">
        <v>42062.117129629631</v>
      </c>
      <c r="AO1367" s="76" t="s">
        <v>14075</v>
      </c>
      <c r="AP1367" s="82" t="s">
        <v>15440</v>
      </c>
      <c r="AQ1367" s="76" t="s">
        <v>66</v>
      </c>
      <c r="AR1367" s="2"/>
      <c r="AS1367" s="3"/>
      <c r="AT1367" s="3"/>
      <c r="AU1367" s="3"/>
      <c r="AV1367" s="3"/>
    </row>
    <row r="1368" spans="1:48" ht="41.45" customHeight="1" x14ac:dyDescent="0.25">
      <c r="A1368" s="62" t="s">
        <v>1152</v>
      </c>
      <c r="C1368" s="63"/>
      <c r="D1368" s="63"/>
      <c r="E1368" s="64"/>
      <c r="F1368" s="66"/>
      <c r="G1368" s="100" t="s">
        <v>13369</v>
      </c>
      <c r="H1368" s="63"/>
      <c r="I1368" s="67"/>
      <c r="J1368" s="68"/>
      <c r="K1368" s="68"/>
      <c r="L1368" s="67" t="s">
        <v>17531</v>
      </c>
      <c r="M1368" s="71"/>
      <c r="N1368" s="72">
        <v>3265.40283203125</v>
      </c>
      <c r="O1368" s="72">
        <v>2188.167724609375</v>
      </c>
      <c r="P1368" s="73"/>
      <c r="Q1368" s="74"/>
      <c r="R1368" s="74"/>
      <c r="S1368" s="84"/>
      <c r="T1368" s="84"/>
      <c r="U1368" s="84"/>
      <c r="V1368" s="84"/>
      <c r="W1368" s="50"/>
      <c r="X1368" s="50"/>
      <c r="Y1368" s="50"/>
      <c r="Z1368" s="50"/>
      <c r="AA1368" s="49"/>
      <c r="AB1368" s="69">
        <v>1368</v>
      </c>
      <c r="AC136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68" s="70"/>
      <c r="AE1368" s="76">
        <v>1989</v>
      </c>
      <c r="AF1368" s="76">
        <v>103</v>
      </c>
      <c r="AG1368" s="76">
        <v>9067</v>
      </c>
      <c r="AH1368" s="76">
        <v>5418</v>
      </c>
      <c r="AI1368" s="76"/>
      <c r="AJ1368" s="76" t="s">
        <v>9712</v>
      </c>
      <c r="AK1368" s="76" t="s">
        <v>11009</v>
      </c>
      <c r="AL1368" s="76"/>
      <c r="AM1368" s="76"/>
      <c r="AN1368" s="78">
        <v>42353.469571759262</v>
      </c>
      <c r="AO1368" s="76" t="s">
        <v>14075</v>
      </c>
      <c r="AP1368" s="82" t="s">
        <v>15441</v>
      </c>
      <c r="AQ1368" s="76" t="s">
        <v>66</v>
      </c>
      <c r="AR1368" s="2"/>
      <c r="AS1368" s="3"/>
      <c r="AT1368" s="3"/>
      <c r="AU1368" s="3"/>
      <c r="AV1368" s="3"/>
    </row>
    <row r="1369" spans="1:48" ht="41.45" customHeight="1" x14ac:dyDescent="0.25">
      <c r="A1369" s="62" t="s">
        <v>1153</v>
      </c>
      <c r="C1369" s="63"/>
      <c r="D1369" s="63"/>
      <c r="E1369" s="64"/>
      <c r="F1369" s="66"/>
      <c r="G1369" s="100" t="s">
        <v>13370</v>
      </c>
      <c r="H1369" s="63"/>
      <c r="I1369" s="67"/>
      <c r="J1369" s="68"/>
      <c r="K1369" s="68"/>
      <c r="L1369" s="67" t="s">
        <v>17532</v>
      </c>
      <c r="M1369" s="71"/>
      <c r="N1369" s="72">
        <v>7245.33447265625</v>
      </c>
      <c r="O1369" s="72">
        <v>2661.988525390625</v>
      </c>
      <c r="P1369" s="73"/>
      <c r="Q1369" s="74"/>
      <c r="R1369" s="74"/>
      <c r="S1369" s="84"/>
      <c r="T1369" s="84"/>
      <c r="U1369" s="84"/>
      <c r="V1369" s="84"/>
      <c r="W1369" s="50"/>
      <c r="X1369" s="50"/>
      <c r="Y1369" s="50"/>
      <c r="Z1369" s="50"/>
      <c r="AA1369" s="49"/>
      <c r="AB1369" s="69">
        <v>1369</v>
      </c>
      <c r="AC136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69" s="70"/>
      <c r="AE1369" s="76">
        <v>2630</v>
      </c>
      <c r="AF1369" s="76">
        <v>110</v>
      </c>
      <c r="AG1369" s="76">
        <v>8888</v>
      </c>
      <c r="AH1369" s="76">
        <v>7358</v>
      </c>
      <c r="AI1369" s="76"/>
      <c r="AJ1369" s="76" t="s">
        <v>9713</v>
      </c>
      <c r="AK1369" s="76"/>
      <c r="AL1369" s="76"/>
      <c r="AM1369" s="76"/>
      <c r="AN1369" s="78">
        <v>44368.112708333334</v>
      </c>
      <c r="AO1369" s="76" t="s">
        <v>14075</v>
      </c>
      <c r="AP1369" s="82" t="s">
        <v>15442</v>
      </c>
      <c r="AQ1369" s="76" t="s">
        <v>66</v>
      </c>
      <c r="AR1369" s="2"/>
      <c r="AS1369" s="3"/>
      <c r="AT1369" s="3"/>
      <c r="AU1369" s="3"/>
      <c r="AV1369" s="3"/>
    </row>
    <row r="1370" spans="1:48" ht="41.45" customHeight="1" x14ac:dyDescent="0.25">
      <c r="A1370" s="62" t="s">
        <v>1154</v>
      </c>
      <c r="C1370" s="63"/>
      <c r="D1370" s="63"/>
      <c r="E1370" s="64"/>
      <c r="F1370" s="66"/>
      <c r="G1370" s="100" t="s">
        <v>13371</v>
      </c>
      <c r="H1370" s="63"/>
      <c r="I1370" s="67"/>
      <c r="J1370" s="68"/>
      <c r="K1370" s="68"/>
      <c r="L1370" s="67" t="s">
        <v>17533</v>
      </c>
      <c r="M1370" s="71"/>
      <c r="N1370" s="72">
        <v>2419.747314453125</v>
      </c>
      <c r="O1370" s="72">
        <v>2547.2548828125</v>
      </c>
      <c r="P1370" s="73"/>
      <c r="Q1370" s="74"/>
      <c r="R1370" s="74"/>
      <c r="S1370" s="84"/>
      <c r="T1370" s="84"/>
      <c r="U1370" s="84"/>
      <c r="V1370" s="84"/>
      <c r="W1370" s="50"/>
      <c r="X1370" s="50"/>
      <c r="Y1370" s="50"/>
      <c r="Z1370" s="50"/>
      <c r="AA1370" s="49"/>
      <c r="AB1370" s="69">
        <v>1370</v>
      </c>
      <c r="AC137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70" s="70"/>
      <c r="AE1370" s="76">
        <v>2496</v>
      </c>
      <c r="AF1370" s="76">
        <v>40</v>
      </c>
      <c r="AG1370" s="76">
        <v>13061</v>
      </c>
      <c r="AH1370" s="76">
        <v>3961</v>
      </c>
      <c r="AI1370" s="76"/>
      <c r="AJ1370" s="76" t="s">
        <v>9714</v>
      </c>
      <c r="AK1370" s="76" t="s">
        <v>10808</v>
      </c>
      <c r="AL1370" s="76"/>
      <c r="AM1370" s="76"/>
      <c r="AN1370" s="78">
        <v>44386.951331018521</v>
      </c>
      <c r="AO1370" s="76" t="s">
        <v>14075</v>
      </c>
      <c r="AP1370" s="82" t="s">
        <v>15443</v>
      </c>
      <c r="AQ1370" s="76" t="s">
        <v>66</v>
      </c>
      <c r="AR1370" s="2"/>
      <c r="AS1370" s="3"/>
      <c r="AT1370" s="3"/>
      <c r="AU1370" s="3"/>
      <c r="AV1370" s="3"/>
    </row>
    <row r="1371" spans="1:48" ht="41.45" customHeight="1" x14ac:dyDescent="0.25">
      <c r="A1371" s="62" t="s">
        <v>1155</v>
      </c>
      <c r="C1371" s="63"/>
      <c r="D1371" s="63"/>
      <c r="E1371" s="64"/>
      <c r="F1371" s="66"/>
      <c r="G1371" s="100" t="s">
        <v>13372</v>
      </c>
      <c r="H1371" s="63"/>
      <c r="I1371" s="67"/>
      <c r="J1371" s="68"/>
      <c r="K1371" s="68"/>
      <c r="L1371" s="67" t="s">
        <v>17534</v>
      </c>
      <c r="M1371" s="71"/>
      <c r="N1371" s="72">
        <v>5610.7646484375</v>
      </c>
      <c r="O1371" s="72">
        <v>5728.5087890625</v>
      </c>
      <c r="P1371" s="73"/>
      <c r="Q1371" s="74"/>
      <c r="R1371" s="74"/>
      <c r="S1371" s="84"/>
      <c r="T1371" s="84"/>
      <c r="U1371" s="84"/>
      <c r="V1371" s="84"/>
      <c r="W1371" s="50"/>
      <c r="X1371" s="50"/>
      <c r="Y1371" s="50"/>
      <c r="Z1371" s="50"/>
      <c r="AA1371" s="49"/>
      <c r="AB1371" s="69">
        <v>1371</v>
      </c>
      <c r="AC137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71" s="70"/>
      <c r="AE1371" s="76">
        <v>327</v>
      </c>
      <c r="AF1371" s="76">
        <v>82</v>
      </c>
      <c r="AG1371" s="76">
        <v>373</v>
      </c>
      <c r="AH1371" s="76">
        <v>60</v>
      </c>
      <c r="AI1371" s="76"/>
      <c r="AJ1371" s="76" t="s">
        <v>9715</v>
      </c>
      <c r="AK1371" s="76"/>
      <c r="AL1371" s="76"/>
      <c r="AM1371" s="76"/>
      <c r="AN1371" s="78">
        <v>41661.349895833337</v>
      </c>
      <c r="AO1371" s="76" t="s">
        <v>14075</v>
      </c>
      <c r="AP1371" s="82" t="s">
        <v>15444</v>
      </c>
      <c r="AQ1371" s="76" t="s">
        <v>66</v>
      </c>
      <c r="AR1371" s="2"/>
      <c r="AS1371" s="3"/>
      <c r="AT1371" s="3"/>
      <c r="AU1371" s="3"/>
      <c r="AV1371" s="3"/>
    </row>
    <row r="1372" spans="1:48" ht="41.45" customHeight="1" x14ac:dyDescent="0.25">
      <c r="A1372" s="62" t="s">
        <v>1156</v>
      </c>
      <c r="C1372" s="63"/>
      <c r="D1372" s="63"/>
      <c r="E1372" s="64"/>
      <c r="F1372" s="66"/>
      <c r="G1372" s="100" t="s">
        <v>13373</v>
      </c>
      <c r="H1372" s="63"/>
      <c r="I1372" s="67"/>
      <c r="J1372" s="68"/>
      <c r="K1372" s="68"/>
      <c r="L1372" s="67" t="s">
        <v>17535</v>
      </c>
      <c r="M1372" s="71"/>
      <c r="N1372" s="72">
        <v>2975.9208984375</v>
      </c>
      <c r="O1372" s="72">
        <v>2770.09228515625</v>
      </c>
      <c r="P1372" s="73"/>
      <c r="Q1372" s="74"/>
      <c r="R1372" s="74"/>
      <c r="S1372" s="84"/>
      <c r="T1372" s="84"/>
      <c r="U1372" s="84"/>
      <c r="V1372" s="84"/>
      <c r="W1372" s="50"/>
      <c r="X1372" s="50"/>
      <c r="Y1372" s="50"/>
      <c r="Z1372" s="50"/>
      <c r="AA1372" s="49"/>
      <c r="AB1372" s="69">
        <v>1372</v>
      </c>
      <c r="AC137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72" s="70"/>
      <c r="AE1372" s="76">
        <v>3200</v>
      </c>
      <c r="AF1372" s="76">
        <v>3742</v>
      </c>
      <c r="AG1372" s="76">
        <v>29480</v>
      </c>
      <c r="AH1372" s="76">
        <v>101</v>
      </c>
      <c r="AI1372" s="76"/>
      <c r="AJ1372" s="76" t="s">
        <v>9716</v>
      </c>
      <c r="AK1372" s="76" t="s">
        <v>11010</v>
      </c>
      <c r="AL1372" s="82" t="s">
        <v>11775</v>
      </c>
      <c r="AM1372" s="76"/>
      <c r="AN1372" s="78">
        <v>39843.86859953704</v>
      </c>
      <c r="AO1372" s="76" t="s">
        <v>14075</v>
      </c>
      <c r="AP1372" s="82" t="s">
        <v>15445</v>
      </c>
      <c r="AQ1372" s="76" t="s">
        <v>66</v>
      </c>
      <c r="AR1372" s="2"/>
      <c r="AS1372" s="3"/>
      <c r="AT1372" s="3"/>
      <c r="AU1372" s="3"/>
      <c r="AV1372" s="3"/>
    </row>
    <row r="1373" spans="1:48" ht="41.45" customHeight="1" x14ac:dyDescent="0.25">
      <c r="A1373" s="62" t="s">
        <v>2045</v>
      </c>
      <c r="C1373" s="63"/>
      <c r="D1373" s="63"/>
      <c r="E1373" s="64"/>
      <c r="F1373" s="66"/>
      <c r="G1373" s="100" t="s">
        <v>13374</v>
      </c>
      <c r="H1373" s="63"/>
      <c r="I1373" s="67"/>
      <c r="J1373" s="68"/>
      <c r="K1373" s="68"/>
      <c r="L1373" s="67" t="s">
        <v>17536</v>
      </c>
      <c r="M1373" s="71"/>
      <c r="N1373" s="72">
        <v>4487.2373046875</v>
      </c>
      <c r="O1373" s="72">
        <v>518.0435791015625</v>
      </c>
      <c r="P1373" s="73"/>
      <c r="Q1373" s="74"/>
      <c r="R1373" s="74"/>
      <c r="S1373" s="84"/>
      <c r="T1373" s="84"/>
      <c r="U1373" s="84"/>
      <c r="V1373" s="84"/>
      <c r="W1373" s="50"/>
      <c r="X1373" s="50"/>
      <c r="Y1373" s="50"/>
      <c r="Z1373" s="50"/>
      <c r="AA1373" s="49"/>
      <c r="AB1373" s="69">
        <v>1373</v>
      </c>
      <c r="AC137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73" s="70"/>
      <c r="AE1373" s="76">
        <v>389</v>
      </c>
      <c r="AF1373" s="76">
        <v>510705</v>
      </c>
      <c r="AG1373" s="76">
        <v>1814</v>
      </c>
      <c r="AH1373" s="76">
        <v>1192</v>
      </c>
      <c r="AI1373" s="76"/>
      <c r="AJ1373" s="76" t="s">
        <v>9717</v>
      </c>
      <c r="AK1373" s="76" t="s">
        <v>10399</v>
      </c>
      <c r="AL1373" s="82" t="s">
        <v>11776</v>
      </c>
      <c r="AM1373" s="76"/>
      <c r="AN1373" s="78">
        <v>42087.863553240742</v>
      </c>
      <c r="AO1373" s="76" t="s">
        <v>14075</v>
      </c>
      <c r="AP1373" s="82" t="s">
        <v>15446</v>
      </c>
      <c r="AQ1373" s="76" t="s">
        <v>65</v>
      </c>
      <c r="AR1373" s="2"/>
      <c r="AS1373" s="3"/>
      <c r="AT1373" s="3"/>
      <c r="AU1373" s="3"/>
      <c r="AV1373" s="3"/>
    </row>
    <row r="1374" spans="1:48" ht="41.45" customHeight="1" x14ac:dyDescent="0.25">
      <c r="A1374" s="62" t="s">
        <v>1157</v>
      </c>
      <c r="C1374" s="63"/>
      <c r="D1374" s="63"/>
      <c r="E1374" s="64"/>
      <c r="F1374" s="66"/>
      <c r="G1374" s="100" t="s">
        <v>13375</v>
      </c>
      <c r="H1374" s="63"/>
      <c r="I1374" s="67"/>
      <c r="J1374" s="68"/>
      <c r="K1374" s="68"/>
      <c r="L1374" s="67" t="s">
        <v>17537</v>
      </c>
      <c r="M1374" s="71"/>
      <c r="N1374" s="72">
        <v>5711.99658203125</v>
      </c>
      <c r="O1374" s="72">
        <v>2296.285400390625</v>
      </c>
      <c r="P1374" s="73"/>
      <c r="Q1374" s="74"/>
      <c r="R1374" s="74"/>
      <c r="S1374" s="84"/>
      <c r="T1374" s="84"/>
      <c r="U1374" s="84"/>
      <c r="V1374" s="84"/>
      <c r="W1374" s="50"/>
      <c r="X1374" s="50"/>
      <c r="Y1374" s="50"/>
      <c r="Z1374" s="50"/>
      <c r="AA1374" s="49"/>
      <c r="AB1374" s="69">
        <v>1374</v>
      </c>
      <c r="AC137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74" s="70"/>
      <c r="AE1374" s="76">
        <v>414</v>
      </c>
      <c r="AF1374" s="76">
        <v>95</v>
      </c>
      <c r="AG1374" s="76">
        <v>2066</v>
      </c>
      <c r="AH1374" s="76">
        <v>4991</v>
      </c>
      <c r="AI1374" s="76"/>
      <c r="AJ1374" s="76" t="s">
        <v>9718</v>
      </c>
      <c r="AK1374" s="76"/>
      <c r="AL1374" s="76"/>
      <c r="AM1374" s="76"/>
      <c r="AN1374" s="78">
        <v>44320.704629629632</v>
      </c>
      <c r="AO1374" s="76" t="s">
        <v>14075</v>
      </c>
      <c r="AP1374" s="82" t="s">
        <v>15447</v>
      </c>
      <c r="AQ1374" s="76" t="s">
        <v>66</v>
      </c>
      <c r="AR1374" s="2"/>
      <c r="AS1374" s="3"/>
      <c r="AT1374" s="3"/>
      <c r="AU1374" s="3"/>
      <c r="AV1374" s="3"/>
    </row>
    <row r="1375" spans="1:48" ht="41.45" customHeight="1" x14ac:dyDescent="0.25">
      <c r="A1375" s="62" t="s">
        <v>1158</v>
      </c>
      <c r="C1375" s="63"/>
      <c r="D1375" s="63"/>
      <c r="E1375" s="64"/>
      <c r="F1375" s="66"/>
      <c r="G1375" s="100" t="s">
        <v>13376</v>
      </c>
      <c r="H1375" s="63"/>
      <c r="I1375" s="67"/>
      <c r="J1375" s="68"/>
      <c r="K1375" s="68"/>
      <c r="L1375" s="67" t="s">
        <v>17538</v>
      </c>
      <c r="M1375" s="71"/>
      <c r="N1375" s="72">
        <v>9512.12109375</v>
      </c>
      <c r="O1375" s="72">
        <v>5691.86328125</v>
      </c>
      <c r="P1375" s="73"/>
      <c r="Q1375" s="74"/>
      <c r="R1375" s="74"/>
      <c r="S1375" s="84"/>
      <c r="T1375" s="84"/>
      <c r="U1375" s="84"/>
      <c r="V1375" s="84"/>
      <c r="W1375" s="50"/>
      <c r="X1375" s="50"/>
      <c r="Y1375" s="50"/>
      <c r="Z1375" s="50"/>
      <c r="AA1375" s="49"/>
      <c r="AB1375" s="69">
        <v>1375</v>
      </c>
      <c r="AC137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75" s="70"/>
      <c r="AE1375" s="76">
        <v>629</v>
      </c>
      <c r="AF1375" s="76">
        <v>164</v>
      </c>
      <c r="AG1375" s="76">
        <v>12413</v>
      </c>
      <c r="AH1375" s="76">
        <v>4001</v>
      </c>
      <c r="AI1375" s="76"/>
      <c r="AJ1375" s="76" t="s">
        <v>9719</v>
      </c>
      <c r="AK1375" s="76" t="s">
        <v>11011</v>
      </c>
      <c r="AL1375" s="76"/>
      <c r="AM1375" s="76"/>
      <c r="AN1375" s="78">
        <v>42128.437418981484</v>
      </c>
      <c r="AO1375" s="76" t="s">
        <v>14075</v>
      </c>
      <c r="AP1375" s="82" t="s">
        <v>15448</v>
      </c>
      <c r="AQ1375" s="76" t="s">
        <v>66</v>
      </c>
      <c r="AR1375" s="2"/>
      <c r="AS1375" s="3"/>
      <c r="AT1375" s="3"/>
      <c r="AU1375" s="3"/>
      <c r="AV1375" s="3"/>
    </row>
    <row r="1376" spans="1:48" ht="41.45" customHeight="1" x14ac:dyDescent="0.25">
      <c r="A1376" s="62" t="s">
        <v>1159</v>
      </c>
      <c r="C1376" s="63"/>
      <c r="D1376" s="63"/>
      <c r="E1376" s="64"/>
      <c r="F1376" s="66"/>
      <c r="G1376" s="100" t="s">
        <v>13377</v>
      </c>
      <c r="H1376" s="63"/>
      <c r="I1376" s="67"/>
      <c r="J1376" s="68"/>
      <c r="K1376" s="68"/>
      <c r="L1376" s="67" t="s">
        <v>17539</v>
      </c>
      <c r="M1376" s="71"/>
      <c r="N1376" s="72">
        <v>7020.4677734375</v>
      </c>
      <c r="O1376" s="72">
        <v>2499.1201171875</v>
      </c>
      <c r="P1376" s="73"/>
      <c r="Q1376" s="74"/>
      <c r="R1376" s="74"/>
      <c r="S1376" s="84"/>
      <c r="T1376" s="84"/>
      <c r="U1376" s="84"/>
      <c r="V1376" s="84"/>
      <c r="W1376" s="50"/>
      <c r="X1376" s="50"/>
      <c r="Y1376" s="50"/>
      <c r="Z1376" s="50"/>
      <c r="AA1376" s="49"/>
      <c r="AB1376" s="69">
        <v>1376</v>
      </c>
      <c r="AC137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76" s="70"/>
      <c r="AE1376" s="76">
        <v>4864</v>
      </c>
      <c r="AF1376" s="76">
        <v>154</v>
      </c>
      <c r="AG1376" s="76">
        <v>66685</v>
      </c>
      <c r="AH1376" s="76">
        <v>10439</v>
      </c>
      <c r="AI1376" s="76"/>
      <c r="AJ1376" s="76" t="s">
        <v>9720</v>
      </c>
      <c r="AK1376" s="76"/>
      <c r="AL1376" s="76"/>
      <c r="AM1376" s="76"/>
      <c r="AN1376" s="78">
        <v>44385.541932870372</v>
      </c>
      <c r="AO1376" s="76" t="s">
        <v>14075</v>
      </c>
      <c r="AP1376" s="82" t="s">
        <v>15449</v>
      </c>
      <c r="AQ1376" s="76" t="s">
        <v>66</v>
      </c>
      <c r="AR1376" s="2"/>
      <c r="AS1376" s="3"/>
      <c r="AT1376" s="3"/>
      <c r="AU1376" s="3"/>
      <c r="AV1376" s="3"/>
    </row>
    <row r="1377" spans="1:48" ht="41.45" customHeight="1" x14ac:dyDescent="0.25">
      <c r="A1377" s="62" t="s">
        <v>1160</v>
      </c>
      <c r="C1377" s="63"/>
      <c r="D1377" s="63"/>
      <c r="E1377" s="64"/>
      <c r="F1377" s="66"/>
      <c r="G1377" s="100" t="s">
        <v>13378</v>
      </c>
      <c r="H1377" s="63"/>
      <c r="I1377" s="67"/>
      <c r="J1377" s="68"/>
      <c r="K1377" s="68"/>
      <c r="L1377" s="67" t="s">
        <v>17540</v>
      </c>
      <c r="M1377" s="71"/>
      <c r="N1377" s="72">
        <v>1975.4898681640625</v>
      </c>
      <c r="O1377" s="72">
        <v>4366.10302734375</v>
      </c>
      <c r="P1377" s="73"/>
      <c r="Q1377" s="74"/>
      <c r="R1377" s="74"/>
      <c r="S1377" s="84"/>
      <c r="T1377" s="84"/>
      <c r="U1377" s="84"/>
      <c r="V1377" s="84"/>
      <c r="W1377" s="50"/>
      <c r="X1377" s="50"/>
      <c r="Y1377" s="50"/>
      <c r="Z1377" s="50"/>
      <c r="AA1377" s="49"/>
      <c r="AB1377" s="69">
        <v>1377</v>
      </c>
      <c r="AC137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77" s="70"/>
      <c r="AE1377" s="76">
        <v>242</v>
      </c>
      <c r="AF1377" s="76">
        <v>122</v>
      </c>
      <c r="AG1377" s="76">
        <v>5804</v>
      </c>
      <c r="AH1377" s="76">
        <v>45732</v>
      </c>
      <c r="AI1377" s="76"/>
      <c r="AJ1377" s="76" t="s">
        <v>9721</v>
      </c>
      <c r="AK1377" s="76" t="s">
        <v>11012</v>
      </c>
      <c r="AL1377" s="76"/>
      <c r="AM1377" s="76"/>
      <c r="AN1377" s="78">
        <v>41252.665972222225</v>
      </c>
      <c r="AO1377" s="76" t="s">
        <v>14075</v>
      </c>
      <c r="AP1377" s="82" t="s">
        <v>15450</v>
      </c>
      <c r="AQ1377" s="76" t="s">
        <v>66</v>
      </c>
      <c r="AR1377" s="2"/>
      <c r="AS1377" s="3"/>
      <c r="AT1377" s="3"/>
      <c r="AU1377" s="3"/>
      <c r="AV1377" s="3"/>
    </row>
    <row r="1378" spans="1:48" ht="41.45" customHeight="1" x14ac:dyDescent="0.25">
      <c r="A1378" s="62" t="s">
        <v>2046</v>
      </c>
      <c r="C1378" s="63"/>
      <c r="D1378" s="63"/>
      <c r="E1378" s="64"/>
      <c r="F1378" s="66"/>
      <c r="G1378" s="100" t="s">
        <v>13379</v>
      </c>
      <c r="H1378" s="63"/>
      <c r="I1378" s="67"/>
      <c r="J1378" s="68"/>
      <c r="K1378" s="68"/>
      <c r="L1378" s="67" t="s">
        <v>17541</v>
      </c>
      <c r="M1378" s="71"/>
      <c r="N1378" s="72">
        <v>2609.884521484375</v>
      </c>
      <c r="O1378" s="72">
        <v>6689.630859375</v>
      </c>
      <c r="P1378" s="73"/>
      <c r="Q1378" s="74"/>
      <c r="R1378" s="74"/>
      <c r="S1378" s="84"/>
      <c r="T1378" s="84"/>
      <c r="U1378" s="84"/>
      <c r="V1378" s="84"/>
      <c r="W1378" s="50"/>
      <c r="X1378" s="50"/>
      <c r="Y1378" s="50"/>
      <c r="Z1378" s="50"/>
      <c r="AA1378" s="49"/>
      <c r="AB1378" s="69">
        <v>1378</v>
      </c>
      <c r="AC137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78" s="70"/>
      <c r="AE1378" s="76">
        <v>205</v>
      </c>
      <c r="AF1378" s="76">
        <v>309</v>
      </c>
      <c r="AG1378" s="76">
        <v>8455</v>
      </c>
      <c r="AH1378" s="76">
        <v>9254</v>
      </c>
      <c r="AI1378" s="76"/>
      <c r="AJ1378" s="76" t="s">
        <v>9722</v>
      </c>
      <c r="AK1378" s="76"/>
      <c r="AL1378" s="76"/>
      <c r="AM1378" s="76"/>
      <c r="AN1378" s="78">
        <v>44217.707361111112</v>
      </c>
      <c r="AO1378" s="76" t="s">
        <v>14075</v>
      </c>
      <c r="AP1378" s="82" t="s">
        <v>15451</v>
      </c>
      <c r="AQ1378" s="76" t="s">
        <v>65</v>
      </c>
      <c r="AR1378" s="2"/>
      <c r="AS1378" s="3"/>
      <c r="AT1378" s="3"/>
      <c r="AU1378" s="3"/>
      <c r="AV1378" s="3"/>
    </row>
    <row r="1379" spans="1:48" ht="41.45" customHeight="1" x14ac:dyDescent="0.25">
      <c r="A1379" s="62" t="s">
        <v>1161</v>
      </c>
      <c r="C1379" s="63"/>
      <c r="D1379" s="63"/>
      <c r="E1379" s="64"/>
      <c r="F1379" s="66"/>
      <c r="G1379" s="100" t="s">
        <v>13380</v>
      </c>
      <c r="H1379" s="63"/>
      <c r="I1379" s="67"/>
      <c r="J1379" s="68"/>
      <c r="K1379" s="68"/>
      <c r="L1379" s="67" t="s">
        <v>17542</v>
      </c>
      <c r="M1379" s="71"/>
      <c r="N1379" s="72">
        <v>6249.82763671875</v>
      </c>
      <c r="O1379" s="72">
        <v>9788.015625</v>
      </c>
      <c r="P1379" s="73"/>
      <c r="Q1379" s="74"/>
      <c r="R1379" s="74"/>
      <c r="S1379" s="84"/>
      <c r="T1379" s="84"/>
      <c r="U1379" s="84"/>
      <c r="V1379" s="84"/>
      <c r="W1379" s="50"/>
      <c r="X1379" s="50"/>
      <c r="Y1379" s="50"/>
      <c r="Z1379" s="50"/>
      <c r="AA1379" s="49"/>
      <c r="AB1379" s="69">
        <v>1379</v>
      </c>
      <c r="AC137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79" s="70"/>
      <c r="AE1379" s="76">
        <v>26</v>
      </c>
      <c r="AF1379" s="76">
        <v>97</v>
      </c>
      <c r="AG1379" s="76">
        <v>1276</v>
      </c>
      <c r="AH1379" s="76">
        <v>179</v>
      </c>
      <c r="AI1379" s="76"/>
      <c r="AJ1379" s="76" t="s">
        <v>9723</v>
      </c>
      <c r="AK1379" s="76" t="s">
        <v>11013</v>
      </c>
      <c r="AL1379" s="82" t="s">
        <v>11777</v>
      </c>
      <c r="AM1379" s="76"/>
      <c r="AN1379" s="78">
        <v>42346.380104166667</v>
      </c>
      <c r="AO1379" s="76" t="s">
        <v>14075</v>
      </c>
      <c r="AP1379" s="82" t="s">
        <v>15452</v>
      </c>
      <c r="AQ1379" s="76" t="s">
        <v>66</v>
      </c>
      <c r="AR1379" s="2"/>
      <c r="AS1379" s="3"/>
      <c r="AT1379" s="3"/>
      <c r="AU1379" s="3"/>
      <c r="AV1379" s="3"/>
    </row>
    <row r="1380" spans="1:48" ht="41.45" customHeight="1" x14ac:dyDescent="0.25">
      <c r="A1380" s="62" t="s">
        <v>1162</v>
      </c>
      <c r="C1380" s="63"/>
      <c r="D1380" s="63"/>
      <c r="E1380" s="64"/>
      <c r="F1380" s="66"/>
      <c r="G1380" s="100" t="s">
        <v>13381</v>
      </c>
      <c r="H1380" s="63"/>
      <c r="I1380" s="67"/>
      <c r="J1380" s="68"/>
      <c r="K1380" s="68"/>
      <c r="L1380" s="67" t="s">
        <v>17543</v>
      </c>
      <c r="M1380" s="71"/>
      <c r="N1380" s="72">
        <v>9015.615234375</v>
      </c>
      <c r="O1380" s="72">
        <v>5618.1552734375</v>
      </c>
      <c r="P1380" s="73"/>
      <c r="Q1380" s="74"/>
      <c r="R1380" s="74"/>
      <c r="S1380" s="84"/>
      <c r="T1380" s="84"/>
      <c r="U1380" s="84"/>
      <c r="V1380" s="84"/>
      <c r="W1380" s="50"/>
      <c r="X1380" s="50"/>
      <c r="Y1380" s="50"/>
      <c r="Z1380" s="50"/>
      <c r="AA1380" s="49"/>
      <c r="AB1380" s="69">
        <v>1380</v>
      </c>
      <c r="AC138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80" s="70"/>
      <c r="AE1380" s="76">
        <v>76</v>
      </c>
      <c r="AF1380" s="76">
        <v>18</v>
      </c>
      <c r="AG1380" s="76">
        <v>2646</v>
      </c>
      <c r="AH1380" s="76">
        <v>2486</v>
      </c>
      <c r="AI1380" s="76"/>
      <c r="AJ1380" s="76" t="s">
        <v>9724</v>
      </c>
      <c r="AK1380" s="76"/>
      <c r="AL1380" s="76"/>
      <c r="AM1380" s="76"/>
      <c r="AN1380" s="78">
        <v>44171.178657407407</v>
      </c>
      <c r="AO1380" s="76" t="s">
        <v>14075</v>
      </c>
      <c r="AP1380" s="82" t="s">
        <v>15453</v>
      </c>
      <c r="AQ1380" s="76" t="s">
        <v>66</v>
      </c>
      <c r="AR1380" s="2"/>
      <c r="AS1380" s="3"/>
      <c r="AT1380" s="3"/>
      <c r="AU1380" s="3"/>
      <c r="AV1380" s="3"/>
    </row>
    <row r="1381" spans="1:48" ht="41.45" customHeight="1" x14ac:dyDescent="0.25">
      <c r="A1381" s="62" t="s">
        <v>1163</v>
      </c>
      <c r="C1381" s="63"/>
      <c r="D1381" s="63"/>
      <c r="E1381" s="64"/>
      <c r="F1381" s="66"/>
      <c r="G1381" s="100" t="s">
        <v>13382</v>
      </c>
      <c r="H1381" s="63"/>
      <c r="I1381" s="67"/>
      <c r="J1381" s="68"/>
      <c r="K1381" s="68"/>
      <c r="L1381" s="67" t="s">
        <v>17544</v>
      </c>
      <c r="M1381" s="71"/>
      <c r="N1381" s="72">
        <v>4442.26708984375</v>
      </c>
      <c r="O1381" s="72">
        <v>8577.361328125</v>
      </c>
      <c r="P1381" s="73"/>
      <c r="Q1381" s="74"/>
      <c r="R1381" s="74"/>
      <c r="S1381" s="84"/>
      <c r="T1381" s="84"/>
      <c r="U1381" s="84"/>
      <c r="V1381" s="84"/>
      <c r="W1381" s="50"/>
      <c r="X1381" s="50"/>
      <c r="Y1381" s="50"/>
      <c r="Z1381" s="50"/>
      <c r="AA1381" s="49"/>
      <c r="AB1381" s="69">
        <v>1381</v>
      </c>
      <c r="AC138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81" s="70"/>
      <c r="AE1381" s="76">
        <v>260</v>
      </c>
      <c r="AF1381" s="76">
        <v>1288</v>
      </c>
      <c r="AG1381" s="76">
        <v>58045</v>
      </c>
      <c r="AH1381" s="76">
        <v>535</v>
      </c>
      <c r="AI1381" s="76"/>
      <c r="AJ1381" s="76" t="s">
        <v>9725</v>
      </c>
      <c r="AK1381" s="76"/>
      <c r="AL1381" s="76"/>
      <c r="AM1381" s="76"/>
      <c r="AN1381" s="78">
        <v>41942.822569444441</v>
      </c>
      <c r="AO1381" s="76" t="s">
        <v>14075</v>
      </c>
      <c r="AP1381" s="82" t="s">
        <v>15454</v>
      </c>
      <c r="AQ1381" s="76" t="s">
        <v>66</v>
      </c>
      <c r="AR1381" s="2"/>
      <c r="AS1381" s="3"/>
      <c r="AT1381" s="3"/>
      <c r="AU1381" s="3"/>
      <c r="AV1381" s="3"/>
    </row>
    <row r="1382" spans="1:48" ht="41.45" customHeight="1" x14ac:dyDescent="0.25">
      <c r="A1382" s="62" t="s">
        <v>1164</v>
      </c>
      <c r="C1382" s="63"/>
      <c r="D1382" s="63"/>
      <c r="E1382" s="64"/>
      <c r="F1382" s="66"/>
      <c r="G1382" s="100" t="s">
        <v>13383</v>
      </c>
      <c r="H1382" s="63"/>
      <c r="I1382" s="67"/>
      <c r="J1382" s="68"/>
      <c r="K1382" s="68"/>
      <c r="L1382" s="67" t="s">
        <v>17545</v>
      </c>
      <c r="M1382" s="71"/>
      <c r="N1382" s="72">
        <v>2696.6015625</v>
      </c>
      <c r="O1382" s="72">
        <v>8910.1591796875</v>
      </c>
      <c r="P1382" s="73"/>
      <c r="Q1382" s="74"/>
      <c r="R1382" s="74"/>
      <c r="S1382" s="84"/>
      <c r="T1382" s="84"/>
      <c r="U1382" s="84"/>
      <c r="V1382" s="84"/>
      <c r="W1382" s="50"/>
      <c r="X1382" s="50"/>
      <c r="Y1382" s="50"/>
      <c r="Z1382" s="50"/>
      <c r="AA1382" s="49"/>
      <c r="AB1382" s="69">
        <v>1382</v>
      </c>
      <c r="AC138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82" s="70"/>
      <c r="AE1382" s="76">
        <v>672</v>
      </c>
      <c r="AF1382" s="76">
        <v>3173</v>
      </c>
      <c r="AG1382" s="76">
        <v>59108</v>
      </c>
      <c r="AH1382" s="76">
        <v>38549</v>
      </c>
      <c r="AI1382" s="76"/>
      <c r="AJ1382" s="76" t="s">
        <v>9726</v>
      </c>
      <c r="AK1382" s="76"/>
      <c r="AL1382" s="76"/>
      <c r="AM1382" s="76"/>
      <c r="AN1382" s="78">
        <v>44061.257800925923</v>
      </c>
      <c r="AO1382" s="76" t="s">
        <v>14075</v>
      </c>
      <c r="AP1382" s="82" t="s">
        <v>15455</v>
      </c>
      <c r="AQ1382" s="76" t="s">
        <v>66</v>
      </c>
      <c r="AR1382" s="2"/>
      <c r="AS1382" s="3"/>
      <c r="AT1382" s="3"/>
      <c r="AU1382" s="3"/>
      <c r="AV1382" s="3"/>
    </row>
    <row r="1383" spans="1:48" ht="41.45" customHeight="1" x14ac:dyDescent="0.25">
      <c r="A1383" s="62" t="s">
        <v>1165</v>
      </c>
      <c r="C1383" s="63"/>
      <c r="D1383" s="63"/>
      <c r="E1383" s="64"/>
      <c r="F1383" s="66"/>
      <c r="G1383" s="100" t="s">
        <v>13384</v>
      </c>
      <c r="H1383" s="63"/>
      <c r="I1383" s="67"/>
      <c r="J1383" s="68"/>
      <c r="K1383" s="68"/>
      <c r="L1383" s="67" t="s">
        <v>17546</v>
      </c>
      <c r="M1383" s="71"/>
      <c r="N1383" s="72">
        <v>8453.1298828125</v>
      </c>
      <c r="O1383" s="72">
        <v>7141.3603515625</v>
      </c>
      <c r="P1383" s="73"/>
      <c r="Q1383" s="74"/>
      <c r="R1383" s="74"/>
      <c r="S1383" s="84"/>
      <c r="T1383" s="84"/>
      <c r="U1383" s="84"/>
      <c r="V1383" s="84"/>
      <c r="W1383" s="50"/>
      <c r="X1383" s="50"/>
      <c r="Y1383" s="50"/>
      <c r="Z1383" s="50"/>
      <c r="AA1383" s="49"/>
      <c r="AB1383" s="69">
        <v>1383</v>
      </c>
      <c r="AC138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83" s="70"/>
      <c r="AE1383" s="76">
        <v>165</v>
      </c>
      <c r="AF1383" s="76">
        <v>90</v>
      </c>
      <c r="AG1383" s="76">
        <v>1646</v>
      </c>
      <c r="AH1383" s="76">
        <v>13118</v>
      </c>
      <c r="AI1383" s="76"/>
      <c r="AJ1383" s="76" t="s">
        <v>9727</v>
      </c>
      <c r="AK1383" s="76"/>
      <c r="AL1383" s="76"/>
      <c r="AM1383" s="76"/>
      <c r="AN1383" s="78">
        <v>43716.637870370374</v>
      </c>
      <c r="AO1383" s="76" t="s">
        <v>14075</v>
      </c>
      <c r="AP1383" s="82" t="s">
        <v>15456</v>
      </c>
      <c r="AQ1383" s="76" t="s">
        <v>66</v>
      </c>
      <c r="AR1383" s="2"/>
      <c r="AS1383" s="3"/>
      <c r="AT1383" s="3"/>
      <c r="AU1383" s="3"/>
      <c r="AV1383" s="3"/>
    </row>
    <row r="1384" spans="1:48" ht="41.45" customHeight="1" x14ac:dyDescent="0.25">
      <c r="A1384" s="62" t="s">
        <v>1166</v>
      </c>
      <c r="C1384" s="63"/>
      <c r="D1384" s="63"/>
      <c r="E1384" s="64"/>
      <c r="F1384" s="66"/>
      <c r="G1384" s="100" t="s">
        <v>13385</v>
      </c>
      <c r="H1384" s="63"/>
      <c r="I1384" s="67"/>
      <c r="J1384" s="68"/>
      <c r="K1384" s="68"/>
      <c r="L1384" s="67" t="s">
        <v>17547</v>
      </c>
      <c r="M1384" s="71"/>
      <c r="N1384" s="72">
        <v>7106.92236328125</v>
      </c>
      <c r="O1384" s="72">
        <v>2681.90771484375</v>
      </c>
      <c r="P1384" s="73"/>
      <c r="Q1384" s="74"/>
      <c r="R1384" s="74"/>
      <c r="S1384" s="84"/>
      <c r="T1384" s="84"/>
      <c r="U1384" s="84"/>
      <c r="V1384" s="84"/>
      <c r="W1384" s="50"/>
      <c r="X1384" s="50"/>
      <c r="Y1384" s="50"/>
      <c r="Z1384" s="50"/>
      <c r="AA1384" s="49"/>
      <c r="AB1384" s="69">
        <v>1384</v>
      </c>
      <c r="AC138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84" s="70"/>
      <c r="AE1384" s="76">
        <v>990</v>
      </c>
      <c r="AF1384" s="76">
        <v>487</v>
      </c>
      <c r="AG1384" s="76">
        <v>4559</v>
      </c>
      <c r="AH1384" s="76">
        <v>17231</v>
      </c>
      <c r="AI1384" s="76"/>
      <c r="AJ1384" s="76" t="s">
        <v>9728</v>
      </c>
      <c r="AK1384" s="76" t="s">
        <v>11014</v>
      </c>
      <c r="AL1384" s="76"/>
      <c r="AM1384" s="76"/>
      <c r="AN1384" s="78">
        <v>42940.742222222223</v>
      </c>
      <c r="AO1384" s="76" t="s">
        <v>14075</v>
      </c>
      <c r="AP1384" s="82" t="s">
        <v>15457</v>
      </c>
      <c r="AQ1384" s="76" t="s">
        <v>66</v>
      </c>
      <c r="AR1384" s="2"/>
      <c r="AS1384" s="3"/>
      <c r="AT1384" s="3"/>
      <c r="AU1384" s="3"/>
      <c r="AV1384" s="3"/>
    </row>
    <row r="1385" spans="1:48" ht="41.45" customHeight="1" x14ac:dyDescent="0.25">
      <c r="A1385" s="62" t="s">
        <v>1167</v>
      </c>
      <c r="C1385" s="63"/>
      <c r="D1385" s="63"/>
      <c r="E1385" s="64"/>
      <c r="F1385" s="66"/>
      <c r="G1385" s="100" t="s">
        <v>13386</v>
      </c>
      <c r="H1385" s="63"/>
      <c r="I1385" s="67"/>
      <c r="J1385" s="68"/>
      <c r="K1385" s="68"/>
      <c r="L1385" s="67" t="s">
        <v>17548</v>
      </c>
      <c r="M1385" s="71"/>
      <c r="N1385" s="72">
        <v>8569.3408203125</v>
      </c>
      <c r="O1385" s="72">
        <v>3379.3076171875</v>
      </c>
      <c r="P1385" s="73"/>
      <c r="Q1385" s="74"/>
      <c r="R1385" s="74"/>
      <c r="S1385" s="84"/>
      <c r="T1385" s="84"/>
      <c r="U1385" s="84"/>
      <c r="V1385" s="84"/>
      <c r="W1385" s="50"/>
      <c r="X1385" s="50"/>
      <c r="Y1385" s="50"/>
      <c r="Z1385" s="50"/>
      <c r="AA1385" s="49"/>
      <c r="AB1385" s="69">
        <v>1385</v>
      </c>
      <c r="AC138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85" s="70"/>
      <c r="AE1385" s="76">
        <v>179</v>
      </c>
      <c r="AF1385" s="76">
        <v>103</v>
      </c>
      <c r="AG1385" s="76">
        <v>5850</v>
      </c>
      <c r="AH1385" s="76">
        <v>29767</v>
      </c>
      <c r="AI1385" s="76"/>
      <c r="AJ1385" s="76"/>
      <c r="AK1385" s="76" t="s">
        <v>10606</v>
      </c>
      <c r="AL1385" s="76"/>
      <c r="AM1385" s="76"/>
      <c r="AN1385" s="78">
        <v>43208.932812500003</v>
      </c>
      <c r="AO1385" s="76" t="s">
        <v>14075</v>
      </c>
      <c r="AP1385" s="82" t="s">
        <v>15458</v>
      </c>
      <c r="AQ1385" s="76" t="s">
        <v>66</v>
      </c>
      <c r="AR1385" s="2"/>
      <c r="AS1385" s="3"/>
      <c r="AT1385" s="3"/>
      <c r="AU1385" s="3"/>
      <c r="AV1385" s="3"/>
    </row>
    <row r="1386" spans="1:48" ht="41.45" customHeight="1" x14ac:dyDescent="0.25">
      <c r="A1386" s="62" t="s">
        <v>1168</v>
      </c>
      <c r="C1386" s="63"/>
      <c r="D1386" s="63"/>
      <c r="E1386" s="64"/>
      <c r="F1386" s="66"/>
      <c r="G1386" s="100" t="s">
        <v>13387</v>
      </c>
      <c r="H1386" s="63"/>
      <c r="I1386" s="67"/>
      <c r="J1386" s="68"/>
      <c r="K1386" s="68"/>
      <c r="L1386" s="67" t="s">
        <v>17549</v>
      </c>
      <c r="M1386" s="71"/>
      <c r="N1386" s="72">
        <v>3596.418212890625</v>
      </c>
      <c r="O1386" s="72">
        <v>5786.84033203125</v>
      </c>
      <c r="P1386" s="73"/>
      <c r="Q1386" s="74"/>
      <c r="R1386" s="74"/>
      <c r="S1386" s="84"/>
      <c r="T1386" s="84"/>
      <c r="U1386" s="84"/>
      <c r="V1386" s="84"/>
      <c r="W1386" s="50"/>
      <c r="X1386" s="50"/>
      <c r="Y1386" s="50"/>
      <c r="Z1386" s="50"/>
      <c r="AA1386" s="49"/>
      <c r="AB1386" s="69">
        <v>1386</v>
      </c>
      <c r="AC138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86" s="70"/>
      <c r="AE1386" s="76">
        <v>334</v>
      </c>
      <c r="AF1386" s="76">
        <v>358</v>
      </c>
      <c r="AG1386" s="76">
        <v>16327</v>
      </c>
      <c r="AH1386" s="76">
        <v>8131</v>
      </c>
      <c r="AI1386" s="76"/>
      <c r="AJ1386" s="76" t="s">
        <v>9729</v>
      </c>
      <c r="AK1386" s="76"/>
      <c r="AL1386" s="76"/>
      <c r="AM1386" s="76"/>
      <c r="AN1386" s="78">
        <v>44508.367881944447</v>
      </c>
      <c r="AO1386" s="76" t="s">
        <v>14075</v>
      </c>
      <c r="AP1386" s="82" t="s">
        <v>15459</v>
      </c>
      <c r="AQ1386" s="76" t="s">
        <v>66</v>
      </c>
      <c r="AR1386" s="2"/>
      <c r="AS1386" s="3"/>
      <c r="AT1386" s="3"/>
      <c r="AU1386" s="3"/>
      <c r="AV1386" s="3"/>
    </row>
    <row r="1387" spans="1:48" ht="41.45" customHeight="1" x14ac:dyDescent="0.25">
      <c r="A1387" s="62" t="s">
        <v>1169</v>
      </c>
      <c r="C1387" s="63"/>
      <c r="D1387" s="63"/>
      <c r="E1387" s="64"/>
      <c r="F1387" s="66"/>
      <c r="G1387" s="100" t="s">
        <v>13388</v>
      </c>
      <c r="H1387" s="63"/>
      <c r="I1387" s="67"/>
      <c r="J1387" s="68"/>
      <c r="K1387" s="68"/>
      <c r="L1387" s="67" t="s">
        <v>17550</v>
      </c>
      <c r="M1387" s="71"/>
      <c r="N1387" s="72">
        <v>2381.24853515625</v>
      </c>
      <c r="O1387" s="72">
        <v>6210.83447265625</v>
      </c>
      <c r="P1387" s="73"/>
      <c r="Q1387" s="74"/>
      <c r="R1387" s="74"/>
      <c r="S1387" s="84"/>
      <c r="T1387" s="84"/>
      <c r="U1387" s="84"/>
      <c r="V1387" s="84"/>
      <c r="W1387" s="50"/>
      <c r="X1387" s="50"/>
      <c r="Y1387" s="50"/>
      <c r="Z1387" s="50"/>
      <c r="AA1387" s="49"/>
      <c r="AB1387" s="69">
        <v>1387</v>
      </c>
      <c r="AC138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87" s="70"/>
      <c r="AE1387" s="76">
        <v>275</v>
      </c>
      <c r="AF1387" s="76">
        <v>72</v>
      </c>
      <c r="AG1387" s="76">
        <v>24589</v>
      </c>
      <c r="AH1387" s="76">
        <v>2125</v>
      </c>
      <c r="AI1387" s="76"/>
      <c r="AJ1387" s="76" t="s">
        <v>9730</v>
      </c>
      <c r="AK1387" s="76" t="s">
        <v>11015</v>
      </c>
      <c r="AL1387" s="76"/>
      <c r="AM1387" s="76"/>
      <c r="AN1387" s="78">
        <v>41729.373206018521</v>
      </c>
      <c r="AO1387" s="76" t="s">
        <v>14075</v>
      </c>
      <c r="AP1387" s="82" t="s">
        <v>15460</v>
      </c>
      <c r="AQ1387" s="76" t="s">
        <v>66</v>
      </c>
      <c r="AR1387" s="2"/>
      <c r="AS1387" s="3"/>
      <c r="AT1387" s="3"/>
      <c r="AU1387" s="3"/>
      <c r="AV1387" s="3"/>
    </row>
    <row r="1388" spans="1:48" ht="41.45" customHeight="1" x14ac:dyDescent="0.25">
      <c r="A1388" s="62" t="s">
        <v>1170</v>
      </c>
      <c r="C1388" s="63"/>
      <c r="D1388" s="63"/>
      <c r="E1388" s="64"/>
      <c r="F1388" s="66"/>
      <c r="G1388" s="100" t="s">
        <v>13389</v>
      </c>
      <c r="H1388" s="63"/>
      <c r="I1388" s="67"/>
      <c r="J1388" s="68"/>
      <c r="K1388" s="68"/>
      <c r="L1388" s="67" t="s">
        <v>17551</v>
      </c>
      <c r="M1388" s="71"/>
      <c r="N1388" s="72">
        <v>8352.2841796875</v>
      </c>
      <c r="O1388" s="72">
        <v>7600.82763671875</v>
      </c>
      <c r="P1388" s="73"/>
      <c r="Q1388" s="74"/>
      <c r="R1388" s="74"/>
      <c r="S1388" s="84"/>
      <c r="T1388" s="84"/>
      <c r="U1388" s="84"/>
      <c r="V1388" s="84"/>
      <c r="W1388" s="50"/>
      <c r="X1388" s="50"/>
      <c r="Y1388" s="50"/>
      <c r="Z1388" s="50"/>
      <c r="AA1388" s="49"/>
      <c r="AB1388" s="69">
        <v>1388</v>
      </c>
      <c r="AC138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88" s="70"/>
      <c r="AE1388" s="76">
        <v>190</v>
      </c>
      <c r="AF1388" s="76">
        <v>17</v>
      </c>
      <c r="AG1388" s="76">
        <v>2138</v>
      </c>
      <c r="AH1388" s="76">
        <v>4242</v>
      </c>
      <c r="AI1388" s="76"/>
      <c r="AJ1388" s="76"/>
      <c r="AK1388" s="76"/>
      <c r="AL1388" s="76"/>
      <c r="AM1388" s="76"/>
      <c r="AN1388" s="78">
        <v>42740.755277777775</v>
      </c>
      <c r="AO1388" s="76" t="s">
        <v>14075</v>
      </c>
      <c r="AP1388" s="82" t="s">
        <v>15461</v>
      </c>
      <c r="AQ1388" s="76" t="s">
        <v>66</v>
      </c>
      <c r="AR1388" s="2"/>
      <c r="AS1388" s="3"/>
      <c r="AT1388" s="3"/>
      <c r="AU1388" s="3"/>
      <c r="AV1388" s="3"/>
    </row>
    <row r="1389" spans="1:48" ht="41.45" customHeight="1" x14ac:dyDescent="0.25">
      <c r="A1389" s="62" t="s">
        <v>1171</v>
      </c>
      <c r="C1389" s="63"/>
      <c r="D1389" s="63"/>
      <c r="E1389" s="64"/>
      <c r="F1389" s="66"/>
      <c r="G1389" s="100" t="s">
        <v>13390</v>
      </c>
      <c r="H1389" s="63"/>
      <c r="I1389" s="67"/>
      <c r="J1389" s="68"/>
      <c r="K1389" s="68"/>
      <c r="L1389" s="67" t="s">
        <v>17552</v>
      </c>
      <c r="M1389" s="71"/>
      <c r="N1389" s="72">
        <v>358.15133666992188</v>
      </c>
      <c r="O1389" s="72">
        <v>5752.75537109375</v>
      </c>
      <c r="P1389" s="73"/>
      <c r="Q1389" s="74"/>
      <c r="R1389" s="74"/>
      <c r="S1389" s="84"/>
      <c r="T1389" s="84"/>
      <c r="U1389" s="84"/>
      <c r="V1389" s="84"/>
      <c r="W1389" s="50"/>
      <c r="X1389" s="50"/>
      <c r="Y1389" s="50"/>
      <c r="Z1389" s="50"/>
      <c r="AA1389" s="49"/>
      <c r="AB1389" s="69">
        <v>1389</v>
      </c>
      <c r="AC138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89" s="70"/>
      <c r="AE1389" s="76">
        <v>1186</v>
      </c>
      <c r="AF1389" s="76">
        <v>882</v>
      </c>
      <c r="AG1389" s="76">
        <v>39215</v>
      </c>
      <c r="AH1389" s="76">
        <v>9380</v>
      </c>
      <c r="AI1389" s="76"/>
      <c r="AJ1389" s="76" t="s">
        <v>9731</v>
      </c>
      <c r="AK1389" s="76" t="s">
        <v>10661</v>
      </c>
      <c r="AL1389" s="82" t="s">
        <v>11778</v>
      </c>
      <c r="AM1389" s="76"/>
      <c r="AN1389" s="78">
        <v>43678.318124999998</v>
      </c>
      <c r="AO1389" s="76" t="s">
        <v>14075</v>
      </c>
      <c r="AP1389" s="82" t="s">
        <v>15462</v>
      </c>
      <c r="AQ1389" s="76" t="s">
        <v>66</v>
      </c>
      <c r="AR1389" s="2"/>
      <c r="AS1389" s="3"/>
      <c r="AT1389" s="3"/>
      <c r="AU1389" s="3"/>
      <c r="AV1389" s="3"/>
    </row>
    <row r="1390" spans="1:48" ht="41.45" customHeight="1" x14ac:dyDescent="0.25">
      <c r="A1390" s="62" t="s">
        <v>1172</v>
      </c>
      <c r="C1390" s="63"/>
      <c r="D1390" s="63"/>
      <c r="E1390" s="64"/>
      <c r="F1390" s="66"/>
      <c r="G1390" s="100" t="s">
        <v>13391</v>
      </c>
      <c r="H1390" s="63"/>
      <c r="I1390" s="67"/>
      <c r="J1390" s="68"/>
      <c r="K1390" s="68"/>
      <c r="L1390" s="67" t="s">
        <v>17553</v>
      </c>
      <c r="M1390" s="71"/>
      <c r="N1390" s="72">
        <v>4399.06103515625</v>
      </c>
      <c r="O1390" s="72">
        <v>4835.32958984375</v>
      </c>
      <c r="P1390" s="73"/>
      <c r="Q1390" s="74"/>
      <c r="R1390" s="74"/>
      <c r="S1390" s="84"/>
      <c r="T1390" s="84"/>
      <c r="U1390" s="84"/>
      <c r="V1390" s="84"/>
      <c r="W1390" s="50"/>
      <c r="X1390" s="50"/>
      <c r="Y1390" s="50"/>
      <c r="Z1390" s="50"/>
      <c r="AA1390" s="49"/>
      <c r="AB1390" s="69">
        <v>1390</v>
      </c>
      <c r="AC139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90" s="70"/>
      <c r="AE1390" s="76">
        <v>80</v>
      </c>
      <c r="AF1390" s="76">
        <v>11</v>
      </c>
      <c r="AG1390" s="76">
        <v>512</v>
      </c>
      <c r="AH1390" s="76">
        <v>500</v>
      </c>
      <c r="AI1390" s="76"/>
      <c r="AJ1390" s="76"/>
      <c r="AK1390" s="76"/>
      <c r="AL1390" s="76"/>
      <c r="AM1390" s="76"/>
      <c r="AN1390" s="78">
        <v>44526.60392361111</v>
      </c>
      <c r="AO1390" s="76" t="s">
        <v>14075</v>
      </c>
      <c r="AP1390" s="82" t="s">
        <v>15463</v>
      </c>
      <c r="AQ1390" s="76" t="s">
        <v>66</v>
      </c>
      <c r="AR1390" s="2"/>
      <c r="AS1390" s="3"/>
      <c r="AT1390" s="3"/>
      <c r="AU1390" s="3"/>
      <c r="AV1390" s="3"/>
    </row>
    <row r="1391" spans="1:48" ht="41.45" customHeight="1" x14ac:dyDescent="0.25">
      <c r="A1391" s="62" t="s">
        <v>1173</v>
      </c>
      <c r="C1391" s="63"/>
      <c r="D1391" s="63"/>
      <c r="E1391" s="64"/>
      <c r="F1391" s="66"/>
      <c r="G1391" s="100" t="s">
        <v>13392</v>
      </c>
      <c r="H1391" s="63"/>
      <c r="I1391" s="67"/>
      <c r="J1391" s="68"/>
      <c r="K1391" s="68"/>
      <c r="L1391" s="67" t="s">
        <v>17554</v>
      </c>
      <c r="M1391" s="71"/>
      <c r="N1391" s="72">
        <v>6236.8876953125</v>
      </c>
      <c r="O1391" s="72">
        <v>1976.4688720703125</v>
      </c>
      <c r="P1391" s="73"/>
      <c r="Q1391" s="74"/>
      <c r="R1391" s="74"/>
      <c r="S1391" s="84"/>
      <c r="T1391" s="84"/>
      <c r="U1391" s="84"/>
      <c r="V1391" s="84"/>
      <c r="W1391" s="50"/>
      <c r="X1391" s="50"/>
      <c r="Y1391" s="50"/>
      <c r="Z1391" s="50"/>
      <c r="AA1391" s="49"/>
      <c r="AB1391" s="69">
        <v>1391</v>
      </c>
      <c r="AC139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91" s="70"/>
      <c r="AE1391" s="76">
        <v>3506</v>
      </c>
      <c r="AF1391" s="76">
        <v>67</v>
      </c>
      <c r="AG1391" s="76">
        <v>14823</v>
      </c>
      <c r="AH1391" s="76">
        <v>2861</v>
      </c>
      <c r="AI1391" s="76"/>
      <c r="AJ1391" s="76" t="s">
        <v>9732</v>
      </c>
      <c r="AK1391" s="76"/>
      <c r="AL1391" s="76"/>
      <c r="AM1391" s="76"/>
      <c r="AN1391" s="78">
        <v>44368.235462962963</v>
      </c>
      <c r="AO1391" s="76" t="s">
        <v>14075</v>
      </c>
      <c r="AP1391" s="82" t="s">
        <v>15464</v>
      </c>
      <c r="AQ1391" s="76" t="s">
        <v>66</v>
      </c>
      <c r="AR1391" s="2"/>
      <c r="AS1391" s="3"/>
      <c r="AT1391" s="3"/>
      <c r="AU1391" s="3"/>
      <c r="AV1391" s="3"/>
    </row>
    <row r="1392" spans="1:48" ht="41.45" customHeight="1" x14ac:dyDescent="0.25">
      <c r="A1392" s="62" t="s">
        <v>1174</v>
      </c>
      <c r="C1392" s="63"/>
      <c r="D1392" s="63"/>
      <c r="E1392" s="64"/>
      <c r="F1392" s="66"/>
      <c r="G1392" s="100" t="s">
        <v>13393</v>
      </c>
      <c r="H1392" s="63"/>
      <c r="I1392" s="67"/>
      <c r="J1392" s="68"/>
      <c r="K1392" s="68"/>
      <c r="L1392" s="67" t="s">
        <v>17555</v>
      </c>
      <c r="M1392" s="71"/>
      <c r="N1392" s="72">
        <v>4555.54638671875</v>
      </c>
      <c r="O1392" s="72">
        <v>8770.541015625</v>
      </c>
      <c r="P1392" s="73"/>
      <c r="Q1392" s="74"/>
      <c r="R1392" s="74"/>
      <c r="S1392" s="84"/>
      <c r="T1392" s="84"/>
      <c r="U1392" s="84"/>
      <c r="V1392" s="84"/>
      <c r="W1392" s="50"/>
      <c r="X1392" s="50"/>
      <c r="Y1392" s="50"/>
      <c r="Z1392" s="50"/>
      <c r="AA1392" s="49"/>
      <c r="AB1392" s="69">
        <v>1392</v>
      </c>
      <c r="AC139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92" s="70"/>
      <c r="AE1392" s="76">
        <v>211</v>
      </c>
      <c r="AF1392" s="76">
        <v>117</v>
      </c>
      <c r="AG1392" s="76">
        <v>8887</v>
      </c>
      <c r="AH1392" s="76">
        <v>254</v>
      </c>
      <c r="AI1392" s="76"/>
      <c r="AJ1392" s="76" t="s">
        <v>9733</v>
      </c>
      <c r="AK1392" s="76" t="s">
        <v>11016</v>
      </c>
      <c r="AL1392" s="82" t="s">
        <v>11779</v>
      </c>
      <c r="AM1392" s="76"/>
      <c r="AN1392" s="78">
        <v>39619.317569444444</v>
      </c>
      <c r="AO1392" s="76" t="s">
        <v>14075</v>
      </c>
      <c r="AP1392" s="82" t="s">
        <v>15465</v>
      </c>
      <c r="AQ1392" s="76" t="s">
        <v>66</v>
      </c>
      <c r="AR1392" s="2"/>
      <c r="AS1392" s="3"/>
      <c r="AT1392" s="3"/>
      <c r="AU1392" s="3"/>
      <c r="AV1392" s="3"/>
    </row>
    <row r="1393" spans="1:48" ht="41.45" customHeight="1" x14ac:dyDescent="0.25">
      <c r="A1393" s="62" t="s">
        <v>1175</v>
      </c>
      <c r="C1393" s="63"/>
      <c r="D1393" s="63"/>
      <c r="E1393" s="64"/>
      <c r="F1393" s="66"/>
      <c r="G1393" s="100" t="s">
        <v>13394</v>
      </c>
      <c r="H1393" s="63"/>
      <c r="I1393" s="67"/>
      <c r="J1393" s="68"/>
      <c r="K1393" s="68"/>
      <c r="L1393" s="67" t="s">
        <v>17556</v>
      </c>
      <c r="M1393" s="71"/>
      <c r="N1393" s="72">
        <v>713.4720458984375</v>
      </c>
      <c r="O1393" s="72">
        <v>4454.04833984375</v>
      </c>
      <c r="P1393" s="73"/>
      <c r="Q1393" s="74"/>
      <c r="R1393" s="74"/>
      <c r="S1393" s="84"/>
      <c r="T1393" s="84"/>
      <c r="U1393" s="84"/>
      <c r="V1393" s="84"/>
      <c r="W1393" s="50"/>
      <c r="X1393" s="50"/>
      <c r="Y1393" s="50"/>
      <c r="Z1393" s="50"/>
      <c r="AA1393" s="49"/>
      <c r="AB1393" s="69">
        <v>1393</v>
      </c>
      <c r="AC139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93" s="70"/>
      <c r="AE1393" s="76">
        <v>83</v>
      </c>
      <c r="AF1393" s="76">
        <v>91</v>
      </c>
      <c r="AG1393" s="76">
        <v>12908</v>
      </c>
      <c r="AH1393" s="76">
        <v>0</v>
      </c>
      <c r="AI1393" s="76"/>
      <c r="AJ1393" s="76" t="s">
        <v>9734</v>
      </c>
      <c r="AK1393" s="76" t="s">
        <v>11016</v>
      </c>
      <c r="AL1393" s="82" t="s">
        <v>11780</v>
      </c>
      <c r="AM1393" s="76"/>
      <c r="AN1393" s="78">
        <v>41193.334074074075</v>
      </c>
      <c r="AO1393" s="76" t="s">
        <v>14075</v>
      </c>
      <c r="AP1393" s="82" t="s">
        <v>15466</v>
      </c>
      <c r="AQ1393" s="76" t="s">
        <v>66</v>
      </c>
      <c r="AR1393" s="2"/>
      <c r="AS1393" s="3"/>
      <c r="AT1393" s="3"/>
      <c r="AU1393" s="3"/>
      <c r="AV1393" s="3"/>
    </row>
    <row r="1394" spans="1:48" ht="41.45" customHeight="1" x14ac:dyDescent="0.25">
      <c r="A1394" s="62" t="s">
        <v>1176</v>
      </c>
      <c r="C1394" s="63"/>
      <c r="D1394" s="63"/>
      <c r="E1394" s="64"/>
      <c r="F1394" s="66"/>
      <c r="G1394" s="100" t="s">
        <v>13395</v>
      </c>
      <c r="H1394" s="63"/>
      <c r="I1394" s="67"/>
      <c r="J1394" s="68"/>
      <c r="K1394" s="68"/>
      <c r="L1394" s="67" t="s">
        <v>17557</v>
      </c>
      <c r="M1394" s="71"/>
      <c r="N1394" s="72">
        <v>2429.306640625</v>
      </c>
      <c r="O1394" s="72">
        <v>3055.299560546875</v>
      </c>
      <c r="P1394" s="73"/>
      <c r="Q1394" s="74"/>
      <c r="R1394" s="74"/>
      <c r="S1394" s="84"/>
      <c r="T1394" s="84"/>
      <c r="U1394" s="84"/>
      <c r="V1394" s="84"/>
      <c r="W1394" s="50"/>
      <c r="X1394" s="50"/>
      <c r="Y1394" s="50"/>
      <c r="Z1394" s="50"/>
      <c r="AA1394" s="49"/>
      <c r="AB1394" s="69">
        <v>1394</v>
      </c>
      <c r="AC139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94" s="70"/>
      <c r="AE1394" s="76">
        <v>4785</v>
      </c>
      <c r="AF1394" s="76">
        <v>269</v>
      </c>
      <c r="AG1394" s="76">
        <v>7052</v>
      </c>
      <c r="AH1394" s="76">
        <v>18069</v>
      </c>
      <c r="AI1394" s="76"/>
      <c r="AJ1394" s="76" t="s">
        <v>9735</v>
      </c>
      <c r="AK1394" s="76" t="s">
        <v>11017</v>
      </c>
      <c r="AL1394" s="82" t="s">
        <v>11781</v>
      </c>
      <c r="AM1394" s="76"/>
      <c r="AN1394" s="78">
        <v>42664.932881944442</v>
      </c>
      <c r="AO1394" s="76" t="s">
        <v>14075</v>
      </c>
      <c r="AP1394" s="82" t="s">
        <v>15467</v>
      </c>
      <c r="AQ1394" s="76" t="s">
        <v>66</v>
      </c>
      <c r="AR1394" s="2"/>
      <c r="AS1394" s="3"/>
      <c r="AT1394" s="3"/>
      <c r="AU1394" s="3"/>
      <c r="AV1394" s="3"/>
    </row>
    <row r="1395" spans="1:48" ht="41.45" customHeight="1" x14ac:dyDescent="0.25">
      <c r="A1395" s="62" t="s">
        <v>1177</v>
      </c>
      <c r="C1395" s="63"/>
      <c r="D1395" s="63"/>
      <c r="E1395" s="64"/>
      <c r="F1395" s="66"/>
      <c r="G1395" s="100" t="s">
        <v>13396</v>
      </c>
      <c r="H1395" s="63"/>
      <c r="I1395" s="67"/>
      <c r="J1395" s="68"/>
      <c r="K1395" s="68"/>
      <c r="L1395" s="67" t="s">
        <v>17558</v>
      </c>
      <c r="M1395" s="71"/>
      <c r="N1395" s="72">
        <v>7484.908203125</v>
      </c>
      <c r="O1395" s="72">
        <v>4695.2021484375</v>
      </c>
      <c r="P1395" s="73"/>
      <c r="Q1395" s="74"/>
      <c r="R1395" s="74"/>
      <c r="S1395" s="84"/>
      <c r="T1395" s="84"/>
      <c r="U1395" s="84"/>
      <c r="V1395" s="84"/>
      <c r="W1395" s="50"/>
      <c r="X1395" s="50"/>
      <c r="Y1395" s="50"/>
      <c r="Z1395" s="50"/>
      <c r="AA1395" s="49"/>
      <c r="AB1395" s="69">
        <v>1395</v>
      </c>
      <c r="AC139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95" s="70"/>
      <c r="AE1395" s="76">
        <v>2983</v>
      </c>
      <c r="AF1395" s="76">
        <v>84</v>
      </c>
      <c r="AG1395" s="76">
        <v>21844</v>
      </c>
      <c r="AH1395" s="76">
        <v>20478</v>
      </c>
      <c r="AI1395" s="76"/>
      <c r="AJ1395" s="76" t="s">
        <v>9736</v>
      </c>
      <c r="AK1395" s="76" t="s">
        <v>11018</v>
      </c>
      <c r="AL1395" s="82" t="s">
        <v>11782</v>
      </c>
      <c r="AM1395" s="76"/>
      <c r="AN1395" s="78">
        <v>44467.896261574075</v>
      </c>
      <c r="AO1395" s="76" t="s">
        <v>14075</v>
      </c>
      <c r="AP1395" s="82" t="s">
        <v>15468</v>
      </c>
      <c r="AQ1395" s="76" t="s">
        <v>66</v>
      </c>
      <c r="AR1395" s="2"/>
      <c r="AS1395" s="3"/>
      <c r="AT1395" s="3"/>
      <c r="AU1395" s="3"/>
      <c r="AV1395" s="3"/>
    </row>
    <row r="1396" spans="1:48" ht="41.45" customHeight="1" x14ac:dyDescent="0.25">
      <c r="A1396" s="62" t="s">
        <v>1178</v>
      </c>
      <c r="C1396" s="63"/>
      <c r="D1396" s="63"/>
      <c r="E1396" s="64"/>
      <c r="F1396" s="66"/>
      <c r="G1396" s="100" t="s">
        <v>13397</v>
      </c>
      <c r="H1396" s="63"/>
      <c r="I1396" s="67"/>
      <c r="J1396" s="68"/>
      <c r="K1396" s="68"/>
      <c r="L1396" s="67" t="s">
        <v>17559</v>
      </c>
      <c r="M1396" s="71"/>
      <c r="N1396" s="72">
        <v>7886.04248046875</v>
      </c>
      <c r="O1396" s="72">
        <v>1634.8759765625</v>
      </c>
      <c r="P1396" s="73"/>
      <c r="Q1396" s="74"/>
      <c r="R1396" s="74"/>
      <c r="S1396" s="84"/>
      <c r="T1396" s="84"/>
      <c r="U1396" s="84"/>
      <c r="V1396" s="84"/>
      <c r="W1396" s="50"/>
      <c r="X1396" s="50"/>
      <c r="Y1396" s="50"/>
      <c r="Z1396" s="50"/>
      <c r="AA1396" s="49"/>
      <c r="AB1396" s="69">
        <v>1396</v>
      </c>
      <c r="AC139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96" s="70"/>
      <c r="AE1396" s="76">
        <v>480</v>
      </c>
      <c r="AF1396" s="76">
        <v>88</v>
      </c>
      <c r="AG1396" s="76">
        <v>1443</v>
      </c>
      <c r="AH1396" s="76">
        <v>1303</v>
      </c>
      <c r="AI1396" s="76"/>
      <c r="AJ1396" s="76" t="s">
        <v>9737</v>
      </c>
      <c r="AK1396" s="76" t="s">
        <v>10863</v>
      </c>
      <c r="AL1396" s="76"/>
      <c r="AM1396" s="76"/>
      <c r="AN1396" s="78">
        <v>44132.693449074075</v>
      </c>
      <c r="AO1396" s="76" t="s">
        <v>14075</v>
      </c>
      <c r="AP1396" s="82" t="s">
        <v>15469</v>
      </c>
      <c r="AQ1396" s="76" t="s">
        <v>66</v>
      </c>
      <c r="AR1396" s="2"/>
      <c r="AS1396" s="3"/>
      <c r="AT1396" s="3"/>
      <c r="AU1396" s="3"/>
      <c r="AV1396" s="3"/>
    </row>
    <row r="1397" spans="1:48" ht="41.45" customHeight="1" x14ac:dyDescent="0.25">
      <c r="A1397" s="62" t="s">
        <v>1660</v>
      </c>
      <c r="C1397" s="63"/>
      <c r="D1397" s="63"/>
      <c r="E1397" s="64"/>
      <c r="F1397" s="66"/>
      <c r="G1397" s="100" t="s">
        <v>13398</v>
      </c>
      <c r="H1397" s="63"/>
      <c r="I1397" s="67"/>
      <c r="J1397" s="68"/>
      <c r="K1397" s="68"/>
      <c r="L1397" s="67" t="s">
        <v>17560</v>
      </c>
      <c r="M1397" s="71"/>
      <c r="N1397" s="72">
        <v>4711.83642578125</v>
      </c>
      <c r="O1397" s="72">
        <v>3715.697021484375</v>
      </c>
      <c r="P1397" s="73"/>
      <c r="Q1397" s="74"/>
      <c r="R1397" s="74"/>
      <c r="S1397" s="84"/>
      <c r="T1397" s="84"/>
      <c r="U1397" s="84"/>
      <c r="V1397" s="84"/>
      <c r="W1397" s="50"/>
      <c r="X1397" s="50"/>
      <c r="Y1397" s="50"/>
      <c r="Z1397" s="50"/>
      <c r="AA1397" s="49"/>
      <c r="AB1397" s="69">
        <v>1397</v>
      </c>
      <c r="AC139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97" s="70"/>
      <c r="AE1397" s="76">
        <v>68</v>
      </c>
      <c r="AF1397" s="76">
        <v>1008</v>
      </c>
      <c r="AG1397" s="76">
        <v>406</v>
      </c>
      <c r="AH1397" s="76">
        <v>219</v>
      </c>
      <c r="AI1397" s="76"/>
      <c r="AJ1397" s="76" t="s">
        <v>9738</v>
      </c>
      <c r="AK1397" s="76" t="s">
        <v>11019</v>
      </c>
      <c r="AL1397" s="82" t="s">
        <v>11783</v>
      </c>
      <c r="AM1397" s="76"/>
      <c r="AN1397" s="78">
        <v>41690.779976851853</v>
      </c>
      <c r="AO1397" s="76" t="s">
        <v>14075</v>
      </c>
      <c r="AP1397" s="82" t="s">
        <v>15470</v>
      </c>
      <c r="AQ1397" s="76" t="s">
        <v>66</v>
      </c>
      <c r="AR1397" s="2"/>
      <c r="AS1397" s="3"/>
      <c r="AT1397" s="3"/>
      <c r="AU1397" s="3"/>
      <c r="AV1397" s="3"/>
    </row>
    <row r="1398" spans="1:48" ht="41.45" customHeight="1" x14ac:dyDescent="0.25">
      <c r="A1398" s="62" t="s">
        <v>1179</v>
      </c>
      <c r="C1398" s="63"/>
      <c r="D1398" s="63"/>
      <c r="E1398" s="64"/>
      <c r="F1398" s="66"/>
      <c r="G1398" s="100" t="s">
        <v>13399</v>
      </c>
      <c r="H1398" s="63"/>
      <c r="I1398" s="67"/>
      <c r="J1398" s="68"/>
      <c r="K1398" s="68"/>
      <c r="L1398" s="67" t="s">
        <v>17561</v>
      </c>
      <c r="M1398" s="71"/>
      <c r="N1398" s="72">
        <v>3738.502685546875</v>
      </c>
      <c r="O1398" s="72">
        <v>7213.38134765625</v>
      </c>
      <c r="P1398" s="73"/>
      <c r="Q1398" s="74"/>
      <c r="R1398" s="74"/>
      <c r="S1398" s="84"/>
      <c r="T1398" s="84"/>
      <c r="U1398" s="84"/>
      <c r="V1398" s="84"/>
      <c r="W1398" s="50"/>
      <c r="X1398" s="50"/>
      <c r="Y1398" s="50"/>
      <c r="Z1398" s="50"/>
      <c r="AA1398" s="49"/>
      <c r="AB1398" s="69">
        <v>1398</v>
      </c>
      <c r="AC139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98" s="70"/>
      <c r="AE1398" s="76">
        <v>2176</v>
      </c>
      <c r="AF1398" s="76">
        <v>168</v>
      </c>
      <c r="AG1398" s="76">
        <v>13395</v>
      </c>
      <c r="AH1398" s="76">
        <v>4387</v>
      </c>
      <c r="AI1398" s="76"/>
      <c r="AJ1398" s="76" t="s">
        <v>9739</v>
      </c>
      <c r="AK1398" s="76"/>
      <c r="AL1398" s="76"/>
      <c r="AM1398" s="76"/>
      <c r="AN1398" s="78">
        <v>44484.683159722219</v>
      </c>
      <c r="AO1398" s="76" t="s">
        <v>14075</v>
      </c>
      <c r="AP1398" s="82" t="s">
        <v>15471</v>
      </c>
      <c r="AQ1398" s="76" t="s">
        <v>66</v>
      </c>
      <c r="AR1398" s="2"/>
      <c r="AS1398" s="3"/>
      <c r="AT1398" s="3"/>
      <c r="AU1398" s="3"/>
      <c r="AV1398" s="3"/>
    </row>
    <row r="1399" spans="1:48" ht="41.45" customHeight="1" x14ac:dyDescent="0.25">
      <c r="A1399" s="62" t="s">
        <v>1180</v>
      </c>
      <c r="C1399" s="63"/>
      <c r="D1399" s="63"/>
      <c r="E1399" s="64"/>
      <c r="F1399" s="66"/>
      <c r="G1399" s="100" t="s">
        <v>13400</v>
      </c>
      <c r="H1399" s="63"/>
      <c r="I1399" s="67"/>
      <c r="J1399" s="68"/>
      <c r="K1399" s="68"/>
      <c r="L1399" s="67" t="s">
        <v>17562</v>
      </c>
      <c r="M1399" s="71"/>
      <c r="N1399" s="72">
        <v>2651.303955078125</v>
      </c>
      <c r="O1399" s="72">
        <v>4889.00439453125</v>
      </c>
      <c r="P1399" s="73"/>
      <c r="Q1399" s="74"/>
      <c r="R1399" s="74"/>
      <c r="S1399" s="84"/>
      <c r="T1399" s="84"/>
      <c r="U1399" s="84"/>
      <c r="V1399" s="84"/>
      <c r="W1399" s="50"/>
      <c r="X1399" s="50"/>
      <c r="Y1399" s="50"/>
      <c r="Z1399" s="50"/>
      <c r="AA1399" s="49"/>
      <c r="AB1399" s="69">
        <v>1399</v>
      </c>
      <c r="AC139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399" s="70"/>
      <c r="AE1399" s="76">
        <v>1516</v>
      </c>
      <c r="AF1399" s="76">
        <v>84</v>
      </c>
      <c r="AG1399" s="76">
        <v>10112</v>
      </c>
      <c r="AH1399" s="76">
        <v>3468</v>
      </c>
      <c r="AI1399" s="76"/>
      <c r="AJ1399" s="76" t="s">
        <v>9740</v>
      </c>
      <c r="AK1399" s="76"/>
      <c r="AL1399" s="76"/>
      <c r="AM1399" s="76"/>
      <c r="AN1399" s="78">
        <v>44211.171134259261</v>
      </c>
      <c r="AO1399" s="76" t="s">
        <v>14075</v>
      </c>
      <c r="AP1399" s="82" t="s">
        <v>15472</v>
      </c>
      <c r="AQ1399" s="76" t="s">
        <v>66</v>
      </c>
      <c r="AR1399" s="2"/>
      <c r="AS1399" s="3"/>
      <c r="AT1399" s="3"/>
      <c r="AU1399" s="3"/>
      <c r="AV1399" s="3"/>
    </row>
    <row r="1400" spans="1:48" ht="41.45" customHeight="1" x14ac:dyDescent="0.25">
      <c r="A1400" s="62" t="s">
        <v>1181</v>
      </c>
      <c r="C1400" s="63"/>
      <c r="D1400" s="63"/>
      <c r="E1400" s="64"/>
      <c r="F1400" s="66"/>
      <c r="G1400" s="100" t="s">
        <v>13401</v>
      </c>
      <c r="H1400" s="63"/>
      <c r="I1400" s="67"/>
      <c r="J1400" s="68"/>
      <c r="K1400" s="68"/>
      <c r="L1400" s="67" t="s">
        <v>17563</v>
      </c>
      <c r="M1400" s="71"/>
      <c r="N1400" s="72">
        <v>8195.79296875</v>
      </c>
      <c r="O1400" s="72">
        <v>1835.3509521484375</v>
      </c>
      <c r="P1400" s="73"/>
      <c r="Q1400" s="74"/>
      <c r="R1400" s="74"/>
      <c r="S1400" s="84"/>
      <c r="T1400" s="84"/>
      <c r="U1400" s="84"/>
      <c r="V1400" s="84"/>
      <c r="W1400" s="50"/>
      <c r="X1400" s="50"/>
      <c r="Y1400" s="50"/>
      <c r="Z1400" s="50"/>
      <c r="AA1400" s="49"/>
      <c r="AB1400" s="69">
        <v>1400</v>
      </c>
      <c r="AC140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00" s="70"/>
      <c r="AE1400" s="76">
        <v>675</v>
      </c>
      <c r="AF1400" s="76">
        <v>24</v>
      </c>
      <c r="AG1400" s="76">
        <v>4426</v>
      </c>
      <c r="AH1400" s="76">
        <v>3441</v>
      </c>
      <c r="AI1400" s="76"/>
      <c r="AJ1400" s="76" t="s">
        <v>9741</v>
      </c>
      <c r="AK1400" s="76"/>
      <c r="AL1400" s="76"/>
      <c r="AM1400" s="76"/>
      <c r="AN1400" s="78">
        <v>44131.408159722225</v>
      </c>
      <c r="AO1400" s="76" t="s">
        <v>14075</v>
      </c>
      <c r="AP1400" s="82" t="s">
        <v>15473</v>
      </c>
      <c r="AQ1400" s="76" t="s">
        <v>66</v>
      </c>
      <c r="AR1400" s="2"/>
      <c r="AS1400" s="3"/>
      <c r="AT1400" s="3"/>
      <c r="AU1400" s="3"/>
      <c r="AV1400" s="3"/>
    </row>
    <row r="1401" spans="1:48" ht="41.45" customHeight="1" x14ac:dyDescent="0.25">
      <c r="A1401" s="62" t="s">
        <v>1182</v>
      </c>
      <c r="C1401" s="63"/>
      <c r="D1401" s="63"/>
      <c r="E1401" s="64"/>
      <c r="F1401" s="66"/>
      <c r="G1401" s="100" t="s">
        <v>13402</v>
      </c>
      <c r="H1401" s="63"/>
      <c r="I1401" s="67"/>
      <c r="J1401" s="68"/>
      <c r="K1401" s="68"/>
      <c r="L1401" s="67" t="s">
        <v>17564</v>
      </c>
      <c r="M1401" s="71"/>
      <c r="N1401" s="72">
        <v>7084.8740234375</v>
      </c>
      <c r="O1401" s="72">
        <v>733.525390625</v>
      </c>
      <c r="P1401" s="73"/>
      <c r="Q1401" s="74"/>
      <c r="R1401" s="74"/>
      <c r="S1401" s="84"/>
      <c r="T1401" s="84"/>
      <c r="U1401" s="84"/>
      <c r="V1401" s="84"/>
      <c r="W1401" s="50"/>
      <c r="X1401" s="50"/>
      <c r="Y1401" s="50"/>
      <c r="Z1401" s="50"/>
      <c r="AA1401" s="49"/>
      <c r="AB1401" s="69">
        <v>1401</v>
      </c>
      <c r="AC140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01" s="70"/>
      <c r="AE1401" s="76">
        <v>411</v>
      </c>
      <c r="AF1401" s="76">
        <v>18</v>
      </c>
      <c r="AG1401" s="76">
        <v>1785</v>
      </c>
      <c r="AH1401" s="76">
        <v>1820</v>
      </c>
      <c r="AI1401" s="76"/>
      <c r="AJ1401" s="76"/>
      <c r="AK1401" s="76"/>
      <c r="AL1401" s="76"/>
      <c r="AM1401" s="76"/>
      <c r="AN1401" s="78">
        <v>44416.419664351852</v>
      </c>
      <c r="AO1401" s="76" t="s">
        <v>14075</v>
      </c>
      <c r="AP1401" s="82" t="s">
        <v>15474</v>
      </c>
      <c r="AQ1401" s="76" t="s">
        <v>66</v>
      </c>
      <c r="AR1401" s="2"/>
      <c r="AS1401" s="3"/>
      <c r="AT1401" s="3"/>
      <c r="AU1401" s="3"/>
      <c r="AV1401" s="3"/>
    </row>
    <row r="1402" spans="1:48" ht="41.45" customHeight="1" x14ac:dyDescent="0.25">
      <c r="A1402" s="62" t="s">
        <v>1183</v>
      </c>
      <c r="C1402" s="63"/>
      <c r="D1402" s="63"/>
      <c r="E1402" s="64"/>
      <c r="F1402" s="66"/>
      <c r="G1402" s="100" t="s">
        <v>13403</v>
      </c>
      <c r="H1402" s="63"/>
      <c r="I1402" s="67"/>
      <c r="J1402" s="68"/>
      <c r="K1402" s="68"/>
      <c r="L1402" s="67" t="s">
        <v>17565</v>
      </c>
      <c r="M1402" s="71"/>
      <c r="N1402" s="72">
        <v>4539.70458984375</v>
      </c>
      <c r="O1402" s="72">
        <v>7292.2744140625</v>
      </c>
      <c r="P1402" s="73"/>
      <c r="Q1402" s="74"/>
      <c r="R1402" s="74"/>
      <c r="S1402" s="84"/>
      <c r="T1402" s="84"/>
      <c r="U1402" s="84"/>
      <c r="V1402" s="84"/>
      <c r="W1402" s="50"/>
      <c r="X1402" s="50"/>
      <c r="Y1402" s="50"/>
      <c r="Z1402" s="50"/>
      <c r="AA1402" s="49"/>
      <c r="AB1402" s="69">
        <v>1402</v>
      </c>
      <c r="AC140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02" s="70"/>
      <c r="AE1402" s="76">
        <v>1709</v>
      </c>
      <c r="AF1402" s="76">
        <v>211</v>
      </c>
      <c r="AG1402" s="76">
        <v>10120</v>
      </c>
      <c r="AH1402" s="76">
        <v>11366</v>
      </c>
      <c r="AI1402" s="76"/>
      <c r="AJ1402" s="76"/>
      <c r="AK1402" s="76" t="s">
        <v>10661</v>
      </c>
      <c r="AL1402" s="76"/>
      <c r="AM1402" s="76"/>
      <c r="AN1402" s="78">
        <v>40180.536759259259</v>
      </c>
      <c r="AO1402" s="76" t="s">
        <v>14075</v>
      </c>
      <c r="AP1402" s="82" t="s">
        <v>15475</v>
      </c>
      <c r="AQ1402" s="76" t="s">
        <v>66</v>
      </c>
      <c r="AR1402" s="2"/>
      <c r="AS1402" s="3"/>
      <c r="AT1402" s="3"/>
      <c r="AU1402" s="3"/>
      <c r="AV1402" s="3"/>
    </row>
    <row r="1403" spans="1:48" ht="41.45" customHeight="1" x14ac:dyDescent="0.25">
      <c r="A1403" s="62" t="s">
        <v>1184</v>
      </c>
      <c r="C1403" s="63"/>
      <c r="D1403" s="63"/>
      <c r="E1403" s="64"/>
      <c r="F1403" s="66"/>
      <c r="G1403" s="100" t="s">
        <v>13404</v>
      </c>
      <c r="H1403" s="63"/>
      <c r="I1403" s="67"/>
      <c r="J1403" s="68"/>
      <c r="K1403" s="68"/>
      <c r="L1403" s="67" t="s">
        <v>17566</v>
      </c>
      <c r="M1403" s="71"/>
      <c r="N1403" s="72">
        <v>3416.734619140625</v>
      </c>
      <c r="O1403" s="72">
        <v>638.53369140625</v>
      </c>
      <c r="P1403" s="73"/>
      <c r="Q1403" s="74"/>
      <c r="R1403" s="74"/>
      <c r="S1403" s="84"/>
      <c r="T1403" s="84"/>
      <c r="U1403" s="84"/>
      <c r="V1403" s="84"/>
      <c r="W1403" s="50"/>
      <c r="X1403" s="50"/>
      <c r="Y1403" s="50"/>
      <c r="Z1403" s="50"/>
      <c r="AA1403" s="49"/>
      <c r="AB1403" s="69">
        <v>1403</v>
      </c>
      <c r="AC140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03" s="70"/>
      <c r="AE1403" s="76">
        <v>1338</v>
      </c>
      <c r="AF1403" s="76">
        <v>26</v>
      </c>
      <c r="AG1403" s="76">
        <v>5772</v>
      </c>
      <c r="AH1403" s="76">
        <v>1714</v>
      </c>
      <c r="AI1403" s="76"/>
      <c r="AJ1403" s="76" t="s">
        <v>9742</v>
      </c>
      <c r="AK1403" s="76" t="s">
        <v>11020</v>
      </c>
      <c r="AL1403" s="76"/>
      <c r="AM1403" s="76"/>
      <c r="AN1403" s="78">
        <v>42399.253252314818</v>
      </c>
      <c r="AO1403" s="76" t="s">
        <v>14075</v>
      </c>
      <c r="AP1403" s="82" t="s">
        <v>15476</v>
      </c>
      <c r="AQ1403" s="76" t="s">
        <v>66</v>
      </c>
      <c r="AR1403" s="2"/>
      <c r="AS1403" s="3"/>
      <c r="AT1403" s="3"/>
      <c r="AU1403" s="3"/>
      <c r="AV1403" s="3"/>
    </row>
    <row r="1404" spans="1:48" ht="41.45" customHeight="1" x14ac:dyDescent="0.25">
      <c r="A1404" s="62" t="s">
        <v>1185</v>
      </c>
      <c r="C1404" s="63"/>
      <c r="D1404" s="63"/>
      <c r="E1404" s="64"/>
      <c r="F1404" s="66"/>
      <c r="G1404" s="100" t="s">
        <v>13405</v>
      </c>
      <c r="H1404" s="63"/>
      <c r="I1404" s="67"/>
      <c r="J1404" s="68"/>
      <c r="K1404" s="68"/>
      <c r="L1404" s="67" t="s">
        <v>17567</v>
      </c>
      <c r="M1404" s="71"/>
      <c r="N1404" s="72">
        <v>1842.1622314453125</v>
      </c>
      <c r="O1404" s="72">
        <v>1665.997802734375</v>
      </c>
      <c r="P1404" s="73"/>
      <c r="Q1404" s="74"/>
      <c r="R1404" s="74"/>
      <c r="S1404" s="84"/>
      <c r="T1404" s="84"/>
      <c r="U1404" s="84"/>
      <c r="V1404" s="84"/>
      <c r="W1404" s="50"/>
      <c r="X1404" s="50"/>
      <c r="Y1404" s="50"/>
      <c r="Z1404" s="50"/>
      <c r="AA1404" s="49"/>
      <c r="AB1404" s="69">
        <v>1404</v>
      </c>
      <c r="AC140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04" s="70"/>
      <c r="AE1404" s="76">
        <v>2182</v>
      </c>
      <c r="AF1404" s="76">
        <v>238</v>
      </c>
      <c r="AG1404" s="76">
        <v>10758</v>
      </c>
      <c r="AH1404" s="76">
        <v>7827</v>
      </c>
      <c r="AI1404" s="76"/>
      <c r="AJ1404" s="76" t="s">
        <v>9743</v>
      </c>
      <c r="AK1404" s="76"/>
      <c r="AL1404" s="76"/>
      <c r="AM1404" s="76"/>
      <c r="AN1404" s="78">
        <v>43874.549768518518</v>
      </c>
      <c r="AO1404" s="76" t="s">
        <v>14075</v>
      </c>
      <c r="AP1404" s="82" t="s">
        <v>15477</v>
      </c>
      <c r="AQ1404" s="76" t="s">
        <v>66</v>
      </c>
      <c r="AR1404" s="2"/>
      <c r="AS1404" s="3"/>
      <c r="AT1404" s="3"/>
      <c r="AU1404" s="3"/>
      <c r="AV1404" s="3"/>
    </row>
    <row r="1405" spans="1:48" ht="41.45" customHeight="1" x14ac:dyDescent="0.25">
      <c r="A1405" s="62" t="s">
        <v>1186</v>
      </c>
      <c r="C1405" s="63"/>
      <c r="D1405" s="63"/>
      <c r="E1405" s="64"/>
      <c r="F1405" s="66"/>
      <c r="G1405" s="100" t="s">
        <v>13406</v>
      </c>
      <c r="H1405" s="63"/>
      <c r="I1405" s="67"/>
      <c r="J1405" s="68"/>
      <c r="K1405" s="68"/>
      <c r="L1405" s="67" t="s">
        <v>17568</v>
      </c>
      <c r="M1405" s="71"/>
      <c r="N1405" s="72">
        <v>1981.7001953125</v>
      </c>
      <c r="O1405" s="72">
        <v>1152.52734375</v>
      </c>
      <c r="P1405" s="73"/>
      <c r="Q1405" s="74"/>
      <c r="R1405" s="74"/>
      <c r="S1405" s="84"/>
      <c r="T1405" s="84"/>
      <c r="U1405" s="84"/>
      <c r="V1405" s="84"/>
      <c r="W1405" s="50"/>
      <c r="X1405" s="50"/>
      <c r="Y1405" s="50"/>
      <c r="Z1405" s="50"/>
      <c r="AA1405" s="49"/>
      <c r="AB1405" s="69">
        <v>1405</v>
      </c>
      <c r="AC140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05" s="70"/>
      <c r="AE1405" s="76">
        <v>382</v>
      </c>
      <c r="AF1405" s="76">
        <v>181</v>
      </c>
      <c r="AG1405" s="76">
        <v>3566</v>
      </c>
      <c r="AH1405" s="76">
        <v>1298</v>
      </c>
      <c r="AI1405" s="76"/>
      <c r="AJ1405" s="76" t="s">
        <v>9744</v>
      </c>
      <c r="AK1405" s="76"/>
      <c r="AL1405" s="76"/>
      <c r="AM1405" s="76"/>
      <c r="AN1405" s="78">
        <v>43664.649259259262</v>
      </c>
      <c r="AO1405" s="76" t="s">
        <v>14075</v>
      </c>
      <c r="AP1405" s="82" t="s">
        <v>15478</v>
      </c>
      <c r="AQ1405" s="76" t="s">
        <v>66</v>
      </c>
      <c r="AR1405" s="2"/>
      <c r="AS1405" s="3"/>
      <c r="AT1405" s="3"/>
      <c r="AU1405" s="3"/>
      <c r="AV1405" s="3"/>
    </row>
    <row r="1406" spans="1:48" ht="41.45" customHeight="1" x14ac:dyDescent="0.25">
      <c r="A1406" s="62" t="s">
        <v>1187</v>
      </c>
      <c r="C1406" s="63"/>
      <c r="D1406" s="63"/>
      <c r="E1406" s="64"/>
      <c r="F1406" s="66"/>
      <c r="G1406" s="100" t="s">
        <v>13407</v>
      </c>
      <c r="H1406" s="63"/>
      <c r="I1406" s="67"/>
      <c r="J1406" s="68"/>
      <c r="K1406" s="68"/>
      <c r="L1406" s="67" t="s">
        <v>17569</v>
      </c>
      <c r="M1406" s="71"/>
      <c r="N1406" s="72">
        <v>965.9453125</v>
      </c>
      <c r="O1406" s="72">
        <v>4554.8505859375</v>
      </c>
      <c r="P1406" s="73"/>
      <c r="Q1406" s="74"/>
      <c r="R1406" s="74"/>
      <c r="S1406" s="84"/>
      <c r="T1406" s="84"/>
      <c r="U1406" s="84"/>
      <c r="V1406" s="84"/>
      <c r="W1406" s="50"/>
      <c r="X1406" s="50"/>
      <c r="Y1406" s="50"/>
      <c r="Z1406" s="50"/>
      <c r="AA1406" s="49"/>
      <c r="AB1406" s="69">
        <v>1406</v>
      </c>
      <c r="AC140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06" s="70"/>
      <c r="AE1406" s="76">
        <v>166</v>
      </c>
      <c r="AF1406" s="76">
        <v>9</v>
      </c>
      <c r="AG1406" s="76">
        <v>920</v>
      </c>
      <c r="AH1406" s="76">
        <v>1556</v>
      </c>
      <c r="AI1406" s="76"/>
      <c r="AJ1406" s="76" t="s">
        <v>9745</v>
      </c>
      <c r="AK1406" s="76"/>
      <c r="AL1406" s="76"/>
      <c r="AM1406" s="76"/>
      <c r="AN1406" s="78">
        <v>44523.532349537039</v>
      </c>
      <c r="AO1406" s="76" t="s">
        <v>14075</v>
      </c>
      <c r="AP1406" s="82" t="s">
        <v>15479</v>
      </c>
      <c r="AQ1406" s="76" t="s">
        <v>66</v>
      </c>
      <c r="AR1406" s="2"/>
      <c r="AS1406" s="3"/>
      <c r="AT1406" s="3"/>
      <c r="AU1406" s="3"/>
      <c r="AV1406" s="3"/>
    </row>
    <row r="1407" spans="1:48" ht="41.45" customHeight="1" x14ac:dyDescent="0.25">
      <c r="A1407" s="62" t="s">
        <v>1188</v>
      </c>
      <c r="C1407" s="63"/>
      <c r="D1407" s="63"/>
      <c r="E1407" s="64"/>
      <c r="F1407" s="66"/>
      <c r="G1407" s="100" t="s">
        <v>13408</v>
      </c>
      <c r="H1407" s="63"/>
      <c r="I1407" s="67"/>
      <c r="J1407" s="68"/>
      <c r="K1407" s="68"/>
      <c r="L1407" s="67" t="s">
        <v>17570</v>
      </c>
      <c r="M1407" s="71"/>
      <c r="N1407" s="72">
        <v>1030.5543212890625</v>
      </c>
      <c r="O1407" s="72">
        <v>3619.92724609375</v>
      </c>
      <c r="P1407" s="73"/>
      <c r="Q1407" s="74"/>
      <c r="R1407" s="74"/>
      <c r="S1407" s="84"/>
      <c r="T1407" s="84"/>
      <c r="U1407" s="84"/>
      <c r="V1407" s="84"/>
      <c r="W1407" s="50"/>
      <c r="X1407" s="50"/>
      <c r="Y1407" s="50"/>
      <c r="Z1407" s="50"/>
      <c r="AA1407" s="49"/>
      <c r="AB1407" s="69">
        <v>1407</v>
      </c>
      <c r="AC140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07" s="70"/>
      <c r="AE1407" s="76">
        <v>1552</v>
      </c>
      <c r="AF1407" s="76">
        <v>273</v>
      </c>
      <c r="AG1407" s="76">
        <v>7932</v>
      </c>
      <c r="AH1407" s="76">
        <v>3748</v>
      </c>
      <c r="AI1407" s="76"/>
      <c r="AJ1407" s="76" t="s">
        <v>9746</v>
      </c>
      <c r="AK1407" s="76" t="s">
        <v>11021</v>
      </c>
      <c r="AL1407" s="82" t="s">
        <v>11784</v>
      </c>
      <c r="AM1407" s="76"/>
      <c r="AN1407" s="78">
        <v>40514.949444444443</v>
      </c>
      <c r="AO1407" s="76" t="s">
        <v>14075</v>
      </c>
      <c r="AP1407" s="82" t="s">
        <v>15480</v>
      </c>
      <c r="AQ1407" s="76" t="s">
        <v>66</v>
      </c>
      <c r="AR1407" s="2"/>
      <c r="AS1407" s="3"/>
      <c r="AT1407" s="3"/>
      <c r="AU1407" s="3"/>
      <c r="AV1407" s="3"/>
    </row>
    <row r="1408" spans="1:48" ht="41.45" customHeight="1" x14ac:dyDescent="0.25">
      <c r="A1408" s="62" t="s">
        <v>1189</v>
      </c>
      <c r="C1408" s="63"/>
      <c r="D1408" s="63"/>
      <c r="E1408" s="64"/>
      <c r="F1408" s="66"/>
      <c r="G1408" s="100" t="s">
        <v>13409</v>
      </c>
      <c r="H1408" s="63"/>
      <c r="I1408" s="67"/>
      <c r="J1408" s="68"/>
      <c r="K1408" s="68"/>
      <c r="L1408" s="67" t="s">
        <v>17571</v>
      </c>
      <c r="M1408" s="71"/>
      <c r="N1408" s="72">
        <v>5291.96875</v>
      </c>
      <c r="O1408" s="72">
        <v>5249.79736328125</v>
      </c>
      <c r="P1408" s="73"/>
      <c r="Q1408" s="74"/>
      <c r="R1408" s="74"/>
      <c r="S1408" s="84"/>
      <c r="T1408" s="84"/>
      <c r="U1408" s="84"/>
      <c r="V1408" s="84"/>
      <c r="W1408" s="50"/>
      <c r="X1408" s="50"/>
      <c r="Y1408" s="50"/>
      <c r="Z1408" s="50"/>
      <c r="AA1408" s="49"/>
      <c r="AB1408" s="69">
        <v>1408</v>
      </c>
      <c r="AC140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08" s="70"/>
      <c r="AE1408" s="76">
        <v>1550</v>
      </c>
      <c r="AF1408" s="76">
        <v>50</v>
      </c>
      <c r="AG1408" s="76">
        <v>9835</v>
      </c>
      <c r="AH1408" s="76">
        <v>2510</v>
      </c>
      <c r="AI1408" s="76"/>
      <c r="AJ1408" s="76" t="s">
        <v>9747</v>
      </c>
      <c r="AK1408" s="76" t="s">
        <v>10828</v>
      </c>
      <c r="AL1408" s="76"/>
      <c r="AM1408" s="76"/>
      <c r="AN1408" s="78">
        <v>44504.451909722222</v>
      </c>
      <c r="AO1408" s="76" t="s">
        <v>14075</v>
      </c>
      <c r="AP1408" s="82" t="s">
        <v>15481</v>
      </c>
      <c r="AQ1408" s="76" t="s">
        <v>66</v>
      </c>
      <c r="AR1408" s="2"/>
      <c r="AS1408" s="3"/>
      <c r="AT1408" s="3"/>
      <c r="AU1408" s="3"/>
      <c r="AV1408" s="3"/>
    </row>
    <row r="1409" spans="1:48" ht="41.45" customHeight="1" x14ac:dyDescent="0.25">
      <c r="A1409" s="62" t="s">
        <v>1190</v>
      </c>
      <c r="C1409" s="63"/>
      <c r="D1409" s="63"/>
      <c r="E1409" s="64"/>
      <c r="F1409" s="66"/>
      <c r="G1409" s="100" t="s">
        <v>13410</v>
      </c>
      <c r="H1409" s="63"/>
      <c r="I1409" s="67"/>
      <c r="J1409" s="68"/>
      <c r="K1409" s="68"/>
      <c r="L1409" s="67" t="s">
        <v>17572</v>
      </c>
      <c r="M1409" s="71"/>
      <c r="N1409" s="72">
        <v>6893.54638671875</v>
      </c>
      <c r="O1409" s="72">
        <v>6587.41455078125</v>
      </c>
      <c r="P1409" s="73"/>
      <c r="Q1409" s="74"/>
      <c r="R1409" s="74"/>
      <c r="S1409" s="84"/>
      <c r="T1409" s="84"/>
      <c r="U1409" s="84"/>
      <c r="V1409" s="84"/>
      <c r="W1409" s="50"/>
      <c r="X1409" s="50"/>
      <c r="Y1409" s="50"/>
      <c r="Z1409" s="50"/>
      <c r="AA1409" s="49"/>
      <c r="AB1409" s="69">
        <v>1409</v>
      </c>
      <c r="AC140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09" s="70"/>
      <c r="AE1409" s="76">
        <v>897</v>
      </c>
      <c r="AF1409" s="76">
        <v>34</v>
      </c>
      <c r="AG1409" s="76">
        <v>3715</v>
      </c>
      <c r="AH1409" s="76">
        <v>3956</v>
      </c>
      <c r="AI1409" s="76"/>
      <c r="AJ1409" s="76" t="s">
        <v>9748</v>
      </c>
      <c r="AK1409" s="76"/>
      <c r="AL1409" s="76"/>
      <c r="AM1409" s="76"/>
      <c r="AN1409" s="78">
        <v>44296.200092592589</v>
      </c>
      <c r="AO1409" s="76" t="s">
        <v>14075</v>
      </c>
      <c r="AP1409" s="82" t="s">
        <v>15482</v>
      </c>
      <c r="AQ1409" s="76" t="s">
        <v>66</v>
      </c>
      <c r="AR1409" s="2"/>
      <c r="AS1409" s="3"/>
      <c r="AT1409" s="3"/>
      <c r="AU1409" s="3"/>
      <c r="AV1409" s="3"/>
    </row>
    <row r="1410" spans="1:48" ht="41.45" customHeight="1" x14ac:dyDescent="0.25">
      <c r="A1410" s="62" t="s">
        <v>1191</v>
      </c>
      <c r="C1410" s="63"/>
      <c r="D1410" s="63"/>
      <c r="E1410" s="64"/>
      <c r="F1410" s="66"/>
      <c r="G1410" s="100" t="s">
        <v>13411</v>
      </c>
      <c r="H1410" s="63"/>
      <c r="I1410" s="67"/>
      <c r="J1410" s="68"/>
      <c r="K1410" s="68"/>
      <c r="L1410" s="67" t="s">
        <v>17573</v>
      </c>
      <c r="M1410" s="71"/>
      <c r="N1410" s="72">
        <v>5014.40771484375</v>
      </c>
      <c r="O1410" s="72">
        <v>956.92852783203125</v>
      </c>
      <c r="P1410" s="73"/>
      <c r="Q1410" s="74"/>
      <c r="R1410" s="74"/>
      <c r="S1410" s="84"/>
      <c r="T1410" s="84"/>
      <c r="U1410" s="84"/>
      <c r="V1410" s="84"/>
      <c r="W1410" s="50"/>
      <c r="X1410" s="50"/>
      <c r="Y1410" s="50"/>
      <c r="Z1410" s="50"/>
      <c r="AA1410" s="49"/>
      <c r="AB1410" s="69">
        <v>1410</v>
      </c>
      <c r="AC141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10" s="70"/>
      <c r="AE1410" s="76">
        <v>331</v>
      </c>
      <c r="AF1410" s="76">
        <v>21</v>
      </c>
      <c r="AG1410" s="76">
        <v>1606</v>
      </c>
      <c r="AH1410" s="76">
        <v>1601</v>
      </c>
      <c r="AI1410" s="76"/>
      <c r="AJ1410" s="76" t="s">
        <v>9749</v>
      </c>
      <c r="AK1410" s="76" t="s">
        <v>11022</v>
      </c>
      <c r="AL1410" s="76"/>
      <c r="AM1410" s="76"/>
      <c r="AN1410" s="78">
        <v>43438.09070601852</v>
      </c>
      <c r="AO1410" s="76" t="s">
        <v>14075</v>
      </c>
      <c r="AP1410" s="82" t="s">
        <v>15483</v>
      </c>
      <c r="AQ1410" s="76" t="s">
        <v>66</v>
      </c>
      <c r="AR1410" s="2"/>
      <c r="AS1410" s="3"/>
      <c r="AT1410" s="3"/>
      <c r="AU1410" s="3"/>
      <c r="AV1410" s="3"/>
    </row>
    <row r="1411" spans="1:48" ht="41.45" customHeight="1" x14ac:dyDescent="0.25">
      <c r="A1411" s="62" t="s">
        <v>1192</v>
      </c>
      <c r="C1411" s="63"/>
      <c r="D1411" s="63"/>
      <c r="E1411" s="64"/>
      <c r="F1411" s="66"/>
      <c r="G1411" s="100" t="s">
        <v>13412</v>
      </c>
      <c r="H1411" s="63"/>
      <c r="I1411" s="67"/>
      <c r="J1411" s="68"/>
      <c r="K1411" s="68"/>
      <c r="L1411" s="67" t="s">
        <v>17574</v>
      </c>
      <c r="M1411" s="71"/>
      <c r="N1411" s="72">
        <v>3142.478759765625</v>
      </c>
      <c r="O1411" s="72">
        <v>7031.115234375</v>
      </c>
      <c r="P1411" s="73"/>
      <c r="Q1411" s="74"/>
      <c r="R1411" s="74"/>
      <c r="S1411" s="84"/>
      <c r="T1411" s="84"/>
      <c r="U1411" s="84"/>
      <c r="V1411" s="84"/>
      <c r="W1411" s="50"/>
      <c r="X1411" s="50"/>
      <c r="Y1411" s="50"/>
      <c r="Z1411" s="50"/>
      <c r="AA1411" s="49"/>
      <c r="AB1411" s="69">
        <v>1411</v>
      </c>
      <c r="AC141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11" s="70"/>
      <c r="AE1411" s="76">
        <v>1063</v>
      </c>
      <c r="AF1411" s="76">
        <v>413</v>
      </c>
      <c r="AG1411" s="76">
        <v>3003</v>
      </c>
      <c r="AH1411" s="76">
        <v>1323</v>
      </c>
      <c r="AI1411" s="76"/>
      <c r="AJ1411" s="76" t="s">
        <v>9750</v>
      </c>
      <c r="AK1411" s="76" t="s">
        <v>11023</v>
      </c>
      <c r="AL1411" s="82" t="s">
        <v>11785</v>
      </c>
      <c r="AM1411" s="76"/>
      <c r="AN1411" s="78">
        <v>44411.297939814816</v>
      </c>
      <c r="AO1411" s="76" t="s">
        <v>14075</v>
      </c>
      <c r="AP1411" s="82" t="s">
        <v>15484</v>
      </c>
      <c r="AQ1411" s="76" t="s">
        <v>66</v>
      </c>
      <c r="AR1411" s="2"/>
      <c r="AS1411" s="3"/>
      <c r="AT1411" s="3"/>
      <c r="AU1411" s="3"/>
      <c r="AV1411" s="3"/>
    </row>
    <row r="1412" spans="1:48" ht="41.45" customHeight="1" x14ac:dyDescent="0.25">
      <c r="A1412" s="62" t="s">
        <v>1193</v>
      </c>
      <c r="C1412" s="63"/>
      <c r="D1412" s="63"/>
      <c r="E1412" s="64"/>
      <c r="F1412" s="66"/>
      <c r="G1412" s="100" t="s">
        <v>13413</v>
      </c>
      <c r="H1412" s="63"/>
      <c r="I1412" s="67"/>
      <c r="J1412" s="68"/>
      <c r="K1412" s="68"/>
      <c r="L1412" s="67" t="s">
        <v>17575</v>
      </c>
      <c r="M1412" s="71"/>
      <c r="N1412" s="72">
        <v>5506.439453125</v>
      </c>
      <c r="O1412" s="72">
        <v>208.6888427734375</v>
      </c>
      <c r="P1412" s="73"/>
      <c r="Q1412" s="74"/>
      <c r="R1412" s="74"/>
      <c r="S1412" s="84"/>
      <c r="T1412" s="84"/>
      <c r="U1412" s="84"/>
      <c r="V1412" s="84"/>
      <c r="W1412" s="50"/>
      <c r="X1412" s="50"/>
      <c r="Y1412" s="50"/>
      <c r="Z1412" s="50"/>
      <c r="AA1412" s="49"/>
      <c r="AB1412" s="69">
        <v>1412</v>
      </c>
      <c r="AC141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12" s="70"/>
      <c r="AE1412" s="76">
        <v>465</v>
      </c>
      <c r="AF1412" s="76">
        <v>7</v>
      </c>
      <c r="AG1412" s="76">
        <v>1584</v>
      </c>
      <c r="AH1412" s="76">
        <v>437</v>
      </c>
      <c r="AI1412" s="76"/>
      <c r="AJ1412" s="76" t="s">
        <v>9751</v>
      </c>
      <c r="AK1412" s="76" t="s">
        <v>10661</v>
      </c>
      <c r="AL1412" s="76"/>
      <c r="AM1412" s="76"/>
      <c r="AN1412" s="78">
        <v>44399.807511574072</v>
      </c>
      <c r="AO1412" s="76" t="s">
        <v>14075</v>
      </c>
      <c r="AP1412" s="82" t="s">
        <v>15485</v>
      </c>
      <c r="AQ1412" s="76" t="s">
        <v>66</v>
      </c>
      <c r="AR1412" s="2"/>
      <c r="AS1412" s="3"/>
      <c r="AT1412" s="3"/>
      <c r="AU1412" s="3"/>
      <c r="AV1412" s="3"/>
    </row>
    <row r="1413" spans="1:48" ht="41.45" customHeight="1" x14ac:dyDescent="0.25">
      <c r="A1413" s="62" t="s">
        <v>1194</v>
      </c>
      <c r="C1413" s="63"/>
      <c r="D1413" s="63"/>
      <c r="E1413" s="64"/>
      <c r="F1413" s="66"/>
      <c r="G1413" s="100" t="s">
        <v>13414</v>
      </c>
      <c r="H1413" s="63"/>
      <c r="I1413" s="67"/>
      <c r="J1413" s="68"/>
      <c r="K1413" s="68"/>
      <c r="L1413" s="67" t="s">
        <v>17576</v>
      </c>
      <c r="M1413" s="71"/>
      <c r="N1413" s="72">
        <v>2675.98583984375</v>
      </c>
      <c r="O1413" s="72">
        <v>538.46636962890625</v>
      </c>
      <c r="P1413" s="73"/>
      <c r="Q1413" s="74"/>
      <c r="R1413" s="74"/>
      <c r="S1413" s="84"/>
      <c r="T1413" s="84"/>
      <c r="U1413" s="84"/>
      <c r="V1413" s="84"/>
      <c r="W1413" s="50"/>
      <c r="X1413" s="50"/>
      <c r="Y1413" s="50"/>
      <c r="Z1413" s="50"/>
      <c r="AA1413" s="49"/>
      <c r="AB1413" s="69">
        <v>1413</v>
      </c>
      <c r="AC141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13" s="70"/>
      <c r="AE1413" s="76">
        <v>1606</v>
      </c>
      <c r="AF1413" s="76">
        <v>88</v>
      </c>
      <c r="AG1413" s="76">
        <v>11827</v>
      </c>
      <c r="AH1413" s="76">
        <v>7750</v>
      </c>
      <c r="AI1413" s="76"/>
      <c r="AJ1413" s="76" t="s">
        <v>9752</v>
      </c>
      <c r="AK1413" s="76" t="s">
        <v>11024</v>
      </c>
      <c r="AL1413" s="76"/>
      <c r="AM1413" s="76"/>
      <c r="AN1413" s="78">
        <v>44432.15724537037</v>
      </c>
      <c r="AO1413" s="76" t="s">
        <v>14075</v>
      </c>
      <c r="AP1413" s="82" t="s">
        <v>15486</v>
      </c>
      <c r="AQ1413" s="76" t="s">
        <v>66</v>
      </c>
      <c r="AR1413" s="2"/>
      <c r="AS1413" s="3"/>
      <c r="AT1413" s="3"/>
      <c r="AU1413" s="3"/>
      <c r="AV1413" s="3"/>
    </row>
    <row r="1414" spans="1:48" ht="41.45" customHeight="1" x14ac:dyDescent="0.25">
      <c r="A1414" s="62" t="s">
        <v>1195</v>
      </c>
      <c r="C1414" s="63"/>
      <c r="D1414" s="63"/>
      <c r="E1414" s="64"/>
      <c r="F1414" s="66"/>
      <c r="G1414" s="100" t="s">
        <v>13415</v>
      </c>
      <c r="H1414" s="63"/>
      <c r="I1414" s="67"/>
      <c r="J1414" s="68"/>
      <c r="K1414" s="68"/>
      <c r="L1414" s="67" t="s">
        <v>17577</v>
      </c>
      <c r="M1414" s="71"/>
      <c r="N1414" s="72">
        <v>7165.37451171875</v>
      </c>
      <c r="O1414" s="72">
        <v>2074.181884765625</v>
      </c>
      <c r="P1414" s="73"/>
      <c r="Q1414" s="74"/>
      <c r="R1414" s="74"/>
      <c r="S1414" s="84"/>
      <c r="T1414" s="84"/>
      <c r="U1414" s="84"/>
      <c r="V1414" s="84"/>
      <c r="W1414" s="50"/>
      <c r="X1414" s="50"/>
      <c r="Y1414" s="50"/>
      <c r="Z1414" s="50"/>
      <c r="AA1414" s="49"/>
      <c r="AB1414" s="69">
        <v>1414</v>
      </c>
      <c r="AC141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14" s="70"/>
      <c r="AE1414" s="76">
        <v>616</v>
      </c>
      <c r="AF1414" s="76">
        <v>5</v>
      </c>
      <c r="AG1414" s="76">
        <v>2172</v>
      </c>
      <c r="AH1414" s="76">
        <v>270</v>
      </c>
      <c r="AI1414" s="76"/>
      <c r="AJ1414" s="76" t="s">
        <v>9753</v>
      </c>
      <c r="AK1414" s="76"/>
      <c r="AL1414" s="76"/>
      <c r="AM1414" s="76"/>
      <c r="AN1414" s="78">
        <v>44424.567523148151</v>
      </c>
      <c r="AO1414" s="76" t="s">
        <v>14075</v>
      </c>
      <c r="AP1414" s="82" t="s">
        <v>15487</v>
      </c>
      <c r="AQ1414" s="76" t="s">
        <v>66</v>
      </c>
      <c r="AR1414" s="2"/>
      <c r="AS1414" s="3"/>
      <c r="AT1414" s="3"/>
      <c r="AU1414" s="3"/>
      <c r="AV1414" s="3"/>
    </row>
    <row r="1415" spans="1:48" ht="41.45" customHeight="1" x14ac:dyDescent="0.25">
      <c r="A1415" s="62" t="s">
        <v>1196</v>
      </c>
      <c r="C1415" s="63"/>
      <c r="D1415" s="63"/>
      <c r="E1415" s="64"/>
      <c r="F1415" s="66"/>
      <c r="G1415" s="100" t="s">
        <v>13416</v>
      </c>
      <c r="H1415" s="63"/>
      <c r="I1415" s="67"/>
      <c r="J1415" s="68"/>
      <c r="K1415" s="68"/>
      <c r="L1415" s="67" t="s">
        <v>17578</v>
      </c>
      <c r="M1415" s="71"/>
      <c r="N1415" s="72">
        <v>5177.40673828125</v>
      </c>
      <c r="O1415" s="72">
        <v>831.47857666015625</v>
      </c>
      <c r="P1415" s="73"/>
      <c r="Q1415" s="74"/>
      <c r="R1415" s="74"/>
      <c r="S1415" s="84"/>
      <c r="T1415" s="84"/>
      <c r="U1415" s="84"/>
      <c r="V1415" s="84"/>
      <c r="W1415" s="50"/>
      <c r="X1415" s="50"/>
      <c r="Y1415" s="50"/>
      <c r="Z1415" s="50"/>
      <c r="AA1415" s="49"/>
      <c r="AB1415" s="69">
        <v>1415</v>
      </c>
      <c r="AC141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15" s="70"/>
      <c r="AE1415" s="76">
        <v>211</v>
      </c>
      <c r="AF1415" s="76">
        <v>31</v>
      </c>
      <c r="AG1415" s="76">
        <v>291</v>
      </c>
      <c r="AH1415" s="76">
        <v>91</v>
      </c>
      <c r="AI1415" s="76"/>
      <c r="AJ1415" s="76" t="s">
        <v>9754</v>
      </c>
      <c r="AK1415" s="76" t="s">
        <v>11025</v>
      </c>
      <c r="AL1415" s="76"/>
      <c r="AM1415" s="76"/>
      <c r="AN1415" s="78">
        <v>41711.43</v>
      </c>
      <c r="AO1415" s="76" t="s">
        <v>14075</v>
      </c>
      <c r="AP1415" s="82" t="s">
        <v>15488</v>
      </c>
      <c r="AQ1415" s="76" t="s">
        <v>66</v>
      </c>
      <c r="AR1415" s="2"/>
      <c r="AS1415" s="3"/>
      <c r="AT1415" s="3"/>
      <c r="AU1415" s="3"/>
      <c r="AV1415" s="3"/>
    </row>
    <row r="1416" spans="1:48" ht="41.45" customHeight="1" x14ac:dyDescent="0.25">
      <c r="A1416" s="62" t="s">
        <v>1197</v>
      </c>
      <c r="C1416" s="63"/>
      <c r="D1416" s="63"/>
      <c r="E1416" s="64"/>
      <c r="F1416" s="66"/>
      <c r="G1416" s="100" t="s">
        <v>13417</v>
      </c>
      <c r="H1416" s="63"/>
      <c r="I1416" s="67"/>
      <c r="J1416" s="68"/>
      <c r="K1416" s="68"/>
      <c r="L1416" s="67" t="s">
        <v>17579</v>
      </c>
      <c r="M1416" s="71"/>
      <c r="N1416" s="72">
        <v>1248.9114990234375</v>
      </c>
      <c r="O1416" s="72">
        <v>3768.59765625</v>
      </c>
      <c r="P1416" s="73"/>
      <c r="Q1416" s="74"/>
      <c r="R1416" s="74"/>
      <c r="S1416" s="84"/>
      <c r="T1416" s="84"/>
      <c r="U1416" s="84"/>
      <c r="V1416" s="84"/>
      <c r="W1416" s="50"/>
      <c r="X1416" s="50"/>
      <c r="Y1416" s="50"/>
      <c r="Z1416" s="50"/>
      <c r="AA1416" s="49"/>
      <c r="AB1416" s="69">
        <v>1416</v>
      </c>
      <c r="AC141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16" s="70"/>
      <c r="AE1416" s="76">
        <v>183</v>
      </c>
      <c r="AF1416" s="76">
        <v>42</v>
      </c>
      <c r="AG1416" s="76">
        <v>942</v>
      </c>
      <c r="AH1416" s="76">
        <v>589</v>
      </c>
      <c r="AI1416" s="76"/>
      <c r="AJ1416" s="76" t="s">
        <v>9755</v>
      </c>
      <c r="AK1416" s="76" t="s">
        <v>11026</v>
      </c>
      <c r="AL1416" s="76"/>
      <c r="AM1416" s="76"/>
      <c r="AN1416" s="78">
        <v>44217.356157407405</v>
      </c>
      <c r="AO1416" s="76" t="s">
        <v>14075</v>
      </c>
      <c r="AP1416" s="82" t="s">
        <v>15489</v>
      </c>
      <c r="AQ1416" s="76" t="s">
        <v>66</v>
      </c>
      <c r="AR1416" s="2"/>
      <c r="AS1416" s="3"/>
      <c r="AT1416" s="3"/>
      <c r="AU1416" s="3"/>
      <c r="AV1416" s="3"/>
    </row>
    <row r="1417" spans="1:48" ht="41.45" customHeight="1" x14ac:dyDescent="0.25">
      <c r="A1417" s="62" t="s">
        <v>1198</v>
      </c>
      <c r="C1417" s="63"/>
      <c r="D1417" s="63"/>
      <c r="E1417" s="64"/>
      <c r="F1417" s="66"/>
      <c r="G1417" s="100" t="s">
        <v>13418</v>
      </c>
      <c r="H1417" s="63"/>
      <c r="I1417" s="67"/>
      <c r="J1417" s="68"/>
      <c r="K1417" s="68"/>
      <c r="L1417" s="67" t="s">
        <v>17580</v>
      </c>
      <c r="M1417" s="71"/>
      <c r="N1417" s="72">
        <v>7309.8876953125</v>
      </c>
      <c r="O1417" s="72">
        <v>5287.18603515625</v>
      </c>
      <c r="P1417" s="73"/>
      <c r="Q1417" s="74"/>
      <c r="R1417" s="74"/>
      <c r="S1417" s="84"/>
      <c r="T1417" s="84"/>
      <c r="U1417" s="84"/>
      <c r="V1417" s="84"/>
      <c r="W1417" s="50"/>
      <c r="X1417" s="50"/>
      <c r="Y1417" s="50"/>
      <c r="Z1417" s="50"/>
      <c r="AA1417" s="49"/>
      <c r="AB1417" s="69">
        <v>1417</v>
      </c>
      <c r="AC141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17" s="70"/>
      <c r="AE1417" s="76">
        <v>726</v>
      </c>
      <c r="AF1417" s="76">
        <v>17</v>
      </c>
      <c r="AG1417" s="76">
        <v>4405</v>
      </c>
      <c r="AH1417" s="76">
        <v>1490</v>
      </c>
      <c r="AI1417" s="76"/>
      <c r="AJ1417" s="76" t="s">
        <v>9756</v>
      </c>
      <c r="AK1417" s="76" t="s">
        <v>11027</v>
      </c>
      <c r="AL1417" s="82" t="s">
        <v>11786</v>
      </c>
      <c r="AM1417" s="76"/>
      <c r="AN1417" s="78">
        <v>44365.088263888887</v>
      </c>
      <c r="AO1417" s="76" t="s">
        <v>14075</v>
      </c>
      <c r="AP1417" s="82" t="s">
        <v>15490</v>
      </c>
      <c r="AQ1417" s="76" t="s">
        <v>66</v>
      </c>
      <c r="AR1417" s="2"/>
      <c r="AS1417" s="3"/>
      <c r="AT1417" s="3"/>
      <c r="AU1417" s="3"/>
      <c r="AV1417" s="3"/>
    </row>
    <row r="1418" spans="1:48" ht="41.45" customHeight="1" x14ac:dyDescent="0.25">
      <c r="A1418" s="62" t="s">
        <v>1199</v>
      </c>
      <c r="C1418" s="63"/>
      <c r="D1418" s="63"/>
      <c r="E1418" s="64"/>
      <c r="F1418" s="66"/>
      <c r="G1418" s="100" t="s">
        <v>13419</v>
      </c>
      <c r="H1418" s="63"/>
      <c r="I1418" s="67"/>
      <c r="J1418" s="68"/>
      <c r="K1418" s="68"/>
      <c r="L1418" s="67" t="s">
        <v>17581</v>
      </c>
      <c r="M1418" s="71"/>
      <c r="N1418" s="72">
        <v>4847.1494140625</v>
      </c>
      <c r="O1418" s="72">
        <v>959.11773681640625</v>
      </c>
      <c r="P1418" s="73"/>
      <c r="Q1418" s="74"/>
      <c r="R1418" s="74"/>
      <c r="S1418" s="84"/>
      <c r="T1418" s="84"/>
      <c r="U1418" s="84"/>
      <c r="V1418" s="84"/>
      <c r="W1418" s="50"/>
      <c r="X1418" s="50"/>
      <c r="Y1418" s="50"/>
      <c r="Z1418" s="50"/>
      <c r="AA1418" s="49"/>
      <c r="AB1418" s="69">
        <v>1418</v>
      </c>
      <c r="AC141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18" s="70"/>
      <c r="AE1418" s="76">
        <v>616</v>
      </c>
      <c r="AF1418" s="76">
        <v>22</v>
      </c>
      <c r="AG1418" s="76">
        <v>5737</v>
      </c>
      <c r="AH1418" s="76">
        <v>3747</v>
      </c>
      <c r="AI1418" s="76"/>
      <c r="AJ1418" s="76" t="s">
        <v>9757</v>
      </c>
      <c r="AK1418" s="76"/>
      <c r="AL1418" s="76"/>
      <c r="AM1418" s="76"/>
      <c r="AN1418" s="78">
        <v>44427.447858796295</v>
      </c>
      <c r="AO1418" s="76" t="s">
        <v>14075</v>
      </c>
      <c r="AP1418" s="82" t="s">
        <v>15491</v>
      </c>
      <c r="AQ1418" s="76" t="s">
        <v>66</v>
      </c>
      <c r="AR1418" s="2"/>
      <c r="AS1418" s="3"/>
      <c r="AT1418" s="3"/>
      <c r="AU1418" s="3"/>
      <c r="AV1418" s="3"/>
    </row>
    <row r="1419" spans="1:48" ht="41.45" customHeight="1" x14ac:dyDescent="0.25">
      <c r="A1419" s="62" t="s">
        <v>1200</v>
      </c>
      <c r="C1419" s="63"/>
      <c r="D1419" s="63"/>
      <c r="E1419" s="64"/>
      <c r="F1419" s="66"/>
      <c r="G1419" s="100" t="s">
        <v>13420</v>
      </c>
      <c r="H1419" s="63"/>
      <c r="I1419" s="67"/>
      <c r="J1419" s="68"/>
      <c r="K1419" s="68"/>
      <c r="L1419" s="67" t="s">
        <v>17582</v>
      </c>
      <c r="M1419" s="71"/>
      <c r="N1419" s="72">
        <v>4944.07470703125</v>
      </c>
      <c r="O1419" s="72">
        <v>2223.91748046875</v>
      </c>
      <c r="P1419" s="73"/>
      <c r="Q1419" s="74"/>
      <c r="R1419" s="74"/>
      <c r="S1419" s="84"/>
      <c r="T1419" s="84"/>
      <c r="U1419" s="84"/>
      <c r="V1419" s="84"/>
      <c r="W1419" s="50"/>
      <c r="X1419" s="50"/>
      <c r="Y1419" s="50"/>
      <c r="Z1419" s="50"/>
      <c r="AA1419" s="49"/>
      <c r="AB1419" s="69">
        <v>1419</v>
      </c>
      <c r="AC141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19" s="70"/>
      <c r="AE1419" s="76">
        <v>800</v>
      </c>
      <c r="AF1419" s="76">
        <v>28</v>
      </c>
      <c r="AG1419" s="76">
        <v>4159</v>
      </c>
      <c r="AH1419" s="76">
        <v>1258</v>
      </c>
      <c r="AI1419" s="76"/>
      <c r="AJ1419" s="76" t="s">
        <v>9758</v>
      </c>
      <c r="AK1419" s="76" t="s">
        <v>10828</v>
      </c>
      <c r="AL1419" s="76"/>
      <c r="AM1419" s="76"/>
      <c r="AN1419" s="78">
        <v>43948.436122685183</v>
      </c>
      <c r="AO1419" s="76" t="s">
        <v>14075</v>
      </c>
      <c r="AP1419" s="82" t="s">
        <v>15492</v>
      </c>
      <c r="AQ1419" s="76" t="s">
        <v>66</v>
      </c>
      <c r="AR1419" s="2"/>
      <c r="AS1419" s="3"/>
      <c r="AT1419" s="3"/>
      <c r="AU1419" s="3"/>
      <c r="AV1419" s="3"/>
    </row>
    <row r="1420" spans="1:48" ht="41.45" customHeight="1" x14ac:dyDescent="0.25">
      <c r="A1420" s="62" t="s">
        <v>1201</v>
      </c>
      <c r="C1420" s="63"/>
      <c r="D1420" s="63"/>
      <c r="E1420" s="64"/>
      <c r="F1420" s="66"/>
      <c r="G1420" s="100" t="s">
        <v>13421</v>
      </c>
      <c r="H1420" s="63"/>
      <c r="I1420" s="67"/>
      <c r="J1420" s="68"/>
      <c r="K1420" s="68"/>
      <c r="L1420" s="67" t="s">
        <v>17583</v>
      </c>
      <c r="M1420" s="71"/>
      <c r="N1420" s="72">
        <v>1668.35302734375</v>
      </c>
      <c r="O1420" s="72">
        <v>1535.235107421875</v>
      </c>
      <c r="P1420" s="73"/>
      <c r="Q1420" s="74"/>
      <c r="R1420" s="74"/>
      <c r="S1420" s="84"/>
      <c r="T1420" s="84"/>
      <c r="U1420" s="84"/>
      <c r="V1420" s="84"/>
      <c r="W1420" s="50"/>
      <c r="X1420" s="50"/>
      <c r="Y1420" s="50"/>
      <c r="Z1420" s="50"/>
      <c r="AA1420" s="49"/>
      <c r="AB1420" s="69">
        <v>1420</v>
      </c>
      <c r="AC142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20" s="70"/>
      <c r="AE1420" s="76">
        <v>1688</v>
      </c>
      <c r="AF1420" s="76">
        <v>66</v>
      </c>
      <c r="AG1420" s="76">
        <v>5748</v>
      </c>
      <c r="AH1420" s="76">
        <v>5718</v>
      </c>
      <c r="AI1420" s="76"/>
      <c r="AJ1420" s="76" t="s">
        <v>9513</v>
      </c>
      <c r="AK1420" s="76" t="s">
        <v>10661</v>
      </c>
      <c r="AL1420" s="76"/>
      <c r="AM1420" s="76"/>
      <c r="AN1420" s="78">
        <v>44382.52721064815</v>
      </c>
      <c r="AO1420" s="76" t="s">
        <v>14075</v>
      </c>
      <c r="AP1420" s="82" t="s">
        <v>15493</v>
      </c>
      <c r="AQ1420" s="76" t="s">
        <v>66</v>
      </c>
      <c r="AR1420" s="2"/>
      <c r="AS1420" s="3"/>
      <c r="AT1420" s="3"/>
      <c r="AU1420" s="3"/>
      <c r="AV1420" s="3"/>
    </row>
    <row r="1421" spans="1:48" ht="41.45" customHeight="1" x14ac:dyDescent="0.25">
      <c r="A1421" s="62" t="s">
        <v>1202</v>
      </c>
      <c r="C1421" s="63"/>
      <c r="D1421" s="63"/>
      <c r="E1421" s="64"/>
      <c r="F1421" s="66"/>
      <c r="G1421" s="100" t="s">
        <v>13422</v>
      </c>
      <c r="H1421" s="63"/>
      <c r="I1421" s="67"/>
      <c r="J1421" s="68"/>
      <c r="K1421" s="68"/>
      <c r="L1421" s="67" t="s">
        <v>17584</v>
      </c>
      <c r="M1421" s="71"/>
      <c r="N1421" s="72">
        <v>6323.3896484375</v>
      </c>
      <c r="O1421" s="72">
        <v>497.18099975585938</v>
      </c>
      <c r="P1421" s="73"/>
      <c r="Q1421" s="74"/>
      <c r="R1421" s="74"/>
      <c r="S1421" s="84"/>
      <c r="T1421" s="84"/>
      <c r="U1421" s="84"/>
      <c r="V1421" s="84"/>
      <c r="W1421" s="50"/>
      <c r="X1421" s="50"/>
      <c r="Y1421" s="50"/>
      <c r="Z1421" s="50"/>
      <c r="AA1421" s="49"/>
      <c r="AB1421" s="69">
        <v>1421</v>
      </c>
      <c r="AC142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21" s="70"/>
      <c r="AE1421" s="76">
        <v>357</v>
      </c>
      <c r="AF1421" s="76">
        <v>39</v>
      </c>
      <c r="AG1421" s="76">
        <v>4775</v>
      </c>
      <c r="AH1421" s="76">
        <v>1314</v>
      </c>
      <c r="AI1421" s="76"/>
      <c r="AJ1421" s="76" t="s">
        <v>9759</v>
      </c>
      <c r="AK1421" s="76" t="s">
        <v>11028</v>
      </c>
      <c r="AL1421" s="76"/>
      <c r="AM1421" s="76"/>
      <c r="AN1421" s="78">
        <v>44507.65861111111</v>
      </c>
      <c r="AO1421" s="76" t="s">
        <v>14075</v>
      </c>
      <c r="AP1421" s="82" t="s">
        <v>15494</v>
      </c>
      <c r="AQ1421" s="76" t="s">
        <v>66</v>
      </c>
      <c r="AR1421" s="2"/>
      <c r="AS1421" s="3"/>
      <c r="AT1421" s="3"/>
      <c r="AU1421" s="3"/>
      <c r="AV1421" s="3"/>
    </row>
    <row r="1422" spans="1:48" ht="41.45" customHeight="1" x14ac:dyDescent="0.25">
      <c r="A1422" s="62" t="s">
        <v>1203</v>
      </c>
      <c r="C1422" s="63"/>
      <c r="D1422" s="63"/>
      <c r="E1422" s="64"/>
      <c r="F1422" s="66"/>
      <c r="G1422" s="100" t="s">
        <v>13423</v>
      </c>
      <c r="H1422" s="63"/>
      <c r="I1422" s="67"/>
      <c r="J1422" s="68"/>
      <c r="K1422" s="68"/>
      <c r="L1422" s="67" t="s">
        <v>17585</v>
      </c>
      <c r="M1422" s="71"/>
      <c r="N1422" s="72">
        <v>1792.440185546875</v>
      </c>
      <c r="O1422" s="72">
        <v>8675.77734375</v>
      </c>
      <c r="P1422" s="73"/>
      <c r="Q1422" s="74"/>
      <c r="R1422" s="74"/>
      <c r="S1422" s="84"/>
      <c r="T1422" s="84"/>
      <c r="U1422" s="84"/>
      <c r="V1422" s="84"/>
      <c r="W1422" s="50"/>
      <c r="X1422" s="50"/>
      <c r="Y1422" s="50"/>
      <c r="Z1422" s="50"/>
      <c r="AA1422" s="49"/>
      <c r="AB1422" s="69">
        <v>1422</v>
      </c>
      <c r="AC142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22" s="70"/>
      <c r="AE1422" s="76">
        <v>77</v>
      </c>
      <c r="AF1422" s="76">
        <v>24</v>
      </c>
      <c r="AG1422" s="76">
        <v>1675</v>
      </c>
      <c r="AH1422" s="76">
        <v>5948</v>
      </c>
      <c r="AI1422" s="76"/>
      <c r="AJ1422" s="76" t="s">
        <v>9760</v>
      </c>
      <c r="AK1422" s="76"/>
      <c r="AL1422" s="76"/>
      <c r="AM1422" s="76"/>
      <c r="AN1422" s="78">
        <v>43923.043935185182</v>
      </c>
      <c r="AO1422" s="76" t="s">
        <v>14075</v>
      </c>
      <c r="AP1422" s="82" t="s">
        <v>15495</v>
      </c>
      <c r="AQ1422" s="76" t="s">
        <v>66</v>
      </c>
      <c r="AR1422" s="2"/>
      <c r="AS1422" s="3"/>
      <c r="AT1422" s="3"/>
      <c r="AU1422" s="3"/>
      <c r="AV1422" s="3"/>
    </row>
    <row r="1423" spans="1:48" ht="41.45" customHeight="1" x14ac:dyDescent="0.25">
      <c r="A1423" s="62" t="s">
        <v>1204</v>
      </c>
      <c r="C1423" s="63"/>
      <c r="D1423" s="63"/>
      <c r="E1423" s="64"/>
      <c r="F1423" s="66"/>
      <c r="G1423" s="100" t="s">
        <v>13424</v>
      </c>
      <c r="H1423" s="63"/>
      <c r="I1423" s="67"/>
      <c r="J1423" s="68"/>
      <c r="K1423" s="68"/>
      <c r="L1423" s="67" t="s">
        <v>17586</v>
      </c>
      <c r="M1423" s="71"/>
      <c r="N1423" s="72">
        <v>5976.27685546875</v>
      </c>
      <c r="O1423" s="72">
        <v>537.66748046875</v>
      </c>
      <c r="P1423" s="73"/>
      <c r="Q1423" s="74"/>
      <c r="R1423" s="74"/>
      <c r="S1423" s="84"/>
      <c r="T1423" s="84"/>
      <c r="U1423" s="84"/>
      <c r="V1423" s="84"/>
      <c r="W1423" s="50"/>
      <c r="X1423" s="50"/>
      <c r="Y1423" s="50"/>
      <c r="Z1423" s="50"/>
      <c r="AA1423" s="49"/>
      <c r="AB1423" s="69">
        <v>1423</v>
      </c>
      <c r="AC142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23" s="70"/>
      <c r="AE1423" s="76">
        <v>2378</v>
      </c>
      <c r="AF1423" s="76">
        <v>45</v>
      </c>
      <c r="AG1423" s="76">
        <v>16313</v>
      </c>
      <c r="AH1423" s="76">
        <v>8847</v>
      </c>
      <c r="AI1423" s="76"/>
      <c r="AJ1423" s="76" t="s">
        <v>9761</v>
      </c>
      <c r="AK1423" s="76" t="s">
        <v>11029</v>
      </c>
      <c r="AL1423" s="76"/>
      <c r="AM1423" s="76"/>
      <c r="AN1423" s="78">
        <v>43236.184363425928</v>
      </c>
      <c r="AO1423" s="76" t="s">
        <v>14075</v>
      </c>
      <c r="AP1423" s="82" t="s">
        <v>15496</v>
      </c>
      <c r="AQ1423" s="76" t="s">
        <v>66</v>
      </c>
      <c r="AR1423" s="2"/>
      <c r="AS1423" s="3"/>
      <c r="AT1423" s="3"/>
      <c r="AU1423" s="3"/>
      <c r="AV1423" s="3"/>
    </row>
    <row r="1424" spans="1:48" ht="41.45" customHeight="1" x14ac:dyDescent="0.25">
      <c r="A1424" s="62" t="s">
        <v>1206</v>
      </c>
      <c r="C1424" s="63"/>
      <c r="D1424" s="63"/>
      <c r="E1424" s="64"/>
      <c r="F1424" s="66"/>
      <c r="G1424" s="100" t="s">
        <v>13425</v>
      </c>
      <c r="H1424" s="63"/>
      <c r="I1424" s="67"/>
      <c r="J1424" s="68"/>
      <c r="K1424" s="68"/>
      <c r="L1424" s="67" t="s">
        <v>17587</v>
      </c>
      <c r="M1424" s="71"/>
      <c r="N1424" s="72">
        <v>3156.888427734375</v>
      </c>
      <c r="O1424" s="72">
        <v>6015.04150390625</v>
      </c>
      <c r="P1424" s="73"/>
      <c r="Q1424" s="74"/>
      <c r="R1424" s="74"/>
      <c r="S1424" s="84"/>
      <c r="T1424" s="84"/>
      <c r="U1424" s="84"/>
      <c r="V1424" s="84"/>
      <c r="W1424" s="50"/>
      <c r="X1424" s="50"/>
      <c r="Y1424" s="50"/>
      <c r="Z1424" s="50"/>
      <c r="AA1424" s="49"/>
      <c r="AB1424" s="69">
        <v>1424</v>
      </c>
      <c r="AC142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24" s="70"/>
      <c r="AE1424" s="76">
        <v>935</v>
      </c>
      <c r="AF1424" s="76">
        <v>1783</v>
      </c>
      <c r="AG1424" s="76">
        <v>1919</v>
      </c>
      <c r="AH1424" s="76">
        <v>7389</v>
      </c>
      <c r="AI1424" s="76"/>
      <c r="AJ1424" s="76" t="s">
        <v>9762</v>
      </c>
      <c r="AK1424" s="76" t="s">
        <v>11030</v>
      </c>
      <c r="AL1424" s="76"/>
      <c r="AM1424" s="76"/>
      <c r="AN1424" s="78">
        <v>43616.0078587963</v>
      </c>
      <c r="AO1424" s="76" t="s">
        <v>14075</v>
      </c>
      <c r="AP1424" s="82" t="s">
        <v>15497</v>
      </c>
      <c r="AQ1424" s="76" t="s">
        <v>66</v>
      </c>
      <c r="AR1424" s="2"/>
      <c r="AS1424" s="3"/>
      <c r="AT1424" s="3"/>
      <c r="AU1424" s="3"/>
      <c r="AV1424" s="3"/>
    </row>
    <row r="1425" spans="1:48" ht="41.45" customHeight="1" x14ac:dyDescent="0.25">
      <c r="A1425" s="62" t="s">
        <v>1207</v>
      </c>
      <c r="C1425" s="63"/>
      <c r="D1425" s="63"/>
      <c r="E1425" s="64"/>
      <c r="F1425" s="66"/>
      <c r="G1425" s="100" t="s">
        <v>13426</v>
      </c>
      <c r="H1425" s="63"/>
      <c r="I1425" s="67"/>
      <c r="J1425" s="68"/>
      <c r="K1425" s="68"/>
      <c r="L1425" s="67" t="s">
        <v>17588</v>
      </c>
      <c r="M1425" s="71"/>
      <c r="N1425" s="72">
        <v>1562.516845703125</v>
      </c>
      <c r="O1425" s="72">
        <v>717.919921875</v>
      </c>
      <c r="P1425" s="73"/>
      <c r="Q1425" s="74"/>
      <c r="R1425" s="74"/>
      <c r="S1425" s="84"/>
      <c r="T1425" s="84"/>
      <c r="U1425" s="84"/>
      <c r="V1425" s="84"/>
      <c r="W1425" s="50"/>
      <c r="X1425" s="50"/>
      <c r="Y1425" s="50"/>
      <c r="Z1425" s="50"/>
      <c r="AA1425" s="49"/>
      <c r="AB1425" s="69">
        <v>1425</v>
      </c>
      <c r="AC142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25" s="70"/>
      <c r="AE1425" s="76">
        <v>538</v>
      </c>
      <c r="AF1425" s="76">
        <v>1222</v>
      </c>
      <c r="AG1425" s="76">
        <v>52073</v>
      </c>
      <c r="AH1425" s="76">
        <v>515</v>
      </c>
      <c r="AI1425" s="76"/>
      <c r="AJ1425" s="76" t="s">
        <v>9763</v>
      </c>
      <c r="AK1425" s="76" t="s">
        <v>10372</v>
      </c>
      <c r="AL1425" s="82" t="s">
        <v>11787</v>
      </c>
      <c r="AM1425" s="76"/>
      <c r="AN1425" s="78">
        <v>41905.798854166664</v>
      </c>
      <c r="AO1425" s="76" t="s">
        <v>14075</v>
      </c>
      <c r="AP1425" s="82" t="s">
        <v>15498</v>
      </c>
      <c r="AQ1425" s="76" t="s">
        <v>66</v>
      </c>
      <c r="AR1425" s="2"/>
      <c r="AS1425" s="3"/>
      <c r="AT1425" s="3"/>
      <c r="AU1425" s="3"/>
      <c r="AV1425" s="3"/>
    </row>
    <row r="1426" spans="1:48" ht="41.45" customHeight="1" x14ac:dyDescent="0.25">
      <c r="A1426" s="62" t="s">
        <v>1208</v>
      </c>
      <c r="C1426" s="63"/>
      <c r="D1426" s="63"/>
      <c r="E1426" s="64"/>
      <c r="F1426" s="66"/>
      <c r="G1426" s="100" t="s">
        <v>13427</v>
      </c>
      <c r="H1426" s="63"/>
      <c r="I1426" s="67"/>
      <c r="J1426" s="68"/>
      <c r="K1426" s="68"/>
      <c r="L1426" s="67" t="s">
        <v>17589</v>
      </c>
      <c r="M1426" s="71"/>
      <c r="N1426" s="72">
        <v>7405.54638671875</v>
      </c>
      <c r="O1426" s="72">
        <v>8803.4599609375</v>
      </c>
      <c r="P1426" s="73"/>
      <c r="Q1426" s="74"/>
      <c r="R1426" s="74"/>
      <c r="S1426" s="84"/>
      <c r="T1426" s="84"/>
      <c r="U1426" s="84"/>
      <c r="V1426" s="84"/>
      <c r="W1426" s="50"/>
      <c r="X1426" s="50"/>
      <c r="Y1426" s="50"/>
      <c r="Z1426" s="50"/>
      <c r="AA1426" s="49"/>
      <c r="AB1426" s="69">
        <v>1426</v>
      </c>
      <c r="AC142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26" s="70"/>
      <c r="AE1426" s="76">
        <v>51</v>
      </c>
      <c r="AF1426" s="76">
        <v>8</v>
      </c>
      <c r="AG1426" s="76">
        <v>1075</v>
      </c>
      <c r="AH1426" s="76">
        <v>288</v>
      </c>
      <c r="AI1426" s="76"/>
      <c r="AJ1426" s="76"/>
      <c r="AK1426" s="76"/>
      <c r="AL1426" s="76"/>
      <c r="AM1426" s="76"/>
      <c r="AN1426" s="78">
        <v>44040.959189814814</v>
      </c>
      <c r="AO1426" s="76" t="s">
        <v>14075</v>
      </c>
      <c r="AP1426" s="82" t="s">
        <v>15499</v>
      </c>
      <c r="AQ1426" s="76" t="s">
        <v>66</v>
      </c>
      <c r="AR1426" s="2"/>
      <c r="AS1426" s="3"/>
      <c r="AT1426" s="3"/>
      <c r="AU1426" s="3"/>
      <c r="AV1426" s="3"/>
    </row>
    <row r="1427" spans="1:48" ht="41.45" customHeight="1" x14ac:dyDescent="0.25">
      <c r="A1427" s="62" t="s">
        <v>2047</v>
      </c>
      <c r="C1427" s="63"/>
      <c r="D1427" s="63"/>
      <c r="E1427" s="64"/>
      <c r="F1427" s="66"/>
      <c r="G1427" s="100" t="s">
        <v>13428</v>
      </c>
      <c r="H1427" s="63"/>
      <c r="I1427" s="67"/>
      <c r="J1427" s="68"/>
      <c r="K1427" s="68"/>
      <c r="L1427" s="67" t="s">
        <v>17590</v>
      </c>
      <c r="M1427" s="71"/>
      <c r="N1427" s="72">
        <v>9003.275390625</v>
      </c>
      <c r="O1427" s="72">
        <v>8119.0537109375</v>
      </c>
      <c r="P1427" s="73"/>
      <c r="Q1427" s="74"/>
      <c r="R1427" s="74"/>
      <c r="S1427" s="84"/>
      <c r="T1427" s="84"/>
      <c r="U1427" s="84"/>
      <c r="V1427" s="84"/>
      <c r="W1427" s="50"/>
      <c r="X1427" s="50"/>
      <c r="Y1427" s="50"/>
      <c r="Z1427" s="50"/>
      <c r="AA1427" s="49"/>
      <c r="AB1427" s="69">
        <v>1427</v>
      </c>
      <c r="AC142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27" s="70"/>
      <c r="AE1427" s="76">
        <v>727</v>
      </c>
      <c r="AF1427" s="76">
        <v>15655</v>
      </c>
      <c r="AG1427" s="76">
        <v>17570</v>
      </c>
      <c r="AH1427" s="76">
        <v>25108</v>
      </c>
      <c r="AI1427" s="76"/>
      <c r="AJ1427" s="76" t="s">
        <v>9764</v>
      </c>
      <c r="AK1427" s="76" t="s">
        <v>11031</v>
      </c>
      <c r="AL1427" s="76"/>
      <c r="AM1427" s="76"/>
      <c r="AN1427" s="78">
        <v>40123.850972222222</v>
      </c>
      <c r="AO1427" s="76" t="s">
        <v>14075</v>
      </c>
      <c r="AP1427" s="82" t="s">
        <v>15500</v>
      </c>
      <c r="AQ1427" s="76" t="s">
        <v>65</v>
      </c>
      <c r="AR1427" s="2"/>
      <c r="AS1427" s="3"/>
      <c r="AT1427" s="3"/>
      <c r="AU1427" s="3"/>
      <c r="AV1427" s="3"/>
    </row>
    <row r="1428" spans="1:48" ht="41.45" customHeight="1" x14ac:dyDescent="0.25">
      <c r="A1428" s="62" t="s">
        <v>2048</v>
      </c>
      <c r="C1428" s="63"/>
      <c r="D1428" s="63"/>
      <c r="E1428" s="64"/>
      <c r="F1428" s="66"/>
      <c r="G1428" s="100" t="s">
        <v>13429</v>
      </c>
      <c r="H1428" s="63"/>
      <c r="I1428" s="67"/>
      <c r="J1428" s="68"/>
      <c r="K1428" s="68"/>
      <c r="L1428" s="67" t="s">
        <v>17591</v>
      </c>
      <c r="M1428" s="71"/>
      <c r="N1428" s="72">
        <v>5720.3681640625</v>
      </c>
      <c r="O1428" s="72">
        <v>8865.6484375</v>
      </c>
      <c r="P1428" s="73"/>
      <c r="Q1428" s="74"/>
      <c r="R1428" s="74"/>
      <c r="S1428" s="84"/>
      <c r="T1428" s="84"/>
      <c r="U1428" s="84"/>
      <c r="V1428" s="84"/>
      <c r="W1428" s="50"/>
      <c r="X1428" s="50"/>
      <c r="Y1428" s="50"/>
      <c r="Z1428" s="50"/>
      <c r="AA1428" s="49"/>
      <c r="AB1428" s="69">
        <v>1428</v>
      </c>
      <c r="AC142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28" s="70"/>
      <c r="AE1428" s="76">
        <v>1249</v>
      </c>
      <c r="AF1428" s="76">
        <v>54826</v>
      </c>
      <c r="AG1428" s="76">
        <v>32986</v>
      </c>
      <c r="AH1428" s="76">
        <v>7383</v>
      </c>
      <c r="AI1428" s="76"/>
      <c r="AJ1428" s="76" t="s">
        <v>9765</v>
      </c>
      <c r="AK1428" s="76" t="s">
        <v>10455</v>
      </c>
      <c r="AL1428" s="82" t="s">
        <v>11788</v>
      </c>
      <c r="AM1428" s="76"/>
      <c r="AN1428" s="78">
        <v>39977.466597222221</v>
      </c>
      <c r="AO1428" s="76" t="s">
        <v>14075</v>
      </c>
      <c r="AP1428" s="82" t="s">
        <v>15501</v>
      </c>
      <c r="AQ1428" s="76" t="s">
        <v>65</v>
      </c>
      <c r="AR1428" s="2"/>
      <c r="AS1428" s="3"/>
      <c r="AT1428" s="3"/>
      <c r="AU1428" s="3"/>
      <c r="AV1428" s="3"/>
    </row>
    <row r="1429" spans="1:48" ht="41.45" customHeight="1" x14ac:dyDescent="0.25">
      <c r="A1429" s="62" t="s">
        <v>1209</v>
      </c>
      <c r="C1429" s="63"/>
      <c r="D1429" s="63"/>
      <c r="E1429" s="64"/>
      <c r="F1429" s="66"/>
      <c r="G1429" s="100" t="s">
        <v>13430</v>
      </c>
      <c r="H1429" s="63"/>
      <c r="I1429" s="67"/>
      <c r="J1429" s="68"/>
      <c r="K1429" s="68"/>
      <c r="L1429" s="67" t="s">
        <v>17592</v>
      </c>
      <c r="M1429" s="71"/>
      <c r="N1429" s="72">
        <v>7004.10205078125</v>
      </c>
      <c r="O1429" s="72">
        <v>6791.77197265625</v>
      </c>
      <c r="P1429" s="73"/>
      <c r="Q1429" s="74"/>
      <c r="R1429" s="74"/>
      <c r="S1429" s="84"/>
      <c r="T1429" s="84"/>
      <c r="U1429" s="84"/>
      <c r="V1429" s="84"/>
      <c r="W1429" s="50"/>
      <c r="X1429" s="50"/>
      <c r="Y1429" s="50"/>
      <c r="Z1429" s="50"/>
      <c r="AA1429" s="49"/>
      <c r="AB1429" s="69">
        <v>1429</v>
      </c>
      <c r="AC142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29" s="70"/>
      <c r="AE1429" s="76">
        <v>1068</v>
      </c>
      <c r="AF1429" s="76">
        <v>59</v>
      </c>
      <c r="AG1429" s="76">
        <v>7590</v>
      </c>
      <c r="AH1429" s="76">
        <v>7622</v>
      </c>
      <c r="AI1429" s="76"/>
      <c r="AJ1429" s="76" t="s">
        <v>9766</v>
      </c>
      <c r="AK1429" s="76" t="s">
        <v>11032</v>
      </c>
      <c r="AL1429" s="76"/>
      <c r="AM1429" s="76"/>
      <c r="AN1429" s="78">
        <v>44482.340208333335</v>
      </c>
      <c r="AO1429" s="76" t="s">
        <v>14075</v>
      </c>
      <c r="AP1429" s="82" t="s">
        <v>15502</v>
      </c>
      <c r="AQ1429" s="76" t="s">
        <v>66</v>
      </c>
      <c r="AR1429" s="2"/>
      <c r="AS1429" s="3"/>
      <c r="AT1429" s="3"/>
      <c r="AU1429" s="3"/>
      <c r="AV1429" s="3"/>
    </row>
    <row r="1430" spans="1:48" ht="41.45" customHeight="1" x14ac:dyDescent="0.25">
      <c r="A1430" s="62" t="s">
        <v>1210</v>
      </c>
      <c r="C1430" s="63"/>
      <c r="D1430" s="63"/>
      <c r="E1430" s="64"/>
      <c r="F1430" s="66"/>
      <c r="G1430" s="100" t="s">
        <v>13431</v>
      </c>
      <c r="H1430" s="63"/>
      <c r="I1430" s="67"/>
      <c r="J1430" s="68"/>
      <c r="K1430" s="68"/>
      <c r="L1430" s="67" t="s">
        <v>17593</v>
      </c>
      <c r="M1430" s="71"/>
      <c r="N1430" s="72">
        <v>5034.44970703125</v>
      </c>
      <c r="O1430" s="72">
        <v>2043.7510986328125</v>
      </c>
      <c r="P1430" s="73"/>
      <c r="Q1430" s="74"/>
      <c r="R1430" s="74"/>
      <c r="S1430" s="84"/>
      <c r="T1430" s="84"/>
      <c r="U1430" s="84"/>
      <c r="V1430" s="84"/>
      <c r="W1430" s="50"/>
      <c r="X1430" s="50"/>
      <c r="Y1430" s="50"/>
      <c r="Z1430" s="50"/>
      <c r="AA1430" s="49"/>
      <c r="AB1430" s="69">
        <v>1430</v>
      </c>
      <c r="AC143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30" s="70"/>
      <c r="AE1430" s="76">
        <v>490</v>
      </c>
      <c r="AF1430" s="76">
        <v>608</v>
      </c>
      <c r="AG1430" s="76">
        <v>71385</v>
      </c>
      <c r="AH1430" s="76">
        <v>18597</v>
      </c>
      <c r="AI1430" s="76"/>
      <c r="AJ1430" s="76" t="s">
        <v>9767</v>
      </c>
      <c r="AK1430" s="76"/>
      <c r="AL1430" s="76"/>
      <c r="AM1430" s="76"/>
      <c r="AN1430" s="78">
        <v>41244.43545138889</v>
      </c>
      <c r="AO1430" s="76" t="s">
        <v>14075</v>
      </c>
      <c r="AP1430" s="82" t="s">
        <v>15503</v>
      </c>
      <c r="AQ1430" s="76" t="s">
        <v>66</v>
      </c>
      <c r="AR1430" s="2"/>
      <c r="AS1430" s="3"/>
      <c r="AT1430" s="3"/>
      <c r="AU1430" s="3"/>
      <c r="AV1430" s="3"/>
    </row>
    <row r="1431" spans="1:48" ht="41.45" customHeight="1" x14ac:dyDescent="0.25">
      <c r="A1431" s="62" t="s">
        <v>1256</v>
      </c>
      <c r="C1431" s="63"/>
      <c r="D1431" s="63"/>
      <c r="E1431" s="64"/>
      <c r="F1431" s="66"/>
      <c r="G1431" s="100" t="s">
        <v>13432</v>
      </c>
      <c r="H1431" s="63"/>
      <c r="I1431" s="67"/>
      <c r="J1431" s="68"/>
      <c r="K1431" s="68"/>
      <c r="L1431" s="67" t="s">
        <v>17594</v>
      </c>
      <c r="M1431" s="71"/>
      <c r="N1431" s="72">
        <v>3538.71630859375</v>
      </c>
      <c r="O1431" s="72">
        <v>3030.45703125</v>
      </c>
      <c r="P1431" s="73"/>
      <c r="Q1431" s="74"/>
      <c r="R1431" s="74"/>
      <c r="S1431" s="84"/>
      <c r="T1431" s="84"/>
      <c r="U1431" s="84"/>
      <c r="V1431" s="84"/>
      <c r="W1431" s="50"/>
      <c r="X1431" s="50"/>
      <c r="Y1431" s="50"/>
      <c r="Z1431" s="50"/>
      <c r="AA1431" s="49"/>
      <c r="AB1431" s="69">
        <v>1431</v>
      </c>
      <c r="AC143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31" s="70"/>
      <c r="AE1431" s="76">
        <v>615</v>
      </c>
      <c r="AF1431" s="76">
        <v>20055</v>
      </c>
      <c r="AG1431" s="76">
        <v>19236</v>
      </c>
      <c r="AH1431" s="76">
        <v>30447</v>
      </c>
      <c r="AI1431" s="76"/>
      <c r="AJ1431" s="76" t="s">
        <v>9768</v>
      </c>
      <c r="AK1431" s="76" t="s">
        <v>10694</v>
      </c>
      <c r="AL1431" s="82" t="s">
        <v>11789</v>
      </c>
      <c r="AM1431" s="76"/>
      <c r="AN1431" s="78">
        <v>41086.665798611109</v>
      </c>
      <c r="AO1431" s="76" t="s">
        <v>14075</v>
      </c>
      <c r="AP1431" s="82" t="s">
        <v>15504</v>
      </c>
      <c r="AQ1431" s="76" t="s">
        <v>66</v>
      </c>
      <c r="AR1431" s="2"/>
      <c r="AS1431" s="3"/>
      <c r="AT1431" s="3"/>
      <c r="AU1431" s="3"/>
      <c r="AV1431" s="3"/>
    </row>
    <row r="1432" spans="1:48" ht="41.45" customHeight="1" x14ac:dyDescent="0.25">
      <c r="A1432" s="62" t="s">
        <v>1211</v>
      </c>
      <c r="C1432" s="63"/>
      <c r="D1432" s="63"/>
      <c r="E1432" s="64"/>
      <c r="F1432" s="66"/>
      <c r="G1432" s="100" t="s">
        <v>13433</v>
      </c>
      <c r="H1432" s="63"/>
      <c r="I1432" s="67"/>
      <c r="J1432" s="68"/>
      <c r="K1432" s="68"/>
      <c r="L1432" s="67" t="s">
        <v>17595</v>
      </c>
      <c r="M1432" s="71"/>
      <c r="N1432" s="72">
        <v>2902.724609375</v>
      </c>
      <c r="O1432" s="72">
        <v>3554.207763671875</v>
      </c>
      <c r="P1432" s="73"/>
      <c r="Q1432" s="74"/>
      <c r="R1432" s="74"/>
      <c r="S1432" s="84"/>
      <c r="T1432" s="84"/>
      <c r="U1432" s="84"/>
      <c r="V1432" s="84"/>
      <c r="W1432" s="50"/>
      <c r="X1432" s="50"/>
      <c r="Y1432" s="50"/>
      <c r="Z1432" s="50"/>
      <c r="AA1432" s="49"/>
      <c r="AB1432" s="69">
        <v>1432</v>
      </c>
      <c r="AC143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32" s="70"/>
      <c r="AE1432" s="76">
        <v>2724</v>
      </c>
      <c r="AF1432" s="76">
        <v>3029</v>
      </c>
      <c r="AG1432" s="76">
        <v>30520</v>
      </c>
      <c r="AH1432" s="76">
        <v>63785</v>
      </c>
      <c r="AI1432" s="76"/>
      <c r="AJ1432" s="76" t="s">
        <v>9769</v>
      </c>
      <c r="AK1432" s="76" t="s">
        <v>10423</v>
      </c>
      <c r="AL1432" s="76"/>
      <c r="AM1432" s="76"/>
      <c r="AN1432" s="78">
        <v>42966.990671296298</v>
      </c>
      <c r="AO1432" s="76" t="s">
        <v>14075</v>
      </c>
      <c r="AP1432" s="82" t="s">
        <v>15505</v>
      </c>
      <c r="AQ1432" s="76" t="s">
        <v>66</v>
      </c>
      <c r="AR1432" s="2"/>
      <c r="AS1432" s="3"/>
      <c r="AT1432" s="3"/>
      <c r="AU1432" s="3"/>
      <c r="AV1432" s="3"/>
    </row>
    <row r="1433" spans="1:48" ht="41.45" customHeight="1" x14ac:dyDescent="0.25">
      <c r="A1433" s="62" t="s">
        <v>1212</v>
      </c>
      <c r="C1433" s="63"/>
      <c r="D1433" s="63"/>
      <c r="E1433" s="64"/>
      <c r="F1433" s="66"/>
      <c r="G1433" s="100" t="s">
        <v>13434</v>
      </c>
      <c r="H1433" s="63"/>
      <c r="I1433" s="67"/>
      <c r="J1433" s="68"/>
      <c r="K1433" s="68"/>
      <c r="L1433" s="67" t="s">
        <v>17596</v>
      </c>
      <c r="M1433" s="71"/>
      <c r="N1433" s="72">
        <v>1718.0885009765625</v>
      </c>
      <c r="O1433" s="72">
        <v>3942.93408203125</v>
      </c>
      <c r="P1433" s="73"/>
      <c r="Q1433" s="74"/>
      <c r="R1433" s="74"/>
      <c r="S1433" s="84"/>
      <c r="T1433" s="84"/>
      <c r="U1433" s="84"/>
      <c r="V1433" s="84"/>
      <c r="W1433" s="50"/>
      <c r="X1433" s="50"/>
      <c r="Y1433" s="50"/>
      <c r="Z1433" s="50"/>
      <c r="AA1433" s="49"/>
      <c r="AB1433" s="69">
        <v>1433</v>
      </c>
      <c r="AC143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33" s="70"/>
      <c r="AE1433" s="76">
        <v>448</v>
      </c>
      <c r="AF1433" s="76">
        <v>98</v>
      </c>
      <c r="AG1433" s="76">
        <v>2064</v>
      </c>
      <c r="AH1433" s="76">
        <v>3099</v>
      </c>
      <c r="AI1433" s="76"/>
      <c r="AJ1433" s="76" t="s">
        <v>9770</v>
      </c>
      <c r="AK1433" s="76" t="s">
        <v>11033</v>
      </c>
      <c r="AL1433" s="76"/>
      <c r="AM1433" s="76"/>
      <c r="AN1433" s="78">
        <v>44189.291342592594</v>
      </c>
      <c r="AO1433" s="76" t="s">
        <v>14075</v>
      </c>
      <c r="AP1433" s="82" t="s">
        <v>15506</v>
      </c>
      <c r="AQ1433" s="76" t="s">
        <v>66</v>
      </c>
      <c r="AR1433" s="2"/>
      <c r="AS1433" s="3"/>
      <c r="AT1433" s="3"/>
      <c r="AU1433" s="3"/>
      <c r="AV1433" s="3"/>
    </row>
    <row r="1434" spans="1:48" ht="41.45" customHeight="1" x14ac:dyDescent="0.25">
      <c r="A1434" s="62" t="s">
        <v>1213</v>
      </c>
      <c r="C1434" s="63"/>
      <c r="D1434" s="63"/>
      <c r="E1434" s="64"/>
      <c r="F1434" s="66"/>
      <c r="G1434" s="100" t="s">
        <v>13435</v>
      </c>
      <c r="H1434" s="63"/>
      <c r="I1434" s="67"/>
      <c r="J1434" s="68"/>
      <c r="K1434" s="68"/>
      <c r="L1434" s="67" t="s">
        <v>17597</v>
      </c>
      <c r="M1434" s="71"/>
      <c r="N1434" s="72">
        <v>1989.564453125</v>
      </c>
      <c r="O1434" s="72">
        <v>6605.17822265625</v>
      </c>
      <c r="P1434" s="73"/>
      <c r="Q1434" s="74"/>
      <c r="R1434" s="74"/>
      <c r="S1434" s="84"/>
      <c r="T1434" s="84"/>
      <c r="U1434" s="84"/>
      <c r="V1434" s="84"/>
      <c r="W1434" s="50"/>
      <c r="X1434" s="50"/>
      <c r="Y1434" s="50"/>
      <c r="Z1434" s="50"/>
      <c r="AA1434" s="49"/>
      <c r="AB1434" s="69">
        <v>1434</v>
      </c>
      <c r="AC143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34" s="70"/>
      <c r="AE1434" s="76">
        <v>4949</v>
      </c>
      <c r="AF1434" s="76">
        <v>311</v>
      </c>
      <c r="AG1434" s="76">
        <v>114572</v>
      </c>
      <c r="AH1434" s="76">
        <v>68978</v>
      </c>
      <c r="AI1434" s="76"/>
      <c r="AJ1434" s="76"/>
      <c r="AK1434" s="76" t="s">
        <v>11034</v>
      </c>
      <c r="AL1434" s="76"/>
      <c r="AM1434" s="76"/>
      <c r="AN1434" s="78">
        <v>44417.066666666666</v>
      </c>
      <c r="AO1434" s="76" t="s">
        <v>14075</v>
      </c>
      <c r="AP1434" s="82" t="s">
        <v>15507</v>
      </c>
      <c r="AQ1434" s="76" t="s">
        <v>66</v>
      </c>
      <c r="AR1434" s="2"/>
      <c r="AS1434" s="3"/>
      <c r="AT1434" s="3"/>
      <c r="AU1434" s="3"/>
      <c r="AV1434" s="3"/>
    </row>
    <row r="1435" spans="1:48" ht="41.45" customHeight="1" x14ac:dyDescent="0.25">
      <c r="A1435" s="62" t="s">
        <v>1214</v>
      </c>
      <c r="C1435" s="63"/>
      <c r="D1435" s="63"/>
      <c r="E1435" s="64"/>
      <c r="F1435" s="66"/>
      <c r="G1435" s="100" t="s">
        <v>13436</v>
      </c>
      <c r="H1435" s="63"/>
      <c r="I1435" s="67"/>
      <c r="J1435" s="68"/>
      <c r="K1435" s="68"/>
      <c r="L1435" s="67" t="s">
        <v>17598</v>
      </c>
      <c r="M1435" s="71"/>
      <c r="N1435" s="72">
        <v>8144.0390625</v>
      </c>
      <c r="O1435" s="72">
        <v>3026.032470703125</v>
      </c>
      <c r="P1435" s="73"/>
      <c r="Q1435" s="74"/>
      <c r="R1435" s="74"/>
      <c r="S1435" s="84"/>
      <c r="T1435" s="84"/>
      <c r="U1435" s="84"/>
      <c r="V1435" s="84"/>
      <c r="W1435" s="50"/>
      <c r="X1435" s="50"/>
      <c r="Y1435" s="50"/>
      <c r="Z1435" s="50"/>
      <c r="AA1435" s="49"/>
      <c r="AB1435" s="69">
        <v>1435</v>
      </c>
      <c r="AC143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35" s="70"/>
      <c r="AE1435" s="76">
        <v>237</v>
      </c>
      <c r="AF1435" s="76">
        <v>4</v>
      </c>
      <c r="AG1435" s="76">
        <v>950</v>
      </c>
      <c r="AH1435" s="76">
        <v>207</v>
      </c>
      <c r="AI1435" s="76"/>
      <c r="AJ1435" s="76"/>
      <c r="AK1435" s="76"/>
      <c r="AL1435" s="76"/>
      <c r="AM1435" s="76"/>
      <c r="AN1435" s="78">
        <v>44517.411956018521</v>
      </c>
      <c r="AO1435" s="76" t="s">
        <v>14075</v>
      </c>
      <c r="AP1435" s="82" t="s">
        <v>15508</v>
      </c>
      <c r="AQ1435" s="76" t="s">
        <v>66</v>
      </c>
      <c r="AR1435" s="2"/>
      <c r="AS1435" s="3"/>
      <c r="AT1435" s="3"/>
      <c r="AU1435" s="3"/>
      <c r="AV1435" s="3"/>
    </row>
    <row r="1436" spans="1:48" ht="41.45" customHeight="1" x14ac:dyDescent="0.25">
      <c r="A1436" s="62" t="s">
        <v>1215</v>
      </c>
      <c r="C1436" s="63"/>
      <c r="D1436" s="63"/>
      <c r="E1436" s="64"/>
      <c r="F1436" s="66"/>
      <c r="G1436" s="100" t="s">
        <v>13437</v>
      </c>
      <c r="H1436" s="63"/>
      <c r="I1436" s="67"/>
      <c r="J1436" s="68"/>
      <c r="K1436" s="68"/>
      <c r="L1436" s="67" t="s">
        <v>17599</v>
      </c>
      <c r="M1436" s="71"/>
      <c r="N1436" s="72">
        <v>6773.7666015625</v>
      </c>
      <c r="O1436" s="72">
        <v>1979.1839599609375</v>
      </c>
      <c r="P1436" s="73"/>
      <c r="Q1436" s="74"/>
      <c r="R1436" s="74"/>
      <c r="S1436" s="84"/>
      <c r="T1436" s="84"/>
      <c r="U1436" s="84"/>
      <c r="V1436" s="84"/>
      <c r="W1436" s="50"/>
      <c r="X1436" s="50"/>
      <c r="Y1436" s="50"/>
      <c r="Z1436" s="50"/>
      <c r="AA1436" s="49"/>
      <c r="AB1436" s="69">
        <v>1436</v>
      </c>
      <c r="AC143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36" s="70"/>
      <c r="AE1436" s="76">
        <v>183</v>
      </c>
      <c r="AF1436" s="76">
        <v>198</v>
      </c>
      <c r="AG1436" s="76">
        <v>6506</v>
      </c>
      <c r="AH1436" s="76">
        <v>167</v>
      </c>
      <c r="AI1436" s="76"/>
      <c r="AJ1436" s="76"/>
      <c r="AK1436" s="76"/>
      <c r="AL1436" s="76"/>
      <c r="AM1436" s="76"/>
      <c r="AN1436" s="78">
        <v>43541.386157407411</v>
      </c>
      <c r="AO1436" s="76" t="s">
        <v>14075</v>
      </c>
      <c r="AP1436" s="82" t="s">
        <v>15509</v>
      </c>
      <c r="AQ1436" s="76" t="s">
        <v>66</v>
      </c>
      <c r="AR1436" s="2"/>
      <c r="AS1436" s="3"/>
      <c r="AT1436" s="3"/>
      <c r="AU1436" s="3"/>
      <c r="AV1436" s="3"/>
    </row>
    <row r="1437" spans="1:48" ht="41.45" customHeight="1" x14ac:dyDescent="0.25">
      <c r="A1437" s="62" t="s">
        <v>1216</v>
      </c>
      <c r="C1437" s="63"/>
      <c r="D1437" s="63"/>
      <c r="E1437" s="64"/>
      <c r="F1437" s="66"/>
      <c r="G1437" s="100" t="s">
        <v>13438</v>
      </c>
      <c r="H1437" s="63"/>
      <c r="I1437" s="67"/>
      <c r="J1437" s="68"/>
      <c r="K1437" s="68"/>
      <c r="L1437" s="67" t="s">
        <v>17600</v>
      </c>
      <c r="M1437" s="71"/>
      <c r="N1437" s="72">
        <v>3258.181884765625</v>
      </c>
      <c r="O1437" s="72">
        <v>5139.72802734375</v>
      </c>
      <c r="P1437" s="73"/>
      <c r="Q1437" s="74"/>
      <c r="R1437" s="74"/>
      <c r="S1437" s="84"/>
      <c r="T1437" s="84"/>
      <c r="U1437" s="84"/>
      <c r="V1437" s="84"/>
      <c r="W1437" s="50"/>
      <c r="X1437" s="50"/>
      <c r="Y1437" s="50"/>
      <c r="Z1437" s="50"/>
      <c r="AA1437" s="49"/>
      <c r="AB1437" s="69">
        <v>1437</v>
      </c>
      <c r="AC143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37" s="70"/>
      <c r="AE1437" s="76">
        <v>296</v>
      </c>
      <c r="AF1437" s="76">
        <v>4</v>
      </c>
      <c r="AG1437" s="76">
        <v>571</v>
      </c>
      <c r="AH1437" s="76">
        <v>370</v>
      </c>
      <c r="AI1437" s="76"/>
      <c r="AJ1437" s="76"/>
      <c r="AK1437" s="76"/>
      <c r="AL1437" s="76"/>
      <c r="AM1437" s="76"/>
      <c r="AN1437" s="78">
        <v>44110.669687499998</v>
      </c>
      <c r="AO1437" s="76" t="s">
        <v>14075</v>
      </c>
      <c r="AP1437" s="82" t="s">
        <v>15510</v>
      </c>
      <c r="AQ1437" s="76" t="s">
        <v>66</v>
      </c>
      <c r="AR1437" s="2"/>
      <c r="AS1437" s="3"/>
      <c r="AT1437" s="3"/>
      <c r="AU1437" s="3"/>
      <c r="AV1437" s="3"/>
    </row>
    <row r="1438" spans="1:48" ht="41.45" customHeight="1" x14ac:dyDescent="0.25">
      <c r="A1438" s="62" t="s">
        <v>1217</v>
      </c>
      <c r="C1438" s="63"/>
      <c r="D1438" s="63"/>
      <c r="E1438" s="64"/>
      <c r="F1438" s="66"/>
      <c r="G1438" s="100" t="s">
        <v>13439</v>
      </c>
      <c r="H1438" s="63"/>
      <c r="I1438" s="67"/>
      <c r="J1438" s="68"/>
      <c r="K1438" s="68"/>
      <c r="L1438" s="67" t="s">
        <v>17601</v>
      </c>
      <c r="M1438" s="71"/>
      <c r="N1438" s="72">
        <v>2761.268310546875</v>
      </c>
      <c r="O1438" s="72">
        <v>1404.18701171875</v>
      </c>
      <c r="P1438" s="73"/>
      <c r="Q1438" s="74"/>
      <c r="R1438" s="74"/>
      <c r="S1438" s="84"/>
      <c r="T1438" s="84"/>
      <c r="U1438" s="84"/>
      <c r="V1438" s="84"/>
      <c r="W1438" s="50"/>
      <c r="X1438" s="50"/>
      <c r="Y1438" s="50"/>
      <c r="Z1438" s="50"/>
      <c r="AA1438" s="49"/>
      <c r="AB1438" s="69">
        <v>1438</v>
      </c>
      <c r="AC143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38" s="70"/>
      <c r="AE1438" s="76">
        <v>4941</v>
      </c>
      <c r="AF1438" s="76">
        <v>66</v>
      </c>
      <c r="AG1438" s="76">
        <v>21222</v>
      </c>
      <c r="AH1438" s="76">
        <v>7970</v>
      </c>
      <c r="AI1438" s="76"/>
      <c r="AJ1438" s="76" t="s">
        <v>9771</v>
      </c>
      <c r="AK1438" s="76" t="s">
        <v>10661</v>
      </c>
      <c r="AL1438" s="76"/>
      <c r="AM1438" s="76"/>
      <c r="AN1438" s="78">
        <v>40122.629537037035</v>
      </c>
      <c r="AO1438" s="76" t="s">
        <v>14075</v>
      </c>
      <c r="AP1438" s="82" t="s">
        <v>15511</v>
      </c>
      <c r="AQ1438" s="76" t="s">
        <v>66</v>
      </c>
      <c r="AR1438" s="2"/>
      <c r="AS1438" s="3"/>
      <c r="AT1438" s="3"/>
      <c r="AU1438" s="3"/>
      <c r="AV1438" s="3"/>
    </row>
    <row r="1439" spans="1:48" ht="41.45" customHeight="1" x14ac:dyDescent="0.25">
      <c r="A1439" s="62" t="s">
        <v>1218</v>
      </c>
      <c r="C1439" s="63"/>
      <c r="D1439" s="63"/>
      <c r="E1439" s="64"/>
      <c r="F1439" s="66"/>
      <c r="G1439" s="100" t="s">
        <v>13440</v>
      </c>
      <c r="H1439" s="63"/>
      <c r="I1439" s="67"/>
      <c r="J1439" s="68"/>
      <c r="K1439" s="68"/>
      <c r="L1439" s="67" t="s">
        <v>17602</v>
      </c>
      <c r="M1439" s="71"/>
      <c r="N1439" s="72">
        <v>2402.9130859375</v>
      </c>
      <c r="O1439" s="72">
        <v>2453.709228515625</v>
      </c>
      <c r="P1439" s="73"/>
      <c r="Q1439" s="74"/>
      <c r="R1439" s="74"/>
      <c r="S1439" s="84"/>
      <c r="T1439" s="84"/>
      <c r="U1439" s="84"/>
      <c r="V1439" s="84"/>
      <c r="W1439" s="50"/>
      <c r="X1439" s="50"/>
      <c r="Y1439" s="50"/>
      <c r="Z1439" s="50"/>
      <c r="AA1439" s="49"/>
      <c r="AB1439" s="69">
        <v>1439</v>
      </c>
      <c r="AC143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39" s="70"/>
      <c r="AE1439" s="76">
        <v>164</v>
      </c>
      <c r="AF1439" s="76">
        <v>2</v>
      </c>
      <c r="AG1439" s="76">
        <v>493</v>
      </c>
      <c r="AH1439" s="76">
        <v>1359</v>
      </c>
      <c r="AI1439" s="76"/>
      <c r="AJ1439" s="76" t="s">
        <v>9772</v>
      </c>
      <c r="AK1439" s="76" t="s">
        <v>11035</v>
      </c>
      <c r="AL1439" s="76"/>
      <c r="AM1439" s="76"/>
      <c r="AN1439" s="78">
        <v>44448.658622685187</v>
      </c>
      <c r="AO1439" s="76" t="s">
        <v>14075</v>
      </c>
      <c r="AP1439" s="82" t="s">
        <v>15512</v>
      </c>
      <c r="AQ1439" s="76" t="s">
        <v>66</v>
      </c>
      <c r="AR1439" s="2"/>
      <c r="AS1439" s="3"/>
      <c r="AT1439" s="3"/>
      <c r="AU1439" s="3"/>
      <c r="AV1439" s="3"/>
    </row>
    <row r="1440" spans="1:48" ht="41.45" customHeight="1" x14ac:dyDescent="0.25">
      <c r="A1440" s="62" t="s">
        <v>1219</v>
      </c>
      <c r="C1440" s="63"/>
      <c r="D1440" s="63"/>
      <c r="E1440" s="64"/>
      <c r="F1440" s="66"/>
      <c r="G1440" s="100" t="s">
        <v>13441</v>
      </c>
      <c r="H1440" s="63"/>
      <c r="I1440" s="67"/>
      <c r="J1440" s="68"/>
      <c r="K1440" s="68"/>
      <c r="L1440" s="67" t="s">
        <v>17603</v>
      </c>
      <c r="M1440" s="71"/>
      <c r="N1440" s="72">
        <v>839.35784912109375</v>
      </c>
      <c r="O1440" s="72">
        <v>5026.451171875</v>
      </c>
      <c r="P1440" s="73"/>
      <c r="Q1440" s="74"/>
      <c r="R1440" s="74"/>
      <c r="S1440" s="84"/>
      <c r="T1440" s="84"/>
      <c r="U1440" s="84"/>
      <c r="V1440" s="84"/>
      <c r="W1440" s="50"/>
      <c r="X1440" s="50"/>
      <c r="Y1440" s="50"/>
      <c r="Z1440" s="50"/>
      <c r="AA1440" s="49"/>
      <c r="AB1440" s="69">
        <v>1440</v>
      </c>
      <c r="AC144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40" s="70"/>
      <c r="AE1440" s="76">
        <v>1075</v>
      </c>
      <c r="AF1440" s="76">
        <v>27</v>
      </c>
      <c r="AG1440" s="76">
        <v>4753</v>
      </c>
      <c r="AH1440" s="76">
        <v>3466</v>
      </c>
      <c r="AI1440" s="76"/>
      <c r="AJ1440" s="76" t="s">
        <v>9773</v>
      </c>
      <c r="AK1440" s="76"/>
      <c r="AL1440" s="76"/>
      <c r="AM1440" s="76"/>
      <c r="AN1440" s="78">
        <v>44479.523402777777</v>
      </c>
      <c r="AO1440" s="76" t="s">
        <v>14075</v>
      </c>
      <c r="AP1440" s="82" t="s">
        <v>15513</v>
      </c>
      <c r="AQ1440" s="76" t="s">
        <v>66</v>
      </c>
      <c r="AR1440" s="2"/>
      <c r="AS1440" s="3"/>
      <c r="AT1440" s="3"/>
      <c r="AU1440" s="3"/>
      <c r="AV1440" s="3"/>
    </row>
    <row r="1441" spans="1:48" ht="41.45" customHeight="1" x14ac:dyDescent="0.25">
      <c r="A1441" s="62" t="s">
        <v>1220</v>
      </c>
      <c r="C1441" s="63"/>
      <c r="D1441" s="63"/>
      <c r="E1441" s="64"/>
      <c r="F1441" s="66"/>
      <c r="G1441" s="100" t="s">
        <v>13442</v>
      </c>
      <c r="H1441" s="63"/>
      <c r="I1441" s="67"/>
      <c r="J1441" s="68"/>
      <c r="K1441" s="68"/>
      <c r="L1441" s="67" t="s">
        <v>17604</v>
      </c>
      <c r="M1441" s="71"/>
      <c r="N1441" s="72">
        <v>5070.3671875</v>
      </c>
      <c r="O1441" s="72">
        <v>1701.2529296875</v>
      </c>
      <c r="P1441" s="73"/>
      <c r="Q1441" s="74"/>
      <c r="R1441" s="74"/>
      <c r="S1441" s="84"/>
      <c r="T1441" s="84"/>
      <c r="U1441" s="84"/>
      <c r="V1441" s="84"/>
      <c r="W1441" s="50"/>
      <c r="X1441" s="50"/>
      <c r="Y1441" s="50"/>
      <c r="Z1441" s="50"/>
      <c r="AA1441" s="49"/>
      <c r="AB1441" s="69">
        <v>1441</v>
      </c>
      <c r="AC144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41" s="70"/>
      <c r="AE1441" s="76">
        <v>476</v>
      </c>
      <c r="AF1441" s="76">
        <v>174</v>
      </c>
      <c r="AG1441" s="76">
        <v>853</v>
      </c>
      <c r="AH1441" s="76">
        <v>2445</v>
      </c>
      <c r="AI1441" s="76"/>
      <c r="AJ1441" s="76" t="s">
        <v>9774</v>
      </c>
      <c r="AK1441" s="76"/>
      <c r="AL1441" s="76"/>
      <c r="AM1441" s="76"/>
      <c r="AN1441" s="78">
        <v>44327.141898148147</v>
      </c>
      <c r="AO1441" s="76" t="s">
        <v>14075</v>
      </c>
      <c r="AP1441" s="82" t="s">
        <v>15514</v>
      </c>
      <c r="AQ1441" s="76" t="s">
        <v>66</v>
      </c>
      <c r="AR1441" s="2"/>
      <c r="AS1441" s="3"/>
      <c r="AT1441" s="3"/>
      <c r="AU1441" s="3"/>
      <c r="AV1441" s="3"/>
    </row>
    <row r="1442" spans="1:48" ht="41.45" customHeight="1" x14ac:dyDescent="0.25">
      <c r="A1442" s="62" t="s">
        <v>1221</v>
      </c>
      <c r="C1442" s="63"/>
      <c r="D1442" s="63"/>
      <c r="E1442" s="64"/>
      <c r="F1442" s="66"/>
      <c r="G1442" s="100" t="s">
        <v>13443</v>
      </c>
      <c r="H1442" s="63"/>
      <c r="I1442" s="67"/>
      <c r="J1442" s="68"/>
      <c r="K1442" s="68"/>
      <c r="L1442" s="67" t="s">
        <v>17605</v>
      </c>
      <c r="M1442" s="71"/>
      <c r="N1442" s="72">
        <v>611.05548095703125</v>
      </c>
      <c r="O1442" s="72">
        <v>4286.12255859375</v>
      </c>
      <c r="P1442" s="73"/>
      <c r="Q1442" s="74"/>
      <c r="R1442" s="74"/>
      <c r="S1442" s="84"/>
      <c r="T1442" s="84"/>
      <c r="U1442" s="84"/>
      <c r="V1442" s="84"/>
      <c r="W1442" s="50"/>
      <c r="X1442" s="50"/>
      <c r="Y1442" s="50"/>
      <c r="Z1442" s="50"/>
      <c r="AA1442" s="49"/>
      <c r="AB1442" s="69">
        <v>1442</v>
      </c>
      <c r="AC144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42" s="70"/>
      <c r="AE1442" s="76">
        <v>217</v>
      </c>
      <c r="AF1442" s="76">
        <v>851</v>
      </c>
      <c r="AG1442" s="76">
        <v>91002</v>
      </c>
      <c r="AH1442" s="76">
        <v>162811</v>
      </c>
      <c r="AI1442" s="76"/>
      <c r="AJ1442" s="76" t="s">
        <v>9775</v>
      </c>
      <c r="AK1442" s="76" t="s">
        <v>11036</v>
      </c>
      <c r="AL1442" s="76"/>
      <c r="AM1442" s="76"/>
      <c r="AN1442" s="78">
        <v>40872.736886574072</v>
      </c>
      <c r="AO1442" s="76" t="s">
        <v>14075</v>
      </c>
      <c r="AP1442" s="82" t="s">
        <v>15515</v>
      </c>
      <c r="AQ1442" s="76" t="s">
        <v>66</v>
      </c>
      <c r="AR1442" s="2"/>
      <c r="AS1442" s="3"/>
      <c r="AT1442" s="3"/>
      <c r="AU1442" s="3"/>
      <c r="AV1442" s="3"/>
    </row>
    <row r="1443" spans="1:48" ht="41.45" customHeight="1" x14ac:dyDescent="0.25">
      <c r="A1443" s="62" t="s">
        <v>1222</v>
      </c>
      <c r="C1443" s="63"/>
      <c r="D1443" s="63"/>
      <c r="E1443" s="64"/>
      <c r="F1443" s="66"/>
      <c r="G1443" s="100" t="s">
        <v>13444</v>
      </c>
      <c r="H1443" s="63"/>
      <c r="I1443" s="67"/>
      <c r="J1443" s="68"/>
      <c r="K1443" s="68"/>
      <c r="L1443" s="67" t="s">
        <v>17606</v>
      </c>
      <c r="M1443" s="71"/>
      <c r="N1443" s="72">
        <v>9038.087890625</v>
      </c>
      <c r="O1443" s="72">
        <v>5312.861328125</v>
      </c>
      <c r="P1443" s="73"/>
      <c r="Q1443" s="74"/>
      <c r="R1443" s="74"/>
      <c r="S1443" s="84"/>
      <c r="T1443" s="84"/>
      <c r="U1443" s="84"/>
      <c r="V1443" s="84"/>
      <c r="W1443" s="50"/>
      <c r="X1443" s="50"/>
      <c r="Y1443" s="50"/>
      <c r="Z1443" s="50"/>
      <c r="AA1443" s="49"/>
      <c r="AB1443" s="69">
        <v>1443</v>
      </c>
      <c r="AC144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43" s="70"/>
      <c r="AE1443" s="76">
        <v>144</v>
      </c>
      <c r="AF1443" s="76">
        <v>111</v>
      </c>
      <c r="AG1443" s="76">
        <v>3235</v>
      </c>
      <c r="AH1443" s="76">
        <v>3128</v>
      </c>
      <c r="AI1443" s="76"/>
      <c r="AJ1443" s="76" t="s">
        <v>9776</v>
      </c>
      <c r="AK1443" s="76" t="s">
        <v>11037</v>
      </c>
      <c r="AL1443" s="76"/>
      <c r="AM1443" s="76"/>
      <c r="AN1443" s="78">
        <v>44414.653240740743</v>
      </c>
      <c r="AO1443" s="76" t="s">
        <v>14075</v>
      </c>
      <c r="AP1443" s="82" t="s">
        <v>15516</v>
      </c>
      <c r="AQ1443" s="76" t="s">
        <v>66</v>
      </c>
      <c r="AR1443" s="2"/>
      <c r="AS1443" s="3"/>
      <c r="AT1443" s="3"/>
      <c r="AU1443" s="3"/>
      <c r="AV1443" s="3"/>
    </row>
    <row r="1444" spans="1:48" ht="41.45" customHeight="1" x14ac:dyDescent="0.25">
      <c r="A1444" s="62" t="s">
        <v>1223</v>
      </c>
      <c r="C1444" s="63"/>
      <c r="D1444" s="63"/>
      <c r="E1444" s="64"/>
      <c r="F1444" s="66"/>
      <c r="G1444" s="100" t="s">
        <v>13445</v>
      </c>
      <c r="H1444" s="63"/>
      <c r="I1444" s="67"/>
      <c r="J1444" s="68"/>
      <c r="K1444" s="68"/>
      <c r="L1444" s="67" t="s">
        <v>17607</v>
      </c>
      <c r="M1444" s="71"/>
      <c r="N1444" s="72">
        <v>1429.6224365234375</v>
      </c>
      <c r="O1444" s="72">
        <v>3925.124267578125</v>
      </c>
      <c r="P1444" s="73"/>
      <c r="Q1444" s="74"/>
      <c r="R1444" s="74"/>
      <c r="S1444" s="84"/>
      <c r="T1444" s="84"/>
      <c r="U1444" s="84"/>
      <c r="V1444" s="84"/>
      <c r="W1444" s="50"/>
      <c r="X1444" s="50"/>
      <c r="Y1444" s="50"/>
      <c r="Z1444" s="50"/>
      <c r="AA1444" s="49"/>
      <c r="AB1444" s="69">
        <v>1444</v>
      </c>
      <c r="AC144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44" s="70"/>
      <c r="AE1444" s="76">
        <v>90</v>
      </c>
      <c r="AF1444" s="76">
        <v>2</v>
      </c>
      <c r="AG1444" s="76">
        <v>93</v>
      </c>
      <c r="AH1444" s="76">
        <v>48</v>
      </c>
      <c r="AI1444" s="76"/>
      <c r="AJ1444" s="76"/>
      <c r="AK1444" s="76"/>
      <c r="AL1444" s="76"/>
      <c r="AM1444" s="76"/>
      <c r="AN1444" s="78">
        <v>44529.347916666666</v>
      </c>
      <c r="AO1444" s="76" t="s">
        <v>14075</v>
      </c>
      <c r="AP1444" s="82" t="s">
        <v>15517</v>
      </c>
      <c r="AQ1444" s="76" t="s">
        <v>66</v>
      </c>
      <c r="AR1444" s="2"/>
      <c r="AS1444" s="3"/>
      <c r="AT1444" s="3"/>
      <c r="AU1444" s="3"/>
      <c r="AV1444" s="3"/>
    </row>
    <row r="1445" spans="1:48" ht="41.45" customHeight="1" x14ac:dyDescent="0.25">
      <c r="A1445" s="62" t="s">
        <v>1224</v>
      </c>
      <c r="C1445" s="63"/>
      <c r="D1445" s="63"/>
      <c r="E1445" s="64"/>
      <c r="F1445" s="66"/>
      <c r="G1445" s="100" t="s">
        <v>13446</v>
      </c>
      <c r="H1445" s="63"/>
      <c r="I1445" s="67"/>
      <c r="J1445" s="68"/>
      <c r="K1445" s="68"/>
      <c r="L1445" s="67" t="s">
        <v>17608</v>
      </c>
      <c r="M1445" s="71"/>
      <c r="N1445" s="72">
        <v>6625.931640625</v>
      </c>
      <c r="O1445" s="72">
        <v>5325.45361328125</v>
      </c>
      <c r="P1445" s="73"/>
      <c r="Q1445" s="74"/>
      <c r="R1445" s="74"/>
      <c r="S1445" s="84"/>
      <c r="T1445" s="84"/>
      <c r="U1445" s="84"/>
      <c r="V1445" s="84"/>
      <c r="W1445" s="50"/>
      <c r="X1445" s="50"/>
      <c r="Y1445" s="50"/>
      <c r="Z1445" s="50"/>
      <c r="AA1445" s="49"/>
      <c r="AB1445" s="69">
        <v>1445</v>
      </c>
      <c r="AC144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45" s="70"/>
      <c r="AE1445" s="76">
        <v>1527</v>
      </c>
      <c r="AF1445" s="76">
        <v>2310</v>
      </c>
      <c r="AG1445" s="76">
        <v>219137</v>
      </c>
      <c r="AH1445" s="76">
        <v>5516</v>
      </c>
      <c r="AI1445" s="76"/>
      <c r="AJ1445" s="76" t="s">
        <v>9777</v>
      </c>
      <c r="AK1445" s="76" t="s">
        <v>11038</v>
      </c>
      <c r="AL1445" s="82" t="s">
        <v>11790</v>
      </c>
      <c r="AM1445" s="76"/>
      <c r="AN1445" s="78">
        <v>40736.702939814815</v>
      </c>
      <c r="AO1445" s="76" t="s">
        <v>14075</v>
      </c>
      <c r="AP1445" s="82" t="s">
        <v>15518</v>
      </c>
      <c r="AQ1445" s="76" t="s">
        <v>66</v>
      </c>
      <c r="AR1445" s="2"/>
      <c r="AS1445" s="3"/>
      <c r="AT1445" s="3"/>
      <c r="AU1445" s="3"/>
      <c r="AV1445" s="3"/>
    </row>
    <row r="1446" spans="1:48" ht="41.45" customHeight="1" x14ac:dyDescent="0.25">
      <c r="A1446" s="62" t="s">
        <v>2049</v>
      </c>
      <c r="C1446" s="63"/>
      <c r="D1446" s="63"/>
      <c r="E1446" s="64"/>
      <c r="F1446" s="66"/>
      <c r="G1446" s="100" t="s">
        <v>13447</v>
      </c>
      <c r="H1446" s="63"/>
      <c r="I1446" s="67"/>
      <c r="J1446" s="68"/>
      <c r="K1446" s="68"/>
      <c r="L1446" s="67" t="s">
        <v>17609</v>
      </c>
      <c r="M1446" s="71"/>
      <c r="N1446" s="72">
        <v>6454.49755859375</v>
      </c>
      <c r="O1446" s="72">
        <v>6885.62646484375</v>
      </c>
      <c r="P1446" s="73"/>
      <c r="Q1446" s="74"/>
      <c r="R1446" s="74"/>
      <c r="S1446" s="84"/>
      <c r="T1446" s="84"/>
      <c r="U1446" s="84"/>
      <c r="V1446" s="84"/>
      <c r="W1446" s="50"/>
      <c r="X1446" s="50"/>
      <c r="Y1446" s="50"/>
      <c r="Z1446" s="50"/>
      <c r="AA1446" s="49"/>
      <c r="AB1446" s="69">
        <v>1446</v>
      </c>
      <c r="AC144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46" s="70"/>
      <c r="AE1446" s="76">
        <v>1</v>
      </c>
      <c r="AF1446" s="76">
        <v>11</v>
      </c>
      <c r="AG1446" s="76">
        <v>2</v>
      </c>
      <c r="AH1446" s="76">
        <v>0</v>
      </c>
      <c r="AI1446" s="76"/>
      <c r="AJ1446" s="76" t="s">
        <v>9778</v>
      </c>
      <c r="AK1446" s="76" t="s">
        <v>10694</v>
      </c>
      <c r="AL1446" s="82" t="s">
        <v>11791</v>
      </c>
      <c r="AM1446" s="76"/>
      <c r="AN1446" s="78">
        <v>44522.745625000003</v>
      </c>
      <c r="AO1446" s="76" t="s">
        <v>14075</v>
      </c>
      <c r="AP1446" s="82" t="s">
        <v>15519</v>
      </c>
      <c r="AQ1446" s="76" t="s">
        <v>65</v>
      </c>
      <c r="AR1446" s="2"/>
      <c r="AS1446" s="3"/>
      <c r="AT1446" s="3"/>
      <c r="AU1446" s="3"/>
      <c r="AV1446" s="3"/>
    </row>
    <row r="1447" spans="1:48" ht="41.45" customHeight="1" x14ac:dyDescent="0.25">
      <c r="A1447" s="62" t="s">
        <v>2050</v>
      </c>
      <c r="C1447" s="63"/>
      <c r="D1447" s="63"/>
      <c r="E1447" s="64"/>
      <c r="F1447" s="66"/>
      <c r="G1447" s="100" t="s">
        <v>13448</v>
      </c>
      <c r="H1447" s="63"/>
      <c r="I1447" s="67"/>
      <c r="J1447" s="68"/>
      <c r="K1447" s="68"/>
      <c r="L1447" s="67" t="s">
        <v>17610</v>
      </c>
      <c r="M1447" s="71"/>
      <c r="N1447" s="72">
        <v>8389.75390625</v>
      </c>
      <c r="O1447" s="72">
        <v>5947.96923828125</v>
      </c>
      <c r="P1447" s="73"/>
      <c r="Q1447" s="74"/>
      <c r="R1447" s="74"/>
      <c r="S1447" s="84"/>
      <c r="T1447" s="84"/>
      <c r="U1447" s="84"/>
      <c r="V1447" s="84"/>
      <c r="W1447" s="50"/>
      <c r="X1447" s="50"/>
      <c r="Y1447" s="50"/>
      <c r="Z1447" s="50"/>
      <c r="AA1447" s="49"/>
      <c r="AB1447" s="69">
        <v>1447</v>
      </c>
      <c r="AC144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47" s="70"/>
      <c r="AE1447" s="76">
        <v>325</v>
      </c>
      <c r="AF1447" s="76">
        <v>92360</v>
      </c>
      <c r="AG1447" s="76">
        <v>19678</v>
      </c>
      <c r="AH1447" s="76">
        <v>22928</v>
      </c>
      <c r="AI1447" s="76"/>
      <c r="AJ1447" s="76" t="s">
        <v>9779</v>
      </c>
      <c r="AK1447" s="76" t="s">
        <v>10655</v>
      </c>
      <c r="AL1447" s="82" t="s">
        <v>11792</v>
      </c>
      <c r="AM1447" s="76"/>
      <c r="AN1447" s="78">
        <v>41071.597777777781</v>
      </c>
      <c r="AO1447" s="76" t="s">
        <v>14075</v>
      </c>
      <c r="AP1447" s="82" t="s">
        <v>15520</v>
      </c>
      <c r="AQ1447" s="76" t="s">
        <v>65</v>
      </c>
      <c r="AR1447" s="2"/>
      <c r="AS1447" s="3"/>
      <c r="AT1447" s="3"/>
      <c r="AU1447" s="3"/>
      <c r="AV1447" s="3"/>
    </row>
    <row r="1448" spans="1:48" ht="41.45" customHeight="1" x14ac:dyDescent="0.25">
      <c r="A1448" s="62" t="s">
        <v>2051</v>
      </c>
      <c r="C1448" s="63"/>
      <c r="D1448" s="63"/>
      <c r="E1448" s="64"/>
      <c r="F1448" s="66"/>
      <c r="G1448" s="100" t="s">
        <v>13449</v>
      </c>
      <c r="H1448" s="63"/>
      <c r="I1448" s="67"/>
      <c r="J1448" s="68"/>
      <c r="K1448" s="68"/>
      <c r="L1448" s="67" t="s">
        <v>17611</v>
      </c>
      <c r="M1448" s="71"/>
      <c r="N1448" s="72">
        <v>8663.994140625</v>
      </c>
      <c r="O1448" s="72">
        <v>4052.7568359375</v>
      </c>
      <c r="P1448" s="73"/>
      <c r="Q1448" s="74"/>
      <c r="R1448" s="74"/>
      <c r="S1448" s="84"/>
      <c r="T1448" s="84"/>
      <c r="U1448" s="84"/>
      <c r="V1448" s="84"/>
      <c r="W1448" s="50"/>
      <c r="X1448" s="50"/>
      <c r="Y1448" s="50"/>
      <c r="Z1448" s="50"/>
      <c r="AA1448" s="49"/>
      <c r="AB1448" s="69">
        <v>1448</v>
      </c>
      <c r="AC144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48" s="70"/>
      <c r="AE1448" s="76">
        <v>307</v>
      </c>
      <c r="AF1448" s="76">
        <v>540</v>
      </c>
      <c r="AG1448" s="76">
        <v>741</v>
      </c>
      <c r="AH1448" s="76">
        <v>2302</v>
      </c>
      <c r="AI1448" s="76"/>
      <c r="AJ1448" s="76" t="s">
        <v>9780</v>
      </c>
      <c r="AK1448" s="76" t="s">
        <v>10606</v>
      </c>
      <c r="AL1448" s="82" t="s">
        <v>11793</v>
      </c>
      <c r="AM1448" s="76"/>
      <c r="AN1448" s="78">
        <v>44217.779317129629</v>
      </c>
      <c r="AO1448" s="76" t="s">
        <v>14075</v>
      </c>
      <c r="AP1448" s="82" t="s">
        <v>15521</v>
      </c>
      <c r="AQ1448" s="76" t="s">
        <v>65</v>
      </c>
      <c r="AR1448" s="2"/>
      <c r="AS1448" s="3"/>
      <c r="AT1448" s="3"/>
      <c r="AU1448" s="3"/>
      <c r="AV1448" s="3"/>
    </row>
    <row r="1449" spans="1:48" ht="41.45" customHeight="1" x14ac:dyDescent="0.25">
      <c r="A1449" s="62" t="s">
        <v>2052</v>
      </c>
      <c r="C1449" s="63"/>
      <c r="D1449" s="63"/>
      <c r="E1449" s="64"/>
      <c r="F1449" s="66"/>
      <c r="G1449" s="100" t="s">
        <v>13450</v>
      </c>
      <c r="H1449" s="63"/>
      <c r="I1449" s="67"/>
      <c r="J1449" s="68"/>
      <c r="K1449" s="68"/>
      <c r="L1449" s="67" t="s">
        <v>17612</v>
      </c>
      <c r="M1449" s="71"/>
      <c r="N1449" s="72">
        <v>6230.74658203125</v>
      </c>
      <c r="O1449" s="72">
        <v>7915.37060546875</v>
      </c>
      <c r="P1449" s="73"/>
      <c r="Q1449" s="74"/>
      <c r="R1449" s="74"/>
      <c r="S1449" s="84"/>
      <c r="T1449" s="84"/>
      <c r="U1449" s="84"/>
      <c r="V1449" s="84"/>
      <c r="W1449" s="50"/>
      <c r="X1449" s="50"/>
      <c r="Y1449" s="50"/>
      <c r="Z1449" s="50"/>
      <c r="AA1449" s="49"/>
      <c r="AB1449" s="69">
        <v>1449</v>
      </c>
      <c r="AC144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49" s="70"/>
      <c r="AE1449" s="76">
        <v>96</v>
      </c>
      <c r="AF1449" s="76">
        <v>23</v>
      </c>
      <c r="AG1449" s="76">
        <v>335</v>
      </c>
      <c r="AH1449" s="76">
        <v>1645</v>
      </c>
      <c r="AI1449" s="76"/>
      <c r="AJ1449" s="76" t="s">
        <v>9781</v>
      </c>
      <c r="AK1449" s="76"/>
      <c r="AL1449" s="76"/>
      <c r="AM1449" s="76"/>
      <c r="AN1449" s="78">
        <v>43943.688622685186</v>
      </c>
      <c r="AO1449" s="76" t="s">
        <v>14075</v>
      </c>
      <c r="AP1449" s="82" t="s">
        <v>15522</v>
      </c>
      <c r="AQ1449" s="76" t="s">
        <v>65</v>
      </c>
      <c r="AR1449" s="2"/>
      <c r="AS1449" s="3"/>
      <c r="AT1449" s="3"/>
      <c r="AU1449" s="3"/>
      <c r="AV1449" s="3"/>
    </row>
    <row r="1450" spans="1:48" ht="41.45" customHeight="1" x14ac:dyDescent="0.25">
      <c r="A1450" s="62" t="s">
        <v>2053</v>
      </c>
      <c r="C1450" s="63"/>
      <c r="D1450" s="63"/>
      <c r="E1450" s="64"/>
      <c r="F1450" s="66"/>
      <c r="G1450" s="100" t="s">
        <v>13451</v>
      </c>
      <c r="H1450" s="63"/>
      <c r="I1450" s="67"/>
      <c r="J1450" s="68"/>
      <c r="K1450" s="68"/>
      <c r="L1450" s="67" t="s">
        <v>17613</v>
      </c>
      <c r="M1450" s="71"/>
      <c r="N1450" s="72">
        <v>8617.90625</v>
      </c>
      <c r="O1450" s="72">
        <v>4005.07177734375</v>
      </c>
      <c r="P1450" s="73"/>
      <c r="Q1450" s="74"/>
      <c r="R1450" s="74"/>
      <c r="S1450" s="84"/>
      <c r="T1450" s="84"/>
      <c r="U1450" s="84"/>
      <c r="V1450" s="84"/>
      <c r="W1450" s="50"/>
      <c r="X1450" s="50"/>
      <c r="Y1450" s="50"/>
      <c r="Z1450" s="50"/>
      <c r="AA1450" s="49"/>
      <c r="AB1450" s="69">
        <v>1450</v>
      </c>
      <c r="AC145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50" s="70"/>
      <c r="AE1450" s="76">
        <v>383</v>
      </c>
      <c r="AF1450" s="76">
        <v>14</v>
      </c>
      <c r="AG1450" s="76">
        <v>324</v>
      </c>
      <c r="AH1450" s="76">
        <v>1349</v>
      </c>
      <c r="AI1450" s="76"/>
      <c r="AJ1450" s="76" t="s">
        <v>9782</v>
      </c>
      <c r="AK1450" s="76" t="s">
        <v>11039</v>
      </c>
      <c r="AL1450" s="76"/>
      <c r="AM1450" s="76"/>
      <c r="AN1450" s="78">
        <v>42935.961226851854</v>
      </c>
      <c r="AO1450" s="76" t="s">
        <v>14075</v>
      </c>
      <c r="AP1450" s="82" t="s">
        <v>15523</v>
      </c>
      <c r="AQ1450" s="76" t="s">
        <v>65</v>
      </c>
      <c r="AR1450" s="2"/>
      <c r="AS1450" s="3"/>
      <c r="AT1450" s="3"/>
      <c r="AU1450" s="3"/>
      <c r="AV1450" s="3"/>
    </row>
    <row r="1451" spans="1:48" ht="41.45" customHeight="1" x14ac:dyDescent="0.25">
      <c r="A1451" s="62" t="s">
        <v>2054</v>
      </c>
      <c r="C1451" s="63"/>
      <c r="D1451" s="63"/>
      <c r="E1451" s="64"/>
      <c r="F1451" s="66"/>
      <c r="G1451" s="100" t="s">
        <v>13452</v>
      </c>
      <c r="H1451" s="63"/>
      <c r="I1451" s="67"/>
      <c r="J1451" s="68"/>
      <c r="K1451" s="68"/>
      <c r="L1451" s="67" t="s">
        <v>17614</v>
      </c>
      <c r="M1451" s="71"/>
      <c r="N1451" s="72">
        <v>6535.82421875</v>
      </c>
      <c r="O1451" s="72">
        <v>8122.173828125</v>
      </c>
      <c r="P1451" s="73"/>
      <c r="Q1451" s="74"/>
      <c r="R1451" s="74"/>
      <c r="S1451" s="84"/>
      <c r="T1451" s="84"/>
      <c r="U1451" s="84"/>
      <c r="V1451" s="84"/>
      <c r="W1451" s="50"/>
      <c r="X1451" s="50"/>
      <c r="Y1451" s="50"/>
      <c r="Z1451" s="50"/>
      <c r="AA1451" s="49"/>
      <c r="AB1451" s="69">
        <v>1451</v>
      </c>
      <c r="AC145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51" s="70"/>
      <c r="AE1451" s="76">
        <v>659</v>
      </c>
      <c r="AF1451" s="76">
        <v>1660</v>
      </c>
      <c r="AG1451" s="76">
        <v>6809</v>
      </c>
      <c r="AH1451" s="76">
        <v>4433</v>
      </c>
      <c r="AI1451" s="76"/>
      <c r="AJ1451" s="76" t="s">
        <v>9783</v>
      </c>
      <c r="AK1451" s="76"/>
      <c r="AL1451" s="76"/>
      <c r="AM1451" s="76"/>
      <c r="AN1451" s="78">
        <v>44106.255891203706</v>
      </c>
      <c r="AO1451" s="76" t="s">
        <v>14075</v>
      </c>
      <c r="AP1451" s="82" t="s">
        <v>15524</v>
      </c>
      <c r="AQ1451" s="76" t="s">
        <v>65</v>
      </c>
      <c r="AR1451" s="2"/>
      <c r="AS1451" s="3"/>
      <c r="AT1451" s="3"/>
      <c r="AU1451" s="3"/>
      <c r="AV1451" s="3"/>
    </row>
    <row r="1452" spans="1:48" ht="41.45" customHeight="1" x14ac:dyDescent="0.25">
      <c r="A1452" s="62" t="s">
        <v>2055</v>
      </c>
      <c r="C1452" s="63"/>
      <c r="D1452" s="63"/>
      <c r="E1452" s="64"/>
      <c r="F1452" s="66"/>
      <c r="G1452" s="100" t="s">
        <v>13453</v>
      </c>
      <c r="H1452" s="63"/>
      <c r="I1452" s="67"/>
      <c r="J1452" s="68"/>
      <c r="K1452" s="68"/>
      <c r="L1452" s="67" t="s">
        <v>17615</v>
      </c>
      <c r="M1452" s="71"/>
      <c r="N1452" s="72">
        <v>8637.08984375</v>
      </c>
      <c r="O1452" s="72">
        <v>5895.8095703125</v>
      </c>
      <c r="P1452" s="73"/>
      <c r="Q1452" s="74"/>
      <c r="R1452" s="74"/>
      <c r="S1452" s="84"/>
      <c r="T1452" s="84"/>
      <c r="U1452" s="84"/>
      <c r="V1452" s="84"/>
      <c r="W1452" s="50"/>
      <c r="X1452" s="50"/>
      <c r="Y1452" s="50"/>
      <c r="Z1452" s="50"/>
      <c r="AA1452" s="49"/>
      <c r="AB1452" s="69">
        <v>1452</v>
      </c>
      <c r="AC145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52" s="70"/>
      <c r="AE1452" s="76">
        <v>123</v>
      </c>
      <c r="AF1452" s="76">
        <v>620130</v>
      </c>
      <c r="AG1452" s="76">
        <v>10114</v>
      </c>
      <c r="AH1452" s="76">
        <v>13189</v>
      </c>
      <c r="AI1452" s="76"/>
      <c r="AJ1452" s="76" t="s">
        <v>9784</v>
      </c>
      <c r="AK1452" s="76" t="s">
        <v>10517</v>
      </c>
      <c r="AL1452" s="76"/>
      <c r="AM1452" s="76"/>
      <c r="AN1452" s="78">
        <v>40962.73678240741</v>
      </c>
      <c r="AO1452" s="76" t="s">
        <v>14075</v>
      </c>
      <c r="AP1452" s="82" t="s">
        <v>15525</v>
      </c>
      <c r="AQ1452" s="76" t="s">
        <v>65</v>
      </c>
      <c r="AR1452" s="2"/>
      <c r="AS1452" s="3"/>
      <c r="AT1452" s="3"/>
      <c r="AU1452" s="3"/>
      <c r="AV1452" s="3"/>
    </row>
    <row r="1453" spans="1:48" ht="41.45" customHeight="1" x14ac:dyDescent="0.25">
      <c r="A1453" s="62" t="s">
        <v>2056</v>
      </c>
      <c r="C1453" s="63"/>
      <c r="D1453" s="63"/>
      <c r="E1453" s="64"/>
      <c r="F1453" s="66"/>
      <c r="G1453" s="100" t="s">
        <v>13454</v>
      </c>
      <c r="H1453" s="63"/>
      <c r="I1453" s="67"/>
      <c r="J1453" s="68"/>
      <c r="K1453" s="68"/>
      <c r="L1453" s="67" t="s">
        <v>17616</v>
      </c>
      <c r="M1453" s="71"/>
      <c r="N1453" s="72">
        <v>2264.031982421875</v>
      </c>
      <c r="O1453" s="72">
        <v>5599.50244140625</v>
      </c>
      <c r="P1453" s="73"/>
      <c r="Q1453" s="74"/>
      <c r="R1453" s="74"/>
      <c r="S1453" s="84"/>
      <c r="T1453" s="84"/>
      <c r="U1453" s="84"/>
      <c r="V1453" s="84"/>
      <c r="W1453" s="50"/>
      <c r="X1453" s="50"/>
      <c r="Y1453" s="50"/>
      <c r="Z1453" s="50"/>
      <c r="AA1453" s="49"/>
      <c r="AB1453" s="69">
        <v>1453</v>
      </c>
      <c r="AC145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53" s="70"/>
      <c r="AE1453" s="76">
        <v>591</v>
      </c>
      <c r="AF1453" s="76">
        <v>15427</v>
      </c>
      <c r="AG1453" s="76">
        <v>31572</v>
      </c>
      <c r="AH1453" s="76">
        <v>7348</v>
      </c>
      <c r="AI1453" s="76"/>
      <c r="AJ1453" s="76" t="s">
        <v>9785</v>
      </c>
      <c r="AK1453" s="76" t="s">
        <v>11040</v>
      </c>
      <c r="AL1453" s="82" t="s">
        <v>11794</v>
      </c>
      <c r="AM1453" s="76"/>
      <c r="AN1453" s="78">
        <v>42922.191030092596</v>
      </c>
      <c r="AO1453" s="76" t="s">
        <v>14075</v>
      </c>
      <c r="AP1453" s="82" t="s">
        <v>15526</v>
      </c>
      <c r="AQ1453" s="76" t="s">
        <v>65</v>
      </c>
      <c r="AR1453" s="2"/>
      <c r="AS1453" s="3"/>
      <c r="AT1453" s="3"/>
      <c r="AU1453" s="3"/>
      <c r="AV1453" s="3"/>
    </row>
    <row r="1454" spans="1:48" ht="41.45" customHeight="1" x14ac:dyDescent="0.25">
      <c r="A1454" s="62" t="s">
        <v>2057</v>
      </c>
      <c r="C1454" s="63"/>
      <c r="D1454" s="63"/>
      <c r="E1454" s="64"/>
      <c r="F1454" s="66"/>
      <c r="G1454" s="100" t="s">
        <v>13455</v>
      </c>
      <c r="H1454" s="63"/>
      <c r="I1454" s="67"/>
      <c r="J1454" s="68"/>
      <c r="K1454" s="68"/>
      <c r="L1454" s="67" t="s">
        <v>17617</v>
      </c>
      <c r="M1454" s="71"/>
      <c r="N1454" s="72">
        <v>7047.6025390625</v>
      </c>
      <c r="O1454" s="72">
        <v>1646.76953125</v>
      </c>
      <c r="P1454" s="73"/>
      <c r="Q1454" s="74"/>
      <c r="R1454" s="74"/>
      <c r="S1454" s="84"/>
      <c r="T1454" s="84"/>
      <c r="U1454" s="84"/>
      <c r="V1454" s="84"/>
      <c r="W1454" s="50"/>
      <c r="X1454" s="50"/>
      <c r="Y1454" s="50"/>
      <c r="Z1454" s="50"/>
      <c r="AA1454" s="49"/>
      <c r="AB1454" s="69">
        <v>1454</v>
      </c>
      <c r="AC145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54" s="70"/>
      <c r="AE1454" s="76">
        <v>323</v>
      </c>
      <c r="AF1454" s="76">
        <v>34083</v>
      </c>
      <c r="AG1454" s="76">
        <v>24870</v>
      </c>
      <c r="AH1454" s="76">
        <v>33523</v>
      </c>
      <c r="AI1454" s="76"/>
      <c r="AJ1454" s="76" t="s">
        <v>9786</v>
      </c>
      <c r="AK1454" s="76" t="s">
        <v>11041</v>
      </c>
      <c r="AL1454" s="82" t="s">
        <v>11795</v>
      </c>
      <c r="AM1454" s="76"/>
      <c r="AN1454" s="78">
        <v>40315.474189814813</v>
      </c>
      <c r="AO1454" s="76" t="s">
        <v>14075</v>
      </c>
      <c r="AP1454" s="82" t="s">
        <v>15527</v>
      </c>
      <c r="AQ1454" s="76" t="s">
        <v>65</v>
      </c>
      <c r="AR1454" s="2"/>
      <c r="AS1454" s="3"/>
      <c r="AT1454" s="3"/>
      <c r="AU1454" s="3"/>
      <c r="AV1454" s="3"/>
    </row>
    <row r="1455" spans="1:48" ht="41.45" customHeight="1" x14ac:dyDescent="0.25">
      <c r="A1455" s="62" t="s">
        <v>1225</v>
      </c>
      <c r="C1455" s="63"/>
      <c r="D1455" s="63"/>
      <c r="E1455" s="64"/>
      <c r="F1455" s="66"/>
      <c r="G1455" s="100" t="s">
        <v>13456</v>
      </c>
      <c r="H1455" s="63"/>
      <c r="I1455" s="67"/>
      <c r="J1455" s="68"/>
      <c r="K1455" s="68"/>
      <c r="L1455" s="67" t="s">
        <v>17618</v>
      </c>
      <c r="M1455" s="71"/>
      <c r="N1455" s="72">
        <v>4541.3701171875</v>
      </c>
      <c r="O1455" s="72">
        <v>1963.008056640625</v>
      </c>
      <c r="P1455" s="73"/>
      <c r="Q1455" s="74"/>
      <c r="R1455" s="74"/>
      <c r="S1455" s="84"/>
      <c r="T1455" s="84"/>
      <c r="U1455" s="84"/>
      <c r="V1455" s="84"/>
      <c r="W1455" s="50"/>
      <c r="X1455" s="50"/>
      <c r="Y1455" s="50"/>
      <c r="Z1455" s="50"/>
      <c r="AA1455" s="49"/>
      <c r="AB1455" s="69">
        <v>1455</v>
      </c>
      <c r="AC145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55" s="70"/>
      <c r="AE1455" s="76">
        <v>192</v>
      </c>
      <c r="AF1455" s="76">
        <v>7</v>
      </c>
      <c r="AG1455" s="76">
        <v>551</v>
      </c>
      <c r="AH1455" s="76">
        <v>2137</v>
      </c>
      <c r="AI1455" s="76"/>
      <c r="AJ1455" s="76" t="s">
        <v>9787</v>
      </c>
      <c r="AK1455" s="76" t="s">
        <v>10599</v>
      </c>
      <c r="AL1455" s="76"/>
      <c r="AM1455" s="76"/>
      <c r="AN1455" s="78">
        <v>43764.374039351853</v>
      </c>
      <c r="AO1455" s="76" t="s">
        <v>14075</v>
      </c>
      <c r="AP1455" s="82" t="s">
        <v>15528</v>
      </c>
      <c r="AQ1455" s="76" t="s">
        <v>66</v>
      </c>
      <c r="AR1455" s="2"/>
      <c r="AS1455" s="3"/>
      <c r="AT1455" s="3"/>
      <c r="AU1455" s="3"/>
      <c r="AV1455" s="3"/>
    </row>
    <row r="1456" spans="1:48" ht="41.45" customHeight="1" x14ac:dyDescent="0.25">
      <c r="A1456" s="62" t="s">
        <v>1226</v>
      </c>
      <c r="C1456" s="63"/>
      <c r="D1456" s="63"/>
      <c r="E1456" s="64"/>
      <c r="F1456" s="66"/>
      <c r="G1456" s="100" t="s">
        <v>13457</v>
      </c>
      <c r="H1456" s="63"/>
      <c r="I1456" s="67"/>
      <c r="J1456" s="68"/>
      <c r="K1456" s="68"/>
      <c r="L1456" s="67" t="s">
        <v>17619</v>
      </c>
      <c r="M1456" s="71"/>
      <c r="N1456" s="72">
        <v>7357.60009765625</v>
      </c>
      <c r="O1456" s="72">
        <v>5877.8447265625</v>
      </c>
      <c r="P1456" s="73"/>
      <c r="Q1456" s="74"/>
      <c r="R1456" s="74"/>
      <c r="S1456" s="84"/>
      <c r="T1456" s="84"/>
      <c r="U1456" s="84"/>
      <c r="V1456" s="84"/>
      <c r="W1456" s="50"/>
      <c r="X1456" s="50"/>
      <c r="Y1456" s="50"/>
      <c r="Z1456" s="50"/>
      <c r="AA1456" s="49"/>
      <c r="AB1456" s="69">
        <v>1456</v>
      </c>
      <c r="AC145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56" s="70"/>
      <c r="AE1456" s="76">
        <v>96</v>
      </c>
      <c r="AF1456" s="76">
        <v>2</v>
      </c>
      <c r="AG1456" s="76">
        <v>45</v>
      </c>
      <c r="AH1456" s="76">
        <v>38</v>
      </c>
      <c r="AI1456" s="76"/>
      <c r="AJ1456" s="76"/>
      <c r="AK1456" s="76" t="s">
        <v>10759</v>
      </c>
      <c r="AL1456" s="76"/>
      <c r="AM1456" s="76"/>
      <c r="AN1456" s="78">
        <v>41988.240324074075</v>
      </c>
      <c r="AO1456" s="76" t="s">
        <v>14075</v>
      </c>
      <c r="AP1456" s="82" t="s">
        <v>15529</v>
      </c>
      <c r="AQ1456" s="76" t="s">
        <v>66</v>
      </c>
      <c r="AR1456" s="2"/>
      <c r="AS1456" s="3"/>
      <c r="AT1456" s="3"/>
      <c r="AU1456" s="3"/>
      <c r="AV1456" s="3"/>
    </row>
    <row r="1457" spans="1:48" ht="41.45" customHeight="1" x14ac:dyDescent="0.25">
      <c r="A1457" s="62" t="s">
        <v>1227</v>
      </c>
      <c r="C1457" s="63"/>
      <c r="D1457" s="63"/>
      <c r="E1457" s="64"/>
      <c r="F1457" s="66"/>
      <c r="G1457" s="100" t="s">
        <v>13458</v>
      </c>
      <c r="H1457" s="63"/>
      <c r="I1457" s="67"/>
      <c r="J1457" s="68"/>
      <c r="K1457" s="68"/>
      <c r="L1457" s="67" t="s">
        <v>17620</v>
      </c>
      <c r="M1457" s="71"/>
      <c r="N1457" s="72">
        <v>2342.6533203125</v>
      </c>
      <c r="O1457" s="72">
        <v>848.13323974609375</v>
      </c>
      <c r="P1457" s="73"/>
      <c r="Q1457" s="74"/>
      <c r="R1457" s="74"/>
      <c r="S1457" s="84"/>
      <c r="T1457" s="84"/>
      <c r="U1457" s="84"/>
      <c r="V1457" s="84"/>
      <c r="W1457" s="50"/>
      <c r="X1457" s="50"/>
      <c r="Y1457" s="50"/>
      <c r="Z1457" s="50"/>
      <c r="AA1457" s="49"/>
      <c r="AB1457" s="69">
        <v>1457</v>
      </c>
      <c r="AC145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57" s="70"/>
      <c r="AE1457" s="76">
        <v>851</v>
      </c>
      <c r="AF1457" s="76">
        <v>144</v>
      </c>
      <c r="AG1457" s="76">
        <v>14300</v>
      </c>
      <c r="AH1457" s="76">
        <v>3124</v>
      </c>
      <c r="AI1457" s="76"/>
      <c r="AJ1457" s="76" t="s">
        <v>9788</v>
      </c>
      <c r="AK1457" s="76" t="s">
        <v>11042</v>
      </c>
      <c r="AL1457" s="76"/>
      <c r="AM1457" s="76"/>
      <c r="AN1457" s="78">
        <v>44450.1253125</v>
      </c>
      <c r="AO1457" s="76" t="s">
        <v>14075</v>
      </c>
      <c r="AP1457" s="82" t="s">
        <v>15530</v>
      </c>
      <c r="AQ1457" s="76" t="s">
        <v>66</v>
      </c>
      <c r="AR1457" s="2"/>
      <c r="AS1457" s="3"/>
      <c r="AT1457" s="3"/>
      <c r="AU1457" s="3"/>
      <c r="AV1457" s="3"/>
    </row>
    <row r="1458" spans="1:48" ht="41.45" customHeight="1" x14ac:dyDescent="0.25">
      <c r="A1458" s="62" t="s">
        <v>1228</v>
      </c>
      <c r="C1458" s="63"/>
      <c r="D1458" s="63"/>
      <c r="E1458" s="64"/>
      <c r="F1458" s="66"/>
      <c r="G1458" s="100" t="s">
        <v>13459</v>
      </c>
      <c r="H1458" s="63"/>
      <c r="I1458" s="67"/>
      <c r="J1458" s="68"/>
      <c r="K1458" s="68"/>
      <c r="L1458" s="67" t="s">
        <v>17621</v>
      </c>
      <c r="M1458" s="71"/>
      <c r="N1458" s="72">
        <v>2635.051025390625</v>
      </c>
      <c r="O1458" s="72">
        <v>1261.1707763671875</v>
      </c>
      <c r="P1458" s="73"/>
      <c r="Q1458" s="74"/>
      <c r="R1458" s="74"/>
      <c r="S1458" s="84"/>
      <c r="T1458" s="84"/>
      <c r="U1458" s="84"/>
      <c r="V1458" s="84"/>
      <c r="W1458" s="50"/>
      <c r="X1458" s="50"/>
      <c r="Y1458" s="50"/>
      <c r="Z1458" s="50"/>
      <c r="AA1458" s="49"/>
      <c r="AB1458" s="69">
        <v>1458</v>
      </c>
      <c r="AC145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58" s="70"/>
      <c r="AE1458" s="76">
        <v>74</v>
      </c>
      <c r="AF1458" s="76">
        <v>137</v>
      </c>
      <c r="AG1458" s="76">
        <v>2801</v>
      </c>
      <c r="AH1458" s="76">
        <v>32</v>
      </c>
      <c r="AI1458" s="76"/>
      <c r="AJ1458" s="76" t="s">
        <v>9789</v>
      </c>
      <c r="AK1458" s="76" t="s">
        <v>10516</v>
      </c>
      <c r="AL1458" s="82" t="s">
        <v>11796</v>
      </c>
      <c r="AM1458" s="76"/>
      <c r="AN1458" s="78">
        <v>43336.463854166665</v>
      </c>
      <c r="AO1458" s="76" t="s">
        <v>14075</v>
      </c>
      <c r="AP1458" s="82" t="s">
        <v>15531</v>
      </c>
      <c r="AQ1458" s="76" t="s">
        <v>66</v>
      </c>
      <c r="AR1458" s="2"/>
      <c r="AS1458" s="3"/>
      <c r="AT1458" s="3"/>
      <c r="AU1458" s="3"/>
      <c r="AV1458" s="3"/>
    </row>
    <row r="1459" spans="1:48" ht="41.45" customHeight="1" x14ac:dyDescent="0.25">
      <c r="A1459" s="62" t="s">
        <v>1229</v>
      </c>
      <c r="C1459" s="63"/>
      <c r="D1459" s="63"/>
      <c r="E1459" s="64"/>
      <c r="F1459" s="66"/>
      <c r="G1459" s="100" t="s">
        <v>13460</v>
      </c>
      <c r="H1459" s="63"/>
      <c r="I1459" s="67"/>
      <c r="J1459" s="68"/>
      <c r="K1459" s="68"/>
      <c r="L1459" s="67" t="s">
        <v>17622</v>
      </c>
      <c r="M1459" s="71"/>
      <c r="N1459" s="72">
        <v>801.80645751953125</v>
      </c>
      <c r="O1459" s="72">
        <v>5512.91943359375</v>
      </c>
      <c r="P1459" s="73"/>
      <c r="Q1459" s="74"/>
      <c r="R1459" s="74"/>
      <c r="S1459" s="84"/>
      <c r="T1459" s="84"/>
      <c r="U1459" s="84"/>
      <c r="V1459" s="84"/>
      <c r="W1459" s="50"/>
      <c r="X1459" s="50"/>
      <c r="Y1459" s="50"/>
      <c r="Z1459" s="50"/>
      <c r="AA1459" s="49"/>
      <c r="AB1459" s="69">
        <v>1459</v>
      </c>
      <c r="AC145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59" s="70"/>
      <c r="AE1459" s="76">
        <v>727</v>
      </c>
      <c r="AF1459" s="76">
        <v>9</v>
      </c>
      <c r="AG1459" s="76">
        <v>2602</v>
      </c>
      <c r="AH1459" s="76">
        <v>2472</v>
      </c>
      <c r="AI1459" s="76"/>
      <c r="AJ1459" s="76" t="s">
        <v>9790</v>
      </c>
      <c r="AK1459" s="76"/>
      <c r="AL1459" s="76"/>
      <c r="AM1459" s="76"/>
      <c r="AN1459" s="78">
        <v>44521.596770833334</v>
      </c>
      <c r="AO1459" s="76" t="s">
        <v>14075</v>
      </c>
      <c r="AP1459" s="82" t="s">
        <v>15532</v>
      </c>
      <c r="AQ1459" s="76" t="s">
        <v>66</v>
      </c>
      <c r="AR1459" s="2"/>
      <c r="AS1459" s="3"/>
      <c r="AT1459" s="3"/>
      <c r="AU1459" s="3"/>
      <c r="AV1459" s="3"/>
    </row>
    <row r="1460" spans="1:48" ht="41.45" customHeight="1" x14ac:dyDescent="0.25">
      <c r="A1460" s="62" t="s">
        <v>1230</v>
      </c>
      <c r="C1460" s="63"/>
      <c r="D1460" s="63"/>
      <c r="E1460" s="64"/>
      <c r="F1460" s="66"/>
      <c r="G1460" s="100" t="s">
        <v>13461</v>
      </c>
      <c r="H1460" s="63"/>
      <c r="I1460" s="67"/>
      <c r="J1460" s="68"/>
      <c r="K1460" s="68"/>
      <c r="L1460" s="67" t="s">
        <v>17623</v>
      </c>
      <c r="M1460" s="71"/>
      <c r="N1460" s="72">
        <v>752.293701171875</v>
      </c>
      <c r="O1460" s="72">
        <v>3432.2763671875</v>
      </c>
      <c r="P1460" s="73"/>
      <c r="Q1460" s="74"/>
      <c r="R1460" s="74"/>
      <c r="S1460" s="84"/>
      <c r="T1460" s="84"/>
      <c r="U1460" s="84"/>
      <c r="V1460" s="84"/>
      <c r="W1460" s="50"/>
      <c r="X1460" s="50"/>
      <c r="Y1460" s="50"/>
      <c r="Z1460" s="50"/>
      <c r="AA1460" s="49"/>
      <c r="AB1460" s="69">
        <v>1460</v>
      </c>
      <c r="AC146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60" s="70"/>
      <c r="AE1460" s="76">
        <v>3954</v>
      </c>
      <c r="AF1460" s="76">
        <v>62</v>
      </c>
      <c r="AG1460" s="76">
        <v>25848</v>
      </c>
      <c r="AH1460" s="76">
        <v>17383</v>
      </c>
      <c r="AI1460" s="76"/>
      <c r="AJ1460" s="76" t="s">
        <v>9791</v>
      </c>
      <c r="AK1460" s="76" t="s">
        <v>11043</v>
      </c>
      <c r="AL1460" s="76"/>
      <c r="AM1460" s="76"/>
      <c r="AN1460" s="78">
        <v>44000.251377314817</v>
      </c>
      <c r="AO1460" s="76" t="s">
        <v>14075</v>
      </c>
      <c r="AP1460" s="82" t="s">
        <v>15533</v>
      </c>
      <c r="AQ1460" s="76" t="s">
        <v>66</v>
      </c>
      <c r="AR1460" s="2"/>
      <c r="AS1460" s="3"/>
      <c r="AT1460" s="3"/>
      <c r="AU1460" s="3"/>
      <c r="AV1460" s="3"/>
    </row>
    <row r="1461" spans="1:48" ht="41.45" customHeight="1" x14ac:dyDescent="0.25">
      <c r="A1461" s="62" t="s">
        <v>1231</v>
      </c>
      <c r="C1461" s="63"/>
      <c r="D1461" s="63"/>
      <c r="E1461" s="64"/>
      <c r="F1461" s="66"/>
      <c r="G1461" s="100" t="s">
        <v>13462</v>
      </c>
      <c r="H1461" s="63"/>
      <c r="I1461" s="67"/>
      <c r="J1461" s="68"/>
      <c r="K1461" s="68"/>
      <c r="L1461" s="67" t="s">
        <v>17624</v>
      </c>
      <c r="M1461" s="71"/>
      <c r="N1461" s="72">
        <v>7493.02490234375</v>
      </c>
      <c r="O1461" s="72">
        <v>3431.705078125</v>
      </c>
      <c r="P1461" s="73"/>
      <c r="Q1461" s="74"/>
      <c r="R1461" s="74"/>
      <c r="S1461" s="84"/>
      <c r="T1461" s="84"/>
      <c r="U1461" s="84"/>
      <c r="V1461" s="84"/>
      <c r="W1461" s="50"/>
      <c r="X1461" s="50"/>
      <c r="Y1461" s="50"/>
      <c r="Z1461" s="50"/>
      <c r="AA1461" s="49"/>
      <c r="AB1461" s="69">
        <v>1461</v>
      </c>
      <c r="AC146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61" s="70"/>
      <c r="AE1461" s="76">
        <v>319</v>
      </c>
      <c r="AF1461" s="76">
        <v>14</v>
      </c>
      <c r="AG1461" s="76">
        <v>1350</v>
      </c>
      <c r="AH1461" s="76">
        <v>1097</v>
      </c>
      <c r="AI1461" s="76"/>
      <c r="AJ1461" s="76" t="s">
        <v>9792</v>
      </c>
      <c r="AK1461" s="76" t="s">
        <v>10808</v>
      </c>
      <c r="AL1461" s="76"/>
      <c r="AM1461" s="76"/>
      <c r="AN1461" s="78">
        <v>44526.032175925924</v>
      </c>
      <c r="AO1461" s="76" t="s">
        <v>14075</v>
      </c>
      <c r="AP1461" s="82" t="s">
        <v>15534</v>
      </c>
      <c r="AQ1461" s="76" t="s">
        <v>66</v>
      </c>
      <c r="AR1461" s="2"/>
      <c r="AS1461" s="3"/>
      <c r="AT1461" s="3"/>
      <c r="AU1461" s="3"/>
      <c r="AV1461" s="3"/>
    </row>
    <row r="1462" spans="1:48" ht="41.45" customHeight="1" x14ac:dyDescent="0.25">
      <c r="A1462" s="62" t="s">
        <v>1232</v>
      </c>
      <c r="C1462" s="63"/>
      <c r="D1462" s="63"/>
      <c r="E1462" s="64"/>
      <c r="F1462" s="66"/>
      <c r="G1462" s="100" t="s">
        <v>13463</v>
      </c>
      <c r="H1462" s="63"/>
      <c r="I1462" s="67"/>
      <c r="J1462" s="68"/>
      <c r="K1462" s="68"/>
      <c r="L1462" s="67" t="s">
        <v>17625</v>
      </c>
      <c r="M1462" s="71"/>
      <c r="N1462" s="72">
        <v>1447.524658203125</v>
      </c>
      <c r="O1462" s="72">
        <v>6355.326171875</v>
      </c>
      <c r="P1462" s="73"/>
      <c r="Q1462" s="74"/>
      <c r="R1462" s="74"/>
      <c r="S1462" s="84"/>
      <c r="T1462" s="84"/>
      <c r="U1462" s="84"/>
      <c r="V1462" s="84"/>
      <c r="W1462" s="50"/>
      <c r="X1462" s="50"/>
      <c r="Y1462" s="50"/>
      <c r="Z1462" s="50"/>
      <c r="AA1462" s="49"/>
      <c r="AB1462" s="69">
        <v>1462</v>
      </c>
      <c r="AC146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62" s="70"/>
      <c r="AE1462" s="76">
        <v>1794</v>
      </c>
      <c r="AF1462" s="76">
        <v>415</v>
      </c>
      <c r="AG1462" s="76">
        <v>6693</v>
      </c>
      <c r="AH1462" s="76">
        <v>58966</v>
      </c>
      <c r="AI1462" s="76"/>
      <c r="AJ1462" s="76" t="s">
        <v>9793</v>
      </c>
      <c r="AK1462" s="76"/>
      <c r="AL1462" s="76"/>
      <c r="AM1462" s="76"/>
      <c r="AN1462" s="78">
        <v>41903.886736111112</v>
      </c>
      <c r="AO1462" s="76" t="s">
        <v>14075</v>
      </c>
      <c r="AP1462" s="82" t="s">
        <v>15535</v>
      </c>
      <c r="AQ1462" s="76" t="s">
        <v>66</v>
      </c>
      <c r="AR1462" s="2"/>
      <c r="AS1462" s="3"/>
      <c r="AT1462" s="3"/>
      <c r="AU1462" s="3"/>
      <c r="AV1462" s="3"/>
    </row>
    <row r="1463" spans="1:48" ht="41.45" customHeight="1" x14ac:dyDescent="0.25">
      <c r="A1463" s="62" t="s">
        <v>1233</v>
      </c>
      <c r="C1463" s="63"/>
      <c r="D1463" s="63"/>
      <c r="E1463" s="64"/>
      <c r="F1463" s="66"/>
      <c r="G1463" s="100" t="s">
        <v>13464</v>
      </c>
      <c r="H1463" s="63"/>
      <c r="I1463" s="67"/>
      <c r="J1463" s="68"/>
      <c r="K1463" s="68"/>
      <c r="L1463" s="67" t="s">
        <v>17626</v>
      </c>
      <c r="M1463" s="71"/>
      <c r="N1463" s="72">
        <v>2060.606689453125</v>
      </c>
      <c r="O1463" s="72">
        <v>1603.621337890625</v>
      </c>
      <c r="P1463" s="73"/>
      <c r="Q1463" s="74"/>
      <c r="R1463" s="74"/>
      <c r="S1463" s="84"/>
      <c r="T1463" s="84"/>
      <c r="U1463" s="84"/>
      <c r="V1463" s="84"/>
      <c r="W1463" s="50"/>
      <c r="X1463" s="50"/>
      <c r="Y1463" s="50"/>
      <c r="Z1463" s="50"/>
      <c r="AA1463" s="49"/>
      <c r="AB1463" s="69">
        <v>1463</v>
      </c>
      <c r="AC146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63" s="70"/>
      <c r="AE1463" s="76">
        <v>2181</v>
      </c>
      <c r="AF1463" s="76">
        <v>83</v>
      </c>
      <c r="AG1463" s="76">
        <v>13014</v>
      </c>
      <c r="AH1463" s="76">
        <v>3499</v>
      </c>
      <c r="AI1463" s="76"/>
      <c r="AJ1463" s="76" t="s">
        <v>9794</v>
      </c>
      <c r="AK1463" s="76" t="s">
        <v>11044</v>
      </c>
      <c r="AL1463" s="76"/>
      <c r="AM1463" s="76"/>
      <c r="AN1463" s="78">
        <v>44508.223425925928</v>
      </c>
      <c r="AO1463" s="76" t="s">
        <v>14075</v>
      </c>
      <c r="AP1463" s="82" t="s">
        <v>15536</v>
      </c>
      <c r="AQ1463" s="76" t="s">
        <v>66</v>
      </c>
      <c r="AR1463" s="2"/>
      <c r="AS1463" s="3"/>
      <c r="AT1463" s="3"/>
      <c r="AU1463" s="3"/>
      <c r="AV1463" s="3"/>
    </row>
    <row r="1464" spans="1:48" ht="41.45" customHeight="1" x14ac:dyDescent="0.25">
      <c r="A1464" s="62" t="s">
        <v>1234</v>
      </c>
      <c r="C1464" s="63"/>
      <c r="D1464" s="63"/>
      <c r="E1464" s="64"/>
      <c r="F1464" s="66"/>
      <c r="G1464" s="100" t="s">
        <v>13465</v>
      </c>
      <c r="H1464" s="63"/>
      <c r="I1464" s="67"/>
      <c r="J1464" s="68"/>
      <c r="K1464" s="68"/>
      <c r="L1464" s="67" t="s">
        <v>17627</v>
      </c>
      <c r="M1464" s="71"/>
      <c r="N1464" s="72">
        <v>7547.35009765625</v>
      </c>
      <c r="O1464" s="72">
        <v>1337.3203125</v>
      </c>
      <c r="P1464" s="73"/>
      <c r="Q1464" s="74"/>
      <c r="R1464" s="74"/>
      <c r="S1464" s="84"/>
      <c r="T1464" s="84"/>
      <c r="U1464" s="84"/>
      <c r="V1464" s="84"/>
      <c r="W1464" s="50"/>
      <c r="X1464" s="50"/>
      <c r="Y1464" s="50"/>
      <c r="Z1464" s="50"/>
      <c r="AA1464" s="49"/>
      <c r="AB1464" s="69">
        <v>1464</v>
      </c>
      <c r="AC146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64" s="70"/>
      <c r="AE1464" s="76">
        <v>156</v>
      </c>
      <c r="AF1464" s="76">
        <v>54</v>
      </c>
      <c r="AG1464" s="76">
        <v>1076</v>
      </c>
      <c r="AH1464" s="76">
        <v>4957</v>
      </c>
      <c r="AI1464" s="76"/>
      <c r="AJ1464" s="76" t="s">
        <v>9795</v>
      </c>
      <c r="AK1464" s="76"/>
      <c r="AL1464" s="76"/>
      <c r="AM1464" s="76"/>
      <c r="AN1464" s="78">
        <v>44482.325104166666</v>
      </c>
      <c r="AO1464" s="76" t="s">
        <v>14075</v>
      </c>
      <c r="AP1464" s="82" t="s">
        <v>15537</v>
      </c>
      <c r="AQ1464" s="76" t="s">
        <v>66</v>
      </c>
      <c r="AR1464" s="2"/>
      <c r="AS1464" s="3"/>
      <c r="AT1464" s="3"/>
      <c r="AU1464" s="3"/>
      <c r="AV1464" s="3"/>
    </row>
    <row r="1465" spans="1:48" ht="41.45" customHeight="1" x14ac:dyDescent="0.25">
      <c r="A1465" s="62" t="s">
        <v>1607</v>
      </c>
      <c r="C1465" s="63"/>
      <c r="D1465" s="63"/>
      <c r="E1465" s="64"/>
      <c r="F1465" s="66"/>
      <c r="G1465" s="100" t="s">
        <v>13466</v>
      </c>
      <c r="H1465" s="63"/>
      <c r="I1465" s="67"/>
      <c r="J1465" s="68"/>
      <c r="K1465" s="68"/>
      <c r="L1465" s="67" t="s">
        <v>17628</v>
      </c>
      <c r="M1465" s="71"/>
      <c r="N1465" s="72">
        <v>6598.6181640625</v>
      </c>
      <c r="O1465" s="72">
        <v>4620.9765625</v>
      </c>
      <c r="P1465" s="73"/>
      <c r="Q1465" s="74"/>
      <c r="R1465" s="74"/>
      <c r="S1465" s="84"/>
      <c r="T1465" s="84"/>
      <c r="U1465" s="84"/>
      <c r="V1465" s="84"/>
      <c r="W1465" s="50"/>
      <c r="X1465" s="50"/>
      <c r="Y1465" s="50"/>
      <c r="Z1465" s="50"/>
      <c r="AA1465" s="49"/>
      <c r="AB1465" s="69">
        <v>1465</v>
      </c>
      <c r="AC146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65" s="70"/>
      <c r="AE1465" s="76">
        <v>291</v>
      </c>
      <c r="AF1465" s="76">
        <v>4327</v>
      </c>
      <c r="AG1465" s="76">
        <v>47026</v>
      </c>
      <c r="AH1465" s="76">
        <v>100966</v>
      </c>
      <c r="AI1465" s="76"/>
      <c r="AJ1465" s="76" t="s">
        <v>9796</v>
      </c>
      <c r="AK1465" s="76" t="s">
        <v>11045</v>
      </c>
      <c r="AL1465" s="82" t="s">
        <v>11797</v>
      </c>
      <c r="AM1465" s="76"/>
      <c r="AN1465" s="78">
        <v>42411.585497685184</v>
      </c>
      <c r="AO1465" s="76" t="s">
        <v>14075</v>
      </c>
      <c r="AP1465" s="82" t="s">
        <v>15538</v>
      </c>
      <c r="AQ1465" s="76" t="s">
        <v>66</v>
      </c>
      <c r="AR1465" s="2"/>
      <c r="AS1465" s="3"/>
      <c r="AT1465" s="3"/>
      <c r="AU1465" s="3"/>
      <c r="AV1465" s="3"/>
    </row>
    <row r="1466" spans="1:48" ht="41.45" customHeight="1" x14ac:dyDescent="0.25">
      <c r="A1466" s="62" t="s">
        <v>1235</v>
      </c>
      <c r="C1466" s="63"/>
      <c r="D1466" s="63"/>
      <c r="E1466" s="64"/>
      <c r="F1466" s="66"/>
      <c r="G1466" s="100" t="s">
        <v>13467</v>
      </c>
      <c r="H1466" s="63"/>
      <c r="I1466" s="67"/>
      <c r="J1466" s="68"/>
      <c r="K1466" s="68"/>
      <c r="L1466" s="67" t="s">
        <v>17629</v>
      </c>
      <c r="M1466" s="71"/>
      <c r="N1466" s="72">
        <v>8893.0615234375</v>
      </c>
      <c r="O1466" s="72">
        <v>4929.5068359375</v>
      </c>
      <c r="P1466" s="73"/>
      <c r="Q1466" s="74"/>
      <c r="R1466" s="74"/>
      <c r="S1466" s="84"/>
      <c r="T1466" s="84"/>
      <c r="U1466" s="84"/>
      <c r="V1466" s="84"/>
      <c r="W1466" s="50"/>
      <c r="X1466" s="50"/>
      <c r="Y1466" s="50"/>
      <c r="Z1466" s="50"/>
      <c r="AA1466" s="49"/>
      <c r="AB1466" s="69">
        <v>1466</v>
      </c>
      <c r="AC146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66" s="70"/>
      <c r="AE1466" s="76">
        <v>1071</v>
      </c>
      <c r="AF1466" s="76">
        <v>525</v>
      </c>
      <c r="AG1466" s="76">
        <v>2859</v>
      </c>
      <c r="AH1466" s="76">
        <v>24161</v>
      </c>
      <c r="AI1466" s="76"/>
      <c r="AJ1466" s="76" t="s">
        <v>9797</v>
      </c>
      <c r="AK1466" s="76"/>
      <c r="AL1466" s="76"/>
      <c r="AM1466" s="76"/>
      <c r="AN1466" s="78">
        <v>44483.267488425925</v>
      </c>
      <c r="AO1466" s="76" t="s">
        <v>14075</v>
      </c>
      <c r="AP1466" s="82" t="s">
        <v>15539</v>
      </c>
      <c r="AQ1466" s="76" t="s">
        <v>66</v>
      </c>
      <c r="AR1466" s="2"/>
      <c r="AS1466" s="3"/>
      <c r="AT1466" s="3"/>
      <c r="AU1466" s="3"/>
      <c r="AV1466" s="3"/>
    </row>
    <row r="1467" spans="1:48" ht="41.45" customHeight="1" x14ac:dyDescent="0.25">
      <c r="A1467" s="62" t="s">
        <v>1236</v>
      </c>
      <c r="C1467" s="63"/>
      <c r="D1467" s="63"/>
      <c r="E1467" s="64"/>
      <c r="F1467" s="66"/>
      <c r="G1467" s="100" t="s">
        <v>13468</v>
      </c>
      <c r="H1467" s="63"/>
      <c r="I1467" s="67"/>
      <c r="J1467" s="68"/>
      <c r="K1467" s="68"/>
      <c r="L1467" s="67" t="s">
        <v>17630</v>
      </c>
      <c r="M1467" s="71"/>
      <c r="N1467" s="72">
        <v>9318.3896484375</v>
      </c>
      <c r="O1467" s="72">
        <v>7678.6142578125</v>
      </c>
      <c r="P1467" s="73"/>
      <c r="Q1467" s="74"/>
      <c r="R1467" s="74"/>
      <c r="S1467" s="84"/>
      <c r="T1467" s="84"/>
      <c r="U1467" s="84"/>
      <c r="V1467" s="84"/>
      <c r="W1467" s="50"/>
      <c r="X1467" s="50"/>
      <c r="Y1467" s="50"/>
      <c r="Z1467" s="50"/>
      <c r="AA1467" s="49"/>
      <c r="AB1467" s="69">
        <v>1467</v>
      </c>
      <c r="AC146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67" s="70"/>
      <c r="AE1467" s="76">
        <v>208</v>
      </c>
      <c r="AF1467" s="76">
        <v>13</v>
      </c>
      <c r="AG1467" s="76">
        <v>2962</v>
      </c>
      <c r="AH1467" s="76">
        <v>1662</v>
      </c>
      <c r="AI1467" s="76"/>
      <c r="AJ1467" s="76"/>
      <c r="AK1467" s="76"/>
      <c r="AL1467" s="76"/>
      <c r="AM1467" s="76"/>
      <c r="AN1467" s="78">
        <v>43524.559675925928</v>
      </c>
      <c r="AO1467" s="76" t="s">
        <v>14075</v>
      </c>
      <c r="AP1467" s="82" t="s">
        <v>15540</v>
      </c>
      <c r="AQ1467" s="76" t="s">
        <v>66</v>
      </c>
      <c r="AR1467" s="2"/>
      <c r="AS1467" s="3"/>
      <c r="AT1467" s="3"/>
      <c r="AU1467" s="3"/>
      <c r="AV1467" s="3"/>
    </row>
    <row r="1468" spans="1:48" ht="41.45" customHeight="1" x14ac:dyDescent="0.25">
      <c r="A1468" s="62" t="s">
        <v>1237</v>
      </c>
      <c r="C1468" s="63"/>
      <c r="D1468" s="63"/>
      <c r="E1468" s="64"/>
      <c r="F1468" s="66"/>
      <c r="G1468" s="100" t="s">
        <v>13469</v>
      </c>
      <c r="H1468" s="63"/>
      <c r="I1468" s="67"/>
      <c r="J1468" s="68"/>
      <c r="K1468" s="68"/>
      <c r="L1468" s="67" t="s">
        <v>17631</v>
      </c>
      <c r="M1468" s="71"/>
      <c r="N1468" s="72">
        <v>1479.580078125</v>
      </c>
      <c r="O1468" s="72">
        <v>3070.92626953125</v>
      </c>
      <c r="P1468" s="73"/>
      <c r="Q1468" s="74"/>
      <c r="R1468" s="74"/>
      <c r="S1468" s="84"/>
      <c r="T1468" s="84"/>
      <c r="U1468" s="84"/>
      <c r="V1468" s="84"/>
      <c r="W1468" s="50"/>
      <c r="X1468" s="50"/>
      <c r="Y1468" s="50"/>
      <c r="Z1468" s="50"/>
      <c r="AA1468" s="49"/>
      <c r="AB1468" s="69">
        <v>1468</v>
      </c>
      <c r="AC146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68" s="70"/>
      <c r="AE1468" s="76">
        <v>1040</v>
      </c>
      <c r="AF1468" s="76">
        <v>3836</v>
      </c>
      <c r="AG1468" s="76">
        <v>89096</v>
      </c>
      <c r="AH1468" s="76">
        <v>69637</v>
      </c>
      <c r="AI1468" s="76"/>
      <c r="AJ1468" s="76" t="s">
        <v>9798</v>
      </c>
      <c r="AK1468" s="76" t="s">
        <v>11046</v>
      </c>
      <c r="AL1468" s="82" t="s">
        <v>11798</v>
      </c>
      <c r="AM1468" s="76"/>
      <c r="AN1468" s="78">
        <v>41464.049479166664</v>
      </c>
      <c r="AO1468" s="76" t="s">
        <v>14075</v>
      </c>
      <c r="AP1468" s="82" t="s">
        <v>15541</v>
      </c>
      <c r="AQ1468" s="76" t="s">
        <v>66</v>
      </c>
      <c r="AR1468" s="2"/>
      <c r="AS1468" s="3"/>
      <c r="AT1468" s="3"/>
      <c r="AU1468" s="3"/>
      <c r="AV1468" s="3"/>
    </row>
    <row r="1469" spans="1:48" ht="41.45" customHeight="1" x14ac:dyDescent="0.25">
      <c r="A1469" s="62" t="s">
        <v>1238</v>
      </c>
      <c r="C1469" s="63"/>
      <c r="D1469" s="63"/>
      <c r="E1469" s="64"/>
      <c r="F1469" s="66"/>
      <c r="G1469" s="100" t="s">
        <v>13470</v>
      </c>
      <c r="H1469" s="63"/>
      <c r="I1469" s="67"/>
      <c r="J1469" s="68"/>
      <c r="K1469" s="68"/>
      <c r="L1469" s="67" t="s">
        <v>17632</v>
      </c>
      <c r="M1469" s="71"/>
      <c r="N1469" s="72">
        <v>3422.732666015625</v>
      </c>
      <c r="O1469" s="72">
        <v>803.4420166015625</v>
      </c>
      <c r="P1469" s="73"/>
      <c r="Q1469" s="74"/>
      <c r="R1469" s="74"/>
      <c r="S1469" s="84"/>
      <c r="T1469" s="84"/>
      <c r="U1469" s="84"/>
      <c r="V1469" s="84"/>
      <c r="W1469" s="50"/>
      <c r="X1469" s="50"/>
      <c r="Y1469" s="50"/>
      <c r="Z1469" s="50"/>
      <c r="AA1469" s="49"/>
      <c r="AB1469" s="69">
        <v>1469</v>
      </c>
      <c r="AC146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69" s="70"/>
      <c r="AE1469" s="76">
        <v>819</v>
      </c>
      <c r="AF1469" s="76">
        <v>326</v>
      </c>
      <c r="AG1469" s="76">
        <v>33481</v>
      </c>
      <c r="AH1469" s="76">
        <v>8967</v>
      </c>
      <c r="AI1469" s="76"/>
      <c r="AJ1469" s="76" t="s">
        <v>9799</v>
      </c>
      <c r="AK1469" s="76" t="s">
        <v>11047</v>
      </c>
      <c r="AL1469" s="76"/>
      <c r="AM1469" s="76"/>
      <c r="AN1469" s="78">
        <v>40612.688564814816</v>
      </c>
      <c r="AO1469" s="76" t="s">
        <v>14075</v>
      </c>
      <c r="AP1469" s="82" t="s">
        <v>15542</v>
      </c>
      <c r="AQ1469" s="76" t="s">
        <v>66</v>
      </c>
      <c r="AR1469" s="2"/>
      <c r="AS1469" s="3"/>
      <c r="AT1469" s="3"/>
      <c r="AU1469" s="3"/>
      <c r="AV1469" s="3"/>
    </row>
    <row r="1470" spans="1:48" ht="41.45" customHeight="1" x14ac:dyDescent="0.25">
      <c r="A1470" s="62" t="s">
        <v>1239</v>
      </c>
      <c r="C1470" s="63"/>
      <c r="D1470" s="63"/>
      <c r="E1470" s="64"/>
      <c r="F1470" s="66"/>
      <c r="G1470" s="100" t="s">
        <v>13471</v>
      </c>
      <c r="H1470" s="63"/>
      <c r="I1470" s="67"/>
      <c r="J1470" s="68"/>
      <c r="K1470" s="68"/>
      <c r="L1470" s="67" t="s">
        <v>17633</v>
      </c>
      <c r="M1470" s="71"/>
      <c r="N1470" s="72">
        <v>2230.642333984375</v>
      </c>
      <c r="O1470" s="72">
        <v>1301.78564453125</v>
      </c>
      <c r="P1470" s="73"/>
      <c r="Q1470" s="74"/>
      <c r="R1470" s="74"/>
      <c r="S1470" s="84"/>
      <c r="T1470" s="84"/>
      <c r="U1470" s="84"/>
      <c r="V1470" s="84"/>
      <c r="W1470" s="50"/>
      <c r="X1470" s="50"/>
      <c r="Y1470" s="50"/>
      <c r="Z1470" s="50"/>
      <c r="AA1470" s="49"/>
      <c r="AB1470" s="69">
        <v>1470</v>
      </c>
      <c r="AC147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70" s="70"/>
      <c r="AE1470" s="76">
        <v>211</v>
      </c>
      <c r="AF1470" s="76">
        <v>8</v>
      </c>
      <c r="AG1470" s="76">
        <v>869</v>
      </c>
      <c r="AH1470" s="76">
        <v>265</v>
      </c>
      <c r="AI1470" s="76"/>
      <c r="AJ1470" s="76" t="s">
        <v>9800</v>
      </c>
      <c r="AK1470" s="76"/>
      <c r="AL1470" s="76"/>
      <c r="AM1470" s="76"/>
      <c r="AN1470" s="78">
        <v>44521.391608796293</v>
      </c>
      <c r="AO1470" s="76" t="s">
        <v>14075</v>
      </c>
      <c r="AP1470" s="82" t="s">
        <v>15543</v>
      </c>
      <c r="AQ1470" s="76" t="s">
        <v>66</v>
      </c>
      <c r="AR1470" s="2"/>
      <c r="AS1470" s="3"/>
      <c r="AT1470" s="3"/>
      <c r="AU1470" s="3"/>
      <c r="AV1470" s="3"/>
    </row>
    <row r="1471" spans="1:48" ht="41.45" customHeight="1" x14ac:dyDescent="0.25">
      <c r="A1471" s="62" t="s">
        <v>1240</v>
      </c>
      <c r="C1471" s="63"/>
      <c r="D1471" s="63"/>
      <c r="E1471" s="64"/>
      <c r="F1471" s="66"/>
      <c r="G1471" s="100" t="s">
        <v>13472</v>
      </c>
      <c r="H1471" s="63"/>
      <c r="I1471" s="67"/>
      <c r="J1471" s="68"/>
      <c r="K1471" s="68"/>
      <c r="L1471" s="67" t="s">
        <v>17634</v>
      </c>
      <c r="M1471" s="71"/>
      <c r="N1471" s="72">
        <v>7177.70068359375</v>
      </c>
      <c r="O1471" s="72">
        <v>8045.65966796875</v>
      </c>
      <c r="P1471" s="73"/>
      <c r="Q1471" s="74"/>
      <c r="R1471" s="74"/>
      <c r="S1471" s="84"/>
      <c r="T1471" s="84"/>
      <c r="U1471" s="84"/>
      <c r="V1471" s="84"/>
      <c r="W1471" s="50"/>
      <c r="X1471" s="50"/>
      <c r="Y1471" s="50"/>
      <c r="Z1471" s="50"/>
      <c r="AA1471" s="49"/>
      <c r="AB1471" s="69">
        <v>1471</v>
      </c>
      <c r="AC147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71" s="70"/>
      <c r="AE1471" s="76">
        <v>1285</v>
      </c>
      <c r="AF1471" s="76">
        <v>494</v>
      </c>
      <c r="AG1471" s="76">
        <v>31598</v>
      </c>
      <c r="AH1471" s="76">
        <v>155529</v>
      </c>
      <c r="AI1471" s="76"/>
      <c r="AJ1471" s="76" t="s">
        <v>9801</v>
      </c>
      <c r="AK1471" s="76" t="s">
        <v>11048</v>
      </c>
      <c r="AL1471" s="76"/>
      <c r="AM1471" s="76"/>
      <c r="AN1471" s="78">
        <v>43535.214537037034</v>
      </c>
      <c r="AO1471" s="76" t="s">
        <v>14075</v>
      </c>
      <c r="AP1471" s="82" t="s">
        <v>15544</v>
      </c>
      <c r="AQ1471" s="76" t="s">
        <v>66</v>
      </c>
      <c r="AR1471" s="2"/>
      <c r="AS1471" s="3"/>
      <c r="AT1471" s="3"/>
      <c r="AU1471" s="3"/>
      <c r="AV1471" s="3"/>
    </row>
    <row r="1472" spans="1:48" ht="41.45" customHeight="1" x14ac:dyDescent="0.25">
      <c r="A1472" s="62" t="s">
        <v>1241</v>
      </c>
      <c r="C1472" s="63"/>
      <c r="D1472" s="63"/>
      <c r="E1472" s="64"/>
      <c r="F1472" s="66"/>
      <c r="G1472" s="100" t="s">
        <v>13473</v>
      </c>
      <c r="H1472" s="63"/>
      <c r="I1472" s="67"/>
      <c r="J1472" s="68"/>
      <c r="K1472" s="68"/>
      <c r="L1472" s="67" t="s">
        <v>17635</v>
      </c>
      <c r="M1472" s="71"/>
      <c r="N1472" s="72">
        <v>3556.11669921875</v>
      </c>
      <c r="O1472" s="72">
        <v>7778.197265625</v>
      </c>
      <c r="P1472" s="73"/>
      <c r="Q1472" s="74"/>
      <c r="R1472" s="74"/>
      <c r="S1472" s="84"/>
      <c r="T1472" s="84"/>
      <c r="U1472" s="84"/>
      <c r="V1472" s="84"/>
      <c r="W1472" s="50"/>
      <c r="X1472" s="50"/>
      <c r="Y1472" s="50"/>
      <c r="Z1472" s="50"/>
      <c r="AA1472" s="49"/>
      <c r="AB1472" s="69">
        <v>1472</v>
      </c>
      <c r="AC147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72" s="70"/>
      <c r="AE1472" s="76">
        <v>3848</v>
      </c>
      <c r="AF1472" s="76">
        <v>6052</v>
      </c>
      <c r="AG1472" s="76">
        <v>142783</v>
      </c>
      <c r="AH1472" s="76">
        <v>177036</v>
      </c>
      <c r="AI1472" s="76"/>
      <c r="AJ1472" s="76" t="s">
        <v>9802</v>
      </c>
      <c r="AK1472" s="76" t="s">
        <v>11049</v>
      </c>
      <c r="AL1472" s="82" t="s">
        <v>11799</v>
      </c>
      <c r="AM1472" s="76"/>
      <c r="AN1472" s="78">
        <v>40169.613113425927</v>
      </c>
      <c r="AO1472" s="76" t="s">
        <v>14075</v>
      </c>
      <c r="AP1472" s="82" t="s">
        <v>15545</v>
      </c>
      <c r="AQ1472" s="76" t="s">
        <v>66</v>
      </c>
      <c r="AR1472" s="2"/>
      <c r="AS1472" s="3"/>
      <c r="AT1472" s="3"/>
      <c r="AU1472" s="3"/>
      <c r="AV1472" s="3"/>
    </row>
    <row r="1473" spans="1:48" ht="41.45" customHeight="1" x14ac:dyDescent="0.25">
      <c r="A1473" s="62" t="s">
        <v>2058</v>
      </c>
      <c r="C1473" s="63"/>
      <c r="D1473" s="63"/>
      <c r="E1473" s="64"/>
      <c r="F1473" s="66"/>
      <c r="G1473" s="100" t="s">
        <v>13474</v>
      </c>
      <c r="H1473" s="63"/>
      <c r="I1473" s="67"/>
      <c r="J1473" s="68"/>
      <c r="K1473" s="68"/>
      <c r="L1473" s="67" t="s">
        <v>17636</v>
      </c>
      <c r="M1473" s="71"/>
      <c r="N1473" s="72">
        <v>748.50384521484375</v>
      </c>
      <c r="O1473" s="72">
        <v>7935.58740234375</v>
      </c>
      <c r="P1473" s="73"/>
      <c r="Q1473" s="74"/>
      <c r="R1473" s="74"/>
      <c r="S1473" s="84"/>
      <c r="T1473" s="84"/>
      <c r="U1473" s="84"/>
      <c r="V1473" s="84"/>
      <c r="W1473" s="50"/>
      <c r="X1473" s="50"/>
      <c r="Y1473" s="50"/>
      <c r="Z1473" s="50"/>
      <c r="AA1473" s="49"/>
      <c r="AB1473" s="69">
        <v>1473</v>
      </c>
      <c r="AC147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73" s="70"/>
      <c r="AE1473" s="76">
        <v>175</v>
      </c>
      <c r="AF1473" s="76">
        <v>176</v>
      </c>
      <c r="AG1473" s="76">
        <v>4870</v>
      </c>
      <c r="AH1473" s="76">
        <v>8553</v>
      </c>
      <c r="AI1473" s="76"/>
      <c r="AJ1473" s="76" t="s">
        <v>9803</v>
      </c>
      <c r="AK1473" s="76" t="s">
        <v>11050</v>
      </c>
      <c r="AL1473" s="82" t="s">
        <v>11800</v>
      </c>
      <c r="AM1473" s="76"/>
      <c r="AN1473" s="78">
        <v>42011.837731481479</v>
      </c>
      <c r="AO1473" s="76" t="s">
        <v>14075</v>
      </c>
      <c r="AP1473" s="82" t="s">
        <v>15546</v>
      </c>
      <c r="AQ1473" s="76" t="s">
        <v>65</v>
      </c>
      <c r="AR1473" s="2"/>
      <c r="AS1473" s="3"/>
      <c r="AT1473" s="3"/>
      <c r="AU1473" s="3"/>
      <c r="AV1473" s="3"/>
    </row>
    <row r="1474" spans="1:48" ht="41.45" customHeight="1" x14ac:dyDescent="0.25">
      <c r="A1474" s="62" t="s">
        <v>1242</v>
      </c>
      <c r="C1474" s="63"/>
      <c r="D1474" s="63"/>
      <c r="E1474" s="64"/>
      <c r="F1474" s="66"/>
      <c r="G1474" s="100" t="s">
        <v>13475</v>
      </c>
      <c r="H1474" s="63"/>
      <c r="I1474" s="67"/>
      <c r="J1474" s="68"/>
      <c r="K1474" s="68"/>
      <c r="L1474" s="67" t="s">
        <v>17637</v>
      </c>
      <c r="M1474" s="71"/>
      <c r="N1474" s="72">
        <v>3140.023193359375</v>
      </c>
      <c r="O1474" s="72">
        <v>975.78643798828125</v>
      </c>
      <c r="P1474" s="73"/>
      <c r="Q1474" s="74"/>
      <c r="R1474" s="74"/>
      <c r="S1474" s="84"/>
      <c r="T1474" s="84"/>
      <c r="U1474" s="84"/>
      <c r="V1474" s="84"/>
      <c r="W1474" s="50"/>
      <c r="X1474" s="50"/>
      <c r="Y1474" s="50"/>
      <c r="Z1474" s="50"/>
      <c r="AA1474" s="49"/>
      <c r="AB1474" s="69">
        <v>1474</v>
      </c>
      <c r="AC147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74" s="70"/>
      <c r="AE1474" s="76">
        <v>1957</v>
      </c>
      <c r="AF1474" s="76">
        <v>143</v>
      </c>
      <c r="AG1474" s="76">
        <v>9534</v>
      </c>
      <c r="AH1474" s="76">
        <v>3469</v>
      </c>
      <c r="AI1474" s="76"/>
      <c r="AJ1474" s="76" t="s">
        <v>9804</v>
      </c>
      <c r="AK1474" s="76" t="s">
        <v>11051</v>
      </c>
      <c r="AL1474" s="82" t="s">
        <v>11801</v>
      </c>
      <c r="AM1474" s="76"/>
      <c r="AN1474" s="78">
        <v>44519.076249999998</v>
      </c>
      <c r="AO1474" s="76" t="s">
        <v>14075</v>
      </c>
      <c r="AP1474" s="82" t="s">
        <v>15547</v>
      </c>
      <c r="AQ1474" s="76" t="s">
        <v>66</v>
      </c>
      <c r="AR1474" s="2"/>
      <c r="AS1474" s="3"/>
      <c r="AT1474" s="3"/>
      <c r="AU1474" s="3"/>
      <c r="AV1474" s="3"/>
    </row>
    <row r="1475" spans="1:48" ht="41.45" customHeight="1" x14ac:dyDescent="0.25">
      <c r="A1475" s="62" t="s">
        <v>1243</v>
      </c>
      <c r="C1475" s="63"/>
      <c r="D1475" s="63"/>
      <c r="E1475" s="64"/>
      <c r="F1475" s="66"/>
      <c r="G1475" s="100" t="s">
        <v>13476</v>
      </c>
      <c r="H1475" s="63"/>
      <c r="I1475" s="67"/>
      <c r="J1475" s="68"/>
      <c r="K1475" s="68"/>
      <c r="L1475" s="67" t="s">
        <v>17638</v>
      </c>
      <c r="M1475" s="71"/>
      <c r="N1475" s="72">
        <v>3620.580810546875</v>
      </c>
      <c r="O1475" s="72">
        <v>1129.7659912109375</v>
      </c>
      <c r="P1475" s="73"/>
      <c r="Q1475" s="74"/>
      <c r="R1475" s="74"/>
      <c r="S1475" s="84"/>
      <c r="T1475" s="84"/>
      <c r="U1475" s="84"/>
      <c r="V1475" s="84"/>
      <c r="W1475" s="50"/>
      <c r="X1475" s="50"/>
      <c r="Y1475" s="50"/>
      <c r="Z1475" s="50"/>
      <c r="AA1475" s="49"/>
      <c r="AB1475" s="69">
        <v>1475</v>
      </c>
      <c r="AC147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75" s="70"/>
      <c r="AE1475" s="76">
        <v>825</v>
      </c>
      <c r="AF1475" s="76">
        <v>616</v>
      </c>
      <c r="AG1475" s="76">
        <v>1635</v>
      </c>
      <c r="AH1475" s="76">
        <v>2862</v>
      </c>
      <c r="AI1475" s="76"/>
      <c r="AJ1475" s="76" t="s">
        <v>9805</v>
      </c>
      <c r="AK1475" s="76"/>
      <c r="AL1475" s="76"/>
      <c r="AM1475" s="76"/>
      <c r="AN1475" s="78">
        <v>44051.767916666664</v>
      </c>
      <c r="AO1475" s="76" t="s">
        <v>14075</v>
      </c>
      <c r="AP1475" s="82" t="s">
        <v>15548</v>
      </c>
      <c r="AQ1475" s="76" t="s">
        <v>66</v>
      </c>
      <c r="AR1475" s="2"/>
      <c r="AS1475" s="3"/>
      <c r="AT1475" s="3"/>
      <c r="AU1475" s="3"/>
      <c r="AV1475" s="3"/>
    </row>
    <row r="1476" spans="1:48" ht="41.45" customHeight="1" x14ac:dyDescent="0.25">
      <c r="A1476" s="62" t="s">
        <v>1244</v>
      </c>
      <c r="C1476" s="63"/>
      <c r="D1476" s="63"/>
      <c r="E1476" s="64"/>
      <c r="F1476" s="66"/>
      <c r="G1476" s="100" t="s">
        <v>13477</v>
      </c>
      <c r="H1476" s="63"/>
      <c r="I1476" s="67"/>
      <c r="J1476" s="68"/>
      <c r="K1476" s="68"/>
      <c r="L1476" s="67" t="s">
        <v>17639</v>
      </c>
      <c r="M1476" s="71"/>
      <c r="N1476" s="72">
        <v>7936.591796875</v>
      </c>
      <c r="O1476" s="72">
        <v>940.43341064453125</v>
      </c>
      <c r="P1476" s="73"/>
      <c r="Q1476" s="74"/>
      <c r="R1476" s="74"/>
      <c r="S1476" s="84"/>
      <c r="T1476" s="84"/>
      <c r="U1476" s="84"/>
      <c r="V1476" s="84"/>
      <c r="W1476" s="50"/>
      <c r="X1476" s="50"/>
      <c r="Y1476" s="50"/>
      <c r="Z1476" s="50"/>
      <c r="AA1476" s="49"/>
      <c r="AB1476" s="69">
        <v>1476</v>
      </c>
      <c r="AC147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76" s="70"/>
      <c r="AE1476" s="76">
        <v>405</v>
      </c>
      <c r="AF1476" s="76">
        <v>142</v>
      </c>
      <c r="AG1476" s="76">
        <v>13970</v>
      </c>
      <c r="AH1476" s="76">
        <v>31912</v>
      </c>
      <c r="AI1476" s="76"/>
      <c r="AJ1476" s="76"/>
      <c r="AK1476" s="76"/>
      <c r="AL1476" s="76"/>
      <c r="AM1476" s="76"/>
      <c r="AN1476" s="78">
        <v>43035.01116898148</v>
      </c>
      <c r="AO1476" s="76" t="s">
        <v>14075</v>
      </c>
      <c r="AP1476" s="82" t="s">
        <v>15549</v>
      </c>
      <c r="AQ1476" s="76" t="s">
        <v>66</v>
      </c>
      <c r="AR1476" s="2"/>
      <c r="AS1476" s="3"/>
      <c r="AT1476" s="3"/>
      <c r="AU1476" s="3"/>
      <c r="AV1476" s="3"/>
    </row>
    <row r="1477" spans="1:48" ht="41.45" customHeight="1" x14ac:dyDescent="0.25">
      <c r="A1477" s="62" t="s">
        <v>1245</v>
      </c>
      <c r="C1477" s="63"/>
      <c r="D1477" s="63"/>
      <c r="E1477" s="64"/>
      <c r="F1477" s="66"/>
      <c r="G1477" s="100" t="s">
        <v>13478</v>
      </c>
      <c r="H1477" s="63"/>
      <c r="I1477" s="67"/>
      <c r="J1477" s="68"/>
      <c r="K1477" s="68"/>
      <c r="L1477" s="67" t="s">
        <v>17640</v>
      </c>
      <c r="M1477" s="71"/>
      <c r="N1477" s="72">
        <v>5892.6220703125</v>
      </c>
      <c r="O1477" s="72">
        <v>2680.21533203125</v>
      </c>
      <c r="P1477" s="73"/>
      <c r="Q1477" s="74"/>
      <c r="R1477" s="74"/>
      <c r="S1477" s="84"/>
      <c r="T1477" s="84"/>
      <c r="U1477" s="84"/>
      <c r="V1477" s="84"/>
      <c r="W1477" s="50"/>
      <c r="X1477" s="50"/>
      <c r="Y1477" s="50"/>
      <c r="Z1477" s="50"/>
      <c r="AA1477" s="49"/>
      <c r="AB1477" s="69">
        <v>1477</v>
      </c>
      <c r="AC147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77" s="70"/>
      <c r="AE1477" s="76">
        <v>134</v>
      </c>
      <c r="AF1477" s="76">
        <v>232</v>
      </c>
      <c r="AG1477" s="76">
        <v>41803</v>
      </c>
      <c r="AH1477" s="76">
        <v>833</v>
      </c>
      <c r="AI1477" s="76"/>
      <c r="AJ1477" s="76" t="s">
        <v>9806</v>
      </c>
      <c r="AK1477" s="76" t="s">
        <v>11052</v>
      </c>
      <c r="AL1477" s="76"/>
      <c r="AM1477" s="76"/>
      <c r="AN1477" s="78">
        <v>40694.210752314815</v>
      </c>
      <c r="AO1477" s="76" t="s">
        <v>14075</v>
      </c>
      <c r="AP1477" s="82" t="s">
        <v>15550</v>
      </c>
      <c r="AQ1477" s="76" t="s">
        <v>66</v>
      </c>
      <c r="AR1477" s="2"/>
      <c r="AS1477" s="3"/>
      <c r="AT1477" s="3"/>
      <c r="AU1477" s="3"/>
      <c r="AV1477" s="3"/>
    </row>
    <row r="1478" spans="1:48" ht="41.45" customHeight="1" x14ac:dyDescent="0.25">
      <c r="A1478" s="62" t="s">
        <v>2059</v>
      </c>
      <c r="C1478" s="63"/>
      <c r="D1478" s="63"/>
      <c r="E1478" s="64"/>
      <c r="F1478" s="66"/>
      <c r="G1478" s="100" t="s">
        <v>13479</v>
      </c>
      <c r="H1478" s="63"/>
      <c r="I1478" s="67"/>
      <c r="J1478" s="68"/>
      <c r="K1478" s="68"/>
      <c r="L1478" s="67" t="s">
        <v>17641</v>
      </c>
      <c r="M1478" s="71"/>
      <c r="N1478" s="72">
        <v>6993.29443359375</v>
      </c>
      <c r="O1478" s="72">
        <v>878.207275390625</v>
      </c>
      <c r="P1478" s="73"/>
      <c r="Q1478" s="74"/>
      <c r="R1478" s="74"/>
      <c r="S1478" s="84"/>
      <c r="T1478" s="84"/>
      <c r="U1478" s="84"/>
      <c r="V1478" s="84"/>
      <c r="W1478" s="50"/>
      <c r="X1478" s="50"/>
      <c r="Y1478" s="50"/>
      <c r="Z1478" s="50"/>
      <c r="AA1478" s="49"/>
      <c r="AB1478" s="69">
        <v>1478</v>
      </c>
      <c r="AC147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78" s="70"/>
      <c r="AE1478" s="76">
        <v>453</v>
      </c>
      <c r="AF1478" s="76">
        <v>56</v>
      </c>
      <c r="AG1478" s="76">
        <v>2732</v>
      </c>
      <c r="AH1478" s="76">
        <v>17740</v>
      </c>
      <c r="AI1478" s="76"/>
      <c r="AJ1478" s="76" t="s">
        <v>9807</v>
      </c>
      <c r="AK1478" s="76" t="s">
        <v>11053</v>
      </c>
      <c r="AL1478" s="82" t="s">
        <v>11802</v>
      </c>
      <c r="AM1478" s="76"/>
      <c r="AN1478" s="78">
        <v>44327.120324074072</v>
      </c>
      <c r="AO1478" s="76" t="s">
        <v>14075</v>
      </c>
      <c r="AP1478" s="82" t="s">
        <v>15551</v>
      </c>
      <c r="AQ1478" s="76" t="s">
        <v>65</v>
      </c>
      <c r="AR1478" s="2"/>
      <c r="AS1478" s="3"/>
      <c r="AT1478" s="3"/>
      <c r="AU1478" s="3"/>
      <c r="AV1478" s="3"/>
    </row>
    <row r="1479" spans="1:48" ht="41.45" customHeight="1" x14ac:dyDescent="0.25">
      <c r="A1479" s="62" t="s">
        <v>1246</v>
      </c>
      <c r="C1479" s="63"/>
      <c r="D1479" s="63"/>
      <c r="E1479" s="64"/>
      <c r="F1479" s="66"/>
      <c r="G1479" s="100" t="s">
        <v>13480</v>
      </c>
      <c r="H1479" s="63"/>
      <c r="I1479" s="67"/>
      <c r="J1479" s="68"/>
      <c r="K1479" s="68"/>
      <c r="L1479" s="67" t="s">
        <v>17642</v>
      </c>
      <c r="M1479" s="71"/>
      <c r="N1479" s="72">
        <v>8235.9931640625</v>
      </c>
      <c r="O1479" s="72">
        <v>7414.77099609375</v>
      </c>
      <c r="P1479" s="73"/>
      <c r="Q1479" s="74"/>
      <c r="R1479" s="74"/>
      <c r="S1479" s="84"/>
      <c r="T1479" s="84"/>
      <c r="U1479" s="84"/>
      <c r="V1479" s="84"/>
      <c r="W1479" s="50"/>
      <c r="X1479" s="50"/>
      <c r="Y1479" s="50"/>
      <c r="Z1479" s="50"/>
      <c r="AA1479" s="49"/>
      <c r="AB1479" s="69">
        <v>1479</v>
      </c>
      <c r="AC147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79" s="70"/>
      <c r="AE1479" s="76">
        <v>2789</v>
      </c>
      <c r="AF1479" s="76">
        <v>2734</v>
      </c>
      <c r="AG1479" s="76">
        <v>239230</v>
      </c>
      <c r="AH1479" s="76">
        <v>1053834</v>
      </c>
      <c r="AI1479" s="76"/>
      <c r="AJ1479" s="76" t="s">
        <v>9808</v>
      </c>
      <c r="AK1479" s="76" t="s">
        <v>11054</v>
      </c>
      <c r="AL1479" s="76"/>
      <c r="AM1479" s="76"/>
      <c r="AN1479" s="78">
        <v>41045.512731481482</v>
      </c>
      <c r="AO1479" s="76" t="s">
        <v>14075</v>
      </c>
      <c r="AP1479" s="82" t="s">
        <v>15552</v>
      </c>
      <c r="AQ1479" s="76" t="s">
        <v>66</v>
      </c>
      <c r="AR1479" s="2"/>
      <c r="AS1479" s="3"/>
      <c r="AT1479" s="3"/>
      <c r="AU1479" s="3"/>
      <c r="AV1479" s="3"/>
    </row>
    <row r="1480" spans="1:48" ht="41.45" customHeight="1" x14ac:dyDescent="0.25">
      <c r="A1480" s="62" t="s">
        <v>1247</v>
      </c>
      <c r="C1480" s="63"/>
      <c r="D1480" s="63"/>
      <c r="E1480" s="64"/>
      <c r="F1480" s="66"/>
      <c r="G1480" s="100" t="s">
        <v>13481</v>
      </c>
      <c r="H1480" s="63"/>
      <c r="I1480" s="67"/>
      <c r="J1480" s="68"/>
      <c r="K1480" s="68"/>
      <c r="L1480" s="67" t="s">
        <v>17643</v>
      </c>
      <c r="M1480" s="71"/>
      <c r="N1480" s="72">
        <v>4217.77880859375</v>
      </c>
      <c r="O1480" s="72">
        <v>8752.4130859375</v>
      </c>
      <c r="P1480" s="73"/>
      <c r="Q1480" s="74"/>
      <c r="R1480" s="74"/>
      <c r="S1480" s="84"/>
      <c r="T1480" s="84"/>
      <c r="U1480" s="84"/>
      <c r="V1480" s="84"/>
      <c r="W1480" s="50"/>
      <c r="X1480" s="50"/>
      <c r="Y1480" s="50"/>
      <c r="Z1480" s="50"/>
      <c r="AA1480" s="49"/>
      <c r="AB1480" s="69">
        <v>1480</v>
      </c>
      <c r="AC148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80" s="70"/>
      <c r="AE1480" s="76">
        <v>170</v>
      </c>
      <c r="AF1480" s="76">
        <v>298</v>
      </c>
      <c r="AG1480" s="76">
        <v>2334</v>
      </c>
      <c r="AH1480" s="76">
        <v>1924</v>
      </c>
      <c r="AI1480" s="76"/>
      <c r="AJ1480" s="76" t="s">
        <v>9809</v>
      </c>
      <c r="AK1480" s="76" t="s">
        <v>10767</v>
      </c>
      <c r="AL1480" s="76"/>
      <c r="AM1480" s="76"/>
      <c r="AN1480" s="78">
        <v>44271.000659722224</v>
      </c>
      <c r="AO1480" s="76" t="s">
        <v>14075</v>
      </c>
      <c r="AP1480" s="82" t="s">
        <v>15553</v>
      </c>
      <c r="AQ1480" s="76" t="s">
        <v>66</v>
      </c>
      <c r="AR1480" s="2"/>
      <c r="AS1480" s="3"/>
      <c r="AT1480" s="3"/>
      <c r="AU1480" s="3"/>
      <c r="AV1480" s="3"/>
    </row>
    <row r="1481" spans="1:48" ht="41.45" customHeight="1" x14ac:dyDescent="0.25">
      <c r="A1481" s="62" t="s">
        <v>1248</v>
      </c>
      <c r="C1481" s="63"/>
      <c r="D1481" s="63"/>
      <c r="E1481" s="64"/>
      <c r="F1481" s="66"/>
      <c r="G1481" s="100" t="s">
        <v>13482</v>
      </c>
      <c r="H1481" s="63"/>
      <c r="I1481" s="67"/>
      <c r="J1481" s="68"/>
      <c r="K1481" s="68"/>
      <c r="L1481" s="67" t="s">
        <v>17644</v>
      </c>
      <c r="M1481" s="71"/>
      <c r="N1481" s="72">
        <v>4376.8818359375</v>
      </c>
      <c r="O1481" s="72">
        <v>1195.70703125</v>
      </c>
      <c r="P1481" s="73"/>
      <c r="Q1481" s="74"/>
      <c r="R1481" s="74"/>
      <c r="S1481" s="84"/>
      <c r="T1481" s="84"/>
      <c r="U1481" s="84"/>
      <c r="V1481" s="84"/>
      <c r="W1481" s="50"/>
      <c r="X1481" s="50"/>
      <c r="Y1481" s="50"/>
      <c r="Z1481" s="50"/>
      <c r="AA1481" s="49"/>
      <c r="AB1481" s="69">
        <v>1481</v>
      </c>
      <c r="AC148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81" s="70"/>
      <c r="AE1481" s="76">
        <v>14</v>
      </c>
      <c r="AF1481" s="76">
        <v>139512</v>
      </c>
      <c r="AG1481" s="76">
        <v>381607</v>
      </c>
      <c r="AH1481" s="76">
        <v>537</v>
      </c>
      <c r="AI1481" s="76"/>
      <c r="AJ1481" s="76" t="s">
        <v>9810</v>
      </c>
      <c r="AK1481" s="76"/>
      <c r="AL1481" s="82" t="s">
        <v>11803</v>
      </c>
      <c r="AM1481" s="76"/>
      <c r="AN1481" s="78">
        <v>44435.402233796296</v>
      </c>
      <c r="AO1481" s="76" t="s">
        <v>14075</v>
      </c>
      <c r="AP1481" s="82" t="s">
        <v>15554</v>
      </c>
      <c r="AQ1481" s="76" t="s">
        <v>66</v>
      </c>
      <c r="AR1481" s="2"/>
      <c r="AS1481" s="3"/>
      <c r="AT1481" s="3"/>
      <c r="AU1481" s="3"/>
      <c r="AV1481" s="3"/>
    </row>
    <row r="1482" spans="1:48" ht="41.45" customHeight="1" x14ac:dyDescent="0.25">
      <c r="A1482" s="62" t="s">
        <v>1568</v>
      </c>
      <c r="C1482" s="63"/>
      <c r="D1482" s="63"/>
      <c r="E1482" s="64"/>
      <c r="F1482" s="66"/>
      <c r="G1482" s="100" t="s">
        <v>13483</v>
      </c>
      <c r="H1482" s="63"/>
      <c r="I1482" s="67"/>
      <c r="J1482" s="68"/>
      <c r="K1482" s="68"/>
      <c r="L1482" s="67" t="s">
        <v>17645</v>
      </c>
      <c r="M1482" s="71"/>
      <c r="N1482" s="72">
        <v>5213.650390625</v>
      </c>
      <c r="O1482" s="72">
        <v>3869.32861328125</v>
      </c>
      <c r="P1482" s="73"/>
      <c r="Q1482" s="74"/>
      <c r="R1482" s="74"/>
      <c r="S1482" s="84"/>
      <c r="T1482" s="84"/>
      <c r="U1482" s="84"/>
      <c r="V1482" s="84"/>
      <c r="W1482" s="50"/>
      <c r="X1482" s="50"/>
      <c r="Y1482" s="50"/>
      <c r="Z1482" s="50"/>
      <c r="AA1482" s="49"/>
      <c r="AB1482" s="69">
        <v>1482</v>
      </c>
      <c r="AC148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82" s="70"/>
      <c r="AE1482" s="76">
        <v>4292</v>
      </c>
      <c r="AF1482" s="76">
        <v>2944</v>
      </c>
      <c r="AG1482" s="76">
        <v>85057</v>
      </c>
      <c r="AH1482" s="76">
        <v>32375</v>
      </c>
      <c r="AI1482" s="76"/>
      <c r="AJ1482" s="76" t="s">
        <v>9811</v>
      </c>
      <c r="AK1482" s="76"/>
      <c r="AL1482" s="76"/>
      <c r="AM1482" s="76"/>
      <c r="AN1482" s="78">
        <v>43989.283495370371</v>
      </c>
      <c r="AO1482" s="76" t="s">
        <v>14075</v>
      </c>
      <c r="AP1482" s="82" t="s">
        <v>15555</v>
      </c>
      <c r="AQ1482" s="76" t="s">
        <v>66</v>
      </c>
      <c r="AR1482" s="2"/>
      <c r="AS1482" s="3"/>
      <c r="AT1482" s="3"/>
      <c r="AU1482" s="3"/>
      <c r="AV1482" s="3"/>
    </row>
    <row r="1483" spans="1:48" ht="41.45" customHeight="1" x14ac:dyDescent="0.25">
      <c r="A1483" s="62" t="s">
        <v>1249</v>
      </c>
      <c r="C1483" s="63"/>
      <c r="D1483" s="63"/>
      <c r="E1483" s="64"/>
      <c r="F1483" s="66"/>
      <c r="G1483" s="100" t="s">
        <v>13484</v>
      </c>
      <c r="H1483" s="63"/>
      <c r="I1483" s="67"/>
      <c r="J1483" s="68"/>
      <c r="K1483" s="68"/>
      <c r="L1483" s="67" t="s">
        <v>17646</v>
      </c>
      <c r="M1483" s="71"/>
      <c r="N1483" s="72">
        <v>6081.990234375</v>
      </c>
      <c r="O1483" s="72">
        <v>5420.08984375</v>
      </c>
      <c r="P1483" s="73"/>
      <c r="Q1483" s="74"/>
      <c r="R1483" s="74"/>
      <c r="S1483" s="84"/>
      <c r="T1483" s="84"/>
      <c r="U1483" s="84"/>
      <c r="V1483" s="84"/>
      <c r="W1483" s="50"/>
      <c r="X1483" s="50"/>
      <c r="Y1483" s="50"/>
      <c r="Z1483" s="50"/>
      <c r="AA1483" s="49"/>
      <c r="AB1483" s="69">
        <v>1483</v>
      </c>
      <c r="AC148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83" s="70"/>
      <c r="AE1483" s="76">
        <v>52</v>
      </c>
      <c r="AF1483" s="76">
        <v>22</v>
      </c>
      <c r="AG1483" s="76">
        <v>21</v>
      </c>
      <c r="AH1483" s="76">
        <v>22</v>
      </c>
      <c r="AI1483" s="76"/>
      <c r="AJ1483" s="76"/>
      <c r="AK1483" s="76"/>
      <c r="AL1483" s="76"/>
      <c r="AM1483" s="76"/>
      <c r="AN1483" s="78">
        <v>44224.706053240741</v>
      </c>
      <c r="AO1483" s="76" t="s">
        <v>14075</v>
      </c>
      <c r="AP1483" s="82" t="s">
        <v>15556</v>
      </c>
      <c r="AQ1483" s="76" t="s">
        <v>66</v>
      </c>
      <c r="AR1483" s="2"/>
      <c r="AS1483" s="3"/>
      <c r="AT1483" s="3"/>
      <c r="AU1483" s="3"/>
      <c r="AV1483" s="3"/>
    </row>
    <row r="1484" spans="1:48" ht="41.45" customHeight="1" x14ac:dyDescent="0.25">
      <c r="A1484" s="62" t="s">
        <v>1250</v>
      </c>
      <c r="C1484" s="63"/>
      <c r="D1484" s="63"/>
      <c r="E1484" s="64"/>
      <c r="F1484" s="66"/>
      <c r="G1484" s="100" t="s">
        <v>13485</v>
      </c>
      <c r="H1484" s="63"/>
      <c r="I1484" s="67"/>
      <c r="J1484" s="68"/>
      <c r="K1484" s="68"/>
      <c r="L1484" s="67" t="s">
        <v>17647</v>
      </c>
      <c r="M1484" s="71"/>
      <c r="N1484" s="72">
        <v>8590.12109375</v>
      </c>
      <c r="O1484" s="72">
        <v>7424.27197265625</v>
      </c>
      <c r="P1484" s="73"/>
      <c r="Q1484" s="74"/>
      <c r="R1484" s="74"/>
      <c r="S1484" s="84"/>
      <c r="T1484" s="84"/>
      <c r="U1484" s="84"/>
      <c r="V1484" s="84"/>
      <c r="W1484" s="50"/>
      <c r="X1484" s="50"/>
      <c r="Y1484" s="50"/>
      <c r="Z1484" s="50"/>
      <c r="AA1484" s="49"/>
      <c r="AB1484" s="69">
        <v>1484</v>
      </c>
      <c r="AC148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84" s="70"/>
      <c r="AE1484" s="76">
        <v>676</v>
      </c>
      <c r="AF1484" s="76">
        <v>374</v>
      </c>
      <c r="AG1484" s="76">
        <v>6266</v>
      </c>
      <c r="AH1484" s="76">
        <v>2998</v>
      </c>
      <c r="AI1484" s="76"/>
      <c r="AJ1484" s="76" t="s">
        <v>9812</v>
      </c>
      <c r="AK1484" s="76" t="s">
        <v>11055</v>
      </c>
      <c r="AL1484" s="76"/>
      <c r="AM1484" s="76"/>
      <c r="AN1484" s="78">
        <v>42590.142314814817</v>
      </c>
      <c r="AO1484" s="76" t="s">
        <v>14075</v>
      </c>
      <c r="AP1484" s="82" t="s">
        <v>15557</v>
      </c>
      <c r="AQ1484" s="76" t="s">
        <v>66</v>
      </c>
      <c r="AR1484" s="2"/>
      <c r="AS1484" s="3"/>
      <c r="AT1484" s="3"/>
      <c r="AU1484" s="3"/>
      <c r="AV1484" s="3"/>
    </row>
    <row r="1485" spans="1:48" ht="41.45" customHeight="1" x14ac:dyDescent="0.25">
      <c r="A1485" s="62" t="s">
        <v>1251</v>
      </c>
      <c r="C1485" s="63"/>
      <c r="D1485" s="63"/>
      <c r="E1485" s="64"/>
      <c r="F1485" s="66"/>
      <c r="G1485" s="100" t="s">
        <v>13486</v>
      </c>
      <c r="H1485" s="63"/>
      <c r="I1485" s="67"/>
      <c r="J1485" s="68"/>
      <c r="K1485" s="68"/>
      <c r="L1485" s="67" t="s">
        <v>17648</v>
      </c>
      <c r="M1485" s="71"/>
      <c r="N1485" s="72">
        <v>2577.942626953125</v>
      </c>
      <c r="O1485" s="72">
        <v>9059.4912109375</v>
      </c>
      <c r="P1485" s="73"/>
      <c r="Q1485" s="74"/>
      <c r="R1485" s="74"/>
      <c r="S1485" s="84"/>
      <c r="T1485" s="84"/>
      <c r="U1485" s="84"/>
      <c r="V1485" s="84"/>
      <c r="W1485" s="50"/>
      <c r="X1485" s="50"/>
      <c r="Y1485" s="50"/>
      <c r="Z1485" s="50"/>
      <c r="AA1485" s="49"/>
      <c r="AB1485" s="69">
        <v>1485</v>
      </c>
      <c r="AC148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85" s="70"/>
      <c r="AE1485" s="76">
        <v>134</v>
      </c>
      <c r="AF1485" s="76">
        <v>20</v>
      </c>
      <c r="AG1485" s="76">
        <v>3299</v>
      </c>
      <c r="AH1485" s="76">
        <v>1499</v>
      </c>
      <c r="AI1485" s="76"/>
      <c r="AJ1485" s="76"/>
      <c r="AK1485" s="76" t="s">
        <v>11056</v>
      </c>
      <c r="AL1485" s="76"/>
      <c r="AM1485" s="76"/>
      <c r="AN1485" s="78">
        <v>42482.890567129631</v>
      </c>
      <c r="AO1485" s="76" t="s">
        <v>14075</v>
      </c>
      <c r="AP1485" s="82" t="s">
        <v>15558</v>
      </c>
      <c r="AQ1485" s="76" t="s">
        <v>66</v>
      </c>
      <c r="AR1485" s="2"/>
      <c r="AS1485" s="3"/>
      <c r="AT1485" s="3"/>
      <c r="AU1485" s="3"/>
      <c r="AV1485" s="3"/>
    </row>
    <row r="1486" spans="1:48" ht="41.45" customHeight="1" x14ac:dyDescent="0.25">
      <c r="A1486" s="62" t="s">
        <v>1252</v>
      </c>
      <c r="C1486" s="63"/>
      <c r="D1486" s="63"/>
      <c r="E1486" s="64"/>
      <c r="F1486" s="66"/>
      <c r="G1486" s="100" t="s">
        <v>13487</v>
      </c>
      <c r="H1486" s="63"/>
      <c r="I1486" s="67"/>
      <c r="J1486" s="68"/>
      <c r="K1486" s="68"/>
      <c r="L1486" s="67" t="s">
        <v>17649</v>
      </c>
      <c r="M1486" s="71"/>
      <c r="N1486" s="72">
        <v>3860.60498046875</v>
      </c>
      <c r="O1486" s="72">
        <v>544.55908203125</v>
      </c>
      <c r="P1486" s="73"/>
      <c r="Q1486" s="74"/>
      <c r="R1486" s="74"/>
      <c r="S1486" s="84"/>
      <c r="T1486" s="84"/>
      <c r="U1486" s="84"/>
      <c r="V1486" s="84"/>
      <c r="W1486" s="50"/>
      <c r="X1486" s="50"/>
      <c r="Y1486" s="50"/>
      <c r="Z1486" s="50"/>
      <c r="AA1486" s="49"/>
      <c r="AB1486" s="69">
        <v>1486</v>
      </c>
      <c r="AC148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86" s="70"/>
      <c r="AE1486" s="76">
        <v>180</v>
      </c>
      <c r="AF1486" s="76">
        <v>2187</v>
      </c>
      <c r="AG1486" s="76">
        <v>1202</v>
      </c>
      <c r="AH1486" s="76">
        <v>780</v>
      </c>
      <c r="AI1486" s="76"/>
      <c r="AJ1486" s="76" t="s">
        <v>9813</v>
      </c>
      <c r="AK1486" s="76" t="s">
        <v>11057</v>
      </c>
      <c r="AL1486" s="76"/>
      <c r="AM1486" s="76"/>
      <c r="AN1486" s="78">
        <v>40787.828692129631</v>
      </c>
      <c r="AO1486" s="76" t="s">
        <v>14075</v>
      </c>
      <c r="AP1486" s="82" t="s">
        <v>15559</v>
      </c>
      <c r="AQ1486" s="76" t="s">
        <v>66</v>
      </c>
      <c r="AR1486" s="2"/>
      <c r="AS1486" s="3"/>
      <c r="AT1486" s="3"/>
      <c r="AU1486" s="3"/>
      <c r="AV1486" s="3"/>
    </row>
    <row r="1487" spans="1:48" ht="41.45" customHeight="1" x14ac:dyDescent="0.25">
      <c r="A1487" s="62" t="s">
        <v>2060</v>
      </c>
      <c r="C1487" s="63"/>
      <c r="D1487" s="63"/>
      <c r="E1487" s="64"/>
      <c r="F1487" s="66"/>
      <c r="G1487" s="100" t="s">
        <v>13488</v>
      </c>
      <c r="H1487" s="63"/>
      <c r="I1487" s="67"/>
      <c r="J1487" s="68"/>
      <c r="K1487" s="68"/>
      <c r="L1487" s="67" t="s">
        <v>17650</v>
      </c>
      <c r="M1487" s="71"/>
      <c r="N1487" s="72">
        <v>4406.97607421875</v>
      </c>
      <c r="O1487" s="72">
        <v>2723.75537109375</v>
      </c>
      <c r="P1487" s="73"/>
      <c r="Q1487" s="74"/>
      <c r="R1487" s="74"/>
      <c r="S1487" s="84"/>
      <c r="T1487" s="84"/>
      <c r="U1487" s="84"/>
      <c r="V1487" s="84"/>
      <c r="W1487" s="50"/>
      <c r="X1487" s="50"/>
      <c r="Y1487" s="50"/>
      <c r="Z1487" s="50"/>
      <c r="AA1487" s="49"/>
      <c r="AB1487" s="69">
        <v>1487</v>
      </c>
      <c r="AC148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87" s="70"/>
      <c r="AE1487" s="76">
        <v>10</v>
      </c>
      <c r="AF1487" s="76">
        <v>1</v>
      </c>
      <c r="AG1487" s="76">
        <v>67</v>
      </c>
      <c r="AH1487" s="76">
        <v>70</v>
      </c>
      <c r="AI1487" s="76"/>
      <c r="AJ1487" s="76" t="s">
        <v>9814</v>
      </c>
      <c r="AK1487" s="76"/>
      <c r="AL1487" s="76"/>
      <c r="AM1487" s="76"/>
      <c r="AN1487" s="78">
        <v>44473.465879629628</v>
      </c>
      <c r="AO1487" s="76" t="s">
        <v>14075</v>
      </c>
      <c r="AP1487" s="82" t="s">
        <v>15560</v>
      </c>
      <c r="AQ1487" s="76" t="s">
        <v>65</v>
      </c>
      <c r="AR1487" s="2"/>
      <c r="AS1487" s="3"/>
      <c r="AT1487" s="3"/>
      <c r="AU1487" s="3"/>
      <c r="AV1487" s="3"/>
    </row>
    <row r="1488" spans="1:48" ht="41.45" customHeight="1" x14ac:dyDescent="0.25">
      <c r="A1488" s="62" t="s">
        <v>1253</v>
      </c>
      <c r="C1488" s="63"/>
      <c r="D1488" s="63"/>
      <c r="E1488" s="64"/>
      <c r="F1488" s="66"/>
      <c r="G1488" s="100" t="s">
        <v>13489</v>
      </c>
      <c r="H1488" s="63"/>
      <c r="I1488" s="67"/>
      <c r="J1488" s="68"/>
      <c r="K1488" s="68"/>
      <c r="L1488" s="67" t="s">
        <v>17651</v>
      </c>
      <c r="M1488" s="71"/>
      <c r="N1488" s="72">
        <v>7781.349609375</v>
      </c>
      <c r="O1488" s="72">
        <v>6239.90576171875</v>
      </c>
      <c r="P1488" s="73"/>
      <c r="Q1488" s="74"/>
      <c r="R1488" s="74"/>
      <c r="S1488" s="84"/>
      <c r="T1488" s="84"/>
      <c r="U1488" s="84"/>
      <c r="V1488" s="84"/>
      <c r="W1488" s="50"/>
      <c r="X1488" s="50"/>
      <c r="Y1488" s="50"/>
      <c r="Z1488" s="50"/>
      <c r="AA1488" s="49"/>
      <c r="AB1488" s="69">
        <v>1488</v>
      </c>
      <c r="AC148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88" s="70"/>
      <c r="AE1488" s="76">
        <v>1263</v>
      </c>
      <c r="AF1488" s="76">
        <v>1062</v>
      </c>
      <c r="AG1488" s="76">
        <v>15265</v>
      </c>
      <c r="AH1488" s="76">
        <v>5971</v>
      </c>
      <c r="AI1488" s="76"/>
      <c r="AJ1488" s="76" t="s">
        <v>9815</v>
      </c>
      <c r="AK1488" s="76"/>
      <c r="AL1488" s="76"/>
      <c r="AM1488" s="76"/>
      <c r="AN1488" s="78">
        <v>43737.512499999997</v>
      </c>
      <c r="AO1488" s="76" t="s">
        <v>14075</v>
      </c>
      <c r="AP1488" s="82" t="s">
        <v>15561</v>
      </c>
      <c r="AQ1488" s="76" t="s">
        <v>66</v>
      </c>
      <c r="AR1488" s="2"/>
      <c r="AS1488" s="3"/>
      <c r="AT1488" s="3"/>
      <c r="AU1488" s="3"/>
      <c r="AV1488" s="3"/>
    </row>
    <row r="1489" spans="1:48" ht="41.45" customHeight="1" x14ac:dyDescent="0.25">
      <c r="A1489" s="62" t="s">
        <v>1254</v>
      </c>
      <c r="C1489" s="63"/>
      <c r="D1489" s="63"/>
      <c r="E1489" s="64"/>
      <c r="F1489" s="66"/>
      <c r="G1489" s="100" t="s">
        <v>13490</v>
      </c>
      <c r="H1489" s="63"/>
      <c r="I1489" s="67"/>
      <c r="J1489" s="68"/>
      <c r="K1489" s="68"/>
      <c r="L1489" s="67" t="s">
        <v>17652</v>
      </c>
      <c r="M1489" s="71"/>
      <c r="N1489" s="72">
        <v>3467.0322265625</v>
      </c>
      <c r="O1489" s="72">
        <v>6901.26904296875</v>
      </c>
      <c r="P1489" s="73"/>
      <c r="Q1489" s="74"/>
      <c r="R1489" s="74"/>
      <c r="S1489" s="84"/>
      <c r="T1489" s="84"/>
      <c r="U1489" s="84"/>
      <c r="V1489" s="84"/>
      <c r="W1489" s="50"/>
      <c r="X1489" s="50"/>
      <c r="Y1489" s="50"/>
      <c r="Z1489" s="50"/>
      <c r="AA1489" s="49"/>
      <c r="AB1489" s="69">
        <v>1489</v>
      </c>
      <c r="AC148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89" s="70"/>
      <c r="AE1489" s="76">
        <v>1532</v>
      </c>
      <c r="AF1489" s="76">
        <v>230</v>
      </c>
      <c r="AG1489" s="76">
        <v>819</v>
      </c>
      <c r="AH1489" s="76">
        <v>25994</v>
      </c>
      <c r="AI1489" s="76"/>
      <c r="AJ1489" s="76"/>
      <c r="AK1489" s="76" t="s">
        <v>10410</v>
      </c>
      <c r="AL1489" s="76"/>
      <c r="AM1489" s="76"/>
      <c r="AN1489" s="78">
        <v>41643.881516203706</v>
      </c>
      <c r="AO1489" s="76" t="s">
        <v>14075</v>
      </c>
      <c r="AP1489" s="82" t="s">
        <v>15562</v>
      </c>
      <c r="AQ1489" s="76" t="s">
        <v>66</v>
      </c>
      <c r="AR1489" s="2"/>
      <c r="AS1489" s="3"/>
      <c r="AT1489" s="3"/>
      <c r="AU1489" s="3"/>
      <c r="AV1489" s="3"/>
    </row>
    <row r="1490" spans="1:48" ht="41.45" customHeight="1" x14ac:dyDescent="0.25">
      <c r="A1490" s="62" t="s">
        <v>2061</v>
      </c>
      <c r="C1490" s="63"/>
      <c r="D1490" s="63"/>
      <c r="E1490" s="64"/>
      <c r="F1490" s="66"/>
      <c r="G1490" s="100" t="s">
        <v>13491</v>
      </c>
      <c r="H1490" s="63"/>
      <c r="I1490" s="67"/>
      <c r="J1490" s="68"/>
      <c r="K1490" s="68"/>
      <c r="L1490" s="67" t="s">
        <v>17653</v>
      </c>
      <c r="M1490" s="71"/>
      <c r="N1490" s="72">
        <v>1152.1566162109375</v>
      </c>
      <c r="O1490" s="72">
        <v>7625.16748046875</v>
      </c>
      <c r="P1490" s="73"/>
      <c r="Q1490" s="74"/>
      <c r="R1490" s="74"/>
      <c r="S1490" s="84"/>
      <c r="T1490" s="84"/>
      <c r="U1490" s="84"/>
      <c r="V1490" s="84"/>
      <c r="W1490" s="50"/>
      <c r="X1490" s="50"/>
      <c r="Y1490" s="50"/>
      <c r="Z1490" s="50"/>
      <c r="AA1490" s="49"/>
      <c r="AB1490" s="69">
        <v>1490</v>
      </c>
      <c r="AC149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90" s="70"/>
      <c r="AE1490" s="76">
        <v>727</v>
      </c>
      <c r="AF1490" s="76">
        <v>1513</v>
      </c>
      <c r="AG1490" s="76">
        <v>22169</v>
      </c>
      <c r="AH1490" s="76">
        <v>13428</v>
      </c>
      <c r="AI1490" s="76"/>
      <c r="AJ1490" s="76" t="s">
        <v>9816</v>
      </c>
      <c r="AK1490" s="76" t="s">
        <v>10410</v>
      </c>
      <c r="AL1490" s="76"/>
      <c r="AM1490" s="76"/>
      <c r="AN1490" s="78">
        <v>44461.548993055556</v>
      </c>
      <c r="AO1490" s="76" t="s">
        <v>14075</v>
      </c>
      <c r="AP1490" s="82" t="s">
        <v>15563</v>
      </c>
      <c r="AQ1490" s="76" t="s">
        <v>65</v>
      </c>
      <c r="AR1490" s="2"/>
      <c r="AS1490" s="3"/>
      <c r="AT1490" s="3"/>
      <c r="AU1490" s="3"/>
      <c r="AV1490" s="3"/>
    </row>
    <row r="1491" spans="1:48" ht="41.45" customHeight="1" x14ac:dyDescent="0.25">
      <c r="A1491" s="62" t="s">
        <v>2062</v>
      </c>
      <c r="C1491" s="63"/>
      <c r="D1491" s="63"/>
      <c r="E1491" s="64"/>
      <c r="F1491" s="66"/>
      <c r="G1491" s="100" t="s">
        <v>13492</v>
      </c>
      <c r="H1491" s="63"/>
      <c r="I1491" s="67"/>
      <c r="J1491" s="68"/>
      <c r="K1491" s="68"/>
      <c r="L1491" s="67" t="s">
        <v>17654</v>
      </c>
      <c r="M1491" s="71"/>
      <c r="N1491" s="72">
        <v>5414.70947265625</v>
      </c>
      <c r="O1491" s="72">
        <v>4859.4931640625</v>
      </c>
      <c r="P1491" s="73"/>
      <c r="Q1491" s="74"/>
      <c r="R1491" s="74"/>
      <c r="S1491" s="84"/>
      <c r="T1491" s="84"/>
      <c r="U1491" s="84"/>
      <c r="V1491" s="84"/>
      <c r="W1491" s="50"/>
      <c r="X1491" s="50"/>
      <c r="Y1491" s="50"/>
      <c r="Z1491" s="50"/>
      <c r="AA1491" s="49"/>
      <c r="AB1491" s="69">
        <v>1491</v>
      </c>
      <c r="AC149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91" s="70"/>
      <c r="AE1491" s="76">
        <v>5</v>
      </c>
      <c r="AF1491" s="76">
        <v>23428</v>
      </c>
      <c r="AG1491" s="76">
        <v>99</v>
      </c>
      <c r="AH1491" s="76">
        <v>405</v>
      </c>
      <c r="AI1491" s="76"/>
      <c r="AJ1491" s="76" t="s">
        <v>9817</v>
      </c>
      <c r="AK1491" s="76"/>
      <c r="AL1491" s="76"/>
      <c r="AM1491" s="76"/>
      <c r="AN1491" s="78">
        <v>44314.800949074073</v>
      </c>
      <c r="AO1491" s="76" t="s">
        <v>14075</v>
      </c>
      <c r="AP1491" s="82" t="s">
        <v>15564</v>
      </c>
      <c r="AQ1491" s="76" t="s">
        <v>65</v>
      </c>
      <c r="AR1491" s="2"/>
      <c r="AS1491" s="3"/>
      <c r="AT1491" s="3"/>
      <c r="AU1491" s="3"/>
      <c r="AV1491" s="3"/>
    </row>
    <row r="1492" spans="1:48" ht="41.45" customHeight="1" x14ac:dyDescent="0.25">
      <c r="A1492" s="62" t="s">
        <v>1255</v>
      </c>
      <c r="C1492" s="63"/>
      <c r="D1492" s="63"/>
      <c r="E1492" s="64"/>
      <c r="F1492" s="66"/>
      <c r="G1492" s="100" t="s">
        <v>13493</v>
      </c>
      <c r="H1492" s="63"/>
      <c r="I1492" s="67"/>
      <c r="J1492" s="68"/>
      <c r="K1492" s="68"/>
      <c r="L1492" s="67" t="s">
        <v>17655</v>
      </c>
      <c r="M1492" s="71"/>
      <c r="N1492" s="72">
        <v>5421.228515625</v>
      </c>
      <c r="O1492" s="72">
        <v>1399.966552734375</v>
      </c>
      <c r="P1492" s="73"/>
      <c r="Q1492" s="74"/>
      <c r="R1492" s="74"/>
      <c r="S1492" s="84"/>
      <c r="T1492" s="84"/>
      <c r="U1492" s="84"/>
      <c r="V1492" s="84"/>
      <c r="W1492" s="50"/>
      <c r="X1492" s="50"/>
      <c r="Y1492" s="50"/>
      <c r="Z1492" s="50"/>
      <c r="AA1492" s="49"/>
      <c r="AB1492" s="69">
        <v>1492</v>
      </c>
      <c r="AC149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92" s="70"/>
      <c r="AE1492" s="76">
        <v>317</v>
      </c>
      <c r="AF1492" s="76">
        <v>203</v>
      </c>
      <c r="AG1492" s="76">
        <v>32530</v>
      </c>
      <c r="AH1492" s="76">
        <v>17174</v>
      </c>
      <c r="AI1492" s="76"/>
      <c r="AJ1492" s="76" t="s">
        <v>9818</v>
      </c>
      <c r="AK1492" s="76"/>
      <c r="AL1492" s="82" t="s">
        <v>11804</v>
      </c>
      <c r="AM1492" s="76"/>
      <c r="AN1492" s="78">
        <v>40052.219317129631</v>
      </c>
      <c r="AO1492" s="76" t="s">
        <v>14075</v>
      </c>
      <c r="AP1492" s="82" t="s">
        <v>15565</v>
      </c>
      <c r="AQ1492" s="76" t="s">
        <v>66</v>
      </c>
      <c r="AR1492" s="2"/>
      <c r="AS1492" s="3"/>
      <c r="AT1492" s="3"/>
      <c r="AU1492" s="3"/>
      <c r="AV1492" s="3"/>
    </row>
    <row r="1493" spans="1:48" ht="41.45" customHeight="1" x14ac:dyDescent="0.25">
      <c r="A1493" s="62" t="s">
        <v>1257</v>
      </c>
      <c r="C1493" s="63"/>
      <c r="D1493" s="63"/>
      <c r="E1493" s="64"/>
      <c r="F1493" s="66"/>
      <c r="G1493" s="100" t="s">
        <v>13494</v>
      </c>
      <c r="H1493" s="63"/>
      <c r="I1493" s="67"/>
      <c r="J1493" s="68"/>
      <c r="K1493" s="68"/>
      <c r="L1493" s="67" t="s">
        <v>17656</v>
      </c>
      <c r="M1493" s="71"/>
      <c r="N1493" s="72">
        <v>3890.657958984375</v>
      </c>
      <c r="O1493" s="72">
        <v>787.6793212890625</v>
      </c>
      <c r="P1493" s="73"/>
      <c r="Q1493" s="74"/>
      <c r="R1493" s="74"/>
      <c r="S1493" s="84"/>
      <c r="T1493" s="84"/>
      <c r="U1493" s="84"/>
      <c r="V1493" s="84"/>
      <c r="W1493" s="50"/>
      <c r="X1493" s="50"/>
      <c r="Y1493" s="50"/>
      <c r="Z1493" s="50"/>
      <c r="AA1493" s="49"/>
      <c r="AB1493" s="69">
        <v>1493</v>
      </c>
      <c r="AC149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93" s="70"/>
      <c r="AE1493" s="76">
        <v>1597</v>
      </c>
      <c r="AF1493" s="76">
        <v>1432</v>
      </c>
      <c r="AG1493" s="76">
        <v>53037</v>
      </c>
      <c r="AH1493" s="76">
        <v>60320</v>
      </c>
      <c r="AI1493" s="76"/>
      <c r="AJ1493" s="76" t="s">
        <v>9819</v>
      </c>
      <c r="AK1493" s="76" t="s">
        <v>11058</v>
      </c>
      <c r="AL1493" s="82" t="s">
        <v>11805</v>
      </c>
      <c r="AM1493" s="76"/>
      <c r="AN1493" s="78">
        <v>40981.567199074074</v>
      </c>
      <c r="AO1493" s="76" t="s">
        <v>14075</v>
      </c>
      <c r="AP1493" s="82" t="s">
        <v>15566</v>
      </c>
      <c r="AQ1493" s="76" t="s">
        <v>66</v>
      </c>
      <c r="AR1493" s="2"/>
      <c r="AS1493" s="3"/>
      <c r="AT1493" s="3"/>
      <c r="AU1493" s="3"/>
      <c r="AV1493" s="3"/>
    </row>
    <row r="1494" spans="1:48" ht="41.45" customHeight="1" x14ac:dyDescent="0.25">
      <c r="A1494" s="62" t="s">
        <v>1258</v>
      </c>
      <c r="C1494" s="63"/>
      <c r="D1494" s="63"/>
      <c r="E1494" s="64"/>
      <c r="F1494" s="66"/>
      <c r="G1494" s="100" t="s">
        <v>13495</v>
      </c>
      <c r="H1494" s="63"/>
      <c r="I1494" s="67"/>
      <c r="J1494" s="68"/>
      <c r="K1494" s="68"/>
      <c r="L1494" s="67" t="s">
        <v>17657</v>
      </c>
      <c r="M1494" s="71"/>
      <c r="N1494" s="72">
        <v>8176.39892578125</v>
      </c>
      <c r="O1494" s="72">
        <v>1685.18505859375</v>
      </c>
      <c r="P1494" s="73"/>
      <c r="Q1494" s="74"/>
      <c r="R1494" s="74"/>
      <c r="S1494" s="84"/>
      <c r="T1494" s="84"/>
      <c r="U1494" s="84"/>
      <c r="V1494" s="84"/>
      <c r="W1494" s="50"/>
      <c r="X1494" s="50"/>
      <c r="Y1494" s="50"/>
      <c r="Z1494" s="50"/>
      <c r="AA1494" s="49"/>
      <c r="AB1494" s="69">
        <v>1494</v>
      </c>
      <c r="AC149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94" s="70"/>
      <c r="AE1494" s="76">
        <v>4805</v>
      </c>
      <c r="AF1494" s="76">
        <v>4122</v>
      </c>
      <c r="AG1494" s="76">
        <v>140591</v>
      </c>
      <c r="AH1494" s="76">
        <v>435298</v>
      </c>
      <c r="AI1494" s="76"/>
      <c r="AJ1494" s="76" t="s">
        <v>9820</v>
      </c>
      <c r="AK1494" s="76" t="s">
        <v>11059</v>
      </c>
      <c r="AL1494" s="76"/>
      <c r="AM1494" s="76"/>
      <c r="AN1494" s="78">
        <v>42948.555983796294</v>
      </c>
      <c r="AO1494" s="76" t="s">
        <v>14075</v>
      </c>
      <c r="AP1494" s="82" t="s">
        <v>15567</v>
      </c>
      <c r="AQ1494" s="76" t="s">
        <v>66</v>
      </c>
      <c r="AR1494" s="2"/>
      <c r="AS1494" s="3"/>
      <c r="AT1494" s="3"/>
      <c r="AU1494" s="3"/>
      <c r="AV1494" s="3"/>
    </row>
    <row r="1495" spans="1:48" ht="41.45" customHeight="1" x14ac:dyDescent="0.25">
      <c r="A1495" s="62" t="s">
        <v>1259</v>
      </c>
      <c r="C1495" s="63"/>
      <c r="D1495" s="63"/>
      <c r="E1495" s="64"/>
      <c r="F1495" s="66"/>
      <c r="G1495" s="100" t="s">
        <v>13496</v>
      </c>
      <c r="H1495" s="63"/>
      <c r="I1495" s="67"/>
      <c r="J1495" s="68"/>
      <c r="K1495" s="68"/>
      <c r="L1495" s="67" t="s">
        <v>17658</v>
      </c>
      <c r="M1495" s="71"/>
      <c r="N1495" s="72">
        <v>1219.2135009765625</v>
      </c>
      <c r="O1495" s="72">
        <v>7567.80810546875</v>
      </c>
      <c r="P1495" s="73"/>
      <c r="Q1495" s="74"/>
      <c r="R1495" s="74"/>
      <c r="S1495" s="84"/>
      <c r="T1495" s="84"/>
      <c r="U1495" s="84"/>
      <c r="V1495" s="84"/>
      <c r="W1495" s="50"/>
      <c r="X1495" s="50"/>
      <c r="Y1495" s="50"/>
      <c r="Z1495" s="50"/>
      <c r="AA1495" s="49"/>
      <c r="AB1495" s="69">
        <v>1495</v>
      </c>
      <c r="AC149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95" s="70"/>
      <c r="AE1495" s="76">
        <v>426</v>
      </c>
      <c r="AF1495" s="76">
        <v>14</v>
      </c>
      <c r="AG1495" s="76">
        <v>197</v>
      </c>
      <c r="AH1495" s="76">
        <v>666</v>
      </c>
      <c r="AI1495" s="76"/>
      <c r="AJ1495" s="76"/>
      <c r="AK1495" s="76"/>
      <c r="AL1495" s="76"/>
      <c r="AM1495" s="76"/>
      <c r="AN1495" s="78">
        <v>43930.240925925929</v>
      </c>
      <c r="AO1495" s="76" t="s">
        <v>14075</v>
      </c>
      <c r="AP1495" s="82" t="s">
        <v>15568</v>
      </c>
      <c r="AQ1495" s="76" t="s">
        <v>66</v>
      </c>
      <c r="AR1495" s="2"/>
      <c r="AS1495" s="3"/>
      <c r="AT1495" s="3"/>
      <c r="AU1495" s="3"/>
      <c r="AV1495" s="3"/>
    </row>
    <row r="1496" spans="1:48" ht="41.45" customHeight="1" x14ac:dyDescent="0.25">
      <c r="A1496" s="62" t="s">
        <v>1630</v>
      </c>
      <c r="C1496" s="63"/>
      <c r="D1496" s="63"/>
      <c r="E1496" s="64"/>
      <c r="F1496" s="66"/>
      <c r="G1496" s="100" t="s">
        <v>13497</v>
      </c>
      <c r="H1496" s="63"/>
      <c r="I1496" s="67"/>
      <c r="J1496" s="68"/>
      <c r="K1496" s="68"/>
      <c r="L1496" s="67" t="s">
        <v>17659</v>
      </c>
      <c r="M1496" s="71"/>
      <c r="N1496" s="72">
        <v>4609.779296875</v>
      </c>
      <c r="O1496" s="72">
        <v>6345.0283203125</v>
      </c>
      <c r="P1496" s="73"/>
      <c r="Q1496" s="74"/>
      <c r="R1496" s="74"/>
      <c r="S1496" s="84"/>
      <c r="T1496" s="84"/>
      <c r="U1496" s="84"/>
      <c r="V1496" s="84"/>
      <c r="W1496" s="50"/>
      <c r="X1496" s="50"/>
      <c r="Y1496" s="50"/>
      <c r="Z1496" s="50"/>
      <c r="AA1496" s="49"/>
      <c r="AB1496" s="69">
        <v>1496</v>
      </c>
      <c r="AC149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96" s="70"/>
      <c r="AE1496" s="76">
        <v>31</v>
      </c>
      <c r="AF1496" s="76">
        <v>79</v>
      </c>
      <c r="AG1496" s="76">
        <v>241</v>
      </c>
      <c r="AH1496" s="76">
        <v>324</v>
      </c>
      <c r="AI1496" s="76"/>
      <c r="AJ1496" s="76" t="s">
        <v>9821</v>
      </c>
      <c r="AK1496" s="76" t="s">
        <v>11060</v>
      </c>
      <c r="AL1496" s="82" t="s">
        <v>11806</v>
      </c>
      <c r="AM1496" s="76"/>
      <c r="AN1496" s="78">
        <v>43854.334363425929</v>
      </c>
      <c r="AO1496" s="76" t="s">
        <v>14075</v>
      </c>
      <c r="AP1496" s="82" t="s">
        <v>15569</v>
      </c>
      <c r="AQ1496" s="76" t="s">
        <v>66</v>
      </c>
      <c r="AR1496" s="2"/>
      <c r="AS1496" s="3"/>
      <c r="AT1496" s="3"/>
      <c r="AU1496" s="3"/>
      <c r="AV1496" s="3"/>
    </row>
    <row r="1497" spans="1:48" ht="41.45" customHeight="1" x14ac:dyDescent="0.25">
      <c r="A1497" s="62" t="s">
        <v>1260</v>
      </c>
      <c r="C1497" s="63"/>
      <c r="D1497" s="63"/>
      <c r="E1497" s="64"/>
      <c r="F1497" s="66"/>
      <c r="G1497" s="100" t="s">
        <v>13498</v>
      </c>
      <c r="H1497" s="63"/>
      <c r="I1497" s="67"/>
      <c r="J1497" s="68"/>
      <c r="K1497" s="68"/>
      <c r="L1497" s="67" t="s">
        <v>17660</v>
      </c>
      <c r="M1497" s="71"/>
      <c r="N1497" s="72">
        <v>4412.22900390625</v>
      </c>
      <c r="O1497" s="72">
        <v>1446.516845703125</v>
      </c>
      <c r="P1497" s="73"/>
      <c r="Q1497" s="74"/>
      <c r="R1497" s="74"/>
      <c r="S1497" s="84"/>
      <c r="T1497" s="84"/>
      <c r="U1497" s="84"/>
      <c r="V1497" s="84"/>
      <c r="W1497" s="50"/>
      <c r="X1497" s="50"/>
      <c r="Y1497" s="50"/>
      <c r="Z1497" s="50"/>
      <c r="AA1497" s="49"/>
      <c r="AB1497" s="69">
        <v>1497</v>
      </c>
      <c r="AC149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97" s="70"/>
      <c r="AE1497" s="76">
        <v>2188</v>
      </c>
      <c r="AF1497" s="76">
        <v>2922</v>
      </c>
      <c r="AG1497" s="76">
        <v>119228</v>
      </c>
      <c r="AH1497" s="76">
        <v>307952</v>
      </c>
      <c r="AI1497" s="76"/>
      <c r="AJ1497" s="76" t="s">
        <v>9822</v>
      </c>
      <c r="AK1497" s="76" t="s">
        <v>11061</v>
      </c>
      <c r="AL1497" s="76"/>
      <c r="AM1497" s="76"/>
      <c r="AN1497" s="78">
        <v>40488.564791666664</v>
      </c>
      <c r="AO1497" s="76" t="s">
        <v>14075</v>
      </c>
      <c r="AP1497" s="82" t="s">
        <v>15570</v>
      </c>
      <c r="AQ1497" s="76" t="s">
        <v>66</v>
      </c>
      <c r="AR1497" s="2"/>
      <c r="AS1497" s="3"/>
      <c r="AT1497" s="3"/>
      <c r="AU1497" s="3"/>
      <c r="AV1497" s="3"/>
    </row>
    <row r="1498" spans="1:48" ht="41.45" customHeight="1" x14ac:dyDescent="0.25">
      <c r="A1498" s="62" t="s">
        <v>1262</v>
      </c>
      <c r="C1498" s="63"/>
      <c r="D1498" s="63"/>
      <c r="E1498" s="64"/>
      <c r="F1498" s="66"/>
      <c r="G1498" s="100" t="s">
        <v>13499</v>
      </c>
      <c r="H1498" s="63"/>
      <c r="I1498" s="67"/>
      <c r="J1498" s="68"/>
      <c r="K1498" s="68"/>
      <c r="L1498" s="67" t="s">
        <v>17661</v>
      </c>
      <c r="M1498" s="71"/>
      <c r="N1498" s="72">
        <v>2751.584716796875</v>
      </c>
      <c r="O1498" s="72">
        <v>3696.32080078125</v>
      </c>
      <c r="P1498" s="73"/>
      <c r="Q1498" s="74"/>
      <c r="R1498" s="74"/>
      <c r="S1498" s="84"/>
      <c r="T1498" s="84"/>
      <c r="U1498" s="84"/>
      <c r="V1498" s="84"/>
      <c r="W1498" s="50"/>
      <c r="X1498" s="50"/>
      <c r="Y1498" s="50"/>
      <c r="Z1498" s="50"/>
      <c r="AA1498" s="49"/>
      <c r="AB1498" s="69">
        <v>1498</v>
      </c>
      <c r="AC149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98" s="70"/>
      <c r="AE1498" s="76">
        <v>1842</v>
      </c>
      <c r="AF1498" s="76">
        <v>3910</v>
      </c>
      <c r="AG1498" s="76">
        <v>62683</v>
      </c>
      <c r="AH1498" s="76">
        <v>19818</v>
      </c>
      <c r="AI1498" s="76"/>
      <c r="AJ1498" s="76" t="s">
        <v>9823</v>
      </c>
      <c r="AK1498" s="76"/>
      <c r="AL1498" s="76"/>
      <c r="AM1498" s="76"/>
      <c r="AN1498" s="78">
        <v>41239.880891203706</v>
      </c>
      <c r="AO1498" s="76" t="s">
        <v>14075</v>
      </c>
      <c r="AP1498" s="82" t="s">
        <v>15571</v>
      </c>
      <c r="AQ1498" s="76" t="s">
        <v>66</v>
      </c>
      <c r="AR1498" s="2"/>
      <c r="AS1498" s="3"/>
      <c r="AT1498" s="3"/>
      <c r="AU1498" s="3"/>
      <c r="AV1498" s="3"/>
    </row>
    <row r="1499" spans="1:48" ht="41.45" customHeight="1" x14ac:dyDescent="0.25">
      <c r="A1499" s="62" t="s">
        <v>1263</v>
      </c>
      <c r="C1499" s="63"/>
      <c r="D1499" s="63"/>
      <c r="E1499" s="64"/>
      <c r="F1499" s="66"/>
      <c r="G1499" s="100" t="s">
        <v>13500</v>
      </c>
      <c r="H1499" s="63"/>
      <c r="I1499" s="67"/>
      <c r="J1499" s="68"/>
      <c r="K1499" s="68"/>
      <c r="L1499" s="67" t="s">
        <v>17662</v>
      </c>
      <c r="M1499" s="71"/>
      <c r="N1499" s="72">
        <v>2640.62841796875</v>
      </c>
      <c r="O1499" s="72">
        <v>3877.824462890625</v>
      </c>
      <c r="P1499" s="73"/>
      <c r="Q1499" s="74"/>
      <c r="R1499" s="74"/>
      <c r="S1499" s="84"/>
      <c r="T1499" s="84"/>
      <c r="U1499" s="84"/>
      <c r="V1499" s="84"/>
      <c r="W1499" s="50"/>
      <c r="X1499" s="50"/>
      <c r="Y1499" s="50"/>
      <c r="Z1499" s="50"/>
      <c r="AA1499" s="49"/>
      <c r="AB1499" s="69">
        <v>1499</v>
      </c>
      <c r="AC149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499" s="70"/>
      <c r="AE1499" s="76">
        <v>87</v>
      </c>
      <c r="AF1499" s="76">
        <v>185</v>
      </c>
      <c r="AG1499" s="76">
        <v>1691</v>
      </c>
      <c r="AH1499" s="76">
        <v>2226</v>
      </c>
      <c r="AI1499" s="76"/>
      <c r="AJ1499" s="76" t="s">
        <v>9824</v>
      </c>
      <c r="AK1499" s="76" t="s">
        <v>11062</v>
      </c>
      <c r="AL1499" s="76"/>
      <c r="AM1499" s="76"/>
      <c r="AN1499" s="78">
        <v>44256.86650462963</v>
      </c>
      <c r="AO1499" s="76" t="s">
        <v>14075</v>
      </c>
      <c r="AP1499" s="82" t="s">
        <v>15572</v>
      </c>
      <c r="AQ1499" s="76" t="s">
        <v>66</v>
      </c>
      <c r="AR1499" s="2"/>
      <c r="AS1499" s="3"/>
      <c r="AT1499" s="3"/>
      <c r="AU1499" s="3"/>
      <c r="AV1499" s="3"/>
    </row>
    <row r="1500" spans="1:48" ht="41.45" customHeight="1" x14ac:dyDescent="0.25">
      <c r="A1500" s="62" t="s">
        <v>1264</v>
      </c>
      <c r="C1500" s="63"/>
      <c r="D1500" s="63"/>
      <c r="E1500" s="64"/>
      <c r="F1500" s="66"/>
      <c r="G1500" s="100" t="s">
        <v>13501</v>
      </c>
      <c r="H1500" s="63"/>
      <c r="I1500" s="67"/>
      <c r="J1500" s="68"/>
      <c r="K1500" s="68"/>
      <c r="L1500" s="67" t="s">
        <v>17663</v>
      </c>
      <c r="M1500" s="71"/>
      <c r="N1500" s="72">
        <v>4480.41943359375</v>
      </c>
      <c r="O1500" s="72">
        <v>8436.294921875</v>
      </c>
      <c r="P1500" s="73"/>
      <c r="Q1500" s="74"/>
      <c r="R1500" s="74"/>
      <c r="S1500" s="84"/>
      <c r="T1500" s="84"/>
      <c r="U1500" s="84"/>
      <c r="V1500" s="84"/>
      <c r="W1500" s="50"/>
      <c r="X1500" s="50"/>
      <c r="Y1500" s="50"/>
      <c r="Z1500" s="50"/>
      <c r="AA1500" s="49"/>
      <c r="AB1500" s="69">
        <v>1500</v>
      </c>
      <c r="AC150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00" s="70"/>
      <c r="AE1500" s="76">
        <v>4034</v>
      </c>
      <c r="AF1500" s="76">
        <v>837</v>
      </c>
      <c r="AG1500" s="76">
        <v>59211</v>
      </c>
      <c r="AH1500" s="76">
        <v>162966</v>
      </c>
      <c r="AI1500" s="76"/>
      <c r="AJ1500" s="76" t="s">
        <v>9825</v>
      </c>
      <c r="AK1500" s="76" t="s">
        <v>11041</v>
      </c>
      <c r="AL1500" s="76"/>
      <c r="AM1500" s="76"/>
      <c r="AN1500" s="78">
        <v>40877.369826388887</v>
      </c>
      <c r="AO1500" s="76" t="s">
        <v>14075</v>
      </c>
      <c r="AP1500" s="82" t="s">
        <v>15573</v>
      </c>
      <c r="AQ1500" s="76" t="s">
        <v>66</v>
      </c>
      <c r="AR1500" s="2"/>
      <c r="AS1500" s="3"/>
      <c r="AT1500" s="3"/>
      <c r="AU1500" s="3"/>
      <c r="AV1500" s="3"/>
    </row>
    <row r="1501" spans="1:48" ht="41.45" customHeight="1" x14ac:dyDescent="0.25">
      <c r="A1501" s="62" t="s">
        <v>1265</v>
      </c>
      <c r="C1501" s="63"/>
      <c r="D1501" s="63"/>
      <c r="E1501" s="64"/>
      <c r="F1501" s="66"/>
      <c r="G1501" s="100" t="s">
        <v>13502</v>
      </c>
      <c r="H1501" s="63"/>
      <c r="I1501" s="67"/>
      <c r="J1501" s="68"/>
      <c r="K1501" s="68"/>
      <c r="L1501" s="67" t="s">
        <v>17664</v>
      </c>
      <c r="M1501" s="71"/>
      <c r="N1501" s="72">
        <v>4194.287109375</v>
      </c>
      <c r="O1501" s="72">
        <v>778.06805419921875</v>
      </c>
      <c r="P1501" s="73"/>
      <c r="Q1501" s="74"/>
      <c r="R1501" s="74"/>
      <c r="S1501" s="84"/>
      <c r="T1501" s="84"/>
      <c r="U1501" s="84"/>
      <c r="V1501" s="84"/>
      <c r="W1501" s="50"/>
      <c r="X1501" s="50"/>
      <c r="Y1501" s="50"/>
      <c r="Z1501" s="50"/>
      <c r="AA1501" s="49"/>
      <c r="AB1501" s="69">
        <v>1501</v>
      </c>
      <c r="AC150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01" s="70"/>
      <c r="AE1501" s="76">
        <v>2900</v>
      </c>
      <c r="AF1501" s="76">
        <v>736</v>
      </c>
      <c r="AG1501" s="76">
        <v>55508</v>
      </c>
      <c r="AH1501" s="76">
        <v>5107</v>
      </c>
      <c r="AI1501" s="76"/>
      <c r="AJ1501" s="76" t="s">
        <v>9826</v>
      </c>
      <c r="AK1501" s="76"/>
      <c r="AL1501" s="76"/>
      <c r="AM1501" s="76"/>
      <c r="AN1501" s="78">
        <v>41420.429756944446</v>
      </c>
      <c r="AO1501" s="76" t="s">
        <v>14075</v>
      </c>
      <c r="AP1501" s="82" t="s">
        <v>15574</v>
      </c>
      <c r="AQ1501" s="76" t="s">
        <v>66</v>
      </c>
      <c r="AR1501" s="2"/>
      <c r="AS1501" s="3"/>
      <c r="AT1501" s="3"/>
      <c r="AU1501" s="3"/>
      <c r="AV1501" s="3"/>
    </row>
    <row r="1502" spans="1:48" ht="41.45" customHeight="1" x14ac:dyDescent="0.25">
      <c r="A1502" s="62" t="s">
        <v>1266</v>
      </c>
      <c r="C1502" s="63"/>
      <c r="D1502" s="63"/>
      <c r="E1502" s="64"/>
      <c r="F1502" s="66"/>
      <c r="G1502" s="100" t="s">
        <v>13503</v>
      </c>
      <c r="H1502" s="63"/>
      <c r="I1502" s="67"/>
      <c r="J1502" s="68"/>
      <c r="K1502" s="68"/>
      <c r="L1502" s="67" t="s">
        <v>17665</v>
      </c>
      <c r="M1502" s="71"/>
      <c r="N1502" s="72">
        <v>2310.1923828125</v>
      </c>
      <c r="O1502" s="72">
        <v>4964.79541015625</v>
      </c>
      <c r="P1502" s="73"/>
      <c r="Q1502" s="74"/>
      <c r="R1502" s="74"/>
      <c r="S1502" s="84"/>
      <c r="T1502" s="84"/>
      <c r="U1502" s="84"/>
      <c r="V1502" s="84"/>
      <c r="W1502" s="50"/>
      <c r="X1502" s="50"/>
      <c r="Y1502" s="50"/>
      <c r="Z1502" s="50"/>
      <c r="AA1502" s="49"/>
      <c r="AB1502" s="69">
        <v>1502</v>
      </c>
      <c r="AC150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02" s="70"/>
      <c r="AE1502" s="76">
        <v>766</v>
      </c>
      <c r="AF1502" s="76">
        <v>418</v>
      </c>
      <c r="AG1502" s="76">
        <v>1538</v>
      </c>
      <c r="AH1502" s="76">
        <v>13676</v>
      </c>
      <c r="AI1502" s="76"/>
      <c r="AJ1502" s="76" t="s">
        <v>9827</v>
      </c>
      <c r="AK1502" s="76"/>
      <c r="AL1502" s="76"/>
      <c r="AM1502" s="76"/>
      <c r="AN1502" s="78">
        <v>43096.417488425926</v>
      </c>
      <c r="AO1502" s="76" t="s">
        <v>14075</v>
      </c>
      <c r="AP1502" s="82" t="s">
        <v>15575</v>
      </c>
      <c r="AQ1502" s="76" t="s">
        <v>66</v>
      </c>
      <c r="AR1502" s="2"/>
      <c r="AS1502" s="3"/>
      <c r="AT1502" s="3"/>
      <c r="AU1502" s="3"/>
      <c r="AV1502" s="3"/>
    </row>
    <row r="1503" spans="1:48" ht="41.45" customHeight="1" x14ac:dyDescent="0.25">
      <c r="A1503" s="62" t="s">
        <v>2063</v>
      </c>
      <c r="C1503" s="63"/>
      <c r="D1503" s="63"/>
      <c r="E1503" s="64"/>
      <c r="F1503" s="66"/>
      <c r="G1503" s="100" t="s">
        <v>13504</v>
      </c>
      <c r="H1503" s="63"/>
      <c r="I1503" s="67"/>
      <c r="J1503" s="68"/>
      <c r="K1503" s="68"/>
      <c r="L1503" s="67" t="s">
        <v>17666</v>
      </c>
      <c r="M1503" s="71"/>
      <c r="N1503" s="72">
        <v>3129.374267578125</v>
      </c>
      <c r="O1503" s="72">
        <v>4541.435546875</v>
      </c>
      <c r="P1503" s="73"/>
      <c r="Q1503" s="74"/>
      <c r="R1503" s="74"/>
      <c r="S1503" s="84"/>
      <c r="T1503" s="84"/>
      <c r="U1503" s="84"/>
      <c r="V1503" s="84"/>
      <c r="W1503" s="50"/>
      <c r="X1503" s="50"/>
      <c r="Y1503" s="50"/>
      <c r="Z1503" s="50"/>
      <c r="AA1503" s="49"/>
      <c r="AB1503" s="69">
        <v>1503</v>
      </c>
      <c r="AC150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03" s="70"/>
      <c r="AE1503" s="76">
        <v>204</v>
      </c>
      <c r="AF1503" s="76">
        <v>2273</v>
      </c>
      <c r="AG1503" s="76">
        <v>1392</v>
      </c>
      <c r="AH1503" s="76">
        <v>296</v>
      </c>
      <c r="AI1503" s="76"/>
      <c r="AJ1503" s="76" t="s">
        <v>9828</v>
      </c>
      <c r="AK1503" s="76" t="s">
        <v>10371</v>
      </c>
      <c r="AL1503" s="82" t="s">
        <v>11807</v>
      </c>
      <c r="AM1503" s="76"/>
      <c r="AN1503" s="78">
        <v>40750.880231481482</v>
      </c>
      <c r="AO1503" s="76" t="s">
        <v>14075</v>
      </c>
      <c r="AP1503" s="82" t="s">
        <v>15576</v>
      </c>
      <c r="AQ1503" s="76" t="s">
        <v>65</v>
      </c>
      <c r="AR1503" s="2"/>
      <c r="AS1503" s="3"/>
      <c r="AT1503" s="3"/>
      <c r="AU1503" s="3"/>
      <c r="AV1503" s="3"/>
    </row>
    <row r="1504" spans="1:48" ht="41.45" customHeight="1" x14ac:dyDescent="0.25">
      <c r="A1504" s="62" t="s">
        <v>1267</v>
      </c>
      <c r="C1504" s="63"/>
      <c r="D1504" s="63"/>
      <c r="E1504" s="64"/>
      <c r="F1504" s="66"/>
      <c r="G1504" s="100" t="s">
        <v>13505</v>
      </c>
      <c r="H1504" s="63"/>
      <c r="I1504" s="67"/>
      <c r="J1504" s="68"/>
      <c r="K1504" s="68"/>
      <c r="L1504" s="67" t="s">
        <v>17667</v>
      </c>
      <c r="M1504" s="71"/>
      <c r="N1504" s="72">
        <v>1623.60498046875</v>
      </c>
      <c r="O1504" s="72">
        <v>4708.61767578125</v>
      </c>
      <c r="P1504" s="73"/>
      <c r="Q1504" s="74"/>
      <c r="R1504" s="74"/>
      <c r="S1504" s="84"/>
      <c r="T1504" s="84"/>
      <c r="U1504" s="84"/>
      <c r="V1504" s="84"/>
      <c r="W1504" s="50"/>
      <c r="X1504" s="50"/>
      <c r="Y1504" s="50"/>
      <c r="Z1504" s="50"/>
      <c r="AA1504" s="49"/>
      <c r="AB1504" s="69">
        <v>1504</v>
      </c>
      <c r="AC150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04" s="70"/>
      <c r="AE1504" s="76">
        <v>1406</v>
      </c>
      <c r="AF1504" s="76">
        <v>44</v>
      </c>
      <c r="AG1504" s="76">
        <v>11061</v>
      </c>
      <c r="AH1504" s="76">
        <v>5982</v>
      </c>
      <c r="AI1504" s="76"/>
      <c r="AJ1504" s="76" t="s">
        <v>9829</v>
      </c>
      <c r="AK1504" s="76" t="s">
        <v>11063</v>
      </c>
      <c r="AL1504" s="76"/>
      <c r="AM1504" s="76"/>
      <c r="AN1504" s="78">
        <v>44447.579363425924</v>
      </c>
      <c r="AO1504" s="76" t="s">
        <v>14075</v>
      </c>
      <c r="AP1504" s="82" t="s">
        <v>15577</v>
      </c>
      <c r="AQ1504" s="76" t="s">
        <v>66</v>
      </c>
      <c r="AR1504" s="2"/>
      <c r="AS1504" s="3"/>
      <c r="AT1504" s="3"/>
      <c r="AU1504" s="3"/>
      <c r="AV1504" s="3"/>
    </row>
    <row r="1505" spans="1:48" ht="41.45" customHeight="1" x14ac:dyDescent="0.25">
      <c r="A1505" s="62" t="s">
        <v>1268</v>
      </c>
      <c r="C1505" s="63"/>
      <c r="D1505" s="63"/>
      <c r="E1505" s="64"/>
      <c r="F1505" s="66"/>
      <c r="G1505" s="100" t="s">
        <v>13506</v>
      </c>
      <c r="H1505" s="63"/>
      <c r="I1505" s="67"/>
      <c r="J1505" s="68"/>
      <c r="K1505" s="68"/>
      <c r="L1505" s="67" t="s">
        <v>17668</v>
      </c>
      <c r="M1505" s="71"/>
      <c r="N1505" s="72">
        <v>4254.93798828125</v>
      </c>
      <c r="O1505" s="72">
        <v>4841.6513671875</v>
      </c>
      <c r="P1505" s="73"/>
      <c r="Q1505" s="74"/>
      <c r="R1505" s="74"/>
      <c r="S1505" s="84"/>
      <c r="T1505" s="84"/>
      <c r="U1505" s="84"/>
      <c r="V1505" s="84"/>
      <c r="W1505" s="50"/>
      <c r="X1505" s="50"/>
      <c r="Y1505" s="50"/>
      <c r="Z1505" s="50"/>
      <c r="AA1505" s="49"/>
      <c r="AB1505" s="69">
        <v>1505</v>
      </c>
      <c r="AC150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05" s="70"/>
      <c r="AE1505" s="76">
        <v>28</v>
      </c>
      <c r="AF1505" s="76">
        <v>1</v>
      </c>
      <c r="AG1505" s="76">
        <v>88</v>
      </c>
      <c r="AH1505" s="76">
        <v>66</v>
      </c>
      <c r="AI1505" s="76"/>
      <c r="AJ1505" s="76" t="s">
        <v>9830</v>
      </c>
      <c r="AK1505" s="76"/>
      <c r="AL1505" s="76"/>
      <c r="AM1505" s="76"/>
      <c r="AN1505" s="78">
        <v>44504.509189814817</v>
      </c>
      <c r="AO1505" s="76" t="s">
        <v>14075</v>
      </c>
      <c r="AP1505" s="82" t="s">
        <v>15578</v>
      </c>
      <c r="AQ1505" s="76" t="s">
        <v>66</v>
      </c>
      <c r="AR1505" s="2"/>
      <c r="AS1505" s="3"/>
      <c r="AT1505" s="3"/>
      <c r="AU1505" s="3"/>
      <c r="AV1505" s="3"/>
    </row>
    <row r="1506" spans="1:48" ht="41.45" customHeight="1" x14ac:dyDescent="0.25">
      <c r="A1506" s="62" t="s">
        <v>1269</v>
      </c>
      <c r="C1506" s="63"/>
      <c r="D1506" s="63"/>
      <c r="E1506" s="64"/>
      <c r="F1506" s="66"/>
      <c r="G1506" s="100" t="s">
        <v>13507</v>
      </c>
      <c r="H1506" s="63"/>
      <c r="I1506" s="67"/>
      <c r="J1506" s="68"/>
      <c r="K1506" s="68"/>
      <c r="L1506" s="67" t="s">
        <v>17669</v>
      </c>
      <c r="M1506" s="71"/>
      <c r="N1506" s="72">
        <v>233.92349243164063</v>
      </c>
      <c r="O1506" s="72">
        <v>3157.629150390625</v>
      </c>
      <c r="P1506" s="73"/>
      <c r="Q1506" s="74"/>
      <c r="R1506" s="74"/>
      <c r="S1506" s="84"/>
      <c r="T1506" s="84"/>
      <c r="U1506" s="84"/>
      <c r="V1506" s="84"/>
      <c r="W1506" s="50"/>
      <c r="X1506" s="50"/>
      <c r="Y1506" s="50"/>
      <c r="Z1506" s="50"/>
      <c r="AA1506" s="49"/>
      <c r="AB1506" s="69">
        <v>1506</v>
      </c>
      <c r="AC150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06" s="70"/>
      <c r="AE1506" s="76">
        <v>418</v>
      </c>
      <c r="AF1506" s="76">
        <v>28</v>
      </c>
      <c r="AG1506" s="76">
        <v>1446</v>
      </c>
      <c r="AH1506" s="76">
        <v>735</v>
      </c>
      <c r="AI1506" s="76"/>
      <c r="AJ1506" s="76" t="s">
        <v>9831</v>
      </c>
      <c r="AK1506" s="76"/>
      <c r="AL1506" s="76"/>
      <c r="AM1506" s="76"/>
      <c r="AN1506" s="78">
        <v>44111.486018518517</v>
      </c>
      <c r="AO1506" s="76" t="s">
        <v>14075</v>
      </c>
      <c r="AP1506" s="82" t="s">
        <v>15579</v>
      </c>
      <c r="AQ1506" s="76" t="s">
        <v>66</v>
      </c>
      <c r="AR1506" s="2"/>
      <c r="AS1506" s="3"/>
      <c r="AT1506" s="3"/>
      <c r="AU1506" s="3"/>
      <c r="AV1506" s="3"/>
    </row>
    <row r="1507" spans="1:48" ht="41.45" customHeight="1" x14ac:dyDescent="0.25">
      <c r="A1507" s="62" t="s">
        <v>1270</v>
      </c>
      <c r="C1507" s="63"/>
      <c r="D1507" s="63"/>
      <c r="E1507" s="64"/>
      <c r="F1507" s="66"/>
      <c r="G1507" s="100" t="s">
        <v>13508</v>
      </c>
      <c r="H1507" s="63"/>
      <c r="I1507" s="67"/>
      <c r="J1507" s="68"/>
      <c r="K1507" s="68"/>
      <c r="L1507" s="67" t="s">
        <v>17670</v>
      </c>
      <c r="M1507" s="71"/>
      <c r="N1507" s="72">
        <v>6005.318359375</v>
      </c>
      <c r="O1507" s="72">
        <v>4419.7421875</v>
      </c>
      <c r="P1507" s="73"/>
      <c r="Q1507" s="74"/>
      <c r="R1507" s="74"/>
      <c r="S1507" s="84"/>
      <c r="T1507" s="84"/>
      <c r="U1507" s="84"/>
      <c r="V1507" s="84"/>
      <c r="W1507" s="50"/>
      <c r="X1507" s="50"/>
      <c r="Y1507" s="50"/>
      <c r="Z1507" s="50"/>
      <c r="AA1507" s="49"/>
      <c r="AB1507" s="69">
        <v>1507</v>
      </c>
      <c r="AC150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07" s="70"/>
      <c r="AE1507" s="76">
        <v>862</v>
      </c>
      <c r="AF1507" s="76">
        <v>50</v>
      </c>
      <c r="AG1507" s="76">
        <v>804</v>
      </c>
      <c r="AH1507" s="76">
        <v>320</v>
      </c>
      <c r="AI1507" s="76"/>
      <c r="AJ1507" s="76" t="s">
        <v>9832</v>
      </c>
      <c r="AK1507" s="76" t="s">
        <v>11064</v>
      </c>
      <c r="AL1507" s="82" t="s">
        <v>11808</v>
      </c>
      <c r="AM1507" s="76"/>
      <c r="AN1507" s="78">
        <v>44368.729826388888</v>
      </c>
      <c r="AO1507" s="76" t="s">
        <v>14075</v>
      </c>
      <c r="AP1507" s="82" t="s">
        <v>15580</v>
      </c>
      <c r="AQ1507" s="76" t="s">
        <v>66</v>
      </c>
      <c r="AR1507" s="2"/>
      <c r="AS1507" s="3"/>
      <c r="AT1507" s="3"/>
      <c r="AU1507" s="3"/>
      <c r="AV1507" s="3"/>
    </row>
    <row r="1508" spans="1:48" ht="41.45" customHeight="1" x14ac:dyDescent="0.25">
      <c r="A1508" s="62" t="s">
        <v>2064</v>
      </c>
      <c r="C1508" s="63"/>
      <c r="D1508" s="63"/>
      <c r="E1508" s="64"/>
      <c r="F1508" s="66"/>
      <c r="G1508" s="100" t="s">
        <v>13509</v>
      </c>
      <c r="H1508" s="63"/>
      <c r="I1508" s="67"/>
      <c r="J1508" s="68"/>
      <c r="K1508" s="68"/>
      <c r="L1508" s="67" t="s">
        <v>17671</v>
      </c>
      <c r="M1508" s="71"/>
      <c r="N1508" s="72">
        <v>8402.9072265625</v>
      </c>
      <c r="O1508" s="72">
        <v>4980.75</v>
      </c>
      <c r="P1508" s="73"/>
      <c r="Q1508" s="74"/>
      <c r="R1508" s="74"/>
      <c r="S1508" s="84"/>
      <c r="T1508" s="84"/>
      <c r="U1508" s="84"/>
      <c r="V1508" s="84"/>
      <c r="W1508" s="50"/>
      <c r="X1508" s="50"/>
      <c r="Y1508" s="50"/>
      <c r="Z1508" s="50"/>
      <c r="AA1508" s="49"/>
      <c r="AB1508" s="69">
        <v>1508</v>
      </c>
      <c r="AC150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08" s="70"/>
      <c r="AE1508" s="76">
        <v>175</v>
      </c>
      <c r="AF1508" s="76">
        <v>5957</v>
      </c>
      <c r="AG1508" s="76">
        <v>7040</v>
      </c>
      <c r="AH1508" s="76">
        <v>209</v>
      </c>
      <c r="AI1508" s="76"/>
      <c r="AJ1508" s="76" t="s">
        <v>9833</v>
      </c>
      <c r="AK1508" s="76"/>
      <c r="AL1508" s="82" t="s">
        <v>11809</v>
      </c>
      <c r="AM1508" s="76"/>
      <c r="AN1508" s="78">
        <v>39979.831921296296</v>
      </c>
      <c r="AO1508" s="76" t="s">
        <v>14075</v>
      </c>
      <c r="AP1508" s="82" t="s">
        <v>15581</v>
      </c>
      <c r="AQ1508" s="76" t="s">
        <v>65</v>
      </c>
      <c r="AR1508" s="2"/>
      <c r="AS1508" s="3"/>
      <c r="AT1508" s="3"/>
      <c r="AU1508" s="3"/>
      <c r="AV1508" s="3"/>
    </row>
    <row r="1509" spans="1:48" ht="41.45" customHeight="1" x14ac:dyDescent="0.25">
      <c r="A1509" s="62" t="s">
        <v>2065</v>
      </c>
      <c r="C1509" s="63"/>
      <c r="D1509" s="63"/>
      <c r="E1509" s="64"/>
      <c r="F1509" s="66"/>
      <c r="G1509" s="100" t="s">
        <v>13510</v>
      </c>
      <c r="H1509" s="63"/>
      <c r="I1509" s="67"/>
      <c r="J1509" s="68"/>
      <c r="K1509" s="68"/>
      <c r="L1509" s="67" t="s">
        <v>17672</v>
      </c>
      <c r="M1509" s="71"/>
      <c r="N1509" s="72">
        <v>4020.02587890625</v>
      </c>
      <c r="O1509" s="72">
        <v>1912.75390625</v>
      </c>
      <c r="P1509" s="73"/>
      <c r="Q1509" s="74"/>
      <c r="R1509" s="74"/>
      <c r="S1509" s="84"/>
      <c r="T1509" s="84"/>
      <c r="U1509" s="84"/>
      <c r="V1509" s="84"/>
      <c r="W1509" s="50"/>
      <c r="X1509" s="50"/>
      <c r="Y1509" s="50"/>
      <c r="Z1509" s="50"/>
      <c r="AA1509" s="49"/>
      <c r="AB1509" s="69">
        <v>1509</v>
      </c>
      <c r="AC150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09" s="70"/>
      <c r="AE1509" s="76">
        <v>1438</v>
      </c>
      <c r="AF1509" s="76">
        <v>31570</v>
      </c>
      <c r="AG1509" s="76">
        <v>30316</v>
      </c>
      <c r="AH1509" s="76">
        <v>18722</v>
      </c>
      <c r="AI1509" s="76"/>
      <c r="AJ1509" s="76" t="s">
        <v>9834</v>
      </c>
      <c r="AK1509" s="76" t="s">
        <v>11065</v>
      </c>
      <c r="AL1509" s="82" t="s">
        <v>11810</v>
      </c>
      <c r="AM1509" s="76"/>
      <c r="AN1509" s="78">
        <v>39913.318043981482</v>
      </c>
      <c r="AO1509" s="76" t="s">
        <v>14075</v>
      </c>
      <c r="AP1509" s="82" t="s">
        <v>15582</v>
      </c>
      <c r="AQ1509" s="76" t="s">
        <v>65</v>
      </c>
      <c r="AR1509" s="2"/>
      <c r="AS1509" s="3"/>
      <c r="AT1509" s="3"/>
      <c r="AU1509" s="3"/>
      <c r="AV1509" s="3"/>
    </row>
    <row r="1510" spans="1:48" ht="41.45" customHeight="1" x14ac:dyDescent="0.25">
      <c r="A1510" s="62" t="s">
        <v>1271</v>
      </c>
      <c r="C1510" s="63"/>
      <c r="D1510" s="63"/>
      <c r="E1510" s="64"/>
      <c r="F1510" s="66"/>
      <c r="G1510" s="100" t="s">
        <v>13511</v>
      </c>
      <c r="H1510" s="63"/>
      <c r="I1510" s="67"/>
      <c r="J1510" s="68"/>
      <c r="K1510" s="68"/>
      <c r="L1510" s="67" t="s">
        <v>17673</v>
      </c>
      <c r="M1510" s="71"/>
      <c r="N1510" s="72">
        <v>2231.18310546875</v>
      </c>
      <c r="O1510" s="72">
        <v>1950.1778564453125</v>
      </c>
      <c r="P1510" s="73"/>
      <c r="Q1510" s="74"/>
      <c r="R1510" s="74"/>
      <c r="S1510" s="84"/>
      <c r="T1510" s="84"/>
      <c r="U1510" s="84"/>
      <c r="V1510" s="84"/>
      <c r="W1510" s="50"/>
      <c r="X1510" s="50"/>
      <c r="Y1510" s="50"/>
      <c r="Z1510" s="50"/>
      <c r="AA1510" s="49"/>
      <c r="AB1510" s="69">
        <v>1510</v>
      </c>
      <c r="AC151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10" s="70"/>
      <c r="AE1510" s="76">
        <v>210</v>
      </c>
      <c r="AF1510" s="76">
        <v>25483</v>
      </c>
      <c r="AG1510" s="76">
        <v>25440</v>
      </c>
      <c r="AH1510" s="76">
        <v>6435</v>
      </c>
      <c r="AI1510" s="76"/>
      <c r="AJ1510" s="76" t="s">
        <v>9835</v>
      </c>
      <c r="AK1510" s="76"/>
      <c r="AL1510" s="76"/>
      <c r="AM1510" s="76"/>
      <c r="AN1510" s="78">
        <v>43074.161527777775</v>
      </c>
      <c r="AO1510" s="76" t="s">
        <v>14075</v>
      </c>
      <c r="AP1510" s="82" t="s">
        <v>15583</v>
      </c>
      <c r="AQ1510" s="76" t="s">
        <v>66</v>
      </c>
      <c r="AR1510" s="2"/>
      <c r="AS1510" s="3"/>
      <c r="AT1510" s="3"/>
      <c r="AU1510" s="3"/>
      <c r="AV1510" s="3"/>
    </row>
    <row r="1511" spans="1:48" ht="41.45" customHeight="1" x14ac:dyDescent="0.25">
      <c r="A1511" s="62" t="s">
        <v>1272</v>
      </c>
      <c r="C1511" s="63"/>
      <c r="D1511" s="63"/>
      <c r="E1511" s="64"/>
      <c r="F1511" s="66"/>
      <c r="G1511" s="100" t="s">
        <v>13512</v>
      </c>
      <c r="H1511" s="63"/>
      <c r="I1511" s="67"/>
      <c r="J1511" s="68"/>
      <c r="K1511" s="68"/>
      <c r="L1511" s="67" t="s">
        <v>17674</v>
      </c>
      <c r="M1511" s="71"/>
      <c r="N1511" s="72">
        <v>5973.6650390625</v>
      </c>
      <c r="O1511" s="72">
        <v>1579.240966796875</v>
      </c>
      <c r="P1511" s="73"/>
      <c r="Q1511" s="74"/>
      <c r="R1511" s="74"/>
      <c r="S1511" s="84"/>
      <c r="T1511" s="84"/>
      <c r="U1511" s="84"/>
      <c r="V1511" s="84"/>
      <c r="W1511" s="50"/>
      <c r="X1511" s="50"/>
      <c r="Y1511" s="50"/>
      <c r="Z1511" s="50"/>
      <c r="AA1511" s="49"/>
      <c r="AB1511" s="69">
        <v>1511</v>
      </c>
      <c r="AC151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11" s="70"/>
      <c r="AE1511" s="76">
        <v>1099</v>
      </c>
      <c r="AF1511" s="76">
        <v>868</v>
      </c>
      <c r="AG1511" s="76">
        <v>54767</v>
      </c>
      <c r="AH1511" s="76">
        <v>559222</v>
      </c>
      <c r="AI1511" s="76"/>
      <c r="AJ1511" s="76" t="s">
        <v>9836</v>
      </c>
      <c r="AK1511" s="76" t="s">
        <v>11066</v>
      </c>
      <c r="AL1511" s="76"/>
      <c r="AM1511" s="76"/>
      <c r="AN1511" s="78">
        <v>42383.375578703701</v>
      </c>
      <c r="AO1511" s="76" t="s">
        <v>14075</v>
      </c>
      <c r="AP1511" s="82" t="s">
        <v>15584</v>
      </c>
      <c r="AQ1511" s="76" t="s">
        <v>66</v>
      </c>
      <c r="AR1511" s="2"/>
      <c r="AS1511" s="3"/>
      <c r="AT1511" s="3"/>
      <c r="AU1511" s="3"/>
      <c r="AV1511" s="3"/>
    </row>
    <row r="1512" spans="1:48" ht="41.45" customHeight="1" x14ac:dyDescent="0.25">
      <c r="A1512" s="62" t="s">
        <v>1273</v>
      </c>
      <c r="C1512" s="63"/>
      <c r="D1512" s="63"/>
      <c r="E1512" s="64"/>
      <c r="F1512" s="66"/>
      <c r="G1512" s="100" t="s">
        <v>13513</v>
      </c>
      <c r="H1512" s="63"/>
      <c r="I1512" s="67"/>
      <c r="J1512" s="68"/>
      <c r="K1512" s="68"/>
      <c r="L1512" s="67" t="s">
        <v>17675</v>
      </c>
      <c r="M1512" s="71"/>
      <c r="N1512" s="72">
        <v>8157.98193359375</v>
      </c>
      <c r="O1512" s="72">
        <v>2021.289306640625</v>
      </c>
      <c r="P1512" s="73"/>
      <c r="Q1512" s="74"/>
      <c r="R1512" s="74"/>
      <c r="S1512" s="84"/>
      <c r="T1512" s="84"/>
      <c r="U1512" s="84"/>
      <c r="V1512" s="84"/>
      <c r="W1512" s="50"/>
      <c r="X1512" s="50"/>
      <c r="Y1512" s="50"/>
      <c r="Z1512" s="50"/>
      <c r="AA1512" s="49"/>
      <c r="AB1512" s="69">
        <v>1512</v>
      </c>
      <c r="AC151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12" s="70"/>
      <c r="AE1512" s="76">
        <v>3558</v>
      </c>
      <c r="AF1512" s="76">
        <v>3846</v>
      </c>
      <c r="AG1512" s="76">
        <v>31651</v>
      </c>
      <c r="AH1512" s="76">
        <v>3527</v>
      </c>
      <c r="AI1512" s="76"/>
      <c r="AJ1512" s="76" t="s">
        <v>9837</v>
      </c>
      <c r="AK1512" s="76" t="s">
        <v>10518</v>
      </c>
      <c r="AL1512" s="82" t="s">
        <v>11811</v>
      </c>
      <c r="AM1512" s="76"/>
      <c r="AN1512" s="78">
        <v>41115.30060185185</v>
      </c>
      <c r="AO1512" s="76" t="s">
        <v>14075</v>
      </c>
      <c r="AP1512" s="82" t="s">
        <v>15585</v>
      </c>
      <c r="AQ1512" s="76" t="s">
        <v>66</v>
      </c>
      <c r="AR1512" s="2"/>
      <c r="AS1512" s="3"/>
      <c r="AT1512" s="3"/>
      <c r="AU1512" s="3"/>
      <c r="AV1512" s="3"/>
    </row>
    <row r="1513" spans="1:48" ht="41.45" customHeight="1" x14ac:dyDescent="0.25">
      <c r="A1513" s="62" t="s">
        <v>1274</v>
      </c>
      <c r="C1513" s="63"/>
      <c r="D1513" s="63"/>
      <c r="E1513" s="64"/>
      <c r="F1513" s="66"/>
      <c r="G1513" s="100" t="s">
        <v>13514</v>
      </c>
      <c r="H1513" s="63"/>
      <c r="I1513" s="67"/>
      <c r="J1513" s="68"/>
      <c r="K1513" s="68"/>
      <c r="L1513" s="67" t="s">
        <v>17676</v>
      </c>
      <c r="M1513" s="71"/>
      <c r="N1513" s="72">
        <v>1730.3363037109375</v>
      </c>
      <c r="O1513" s="72">
        <v>1732.590576171875</v>
      </c>
      <c r="P1513" s="73"/>
      <c r="Q1513" s="74"/>
      <c r="R1513" s="74"/>
      <c r="S1513" s="84"/>
      <c r="T1513" s="84"/>
      <c r="U1513" s="84"/>
      <c r="V1513" s="84"/>
      <c r="W1513" s="50"/>
      <c r="X1513" s="50"/>
      <c r="Y1513" s="50"/>
      <c r="Z1513" s="50"/>
      <c r="AA1513" s="49"/>
      <c r="AB1513" s="69">
        <v>1513</v>
      </c>
      <c r="AC151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13" s="70"/>
      <c r="AE1513" s="76">
        <v>312</v>
      </c>
      <c r="AF1513" s="76">
        <v>115</v>
      </c>
      <c r="AG1513" s="76">
        <v>1721</v>
      </c>
      <c r="AH1513" s="76">
        <v>5732</v>
      </c>
      <c r="AI1513" s="76"/>
      <c r="AJ1513" s="76" t="s">
        <v>9838</v>
      </c>
      <c r="AK1513" s="76"/>
      <c r="AL1513" s="76"/>
      <c r="AM1513" s="76"/>
      <c r="AN1513" s="78">
        <v>43511.382418981484</v>
      </c>
      <c r="AO1513" s="76" t="s">
        <v>14075</v>
      </c>
      <c r="AP1513" s="82" t="s">
        <v>15586</v>
      </c>
      <c r="AQ1513" s="76" t="s">
        <v>66</v>
      </c>
      <c r="AR1513" s="2"/>
      <c r="AS1513" s="3"/>
      <c r="AT1513" s="3"/>
      <c r="AU1513" s="3"/>
      <c r="AV1513" s="3"/>
    </row>
    <row r="1514" spans="1:48" ht="41.45" customHeight="1" x14ac:dyDescent="0.25">
      <c r="A1514" s="62" t="s">
        <v>1275</v>
      </c>
      <c r="C1514" s="63"/>
      <c r="D1514" s="63"/>
      <c r="E1514" s="64"/>
      <c r="F1514" s="66"/>
      <c r="G1514" s="100" t="s">
        <v>13515</v>
      </c>
      <c r="H1514" s="63"/>
      <c r="I1514" s="67"/>
      <c r="J1514" s="68"/>
      <c r="K1514" s="68"/>
      <c r="L1514" s="67" t="s">
        <v>17677</v>
      </c>
      <c r="M1514" s="71"/>
      <c r="N1514" s="72">
        <v>8752.6611328125</v>
      </c>
      <c r="O1514" s="72">
        <v>3564.24462890625</v>
      </c>
      <c r="P1514" s="73"/>
      <c r="Q1514" s="74"/>
      <c r="R1514" s="74"/>
      <c r="S1514" s="84"/>
      <c r="T1514" s="84"/>
      <c r="U1514" s="84"/>
      <c r="V1514" s="84"/>
      <c r="W1514" s="50"/>
      <c r="X1514" s="50"/>
      <c r="Y1514" s="50"/>
      <c r="Z1514" s="50"/>
      <c r="AA1514" s="49"/>
      <c r="AB1514" s="69">
        <v>1514</v>
      </c>
      <c r="AC151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14" s="70"/>
      <c r="AE1514" s="76">
        <v>95</v>
      </c>
      <c r="AF1514" s="76">
        <v>8</v>
      </c>
      <c r="AG1514" s="76">
        <v>1982</v>
      </c>
      <c r="AH1514" s="76">
        <v>2079</v>
      </c>
      <c r="AI1514" s="76"/>
      <c r="AJ1514" s="76" t="s">
        <v>9839</v>
      </c>
      <c r="AK1514" s="76"/>
      <c r="AL1514" s="76"/>
      <c r="AM1514" s="76"/>
      <c r="AN1514" s="78">
        <v>44426.465324074074</v>
      </c>
      <c r="AO1514" s="76" t="s">
        <v>14075</v>
      </c>
      <c r="AP1514" s="82" t="s">
        <v>15587</v>
      </c>
      <c r="AQ1514" s="76" t="s">
        <v>66</v>
      </c>
      <c r="AR1514" s="2"/>
      <c r="AS1514" s="3"/>
      <c r="AT1514" s="3"/>
      <c r="AU1514" s="3"/>
      <c r="AV1514" s="3"/>
    </row>
    <row r="1515" spans="1:48" ht="41.45" customHeight="1" x14ac:dyDescent="0.25">
      <c r="A1515" s="62" t="s">
        <v>1276</v>
      </c>
      <c r="C1515" s="63"/>
      <c r="D1515" s="63"/>
      <c r="E1515" s="64"/>
      <c r="F1515" s="66"/>
      <c r="G1515" s="100" t="s">
        <v>13516</v>
      </c>
      <c r="H1515" s="63"/>
      <c r="I1515" s="67"/>
      <c r="J1515" s="68"/>
      <c r="K1515" s="68"/>
      <c r="L1515" s="67" t="s">
        <v>17678</v>
      </c>
      <c r="M1515" s="71"/>
      <c r="N1515" s="72">
        <v>7127.91162109375</v>
      </c>
      <c r="O1515" s="72">
        <v>4125.71484375</v>
      </c>
      <c r="P1515" s="73"/>
      <c r="Q1515" s="74"/>
      <c r="R1515" s="74"/>
      <c r="S1515" s="84"/>
      <c r="T1515" s="84"/>
      <c r="U1515" s="84"/>
      <c r="V1515" s="84"/>
      <c r="W1515" s="50"/>
      <c r="X1515" s="50"/>
      <c r="Y1515" s="50"/>
      <c r="Z1515" s="50"/>
      <c r="AA1515" s="49"/>
      <c r="AB1515" s="69">
        <v>1515</v>
      </c>
      <c r="AC151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15" s="70"/>
      <c r="AE1515" s="76">
        <v>458</v>
      </c>
      <c r="AF1515" s="76">
        <v>89</v>
      </c>
      <c r="AG1515" s="76">
        <v>20576</v>
      </c>
      <c r="AH1515" s="76">
        <v>35913</v>
      </c>
      <c r="AI1515" s="76"/>
      <c r="AJ1515" s="76"/>
      <c r="AK1515" s="76"/>
      <c r="AL1515" s="76"/>
      <c r="AM1515" s="76"/>
      <c r="AN1515" s="78">
        <v>43553.864432870374</v>
      </c>
      <c r="AO1515" s="76" t="s">
        <v>14075</v>
      </c>
      <c r="AP1515" s="82" t="s">
        <v>15588</v>
      </c>
      <c r="AQ1515" s="76" t="s">
        <v>66</v>
      </c>
      <c r="AR1515" s="2"/>
      <c r="AS1515" s="3"/>
      <c r="AT1515" s="3"/>
      <c r="AU1515" s="3"/>
      <c r="AV1515" s="3"/>
    </row>
    <row r="1516" spans="1:48" ht="41.45" customHeight="1" x14ac:dyDescent="0.25">
      <c r="A1516" s="62" t="s">
        <v>1277</v>
      </c>
      <c r="C1516" s="63"/>
      <c r="D1516" s="63"/>
      <c r="E1516" s="64"/>
      <c r="F1516" s="66"/>
      <c r="G1516" s="100" t="s">
        <v>13517</v>
      </c>
      <c r="H1516" s="63"/>
      <c r="I1516" s="67"/>
      <c r="J1516" s="68"/>
      <c r="K1516" s="68"/>
      <c r="L1516" s="67" t="s">
        <v>17679</v>
      </c>
      <c r="M1516" s="71"/>
      <c r="N1516" s="72">
        <v>7530.2265625</v>
      </c>
      <c r="O1516" s="72">
        <v>4198.58056640625</v>
      </c>
      <c r="P1516" s="73"/>
      <c r="Q1516" s="74"/>
      <c r="R1516" s="74"/>
      <c r="S1516" s="84"/>
      <c r="T1516" s="84"/>
      <c r="U1516" s="84"/>
      <c r="V1516" s="84"/>
      <c r="W1516" s="50"/>
      <c r="X1516" s="50"/>
      <c r="Y1516" s="50"/>
      <c r="Z1516" s="50"/>
      <c r="AA1516" s="49"/>
      <c r="AB1516" s="69">
        <v>1516</v>
      </c>
      <c r="AC151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16" s="70"/>
      <c r="AE1516" s="76">
        <v>150</v>
      </c>
      <c r="AF1516" s="76">
        <v>224</v>
      </c>
      <c r="AG1516" s="76">
        <v>73019</v>
      </c>
      <c r="AH1516" s="76">
        <v>3399</v>
      </c>
      <c r="AI1516" s="76"/>
      <c r="AJ1516" s="76" t="s">
        <v>9840</v>
      </c>
      <c r="AK1516" s="76" t="s">
        <v>10655</v>
      </c>
      <c r="AL1516" s="76"/>
      <c r="AM1516" s="76"/>
      <c r="AN1516" s="78">
        <v>42171.884965277779</v>
      </c>
      <c r="AO1516" s="76" t="s">
        <v>14075</v>
      </c>
      <c r="AP1516" s="82" t="s">
        <v>15589</v>
      </c>
      <c r="AQ1516" s="76" t="s">
        <v>66</v>
      </c>
      <c r="AR1516" s="2"/>
      <c r="AS1516" s="3"/>
      <c r="AT1516" s="3"/>
      <c r="AU1516" s="3"/>
      <c r="AV1516" s="3"/>
    </row>
    <row r="1517" spans="1:48" ht="41.45" customHeight="1" x14ac:dyDescent="0.25">
      <c r="A1517" s="62" t="s">
        <v>1278</v>
      </c>
      <c r="C1517" s="63"/>
      <c r="D1517" s="63"/>
      <c r="E1517" s="64"/>
      <c r="F1517" s="66"/>
      <c r="G1517" s="100" t="s">
        <v>13518</v>
      </c>
      <c r="H1517" s="63"/>
      <c r="I1517" s="67"/>
      <c r="J1517" s="68"/>
      <c r="K1517" s="68"/>
      <c r="L1517" s="67" t="s">
        <v>17680</v>
      </c>
      <c r="M1517" s="71"/>
      <c r="N1517" s="72">
        <v>3878.477783203125</v>
      </c>
      <c r="O1517" s="72">
        <v>5688.7724609375</v>
      </c>
      <c r="P1517" s="73"/>
      <c r="Q1517" s="74"/>
      <c r="R1517" s="74"/>
      <c r="S1517" s="84"/>
      <c r="T1517" s="84"/>
      <c r="U1517" s="84"/>
      <c r="V1517" s="84"/>
      <c r="W1517" s="50"/>
      <c r="X1517" s="50"/>
      <c r="Y1517" s="50"/>
      <c r="Z1517" s="50"/>
      <c r="AA1517" s="49"/>
      <c r="AB1517" s="69">
        <v>1517</v>
      </c>
      <c r="AC151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17" s="70"/>
      <c r="AE1517" s="76">
        <v>30</v>
      </c>
      <c r="AF1517" s="76">
        <v>5</v>
      </c>
      <c r="AG1517" s="76">
        <v>1561</v>
      </c>
      <c r="AH1517" s="76">
        <v>126</v>
      </c>
      <c r="AI1517" s="76"/>
      <c r="AJ1517" s="76" t="s">
        <v>9841</v>
      </c>
      <c r="AK1517" s="76" t="s">
        <v>10677</v>
      </c>
      <c r="AL1517" s="76"/>
      <c r="AM1517" s="76"/>
      <c r="AN1517" s="78">
        <v>44527.410636574074</v>
      </c>
      <c r="AO1517" s="76" t="s">
        <v>14075</v>
      </c>
      <c r="AP1517" s="82" t="s">
        <v>15590</v>
      </c>
      <c r="AQ1517" s="76" t="s">
        <v>66</v>
      </c>
      <c r="AR1517" s="2"/>
      <c r="AS1517" s="3"/>
      <c r="AT1517" s="3"/>
      <c r="AU1517" s="3"/>
      <c r="AV1517" s="3"/>
    </row>
    <row r="1518" spans="1:48" ht="41.45" customHeight="1" x14ac:dyDescent="0.25">
      <c r="A1518" s="62" t="s">
        <v>1279</v>
      </c>
      <c r="C1518" s="63"/>
      <c r="D1518" s="63"/>
      <c r="E1518" s="64"/>
      <c r="F1518" s="66"/>
      <c r="G1518" s="100" t="s">
        <v>13519</v>
      </c>
      <c r="H1518" s="63"/>
      <c r="I1518" s="67"/>
      <c r="J1518" s="68"/>
      <c r="K1518" s="68"/>
      <c r="L1518" s="67" t="s">
        <v>17681</v>
      </c>
      <c r="M1518" s="71"/>
      <c r="N1518" s="72">
        <v>8889.236328125</v>
      </c>
      <c r="O1518" s="72">
        <v>3621.8916015625</v>
      </c>
      <c r="P1518" s="73"/>
      <c r="Q1518" s="74"/>
      <c r="R1518" s="74"/>
      <c r="S1518" s="84"/>
      <c r="T1518" s="84"/>
      <c r="U1518" s="84"/>
      <c r="V1518" s="84"/>
      <c r="W1518" s="50"/>
      <c r="X1518" s="50"/>
      <c r="Y1518" s="50"/>
      <c r="Z1518" s="50"/>
      <c r="AA1518" s="49"/>
      <c r="AB1518" s="69">
        <v>1518</v>
      </c>
      <c r="AC151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18" s="70"/>
      <c r="AE1518" s="76">
        <v>142</v>
      </c>
      <c r="AF1518" s="76">
        <v>82</v>
      </c>
      <c r="AG1518" s="76">
        <v>1578</v>
      </c>
      <c r="AH1518" s="76">
        <v>4031</v>
      </c>
      <c r="AI1518" s="76"/>
      <c r="AJ1518" s="76" t="s">
        <v>9842</v>
      </c>
      <c r="AK1518" s="76"/>
      <c r="AL1518" s="76"/>
      <c r="AM1518" s="76"/>
      <c r="AN1518" s="78">
        <v>44276.588761574072</v>
      </c>
      <c r="AO1518" s="76" t="s">
        <v>14075</v>
      </c>
      <c r="AP1518" s="82" t="s">
        <v>15591</v>
      </c>
      <c r="AQ1518" s="76" t="s">
        <v>66</v>
      </c>
      <c r="AR1518" s="2"/>
      <c r="AS1518" s="3"/>
      <c r="AT1518" s="3"/>
      <c r="AU1518" s="3"/>
      <c r="AV1518" s="3"/>
    </row>
    <row r="1519" spans="1:48" ht="41.45" customHeight="1" x14ac:dyDescent="0.25">
      <c r="A1519" s="62" t="s">
        <v>1280</v>
      </c>
      <c r="C1519" s="63"/>
      <c r="D1519" s="63"/>
      <c r="E1519" s="64"/>
      <c r="F1519" s="66"/>
      <c r="G1519" s="100" t="s">
        <v>13520</v>
      </c>
      <c r="H1519" s="63"/>
      <c r="I1519" s="67"/>
      <c r="J1519" s="68"/>
      <c r="K1519" s="68"/>
      <c r="L1519" s="67" t="s">
        <v>17682</v>
      </c>
      <c r="M1519" s="71"/>
      <c r="N1519" s="72">
        <v>7161.44921875</v>
      </c>
      <c r="O1519" s="72">
        <v>756.47076416015625</v>
      </c>
      <c r="P1519" s="73"/>
      <c r="Q1519" s="74"/>
      <c r="R1519" s="74"/>
      <c r="S1519" s="84"/>
      <c r="T1519" s="84"/>
      <c r="U1519" s="84"/>
      <c r="V1519" s="84"/>
      <c r="W1519" s="50"/>
      <c r="X1519" s="50"/>
      <c r="Y1519" s="50"/>
      <c r="Z1519" s="50"/>
      <c r="AA1519" s="49"/>
      <c r="AB1519" s="69">
        <v>1519</v>
      </c>
      <c r="AC151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19" s="70"/>
      <c r="AE1519" s="76">
        <v>279</v>
      </c>
      <c r="AF1519" s="76">
        <v>35</v>
      </c>
      <c r="AG1519" s="76">
        <v>2016</v>
      </c>
      <c r="AH1519" s="76">
        <v>28530</v>
      </c>
      <c r="AI1519" s="76"/>
      <c r="AJ1519" s="76"/>
      <c r="AK1519" s="76"/>
      <c r="AL1519" s="76"/>
      <c r="AM1519" s="76"/>
      <c r="AN1519" s="78">
        <v>40368.042094907411</v>
      </c>
      <c r="AO1519" s="76" t="s">
        <v>14075</v>
      </c>
      <c r="AP1519" s="82" t="s">
        <v>15592</v>
      </c>
      <c r="AQ1519" s="76" t="s">
        <v>66</v>
      </c>
      <c r="AR1519" s="2"/>
      <c r="AS1519" s="3"/>
      <c r="AT1519" s="3"/>
      <c r="AU1519" s="3"/>
      <c r="AV1519" s="3"/>
    </row>
    <row r="1520" spans="1:48" ht="41.45" customHeight="1" x14ac:dyDescent="0.25">
      <c r="A1520" s="62" t="s">
        <v>2066</v>
      </c>
      <c r="C1520" s="63"/>
      <c r="D1520" s="63"/>
      <c r="E1520" s="64"/>
      <c r="F1520" s="66"/>
      <c r="G1520" s="100" t="s">
        <v>13521</v>
      </c>
      <c r="H1520" s="63"/>
      <c r="I1520" s="67"/>
      <c r="J1520" s="68"/>
      <c r="K1520" s="68"/>
      <c r="L1520" s="67" t="s">
        <v>17683</v>
      </c>
      <c r="M1520" s="71"/>
      <c r="N1520" s="72">
        <v>7831.03662109375</v>
      </c>
      <c r="O1520" s="72">
        <v>2780.60888671875</v>
      </c>
      <c r="P1520" s="73"/>
      <c r="Q1520" s="74"/>
      <c r="R1520" s="74"/>
      <c r="S1520" s="84"/>
      <c r="T1520" s="84"/>
      <c r="U1520" s="84"/>
      <c r="V1520" s="84"/>
      <c r="W1520" s="50"/>
      <c r="X1520" s="50"/>
      <c r="Y1520" s="50"/>
      <c r="Z1520" s="50"/>
      <c r="AA1520" s="49"/>
      <c r="AB1520" s="69">
        <v>1520</v>
      </c>
      <c r="AC152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20" s="70"/>
      <c r="AE1520" s="76">
        <v>15</v>
      </c>
      <c r="AF1520" s="76">
        <v>89590</v>
      </c>
      <c r="AG1520" s="76">
        <v>19518</v>
      </c>
      <c r="AH1520" s="76">
        <v>4</v>
      </c>
      <c r="AI1520" s="76"/>
      <c r="AJ1520" s="76" t="s">
        <v>9843</v>
      </c>
      <c r="AK1520" s="76"/>
      <c r="AL1520" s="82" t="s">
        <v>11812</v>
      </c>
      <c r="AM1520" s="76"/>
      <c r="AN1520" s="78">
        <v>41862.872337962966</v>
      </c>
      <c r="AO1520" s="76" t="s">
        <v>14075</v>
      </c>
      <c r="AP1520" s="82" t="s">
        <v>15593</v>
      </c>
      <c r="AQ1520" s="76" t="s">
        <v>65</v>
      </c>
      <c r="AR1520" s="2"/>
      <c r="AS1520" s="3"/>
      <c r="AT1520" s="3"/>
      <c r="AU1520" s="3"/>
      <c r="AV1520" s="3"/>
    </row>
    <row r="1521" spans="1:48" ht="41.45" customHeight="1" x14ac:dyDescent="0.25">
      <c r="A1521" s="62" t="s">
        <v>1281</v>
      </c>
      <c r="C1521" s="63"/>
      <c r="D1521" s="63"/>
      <c r="E1521" s="64"/>
      <c r="F1521" s="66"/>
      <c r="G1521" s="100" t="s">
        <v>13522</v>
      </c>
      <c r="H1521" s="63"/>
      <c r="I1521" s="67"/>
      <c r="J1521" s="68"/>
      <c r="K1521" s="68"/>
      <c r="L1521" s="67" t="s">
        <v>17684</v>
      </c>
      <c r="M1521" s="71"/>
      <c r="N1521" s="72">
        <v>4095.10888671875</v>
      </c>
      <c r="O1521" s="72">
        <v>7325.03076171875</v>
      </c>
      <c r="P1521" s="73"/>
      <c r="Q1521" s="74"/>
      <c r="R1521" s="74"/>
      <c r="S1521" s="84"/>
      <c r="T1521" s="84"/>
      <c r="U1521" s="84"/>
      <c r="V1521" s="84"/>
      <c r="W1521" s="50"/>
      <c r="X1521" s="50"/>
      <c r="Y1521" s="50"/>
      <c r="Z1521" s="50"/>
      <c r="AA1521" s="49"/>
      <c r="AB1521" s="69">
        <v>1521</v>
      </c>
      <c r="AC152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21" s="70"/>
      <c r="AE1521" s="76">
        <v>4366</v>
      </c>
      <c r="AF1521" s="76">
        <v>230</v>
      </c>
      <c r="AG1521" s="76">
        <v>26295</v>
      </c>
      <c r="AH1521" s="76">
        <v>15703</v>
      </c>
      <c r="AI1521" s="76"/>
      <c r="AJ1521" s="76" t="s">
        <v>9844</v>
      </c>
      <c r="AK1521" s="76" t="s">
        <v>11067</v>
      </c>
      <c r="AL1521" s="82" t="s">
        <v>11813</v>
      </c>
      <c r="AM1521" s="76"/>
      <c r="AN1521" s="78">
        <v>40221.23609953704</v>
      </c>
      <c r="AO1521" s="76" t="s">
        <v>14075</v>
      </c>
      <c r="AP1521" s="82" t="s">
        <v>15594</v>
      </c>
      <c r="AQ1521" s="76" t="s">
        <v>66</v>
      </c>
      <c r="AR1521" s="2"/>
      <c r="AS1521" s="3"/>
      <c r="AT1521" s="3"/>
      <c r="AU1521" s="3"/>
      <c r="AV1521" s="3"/>
    </row>
    <row r="1522" spans="1:48" ht="41.45" customHeight="1" x14ac:dyDescent="0.25">
      <c r="A1522" s="62" t="s">
        <v>1282</v>
      </c>
      <c r="C1522" s="63"/>
      <c r="D1522" s="63"/>
      <c r="E1522" s="64"/>
      <c r="F1522" s="66"/>
      <c r="G1522" s="100" t="s">
        <v>13523</v>
      </c>
      <c r="H1522" s="63"/>
      <c r="I1522" s="67"/>
      <c r="J1522" s="68"/>
      <c r="K1522" s="68"/>
      <c r="L1522" s="67" t="s">
        <v>17685</v>
      </c>
      <c r="M1522" s="71"/>
      <c r="N1522" s="72">
        <v>7560.4150390625</v>
      </c>
      <c r="O1522" s="72">
        <v>1179.9317626953125</v>
      </c>
      <c r="P1522" s="73"/>
      <c r="Q1522" s="74"/>
      <c r="R1522" s="74"/>
      <c r="S1522" s="84"/>
      <c r="T1522" s="84"/>
      <c r="U1522" s="84"/>
      <c r="V1522" s="84"/>
      <c r="W1522" s="50"/>
      <c r="X1522" s="50"/>
      <c r="Y1522" s="50"/>
      <c r="Z1522" s="50"/>
      <c r="AA1522" s="49"/>
      <c r="AB1522" s="69">
        <v>1522</v>
      </c>
      <c r="AC152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22" s="70"/>
      <c r="AE1522" s="76">
        <v>0</v>
      </c>
      <c r="AF1522" s="76">
        <v>178</v>
      </c>
      <c r="AG1522" s="76">
        <v>1613</v>
      </c>
      <c r="AH1522" s="76">
        <v>0</v>
      </c>
      <c r="AI1522" s="76"/>
      <c r="AJ1522" s="76" t="s">
        <v>9845</v>
      </c>
      <c r="AK1522" s="76"/>
      <c r="AL1522" s="82" t="s">
        <v>11814</v>
      </c>
      <c r="AM1522" s="76"/>
      <c r="AN1522" s="78">
        <v>42987.841574074075</v>
      </c>
      <c r="AO1522" s="76" t="s">
        <v>14075</v>
      </c>
      <c r="AP1522" s="82" t="s">
        <v>15595</v>
      </c>
      <c r="AQ1522" s="76" t="s">
        <v>66</v>
      </c>
      <c r="AR1522" s="2"/>
      <c r="AS1522" s="3"/>
      <c r="AT1522" s="3"/>
      <c r="AU1522" s="3"/>
      <c r="AV1522" s="3"/>
    </row>
    <row r="1523" spans="1:48" ht="41.45" customHeight="1" x14ac:dyDescent="0.25">
      <c r="A1523" s="62" t="s">
        <v>1283</v>
      </c>
      <c r="C1523" s="63"/>
      <c r="D1523" s="63"/>
      <c r="E1523" s="64"/>
      <c r="F1523" s="66"/>
      <c r="G1523" s="100" t="s">
        <v>13524</v>
      </c>
      <c r="H1523" s="63"/>
      <c r="I1523" s="67"/>
      <c r="J1523" s="68"/>
      <c r="K1523" s="68"/>
      <c r="L1523" s="67" t="s">
        <v>17686</v>
      </c>
      <c r="M1523" s="71"/>
      <c r="N1523" s="72">
        <v>3696.998779296875</v>
      </c>
      <c r="O1523" s="72">
        <v>513.7926025390625</v>
      </c>
      <c r="P1523" s="73"/>
      <c r="Q1523" s="74"/>
      <c r="R1523" s="74"/>
      <c r="S1523" s="84"/>
      <c r="T1523" s="84"/>
      <c r="U1523" s="84"/>
      <c r="V1523" s="84"/>
      <c r="W1523" s="50"/>
      <c r="X1523" s="50"/>
      <c r="Y1523" s="50"/>
      <c r="Z1523" s="50"/>
      <c r="AA1523" s="49"/>
      <c r="AB1523" s="69">
        <v>1523</v>
      </c>
      <c r="AC152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23" s="70"/>
      <c r="AE1523" s="76">
        <v>36</v>
      </c>
      <c r="AF1523" s="76">
        <v>0</v>
      </c>
      <c r="AG1523" s="76">
        <v>84</v>
      </c>
      <c r="AH1523" s="76">
        <v>30</v>
      </c>
      <c r="AI1523" s="76"/>
      <c r="AJ1523" s="76"/>
      <c r="AK1523" s="76"/>
      <c r="AL1523" s="76"/>
      <c r="AM1523" s="76"/>
      <c r="AN1523" s="78">
        <v>44425.502962962964</v>
      </c>
      <c r="AO1523" s="76" t="s">
        <v>14075</v>
      </c>
      <c r="AP1523" s="82" t="s">
        <v>15596</v>
      </c>
      <c r="AQ1523" s="76" t="s">
        <v>66</v>
      </c>
      <c r="AR1523" s="2"/>
      <c r="AS1523" s="3"/>
      <c r="AT1523" s="3"/>
      <c r="AU1523" s="3"/>
      <c r="AV1523" s="3"/>
    </row>
    <row r="1524" spans="1:48" ht="41.45" customHeight="1" x14ac:dyDescent="0.25">
      <c r="A1524" s="62" t="s">
        <v>1284</v>
      </c>
      <c r="C1524" s="63"/>
      <c r="D1524" s="63"/>
      <c r="E1524" s="64"/>
      <c r="F1524" s="66"/>
      <c r="G1524" s="100" t="s">
        <v>13525</v>
      </c>
      <c r="H1524" s="63"/>
      <c r="I1524" s="67"/>
      <c r="J1524" s="68"/>
      <c r="K1524" s="68"/>
      <c r="L1524" s="67" t="s">
        <v>17687</v>
      </c>
      <c r="M1524" s="71"/>
      <c r="N1524" s="72">
        <v>7176.36767578125</v>
      </c>
      <c r="O1524" s="72">
        <v>7358.58544921875</v>
      </c>
      <c r="P1524" s="73"/>
      <c r="Q1524" s="74"/>
      <c r="R1524" s="74"/>
      <c r="S1524" s="84"/>
      <c r="T1524" s="84"/>
      <c r="U1524" s="84"/>
      <c r="V1524" s="84"/>
      <c r="W1524" s="50"/>
      <c r="X1524" s="50"/>
      <c r="Y1524" s="50"/>
      <c r="Z1524" s="50"/>
      <c r="AA1524" s="49"/>
      <c r="AB1524" s="69">
        <v>1524</v>
      </c>
      <c r="AC152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24" s="70"/>
      <c r="AE1524" s="76">
        <v>208</v>
      </c>
      <c r="AF1524" s="76">
        <v>72</v>
      </c>
      <c r="AG1524" s="76">
        <v>5483</v>
      </c>
      <c r="AH1524" s="76">
        <v>5909</v>
      </c>
      <c r="AI1524" s="76"/>
      <c r="AJ1524" s="76" t="s">
        <v>9846</v>
      </c>
      <c r="AK1524" s="76"/>
      <c r="AL1524" s="76"/>
      <c r="AM1524" s="76"/>
      <c r="AN1524" s="78">
        <v>44471.482604166667</v>
      </c>
      <c r="AO1524" s="76" t="s">
        <v>14075</v>
      </c>
      <c r="AP1524" s="82" t="s">
        <v>15597</v>
      </c>
      <c r="AQ1524" s="76" t="s">
        <v>66</v>
      </c>
      <c r="AR1524" s="2"/>
      <c r="AS1524" s="3"/>
      <c r="AT1524" s="3"/>
      <c r="AU1524" s="3"/>
      <c r="AV1524" s="3"/>
    </row>
    <row r="1525" spans="1:48" ht="41.45" customHeight="1" x14ac:dyDescent="0.25">
      <c r="A1525" s="62" t="s">
        <v>1285</v>
      </c>
      <c r="C1525" s="63"/>
      <c r="D1525" s="63"/>
      <c r="E1525" s="64"/>
      <c r="F1525" s="66"/>
      <c r="G1525" s="100" t="s">
        <v>13526</v>
      </c>
      <c r="H1525" s="63"/>
      <c r="I1525" s="67"/>
      <c r="J1525" s="68"/>
      <c r="K1525" s="68"/>
      <c r="L1525" s="67" t="s">
        <v>17688</v>
      </c>
      <c r="M1525" s="71"/>
      <c r="N1525" s="72">
        <v>7702.8779296875</v>
      </c>
      <c r="O1525" s="72">
        <v>8031.32861328125</v>
      </c>
      <c r="P1525" s="73"/>
      <c r="Q1525" s="74"/>
      <c r="R1525" s="74"/>
      <c r="S1525" s="84"/>
      <c r="T1525" s="84"/>
      <c r="U1525" s="84"/>
      <c r="V1525" s="84"/>
      <c r="W1525" s="50"/>
      <c r="X1525" s="50"/>
      <c r="Y1525" s="50"/>
      <c r="Z1525" s="50"/>
      <c r="AA1525" s="49"/>
      <c r="AB1525" s="69">
        <v>1525</v>
      </c>
      <c r="AC152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25" s="70"/>
      <c r="AE1525" s="76">
        <v>1532</v>
      </c>
      <c r="AF1525" s="76">
        <v>836</v>
      </c>
      <c r="AG1525" s="76">
        <v>87024</v>
      </c>
      <c r="AH1525" s="76">
        <v>108205</v>
      </c>
      <c r="AI1525" s="76"/>
      <c r="AJ1525" s="76" t="s">
        <v>9847</v>
      </c>
      <c r="AK1525" s="76"/>
      <c r="AL1525" s="82" t="s">
        <v>11815</v>
      </c>
      <c r="AM1525" s="76"/>
      <c r="AN1525" s="78">
        <v>41340.164583333331</v>
      </c>
      <c r="AO1525" s="76" t="s">
        <v>14075</v>
      </c>
      <c r="AP1525" s="82" t="s">
        <v>15598</v>
      </c>
      <c r="AQ1525" s="76" t="s">
        <v>66</v>
      </c>
      <c r="AR1525" s="2"/>
      <c r="AS1525" s="3"/>
      <c r="AT1525" s="3"/>
      <c r="AU1525" s="3"/>
      <c r="AV1525" s="3"/>
    </row>
    <row r="1526" spans="1:48" ht="41.45" customHeight="1" x14ac:dyDescent="0.25">
      <c r="A1526" s="62" t="s">
        <v>1286</v>
      </c>
      <c r="C1526" s="63"/>
      <c r="D1526" s="63"/>
      <c r="E1526" s="64"/>
      <c r="F1526" s="66"/>
      <c r="G1526" s="100" t="s">
        <v>13527</v>
      </c>
      <c r="H1526" s="63"/>
      <c r="I1526" s="67"/>
      <c r="J1526" s="68"/>
      <c r="K1526" s="68"/>
      <c r="L1526" s="67" t="s">
        <v>17689</v>
      </c>
      <c r="M1526" s="71"/>
      <c r="N1526" s="72">
        <v>1325.7822265625</v>
      </c>
      <c r="O1526" s="72">
        <v>4250.89990234375</v>
      </c>
      <c r="P1526" s="73"/>
      <c r="Q1526" s="74"/>
      <c r="R1526" s="74"/>
      <c r="S1526" s="84"/>
      <c r="T1526" s="84"/>
      <c r="U1526" s="84"/>
      <c r="V1526" s="84"/>
      <c r="W1526" s="50"/>
      <c r="X1526" s="50"/>
      <c r="Y1526" s="50"/>
      <c r="Z1526" s="50"/>
      <c r="AA1526" s="49"/>
      <c r="AB1526" s="69">
        <v>1526</v>
      </c>
      <c r="AC152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26" s="70"/>
      <c r="AE1526" s="76">
        <v>218</v>
      </c>
      <c r="AF1526" s="76">
        <v>165</v>
      </c>
      <c r="AG1526" s="76">
        <v>19578</v>
      </c>
      <c r="AH1526" s="76">
        <v>619</v>
      </c>
      <c r="AI1526" s="76"/>
      <c r="AJ1526" s="76" t="s">
        <v>9848</v>
      </c>
      <c r="AK1526" s="76"/>
      <c r="AL1526" s="76"/>
      <c r="AM1526" s="76"/>
      <c r="AN1526" s="78">
        <v>41373.446458333332</v>
      </c>
      <c r="AO1526" s="76" t="s">
        <v>14075</v>
      </c>
      <c r="AP1526" s="82" t="s">
        <v>15599</v>
      </c>
      <c r="AQ1526" s="76" t="s">
        <v>66</v>
      </c>
      <c r="AR1526" s="2"/>
      <c r="AS1526" s="3"/>
      <c r="AT1526" s="3"/>
      <c r="AU1526" s="3"/>
      <c r="AV1526" s="3"/>
    </row>
    <row r="1527" spans="1:48" ht="41.45" customHeight="1" x14ac:dyDescent="0.25">
      <c r="A1527" s="62" t="s">
        <v>1287</v>
      </c>
      <c r="C1527" s="63"/>
      <c r="D1527" s="63"/>
      <c r="E1527" s="64"/>
      <c r="F1527" s="66"/>
      <c r="G1527" s="100" t="s">
        <v>13528</v>
      </c>
      <c r="H1527" s="63"/>
      <c r="I1527" s="67"/>
      <c r="J1527" s="68"/>
      <c r="K1527" s="68"/>
      <c r="L1527" s="67" t="s">
        <v>17690</v>
      </c>
      <c r="M1527" s="71"/>
      <c r="N1527" s="72">
        <v>7529.78369140625</v>
      </c>
      <c r="O1527" s="72">
        <v>1213.5494384765625</v>
      </c>
      <c r="P1527" s="73"/>
      <c r="Q1527" s="74"/>
      <c r="R1527" s="74"/>
      <c r="S1527" s="84"/>
      <c r="T1527" s="84"/>
      <c r="U1527" s="84"/>
      <c r="V1527" s="84"/>
      <c r="W1527" s="50"/>
      <c r="X1527" s="50"/>
      <c r="Y1527" s="50"/>
      <c r="Z1527" s="50"/>
      <c r="AA1527" s="49"/>
      <c r="AB1527" s="69">
        <v>1527</v>
      </c>
      <c r="AC152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27" s="70"/>
      <c r="AE1527" s="76">
        <v>112</v>
      </c>
      <c r="AF1527" s="76">
        <v>6</v>
      </c>
      <c r="AG1527" s="76">
        <v>1089</v>
      </c>
      <c r="AH1527" s="76">
        <v>352</v>
      </c>
      <c r="AI1527" s="76"/>
      <c r="AJ1527" s="76" t="s">
        <v>9849</v>
      </c>
      <c r="AK1527" s="76"/>
      <c r="AL1527" s="76"/>
      <c r="AM1527" s="76"/>
      <c r="AN1527" s="78">
        <v>44519.343368055554</v>
      </c>
      <c r="AO1527" s="76" t="s">
        <v>14075</v>
      </c>
      <c r="AP1527" s="82" t="s">
        <v>15600</v>
      </c>
      <c r="AQ1527" s="76" t="s">
        <v>66</v>
      </c>
      <c r="AR1527" s="2"/>
      <c r="AS1527" s="3"/>
      <c r="AT1527" s="3"/>
      <c r="AU1527" s="3"/>
      <c r="AV1527" s="3"/>
    </row>
    <row r="1528" spans="1:48" ht="41.45" customHeight="1" x14ac:dyDescent="0.25">
      <c r="A1528" s="62" t="s">
        <v>1288</v>
      </c>
      <c r="C1528" s="63"/>
      <c r="D1528" s="63"/>
      <c r="E1528" s="64"/>
      <c r="F1528" s="66"/>
      <c r="G1528" s="100" t="s">
        <v>13529</v>
      </c>
      <c r="H1528" s="63"/>
      <c r="I1528" s="67"/>
      <c r="J1528" s="68"/>
      <c r="K1528" s="68"/>
      <c r="L1528" s="67" t="s">
        <v>17691</v>
      </c>
      <c r="M1528" s="71"/>
      <c r="N1528" s="72">
        <v>723.51043701171875</v>
      </c>
      <c r="O1528" s="72">
        <v>8213.017578125</v>
      </c>
      <c r="P1528" s="73"/>
      <c r="Q1528" s="74"/>
      <c r="R1528" s="74"/>
      <c r="S1528" s="84"/>
      <c r="T1528" s="84"/>
      <c r="U1528" s="84"/>
      <c r="V1528" s="84"/>
      <c r="W1528" s="50"/>
      <c r="X1528" s="50"/>
      <c r="Y1528" s="50"/>
      <c r="Z1528" s="50"/>
      <c r="AA1528" s="49"/>
      <c r="AB1528" s="69">
        <v>1528</v>
      </c>
      <c r="AC152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28" s="70"/>
      <c r="AE1528" s="76">
        <v>498</v>
      </c>
      <c r="AF1528" s="76">
        <v>329</v>
      </c>
      <c r="AG1528" s="76">
        <v>8557</v>
      </c>
      <c r="AH1528" s="76">
        <v>1139</v>
      </c>
      <c r="AI1528" s="76"/>
      <c r="AJ1528" s="76" t="s">
        <v>9850</v>
      </c>
      <c r="AK1528" s="76"/>
      <c r="AL1528" s="82" t="s">
        <v>11816</v>
      </c>
      <c r="AM1528" s="76"/>
      <c r="AN1528" s="78">
        <v>42717.552175925928</v>
      </c>
      <c r="AO1528" s="76" t="s">
        <v>14075</v>
      </c>
      <c r="AP1528" s="82" t="s">
        <v>15601</v>
      </c>
      <c r="AQ1528" s="76" t="s">
        <v>66</v>
      </c>
      <c r="AR1528" s="2"/>
      <c r="AS1528" s="3"/>
      <c r="AT1528" s="3"/>
      <c r="AU1528" s="3"/>
      <c r="AV1528" s="3"/>
    </row>
    <row r="1529" spans="1:48" ht="41.45" customHeight="1" x14ac:dyDescent="0.25">
      <c r="A1529" s="62" t="s">
        <v>1289</v>
      </c>
      <c r="C1529" s="63"/>
      <c r="D1529" s="63"/>
      <c r="E1529" s="64"/>
      <c r="F1529" s="66"/>
      <c r="G1529" s="100" t="s">
        <v>13530</v>
      </c>
      <c r="H1529" s="63"/>
      <c r="I1529" s="67"/>
      <c r="J1529" s="68"/>
      <c r="K1529" s="68"/>
      <c r="L1529" s="67" t="s">
        <v>17692</v>
      </c>
      <c r="M1529" s="71"/>
      <c r="N1529" s="72">
        <v>2169.0986328125</v>
      </c>
      <c r="O1529" s="72">
        <v>4167.521484375</v>
      </c>
      <c r="P1529" s="73"/>
      <c r="Q1529" s="74"/>
      <c r="R1529" s="74"/>
      <c r="S1529" s="84"/>
      <c r="T1529" s="84"/>
      <c r="U1529" s="84"/>
      <c r="V1529" s="84"/>
      <c r="W1529" s="50"/>
      <c r="X1529" s="50"/>
      <c r="Y1529" s="50"/>
      <c r="Z1529" s="50"/>
      <c r="AA1529" s="49"/>
      <c r="AB1529" s="69">
        <v>1529</v>
      </c>
      <c r="AC152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29" s="70"/>
      <c r="AE1529" s="76">
        <v>189</v>
      </c>
      <c r="AF1529" s="76">
        <v>99</v>
      </c>
      <c r="AG1529" s="76">
        <v>21696</v>
      </c>
      <c r="AH1529" s="76">
        <v>18592</v>
      </c>
      <c r="AI1529" s="76"/>
      <c r="AJ1529" s="76" t="s">
        <v>9851</v>
      </c>
      <c r="AK1529" s="76"/>
      <c r="AL1529" s="76"/>
      <c r="AM1529" s="76"/>
      <c r="AN1529" s="78">
        <v>44209.840486111112</v>
      </c>
      <c r="AO1529" s="76" t="s">
        <v>14075</v>
      </c>
      <c r="AP1529" s="82" t="s">
        <v>15602</v>
      </c>
      <c r="AQ1529" s="76" t="s">
        <v>66</v>
      </c>
      <c r="AR1529" s="2"/>
      <c r="AS1529" s="3"/>
      <c r="AT1529" s="3"/>
      <c r="AU1529" s="3"/>
      <c r="AV1529" s="3"/>
    </row>
    <row r="1530" spans="1:48" ht="41.45" customHeight="1" x14ac:dyDescent="0.25">
      <c r="A1530" s="62" t="s">
        <v>1290</v>
      </c>
      <c r="C1530" s="63"/>
      <c r="D1530" s="63"/>
      <c r="E1530" s="64"/>
      <c r="F1530" s="66"/>
      <c r="G1530" s="100" t="s">
        <v>13531</v>
      </c>
      <c r="H1530" s="63"/>
      <c r="I1530" s="67"/>
      <c r="J1530" s="68"/>
      <c r="K1530" s="68"/>
      <c r="L1530" s="67" t="s">
        <v>17693</v>
      </c>
      <c r="M1530" s="71"/>
      <c r="N1530" s="72">
        <v>233.89480590820313</v>
      </c>
      <c r="O1530" s="72">
        <v>4753.67333984375</v>
      </c>
      <c r="P1530" s="73"/>
      <c r="Q1530" s="74"/>
      <c r="R1530" s="74"/>
      <c r="S1530" s="84"/>
      <c r="T1530" s="84"/>
      <c r="U1530" s="84"/>
      <c r="V1530" s="84"/>
      <c r="W1530" s="50"/>
      <c r="X1530" s="50"/>
      <c r="Y1530" s="50"/>
      <c r="Z1530" s="50"/>
      <c r="AA1530" s="49"/>
      <c r="AB1530" s="69">
        <v>1530</v>
      </c>
      <c r="AC153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30" s="70"/>
      <c r="AE1530" s="76">
        <v>2235</v>
      </c>
      <c r="AF1530" s="76">
        <v>104</v>
      </c>
      <c r="AG1530" s="76">
        <v>3141</v>
      </c>
      <c r="AH1530" s="76">
        <v>4186</v>
      </c>
      <c r="AI1530" s="76"/>
      <c r="AJ1530" s="76" t="s">
        <v>9852</v>
      </c>
      <c r="AK1530" s="76"/>
      <c r="AL1530" s="82" t="s">
        <v>11817</v>
      </c>
      <c r="AM1530" s="76"/>
      <c r="AN1530" s="78">
        <v>42239.680844907409</v>
      </c>
      <c r="AO1530" s="76" t="s">
        <v>14075</v>
      </c>
      <c r="AP1530" s="82" t="s">
        <v>15603</v>
      </c>
      <c r="AQ1530" s="76" t="s">
        <v>66</v>
      </c>
      <c r="AR1530" s="2"/>
      <c r="AS1530" s="3"/>
      <c r="AT1530" s="3"/>
      <c r="AU1530" s="3"/>
      <c r="AV1530" s="3"/>
    </row>
    <row r="1531" spans="1:48" ht="41.45" customHeight="1" x14ac:dyDescent="0.25">
      <c r="A1531" s="62" t="s">
        <v>1291</v>
      </c>
      <c r="C1531" s="63"/>
      <c r="D1531" s="63"/>
      <c r="E1531" s="64"/>
      <c r="F1531" s="66"/>
      <c r="G1531" s="100" t="s">
        <v>13532</v>
      </c>
      <c r="H1531" s="63"/>
      <c r="I1531" s="67"/>
      <c r="J1531" s="68"/>
      <c r="K1531" s="68"/>
      <c r="L1531" s="67" t="s">
        <v>17694</v>
      </c>
      <c r="M1531" s="71"/>
      <c r="N1531" s="72">
        <v>1854.4339599609375</v>
      </c>
      <c r="O1531" s="72">
        <v>4226.9375</v>
      </c>
      <c r="P1531" s="73"/>
      <c r="Q1531" s="74"/>
      <c r="R1531" s="74"/>
      <c r="S1531" s="84"/>
      <c r="T1531" s="84"/>
      <c r="U1531" s="84"/>
      <c r="V1531" s="84"/>
      <c r="W1531" s="50"/>
      <c r="X1531" s="50"/>
      <c r="Y1531" s="50"/>
      <c r="Z1531" s="50"/>
      <c r="AA1531" s="49"/>
      <c r="AB1531" s="69">
        <v>1531</v>
      </c>
      <c r="AC153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31" s="70"/>
      <c r="AE1531" s="76">
        <v>1237</v>
      </c>
      <c r="AF1531" s="76">
        <v>129</v>
      </c>
      <c r="AG1531" s="76">
        <v>3601</v>
      </c>
      <c r="AH1531" s="76">
        <v>987</v>
      </c>
      <c r="AI1531" s="76"/>
      <c r="AJ1531" s="76" t="s">
        <v>9853</v>
      </c>
      <c r="AK1531" s="76" t="s">
        <v>11068</v>
      </c>
      <c r="AL1531" s="76"/>
      <c r="AM1531" s="76"/>
      <c r="AN1531" s="78">
        <v>44501.51866898148</v>
      </c>
      <c r="AO1531" s="76" t="s">
        <v>14075</v>
      </c>
      <c r="AP1531" s="82" t="s">
        <v>15604</v>
      </c>
      <c r="AQ1531" s="76" t="s">
        <v>66</v>
      </c>
      <c r="AR1531" s="2"/>
      <c r="AS1531" s="3"/>
      <c r="AT1531" s="3"/>
      <c r="AU1531" s="3"/>
      <c r="AV1531" s="3"/>
    </row>
    <row r="1532" spans="1:48" ht="41.45" customHeight="1" x14ac:dyDescent="0.25">
      <c r="A1532" s="62" t="s">
        <v>1292</v>
      </c>
      <c r="C1532" s="63"/>
      <c r="D1532" s="63"/>
      <c r="E1532" s="64"/>
      <c r="F1532" s="66"/>
      <c r="G1532" s="100" t="s">
        <v>13533</v>
      </c>
      <c r="H1532" s="63"/>
      <c r="I1532" s="67"/>
      <c r="J1532" s="68"/>
      <c r="K1532" s="68"/>
      <c r="L1532" s="67" t="s">
        <v>17695</v>
      </c>
      <c r="M1532" s="71"/>
      <c r="N1532" s="72">
        <v>4331.826171875</v>
      </c>
      <c r="O1532" s="72">
        <v>1910.8704833984375</v>
      </c>
      <c r="P1532" s="73"/>
      <c r="Q1532" s="74"/>
      <c r="R1532" s="74"/>
      <c r="S1532" s="84"/>
      <c r="T1532" s="84"/>
      <c r="U1532" s="84"/>
      <c r="V1532" s="84"/>
      <c r="W1532" s="50"/>
      <c r="X1532" s="50"/>
      <c r="Y1532" s="50"/>
      <c r="Z1532" s="50"/>
      <c r="AA1532" s="49"/>
      <c r="AB1532" s="69">
        <v>1532</v>
      </c>
      <c r="AC153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32" s="70"/>
      <c r="AE1532" s="76">
        <v>3855</v>
      </c>
      <c r="AF1532" s="76">
        <v>423</v>
      </c>
      <c r="AG1532" s="76">
        <v>19827</v>
      </c>
      <c r="AH1532" s="76">
        <v>4845</v>
      </c>
      <c r="AI1532" s="76"/>
      <c r="AJ1532" s="76" t="s">
        <v>9854</v>
      </c>
      <c r="AK1532" s="76"/>
      <c r="AL1532" s="76"/>
      <c r="AM1532" s="76"/>
      <c r="AN1532" s="78">
        <v>44431.419421296298</v>
      </c>
      <c r="AO1532" s="76" t="s">
        <v>14075</v>
      </c>
      <c r="AP1532" s="82" t="s">
        <v>15605</v>
      </c>
      <c r="AQ1532" s="76" t="s">
        <v>66</v>
      </c>
      <c r="AR1532" s="2"/>
      <c r="AS1532" s="3"/>
      <c r="AT1532" s="3"/>
      <c r="AU1532" s="3"/>
      <c r="AV1532" s="3"/>
    </row>
    <row r="1533" spans="1:48" ht="41.45" customHeight="1" x14ac:dyDescent="0.25">
      <c r="A1533" s="62" t="s">
        <v>1293</v>
      </c>
      <c r="C1533" s="63"/>
      <c r="D1533" s="63"/>
      <c r="E1533" s="64"/>
      <c r="F1533" s="66"/>
      <c r="G1533" s="100" t="s">
        <v>13534</v>
      </c>
      <c r="H1533" s="63"/>
      <c r="I1533" s="67"/>
      <c r="J1533" s="68"/>
      <c r="K1533" s="68"/>
      <c r="L1533" s="67" t="s">
        <v>17696</v>
      </c>
      <c r="M1533" s="71"/>
      <c r="N1533" s="72">
        <v>9556.96484375</v>
      </c>
      <c r="O1533" s="72">
        <v>7095.109375</v>
      </c>
      <c r="P1533" s="73"/>
      <c r="Q1533" s="74"/>
      <c r="R1533" s="74"/>
      <c r="S1533" s="84"/>
      <c r="T1533" s="84"/>
      <c r="U1533" s="84"/>
      <c r="V1533" s="84"/>
      <c r="W1533" s="50"/>
      <c r="X1533" s="50"/>
      <c r="Y1533" s="50"/>
      <c r="Z1533" s="50"/>
      <c r="AA1533" s="49"/>
      <c r="AB1533" s="69">
        <v>1533</v>
      </c>
      <c r="AC153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33" s="70"/>
      <c r="AE1533" s="76">
        <v>201</v>
      </c>
      <c r="AF1533" s="76">
        <v>132</v>
      </c>
      <c r="AG1533" s="76">
        <v>718</v>
      </c>
      <c r="AH1533" s="76">
        <v>472</v>
      </c>
      <c r="AI1533" s="76"/>
      <c r="AJ1533" s="76" t="s">
        <v>9855</v>
      </c>
      <c r="AK1533" s="76" t="s">
        <v>11069</v>
      </c>
      <c r="AL1533" s="82" t="s">
        <v>11818</v>
      </c>
      <c r="AM1533" s="76"/>
      <c r="AN1533" s="78">
        <v>43814.156643518516</v>
      </c>
      <c r="AO1533" s="76" t="s">
        <v>14075</v>
      </c>
      <c r="AP1533" s="82" t="s">
        <v>15606</v>
      </c>
      <c r="AQ1533" s="76" t="s">
        <v>66</v>
      </c>
      <c r="AR1533" s="2"/>
      <c r="AS1533" s="3"/>
      <c r="AT1533" s="3"/>
      <c r="AU1533" s="3"/>
      <c r="AV1533" s="3"/>
    </row>
    <row r="1534" spans="1:48" ht="41.45" customHeight="1" x14ac:dyDescent="0.25">
      <c r="A1534" s="62" t="s">
        <v>1294</v>
      </c>
      <c r="C1534" s="63"/>
      <c r="D1534" s="63"/>
      <c r="E1534" s="64"/>
      <c r="F1534" s="66"/>
      <c r="G1534" s="100" t="s">
        <v>13535</v>
      </c>
      <c r="H1534" s="63"/>
      <c r="I1534" s="67"/>
      <c r="J1534" s="68"/>
      <c r="K1534" s="68"/>
      <c r="L1534" s="67" t="s">
        <v>17697</v>
      </c>
      <c r="M1534" s="71"/>
      <c r="N1534" s="72">
        <v>6071.81982421875</v>
      </c>
      <c r="O1534" s="72">
        <v>1589.59326171875</v>
      </c>
      <c r="P1534" s="73"/>
      <c r="Q1534" s="74"/>
      <c r="R1534" s="74"/>
      <c r="S1534" s="84"/>
      <c r="T1534" s="84"/>
      <c r="U1534" s="84"/>
      <c r="V1534" s="84"/>
      <c r="W1534" s="50"/>
      <c r="X1534" s="50"/>
      <c r="Y1534" s="50"/>
      <c r="Z1534" s="50"/>
      <c r="AA1534" s="49"/>
      <c r="AB1534" s="69">
        <v>1534</v>
      </c>
      <c r="AC153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34" s="70"/>
      <c r="AE1534" s="76">
        <v>24</v>
      </c>
      <c r="AF1534" s="76">
        <v>2</v>
      </c>
      <c r="AG1534" s="76">
        <v>668</v>
      </c>
      <c r="AH1534" s="76">
        <v>81</v>
      </c>
      <c r="AI1534" s="76"/>
      <c r="AJ1534" s="76" t="s">
        <v>9856</v>
      </c>
      <c r="AK1534" s="76" t="s">
        <v>11070</v>
      </c>
      <c r="AL1534" s="76"/>
      <c r="AM1534" s="76"/>
      <c r="AN1534" s="78">
        <v>44344.002164351848</v>
      </c>
      <c r="AO1534" s="76" t="s">
        <v>14075</v>
      </c>
      <c r="AP1534" s="82" t="s">
        <v>15607</v>
      </c>
      <c r="AQ1534" s="76" t="s">
        <v>66</v>
      </c>
      <c r="AR1534" s="2"/>
      <c r="AS1534" s="3"/>
      <c r="AT1534" s="3"/>
      <c r="AU1534" s="3"/>
      <c r="AV1534" s="3"/>
    </row>
    <row r="1535" spans="1:48" ht="41.45" customHeight="1" x14ac:dyDescent="0.25">
      <c r="A1535" s="62" t="s">
        <v>1295</v>
      </c>
      <c r="C1535" s="63"/>
      <c r="D1535" s="63"/>
      <c r="E1535" s="64"/>
      <c r="F1535" s="66"/>
      <c r="G1535" s="100" t="s">
        <v>13536</v>
      </c>
      <c r="H1535" s="63"/>
      <c r="I1535" s="67"/>
      <c r="J1535" s="68"/>
      <c r="K1535" s="68"/>
      <c r="L1535" s="67" t="s">
        <v>17698</v>
      </c>
      <c r="M1535" s="71"/>
      <c r="N1535" s="72">
        <v>9490.640625</v>
      </c>
      <c r="O1535" s="72">
        <v>3883.431640625</v>
      </c>
      <c r="P1535" s="73"/>
      <c r="Q1535" s="74"/>
      <c r="R1535" s="74"/>
      <c r="S1535" s="84"/>
      <c r="T1535" s="84"/>
      <c r="U1535" s="84"/>
      <c r="V1535" s="84"/>
      <c r="W1535" s="50"/>
      <c r="X1535" s="50"/>
      <c r="Y1535" s="50"/>
      <c r="Z1535" s="50"/>
      <c r="AA1535" s="49"/>
      <c r="AB1535" s="69">
        <v>1535</v>
      </c>
      <c r="AC153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35" s="70"/>
      <c r="AE1535" s="76">
        <v>129</v>
      </c>
      <c r="AF1535" s="76">
        <v>100</v>
      </c>
      <c r="AG1535" s="76">
        <v>20818</v>
      </c>
      <c r="AH1535" s="76">
        <v>19683</v>
      </c>
      <c r="AI1535" s="76"/>
      <c r="AJ1535" s="76" t="s">
        <v>9857</v>
      </c>
      <c r="AK1535" s="76"/>
      <c r="AL1535" s="76"/>
      <c r="AM1535" s="76"/>
      <c r="AN1535" s="78">
        <v>44197.969930555555</v>
      </c>
      <c r="AO1535" s="76" t="s">
        <v>14075</v>
      </c>
      <c r="AP1535" s="82" t="s">
        <v>15608</v>
      </c>
      <c r="AQ1535" s="76" t="s">
        <v>66</v>
      </c>
      <c r="AR1535" s="2"/>
      <c r="AS1535" s="3"/>
      <c r="AT1535" s="3"/>
      <c r="AU1535" s="3"/>
      <c r="AV1535" s="3"/>
    </row>
    <row r="1536" spans="1:48" ht="41.45" customHeight="1" x14ac:dyDescent="0.25">
      <c r="A1536" s="62" t="s">
        <v>1296</v>
      </c>
      <c r="C1536" s="63"/>
      <c r="D1536" s="63"/>
      <c r="E1536" s="64"/>
      <c r="F1536" s="66"/>
      <c r="G1536" s="100" t="s">
        <v>13537</v>
      </c>
      <c r="H1536" s="63"/>
      <c r="I1536" s="67"/>
      <c r="J1536" s="68"/>
      <c r="K1536" s="68"/>
      <c r="L1536" s="67" t="s">
        <v>17699</v>
      </c>
      <c r="M1536" s="71"/>
      <c r="N1536" s="72">
        <v>8941.92578125</v>
      </c>
      <c r="O1536" s="72">
        <v>8322.6083984375</v>
      </c>
      <c r="P1536" s="73"/>
      <c r="Q1536" s="74"/>
      <c r="R1536" s="74"/>
      <c r="S1536" s="84"/>
      <c r="T1536" s="84"/>
      <c r="U1536" s="84"/>
      <c r="V1536" s="84"/>
      <c r="W1536" s="50"/>
      <c r="X1536" s="50"/>
      <c r="Y1536" s="50"/>
      <c r="Z1536" s="50"/>
      <c r="AA1536" s="49"/>
      <c r="AB1536" s="69">
        <v>1536</v>
      </c>
      <c r="AC153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36" s="70"/>
      <c r="AE1536" s="76">
        <v>73</v>
      </c>
      <c r="AF1536" s="76">
        <v>26</v>
      </c>
      <c r="AG1536" s="76">
        <v>62</v>
      </c>
      <c r="AH1536" s="76">
        <v>305</v>
      </c>
      <c r="AI1536" s="76"/>
      <c r="AJ1536" s="76" t="s">
        <v>9858</v>
      </c>
      <c r="AK1536" s="76"/>
      <c r="AL1536" s="76"/>
      <c r="AM1536" s="76"/>
      <c r="AN1536" s="78">
        <v>44146.431319444448</v>
      </c>
      <c r="AO1536" s="76" t="s">
        <v>14075</v>
      </c>
      <c r="AP1536" s="82" t="s">
        <v>15609</v>
      </c>
      <c r="AQ1536" s="76" t="s">
        <v>66</v>
      </c>
      <c r="AR1536" s="2"/>
      <c r="AS1536" s="3"/>
      <c r="AT1536" s="3"/>
      <c r="AU1536" s="3"/>
      <c r="AV1536" s="3"/>
    </row>
    <row r="1537" spans="1:48" ht="41.45" customHeight="1" x14ac:dyDescent="0.25">
      <c r="A1537" s="62" t="s">
        <v>1297</v>
      </c>
      <c r="C1537" s="63"/>
      <c r="D1537" s="63"/>
      <c r="E1537" s="64"/>
      <c r="F1537" s="66"/>
      <c r="G1537" s="100" t="s">
        <v>13538</v>
      </c>
      <c r="H1537" s="63"/>
      <c r="I1537" s="67"/>
      <c r="J1537" s="68"/>
      <c r="K1537" s="68"/>
      <c r="L1537" s="67" t="s">
        <v>17700</v>
      </c>
      <c r="M1537" s="71"/>
      <c r="N1537" s="72">
        <v>492.16702270507813</v>
      </c>
      <c r="O1537" s="72">
        <v>2253.312255859375</v>
      </c>
      <c r="P1537" s="73"/>
      <c r="Q1537" s="74"/>
      <c r="R1537" s="74"/>
      <c r="S1537" s="84"/>
      <c r="T1537" s="84"/>
      <c r="U1537" s="84"/>
      <c r="V1537" s="84"/>
      <c r="W1537" s="50"/>
      <c r="X1537" s="50"/>
      <c r="Y1537" s="50"/>
      <c r="Z1537" s="50"/>
      <c r="AA1537" s="49"/>
      <c r="AB1537" s="69">
        <v>1537</v>
      </c>
      <c r="AC153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37" s="70"/>
      <c r="AE1537" s="76">
        <v>4833</v>
      </c>
      <c r="AF1537" s="76">
        <v>72</v>
      </c>
      <c r="AG1537" s="76">
        <v>29417</v>
      </c>
      <c r="AH1537" s="76">
        <v>12160</v>
      </c>
      <c r="AI1537" s="76"/>
      <c r="AJ1537" s="76" t="s">
        <v>9859</v>
      </c>
      <c r="AK1537" s="76"/>
      <c r="AL1537" s="76"/>
      <c r="AM1537" s="76"/>
      <c r="AN1537" s="78">
        <v>44355.574293981481</v>
      </c>
      <c r="AO1537" s="76" t="s">
        <v>14075</v>
      </c>
      <c r="AP1537" s="82" t="s">
        <v>15610</v>
      </c>
      <c r="AQ1537" s="76" t="s">
        <v>66</v>
      </c>
      <c r="AR1537" s="2"/>
      <c r="AS1537" s="3"/>
      <c r="AT1537" s="3"/>
      <c r="AU1537" s="3"/>
      <c r="AV1537" s="3"/>
    </row>
    <row r="1538" spans="1:48" ht="41.45" customHeight="1" x14ac:dyDescent="0.25">
      <c r="A1538" s="62" t="s">
        <v>1298</v>
      </c>
      <c r="C1538" s="63"/>
      <c r="D1538" s="63"/>
      <c r="E1538" s="64"/>
      <c r="F1538" s="66"/>
      <c r="G1538" s="100" t="s">
        <v>13539</v>
      </c>
      <c r="H1538" s="63"/>
      <c r="I1538" s="67"/>
      <c r="J1538" s="68"/>
      <c r="K1538" s="68"/>
      <c r="L1538" s="67" t="s">
        <v>17701</v>
      </c>
      <c r="M1538" s="71"/>
      <c r="N1538" s="72">
        <v>3600.88720703125</v>
      </c>
      <c r="O1538" s="72">
        <v>7085.10791015625</v>
      </c>
      <c r="P1538" s="73"/>
      <c r="Q1538" s="74"/>
      <c r="R1538" s="74"/>
      <c r="S1538" s="84"/>
      <c r="T1538" s="84"/>
      <c r="U1538" s="84"/>
      <c r="V1538" s="84"/>
      <c r="W1538" s="50"/>
      <c r="X1538" s="50"/>
      <c r="Y1538" s="50"/>
      <c r="Z1538" s="50"/>
      <c r="AA1538" s="49"/>
      <c r="AB1538" s="69">
        <v>1538</v>
      </c>
      <c r="AC153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38" s="70"/>
      <c r="AE1538" s="76">
        <v>8</v>
      </c>
      <c r="AF1538" s="76">
        <v>11</v>
      </c>
      <c r="AG1538" s="76">
        <v>256</v>
      </c>
      <c r="AH1538" s="76">
        <v>246</v>
      </c>
      <c r="AI1538" s="76"/>
      <c r="AJ1538" s="76"/>
      <c r="AK1538" s="76" t="s">
        <v>11071</v>
      </c>
      <c r="AL1538" s="76"/>
      <c r="AM1538" s="76"/>
      <c r="AN1538" s="78">
        <v>41831.732951388891</v>
      </c>
      <c r="AO1538" s="76" t="s">
        <v>14075</v>
      </c>
      <c r="AP1538" s="82" t="s">
        <v>15611</v>
      </c>
      <c r="AQ1538" s="76" t="s">
        <v>66</v>
      </c>
      <c r="AR1538" s="2"/>
      <c r="AS1538" s="3"/>
      <c r="AT1538" s="3"/>
      <c r="AU1538" s="3"/>
      <c r="AV1538" s="3"/>
    </row>
    <row r="1539" spans="1:48" ht="41.45" customHeight="1" x14ac:dyDescent="0.25">
      <c r="A1539" s="62" t="s">
        <v>2067</v>
      </c>
      <c r="C1539" s="63"/>
      <c r="D1539" s="63"/>
      <c r="E1539" s="64"/>
      <c r="F1539" s="66"/>
      <c r="G1539" s="100" t="s">
        <v>13540</v>
      </c>
      <c r="H1539" s="63"/>
      <c r="I1539" s="67"/>
      <c r="J1539" s="68"/>
      <c r="K1539" s="68"/>
      <c r="L1539" s="67" t="s">
        <v>17702</v>
      </c>
      <c r="M1539" s="71"/>
      <c r="N1539" s="72">
        <v>523.6058349609375</v>
      </c>
      <c r="O1539" s="72">
        <v>4195.1220703125</v>
      </c>
      <c r="P1539" s="73"/>
      <c r="Q1539" s="74"/>
      <c r="R1539" s="74"/>
      <c r="S1539" s="84"/>
      <c r="T1539" s="84"/>
      <c r="U1539" s="84"/>
      <c r="V1539" s="84"/>
      <c r="W1539" s="50"/>
      <c r="X1539" s="50"/>
      <c r="Y1539" s="50"/>
      <c r="Z1539" s="50"/>
      <c r="AA1539" s="49"/>
      <c r="AB1539" s="69">
        <v>1539</v>
      </c>
      <c r="AC153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39" s="70"/>
      <c r="AE1539" s="76">
        <v>8553</v>
      </c>
      <c r="AF1539" s="76">
        <v>2049572</v>
      </c>
      <c r="AG1539" s="76">
        <v>20236</v>
      </c>
      <c r="AH1539" s="76">
        <v>9671</v>
      </c>
      <c r="AI1539" s="76"/>
      <c r="AJ1539" s="76" t="s">
        <v>9860</v>
      </c>
      <c r="AK1539" s="76" t="s">
        <v>11072</v>
      </c>
      <c r="AL1539" s="82" t="s">
        <v>11819</v>
      </c>
      <c r="AM1539" s="76"/>
      <c r="AN1539" s="78">
        <v>40521.629062499997</v>
      </c>
      <c r="AO1539" s="76" t="s">
        <v>14075</v>
      </c>
      <c r="AP1539" s="82" t="s">
        <v>15612</v>
      </c>
      <c r="AQ1539" s="76" t="s">
        <v>65</v>
      </c>
      <c r="AR1539" s="2"/>
      <c r="AS1539" s="3"/>
      <c r="AT1539" s="3"/>
      <c r="AU1539" s="3"/>
      <c r="AV1539" s="3"/>
    </row>
    <row r="1540" spans="1:48" ht="41.45" customHeight="1" x14ac:dyDescent="0.25">
      <c r="A1540" s="62" t="s">
        <v>2068</v>
      </c>
      <c r="C1540" s="63"/>
      <c r="D1540" s="63"/>
      <c r="E1540" s="64"/>
      <c r="F1540" s="66"/>
      <c r="G1540" s="100" t="s">
        <v>13541</v>
      </c>
      <c r="H1540" s="63"/>
      <c r="I1540" s="67"/>
      <c r="J1540" s="68"/>
      <c r="K1540" s="68"/>
      <c r="L1540" s="67" t="s">
        <v>17703</v>
      </c>
      <c r="M1540" s="71"/>
      <c r="N1540" s="72">
        <v>5110.30322265625</v>
      </c>
      <c r="O1540" s="72">
        <v>9509.28125</v>
      </c>
      <c r="P1540" s="73"/>
      <c r="Q1540" s="74"/>
      <c r="R1540" s="74"/>
      <c r="S1540" s="84"/>
      <c r="T1540" s="84"/>
      <c r="U1540" s="84"/>
      <c r="V1540" s="84"/>
      <c r="W1540" s="50"/>
      <c r="X1540" s="50"/>
      <c r="Y1540" s="50"/>
      <c r="Z1540" s="50"/>
      <c r="AA1540" s="49"/>
      <c r="AB1540" s="69">
        <v>1540</v>
      </c>
      <c r="AC154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40" s="70"/>
      <c r="AE1540" s="76">
        <v>111</v>
      </c>
      <c r="AF1540" s="76">
        <v>1932809</v>
      </c>
      <c r="AG1540" s="76">
        <v>5660</v>
      </c>
      <c r="AH1540" s="76">
        <v>668</v>
      </c>
      <c r="AI1540" s="76"/>
      <c r="AJ1540" s="76" t="s">
        <v>9861</v>
      </c>
      <c r="AK1540" s="76" t="s">
        <v>11073</v>
      </c>
      <c r="AL1540" s="82" t="s">
        <v>11820</v>
      </c>
      <c r="AM1540" s="76"/>
      <c r="AN1540" s="78">
        <v>40316.794363425928</v>
      </c>
      <c r="AO1540" s="76" t="s">
        <v>14075</v>
      </c>
      <c r="AP1540" s="82" t="s">
        <v>15613</v>
      </c>
      <c r="AQ1540" s="76" t="s">
        <v>65</v>
      </c>
      <c r="AR1540" s="2"/>
      <c r="AS1540" s="3"/>
      <c r="AT1540" s="3"/>
      <c r="AU1540" s="3"/>
      <c r="AV1540" s="3"/>
    </row>
    <row r="1541" spans="1:48" ht="41.45" customHeight="1" x14ac:dyDescent="0.25">
      <c r="A1541" s="62" t="s">
        <v>2069</v>
      </c>
      <c r="C1541" s="63"/>
      <c r="D1541" s="63"/>
      <c r="E1541" s="64"/>
      <c r="F1541" s="66"/>
      <c r="G1541" s="100" t="s">
        <v>13542</v>
      </c>
      <c r="H1541" s="63"/>
      <c r="I1541" s="67"/>
      <c r="J1541" s="68"/>
      <c r="K1541" s="68"/>
      <c r="L1541" s="67" t="s">
        <v>17704</v>
      </c>
      <c r="M1541" s="71"/>
      <c r="N1541" s="72">
        <v>6320.173828125</v>
      </c>
      <c r="O1541" s="72">
        <v>8600.8330078125</v>
      </c>
      <c r="P1541" s="73"/>
      <c r="Q1541" s="74"/>
      <c r="R1541" s="74"/>
      <c r="S1541" s="84"/>
      <c r="T1541" s="84"/>
      <c r="U1541" s="84"/>
      <c r="V1541" s="84"/>
      <c r="W1541" s="50"/>
      <c r="X1541" s="50"/>
      <c r="Y1541" s="50"/>
      <c r="Z1541" s="50"/>
      <c r="AA1541" s="49"/>
      <c r="AB1541" s="69">
        <v>1541</v>
      </c>
      <c r="AC154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41" s="70"/>
      <c r="AE1541" s="76">
        <v>485</v>
      </c>
      <c r="AF1541" s="76">
        <v>7882818</v>
      </c>
      <c r="AG1541" s="76">
        <v>7854</v>
      </c>
      <c r="AH1541" s="76">
        <v>651</v>
      </c>
      <c r="AI1541" s="76"/>
      <c r="AJ1541" s="76"/>
      <c r="AK1541" s="76" t="s">
        <v>10371</v>
      </c>
      <c r="AL1541" s="76"/>
      <c r="AM1541" s="76"/>
      <c r="AN1541" s="78">
        <v>39959.005624999998</v>
      </c>
      <c r="AO1541" s="76" t="s">
        <v>14075</v>
      </c>
      <c r="AP1541" s="82" t="s">
        <v>15614</v>
      </c>
      <c r="AQ1541" s="76" t="s">
        <v>65</v>
      </c>
      <c r="AR1541" s="2"/>
      <c r="AS1541" s="3"/>
      <c r="AT1541" s="3"/>
      <c r="AU1541" s="3"/>
      <c r="AV1541" s="3"/>
    </row>
    <row r="1542" spans="1:48" ht="41.45" customHeight="1" x14ac:dyDescent="0.25">
      <c r="A1542" s="62" t="s">
        <v>2070</v>
      </c>
      <c r="C1542" s="63"/>
      <c r="D1542" s="63"/>
      <c r="E1542" s="64"/>
      <c r="F1542" s="66"/>
      <c r="G1542" s="100" t="s">
        <v>13543</v>
      </c>
      <c r="H1542" s="63"/>
      <c r="I1542" s="67"/>
      <c r="J1542" s="68"/>
      <c r="K1542" s="68"/>
      <c r="L1542" s="67" t="s">
        <v>17705</v>
      </c>
      <c r="M1542" s="71"/>
      <c r="N1542" s="72">
        <v>2806.203369140625</v>
      </c>
      <c r="O1542" s="72">
        <v>6920.7646484375</v>
      </c>
      <c r="P1542" s="73"/>
      <c r="Q1542" s="74"/>
      <c r="R1542" s="74"/>
      <c r="S1542" s="84"/>
      <c r="T1542" s="84"/>
      <c r="U1542" s="84"/>
      <c r="V1542" s="84"/>
      <c r="W1542" s="50"/>
      <c r="X1542" s="50"/>
      <c r="Y1542" s="50"/>
      <c r="Z1542" s="50"/>
      <c r="AA1542" s="49"/>
      <c r="AB1542" s="69">
        <v>1542</v>
      </c>
      <c r="AC154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42" s="70"/>
      <c r="AE1542" s="76">
        <v>980</v>
      </c>
      <c r="AF1542" s="76">
        <v>28742</v>
      </c>
      <c r="AG1542" s="76">
        <v>32883</v>
      </c>
      <c r="AH1542" s="76">
        <v>13366</v>
      </c>
      <c r="AI1542" s="76"/>
      <c r="AJ1542" s="76" t="s">
        <v>9862</v>
      </c>
      <c r="AK1542" s="76" t="s">
        <v>11074</v>
      </c>
      <c r="AL1542" s="82" t="s">
        <v>11821</v>
      </c>
      <c r="AM1542" s="76"/>
      <c r="AN1542" s="78">
        <v>40927.52611111111</v>
      </c>
      <c r="AO1542" s="76" t="s">
        <v>14075</v>
      </c>
      <c r="AP1542" s="82" t="s">
        <v>15615</v>
      </c>
      <c r="AQ1542" s="76" t="s">
        <v>65</v>
      </c>
      <c r="AR1542" s="2"/>
      <c r="AS1542" s="3"/>
      <c r="AT1542" s="3"/>
      <c r="AU1542" s="3"/>
      <c r="AV1542" s="3"/>
    </row>
    <row r="1543" spans="1:48" ht="41.45" customHeight="1" x14ac:dyDescent="0.25">
      <c r="A1543" s="62" t="s">
        <v>2071</v>
      </c>
      <c r="C1543" s="63"/>
      <c r="D1543" s="63"/>
      <c r="E1543" s="64"/>
      <c r="F1543" s="66"/>
      <c r="G1543" s="100" t="s">
        <v>13544</v>
      </c>
      <c r="H1543" s="63"/>
      <c r="I1543" s="67"/>
      <c r="J1543" s="68"/>
      <c r="K1543" s="68"/>
      <c r="L1543" s="67" t="s">
        <v>17706</v>
      </c>
      <c r="M1543" s="71"/>
      <c r="N1543" s="72">
        <v>2304.735107421875</v>
      </c>
      <c r="O1543" s="72">
        <v>7814.576171875</v>
      </c>
      <c r="P1543" s="73"/>
      <c r="Q1543" s="74"/>
      <c r="R1543" s="74"/>
      <c r="S1543" s="84"/>
      <c r="T1543" s="84"/>
      <c r="U1543" s="84"/>
      <c r="V1543" s="84"/>
      <c r="W1543" s="50"/>
      <c r="X1543" s="50"/>
      <c r="Y1543" s="50"/>
      <c r="Z1543" s="50"/>
      <c r="AA1543" s="49"/>
      <c r="AB1543" s="69">
        <v>1543</v>
      </c>
      <c r="AC154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43" s="70"/>
      <c r="AE1543" s="76">
        <v>39</v>
      </c>
      <c r="AF1543" s="76">
        <v>6</v>
      </c>
      <c r="AG1543" s="76">
        <v>87</v>
      </c>
      <c r="AH1543" s="76">
        <v>834</v>
      </c>
      <c r="AI1543" s="76"/>
      <c r="AJ1543" s="76"/>
      <c r="AK1543" s="76"/>
      <c r="AL1543" s="76"/>
      <c r="AM1543" s="76"/>
      <c r="AN1543" s="78">
        <v>44262.280706018515</v>
      </c>
      <c r="AO1543" s="76" t="s">
        <v>14075</v>
      </c>
      <c r="AP1543" s="82" t="s">
        <v>15616</v>
      </c>
      <c r="AQ1543" s="76" t="s">
        <v>65</v>
      </c>
      <c r="AR1543" s="2"/>
      <c r="AS1543" s="3"/>
      <c r="AT1543" s="3"/>
      <c r="AU1543" s="3"/>
      <c r="AV1543" s="3"/>
    </row>
    <row r="1544" spans="1:48" ht="41.45" customHeight="1" x14ac:dyDescent="0.25">
      <c r="A1544" s="62" t="s">
        <v>1299</v>
      </c>
      <c r="C1544" s="63"/>
      <c r="D1544" s="63"/>
      <c r="E1544" s="64"/>
      <c r="F1544" s="66"/>
      <c r="G1544" s="100" t="s">
        <v>13545</v>
      </c>
      <c r="H1544" s="63"/>
      <c r="I1544" s="67"/>
      <c r="J1544" s="68"/>
      <c r="K1544" s="68"/>
      <c r="L1544" s="67" t="s">
        <v>17707</v>
      </c>
      <c r="M1544" s="71"/>
      <c r="N1544" s="72">
        <v>5180.693359375</v>
      </c>
      <c r="O1544" s="72">
        <v>1278.4224853515625</v>
      </c>
      <c r="P1544" s="73"/>
      <c r="Q1544" s="74"/>
      <c r="R1544" s="74"/>
      <c r="S1544" s="84"/>
      <c r="T1544" s="84"/>
      <c r="U1544" s="84"/>
      <c r="V1544" s="84"/>
      <c r="W1544" s="50"/>
      <c r="X1544" s="50"/>
      <c r="Y1544" s="50"/>
      <c r="Z1544" s="50"/>
      <c r="AA1544" s="49"/>
      <c r="AB1544" s="69">
        <v>1544</v>
      </c>
      <c r="AC154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44" s="70"/>
      <c r="AE1544" s="76">
        <v>155</v>
      </c>
      <c r="AF1544" s="76">
        <v>12</v>
      </c>
      <c r="AG1544" s="76">
        <v>68</v>
      </c>
      <c r="AH1544" s="76">
        <v>66</v>
      </c>
      <c r="AI1544" s="76"/>
      <c r="AJ1544" s="76" t="s">
        <v>9863</v>
      </c>
      <c r="AK1544" s="76" t="s">
        <v>10653</v>
      </c>
      <c r="AL1544" s="82" t="s">
        <v>11822</v>
      </c>
      <c r="AM1544" s="76"/>
      <c r="AN1544" s="78">
        <v>44523.072662037041</v>
      </c>
      <c r="AO1544" s="76" t="s">
        <v>14075</v>
      </c>
      <c r="AP1544" s="82" t="s">
        <v>15617</v>
      </c>
      <c r="AQ1544" s="76" t="s">
        <v>66</v>
      </c>
      <c r="AR1544" s="2"/>
      <c r="AS1544" s="3"/>
      <c r="AT1544" s="3"/>
      <c r="AU1544" s="3"/>
      <c r="AV1544" s="3"/>
    </row>
    <row r="1545" spans="1:48" ht="41.45" customHeight="1" x14ac:dyDescent="0.25">
      <c r="A1545" s="62" t="s">
        <v>1300</v>
      </c>
      <c r="C1545" s="63"/>
      <c r="D1545" s="63"/>
      <c r="E1545" s="64"/>
      <c r="F1545" s="66"/>
      <c r="G1545" s="100" t="s">
        <v>13546</v>
      </c>
      <c r="H1545" s="63"/>
      <c r="I1545" s="67"/>
      <c r="J1545" s="68"/>
      <c r="K1545" s="68"/>
      <c r="L1545" s="67" t="s">
        <v>17708</v>
      </c>
      <c r="M1545" s="71"/>
      <c r="N1545" s="72">
        <v>2916.56689453125</v>
      </c>
      <c r="O1545" s="72">
        <v>541.79248046875</v>
      </c>
      <c r="P1545" s="73"/>
      <c r="Q1545" s="74"/>
      <c r="R1545" s="74"/>
      <c r="S1545" s="84"/>
      <c r="T1545" s="84"/>
      <c r="U1545" s="84"/>
      <c r="V1545" s="84"/>
      <c r="W1545" s="50"/>
      <c r="X1545" s="50"/>
      <c r="Y1545" s="50"/>
      <c r="Z1545" s="50"/>
      <c r="AA1545" s="49"/>
      <c r="AB1545" s="69">
        <v>1545</v>
      </c>
      <c r="AC154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45" s="70"/>
      <c r="AE1545" s="76">
        <v>669</v>
      </c>
      <c r="AF1545" s="76">
        <v>2071</v>
      </c>
      <c r="AG1545" s="76">
        <v>4594</v>
      </c>
      <c r="AH1545" s="76">
        <v>3624</v>
      </c>
      <c r="AI1545" s="76"/>
      <c r="AJ1545" s="76" t="s">
        <v>9864</v>
      </c>
      <c r="AK1545" s="76" t="s">
        <v>11075</v>
      </c>
      <c r="AL1545" s="76"/>
      <c r="AM1545" s="76"/>
      <c r="AN1545" s="78">
        <v>43062.742638888885</v>
      </c>
      <c r="AO1545" s="76" t="s">
        <v>14075</v>
      </c>
      <c r="AP1545" s="82" t="s">
        <v>15618</v>
      </c>
      <c r="AQ1545" s="76" t="s">
        <v>66</v>
      </c>
      <c r="AR1545" s="2"/>
      <c r="AS1545" s="3"/>
      <c r="AT1545" s="3"/>
      <c r="AU1545" s="3"/>
      <c r="AV1545" s="3"/>
    </row>
    <row r="1546" spans="1:48" ht="41.45" customHeight="1" x14ac:dyDescent="0.25">
      <c r="A1546" s="62" t="s">
        <v>2072</v>
      </c>
      <c r="C1546" s="63"/>
      <c r="D1546" s="63"/>
      <c r="E1546" s="64"/>
      <c r="F1546" s="66"/>
      <c r="G1546" s="100" t="s">
        <v>13547</v>
      </c>
      <c r="H1546" s="63"/>
      <c r="I1546" s="67"/>
      <c r="J1546" s="68"/>
      <c r="K1546" s="68"/>
      <c r="L1546" s="67" t="s">
        <v>17709</v>
      </c>
      <c r="M1546" s="71"/>
      <c r="N1546" s="72">
        <v>5127.71728515625</v>
      </c>
      <c r="O1546" s="72">
        <v>408.25228881835938</v>
      </c>
      <c r="P1546" s="73"/>
      <c r="Q1546" s="74"/>
      <c r="R1546" s="74"/>
      <c r="S1546" s="84"/>
      <c r="T1546" s="84"/>
      <c r="U1546" s="84"/>
      <c r="V1546" s="84"/>
      <c r="W1546" s="50"/>
      <c r="X1546" s="50"/>
      <c r="Y1546" s="50"/>
      <c r="Z1546" s="50"/>
      <c r="AA1546" s="49"/>
      <c r="AB1546" s="69">
        <v>1546</v>
      </c>
      <c r="AC154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46" s="70"/>
      <c r="AE1546" s="76">
        <v>1157</v>
      </c>
      <c r="AF1546" s="76">
        <v>606</v>
      </c>
      <c r="AG1546" s="76">
        <v>15043</v>
      </c>
      <c r="AH1546" s="76">
        <v>12886</v>
      </c>
      <c r="AI1546" s="76"/>
      <c r="AJ1546" s="76" t="s">
        <v>9865</v>
      </c>
      <c r="AK1546" s="76" t="s">
        <v>11076</v>
      </c>
      <c r="AL1546" s="76"/>
      <c r="AM1546" s="76"/>
      <c r="AN1546" s="78">
        <v>40877.622210648151</v>
      </c>
      <c r="AO1546" s="76" t="s">
        <v>14075</v>
      </c>
      <c r="AP1546" s="82" t="s">
        <v>15619</v>
      </c>
      <c r="AQ1546" s="76" t="s">
        <v>65</v>
      </c>
      <c r="AR1546" s="2"/>
      <c r="AS1546" s="3"/>
      <c r="AT1546" s="3"/>
      <c r="AU1546" s="3"/>
      <c r="AV1546" s="3"/>
    </row>
    <row r="1547" spans="1:48" ht="41.45" customHeight="1" x14ac:dyDescent="0.25">
      <c r="A1547" s="62" t="s">
        <v>1301</v>
      </c>
      <c r="C1547" s="63"/>
      <c r="D1547" s="63"/>
      <c r="E1547" s="64"/>
      <c r="F1547" s="66"/>
      <c r="G1547" s="100" t="s">
        <v>13548</v>
      </c>
      <c r="H1547" s="63"/>
      <c r="I1547" s="67"/>
      <c r="J1547" s="68"/>
      <c r="K1547" s="68"/>
      <c r="L1547" s="67" t="s">
        <v>17710</v>
      </c>
      <c r="M1547" s="71"/>
      <c r="N1547" s="72">
        <v>7106.59326171875</v>
      </c>
      <c r="O1547" s="72">
        <v>5517.3994140625</v>
      </c>
      <c r="P1547" s="73"/>
      <c r="Q1547" s="74"/>
      <c r="R1547" s="74"/>
      <c r="S1547" s="84"/>
      <c r="T1547" s="84"/>
      <c r="U1547" s="84"/>
      <c r="V1547" s="84"/>
      <c r="W1547" s="50"/>
      <c r="X1547" s="50"/>
      <c r="Y1547" s="50"/>
      <c r="Z1547" s="50"/>
      <c r="AA1547" s="49"/>
      <c r="AB1547" s="69">
        <v>1547</v>
      </c>
      <c r="AC154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47" s="70"/>
      <c r="AE1547" s="76">
        <v>106</v>
      </c>
      <c r="AF1547" s="76">
        <v>13</v>
      </c>
      <c r="AG1547" s="76">
        <v>7605</v>
      </c>
      <c r="AH1547" s="76">
        <v>59</v>
      </c>
      <c r="AI1547" s="76"/>
      <c r="AJ1547" s="76"/>
      <c r="AK1547" s="76"/>
      <c r="AL1547" s="76"/>
      <c r="AM1547" s="76"/>
      <c r="AN1547" s="78">
        <v>40538.899675925924</v>
      </c>
      <c r="AO1547" s="76" t="s">
        <v>14075</v>
      </c>
      <c r="AP1547" s="82" t="s">
        <v>15620</v>
      </c>
      <c r="AQ1547" s="76" t="s">
        <v>66</v>
      </c>
      <c r="AR1547" s="2"/>
      <c r="AS1547" s="3"/>
      <c r="AT1547" s="3"/>
      <c r="AU1547" s="3"/>
      <c r="AV1547" s="3"/>
    </row>
    <row r="1548" spans="1:48" ht="41.45" customHeight="1" x14ac:dyDescent="0.25">
      <c r="A1548" s="62" t="s">
        <v>1302</v>
      </c>
      <c r="C1548" s="63"/>
      <c r="D1548" s="63"/>
      <c r="E1548" s="64"/>
      <c r="F1548" s="66"/>
      <c r="G1548" s="100" t="s">
        <v>13549</v>
      </c>
      <c r="H1548" s="63"/>
      <c r="I1548" s="67"/>
      <c r="J1548" s="68"/>
      <c r="K1548" s="68"/>
      <c r="L1548" s="67" t="s">
        <v>17711</v>
      </c>
      <c r="M1548" s="71"/>
      <c r="N1548" s="72">
        <v>4350.38427734375</v>
      </c>
      <c r="O1548" s="72">
        <v>575.2332763671875</v>
      </c>
      <c r="P1548" s="73"/>
      <c r="Q1548" s="74"/>
      <c r="R1548" s="74"/>
      <c r="S1548" s="84"/>
      <c r="T1548" s="84"/>
      <c r="U1548" s="84"/>
      <c r="V1548" s="84"/>
      <c r="W1548" s="50"/>
      <c r="X1548" s="50"/>
      <c r="Y1548" s="50"/>
      <c r="Z1548" s="50"/>
      <c r="AA1548" s="49"/>
      <c r="AB1548" s="69">
        <v>1548</v>
      </c>
      <c r="AC154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48" s="70"/>
      <c r="AE1548" s="76">
        <v>824</v>
      </c>
      <c r="AF1548" s="76">
        <v>58</v>
      </c>
      <c r="AG1548" s="76">
        <v>5932</v>
      </c>
      <c r="AH1548" s="76">
        <v>4796</v>
      </c>
      <c r="AI1548" s="76"/>
      <c r="AJ1548" s="76" t="s">
        <v>9866</v>
      </c>
      <c r="AK1548" s="76" t="s">
        <v>11077</v>
      </c>
      <c r="AL1548" s="76"/>
      <c r="AM1548" s="76"/>
      <c r="AN1548" s="78">
        <v>44513.31931712963</v>
      </c>
      <c r="AO1548" s="76" t="s">
        <v>14075</v>
      </c>
      <c r="AP1548" s="82" t="s">
        <v>15621</v>
      </c>
      <c r="AQ1548" s="76" t="s">
        <v>66</v>
      </c>
      <c r="AR1548" s="2"/>
      <c r="AS1548" s="3"/>
      <c r="AT1548" s="3"/>
      <c r="AU1548" s="3"/>
      <c r="AV1548" s="3"/>
    </row>
    <row r="1549" spans="1:48" ht="41.45" customHeight="1" x14ac:dyDescent="0.25">
      <c r="A1549" s="62" t="s">
        <v>1303</v>
      </c>
      <c r="C1549" s="63"/>
      <c r="D1549" s="63"/>
      <c r="E1549" s="64"/>
      <c r="F1549" s="66"/>
      <c r="G1549" s="100" t="s">
        <v>13550</v>
      </c>
      <c r="H1549" s="63"/>
      <c r="I1549" s="67"/>
      <c r="J1549" s="68"/>
      <c r="K1549" s="68"/>
      <c r="L1549" s="67" t="s">
        <v>17712</v>
      </c>
      <c r="M1549" s="71"/>
      <c r="N1549" s="72">
        <v>1486.843017578125</v>
      </c>
      <c r="O1549" s="72">
        <v>4585.2265625</v>
      </c>
      <c r="P1549" s="73"/>
      <c r="Q1549" s="74"/>
      <c r="R1549" s="74"/>
      <c r="S1549" s="84"/>
      <c r="T1549" s="84"/>
      <c r="U1549" s="84"/>
      <c r="V1549" s="84"/>
      <c r="W1549" s="50"/>
      <c r="X1549" s="50"/>
      <c r="Y1549" s="50"/>
      <c r="Z1549" s="50"/>
      <c r="AA1549" s="49"/>
      <c r="AB1549" s="69">
        <v>1549</v>
      </c>
      <c r="AC154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49" s="70"/>
      <c r="AE1549" s="76">
        <v>964</v>
      </c>
      <c r="AF1549" s="76">
        <v>16</v>
      </c>
      <c r="AG1549" s="76">
        <v>3797</v>
      </c>
      <c r="AH1549" s="76">
        <v>917</v>
      </c>
      <c r="AI1549" s="76"/>
      <c r="AJ1549" s="76"/>
      <c r="AK1549" s="76"/>
      <c r="AL1549" s="76"/>
      <c r="AM1549" s="76"/>
      <c r="AN1549" s="78">
        <v>44509.143182870372</v>
      </c>
      <c r="AO1549" s="76" t="s">
        <v>14075</v>
      </c>
      <c r="AP1549" s="82" t="s">
        <v>15622</v>
      </c>
      <c r="AQ1549" s="76" t="s">
        <v>66</v>
      </c>
      <c r="AR1549" s="2"/>
      <c r="AS1549" s="3"/>
      <c r="AT1549" s="3"/>
      <c r="AU1549" s="3"/>
      <c r="AV1549" s="3"/>
    </row>
    <row r="1550" spans="1:48" ht="41.45" customHeight="1" x14ac:dyDescent="0.25">
      <c r="A1550" s="62" t="s">
        <v>1304</v>
      </c>
      <c r="C1550" s="63"/>
      <c r="D1550" s="63"/>
      <c r="E1550" s="64"/>
      <c r="F1550" s="66"/>
      <c r="G1550" s="100" t="s">
        <v>13551</v>
      </c>
      <c r="H1550" s="63"/>
      <c r="I1550" s="67"/>
      <c r="J1550" s="68"/>
      <c r="K1550" s="68"/>
      <c r="L1550" s="67" t="s">
        <v>17713</v>
      </c>
      <c r="M1550" s="71"/>
      <c r="N1550" s="72">
        <v>6855.169921875</v>
      </c>
      <c r="O1550" s="72">
        <v>8424.4697265625</v>
      </c>
      <c r="P1550" s="73"/>
      <c r="Q1550" s="74"/>
      <c r="R1550" s="74"/>
      <c r="S1550" s="84"/>
      <c r="T1550" s="84"/>
      <c r="U1550" s="84"/>
      <c r="V1550" s="84"/>
      <c r="W1550" s="50"/>
      <c r="X1550" s="50"/>
      <c r="Y1550" s="50"/>
      <c r="Z1550" s="50"/>
      <c r="AA1550" s="49"/>
      <c r="AB1550" s="69">
        <v>1550</v>
      </c>
      <c r="AC155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50" s="70"/>
      <c r="AE1550" s="76">
        <v>254</v>
      </c>
      <c r="AF1550" s="76">
        <v>37</v>
      </c>
      <c r="AG1550" s="76">
        <v>3773</v>
      </c>
      <c r="AH1550" s="76">
        <v>233</v>
      </c>
      <c r="AI1550" s="76"/>
      <c r="AJ1550" s="76" t="s">
        <v>9867</v>
      </c>
      <c r="AK1550" s="76"/>
      <c r="AL1550" s="76"/>
      <c r="AM1550" s="76"/>
      <c r="AN1550" s="78">
        <v>44115.793645833335</v>
      </c>
      <c r="AO1550" s="76" t="s">
        <v>14075</v>
      </c>
      <c r="AP1550" s="82" t="s">
        <v>15623</v>
      </c>
      <c r="AQ1550" s="76" t="s">
        <v>66</v>
      </c>
      <c r="AR1550" s="2"/>
      <c r="AS1550" s="3"/>
      <c r="AT1550" s="3"/>
      <c r="AU1550" s="3"/>
      <c r="AV1550" s="3"/>
    </row>
    <row r="1551" spans="1:48" ht="41.45" customHeight="1" x14ac:dyDescent="0.25">
      <c r="A1551" s="62" t="s">
        <v>1305</v>
      </c>
      <c r="C1551" s="63"/>
      <c r="D1551" s="63"/>
      <c r="E1551" s="64"/>
      <c r="F1551" s="66"/>
      <c r="G1551" s="100" t="s">
        <v>13552</v>
      </c>
      <c r="H1551" s="63"/>
      <c r="I1551" s="67"/>
      <c r="J1551" s="68"/>
      <c r="K1551" s="68"/>
      <c r="L1551" s="67" t="s">
        <v>17714</v>
      </c>
      <c r="M1551" s="71"/>
      <c r="N1551" s="72">
        <v>4952.123046875</v>
      </c>
      <c r="O1551" s="72">
        <v>8616.5791015625</v>
      </c>
      <c r="P1551" s="73"/>
      <c r="Q1551" s="74"/>
      <c r="R1551" s="74"/>
      <c r="S1551" s="84"/>
      <c r="T1551" s="84"/>
      <c r="U1551" s="84"/>
      <c r="V1551" s="84"/>
      <c r="W1551" s="50"/>
      <c r="X1551" s="50"/>
      <c r="Y1551" s="50"/>
      <c r="Z1551" s="50"/>
      <c r="AA1551" s="49"/>
      <c r="AB1551" s="69">
        <v>1551</v>
      </c>
      <c r="AC155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51" s="70"/>
      <c r="AE1551" s="76">
        <v>41</v>
      </c>
      <c r="AF1551" s="76">
        <v>46</v>
      </c>
      <c r="AG1551" s="76">
        <v>2353</v>
      </c>
      <c r="AH1551" s="76">
        <v>99</v>
      </c>
      <c r="AI1551" s="76"/>
      <c r="AJ1551" s="76"/>
      <c r="AK1551" s="76"/>
      <c r="AL1551" s="76"/>
      <c r="AM1551" s="76"/>
      <c r="AN1551" s="78">
        <v>44329.974942129629</v>
      </c>
      <c r="AO1551" s="76" t="s">
        <v>14075</v>
      </c>
      <c r="AP1551" s="82" t="s">
        <v>15624</v>
      </c>
      <c r="AQ1551" s="76" t="s">
        <v>66</v>
      </c>
      <c r="AR1551" s="2"/>
      <c r="AS1551" s="3"/>
      <c r="AT1551" s="3"/>
      <c r="AU1551" s="3"/>
      <c r="AV1551" s="3"/>
    </row>
    <row r="1552" spans="1:48" ht="41.45" customHeight="1" x14ac:dyDescent="0.25">
      <c r="A1552" s="62" t="s">
        <v>1306</v>
      </c>
      <c r="C1552" s="63"/>
      <c r="D1552" s="63"/>
      <c r="E1552" s="64"/>
      <c r="F1552" s="66"/>
      <c r="G1552" s="100" t="s">
        <v>13553</v>
      </c>
      <c r="H1552" s="63"/>
      <c r="I1552" s="67"/>
      <c r="J1552" s="68"/>
      <c r="K1552" s="68"/>
      <c r="L1552" s="67" t="s">
        <v>17715</v>
      </c>
      <c r="M1552" s="71"/>
      <c r="N1552" s="72">
        <v>7891.26318359375</v>
      </c>
      <c r="O1552" s="72">
        <v>6215.62451171875</v>
      </c>
      <c r="P1552" s="73"/>
      <c r="Q1552" s="74"/>
      <c r="R1552" s="74"/>
      <c r="S1552" s="84"/>
      <c r="T1552" s="84"/>
      <c r="U1552" s="84"/>
      <c r="V1552" s="84"/>
      <c r="W1552" s="50"/>
      <c r="X1552" s="50"/>
      <c r="Y1552" s="50"/>
      <c r="Z1552" s="50"/>
      <c r="AA1552" s="49"/>
      <c r="AB1552" s="69">
        <v>1552</v>
      </c>
      <c r="AC155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52" s="70"/>
      <c r="AE1552" s="76">
        <v>783</v>
      </c>
      <c r="AF1552" s="76">
        <v>898</v>
      </c>
      <c r="AG1552" s="76">
        <v>117099</v>
      </c>
      <c r="AH1552" s="76">
        <v>69735</v>
      </c>
      <c r="AI1552" s="76"/>
      <c r="AJ1552" s="76" t="s">
        <v>9868</v>
      </c>
      <c r="AK1552" s="76" t="s">
        <v>11078</v>
      </c>
      <c r="AL1552" s="76"/>
      <c r="AM1552" s="76"/>
      <c r="AN1552" s="78">
        <v>40048.701898148145</v>
      </c>
      <c r="AO1552" s="76" t="s">
        <v>14075</v>
      </c>
      <c r="AP1552" s="82" t="s">
        <v>15625</v>
      </c>
      <c r="AQ1552" s="76" t="s">
        <v>66</v>
      </c>
      <c r="AR1552" s="2"/>
      <c r="AS1552" s="3"/>
      <c r="AT1552" s="3"/>
      <c r="AU1552" s="3"/>
      <c r="AV1552" s="3"/>
    </row>
    <row r="1553" spans="1:48" ht="41.45" customHeight="1" x14ac:dyDescent="0.25">
      <c r="A1553" s="62" t="s">
        <v>1307</v>
      </c>
      <c r="C1553" s="63"/>
      <c r="D1553" s="63"/>
      <c r="E1553" s="64"/>
      <c r="F1553" s="66"/>
      <c r="G1553" s="100" t="s">
        <v>13554</v>
      </c>
      <c r="H1553" s="63"/>
      <c r="I1553" s="67"/>
      <c r="J1553" s="68"/>
      <c r="K1553" s="68"/>
      <c r="L1553" s="67" t="s">
        <v>17716</v>
      </c>
      <c r="M1553" s="71"/>
      <c r="N1553" s="72">
        <v>2838.969482421875</v>
      </c>
      <c r="O1553" s="72">
        <v>4893.74951171875</v>
      </c>
      <c r="P1553" s="73"/>
      <c r="Q1553" s="74"/>
      <c r="R1553" s="74"/>
      <c r="S1553" s="84"/>
      <c r="T1553" s="84"/>
      <c r="U1553" s="84"/>
      <c r="V1553" s="84"/>
      <c r="W1553" s="50"/>
      <c r="X1553" s="50"/>
      <c r="Y1553" s="50"/>
      <c r="Z1553" s="50"/>
      <c r="AA1553" s="49"/>
      <c r="AB1553" s="69">
        <v>1553</v>
      </c>
      <c r="AC155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53" s="70"/>
      <c r="AE1553" s="76">
        <v>167</v>
      </c>
      <c r="AF1553" s="76">
        <v>214</v>
      </c>
      <c r="AG1553" s="76">
        <v>3657</v>
      </c>
      <c r="AH1553" s="76">
        <v>2641</v>
      </c>
      <c r="AI1553" s="76"/>
      <c r="AJ1553" s="76"/>
      <c r="AK1553" s="76"/>
      <c r="AL1553" s="76"/>
      <c r="AM1553" s="76"/>
      <c r="AN1553" s="78">
        <v>41956.818009259259</v>
      </c>
      <c r="AO1553" s="76" t="s">
        <v>14075</v>
      </c>
      <c r="AP1553" s="82" t="s">
        <v>15626</v>
      </c>
      <c r="AQ1553" s="76" t="s">
        <v>66</v>
      </c>
      <c r="AR1553" s="2"/>
      <c r="AS1553" s="3"/>
      <c r="AT1553" s="3"/>
      <c r="AU1553" s="3"/>
      <c r="AV1553" s="3"/>
    </row>
    <row r="1554" spans="1:48" ht="41.45" customHeight="1" x14ac:dyDescent="0.25">
      <c r="A1554" s="62" t="s">
        <v>1308</v>
      </c>
      <c r="C1554" s="63"/>
      <c r="D1554" s="63"/>
      <c r="E1554" s="64"/>
      <c r="F1554" s="66"/>
      <c r="G1554" s="100" t="s">
        <v>12040</v>
      </c>
      <c r="H1554" s="63"/>
      <c r="I1554" s="67"/>
      <c r="J1554" s="68"/>
      <c r="K1554" s="68"/>
      <c r="L1554" s="67" t="s">
        <v>17717</v>
      </c>
      <c r="M1554" s="71"/>
      <c r="N1554" s="72">
        <v>2132.136962890625</v>
      </c>
      <c r="O1554" s="72">
        <v>9304.49609375</v>
      </c>
      <c r="P1554" s="73"/>
      <c r="Q1554" s="74"/>
      <c r="R1554" s="74"/>
      <c r="S1554" s="84"/>
      <c r="T1554" s="84"/>
      <c r="U1554" s="84"/>
      <c r="V1554" s="84"/>
      <c r="W1554" s="50"/>
      <c r="X1554" s="50"/>
      <c r="Y1554" s="50"/>
      <c r="Z1554" s="50"/>
      <c r="AA1554" s="49"/>
      <c r="AB1554" s="69">
        <v>1554</v>
      </c>
      <c r="AC155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54" s="70"/>
      <c r="AE1554" s="76">
        <v>269</v>
      </c>
      <c r="AF1554" s="76">
        <v>62</v>
      </c>
      <c r="AG1554" s="76">
        <v>4030</v>
      </c>
      <c r="AH1554" s="76">
        <v>9272</v>
      </c>
      <c r="AI1554" s="76"/>
      <c r="AJ1554" s="76"/>
      <c r="AK1554" s="76"/>
      <c r="AL1554" s="76"/>
      <c r="AM1554" s="76"/>
      <c r="AN1554" s="78">
        <v>43564.401504629626</v>
      </c>
      <c r="AO1554" s="76" t="s">
        <v>14075</v>
      </c>
      <c r="AP1554" s="82" t="s">
        <v>15627</v>
      </c>
      <c r="AQ1554" s="76" t="s">
        <v>66</v>
      </c>
      <c r="AR1554" s="2"/>
      <c r="AS1554" s="3"/>
      <c r="AT1554" s="3"/>
      <c r="AU1554" s="3"/>
      <c r="AV1554" s="3"/>
    </row>
    <row r="1555" spans="1:48" ht="41.45" customHeight="1" x14ac:dyDescent="0.25">
      <c r="A1555" s="62" t="s">
        <v>1309</v>
      </c>
      <c r="C1555" s="63"/>
      <c r="D1555" s="63"/>
      <c r="E1555" s="64"/>
      <c r="F1555" s="66"/>
      <c r="G1555" s="100" t="s">
        <v>13555</v>
      </c>
      <c r="H1555" s="63"/>
      <c r="I1555" s="67"/>
      <c r="J1555" s="68"/>
      <c r="K1555" s="68"/>
      <c r="L1555" s="67" t="s">
        <v>17718</v>
      </c>
      <c r="M1555" s="71"/>
      <c r="N1555" s="72">
        <v>8654.578125</v>
      </c>
      <c r="O1555" s="72">
        <v>3389.145263671875</v>
      </c>
      <c r="P1555" s="73"/>
      <c r="Q1555" s="74"/>
      <c r="R1555" s="74"/>
      <c r="S1555" s="84"/>
      <c r="T1555" s="84"/>
      <c r="U1555" s="84"/>
      <c r="V1555" s="84"/>
      <c r="W1555" s="50"/>
      <c r="X1555" s="50"/>
      <c r="Y1555" s="50"/>
      <c r="Z1555" s="50"/>
      <c r="AA1555" s="49"/>
      <c r="AB1555" s="69">
        <v>1555</v>
      </c>
      <c r="AC155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55" s="70"/>
      <c r="AE1555" s="76">
        <v>297</v>
      </c>
      <c r="AF1555" s="76">
        <v>284</v>
      </c>
      <c r="AG1555" s="76">
        <v>1348</v>
      </c>
      <c r="AH1555" s="76">
        <v>1331</v>
      </c>
      <c r="AI1555" s="76"/>
      <c r="AJ1555" s="76" t="s">
        <v>9869</v>
      </c>
      <c r="AK1555" s="76" t="s">
        <v>11079</v>
      </c>
      <c r="AL1555" s="82" t="s">
        <v>11823</v>
      </c>
      <c r="AM1555" s="76"/>
      <c r="AN1555" s="78">
        <v>44096.047164351854</v>
      </c>
      <c r="AO1555" s="76" t="s">
        <v>14075</v>
      </c>
      <c r="AP1555" s="82" t="s">
        <v>15628</v>
      </c>
      <c r="AQ1555" s="76" t="s">
        <v>66</v>
      </c>
      <c r="AR1555" s="2"/>
      <c r="AS1555" s="3"/>
      <c r="AT1555" s="3"/>
      <c r="AU1555" s="3"/>
      <c r="AV1555" s="3"/>
    </row>
    <row r="1556" spans="1:48" ht="41.45" customHeight="1" x14ac:dyDescent="0.25">
      <c r="A1556" s="62" t="s">
        <v>1310</v>
      </c>
      <c r="C1556" s="63"/>
      <c r="D1556" s="63"/>
      <c r="E1556" s="64"/>
      <c r="F1556" s="66"/>
      <c r="G1556" s="100" t="s">
        <v>13556</v>
      </c>
      <c r="H1556" s="63"/>
      <c r="I1556" s="67"/>
      <c r="J1556" s="68"/>
      <c r="K1556" s="68"/>
      <c r="L1556" s="67" t="s">
        <v>17719</v>
      </c>
      <c r="M1556" s="71"/>
      <c r="N1556" s="72">
        <v>9241.3251953125</v>
      </c>
      <c r="O1556" s="72">
        <v>3484.2041015625</v>
      </c>
      <c r="P1556" s="73"/>
      <c r="Q1556" s="74"/>
      <c r="R1556" s="74"/>
      <c r="S1556" s="84"/>
      <c r="T1556" s="84"/>
      <c r="U1556" s="84"/>
      <c r="V1556" s="84"/>
      <c r="W1556" s="50"/>
      <c r="X1556" s="50"/>
      <c r="Y1556" s="50"/>
      <c r="Z1556" s="50"/>
      <c r="AA1556" s="49"/>
      <c r="AB1556" s="69">
        <v>1556</v>
      </c>
      <c r="AC155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56" s="70"/>
      <c r="AE1556" s="76">
        <v>641</v>
      </c>
      <c r="AF1556" s="76">
        <v>844</v>
      </c>
      <c r="AG1556" s="76">
        <v>66310</v>
      </c>
      <c r="AH1556" s="76">
        <v>1098</v>
      </c>
      <c r="AI1556" s="76"/>
      <c r="AJ1556" s="76" t="s">
        <v>9870</v>
      </c>
      <c r="AK1556" s="76"/>
      <c r="AL1556" s="82" t="s">
        <v>11824</v>
      </c>
      <c r="AM1556" s="76"/>
      <c r="AN1556" s="78">
        <v>41484.816319444442</v>
      </c>
      <c r="AO1556" s="76" t="s">
        <v>14075</v>
      </c>
      <c r="AP1556" s="82" t="s">
        <v>15629</v>
      </c>
      <c r="AQ1556" s="76" t="s">
        <v>66</v>
      </c>
      <c r="AR1556" s="2"/>
      <c r="AS1556" s="3"/>
      <c r="AT1556" s="3"/>
      <c r="AU1556" s="3"/>
      <c r="AV1556" s="3"/>
    </row>
    <row r="1557" spans="1:48" ht="41.45" customHeight="1" x14ac:dyDescent="0.25">
      <c r="A1557" s="62" t="s">
        <v>1311</v>
      </c>
      <c r="C1557" s="63"/>
      <c r="D1557" s="63"/>
      <c r="E1557" s="64"/>
      <c r="F1557" s="66"/>
      <c r="G1557" s="100" t="s">
        <v>13557</v>
      </c>
      <c r="H1557" s="63"/>
      <c r="I1557" s="67"/>
      <c r="J1557" s="68"/>
      <c r="K1557" s="68"/>
      <c r="L1557" s="67" t="s">
        <v>17720</v>
      </c>
      <c r="M1557" s="71"/>
      <c r="N1557" s="72">
        <v>3525.037109375</v>
      </c>
      <c r="O1557" s="72">
        <v>1648.6607666015625</v>
      </c>
      <c r="P1557" s="73"/>
      <c r="Q1557" s="74"/>
      <c r="R1557" s="74"/>
      <c r="S1557" s="84"/>
      <c r="T1557" s="84"/>
      <c r="U1557" s="84"/>
      <c r="V1557" s="84"/>
      <c r="W1557" s="50"/>
      <c r="X1557" s="50"/>
      <c r="Y1557" s="50"/>
      <c r="Z1557" s="50"/>
      <c r="AA1557" s="49"/>
      <c r="AB1557" s="69">
        <v>1557</v>
      </c>
      <c r="AC155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57" s="70"/>
      <c r="AE1557" s="76">
        <v>3203</v>
      </c>
      <c r="AF1557" s="76">
        <v>2714</v>
      </c>
      <c r="AG1557" s="76">
        <v>7101</v>
      </c>
      <c r="AH1557" s="76">
        <v>48307</v>
      </c>
      <c r="AI1557" s="76"/>
      <c r="AJ1557" s="76" t="s">
        <v>9871</v>
      </c>
      <c r="AK1557" s="76" t="s">
        <v>11080</v>
      </c>
      <c r="AL1557" s="82" t="s">
        <v>11825</v>
      </c>
      <c r="AM1557" s="76"/>
      <c r="AN1557" s="78">
        <v>40087.255104166667</v>
      </c>
      <c r="AO1557" s="76" t="s">
        <v>14075</v>
      </c>
      <c r="AP1557" s="82" t="s">
        <v>15630</v>
      </c>
      <c r="AQ1557" s="76" t="s">
        <v>66</v>
      </c>
      <c r="AR1557" s="2"/>
      <c r="AS1557" s="3"/>
      <c r="AT1557" s="3"/>
      <c r="AU1557" s="3"/>
      <c r="AV1557" s="3"/>
    </row>
    <row r="1558" spans="1:48" ht="41.45" customHeight="1" x14ac:dyDescent="0.25">
      <c r="A1558" s="62" t="s">
        <v>1312</v>
      </c>
      <c r="C1558" s="63"/>
      <c r="D1558" s="63"/>
      <c r="E1558" s="64"/>
      <c r="F1558" s="66"/>
      <c r="G1558" s="100" t="s">
        <v>13558</v>
      </c>
      <c r="H1558" s="63"/>
      <c r="I1558" s="67"/>
      <c r="J1558" s="68"/>
      <c r="K1558" s="68"/>
      <c r="L1558" s="67" t="s">
        <v>17721</v>
      </c>
      <c r="M1558" s="71"/>
      <c r="N1558" s="72">
        <v>8082.7109375</v>
      </c>
      <c r="O1558" s="72">
        <v>7930.3857421875</v>
      </c>
      <c r="P1558" s="73"/>
      <c r="Q1558" s="74"/>
      <c r="R1558" s="74"/>
      <c r="S1558" s="84"/>
      <c r="T1558" s="84"/>
      <c r="U1558" s="84"/>
      <c r="V1558" s="84"/>
      <c r="W1558" s="50"/>
      <c r="X1558" s="50"/>
      <c r="Y1558" s="50"/>
      <c r="Z1558" s="50"/>
      <c r="AA1558" s="49"/>
      <c r="AB1558" s="69">
        <v>1558</v>
      </c>
      <c r="AC155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58" s="70"/>
      <c r="AE1558" s="76">
        <v>514</v>
      </c>
      <c r="AF1558" s="76">
        <v>320</v>
      </c>
      <c r="AG1558" s="76">
        <v>39791</v>
      </c>
      <c r="AH1558" s="76">
        <v>16181</v>
      </c>
      <c r="AI1558" s="76"/>
      <c r="AJ1558" s="76" t="s">
        <v>9872</v>
      </c>
      <c r="AK1558" s="76"/>
      <c r="AL1558" s="76"/>
      <c r="AM1558" s="76"/>
      <c r="AN1558" s="78">
        <v>41310.788090277776</v>
      </c>
      <c r="AO1558" s="76" t="s">
        <v>14075</v>
      </c>
      <c r="AP1558" s="82" t="s">
        <v>15631</v>
      </c>
      <c r="AQ1558" s="76" t="s">
        <v>66</v>
      </c>
      <c r="AR1558" s="2"/>
      <c r="AS1558" s="3"/>
      <c r="AT1558" s="3"/>
      <c r="AU1558" s="3"/>
      <c r="AV1558" s="3"/>
    </row>
    <row r="1559" spans="1:48" ht="41.45" customHeight="1" x14ac:dyDescent="0.25">
      <c r="A1559" s="62" t="s">
        <v>1313</v>
      </c>
      <c r="C1559" s="63"/>
      <c r="D1559" s="63"/>
      <c r="E1559" s="64"/>
      <c r="F1559" s="66"/>
      <c r="G1559" s="100" t="s">
        <v>13559</v>
      </c>
      <c r="H1559" s="63"/>
      <c r="I1559" s="67"/>
      <c r="J1559" s="68"/>
      <c r="K1559" s="68"/>
      <c r="L1559" s="67" t="s">
        <v>17722</v>
      </c>
      <c r="M1559" s="71"/>
      <c r="N1559" s="72">
        <v>7376.4560546875</v>
      </c>
      <c r="O1559" s="72">
        <v>7892.9892578125</v>
      </c>
      <c r="P1559" s="73"/>
      <c r="Q1559" s="74"/>
      <c r="R1559" s="74"/>
      <c r="S1559" s="84"/>
      <c r="T1559" s="84"/>
      <c r="U1559" s="84"/>
      <c r="V1559" s="84"/>
      <c r="W1559" s="50"/>
      <c r="X1559" s="50"/>
      <c r="Y1559" s="50"/>
      <c r="Z1559" s="50"/>
      <c r="AA1559" s="49"/>
      <c r="AB1559" s="69">
        <v>1559</v>
      </c>
      <c r="AC155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59" s="70"/>
      <c r="AE1559" s="76">
        <v>565</v>
      </c>
      <c r="AF1559" s="76">
        <v>1183</v>
      </c>
      <c r="AG1559" s="76">
        <v>56988</v>
      </c>
      <c r="AH1559" s="76">
        <v>111227</v>
      </c>
      <c r="AI1559" s="76"/>
      <c r="AJ1559" s="76" t="s">
        <v>9873</v>
      </c>
      <c r="AK1559" s="76" t="s">
        <v>11081</v>
      </c>
      <c r="AL1559" s="76"/>
      <c r="AM1559" s="76"/>
      <c r="AN1559" s="78">
        <v>41053.834328703706</v>
      </c>
      <c r="AO1559" s="76" t="s">
        <v>14075</v>
      </c>
      <c r="AP1559" s="82" t="s">
        <v>15632</v>
      </c>
      <c r="AQ1559" s="76" t="s">
        <v>66</v>
      </c>
      <c r="AR1559" s="2"/>
      <c r="AS1559" s="3"/>
      <c r="AT1559" s="3"/>
      <c r="AU1559" s="3"/>
      <c r="AV1559" s="3"/>
    </row>
    <row r="1560" spans="1:48" ht="41.45" customHeight="1" x14ac:dyDescent="0.25">
      <c r="A1560" s="62" t="s">
        <v>1314</v>
      </c>
      <c r="C1560" s="63"/>
      <c r="D1560" s="63"/>
      <c r="E1560" s="64"/>
      <c r="F1560" s="66"/>
      <c r="G1560" s="100" t="s">
        <v>13560</v>
      </c>
      <c r="H1560" s="63"/>
      <c r="I1560" s="67"/>
      <c r="J1560" s="68"/>
      <c r="K1560" s="68"/>
      <c r="L1560" s="67" t="s">
        <v>17723</v>
      </c>
      <c r="M1560" s="71"/>
      <c r="N1560" s="72">
        <v>3408.450927734375</v>
      </c>
      <c r="O1560" s="72">
        <v>9034.640625</v>
      </c>
      <c r="P1560" s="73"/>
      <c r="Q1560" s="74"/>
      <c r="R1560" s="74"/>
      <c r="S1560" s="84"/>
      <c r="T1560" s="84"/>
      <c r="U1560" s="84"/>
      <c r="V1560" s="84"/>
      <c r="W1560" s="50"/>
      <c r="X1560" s="50"/>
      <c r="Y1560" s="50"/>
      <c r="Z1560" s="50"/>
      <c r="AA1560" s="49"/>
      <c r="AB1560" s="69">
        <v>1560</v>
      </c>
      <c r="AC156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60" s="70"/>
      <c r="AE1560" s="76">
        <v>752</v>
      </c>
      <c r="AF1560" s="76">
        <v>764</v>
      </c>
      <c r="AG1560" s="76">
        <v>4663</v>
      </c>
      <c r="AH1560" s="76">
        <v>11039</v>
      </c>
      <c r="AI1560" s="76"/>
      <c r="AJ1560" s="76"/>
      <c r="AK1560" s="76" t="s">
        <v>11082</v>
      </c>
      <c r="AL1560" s="76"/>
      <c r="AM1560" s="76"/>
      <c r="AN1560" s="78">
        <v>44269.082291666666</v>
      </c>
      <c r="AO1560" s="76" t="s">
        <v>14075</v>
      </c>
      <c r="AP1560" s="82" t="s">
        <v>15633</v>
      </c>
      <c r="AQ1560" s="76" t="s">
        <v>66</v>
      </c>
      <c r="AR1560" s="2"/>
      <c r="AS1560" s="3"/>
      <c r="AT1560" s="3"/>
      <c r="AU1560" s="3"/>
      <c r="AV1560" s="3"/>
    </row>
    <row r="1561" spans="1:48" ht="41.45" customHeight="1" x14ac:dyDescent="0.25">
      <c r="A1561" s="62" t="s">
        <v>1315</v>
      </c>
      <c r="C1561" s="63"/>
      <c r="D1561" s="63"/>
      <c r="E1561" s="64"/>
      <c r="F1561" s="66"/>
      <c r="G1561" s="100" t="s">
        <v>13561</v>
      </c>
      <c r="H1561" s="63"/>
      <c r="I1561" s="67"/>
      <c r="J1561" s="68"/>
      <c r="K1561" s="68"/>
      <c r="L1561" s="67" t="s">
        <v>17724</v>
      </c>
      <c r="M1561" s="71"/>
      <c r="N1561" s="72">
        <v>5885.26953125</v>
      </c>
      <c r="O1561" s="72">
        <v>1194.7760009765625</v>
      </c>
      <c r="P1561" s="73"/>
      <c r="Q1561" s="74"/>
      <c r="R1561" s="74"/>
      <c r="S1561" s="84"/>
      <c r="T1561" s="84"/>
      <c r="U1561" s="84"/>
      <c r="V1561" s="84"/>
      <c r="W1561" s="50"/>
      <c r="X1561" s="50"/>
      <c r="Y1561" s="50"/>
      <c r="Z1561" s="50"/>
      <c r="AA1561" s="49"/>
      <c r="AB1561" s="69">
        <v>1561</v>
      </c>
      <c r="AC156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61" s="70"/>
      <c r="AE1561" s="76">
        <v>1457</v>
      </c>
      <c r="AF1561" s="76">
        <v>247</v>
      </c>
      <c r="AG1561" s="76">
        <v>17384</v>
      </c>
      <c r="AH1561" s="76">
        <v>30841</v>
      </c>
      <c r="AI1561" s="76"/>
      <c r="AJ1561" s="76" t="s">
        <v>9874</v>
      </c>
      <c r="AK1561" s="76" t="s">
        <v>11083</v>
      </c>
      <c r="AL1561" s="76"/>
      <c r="AM1561" s="76"/>
      <c r="AN1561" s="78">
        <v>41672.347407407404</v>
      </c>
      <c r="AO1561" s="76" t="s">
        <v>14075</v>
      </c>
      <c r="AP1561" s="82" t="s">
        <v>15634</v>
      </c>
      <c r="AQ1561" s="76" t="s">
        <v>66</v>
      </c>
      <c r="AR1561" s="2"/>
      <c r="AS1561" s="3"/>
      <c r="AT1561" s="3"/>
      <c r="AU1561" s="3"/>
      <c r="AV1561" s="3"/>
    </row>
    <row r="1562" spans="1:48" ht="41.45" customHeight="1" x14ac:dyDescent="0.25">
      <c r="A1562" s="62" t="s">
        <v>2073</v>
      </c>
      <c r="C1562" s="63"/>
      <c r="D1562" s="63"/>
      <c r="E1562" s="64"/>
      <c r="F1562" s="66"/>
      <c r="G1562" s="100" t="s">
        <v>13562</v>
      </c>
      <c r="H1562" s="63"/>
      <c r="I1562" s="67"/>
      <c r="J1562" s="68"/>
      <c r="K1562" s="68"/>
      <c r="L1562" s="67" t="s">
        <v>17725</v>
      </c>
      <c r="M1562" s="71"/>
      <c r="N1562" s="72">
        <v>2808.985595703125</v>
      </c>
      <c r="O1562" s="72">
        <v>645.8477783203125</v>
      </c>
      <c r="P1562" s="73"/>
      <c r="Q1562" s="74"/>
      <c r="R1562" s="74"/>
      <c r="S1562" s="84"/>
      <c r="T1562" s="84"/>
      <c r="U1562" s="84"/>
      <c r="V1562" s="84"/>
      <c r="W1562" s="50"/>
      <c r="X1562" s="50"/>
      <c r="Y1562" s="50"/>
      <c r="Z1562" s="50"/>
      <c r="AA1562" s="49"/>
      <c r="AB1562" s="69">
        <v>1562</v>
      </c>
      <c r="AC156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62" s="70"/>
      <c r="AE1562" s="76">
        <v>4671</v>
      </c>
      <c r="AF1562" s="76">
        <v>47219</v>
      </c>
      <c r="AG1562" s="76">
        <v>33908</v>
      </c>
      <c r="AH1562" s="76">
        <v>24321</v>
      </c>
      <c r="AI1562" s="76"/>
      <c r="AJ1562" s="76" t="s">
        <v>9875</v>
      </c>
      <c r="AK1562" s="76" t="s">
        <v>10399</v>
      </c>
      <c r="AL1562" s="82" t="s">
        <v>11826</v>
      </c>
      <c r="AM1562" s="76"/>
      <c r="AN1562" s="78">
        <v>40216.005335648151</v>
      </c>
      <c r="AO1562" s="76" t="s">
        <v>14075</v>
      </c>
      <c r="AP1562" s="82" t="s">
        <v>15635</v>
      </c>
      <c r="AQ1562" s="76" t="s">
        <v>65</v>
      </c>
      <c r="AR1562" s="2"/>
      <c r="AS1562" s="3"/>
      <c r="AT1562" s="3"/>
      <c r="AU1562" s="3"/>
      <c r="AV1562" s="3"/>
    </row>
    <row r="1563" spans="1:48" ht="41.45" customHeight="1" x14ac:dyDescent="0.25">
      <c r="A1563" s="62" t="s">
        <v>1316</v>
      </c>
      <c r="C1563" s="63"/>
      <c r="D1563" s="63"/>
      <c r="E1563" s="64"/>
      <c r="F1563" s="66"/>
      <c r="G1563" s="100" t="s">
        <v>13563</v>
      </c>
      <c r="H1563" s="63"/>
      <c r="I1563" s="67"/>
      <c r="J1563" s="68"/>
      <c r="K1563" s="68"/>
      <c r="L1563" s="67" t="s">
        <v>17726</v>
      </c>
      <c r="M1563" s="71"/>
      <c r="N1563" s="72">
        <v>3114.7177734375</v>
      </c>
      <c r="O1563" s="72">
        <v>8521.404296875</v>
      </c>
      <c r="P1563" s="73"/>
      <c r="Q1563" s="74"/>
      <c r="R1563" s="74"/>
      <c r="S1563" s="84"/>
      <c r="T1563" s="84"/>
      <c r="U1563" s="84"/>
      <c r="V1563" s="84"/>
      <c r="W1563" s="50"/>
      <c r="X1563" s="50"/>
      <c r="Y1563" s="50"/>
      <c r="Z1563" s="50"/>
      <c r="AA1563" s="49"/>
      <c r="AB1563" s="69">
        <v>1563</v>
      </c>
      <c r="AC156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63" s="70"/>
      <c r="AE1563" s="76">
        <v>48</v>
      </c>
      <c r="AF1563" s="76">
        <v>54</v>
      </c>
      <c r="AG1563" s="76">
        <v>4311</v>
      </c>
      <c r="AH1563" s="76">
        <v>280</v>
      </c>
      <c r="AI1563" s="76"/>
      <c r="AJ1563" s="76" t="s">
        <v>9876</v>
      </c>
      <c r="AK1563" s="76"/>
      <c r="AL1563" s="76"/>
      <c r="AM1563" s="76"/>
      <c r="AN1563" s="78">
        <v>42615.141932870371</v>
      </c>
      <c r="AO1563" s="76" t="s">
        <v>14075</v>
      </c>
      <c r="AP1563" s="82" t="s">
        <v>15636</v>
      </c>
      <c r="AQ1563" s="76" t="s">
        <v>66</v>
      </c>
      <c r="AR1563" s="2"/>
      <c r="AS1563" s="3"/>
      <c r="AT1563" s="3"/>
      <c r="AU1563" s="3"/>
      <c r="AV1563" s="3"/>
    </row>
    <row r="1564" spans="1:48" ht="41.45" customHeight="1" x14ac:dyDescent="0.25">
      <c r="A1564" s="62" t="s">
        <v>2074</v>
      </c>
      <c r="C1564" s="63"/>
      <c r="D1564" s="63"/>
      <c r="E1564" s="64"/>
      <c r="F1564" s="66"/>
      <c r="G1564" s="100" t="s">
        <v>13564</v>
      </c>
      <c r="H1564" s="63"/>
      <c r="I1564" s="67"/>
      <c r="J1564" s="68"/>
      <c r="K1564" s="68"/>
      <c r="L1564" s="67" t="s">
        <v>17727</v>
      </c>
      <c r="M1564" s="71"/>
      <c r="N1564" s="72">
        <v>6170.189453125</v>
      </c>
      <c r="O1564" s="72">
        <v>9232.10546875</v>
      </c>
      <c r="P1564" s="73"/>
      <c r="Q1564" s="74"/>
      <c r="R1564" s="74"/>
      <c r="S1564" s="84"/>
      <c r="T1564" s="84"/>
      <c r="U1564" s="84"/>
      <c r="V1564" s="84"/>
      <c r="W1564" s="50"/>
      <c r="X1564" s="50"/>
      <c r="Y1564" s="50"/>
      <c r="Z1564" s="50"/>
      <c r="AA1564" s="49"/>
      <c r="AB1564" s="69">
        <v>1564</v>
      </c>
      <c r="AC156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64" s="70"/>
      <c r="AE1564" s="76">
        <v>50</v>
      </c>
      <c r="AF1564" s="76">
        <v>4043</v>
      </c>
      <c r="AG1564" s="76">
        <v>4633</v>
      </c>
      <c r="AH1564" s="76">
        <v>133</v>
      </c>
      <c r="AI1564" s="76"/>
      <c r="AJ1564" s="76" t="s">
        <v>9877</v>
      </c>
      <c r="AK1564" s="76" t="s">
        <v>10572</v>
      </c>
      <c r="AL1564" s="82" t="s">
        <v>11827</v>
      </c>
      <c r="AM1564" s="76"/>
      <c r="AN1564" s="78">
        <v>39988.214224537034</v>
      </c>
      <c r="AO1564" s="76" t="s">
        <v>14075</v>
      </c>
      <c r="AP1564" s="82" t="s">
        <v>15637</v>
      </c>
      <c r="AQ1564" s="76" t="s">
        <v>65</v>
      </c>
      <c r="AR1564" s="2"/>
      <c r="AS1564" s="3"/>
      <c r="AT1564" s="3"/>
      <c r="AU1564" s="3"/>
      <c r="AV1564" s="3"/>
    </row>
    <row r="1565" spans="1:48" ht="41.45" customHeight="1" x14ac:dyDescent="0.25">
      <c r="A1565" s="62" t="s">
        <v>1318</v>
      </c>
      <c r="C1565" s="63"/>
      <c r="D1565" s="63"/>
      <c r="E1565" s="64"/>
      <c r="F1565" s="66"/>
      <c r="G1565" s="100" t="s">
        <v>13565</v>
      </c>
      <c r="H1565" s="63"/>
      <c r="I1565" s="67"/>
      <c r="J1565" s="68"/>
      <c r="K1565" s="68"/>
      <c r="L1565" s="67" t="s">
        <v>17728</v>
      </c>
      <c r="M1565" s="71"/>
      <c r="N1565" s="72">
        <v>7747.13037109375</v>
      </c>
      <c r="O1565" s="72">
        <v>8878.4580078125</v>
      </c>
      <c r="P1565" s="73"/>
      <c r="Q1565" s="74"/>
      <c r="R1565" s="74"/>
      <c r="S1565" s="84"/>
      <c r="T1565" s="84"/>
      <c r="U1565" s="84"/>
      <c r="V1565" s="84"/>
      <c r="W1565" s="50"/>
      <c r="X1565" s="50"/>
      <c r="Y1565" s="50"/>
      <c r="Z1565" s="50"/>
      <c r="AA1565" s="49"/>
      <c r="AB1565" s="69">
        <v>1565</v>
      </c>
      <c r="AC156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65" s="70"/>
      <c r="AE1565" s="76">
        <v>8047</v>
      </c>
      <c r="AF1565" s="76">
        <v>7839</v>
      </c>
      <c r="AG1565" s="76">
        <v>183193</v>
      </c>
      <c r="AH1565" s="76">
        <v>62</v>
      </c>
      <c r="AI1565" s="76"/>
      <c r="AJ1565" s="76" t="s">
        <v>9878</v>
      </c>
      <c r="AK1565" s="76"/>
      <c r="AL1565" s="76"/>
      <c r="AM1565" s="76"/>
      <c r="AN1565" s="78">
        <v>41476.890567129631</v>
      </c>
      <c r="AO1565" s="76" t="s">
        <v>14075</v>
      </c>
      <c r="AP1565" s="82" t="s">
        <v>15638</v>
      </c>
      <c r="AQ1565" s="76" t="s">
        <v>66</v>
      </c>
      <c r="AR1565" s="2"/>
      <c r="AS1565" s="3"/>
      <c r="AT1565" s="3"/>
      <c r="AU1565" s="3"/>
      <c r="AV1565" s="3"/>
    </row>
    <row r="1566" spans="1:48" ht="41.45" customHeight="1" x14ac:dyDescent="0.25">
      <c r="A1566" s="62" t="s">
        <v>1319</v>
      </c>
      <c r="C1566" s="63"/>
      <c r="D1566" s="63"/>
      <c r="E1566" s="64"/>
      <c r="F1566" s="66"/>
      <c r="G1566" s="100" t="s">
        <v>13566</v>
      </c>
      <c r="H1566" s="63"/>
      <c r="I1566" s="67"/>
      <c r="J1566" s="68"/>
      <c r="K1566" s="68"/>
      <c r="L1566" s="67" t="s">
        <v>17729</v>
      </c>
      <c r="M1566" s="71"/>
      <c r="N1566" s="72">
        <v>8400.4619140625</v>
      </c>
      <c r="O1566" s="72">
        <v>2832.861572265625</v>
      </c>
      <c r="P1566" s="73"/>
      <c r="Q1566" s="74"/>
      <c r="R1566" s="74"/>
      <c r="S1566" s="84"/>
      <c r="T1566" s="84"/>
      <c r="U1566" s="84"/>
      <c r="V1566" s="84"/>
      <c r="W1566" s="50"/>
      <c r="X1566" s="50"/>
      <c r="Y1566" s="50"/>
      <c r="Z1566" s="50"/>
      <c r="AA1566" s="49"/>
      <c r="AB1566" s="69">
        <v>1566</v>
      </c>
      <c r="AC156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66" s="70"/>
      <c r="AE1566" s="76">
        <v>523</v>
      </c>
      <c r="AF1566" s="76">
        <v>384</v>
      </c>
      <c r="AG1566" s="76">
        <v>8519</v>
      </c>
      <c r="AH1566" s="76">
        <v>64657</v>
      </c>
      <c r="AI1566" s="76"/>
      <c r="AJ1566" s="76" t="s">
        <v>9879</v>
      </c>
      <c r="AK1566" s="76" t="s">
        <v>11084</v>
      </c>
      <c r="AL1566" s="76"/>
      <c r="AM1566" s="76"/>
      <c r="AN1566" s="78">
        <v>44262.901944444442</v>
      </c>
      <c r="AO1566" s="76" t="s">
        <v>14075</v>
      </c>
      <c r="AP1566" s="82" t="s">
        <v>15639</v>
      </c>
      <c r="AQ1566" s="76" t="s">
        <v>66</v>
      </c>
      <c r="AR1566" s="2"/>
      <c r="AS1566" s="3"/>
      <c r="AT1566" s="3"/>
      <c r="AU1566" s="3"/>
      <c r="AV1566" s="3"/>
    </row>
    <row r="1567" spans="1:48" ht="41.45" customHeight="1" x14ac:dyDescent="0.25">
      <c r="A1567" s="62" t="s">
        <v>1320</v>
      </c>
      <c r="C1567" s="63"/>
      <c r="D1567" s="63"/>
      <c r="E1567" s="64"/>
      <c r="F1567" s="66"/>
      <c r="G1567" s="100" t="s">
        <v>13567</v>
      </c>
      <c r="H1567" s="63"/>
      <c r="I1567" s="67"/>
      <c r="J1567" s="68"/>
      <c r="K1567" s="68"/>
      <c r="L1567" s="67" t="s">
        <v>17730</v>
      </c>
      <c r="M1567" s="71"/>
      <c r="N1567" s="72">
        <v>2525.564697265625</v>
      </c>
      <c r="O1567" s="72">
        <v>8789.7412109375</v>
      </c>
      <c r="P1567" s="73"/>
      <c r="Q1567" s="74"/>
      <c r="R1567" s="74"/>
      <c r="S1567" s="84"/>
      <c r="T1567" s="84"/>
      <c r="U1567" s="84"/>
      <c r="V1567" s="84"/>
      <c r="W1567" s="50"/>
      <c r="X1567" s="50"/>
      <c r="Y1567" s="50"/>
      <c r="Z1567" s="50"/>
      <c r="AA1567" s="49"/>
      <c r="AB1567" s="69">
        <v>1567</v>
      </c>
      <c r="AC156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67" s="70"/>
      <c r="AE1567" s="76">
        <v>1098</v>
      </c>
      <c r="AF1567" s="76">
        <v>612</v>
      </c>
      <c r="AG1567" s="76">
        <v>87034</v>
      </c>
      <c r="AH1567" s="76">
        <v>114336</v>
      </c>
      <c r="AI1567" s="76"/>
      <c r="AJ1567" s="76" t="s">
        <v>9880</v>
      </c>
      <c r="AK1567" s="76" t="s">
        <v>11085</v>
      </c>
      <c r="AL1567" s="76"/>
      <c r="AM1567" s="76"/>
      <c r="AN1567" s="78">
        <v>40862.732476851852</v>
      </c>
      <c r="AO1567" s="76" t="s">
        <v>14075</v>
      </c>
      <c r="AP1567" s="82" t="s">
        <v>15640</v>
      </c>
      <c r="AQ1567" s="76" t="s">
        <v>66</v>
      </c>
      <c r="AR1567" s="2"/>
      <c r="AS1567" s="3"/>
      <c r="AT1567" s="3"/>
      <c r="AU1567" s="3"/>
      <c r="AV1567" s="3"/>
    </row>
    <row r="1568" spans="1:48" ht="41.45" customHeight="1" x14ac:dyDescent="0.25">
      <c r="A1568" s="62" t="s">
        <v>1321</v>
      </c>
      <c r="C1568" s="63"/>
      <c r="D1568" s="63"/>
      <c r="E1568" s="64"/>
      <c r="F1568" s="66"/>
      <c r="G1568" s="100" t="s">
        <v>13568</v>
      </c>
      <c r="H1568" s="63"/>
      <c r="I1568" s="67"/>
      <c r="J1568" s="68"/>
      <c r="K1568" s="68"/>
      <c r="L1568" s="67" t="s">
        <v>17731</v>
      </c>
      <c r="M1568" s="71"/>
      <c r="N1568" s="72">
        <v>1110.2056884765625</v>
      </c>
      <c r="O1568" s="72">
        <v>8180.6103515625</v>
      </c>
      <c r="P1568" s="73"/>
      <c r="Q1568" s="74"/>
      <c r="R1568" s="74"/>
      <c r="S1568" s="84"/>
      <c r="T1568" s="84"/>
      <c r="U1568" s="84"/>
      <c r="V1568" s="84"/>
      <c r="W1568" s="50"/>
      <c r="X1568" s="50"/>
      <c r="Y1568" s="50"/>
      <c r="Z1568" s="50"/>
      <c r="AA1568" s="49"/>
      <c r="AB1568" s="69">
        <v>1568</v>
      </c>
      <c r="AC156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68" s="70"/>
      <c r="AE1568" s="76">
        <v>236</v>
      </c>
      <c r="AF1568" s="76">
        <v>218</v>
      </c>
      <c r="AG1568" s="76">
        <v>24398</v>
      </c>
      <c r="AH1568" s="76">
        <v>12350</v>
      </c>
      <c r="AI1568" s="76"/>
      <c r="AJ1568" s="76" t="s">
        <v>9881</v>
      </c>
      <c r="AK1568" s="76"/>
      <c r="AL1568" s="76"/>
      <c r="AM1568" s="76"/>
      <c r="AN1568" s="78">
        <v>40241.262812499997</v>
      </c>
      <c r="AO1568" s="76" t="s">
        <v>14075</v>
      </c>
      <c r="AP1568" s="82" t="s">
        <v>15641</v>
      </c>
      <c r="AQ1568" s="76" t="s">
        <v>66</v>
      </c>
      <c r="AR1568" s="2"/>
      <c r="AS1568" s="3"/>
      <c r="AT1568" s="3"/>
      <c r="AU1568" s="3"/>
      <c r="AV1568" s="3"/>
    </row>
    <row r="1569" spans="1:48" ht="41.45" customHeight="1" x14ac:dyDescent="0.25">
      <c r="A1569" s="62" t="s">
        <v>1322</v>
      </c>
      <c r="C1569" s="63"/>
      <c r="D1569" s="63"/>
      <c r="E1569" s="64"/>
      <c r="F1569" s="66"/>
      <c r="G1569" s="100" t="s">
        <v>13569</v>
      </c>
      <c r="H1569" s="63"/>
      <c r="I1569" s="67"/>
      <c r="J1569" s="68"/>
      <c r="K1569" s="68"/>
      <c r="L1569" s="67" t="s">
        <v>17732</v>
      </c>
      <c r="M1569" s="71"/>
      <c r="N1569" s="72">
        <v>4294.61279296875</v>
      </c>
      <c r="O1569" s="72">
        <v>2001.0096435546875</v>
      </c>
      <c r="P1569" s="73"/>
      <c r="Q1569" s="74"/>
      <c r="R1569" s="74"/>
      <c r="S1569" s="84"/>
      <c r="T1569" s="84"/>
      <c r="U1569" s="84"/>
      <c r="V1569" s="84"/>
      <c r="W1569" s="50"/>
      <c r="X1569" s="50"/>
      <c r="Y1569" s="50"/>
      <c r="Z1569" s="50"/>
      <c r="AA1569" s="49"/>
      <c r="AB1569" s="69">
        <v>1569</v>
      </c>
      <c r="AC156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69" s="70"/>
      <c r="AE1569" s="76">
        <v>2191</v>
      </c>
      <c r="AF1569" s="76">
        <v>60</v>
      </c>
      <c r="AG1569" s="76">
        <v>7290</v>
      </c>
      <c r="AH1569" s="76">
        <v>1123</v>
      </c>
      <c r="AI1569" s="76"/>
      <c r="AJ1569" s="76" t="s">
        <v>9882</v>
      </c>
      <c r="AK1569" s="76"/>
      <c r="AL1569" s="76"/>
      <c r="AM1569" s="76"/>
      <c r="AN1569" s="78">
        <v>44370.157199074078</v>
      </c>
      <c r="AO1569" s="76" t="s">
        <v>14075</v>
      </c>
      <c r="AP1569" s="82" t="s">
        <v>15642</v>
      </c>
      <c r="AQ1569" s="76" t="s">
        <v>66</v>
      </c>
      <c r="AR1569" s="2"/>
      <c r="AS1569" s="3"/>
      <c r="AT1569" s="3"/>
      <c r="AU1569" s="3"/>
      <c r="AV1569" s="3"/>
    </row>
    <row r="1570" spans="1:48" ht="41.45" customHeight="1" x14ac:dyDescent="0.25">
      <c r="A1570" s="62" t="s">
        <v>1323</v>
      </c>
      <c r="C1570" s="63"/>
      <c r="D1570" s="63"/>
      <c r="E1570" s="64"/>
      <c r="F1570" s="66"/>
      <c r="G1570" s="100" t="s">
        <v>13570</v>
      </c>
      <c r="H1570" s="63"/>
      <c r="I1570" s="67"/>
      <c r="J1570" s="68"/>
      <c r="K1570" s="68"/>
      <c r="L1570" s="67" t="s">
        <v>17733</v>
      </c>
      <c r="M1570" s="71"/>
      <c r="N1570" s="72">
        <v>7087.34326171875</v>
      </c>
      <c r="O1570" s="72">
        <v>1840.5352783203125</v>
      </c>
      <c r="P1570" s="73"/>
      <c r="Q1570" s="74"/>
      <c r="R1570" s="74"/>
      <c r="S1570" s="84"/>
      <c r="T1570" s="84"/>
      <c r="U1570" s="84"/>
      <c r="V1570" s="84"/>
      <c r="W1570" s="50"/>
      <c r="X1570" s="50"/>
      <c r="Y1570" s="50"/>
      <c r="Z1570" s="50"/>
      <c r="AA1570" s="49"/>
      <c r="AB1570" s="69">
        <v>1570</v>
      </c>
      <c r="AC157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70" s="70"/>
      <c r="AE1570" s="76">
        <v>788</v>
      </c>
      <c r="AF1570" s="76">
        <v>218</v>
      </c>
      <c r="AG1570" s="76">
        <v>8293</v>
      </c>
      <c r="AH1570" s="76">
        <v>21091</v>
      </c>
      <c r="AI1570" s="76"/>
      <c r="AJ1570" s="76"/>
      <c r="AK1570" s="76"/>
      <c r="AL1570" s="76"/>
      <c r="AM1570" s="76"/>
      <c r="AN1570" s="78">
        <v>43651.601064814815</v>
      </c>
      <c r="AO1570" s="76" t="s">
        <v>14075</v>
      </c>
      <c r="AP1570" s="82" t="s">
        <v>15643</v>
      </c>
      <c r="AQ1570" s="76" t="s">
        <v>66</v>
      </c>
      <c r="AR1570" s="2"/>
      <c r="AS1570" s="3"/>
      <c r="AT1570" s="3"/>
      <c r="AU1570" s="3"/>
      <c r="AV1570" s="3"/>
    </row>
    <row r="1571" spans="1:48" ht="41.45" customHeight="1" x14ac:dyDescent="0.25">
      <c r="A1571" s="62" t="s">
        <v>1324</v>
      </c>
      <c r="C1571" s="63"/>
      <c r="D1571" s="63"/>
      <c r="E1571" s="64"/>
      <c r="F1571" s="66"/>
      <c r="G1571" s="100" t="s">
        <v>13571</v>
      </c>
      <c r="H1571" s="63"/>
      <c r="I1571" s="67"/>
      <c r="J1571" s="68"/>
      <c r="K1571" s="68"/>
      <c r="L1571" s="67" t="s">
        <v>17734</v>
      </c>
      <c r="M1571" s="71"/>
      <c r="N1571" s="72">
        <v>5449.5595703125</v>
      </c>
      <c r="O1571" s="72">
        <v>5836.91845703125</v>
      </c>
      <c r="P1571" s="73"/>
      <c r="Q1571" s="74"/>
      <c r="R1571" s="74"/>
      <c r="S1571" s="84"/>
      <c r="T1571" s="84"/>
      <c r="U1571" s="84"/>
      <c r="V1571" s="84"/>
      <c r="W1571" s="50"/>
      <c r="X1571" s="50"/>
      <c r="Y1571" s="50"/>
      <c r="Z1571" s="50"/>
      <c r="AA1571" s="49"/>
      <c r="AB1571" s="69">
        <v>1571</v>
      </c>
      <c r="AC157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71" s="70"/>
      <c r="AE1571" s="76">
        <v>1390</v>
      </c>
      <c r="AF1571" s="76">
        <v>180</v>
      </c>
      <c r="AG1571" s="76">
        <v>61363</v>
      </c>
      <c r="AH1571" s="76">
        <v>47808</v>
      </c>
      <c r="AI1571" s="76"/>
      <c r="AJ1571" s="76" t="s">
        <v>9883</v>
      </c>
      <c r="AK1571" s="76"/>
      <c r="AL1571" s="76"/>
      <c r="AM1571" s="76"/>
      <c r="AN1571" s="78">
        <v>43535.695057870369</v>
      </c>
      <c r="AO1571" s="76" t="s">
        <v>14075</v>
      </c>
      <c r="AP1571" s="82" t="s">
        <v>15644</v>
      </c>
      <c r="AQ1571" s="76" t="s">
        <v>66</v>
      </c>
      <c r="AR1571" s="2"/>
      <c r="AS1571" s="3"/>
      <c r="AT1571" s="3"/>
      <c r="AU1571" s="3"/>
      <c r="AV1571" s="3"/>
    </row>
    <row r="1572" spans="1:48" ht="41.45" customHeight="1" x14ac:dyDescent="0.25">
      <c r="A1572" s="62" t="s">
        <v>1325</v>
      </c>
      <c r="C1572" s="63"/>
      <c r="D1572" s="63"/>
      <c r="E1572" s="64"/>
      <c r="F1572" s="66"/>
      <c r="G1572" s="100" t="s">
        <v>13572</v>
      </c>
      <c r="H1572" s="63"/>
      <c r="I1572" s="67"/>
      <c r="J1572" s="68"/>
      <c r="K1572" s="68"/>
      <c r="L1572" s="67" t="s">
        <v>17735</v>
      </c>
      <c r="M1572" s="71"/>
      <c r="N1572" s="72">
        <v>4225.7353515625</v>
      </c>
      <c r="O1572" s="72">
        <v>3656.295166015625</v>
      </c>
      <c r="P1572" s="73"/>
      <c r="Q1572" s="74"/>
      <c r="R1572" s="74"/>
      <c r="S1572" s="84"/>
      <c r="T1572" s="84"/>
      <c r="U1572" s="84"/>
      <c r="V1572" s="84"/>
      <c r="W1572" s="50"/>
      <c r="X1572" s="50"/>
      <c r="Y1572" s="50"/>
      <c r="Z1572" s="50"/>
      <c r="AA1572" s="49"/>
      <c r="AB1572" s="69">
        <v>1572</v>
      </c>
      <c r="AC157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72" s="70"/>
      <c r="AE1572" s="76">
        <v>112</v>
      </c>
      <c r="AF1572" s="76">
        <v>38</v>
      </c>
      <c r="AG1572" s="76">
        <v>8952</v>
      </c>
      <c r="AH1572" s="76">
        <v>297</v>
      </c>
      <c r="AI1572" s="76"/>
      <c r="AJ1572" s="76" t="s">
        <v>9884</v>
      </c>
      <c r="AK1572" s="76" t="s">
        <v>10413</v>
      </c>
      <c r="AL1572" s="76"/>
      <c r="AM1572" s="76"/>
      <c r="AN1572" s="78">
        <v>41470.181250000001</v>
      </c>
      <c r="AO1572" s="76" t="s">
        <v>14075</v>
      </c>
      <c r="AP1572" s="82" t="s">
        <v>15645</v>
      </c>
      <c r="AQ1572" s="76" t="s">
        <v>66</v>
      </c>
      <c r="AR1572" s="2"/>
      <c r="AS1572" s="3"/>
      <c r="AT1572" s="3"/>
      <c r="AU1572" s="3"/>
      <c r="AV1572" s="3"/>
    </row>
    <row r="1573" spans="1:48" ht="41.45" customHeight="1" x14ac:dyDescent="0.25">
      <c r="A1573" s="62" t="s">
        <v>1326</v>
      </c>
      <c r="C1573" s="63"/>
      <c r="D1573" s="63"/>
      <c r="E1573" s="64"/>
      <c r="F1573" s="66"/>
      <c r="G1573" s="100" t="s">
        <v>13573</v>
      </c>
      <c r="H1573" s="63"/>
      <c r="I1573" s="67"/>
      <c r="J1573" s="68"/>
      <c r="K1573" s="68"/>
      <c r="L1573" s="67" t="s">
        <v>17736</v>
      </c>
      <c r="M1573" s="71"/>
      <c r="N1573" s="72">
        <v>506.21621704101563</v>
      </c>
      <c r="O1573" s="72">
        <v>7011.4912109375</v>
      </c>
      <c r="P1573" s="73"/>
      <c r="Q1573" s="74"/>
      <c r="R1573" s="74"/>
      <c r="S1573" s="84"/>
      <c r="T1573" s="84"/>
      <c r="U1573" s="84"/>
      <c r="V1573" s="84"/>
      <c r="W1573" s="50"/>
      <c r="X1573" s="50"/>
      <c r="Y1573" s="50"/>
      <c r="Z1573" s="50"/>
      <c r="AA1573" s="49"/>
      <c r="AB1573" s="69">
        <v>1573</v>
      </c>
      <c r="AC157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73" s="70"/>
      <c r="AE1573" s="76">
        <v>916</v>
      </c>
      <c r="AF1573" s="76">
        <v>298</v>
      </c>
      <c r="AG1573" s="76">
        <v>2614</v>
      </c>
      <c r="AH1573" s="76">
        <v>3539</v>
      </c>
      <c r="AI1573" s="76"/>
      <c r="AJ1573" s="76" t="s">
        <v>9885</v>
      </c>
      <c r="AK1573" s="76" t="s">
        <v>11086</v>
      </c>
      <c r="AL1573" s="76"/>
      <c r="AM1573" s="76"/>
      <c r="AN1573" s="78">
        <v>42530.743796296294</v>
      </c>
      <c r="AO1573" s="76" t="s">
        <v>14075</v>
      </c>
      <c r="AP1573" s="82" t="s">
        <v>15646</v>
      </c>
      <c r="AQ1573" s="76" t="s">
        <v>66</v>
      </c>
      <c r="AR1573" s="2"/>
      <c r="AS1573" s="3"/>
      <c r="AT1573" s="3"/>
      <c r="AU1573" s="3"/>
      <c r="AV1573" s="3"/>
    </row>
    <row r="1574" spans="1:48" ht="41.45" customHeight="1" x14ac:dyDescent="0.25">
      <c r="A1574" s="62" t="s">
        <v>2075</v>
      </c>
      <c r="C1574" s="63"/>
      <c r="D1574" s="63"/>
      <c r="E1574" s="64"/>
      <c r="F1574" s="66"/>
      <c r="G1574" s="100" t="s">
        <v>13574</v>
      </c>
      <c r="H1574" s="63"/>
      <c r="I1574" s="67"/>
      <c r="J1574" s="68"/>
      <c r="K1574" s="68"/>
      <c r="L1574" s="67" t="s">
        <v>17737</v>
      </c>
      <c r="M1574" s="71"/>
      <c r="N1574" s="72">
        <v>5382.673828125</v>
      </c>
      <c r="O1574" s="72">
        <v>1117.2557373046875</v>
      </c>
      <c r="P1574" s="73"/>
      <c r="Q1574" s="74"/>
      <c r="R1574" s="74"/>
      <c r="S1574" s="84"/>
      <c r="T1574" s="84"/>
      <c r="U1574" s="84"/>
      <c r="V1574" s="84"/>
      <c r="W1574" s="50"/>
      <c r="X1574" s="50"/>
      <c r="Y1574" s="50"/>
      <c r="Z1574" s="50"/>
      <c r="AA1574" s="49"/>
      <c r="AB1574" s="69">
        <v>1574</v>
      </c>
      <c r="AC157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74" s="70"/>
      <c r="AE1574" s="76">
        <v>807</v>
      </c>
      <c r="AF1574" s="76">
        <v>2233</v>
      </c>
      <c r="AG1574" s="76">
        <v>20858</v>
      </c>
      <c r="AH1574" s="76">
        <v>119695</v>
      </c>
      <c r="AI1574" s="76"/>
      <c r="AJ1574" s="76" t="s">
        <v>9886</v>
      </c>
      <c r="AK1574" s="76" t="s">
        <v>11087</v>
      </c>
      <c r="AL1574" s="76"/>
      <c r="AM1574" s="76"/>
      <c r="AN1574" s="78">
        <v>41432.777291666665</v>
      </c>
      <c r="AO1574" s="76" t="s">
        <v>14075</v>
      </c>
      <c r="AP1574" s="82" t="s">
        <v>15647</v>
      </c>
      <c r="AQ1574" s="76" t="s">
        <v>65</v>
      </c>
      <c r="AR1574" s="2"/>
      <c r="AS1574" s="3"/>
      <c r="AT1574" s="3"/>
      <c r="AU1574" s="3"/>
      <c r="AV1574" s="3"/>
    </row>
    <row r="1575" spans="1:48" ht="41.45" customHeight="1" x14ac:dyDescent="0.25">
      <c r="A1575" s="62" t="s">
        <v>2076</v>
      </c>
      <c r="C1575" s="63"/>
      <c r="D1575" s="63"/>
      <c r="E1575" s="64"/>
      <c r="F1575" s="66"/>
      <c r="G1575" s="100" t="s">
        <v>13575</v>
      </c>
      <c r="H1575" s="63"/>
      <c r="I1575" s="67"/>
      <c r="J1575" s="68"/>
      <c r="K1575" s="68"/>
      <c r="L1575" s="67" t="s">
        <v>17738</v>
      </c>
      <c r="M1575" s="71"/>
      <c r="N1575" s="72">
        <v>2317.552978515625</v>
      </c>
      <c r="O1575" s="72">
        <v>5899.48779296875</v>
      </c>
      <c r="P1575" s="73"/>
      <c r="Q1575" s="74"/>
      <c r="R1575" s="74"/>
      <c r="S1575" s="84"/>
      <c r="T1575" s="84"/>
      <c r="U1575" s="84"/>
      <c r="V1575" s="84"/>
      <c r="W1575" s="50"/>
      <c r="X1575" s="50"/>
      <c r="Y1575" s="50"/>
      <c r="Z1575" s="50"/>
      <c r="AA1575" s="49"/>
      <c r="AB1575" s="69">
        <v>1575</v>
      </c>
      <c r="AC157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75" s="70"/>
      <c r="AE1575" s="76">
        <v>61</v>
      </c>
      <c r="AF1575" s="76">
        <v>21882</v>
      </c>
      <c r="AG1575" s="76">
        <v>198</v>
      </c>
      <c r="AH1575" s="76">
        <v>244</v>
      </c>
      <c r="AI1575" s="76"/>
      <c r="AJ1575" s="76" t="s">
        <v>9887</v>
      </c>
      <c r="AK1575" s="76"/>
      <c r="AL1575" s="76"/>
      <c r="AM1575" s="76"/>
      <c r="AN1575" s="78">
        <v>43235.584293981483</v>
      </c>
      <c r="AO1575" s="76" t="s">
        <v>14075</v>
      </c>
      <c r="AP1575" s="82" t="s">
        <v>15648</v>
      </c>
      <c r="AQ1575" s="76" t="s">
        <v>65</v>
      </c>
      <c r="AR1575" s="2"/>
      <c r="AS1575" s="3"/>
      <c r="AT1575" s="3"/>
      <c r="AU1575" s="3"/>
      <c r="AV1575" s="3"/>
    </row>
    <row r="1576" spans="1:48" ht="41.45" customHeight="1" x14ac:dyDescent="0.25">
      <c r="A1576" s="62" t="s">
        <v>2077</v>
      </c>
      <c r="C1576" s="63"/>
      <c r="D1576" s="63"/>
      <c r="E1576" s="64"/>
      <c r="F1576" s="66"/>
      <c r="G1576" s="100" t="s">
        <v>13576</v>
      </c>
      <c r="H1576" s="63"/>
      <c r="I1576" s="67"/>
      <c r="J1576" s="68"/>
      <c r="K1576" s="68"/>
      <c r="L1576" s="67" t="s">
        <v>17739</v>
      </c>
      <c r="M1576" s="71"/>
      <c r="N1576" s="72">
        <v>373.8187255859375</v>
      </c>
      <c r="O1576" s="72">
        <v>6070.58251953125</v>
      </c>
      <c r="P1576" s="73"/>
      <c r="Q1576" s="74"/>
      <c r="R1576" s="74"/>
      <c r="S1576" s="84"/>
      <c r="T1576" s="84"/>
      <c r="U1576" s="84"/>
      <c r="V1576" s="84"/>
      <c r="W1576" s="50"/>
      <c r="X1576" s="50"/>
      <c r="Y1576" s="50"/>
      <c r="Z1576" s="50"/>
      <c r="AA1576" s="49"/>
      <c r="AB1576" s="69">
        <v>1576</v>
      </c>
      <c r="AC157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76" s="70"/>
      <c r="AE1576" s="76">
        <v>942</v>
      </c>
      <c r="AF1576" s="76">
        <v>1140</v>
      </c>
      <c r="AG1576" s="76">
        <v>6674</v>
      </c>
      <c r="AH1576" s="76">
        <v>22371</v>
      </c>
      <c r="AI1576" s="76"/>
      <c r="AJ1576" s="76" t="s">
        <v>9888</v>
      </c>
      <c r="AK1576" s="76" t="s">
        <v>11088</v>
      </c>
      <c r="AL1576" s="76"/>
      <c r="AM1576" s="76"/>
      <c r="AN1576" s="78">
        <v>44251.570347222223</v>
      </c>
      <c r="AO1576" s="76" t="s">
        <v>14075</v>
      </c>
      <c r="AP1576" s="82" t="s">
        <v>15649</v>
      </c>
      <c r="AQ1576" s="76" t="s">
        <v>65</v>
      </c>
      <c r="AR1576" s="2"/>
      <c r="AS1576" s="3"/>
      <c r="AT1576" s="3"/>
      <c r="AU1576" s="3"/>
      <c r="AV1576" s="3"/>
    </row>
    <row r="1577" spans="1:48" ht="41.45" customHeight="1" x14ac:dyDescent="0.25">
      <c r="A1577" s="62" t="s">
        <v>1328</v>
      </c>
      <c r="C1577" s="63"/>
      <c r="D1577" s="63"/>
      <c r="E1577" s="64"/>
      <c r="F1577" s="66"/>
      <c r="G1577" s="100" t="s">
        <v>13577</v>
      </c>
      <c r="H1577" s="63"/>
      <c r="I1577" s="67"/>
      <c r="J1577" s="68"/>
      <c r="K1577" s="68"/>
      <c r="L1577" s="67" t="s">
        <v>17740</v>
      </c>
      <c r="M1577" s="71"/>
      <c r="N1577" s="72">
        <v>2089.9580078125</v>
      </c>
      <c r="O1577" s="72">
        <v>5894.66943359375</v>
      </c>
      <c r="P1577" s="73"/>
      <c r="Q1577" s="74"/>
      <c r="R1577" s="74"/>
      <c r="S1577" s="84"/>
      <c r="T1577" s="84"/>
      <c r="U1577" s="84"/>
      <c r="V1577" s="84"/>
      <c r="W1577" s="50"/>
      <c r="X1577" s="50"/>
      <c r="Y1577" s="50"/>
      <c r="Z1577" s="50"/>
      <c r="AA1577" s="49"/>
      <c r="AB1577" s="69">
        <v>1577</v>
      </c>
      <c r="AC157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77" s="70"/>
      <c r="AE1577" s="76">
        <v>3966</v>
      </c>
      <c r="AF1577" s="76">
        <v>2934</v>
      </c>
      <c r="AG1577" s="76">
        <v>26748</v>
      </c>
      <c r="AH1577" s="76">
        <v>26342</v>
      </c>
      <c r="AI1577" s="76"/>
      <c r="AJ1577" s="76" t="s">
        <v>9889</v>
      </c>
      <c r="AK1577" s="76"/>
      <c r="AL1577" s="76"/>
      <c r="AM1577" s="76"/>
      <c r="AN1577" s="78">
        <v>43150.051851851851</v>
      </c>
      <c r="AO1577" s="76" t="s">
        <v>14075</v>
      </c>
      <c r="AP1577" s="82" t="s">
        <v>15650</v>
      </c>
      <c r="AQ1577" s="76" t="s">
        <v>66</v>
      </c>
      <c r="AR1577" s="2"/>
      <c r="AS1577" s="3"/>
      <c r="AT1577" s="3"/>
      <c r="AU1577" s="3"/>
      <c r="AV1577" s="3"/>
    </row>
    <row r="1578" spans="1:48" ht="41.45" customHeight="1" x14ac:dyDescent="0.25">
      <c r="A1578" s="62" t="s">
        <v>1329</v>
      </c>
      <c r="C1578" s="63"/>
      <c r="D1578" s="63"/>
      <c r="E1578" s="64"/>
      <c r="F1578" s="66"/>
      <c r="G1578" s="100" t="s">
        <v>13578</v>
      </c>
      <c r="H1578" s="63"/>
      <c r="I1578" s="67"/>
      <c r="J1578" s="68"/>
      <c r="K1578" s="68"/>
      <c r="L1578" s="67" t="s">
        <v>17741</v>
      </c>
      <c r="M1578" s="71"/>
      <c r="N1578" s="72">
        <v>3020.38623046875</v>
      </c>
      <c r="O1578" s="72">
        <v>2642.973388671875</v>
      </c>
      <c r="P1578" s="73"/>
      <c r="Q1578" s="74"/>
      <c r="R1578" s="74"/>
      <c r="S1578" s="84"/>
      <c r="T1578" s="84"/>
      <c r="U1578" s="84"/>
      <c r="V1578" s="84"/>
      <c r="W1578" s="50"/>
      <c r="X1578" s="50"/>
      <c r="Y1578" s="50"/>
      <c r="Z1578" s="50"/>
      <c r="AA1578" s="49"/>
      <c r="AB1578" s="69">
        <v>1578</v>
      </c>
      <c r="AC157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78" s="70"/>
      <c r="AE1578" s="76">
        <v>584</v>
      </c>
      <c r="AF1578" s="76">
        <v>96</v>
      </c>
      <c r="AG1578" s="76">
        <v>12458</v>
      </c>
      <c r="AH1578" s="76">
        <v>495</v>
      </c>
      <c r="AI1578" s="76"/>
      <c r="AJ1578" s="76" t="s">
        <v>9890</v>
      </c>
      <c r="AK1578" s="76"/>
      <c r="AL1578" s="76"/>
      <c r="AM1578" s="76"/>
      <c r="AN1578" s="78">
        <v>43635.664386574077</v>
      </c>
      <c r="AO1578" s="76" t="s">
        <v>14075</v>
      </c>
      <c r="AP1578" s="82" t="s">
        <v>15651</v>
      </c>
      <c r="AQ1578" s="76" t="s">
        <v>66</v>
      </c>
      <c r="AR1578" s="2"/>
      <c r="AS1578" s="3"/>
      <c r="AT1578" s="3"/>
      <c r="AU1578" s="3"/>
      <c r="AV1578" s="3"/>
    </row>
    <row r="1579" spans="1:48" ht="41.45" customHeight="1" x14ac:dyDescent="0.25">
      <c r="A1579" s="62" t="s">
        <v>1331</v>
      </c>
      <c r="C1579" s="63"/>
      <c r="D1579" s="63"/>
      <c r="E1579" s="64"/>
      <c r="F1579" s="66"/>
      <c r="G1579" s="100" t="s">
        <v>13579</v>
      </c>
      <c r="H1579" s="63"/>
      <c r="I1579" s="67"/>
      <c r="J1579" s="68"/>
      <c r="K1579" s="68"/>
      <c r="L1579" s="67" t="s">
        <v>17742</v>
      </c>
      <c r="M1579" s="71"/>
      <c r="N1579" s="72">
        <v>4688.1552734375</v>
      </c>
      <c r="O1579" s="72">
        <v>8553.7392578125</v>
      </c>
      <c r="P1579" s="73"/>
      <c r="Q1579" s="74"/>
      <c r="R1579" s="74"/>
      <c r="S1579" s="84"/>
      <c r="T1579" s="84"/>
      <c r="U1579" s="84"/>
      <c r="V1579" s="84"/>
      <c r="W1579" s="50"/>
      <c r="X1579" s="50"/>
      <c r="Y1579" s="50"/>
      <c r="Z1579" s="50"/>
      <c r="AA1579" s="49"/>
      <c r="AB1579" s="69">
        <v>1579</v>
      </c>
      <c r="AC157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79" s="70"/>
      <c r="AE1579" s="76">
        <v>1127</v>
      </c>
      <c r="AF1579" s="76">
        <v>778</v>
      </c>
      <c r="AG1579" s="76">
        <v>7630</v>
      </c>
      <c r="AH1579" s="76">
        <v>4729</v>
      </c>
      <c r="AI1579" s="76"/>
      <c r="AJ1579" s="76" t="s">
        <v>9891</v>
      </c>
      <c r="AK1579" s="76" t="s">
        <v>11089</v>
      </c>
      <c r="AL1579" s="82" t="s">
        <v>11828</v>
      </c>
      <c r="AM1579" s="76"/>
      <c r="AN1579" s="78">
        <v>44400.924247685187</v>
      </c>
      <c r="AO1579" s="76" t="s">
        <v>14075</v>
      </c>
      <c r="AP1579" s="82" t="s">
        <v>15652</v>
      </c>
      <c r="AQ1579" s="76" t="s">
        <v>66</v>
      </c>
      <c r="AR1579" s="2"/>
      <c r="AS1579" s="3"/>
      <c r="AT1579" s="3"/>
      <c r="AU1579" s="3"/>
      <c r="AV1579" s="3"/>
    </row>
    <row r="1580" spans="1:48" ht="41.45" customHeight="1" x14ac:dyDescent="0.25">
      <c r="A1580" s="62" t="s">
        <v>1332</v>
      </c>
      <c r="C1580" s="63"/>
      <c r="D1580" s="63"/>
      <c r="E1580" s="64"/>
      <c r="F1580" s="66"/>
      <c r="G1580" s="100" t="s">
        <v>13580</v>
      </c>
      <c r="H1580" s="63"/>
      <c r="I1580" s="67"/>
      <c r="J1580" s="68"/>
      <c r="K1580" s="68"/>
      <c r="L1580" s="67" t="s">
        <v>17743</v>
      </c>
      <c r="M1580" s="71"/>
      <c r="N1580" s="72">
        <v>1297.0638427734375</v>
      </c>
      <c r="O1580" s="72">
        <v>3451.302490234375</v>
      </c>
      <c r="P1580" s="73"/>
      <c r="Q1580" s="74"/>
      <c r="R1580" s="74"/>
      <c r="S1580" s="84"/>
      <c r="T1580" s="84"/>
      <c r="U1580" s="84"/>
      <c r="V1580" s="84"/>
      <c r="W1580" s="50"/>
      <c r="X1580" s="50"/>
      <c r="Y1580" s="50"/>
      <c r="Z1580" s="50"/>
      <c r="AA1580" s="49"/>
      <c r="AB1580" s="69">
        <v>1580</v>
      </c>
      <c r="AC158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80" s="70"/>
      <c r="AE1580" s="76">
        <v>496</v>
      </c>
      <c r="AF1580" s="76">
        <v>117</v>
      </c>
      <c r="AG1580" s="76">
        <v>2971</v>
      </c>
      <c r="AH1580" s="76">
        <v>4366</v>
      </c>
      <c r="AI1580" s="76"/>
      <c r="AJ1580" s="76" t="s">
        <v>9892</v>
      </c>
      <c r="AK1580" s="76"/>
      <c r="AL1580" s="76"/>
      <c r="AM1580" s="76"/>
      <c r="AN1580" s="78">
        <v>44440.265567129631</v>
      </c>
      <c r="AO1580" s="76" t="s">
        <v>14075</v>
      </c>
      <c r="AP1580" s="82" t="s">
        <v>15653</v>
      </c>
      <c r="AQ1580" s="76" t="s">
        <v>66</v>
      </c>
      <c r="AR1580" s="2"/>
      <c r="AS1580" s="3"/>
      <c r="AT1580" s="3"/>
      <c r="AU1580" s="3"/>
      <c r="AV1580" s="3"/>
    </row>
    <row r="1581" spans="1:48" ht="41.45" customHeight="1" x14ac:dyDescent="0.25">
      <c r="A1581" s="62" t="s">
        <v>1333</v>
      </c>
      <c r="C1581" s="63"/>
      <c r="D1581" s="63"/>
      <c r="E1581" s="64"/>
      <c r="F1581" s="66"/>
      <c r="G1581" s="100" t="s">
        <v>13581</v>
      </c>
      <c r="H1581" s="63"/>
      <c r="I1581" s="67"/>
      <c r="J1581" s="68"/>
      <c r="K1581" s="68"/>
      <c r="L1581" s="67" t="s">
        <v>17744</v>
      </c>
      <c r="M1581" s="71"/>
      <c r="N1581" s="72">
        <v>2988.258544921875</v>
      </c>
      <c r="O1581" s="72">
        <v>2633.161865234375</v>
      </c>
      <c r="P1581" s="73"/>
      <c r="Q1581" s="74"/>
      <c r="R1581" s="74"/>
      <c r="S1581" s="84"/>
      <c r="T1581" s="84"/>
      <c r="U1581" s="84"/>
      <c r="V1581" s="84"/>
      <c r="W1581" s="50"/>
      <c r="X1581" s="50"/>
      <c r="Y1581" s="50"/>
      <c r="Z1581" s="50"/>
      <c r="AA1581" s="49"/>
      <c r="AB1581" s="69">
        <v>1581</v>
      </c>
      <c r="AC158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81" s="70"/>
      <c r="AE1581" s="76">
        <v>293</v>
      </c>
      <c r="AF1581" s="76">
        <v>48</v>
      </c>
      <c r="AG1581" s="76">
        <v>1014</v>
      </c>
      <c r="AH1581" s="76">
        <v>1595</v>
      </c>
      <c r="AI1581" s="76"/>
      <c r="AJ1581" s="76" t="s">
        <v>9893</v>
      </c>
      <c r="AK1581" s="76" t="s">
        <v>11090</v>
      </c>
      <c r="AL1581" s="76"/>
      <c r="AM1581" s="76"/>
      <c r="AN1581" s="78">
        <v>43983.28979166667</v>
      </c>
      <c r="AO1581" s="76" t="s">
        <v>14075</v>
      </c>
      <c r="AP1581" s="82" t="s">
        <v>15654</v>
      </c>
      <c r="AQ1581" s="76" t="s">
        <v>66</v>
      </c>
      <c r="AR1581" s="2"/>
      <c r="AS1581" s="3"/>
      <c r="AT1581" s="3"/>
      <c r="AU1581" s="3"/>
      <c r="AV1581" s="3"/>
    </row>
    <row r="1582" spans="1:48" ht="41.45" customHeight="1" x14ac:dyDescent="0.25">
      <c r="A1582" s="62" t="s">
        <v>1334</v>
      </c>
      <c r="C1582" s="63"/>
      <c r="D1582" s="63"/>
      <c r="E1582" s="64"/>
      <c r="F1582" s="66"/>
      <c r="G1582" s="100" t="s">
        <v>13582</v>
      </c>
      <c r="H1582" s="63"/>
      <c r="I1582" s="67"/>
      <c r="J1582" s="68"/>
      <c r="K1582" s="68"/>
      <c r="L1582" s="67" t="s">
        <v>17745</v>
      </c>
      <c r="M1582" s="71"/>
      <c r="N1582" s="72">
        <v>8371.5986328125</v>
      </c>
      <c r="O1582" s="72">
        <v>5961.72119140625</v>
      </c>
      <c r="P1582" s="73"/>
      <c r="Q1582" s="74"/>
      <c r="R1582" s="74"/>
      <c r="S1582" s="84"/>
      <c r="T1582" s="84"/>
      <c r="U1582" s="84"/>
      <c r="V1582" s="84"/>
      <c r="W1582" s="50"/>
      <c r="X1582" s="50"/>
      <c r="Y1582" s="50"/>
      <c r="Z1582" s="50"/>
      <c r="AA1582" s="49"/>
      <c r="AB1582" s="69">
        <v>1582</v>
      </c>
      <c r="AC158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82" s="70"/>
      <c r="AE1582" s="76">
        <v>2026</v>
      </c>
      <c r="AF1582" s="76">
        <v>50</v>
      </c>
      <c r="AG1582" s="76">
        <v>9375</v>
      </c>
      <c r="AH1582" s="76">
        <v>12425</v>
      </c>
      <c r="AI1582" s="76"/>
      <c r="AJ1582" s="76" t="s">
        <v>9894</v>
      </c>
      <c r="AK1582" s="76" t="s">
        <v>10782</v>
      </c>
      <c r="AL1582" s="76"/>
      <c r="AM1582" s="76"/>
      <c r="AN1582" s="78">
        <v>44180.11922453704</v>
      </c>
      <c r="AO1582" s="76" t="s">
        <v>14075</v>
      </c>
      <c r="AP1582" s="82" t="s">
        <v>15655</v>
      </c>
      <c r="AQ1582" s="76" t="s">
        <v>66</v>
      </c>
      <c r="AR1582" s="2"/>
      <c r="AS1582" s="3"/>
      <c r="AT1582" s="3"/>
      <c r="AU1582" s="3"/>
      <c r="AV1582" s="3"/>
    </row>
    <row r="1583" spans="1:48" ht="41.45" customHeight="1" x14ac:dyDescent="0.25">
      <c r="A1583" s="62" t="s">
        <v>1335</v>
      </c>
      <c r="C1583" s="63"/>
      <c r="D1583" s="63"/>
      <c r="E1583" s="64"/>
      <c r="F1583" s="66"/>
      <c r="G1583" s="100" t="s">
        <v>13583</v>
      </c>
      <c r="H1583" s="63"/>
      <c r="I1583" s="67"/>
      <c r="J1583" s="68"/>
      <c r="K1583" s="68"/>
      <c r="L1583" s="67" t="s">
        <v>17746</v>
      </c>
      <c r="M1583" s="71"/>
      <c r="N1583" s="72">
        <v>7160.09228515625</v>
      </c>
      <c r="O1583" s="72">
        <v>3229.56982421875</v>
      </c>
      <c r="P1583" s="73"/>
      <c r="Q1583" s="74"/>
      <c r="R1583" s="74"/>
      <c r="S1583" s="84"/>
      <c r="T1583" s="84"/>
      <c r="U1583" s="84"/>
      <c r="V1583" s="84"/>
      <c r="W1583" s="50"/>
      <c r="X1583" s="50"/>
      <c r="Y1583" s="50"/>
      <c r="Z1583" s="50"/>
      <c r="AA1583" s="49"/>
      <c r="AB1583" s="69">
        <v>1583</v>
      </c>
      <c r="AC158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83" s="70"/>
      <c r="AE1583" s="76">
        <v>371</v>
      </c>
      <c r="AF1583" s="76">
        <v>25</v>
      </c>
      <c r="AG1583" s="76">
        <v>872</v>
      </c>
      <c r="AH1583" s="76">
        <v>255</v>
      </c>
      <c r="AI1583" s="76"/>
      <c r="AJ1583" s="76" t="s">
        <v>9895</v>
      </c>
      <c r="AK1583" s="76"/>
      <c r="AL1583" s="76"/>
      <c r="AM1583" s="76"/>
      <c r="AN1583" s="78">
        <v>44525.466168981482</v>
      </c>
      <c r="AO1583" s="76" t="s">
        <v>14075</v>
      </c>
      <c r="AP1583" s="82" t="s">
        <v>15656</v>
      </c>
      <c r="AQ1583" s="76" t="s">
        <v>66</v>
      </c>
      <c r="AR1583" s="2"/>
      <c r="AS1583" s="3"/>
      <c r="AT1583" s="3"/>
      <c r="AU1583" s="3"/>
      <c r="AV1583" s="3"/>
    </row>
    <row r="1584" spans="1:48" ht="41.45" customHeight="1" x14ac:dyDescent="0.25">
      <c r="A1584" s="62" t="s">
        <v>1336</v>
      </c>
      <c r="C1584" s="63"/>
      <c r="D1584" s="63"/>
      <c r="E1584" s="64"/>
      <c r="F1584" s="66"/>
      <c r="G1584" s="100" t="s">
        <v>13584</v>
      </c>
      <c r="H1584" s="63"/>
      <c r="I1584" s="67"/>
      <c r="J1584" s="68"/>
      <c r="K1584" s="68"/>
      <c r="L1584" s="67" t="s">
        <v>17747</v>
      </c>
      <c r="M1584" s="71"/>
      <c r="N1584" s="72">
        <v>7899.7451171875</v>
      </c>
      <c r="O1584" s="72">
        <v>2782.935791015625</v>
      </c>
      <c r="P1584" s="73"/>
      <c r="Q1584" s="74"/>
      <c r="R1584" s="74"/>
      <c r="S1584" s="84"/>
      <c r="T1584" s="84"/>
      <c r="U1584" s="84"/>
      <c r="V1584" s="84"/>
      <c r="W1584" s="50"/>
      <c r="X1584" s="50"/>
      <c r="Y1584" s="50"/>
      <c r="Z1584" s="50"/>
      <c r="AA1584" s="49"/>
      <c r="AB1584" s="69">
        <v>1584</v>
      </c>
      <c r="AC158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84" s="70"/>
      <c r="AE1584" s="76">
        <v>718</v>
      </c>
      <c r="AF1584" s="76">
        <v>217</v>
      </c>
      <c r="AG1584" s="76">
        <v>4586</v>
      </c>
      <c r="AH1584" s="76">
        <v>1081</v>
      </c>
      <c r="AI1584" s="76"/>
      <c r="AJ1584" s="76" t="s">
        <v>9896</v>
      </c>
      <c r="AK1584" s="76"/>
      <c r="AL1584" s="76"/>
      <c r="AM1584" s="76"/>
      <c r="AN1584" s="78">
        <v>44486.501782407409</v>
      </c>
      <c r="AO1584" s="76" t="s">
        <v>14075</v>
      </c>
      <c r="AP1584" s="82" t="s">
        <v>15657</v>
      </c>
      <c r="AQ1584" s="76" t="s">
        <v>66</v>
      </c>
      <c r="AR1584" s="2"/>
      <c r="AS1584" s="3"/>
      <c r="AT1584" s="3"/>
      <c r="AU1584" s="3"/>
      <c r="AV1584" s="3"/>
    </row>
    <row r="1585" spans="1:48" ht="41.45" customHeight="1" x14ac:dyDescent="0.25">
      <c r="A1585" s="62" t="s">
        <v>1337</v>
      </c>
      <c r="C1585" s="63"/>
      <c r="D1585" s="63"/>
      <c r="E1585" s="64"/>
      <c r="F1585" s="66"/>
      <c r="G1585" s="100" t="s">
        <v>13585</v>
      </c>
      <c r="H1585" s="63"/>
      <c r="I1585" s="67"/>
      <c r="J1585" s="68"/>
      <c r="K1585" s="68"/>
      <c r="L1585" s="67" t="s">
        <v>17748</v>
      </c>
      <c r="M1585" s="71"/>
      <c r="N1585" s="72">
        <v>3618.2822265625</v>
      </c>
      <c r="O1585" s="72">
        <v>1208.9056396484375</v>
      </c>
      <c r="P1585" s="73"/>
      <c r="Q1585" s="74"/>
      <c r="R1585" s="74"/>
      <c r="S1585" s="84"/>
      <c r="T1585" s="84"/>
      <c r="U1585" s="84"/>
      <c r="V1585" s="84"/>
      <c r="W1585" s="50"/>
      <c r="X1585" s="50"/>
      <c r="Y1585" s="50"/>
      <c r="Z1585" s="50"/>
      <c r="AA1585" s="49"/>
      <c r="AB1585" s="69">
        <v>1585</v>
      </c>
      <c r="AC158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85" s="70"/>
      <c r="AE1585" s="76">
        <v>677</v>
      </c>
      <c r="AF1585" s="76">
        <v>248</v>
      </c>
      <c r="AG1585" s="76">
        <v>7727</v>
      </c>
      <c r="AH1585" s="76">
        <v>24223</v>
      </c>
      <c r="AI1585" s="76"/>
      <c r="AJ1585" s="76" t="s">
        <v>9897</v>
      </c>
      <c r="AK1585" s="76" t="s">
        <v>11091</v>
      </c>
      <c r="AL1585" s="76"/>
      <c r="AM1585" s="76"/>
      <c r="AN1585" s="78">
        <v>44236.176168981481</v>
      </c>
      <c r="AO1585" s="76" t="s">
        <v>14075</v>
      </c>
      <c r="AP1585" s="82" t="s">
        <v>15658</v>
      </c>
      <c r="AQ1585" s="76" t="s">
        <v>66</v>
      </c>
      <c r="AR1585" s="2"/>
      <c r="AS1585" s="3"/>
      <c r="AT1585" s="3"/>
      <c r="AU1585" s="3"/>
      <c r="AV1585" s="3"/>
    </row>
    <row r="1586" spans="1:48" ht="41.45" customHeight="1" x14ac:dyDescent="0.25">
      <c r="A1586" s="62" t="s">
        <v>1338</v>
      </c>
      <c r="C1586" s="63"/>
      <c r="D1586" s="63"/>
      <c r="E1586" s="64"/>
      <c r="F1586" s="66"/>
      <c r="G1586" s="100" t="s">
        <v>13586</v>
      </c>
      <c r="H1586" s="63"/>
      <c r="I1586" s="67"/>
      <c r="J1586" s="68"/>
      <c r="K1586" s="68"/>
      <c r="L1586" s="67" t="s">
        <v>17749</v>
      </c>
      <c r="M1586" s="71"/>
      <c r="N1586" s="72">
        <v>5591.28759765625</v>
      </c>
      <c r="O1586" s="72">
        <v>7082.03662109375</v>
      </c>
      <c r="P1586" s="73"/>
      <c r="Q1586" s="74"/>
      <c r="R1586" s="74"/>
      <c r="S1586" s="84"/>
      <c r="T1586" s="84"/>
      <c r="U1586" s="84"/>
      <c r="V1586" s="84"/>
      <c r="W1586" s="50"/>
      <c r="X1586" s="50"/>
      <c r="Y1586" s="50"/>
      <c r="Z1586" s="50"/>
      <c r="AA1586" s="49"/>
      <c r="AB1586" s="69">
        <v>1586</v>
      </c>
      <c r="AC158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86" s="70"/>
      <c r="AE1586" s="76">
        <v>94</v>
      </c>
      <c r="AF1586" s="76">
        <v>68</v>
      </c>
      <c r="AG1586" s="76">
        <v>998</v>
      </c>
      <c r="AH1586" s="76">
        <v>665</v>
      </c>
      <c r="AI1586" s="76"/>
      <c r="AJ1586" s="76" t="s">
        <v>9898</v>
      </c>
      <c r="AK1586" s="76"/>
      <c r="AL1586" s="76"/>
      <c r="AM1586" s="76"/>
      <c r="AN1586" s="78">
        <v>44387.218414351853</v>
      </c>
      <c r="AO1586" s="76" t="s">
        <v>14075</v>
      </c>
      <c r="AP1586" s="82" t="s">
        <v>15659</v>
      </c>
      <c r="AQ1586" s="76" t="s">
        <v>66</v>
      </c>
      <c r="AR1586" s="2"/>
      <c r="AS1586" s="3"/>
      <c r="AT1586" s="3"/>
      <c r="AU1586" s="3"/>
      <c r="AV1586" s="3"/>
    </row>
    <row r="1587" spans="1:48" ht="41.45" customHeight="1" x14ac:dyDescent="0.25">
      <c r="A1587" s="62" t="s">
        <v>1339</v>
      </c>
      <c r="C1587" s="63"/>
      <c r="D1587" s="63"/>
      <c r="E1587" s="64"/>
      <c r="F1587" s="66"/>
      <c r="G1587" s="100" t="s">
        <v>13587</v>
      </c>
      <c r="H1587" s="63"/>
      <c r="I1587" s="67"/>
      <c r="J1587" s="68"/>
      <c r="K1587" s="68"/>
      <c r="L1587" s="67" t="s">
        <v>17750</v>
      </c>
      <c r="M1587" s="71"/>
      <c r="N1587" s="72">
        <v>3771.763671875</v>
      </c>
      <c r="O1587" s="72">
        <v>7144.98291015625</v>
      </c>
      <c r="P1587" s="73"/>
      <c r="Q1587" s="74"/>
      <c r="R1587" s="74"/>
      <c r="S1587" s="84"/>
      <c r="T1587" s="84"/>
      <c r="U1587" s="84"/>
      <c r="V1587" s="84"/>
      <c r="W1587" s="50"/>
      <c r="X1587" s="50"/>
      <c r="Y1587" s="50"/>
      <c r="Z1587" s="50"/>
      <c r="AA1587" s="49"/>
      <c r="AB1587" s="69">
        <v>1587</v>
      </c>
      <c r="AC158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87" s="70"/>
      <c r="AE1587" s="76">
        <v>264</v>
      </c>
      <c r="AF1587" s="76">
        <v>21</v>
      </c>
      <c r="AG1587" s="76">
        <v>1013</v>
      </c>
      <c r="AH1587" s="76">
        <v>228</v>
      </c>
      <c r="AI1587" s="76"/>
      <c r="AJ1587" s="76" t="s">
        <v>9899</v>
      </c>
      <c r="AK1587" s="76"/>
      <c r="AL1587" s="76"/>
      <c r="AM1587" s="76"/>
      <c r="AN1587" s="78">
        <v>44520.408148148148</v>
      </c>
      <c r="AO1587" s="76" t="s">
        <v>14075</v>
      </c>
      <c r="AP1587" s="82" t="s">
        <v>15660</v>
      </c>
      <c r="AQ1587" s="76" t="s">
        <v>66</v>
      </c>
      <c r="AR1587" s="2"/>
      <c r="AS1587" s="3"/>
      <c r="AT1587" s="3"/>
      <c r="AU1587" s="3"/>
      <c r="AV1587" s="3"/>
    </row>
    <row r="1588" spans="1:48" ht="41.45" customHeight="1" x14ac:dyDescent="0.25">
      <c r="A1588" s="62" t="s">
        <v>1340</v>
      </c>
      <c r="C1588" s="63"/>
      <c r="D1588" s="63"/>
      <c r="E1588" s="64"/>
      <c r="F1588" s="66"/>
      <c r="G1588" s="100" t="s">
        <v>13588</v>
      </c>
      <c r="H1588" s="63"/>
      <c r="I1588" s="67"/>
      <c r="J1588" s="68"/>
      <c r="K1588" s="68"/>
      <c r="L1588" s="67" t="s">
        <v>17751</v>
      </c>
      <c r="M1588" s="71"/>
      <c r="N1588" s="72">
        <v>5742.96533203125</v>
      </c>
      <c r="O1588" s="72">
        <v>3209.4365234375</v>
      </c>
      <c r="P1588" s="73"/>
      <c r="Q1588" s="74"/>
      <c r="R1588" s="74"/>
      <c r="S1588" s="84"/>
      <c r="T1588" s="84"/>
      <c r="U1588" s="84"/>
      <c r="V1588" s="84"/>
      <c r="W1588" s="50"/>
      <c r="X1588" s="50"/>
      <c r="Y1588" s="50"/>
      <c r="Z1588" s="50"/>
      <c r="AA1588" s="49"/>
      <c r="AB1588" s="69">
        <v>1588</v>
      </c>
      <c r="AC158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88" s="70"/>
      <c r="AE1588" s="76">
        <v>141</v>
      </c>
      <c r="AF1588" s="76">
        <v>32</v>
      </c>
      <c r="AG1588" s="76">
        <v>1234</v>
      </c>
      <c r="AH1588" s="76">
        <v>4354</v>
      </c>
      <c r="AI1588" s="76"/>
      <c r="AJ1588" s="76" t="s">
        <v>9900</v>
      </c>
      <c r="AK1588" s="76"/>
      <c r="AL1588" s="76"/>
      <c r="AM1588" s="76"/>
      <c r="AN1588" s="78">
        <v>44329.506979166668</v>
      </c>
      <c r="AO1588" s="76" t="s">
        <v>14075</v>
      </c>
      <c r="AP1588" s="82" t="s">
        <v>15661</v>
      </c>
      <c r="AQ1588" s="76" t="s">
        <v>66</v>
      </c>
      <c r="AR1588" s="2"/>
      <c r="AS1588" s="3"/>
      <c r="AT1588" s="3"/>
      <c r="AU1588" s="3"/>
      <c r="AV1588" s="3"/>
    </row>
    <row r="1589" spans="1:48" ht="41.45" customHeight="1" x14ac:dyDescent="0.25">
      <c r="A1589" s="62" t="s">
        <v>1341</v>
      </c>
      <c r="C1589" s="63"/>
      <c r="D1589" s="63"/>
      <c r="E1589" s="64"/>
      <c r="F1589" s="66"/>
      <c r="G1589" s="100" t="s">
        <v>13589</v>
      </c>
      <c r="H1589" s="63"/>
      <c r="I1589" s="67"/>
      <c r="J1589" s="68"/>
      <c r="K1589" s="68"/>
      <c r="L1589" s="67" t="s">
        <v>17752</v>
      </c>
      <c r="M1589" s="71"/>
      <c r="N1589" s="72">
        <v>6541.8486328125</v>
      </c>
      <c r="O1589" s="72">
        <v>2060.0849609375</v>
      </c>
      <c r="P1589" s="73"/>
      <c r="Q1589" s="74"/>
      <c r="R1589" s="74"/>
      <c r="S1589" s="84"/>
      <c r="T1589" s="84"/>
      <c r="U1589" s="84"/>
      <c r="V1589" s="84"/>
      <c r="W1589" s="50"/>
      <c r="X1589" s="50"/>
      <c r="Y1589" s="50"/>
      <c r="Z1589" s="50"/>
      <c r="AA1589" s="49"/>
      <c r="AB1589" s="69">
        <v>1589</v>
      </c>
      <c r="AC158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89" s="70"/>
      <c r="AE1589" s="76">
        <v>361</v>
      </c>
      <c r="AF1589" s="76">
        <v>96</v>
      </c>
      <c r="AG1589" s="76">
        <v>1135</v>
      </c>
      <c r="AH1589" s="76">
        <v>173</v>
      </c>
      <c r="AI1589" s="76"/>
      <c r="AJ1589" s="76" t="s">
        <v>9901</v>
      </c>
      <c r="AK1589" s="76" t="s">
        <v>10863</v>
      </c>
      <c r="AL1589" s="76"/>
      <c r="AM1589" s="76"/>
      <c r="AN1589" s="78">
        <v>44502.482002314813</v>
      </c>
      <c r="AO1589" s="76" t="s">
        <v>14075</v>
      </c>
      <c r="AP1589" s="82" t="s">
        <v>15662</v>
      </c>
      <c r="AQ1589" s="76" t="s">
        <v>66</v>
      </c>
      <c r="AR1589" s="2"/>
      <c r="AS1589" s="3"/>
      <c r="AT1589" s="3"/>
      <c r="AU1589" s="3"/>
      <c r="AV1589" s="3"/>
    </row>
    <row r="1590" spans="1:48" ht="41.45" customHeight="1" x14ac:dyDescent="0.25">
      <c r="A1590" s="62" t="s">
        <v>1342</v>
      </c>
      <c r="C1590" s="63"/>
      <c r="D1590" s="63"/>
      <c r="E1590" s="64"/>
      <c r="F1590" s="66"/>
      <c r="G1590" s="100" t="s">
        <v>13590</v>
      </c>
      <c r="H1590" s="63"/>
      <c r="I1590" s="67"/>
      <c r="J1590" s="68"/>
      <c r="K1590" s="68"/>
      <c r="L1590" s="67" t="s">
        <v>17753</v>
      </c>
      <c r="M1590" s="71"/>
      <c r="N1590" s="72">
        <v>4657.29443359375</v>
      </c>
      <c r="O1590" s="72">
        <v>593.31268310546875</v>
      </c>
      <c r="P1590" s="73"/>
      <c r="Q1590" s="74"/>
      <c r="R1590" s="74"/>
      <c r="S1590" s="84"/>
      <c r="T1590" s="84"/>
      <c r="U1590" s="84"/>
      <c r="V1590" s="84"/>
      <c r="W1590" s="50"/>
      <c r="X1590" s="50"/>
      <c r="Y1590" s="50"/>
      <c r="Z1590" s="50"/>
      <c r="AA1590" s="49"/>
      <c r="AB1590" s="69">
        <v>1590</v>
      </c>
      <c r="AC159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90" s="70"/>
      <c r="AE1590" s="76">
        <v>865</v>
      </c>
      <c r="AF1590" s="76">
        <v>5194</v>
      </c>
      <c r="AG1590" s="76">
        <v>13244</v>
      </c>
      <c r="AH1590" s="76">
        <v>998</v>
      </c>
      <c r="AI1590" s="76"/>
      <c r="AJ1590" s="76" t="s">
        <v>9902</v>
      </c>
      <c r="AK1590" s="76" t="s">
        <v>10606</v>
      </c>
      <c r="AL1590" s="82" t="s">
        <v>11829</v>
      </c>
      <c r="AM1590" s="76"/>
      <c r="AN1590" s="78">
        <v>41001.488587962966</v>
      </c>
      <c r="AO1590" s="76" t="s">
        <v>14075</v>
      </c>
      <c r="AP1590" s="82" t="s">
        <v>15663</v>
      </c>
      <c r="AQ1590" s="76" t="s">
        <v>66</v>
      </c>
      <c r="AR1590" s="2"/>
      <c r="AS1590" s="3"/>
      <c r="AT1590" s="3"/>
      <c r="AU1590" s="3"/>
      <c r="AV1590" s="3"/>
    </row>
    <row r="1591" spans="1:48" ht="41.45" customHeight="1" x14ac:dyDescent="0.25">
      <c r="A1591" s="62" t="s">
        <v>1343</v>
      </c>
      <c r="C1591" s="63"/>
      <c r="D1591" s="63"/>
      <c r="E1591" s="64"/>
      <c r="F1591" s="66"/>
      <c r="G1591" s="100" t="s">
        <v>13591</v>
      </c>
      <c r="H1591" s="63"/>
      <c r="I1591" s="67"/>
      <c r="J1591" s="68"/>
      <c r="K1591" s="68"/>
      <c r="L1591" s="67" t="s">
        <v>17754</v>
      </c>
      <c r="M1591" s="71"/>
      <c r="N1591" s="72">
        <v>7980.5400390625</v>
      </c>
      <c r="O1591" s="72">
        <v>4610.7080078125</v>
      </c>
      <c r="P1591" s="73"/>
      <c r="Q1591" s="74"/>
      <c r="R1591" s="74"/>
      <c r="S1591" s="84"/>
      <c r="T1591" s="84"/>
      <c r="U1591" s="84"/>
      <c r="V1591" s="84"/>
      <c r="W1591" s="50"/>
      <c r="X1591" s="50"/>
      <c r="Y1591" s="50"/>
      <c r="Z1591" s="50"/>
      <c r="AA1591" s="49"/>
      <c r="AB1591" s="69">
        <v>1591</v>
      </c>
      <c r="AC159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91" s="70"/>
      <c r="AE1591" s="76">
        <v>728</v>
      </c>
      <c r="AF1591" s="76">
        <v>32</v>
      </c>
      <c r="AG1591" s="76">
        <v>8513</v>
      </c>
      <c r="AH1591" s="76">
        <v>6763</v>
      </c>
      <c r="AI1591" s="76"/>
      <c r="AJ1591" s="76" t="s">
        <v>9903</v>
      </c>
      <c r="AK1591" s="76"/>
      <c r="AL1591" s="76"/>
      <c r="AM1591" s="76"/>
      <c r="AN1591" s="78">
        <v>43744.434386574074</v>
      </c>
      <c r="AO1591" s="76" t="s">
        <v>14075</v>
      </c>
      <c r="AP1591" s="82" t="s">
        <v>15664</v>
      </c>
      <c r="AQ1591" s="76" t="s">
        <v>66</v>
      </c>
      <c r="AR1591" s="2"/>
      <c r="AS1591" s="3"/>
      <c r="AT1591" s="3"/>
      <c r="AU1591" s="3"/>
      <c r="AV1591" s="3"/>
    </row>
    <row r="1592" spans="1:48" ht="41.45" customHeight="1" x14ac:dyDescent="0.25">
      <c r="A1592" s="62" t="s">
        <v>1344</v>
      </c>
      <c r="C1592" s="63"/>
      <c r="D1592" s="63"/>
      <c r="E1592" s="64"/>
      <c r="F1592" s="66"/>
      <c r="G1592" s="100" t="s">
        <v>13592</v>
      </c>
      <c r="H1592" s="63"/>
      <c r="I1592" s="67"/>
      <c r="J1592" s="68"/>
      <c r="K1592" s="68"/>
      <c r="L1592" s="67" t="s">
        <v>17755</v>
      </c>
      <c r="M1592" s="71"/>
      <c r="N1592" s="72">
        <v>7927.92333984375</v>
      </c>
      <c r="O1592" s="72">
        <v>4806.91064453125</v>
      </c>
      <c r="P1592" s="73"/>
      <c r="Q1592" s="74"/>
      <c r="R1592" s="74"/>
      <c r="S1592" s="84"/>
      <c r="T1592" s="84"/>
      <c r="U1592" s="84"/>
      <c r="V1592" s="84"/>
      <c r="W1592" s="50"/>
      <c r="X1592" s="50"/>
      <c r="Y1592" s="50"/>
      <c r="Z1592" s="50"/>
      <c r="AA1592" s="49"/>
      <c r="AB1592" s="69">
        <v>1592</v>
      </c>
      <c r="AC159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92" s="70"/>
      <c r="AE1592" s="76">
        <v>445</v>
      </c>
      <c r="AF1592" s="76">
        <v>200</v>
      </c>
      <c r="AG1592" s="76">
        <v>2107</v>
      </c>
      <c r="AH1592" s="76">
        <v>4469</v>
      </c>
      <c r="AI1592" s="76"/>
      <c r="AJ1592" s="76" t="s">
        <v>9904</v>
      </c>
      <c r="AK1592" s="76" t="s">
        <v>10780</v>
      </c>
      <c r="AL1592" s="76"/>
      <c r="AM1592" s="76"/>
      <c r="AN1592" s="78">
        <v>42342.036921296298</v>
      </c>
      <c r="AO1592" s="76" t="s">
        <v>14075</v>
      </c>
      <c r="AP1592" s="82" t="s">
        <v>15665</v>
      </c>
      <c r="AQ1592" s="76" t="s">
        <v>66</v>
      </c>
      <c r="AR1592" s="2"/>
      <c r="AS1592" s="3"/>
      <c r="AT1592" s="3"/>
      <c r="AU1592" s="3"/>
      <c r="AV1592" s="3"/>
    </row>
    <row r="1593" spans="1:48" ht="41.45" customHeight="1" x14ac:dyDescent="0.25">
      <c r="A1593" s="62" t="s">
        <v>2078</v>
      </c>
      <c r="C1593" s="63"/>
      <c r="D1593" s="63"/>
      <c r="E1593" s="64"/>
      <c r="F1593" s="66"/>
      <c r="G1593" s="100" t="s">
        <v>13593</v>
      </c>
      <c r="H1593" s="63"/>
      <c r="I1593" s="67"/>
      <c r="J1593" s="68"/>
      <c r="K1593" s="68"/>
      <c r="L1593" s="67" t="s">
        <v>17756</v>
      </c>
      <c r="M1593" s="71"/>
      <c r="N1593" s="72">
        <v>7205.04052734375</v>
      </c>
      <c r="O1593" s="72">
        <v>3202.49560546875</v>
      </c>
      <c r="P1593" s="73"/>
      <c r="Q1593" s="74"/>
      <c r="R1593" s="74"/>
      <c r="S1593" s="84"/>
      <c r="T1593" s="84"/>
      <c r="U1593" s="84"/>
      <c r="V1593" s="84"/>
      <c r="W1593" s="50"/>
      <c r="X1593" s="50"/>
      <c r="Y1593" s="50"/>
      <c r="Z1593" s="50"/>
      <c r="AA1593" s="49"/>
      <c r="AB1593" s="69">
        <v>1593</v>
      </c>
      <c r="AC159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93" s="70"/>
      <c r="AE1593" s="76">
        <v>599</v>
      </c>
      <c r="AF1593" s="76">
        <v>1287</v>
      </c>
      <c r="AG1593" s="76">
        <v>5651</v>
      </c>
      <c r="AH1593" s="76">
        <v>29071</v>
      </c>
      <c r="AI1593" s="76"/>
      <c r="AJ1593" s="76" t="s">
        <v>9905</v>
      </c>
      <c r="AK1593" s="76" t="s">
        <v>11092</v>
      </c>
      <c r="AL1593" s="82" t="s">
        <v>11830</v>
      </c>
      <c r="AM1593" s="76"/>
      <c r="AN1593" s="78">
        <v>40631.08489583333</v>
      </c>
      <c r="AO1593" s="76" t="s">
        <v>14075</v>
      </c>
      <c r="AP1593" s="82" t="s">
        <v>15666</v>
      </c>
      <c r="AQ1593" s="76" t="s">
        <v>65</v>
      </c>
      <c r="AR1593" s="2"/>
      <c r="AS1593" s="3"/>
      <c r="AT1593" s="3"/>
      <c r="AU1593" s="3"/>
      <c r="AV1593" s="3"/>
    </row>
    <row r="1594" spans="1:48" ht="41.45" customHeight="1" x14ac:dyDescent="0.25">
      <c r="A1594" s="62" t="s">
        <v>1345</v>
      </c>
      <c r="C1594" s="63"/>
      <c r="D1594" s="63"/>
      <c r="E1594" s="64"/>
      <c r="F1594" s="66"/>
      <c r="G1594" s="100" t="s">
        <v>13594</v>
      </c>
      <c r="H1594" s="63"/>
      <c r="I1594" s="67"/>
      <c r="J1594" s="68"/>
      <c r="K1594" s="68"/>
      <c r="L1594" s="67" t="s">
        <v>17757</v>
      </c>
      <c r="M1594" s="71"/>
      <c r="N1594" s="72">
        <v>1819.8636474609375</v>
      </c>
      <c r="O1594" s="72">
        <v>6325.84912109375</v>
      </c>
      <c r="P1594" s="73"/>
      <c r="Q1594" s="74"/>
      <c r="R1594" s="74"/>
      <c r="S1594" s="84"/>
      <c r="T1594" s="84"/>
      <c r="U1594" s="84"/>
      <c r="V1594" s="84"/>
      <c r="W1594" s="50"/>
      <c r="X1594" s="50"/>
      <c r="Y1594" s="50"/>
      <c r="Z1594" s="50"/>
      <c r="AA1594" s="49"/>
      <c r="AB1594" s="69">
        <v>1594</v>
      </c>
      <c r="AC159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94" s="70"/>
      <c r="AE1594" s="76">
        <v>617</v>
      </c>
      <c r="AF1594" s="76">
        <v>99</v>
      </c>
      <c r="AG1594" s="76">
        <v>2591</v>
      </c>
      <c r="AH1594" s="76">
        <v>1364</v>
      </c>
      <c r="AI1594" s="76"/>
      <c r="AJ1594" s="76" t="s">
        <v>9906</v>
      </c>
      <c r="AK1594" s="76"/>
      <c r="AL1594" s="76"/>
      <c r="AM1594" s="76"/>
      <c r="AN1594" s="78">
        <v>43996.29650462963</v>
      </c>
      <c r="AO1594" s="76" t="s">
        <v>14075</v>
      </c>
      <c r="AP1594" s="82" t="s">
        <v>15667</v>
      </c>
      <c r="AQ1594" s="76" t="s">
        <v>66</v>
      </c>
      <c r="AR1594" s="2"/>
      <c r="AS1594" s="3"/>
      <c r="AT1594" s="3"/>
      <c r="AU1594" s="3"/>
      <c r="AV1594" s="3"/>
    </row>
    <row r="1595" spans="1:48" ht="41.45" customHeight="1" x14ac:dyDescent="0.25">
      <c r="A1595" s="62" t="s">
        <v>1346</v>
      </c>
      <c r="C1595" s="63"/>
      <c r="D1595" s="63"/>
      <c r="E1595" s="64"/>
      <c r="F1595" s="66"/>
      <c r="G1595" s="100" t="s">
        <v>13595</v>
      </c>
      <c r="H1595" s="63"/>
      <c r="I1595" s="67"/>
      <c r="J1595" s="68"/>
      <c r="K1595" s="68"/>
      <c r="L1595" s="67" t="s">
        <v>17758</v>
      </c>
      <c r="M1595" s="71"/>
      <c r="N1595" s="72">
        <v>824.17535400390625</v>
      </c>
      <c r="O1595" s="72">
        <v>3089.8671875</v>
      </c>
      <c r="P1595" s="73"/>
      <c r="Q1595" s="74"/>
      <c r="R1595" s="74"/>
      <c r="S1595" s="84"/>
      <c r="T1595" s="84"/>
      <c r="U1595" s="84"/>
      <c r="V1595" s="84"/>
      <c r="W1595" s="50"/>
      <c r="X1595" s="50"/>
      <c r="Y1595" s="50"/>
      <c r="Z1595" s="50"/>
      <c r="AA1595" s="49"/>
      <c r="AB1595" s="69">
        <v>1595</v>
      </c>
      <c r="AC159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95" s="70"/>
      <c r="AE1595" s="76">
        <v>119</v>
      </c>
      <c r="AF1595" s="76">
        <v>166</v>
      </c>
      <c r="AG1595" s="76">
        <v>4524</v>
      </c>
      <c r="AH1595" s="76">
        <v>1470</v>
      </c>
      <c r="AI1595" s="76"/>
      <c r="AJ1595" s="76" t="s">
        <v>9907</v>
      </c>
      <c r="AK1595" s="76" t="s">
        <v>11093</v>
      </c>
      <c r="AL1595" s="82" t="s">
        <v>11831</v>
      </c>
      <c r="AM1595" s="76"/>
      <c r="AN1595" s="78">
        <v>43708.642048611109</v>
      </c>
      <c r="AO1595" s="76" t="s">
        <v>14075</v>
      </c>
      <c r="AP1595" s="82" t="s">
        <v>15668</v>
      </c>
      <c r="AQ1595" s="76" t="s">
        <v>66</v>
      </c>
      <c r="AR1595" s="2"/>
      <c r="AS1595" s="3"/>
      <c r="AT1595" s="3"/>
      <c r="AU1595" s="3"/>
      <c r="AV1595" s="3"/>
    </row>
    <row r="1596" spans="1:48" ht="41.45" customHeight="1" x14ac:dyDescent="0.25">
      <c r="A1596" s="62" t="s">
        <v>1347</v>
      </c>
      <c r="C1596" s="63"/>
      <c r="D1596" s="63"/>
      <c r="E1596" s="64"/>
      <c r="F1596" s="66"/>
      <c r="G1596" s="100" t="s">
        <v>13596</v>
      </c>
      <c r="H1596" s="63"/>
      <c r="I1596" s="67"/>
      <c r="J1596" s="68"/>
      <c r="K1596" s="68"/>
      <c r="L1596" s="67" t="s">
        <v>17759</v>
      </c>
      <c r="M1596" s="71"/>
      <c r="N1596" s="72">
        <v>2702.22412109375</v>
      </c>
      <c r="O1596" s="72">
        <v>9050.935546875</v>
      </c>
      <c r="P1596" s="73"/>
      <c r="Q1596" s="74"/>
      <c r="R1596" s="74"/>
      <c r="S1596" s="84"/>
      <c r="T1596" s="84"/>
      <c r="U1596" s="84"/>
      <c r="V1596" s="84"/>
      <c r="W1596" s="50"/>
      <c r="X1596" s="50"/>
      <c r="Y1596" s="50"/>
      <c r="Z1596" s="50"/>
      <c r="AA1596" s="49"/>
      <c r="AB1596" s="69">
        <v>1596</v>
      </c>
      <c r="AC159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96" s="70"/>
      <c r="AE1596" s="76">
        <v>399</v>
      </c>
      <c r="AF1596" s="76">
        <v>305</v>
      </c>
      <c r="AG1596" s="76">
        <v>7996</v>
      </c>
      <c r="AH1596" s="76">
        <v>8823</v>
      </c>
      <c r="AI1596" s="76"/>
      <c r="AJ1596" s="76" t="s">
        <v>9908</v>
      </c>
      <c r="AK1596" s="76" t="s">
        <v>11094</v>
      </c>
      <c r="AL1596" s="76"/>
      <c r="AM1596" s="76"/>
      <c r="AN1596" s="78">
        <v>40009.653877314813</v>
      </c>
      <c r="AO1596" s="76" t="s">
        <v>14075</v>
      </c>
      <c r="AP1596" s="82" t="s">
        <v>15669</v>
      </c>
      <c r="AQ1596" s="76" t="s">
        <v>66</v>
      </c>
      <c r="AR1596" s="2"/>
      <c r="AS1596" s="3"/>
      <c r="AT1596" s="3"/>
      <c r="AU1596" s="3"/>
      <c r="AV1596" s="3"/>
    </row>
    <row r="1597" spans="1:48" ht="41.45" customHeight="1" x14ac:dyDescent="0.25">
      <c r="A1597" s="62" t="s">
        <v>2079</v>
      </c>
      <c r="C1597" s="63"/>
      <c r="D1597" s="63"/>
      <c r="E1597" s="64"/>
      <c r="F1597" s="66"/>
      <c r="G1597" s="100" t="s">
        <v>13597</v>
      </c>
      <c r="H1597" s="63"/>
      <c r="I1597" s="67"/>
      <c r="J1597" s="68"/>
      <c r="K1597" s="68"/>
      <c r="L1597" s="67" t="s">
        <v>17760</v>
      </c>
      <c r="M1597" s="71"/>
      <c r="N1597" s="72">
        <v>3596.78125</v>
      </c>
      <c r="O1597" s="72">
        <v>7426.7685546875</v>
      </c>
      <c r="P1597" s="73"/>
      <c r="Q1597" s="74"/>
      <c r="R1597" s="74"/>
      <c r="S1597" s="84"/>
      <c r="T1597" s="84"/>
      <c r="U1597" s="84"/>
      <c r="V1597" s="84"/>
      <c r="W1597" s="50"/>
      <c r="X1597" s="50"/>
      <c r="Y1597" s="50"/>
      <c r="Z1597" s="50"/>
      <c r="AA1597" s="49"/>
      <c r="AB1597" s="69">
        <v>1597</v>
      </c>
      <c r="AC159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97" s="70"/>
      <c r="AE1597" s="76">
        <v>491</v>
      </c>
      <c r="AF1597" s="76">
        <v>57433</v>
      </c>
      <c r="AG1597" s="76">
        <v>72367</v>
      </c>
      <c r="AH1597" s="76">
        <v>36254</v>
      </c>
      <c r="AI1597" s="76"/>
      <c r="AJ1597" s="76" t="s">
        <v>9909</v>
      </c>
      <c r="AK1597" s="76" t="s">
        <v>11095</v>
      </c>
      <c r="AL1597" s="76"/>
      <c r="AM1597" s="76"/>
      <c r="AN1597" s="78">
        <v>40694.732256944444</v>
      </c>
      <c r="AO1597" s="76" t="s">
        <v>14075</v>
      </c>
      <c r="AP1597" s="82" t="s">
        <v>15670</v>
      </c>
      <c r="AQ1597" s="76" t="s">
        <v>65</v>
      </c>
      <c r="AR1597" s="2"/>
      <c r="AS1597" s="3"/>
      <c r="AT1597" s="3"/>
      <c r="AU1597" s="3"/>
      <c r="AV1597" s="3"/>
    </row>
    <row r="1598" spans="1:48" ht="41.45" customHeight="1" x14ac:dyDescent="0.25">
      <c r="A1598" s="62" t="s">
        <v>2080</v>
      </c>
      <c r="C1598" s="63"/>
      <c r="D1598" s="63"/>
      <c r="E1598" s="64"/>
      <c r="F1598" s="66"/>
      <c r="G1598" s="100" t="s">
        <v>13598</v>
      </c>
      <c r="H1598" s="63"/>
      <c r="I1598" s="67"/>
      <c r="J1598" s="68"/>
      <c r="K1598" s="68"/>
      <c r="L1598" s="67" t="s">
        <v>17761</v>
      </c>
      <c r="M1598" s="71"/>
      <c r="N1598" s="72">
        <v>5284.2568359375</v>
      </c>
      <c r="O1598" s="72">
        <v>9791.4921875</v>
      </c>
      <c r="P1598" s="73"/>
      <c r="Q1598" s="74"/>
      <c r="R1598" s="74"/>
      <c r="S1598" s="84"/>
      <c r="T1598" s="84"/>
      <c r="U1598" s="84"/>
      <c r="V1598" s="84"/>
      <c r="W1598" s="50"/>
      <c r="X1598" s="50"/>
      <c r="Y1598" s="50"/>
      <c r="Z1598" s="50"/>
      <c r="AA1598" s="49"/>
      <c r="AB1598" s="69">
        <v>1598</v>
      </c>
      <c r="AC159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98" s="70"/>
      <c r="AE1598" s="76">
        <v>818</v>
      </c>
      <c r="AF1598" s="76">
        <v>13903</v>
      </c>
      <c r="AG1598" s="76">
        <v>7544</v>
      </c>
      <c r="AH1598" s="76">
        <v>15250</v>
      </c>
      <c r="AI1598" s="76"/>
      <c r="AJ1598" s="76" t="s">
        <v>9910</v>
      </c>
      <c r="AK1598" s="76" t="s">
        <v>11096</v>
      </c>
      <c r="AL1598" s="82" t="s">
        <v>11832</v>
      </c>
      <c r="AM1598" s="76"/>
      <c r="AN1598" s="78">
        <v>43174.780694444446</v>
      </c>
      <c r="AO1598" s="76" t="s">
        <v>14075</v>
      </c>
      <c r="AP1598" s="82" t="s">
        <v>15671</v>
      </c>
      <c r="AQ1598" s="76" t="s">
        <v>65</v>
      </c>
      <c r="AR1598" s="2"/>
      <c r="AS1598" s="3"/>
      <c r="AT1598" s="3"/>
      <c r="AU1598" s="3"/>
      <c r="AV1598" s="3"/>
    </row>
    <row r="1599" spans="1:48" ht="41.45" customHeight="1" x14ac:dyDescent="0.25">
      <c r="A1599" s="62" t="s">
        <v>2081</v>
      </c>
      <c r="C1599" s="63"/>
      <c r="D1599" s="63"/>
      <c r="E1599" s="64"/>
      <c r="F1599" s="66"/>
      <c r="G1599" s="100" t="s">
        <v>13599</v>
      </c>
      <c r="H1599" s="63"/>
      <c r="I1599" s="67"/>
      <c r="J1599" s="68"/>
      <c r="K1599" s="68"/>
      <c r="L1599" s="67" t="s">
        <v>17762</v>
      </c>
      <c r="M1599" s="71"/>
      <c r="N1599" s="72">
        <v>1115.98583984375</v>
      </c>
      <c r="O1599" s="72">
        <v>9450.8935546875</v>
      </c>
      <c r="P1599" s="73"/>
      <c r="Q1599" s="74"/>
      <c r="R1599" s="74"/>
      <c r="S1599" s="84"/>
      <c r="T1599" s="84"/>
      <c r="U1599" s="84"/>
      <c r="V1599" s="84"/>
      <c r="W1599" s="50"/>
      <c r="X1599" s="50"/>
      <c r="Y1599" s="50"/>
      <c r="Z1599" s="50"/>
      <c r="AA1599" s="49"/>
      <c r="AB1599" s="69">
        <v>1599</v>
      </c>
      <c r="AC159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599" s="70"/>
      <c r="AE1599" s="76">
        <v>953</v>
      </c>
      <c r="AF1599" s="76">
        <v>315</v>
      </c>
      <c r="AG1599" s="76">
        <v>977</v>
      </c>
      <c r="AH1599" s="76">
        <v>30184</v>
      </c>
      <c r="AI1599" s="76"/>
      <c r="AJ1599" s="76" t="s">
        <v>9911</v>
      </c>
      <c r="AK1599" s="76" t="s">
        <v>11097</v>
      </c>
      <c r="AL1599" s="76"/>
      <c r="AM1599" s="76"/>
      <c r="AN1599" s="78">
        <v>43413.830914351849</v>
      </c>
      <c r="AO1599" s="76" t="s">
        <v>14075</v>
      </c>
      <c r="AP1599" s="82" t="s">
        <v>15672</v>
      </c>
      <c r="AQ1599" s="76" t="s">
        <v>65</v>
      </c>
      <c r="AR1599" s="2"/>
      <c r="AS1599" s="3"/>
      <c r="AT1599" s="3"/>
      <c r="AU1599" s="3"/>
      <c r="AV1599" s="3"/>
    </row>
    <row r="1600" spans="1:48" ht="41.45" customHeight="1" x14ac:dyDescent="0.25">
      <c r="A1600" s="62" t="s">
        <v>2082</v>
      </c>
      <c r="C1600" s="63"/>
      <c r="D1600" s="63"/>
      <c r="E1600" s="64"/>
      <c r="F1600" s="66"/>
      <c r="G1600" s="100" t="s">
        <v>13600</v>
      </c>
      <c r="H1600" s="63"/>
      <c r="I1600" s="67"/>
      <c r="J1600" s="68"/>
      <c r="K1600" s="68"/>
      <c r="L1600" s="67" t="s">
        <v>17763</v>
      </c>
      <c r="M1600" s="71"/>
      <c r="N1600" s="72">
        <v>2572.607177734375</v>
      </c>
      <c r="O1600" s="72">
        <v>9586.1767578125</v>
      </c>
      <c r="P1600" s="73"/>
      <c r="Q1600" s="74"/>
      <c r="R1600" s="74"/>
      <c r="S1600" s="84"/>
      <c r="T1600" s="84"/>
      <c r="U1600" s="84"/>
      <c r="V1600" s="84"/>
      <c r="W1600" s="50"/>
      <c r="X1600" s="50"/>
      <c r="Y1600" s="50"/>
      <c r="Z1600" s="50"/>
      <c r="AA1600" s="49"/>
      <c r="AB1600" s="69">
        <v>1600</v>
      </c>
      <c r="AC160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00" s="70"/>
      <c r="AE1600" s="76">
        <v>2000</v>
      </c>
      <c r="AF1600" s="76">
        <v>1906</v>
      </c>
      <c r="AG1600" s="76">
        <v>5436</v>
      </c>
      <c r="AH1600" s="76">
        <v>14044</v>
      </c>
      <c r="AI1600" s="76"/>
      <c r="AJ1600" s="76" t="s">
        <v>9912</v>
      </c>
      <c r="AK1600" s="76"/>
      <c r="AL1600" s="76"/>
      <c r="AM1600" s="76"/>
      <c r="AN1600" s="78">
        <v>44211.402442129627</v>
      </c>
      <c r="AO1600" s="76" t="s">
        <v>14075</v>
      </c>
      <c r="AP1600" s="82" t="s">
        <v>15673</v>
      </c>
      <c r="AQ1600" s="76" t="s">
        <v>65</v>
      </c>
      <c r="AR1600" s="2"/>
      <c r="AS1600" s="3"/>
      <c r="AT1600" s="3"/>
      <c r="AU1600" s="3"/>
      <c r="AV1600" s="3"/>
    </row>
    <row r="1601" spans="1:48" ht="41.45" customHeight="1" x14ac:dyDescent="0.25">
      <c r="A1601" s="62" t="s">
        <v>1348</v>
      </c>
      <c r="C1601" s="63"/>
      <c r="D1601" s="63"/>
      <c r="E1601" s="64"/>
      <c r="F1601" s="66"/>
      <c r="G1601" s="100" t="s">
        <v>13601</v>
      </c>
      <c r="H1601" s="63"/>
      <c r="I1601" s="67"/>
      <c r="J1601" s="68"/>
      <c r="K1601" s="68"/>
      <c r="L1601" s="67" t="s">
        <v>17764</v>
      </c>
      <c r="M1601" s="71"/>
      <c r="N1601" s="72">
        <v>8717.44140625</v>
      </c>
      <c r="O1601" s="72">
        <v>4927.783203125</v>
      </c>
      <c r="P1601" s="73"/>
      <c r="Q1601" s="74"/>
      <c r="R1601" s="74"/>
      <c r="S1601" s="84"/>
      <c r="T1601" s="84"/>
      <c r="U1601" s="84"/>
      <c r="V1601" s="84"/>
      <c r="W1601" s="50"/>
      <c r="X1601" s="50"/>
      <c r="Y1601" s="50"/>
      <c r="Z1601" s="50"/>
      <c r="AA1601" s="49"/>
      <c r="AB1601" s="69">
        <v>1601</v>
      </c>
      <c r="AC160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01" s="70"/>
      <c r="AE1601" s="76">
        <v>307</v>
      </c>
      <c r="AF1601" s="76">
        <v>6</v>
      </c>
      <c r="AG1601" s="76">
        <v>1345</v>
      </c>
      <c r="AH1601" s="76">
        <v>309</v>
      </c>
      <c r="AI1601" s="76"/>
      <c r="AJ1601" s="76" t="s">
        <v>9913</v>
      </c>
      <c r="AK1601" s="76"/>
      <c r="AL1601" s="76"/>
      <c r="AM1601" s="76"/>
      <c r="AN1601" s="78">
        <v>44525.490601851852</v>
      </c>
      <c r="AO1601" s="76" t="s">
        <v>14075</v>
      </c>
      <c r="AP1601" s="82" t="s">
        <v>15674</v>
      </c>
      <c r="AQ1601" s="76" t="s">
        <v>66</v>
      </c>
      <c r="AR1601" s="2"/>
      <c r="AS1601" s="3"/>
      <c r="AT1601" s="3"/>
      <c r="AU1601" s="3"/>
      <c r="AV1601" s="3"/>
    </row>
    <row r="1602" spans="1:48" ht="41.45" customHeight="1" x14ac:dyDescent="0.25">
      <c r="A1602" s="62" t="s">
        <v>1349</v>
      </c>
      <c r="C1602" s="63"/>
      <c r="D1602" s="63"/>
      <c r="E1602" s="64"/>
      <c r="F1602" s="66"/>
      <c r="G1602" s="100" t="s">
        <v>12040</v>
      </c>
      <c r="H1602" s="63"/>
      <c r="I1602" s="67"/>
      <c r="J1602" s="68"/>
      <c r="K1602" s="68"/>
      <c r="L1602" s="67" t="s">
        <v>17765</v>
      </c>
      <c r="M1602" s="71"/>
      <c r="N1602" s="72">
        <v>4075.288818359375</v>
      </c>
      <c r="O1602" s="72">
        <v>1767.8450927734375</v>
      </c>
      <c r="P1602" s="73"/>
      <c r="Q1602" s="74"/>
      <c r="R1602" s="74"/>
      <c r="S1602" s="84"/>
      <c r="T1602" s="84"/>
      <c r="U1602" s="84"/>
      <c r="V1602" s="84"/>
      <c r="W1602" s="50"/>
      <c r="X1602" s="50"/>
      <c r="Y1602" s="50"/>
      <c r="Z1602" s="50"/>
      <c r="AA1602" s="49"/>
      <c r="AB1602" s="69">
        <v>1602</v>
      </c>
      <c r="AC160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02" s="70"/>
      <c r="AE1602" s="76">
        <v>2</v>
      </c>
      <c r="AF1602" s="76">
        <v>0</v>
      </c>
      <c r="AG1602" s="76">
        <v>162</v>
      </c>
      <c r="AH1602" s="76">
        <v>2</v>
      </c>
      <c r="AI1602" s="76"/>
      <c r="AJ1602" s="76"/>
      <c r="AK1602" s="76"/>
      <c r="AL1602" s="76"/>
      <c r="AM1602" s="76"/>
      <c r="AN1602" s="78">
        <v>44419.83457175926</v>
      </c>
      <c r="AO1602" s="76" t="s">
        <v>14075</v>
      </c>
      <c r="AP1602" s="82" t="s">
        <v>15675</v>
      </c>
      <c r="AQ1602" s="76" t="s">
        <v>66</v>
      </c>
      <c r="AR1602" s="2"/>
      <c r="AS1602" s="3"/>
      <c r="AT1602" s="3"/>
      <c r="AU1602" s="3"/>
      <c r="AV1602" s="3"/>
    </row>
    <row r="1603" spans="1:48" ht="41.45" customHeight="1" x14ac:dyDescent="0.25">
      <c r="A1603" s="62" t="s">
        <v>1350</v>
      </c>
      <c r="C1603" s="63"/>
      <c r="D1603" s="63"/>
      <c r="E1603" s="64"/>
      <c r="F1603" s="66"/>
      <c r="G1603" s="100" t="s">
        <v>13602</v>
      </c>
      <c r="H1603" s="63"/>
      <c r="I1603" s="67"/>
      <c r="J1603" s="68"/>
      <c r="K1603" s="68"/>
      <c r="L1603" s="67" t="s">
        <v>17766</v>
      </c>
      <c r="M1603" s="71"/>
      <c r="N1603" s="72">
        <v>7084.67626953125</v>
      </c>
      <c r="O1603" s="72">
        <v>6552.1572265625</v>
      </c>
      <c r="P1603" s="73"/>
      <c r="Q1603" s="74"/>
      <c r="R1603" s="74"/>
      <c r="S1603" s="84"/>
      <c r="T1603" s="84"/>
      <c r="U1603" s="84"/>
      <c r="V1603" s="84"/>
      <c r="W1603" s="50"/>
      <c r="X1603" s="50"/>
      <c r="Y1603" s="50"/>
      <c r="Z1603" s="50"/>
      <c r="AA1603" s="49"/>
      <c r="AB1603" s="69">
        <v>1603</v>
      </c>
      <c r="AC160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03" s="70"/>
      <c r="AE1603" s="76">
        <v>552</v>
      </c>
      <c r="AF1603" s="76">
        <v>123</v>
      </c>
      <c r="AG1603" s="76">
        <v>11021</v>
      </c>
      <c r="AH1603" s="76">
        <v>22476</v>
      </c>
      <c r="AI1603" s="76"/>
      <c r="AJ1603" s="76" t="s">
        <v>9914</v>
      </c>
      <c r="AK1603" s="76" t="s">
        <v>11098</v>
      </c>
      <c r="AL1603" s="76"/>
      <c r="AM1603" s="76"/>
      <c r="AN1603" s="78">
        <v>44494.126898148148</v>
      </c>
      <c r="AO1603" s="76" t="s">
        <v>14075</v>
      </c>
      <c r="AP1603" s="82" t="s">
        <v>15676</v>
      </c>
      <c r="AQ1603" s="76" t="s">
        <v>66</v>
      </c>
      <c r="AR1603" s="2"/>
      <c r="AS1603" s="3"/>
      <c r="AT1603" s="3"/>
      <c r="AU1603" s="3"/>
      <c r="AV1603" s="3"/>
    </row>
    <row r="1604" spans="1:48" ht="41.45" customHeight="1" x14ac:dyDescent="0.25">
      <c r="A1604" s="62" t="s">
        <v>1351</v>
      </c>
      <c r="C1604" s="63"/>
      <c r="D1604" s="63"/>
      <c r="E1604" s="64"/>
      <c r="F1604" s="66"/>
      <c r="G1604" s="100" t="s">
        <v>13603</v>
      </c>
      <c r="H1604" s="63"/>
      <c r="I1604" s="67"/>
      <c r="J1604" s="68"/>
      <c r="K1604" s="68"/>
      <c r="L1604" s="67" t="s">
        <v>17767</v>
      </c>
      <c r="M1604" s="71"/>
      <c r="N1604" s="72">
        <v>6092.45654296875</v>
      </c>
      <c r="O1604" s="72">
        <v>1921.4722900390625</v>
      </c>
      <c r="P1604" s="73"/>
      <c r="Q1604" s="74"/>
      <c r="R1604" s="74"/>
      <c r="S1604" s="84"/>
      <c r="T1604" s="84"/>
      <c r="U1604" s="84"/>
      <c r="V1604" s="84"/>
      <c r="W1604" s="50"/>
      <c r="X1604" s="50"/>
      <c r="Y1604" s="50"/>
      <c r="Z1604" s="50"/>
      <c r="AA1604" s="49"/>
      <c r="AB1604" s="69">
        <v>1604</v>
      </c>
      <c r="AC160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04" s="70"/>
      <c r="AE1604" s="76">
        <v>2065</v>
      </c>
      <c r="AF1604" s="76">
        <v>1242</v>
      </c>
      <c r="AG1604" s="76">
        <v>4867</v>
      </c>
      <c r="AH1604" s="76">
        <v>4359</v>
      </c>
      <c r="AI1604" s="76"/>
      <c r="AJ1604" s="76" t="s">
        <v>9915</v>
      </c>
      <c r="AK1604" s="76" t="s">
        <v>11099</v>
      </c>
      <c r="AL1604" s="76"/>
      <c r="AM1604" s="76"/>
      <c r="AN1604" s="78">
        <v>44303.338888888888</v>
      </c>
      <c r="AO1604" s="76" t="s">
        <v>14075</v>
      </c>
      <c r="AP1604" s="82" t="s">
        <v>15677</v>
      </c>
      <c r="AQ1604" s="76" t="s">
        <v>66</v>
      </c>
      <c r="AR1604" s="2"/>
      <c r="AS1604" s="3"/>
      <c r="AT1604" s="3"/>
      <c r="AU1604" s="3"/>
      <c r="AV1604" s="3"/>
    </row>
    <row r="1605" spans="1:48" ht="41.45" customHeight="1" x14ac:dyDescent="0.25">
      <c r="A1605" s="62" t="s">
        <v>1352</v>
      </c>
      <c r="C1605" s="63"/>
      <c r="D1605" s="63"/>
      <c r="E1605" s="64"/>
      <c r="F1605" s="66"/>
      <c r="G1605" s="100" t="s">
        <v>13604</v>
      </c>
      <c r="H1605" s="63"/>
      <c r="I1605" s="67"/>
      <c r="J1605" s="68"/>
      <c r="K1605" s="68"/>
      <c r="L1605" s="67" t="s">
        <v>17768</v>
      </c>
      <c r="M1605" s="71"/>
      <c r="N1605" s="72">
        <v>8085.63232421875</v>
      </c>
      <c r="O1605" s="72">
        <v>2326.487060546875</v>
      </c>
      <c r="P1605" s="73"/>
      <c r="Q1605" s="74"/>
      <c r="R1605" s="74"/>
      <c r="S1605" s="84"/>
      <c r="T1605" s="84"/>
      <c r="U1605" s="84"/>
      <c r="V1605" s="84"/>
      <c r="W1605" s="50"/>
      <c r="X1605" s="50"/>
      <c r="Y1605" s="50"/>
      <c r="Z1605" s="50"/>
      <c r="AA1605" s="49"/>
      <c r="AB1605" s="69">
        <v>1605</v>
      </c>
      <c r="AC160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05" s="70"/>
      <c r="AE1605" s="76">
        <v>208</v>
      </c>
      <c r="AF1605" s="76">
        <v>236</v>
      </c>
      <c r="AG1605" s="76">
        <v>13840</v>
      </c>
      <c r="AH1605" s="76">
        <v>20487</v>
      </c>
      <c r="AI1605" s="76"/>
      <c r="AJ1605" s="76" t="s">
        <v>9916</v>
      </c>
      <c r="AK1605" s="76" t="s">
        <v>11100</v>
      </c>
      <c r="AL1605" s="82" t="s">
        <v>11833</v>
      </c>
      <c r="AM1605" s="76"/>
      <c r="AN1605" s="78">
        <v>42068.610833333332</v>
      </c>
      <c r="AO1605" s="76" t="s">
        <v>14075</v>
      </c>
      <c r="AP1605" s="82" t="s">
        <v>15678</v>
      </c>
      <c r="AQ1605" s="76" t="s">
        <v>66</v>
      </c>
      <c r="AR1605" s="2"/>
      <c r="AS1605" s="3"/>
      <c r="AT1605" s="3"/>
      <c r="AU1605" s="3"/>
      <c r="AV1605" s="3"/>
    </row>
    <row r="1606" spans="1:48" ht="41.45" customHeight="1" x14ac:dyDescent="0.25">
      <c r="A1606" s="62" t="s">
        <v>1353</v>
      </c>
      <c r="C1606" s="63"/>
      <c r="D1606" s="63"/>
      <c r="E1606" s="64"/>
      <c r="F1606" s="66"/>
      <c r="G1606" s="100" t="s">
        <v>13605</v>
      </c>
      <c r="H1606" s="63"/>
      <c r="I1606" s="67"/>
      <c r="J1606" s="68"/>
      <c r="K1606" s="68"/>
      <c r="L1606" s="67" t="s">
        <v>17769</v>
      </c>
      <c r="M1606" s="71"/>
      <c r="N1606" s="72">
        <v>204.37821960449219</v>
      </c>
      <c r="O1606" s="72">
        <v>2548.9423828125</v>
      </c>
      <c r="P1606" s="73"/>
      <c r="Q1606" s="74"/>
      <c r="R1606" s="74"/>
      <c r="S1606" s="84"/>
      <c r="T1606" s="84"/>
      <c r="U1606" s="84"/>
      <c r="V1606" s="84"/>
      <c r="W1606" s="50"/>
      <c r="X1606" s="50"/>
      <c r="Y1606" s="50"/>
      <c r="Z1606" s="50"/>
      <c r="AA1606" s="49"/>
      <c r="AB1606" s="69">
        <v>1606</v>
      </c>
      <c r="AC160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06" s="70"/>
      <c r="AE1606" s="76">
        <v>263</v>
      </c>
      <c r="AF1606" s="76">
        <v>274</v>
      </c>
      <c r="AG1606" s="76">
        <v>5699</v>
      </c>
      <c r="AH1606" s="76">
        <v>4748</v>
      </c>
      <c r="AI1606" s="76"/>
      <c r="AJ1606" s="76" t="s">
        <v>9917</v>
      </c>
      <c r="AK1606" s="76"/>
      <c r="AL1606" s="76"/>
      <c r="AM1606" s="76"/>
      <c r="AN1606" s="78">
        <v>42611.161608796298</v>
      </c>
      <c r="AO1606" s="76" t="s">
        <v>14075</v>
      </c>
      <c r="AP1606" s="82" t="s">
        <v>15679</v>
      </c>
      <c r="AQ1606" s="76" t="s">
        <v>66</v>
      </c>
      <c r="AR1606" s="2"/>
      <c r="AS1606" s="3"/>
      <c r="AT1606" s="3"/>
      <c r="AU1606" s="3"/>
      <c r="AV1606" s="3"/>
    </row>
    <row r="1607" spans="1:48" ht="41.45" customHeight="1" x14ac:dyDescent="0.25">
      <c r="A1607" s="62" t="s">
        <v>2083</v>
      </c>
      <c r="C1607" s="63"/>
      <c r="D1607" s="63"/>
      <c r="E1607" s="64"/>
      <c r="F1607" s="66"/>
      <c r="G1607" s="100" t="s">
        <v>13606</v>
      </c>
      <c r="H1607" s="63"/>
      <c r="I1607" s="67"/>
      <c r="J1607" s="68"/>
      <c r="K1607" s="68"/>
      <c r="L1607" s="67" t="s">
        <v>17770</v>
      </c>
      <c r="M1607" s="71"/>
      <c r="N1607" s="72">
        <v>516.56982421875</v>
      </c>
      <c r="O1607" s="72">
        <v>4811.20703125</v>
      </c>
      <c r="P1607" s="73"/>
      <c r="Q1607" s="74"/>
      <c r="R1607" s="74"/>
      <c r="S1607" s="84"/>
      <c r="T1607" s="84"/>
      <c r="U1607" s="84"/>
      <c r="V1607" s="84"/>
      <c r="W1607" s="50"/>
      <c r="X1607" s="50"/>
      <c r="Y1607" s="50"/>
      <c r="Z1607" s="50"/>
      <c r="AA1607" s="49"/>
      <c r="AB1607" s="69">
        <v>1607</v>
      </c>
      <c r="AC160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07" s="70"/>
      <c r="AE1607" s="76">
        <v>913</v>
      </c>
      <c r="AF1607" s="76">
        <v>1130</v>
      </c>
      <c r="AG1607" s="76">
        <v>5766</v>
      </c>
      <c r="AH1607" s="76">
        <v>14349</v>
      </c>
      <c r="AI1607" s="76"/>
      <c r="AJ1607" s="76" t="s">
        <v>9918</v>
      </c>
      <c r="AK1607" s="76" t="s">
        <v>11101</v>
      </c>
      <c r="AL1607" s="76"/>
      <c r="AM1607" s="76"/>
      <c r="AN1607" s="78">
        <v>43950.674421296295</v>
      </c>
      <c r="AO1607" s="76" t="s">
        <v>14075</v>
      </c>
      <c r="AP1607" s="82" t="s">
        <v>15680</v>
      </c>
      <c r="AQ1607" s="76" t="s">
        <v>65</v>
      </c>
      <c r="AR1607" s="2"/>
      <c r="AS1607" s="3"/>
      <c r="AT1607" s="3"/>
      <c r="AU1607" s="3"/>
      <c r="AV1607" s="3"/>
    </row>
    <row r="1608" spans="1:48" ht="41.45" customHeight="1" x14ac:dyDescent="0.25">
      <c r="A1608" s="62" t="s">
        <v>2084</v>
      </c>
      <c r="C1608" s="63"/>
      <c r="D1608" s="63"/>
      <c r="E1608" s="64"/>
      <c r="F1608" s="66"/>
      <c r="G1608" s="100" t="s">
        <v>13607</v>
      </c>
      <c r="H1608" s="63"/>
      <c r="I1608" s="67"/>
      <c r="J1608" s="68"/>
      <c r="K1608" s="68"/>
      <c r="L1608" s="67" t="s">
        <v>17771</v>
      </c>
      <c r="M1608" s="71"/>
      <c r="N1608" s="72">
        <v>1064.31298828125</v>
      </c>
      <c r="O1608" s="72">
        <v>1925.6192626953125</v>
      </c>
      <c r="P1608" s="73"/>
      <c r="Q1608" s="74"/>
      <c r="R1608" s="74"/>
      <c r="S1608" s="84"/>
      <c r="T1608" s="84"/>
      <c r="U1608" s="84"/>
      <c r="V1608" s="84"/>
      <c r="W1608" s="50"/>
      <c r="X1608" s="50"/>
      <c r="Y1608" s="50"/>
      <c r="Z1608" s="50"/>
      <c r="AA1608" s="49"/>
      <c r="AB1608" s="69">
        <v>1608</v>
      </c>
      <c r="AC160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08" s="70"/>
      <c r="AE1608" s="76">
        <v>63</v>
      </c>
      <c r="AF1608" s="76">
        <v>4</v>
      </c>
      <c r="AG1608" s="76">
        <v>107</v>
      </c>
      <c r="AH1608" s="76">
        <v>378</v>
      </c>
      <c r="AI1608" s="76"/>
      <c r="AJ1608" s="76" t="s">
        <v>9919</v>
      </c>
      <c r="AK1608" s="76" t="s">
        <v>11102</v>
      </c>
      <c r="AL1608" s="76"/>
      <c r="AM1608" s="76"/>
      <c r="AN1608" s="78">
        <v>43402.820532407408</v>
      </c>
      <c r="AO1608" s="76" t="s">
        <v>14075</v>
      </c>
      <c r="AP1608" s="82" t="s">
        <v>15681</v>
      </c>
      <c r="AQ1608" s="76" t="s">
        <v>65</v>
      </c>
      <c r="AR1608" s="2"/>
      <c r="AS1608" s="3"/>
      <c r="AT1608" s="3"/>
      <c r="AU1608" s="3"/>
      <c r="AV1608" s="3"/>
    </row>
    <row r="1609" spans="1:48" ht="41.45" customHeight="1" x14ac:dyDescent="0.25">
      <c r="A1609" s="62" t="s">
        <v>1354</v>
      </c>
      <c r="C1609" s="63"/>
      <c r="D1609" s="63"/>
      <c r="E1609" s="64"/>
      <c r="F1609" s="66"/>
      <c r="G1609" s="100" t="s">
        <v>13608</v>
      </c>
      <c r="H1609" s="63"/>
      <c r="I1609" s="67"/>
      <c r="J1609" s="68"/>
      <c r="K1609" s="68"/>
      <c r="L1609" s="67" t="s">
        <v>17772</v>
      </c>
      <c r="M1609" s="71"/>
      <c r="N1609" s="72">
        <v>6591.74755859375</v>
      </c>
      <c r="O1609" s="72">
        <v>1910.463623046875</v>
      </c>
      <c r="P1609" s="73"/>
      <c r="Q1609" s="74"/>
      <c r="R1609" s="74"/>
      <c r="S1609" s="84"/>
      <c r="T1609" s="84"/>
      <c r="U1609" s="84"/>
      <c r="V1609" s="84"/>
      <c r="W1609" s="50"/>
      <c r="X1609" s="50"/>
      <c r="Y1609" s="50"/>
      <c r="Z1609" s="50"/>
      <c r="AA1609" s="49"/>
      <c r="AB1609" s="69">
        <v>1609</v>
      </c>
      <c r="AC160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09" s="70"/>
      <c r="AE1609" s="76">
        <v>1165</v>
      </c>
      <c r="AF1609" s="76">
        <v>28</v>
      </c>
      <c r="AG1609" s="76">
        <v>4607</v>
      </c>
      <c r="AH1609" s="76">
        <v>3584</v>
      </c>
      <c r="AI1609" s="76"/>
      <c r="AJ1609" s="76" t="s">
        <v>9920</v>
      </c>
      <c r="AK1609" s="76"/>
      <c r="AL1609" s="76"/>
      <c r="AM1609" s="76"/>
      <c r="AN1609" s="78">
        <v>44427.520208333335</v>
      </c>
      <c r="AO1609" s="76" t="s">
        <v>14075</v>
      </c>
      <c r="AP1609" s="82" t="s">
        <v>15682</v>
      </c>
      <c r="AQ1609" s="76" t="s">
        <v>66</v>
      </c>
      <c r="AR1609" s="2"/>
      <c r="AS1609" s="3"/>
      <c r="AT1609" s="3"/>
      <c r="AU1609" s="3"/>
      <c r="AV1609" s="3"/>
    </row>
    <row r="1610" spans="1:48" ht="41.45" customHeight="1" x14ac:dyDescent="0.25">
      <c r="A1610" s="62" t="s">
        <v>1355</v>
      </c>
      <c r="C1610" s="63"/>
      <c r="D1610" s="63"/>
      <c r="E1610" s="64"/>
      <c r="F1610" s="66"/>
      <c r="G1610" s="100" t="s">
        <v>13609</v>
      </c>
      <c r="H1610" s="63"/>
      <c r="I1610" s="67"/>
      <c r="J1610" s="68"/>
      <c r="K1610" s="68"/>
      <c r="L1610" s="67" t="s">
        <v>17773</v>
      </c>
      <c r="M1610" s="71"/>
      <c r="N1610" s="72">
        <v>6803.35498046875</v>
      </c>
      <c r="O1610" s="72">
        <v>6410.02099609375</v>
      </c>
      <c r="P1610" s="73"/>
      <c r="Q1610" s="74"/>
      <c r="R1610" s="74"/>
      <c r="S1610" s="84"/>
      <c r="T1610" s="84"/>
      <c r="U1610" s="84"/>
      <c r="V1610" s="84"/>
      <c r="W1610" s="50"/>
      <c r="X1610" s="50"/>
      <c r="Y1610" s="50"/>
      <c r="Z1610" s="50"/>
      <c r="AA1610" s="49"/>
      <c r="AB1610" s="69">
        <v>1610</v>
      </c>
      <c r="AC161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10" s="70"/>
      <c r="AE1610" s="76">
        <v>2943</v>
      </c>
      <c r="AF1610" s="76">
        <v>246</v>
      </c>
      <c r="AG1610" s="76">
        <v>27732</v>
      </c>
      <c r="AH1610" s="76">
        <v>45008</v>
      </c>
      <c r="AI1610" s="76"/>
      <c r="AJ1610" s="76" t="s">
        <v>9921</v>
      </c>
      <c r="AK1610" s="76" t="s">
        <v>10886</v>
      </c>
      <c r="AL1610" s="82" t="s">
        <v>11834</v>
      </c>
      <c r="AM1610" s="76"/>
      <c r="AN1610" s="78">
        <v>44145.461493055554</v>
      </c>
      <c r="AO1610" s="76" t="s">
        <v>14075</v>
      </c>
      <c r="AP1610" s="82" t="s">
        <v>15683</v>
      </c>
      <c r="AQ1610" s="76" t="s">
        <v>66</v>
      </c>
      <c r="AR1610" s="2"/>
      <c r="AS1610" s="3"/>
      <c r="AT1610" s="3"/>
      <c r="AU1610" s="3"/>
      <c r="AV1610" s="3"/>
    </row>
    <row r="1611" spans="1:48" ht="41.45" customHeight="1" x14ac:dyDescent="0.25">
      <c r="A1611" s="62" t="s">
        <v>1356</v>
      </c>
      <c r="C1611" s="63"/>
      <c r="D1611" s="63"/>
      <c r="E1611" s="64"/>
      <c r="F1611" s="66"/>
      <c r="G1611" s="100" t="s">
        <v>13610</v>
      </c>
      <c r="H1611" s="63"/>
      <c r="I1611" s="67"/>
      <c r="J1611" s="68"/>
      <c r="K1611" s="68"/>
      <c r="L1611" s="67" t="s">
        <v>17774</v>
      </c>
      <c r="M1611" s="71"/>
      <c r="N1611" s="72">
        <v>5474.650390625</v>
      </c>
      <c r="O1611" s="72">
        <v>8359.8603515625</v>
      </c>
      <c r="P1611" s="73"/>
      <c r="Q1611" s="74"/>
      <c r="R1611" s="74"/>
      <c r="S1611" s="84"/>
      <c r="T1611" s="84"/>
      <c r="U1611" s="84"/>
      <c r="V1611" s="84"/>
      <c r="W1611" s="50"/>
      <c r="X1611" s="50"/>
      <c r="Y1611" s="50"/>
      <c r="Z1611" s="50"/>
      <c r="AA1611" s="49"/>
      <c r="AB1611" s="69">
        <v>1611</v>
      </c>
      <c r="AC161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11" s="70"/>
      <c r="AE1611" s="76">
        <v>1850</v>
      </c>
      <c r="AF1611" s="76">
        <v>1144</v>
      </c>
      <c r="AG1611" s="76">
        <v>85474</v>
      </c>
      <c r="AH1611" s="76">
        <v>73740</v>
      </c>
      <c r="AI1611" s="76"/>
      <c r="AJ1611" s="76" t="s">
        <v>9922</v>
      </c>
      <c r="AK1611" s="76" t="s">
        <v>11103</v>
      </c>
      <c r="AL1611" s="82" t="s">
        <v>11835</v>
      </c>
      <c r="AM1611" s="76"/>
      <c r="AN1611" s="78">
        <v>40415.729699074072</v>
      </c>
      <c r="AO1611" s="76" t="s">
        <v>14075</v>
      </c>
      <c r="AP1611" s="82" t="s">
        <v>15684</v>
      </c>
      <c r="AQ1611" s="76" t="s">
        <v>66</v>
      </c>
      <c r="AR1611" s="2"/>
      <c r="AS1611" s="3"/>
      <c r="AT1611" s="3"/>
      <c r="AU1611" s="3"/>
      <c r="AV1611" s="3"/>
    </row>
    <row r="1612" spans="1:48" ht="41.45" customHeight="1" x14ac:dyDescent="0.25">
      <c r="A1612" s="62" t="s">
        <v>1357</v>
      </c>
      <c r="C1612" s="63"/>
      <c r="D1612" s="63"/>
      <c r="E1612" s="64"/>
      <c r="F1612" s="66"/>
      <c r="G1612" s="100" t="s">
        <v>13611</v>
      </c>
      <c r="H1612" s="63"/>
      <c r="I1612" s="67"/>
      <c r="J1612" s="68"/>
      <c r="K1612" s="68"/>
      <c r="L1612" s="67" t="s">
        <v>17775</v>
      </c>
      <c r="M1612" s="71"/>
      <c r="N1612" s="72">
        <v>8876.865234375</v>
      </c>
      <c r="O1612" s="72">
        <v>4431.01416015625</v>
      </c>
      <c r="P1612" s="73"/>
      <c r="Q1612" s="74"/>
      <c r="R1612" s="74"/>
      <c r="S1612" s="84"/>
      <c r="T1612" s="84"/>
      <c r="U1612" s="84"/>
      <c r="V1612" s="84"/>
      <c r="W1612" s="50"/>
      <c r="X1612" s="50"/>
      <c r="Y1612" s="50"/>
      <c r="Z1612" s="50"/>
      <c r="AA1612" s="49"/>
      <c r="AB1612" s="69">
        <v>1612</v>
      </c>
      <c r="AC161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12" s="70"/>
      <c r="AE1612" s="76">
        <v>2943</v>
      </c>
      <c r="AF1612" s="76">
        <v>582</v>
      </c>
      <c r="AG1612" s="76">
        <v>30711</v>
      </c>
      <c r="AH1612" s="76">
        <v>22505</v>
      </c>
      <c r="AI1612" s="76"/>
      <c r="AJ1612" s="76" t="s">
        <v>9923</v>
      </c>
      <c r="AK1612" s="76" t="s">
        <v>11104</v>
      </c>
      <c r="AL1612" s="76"/>
      <c r="AM1612" s="76"/>
      <c r="AN1612" s="78">
        <v>44028.316423611112</v>
      </c>
      <c r="AO1612" s="76" t="s">
        <v>14075</v>
      </c>
      <c r="AP1612" s="82" t="s">
        <v>15685</v>
      </c>
      <c r="AQ1612" s="76" t="s">
        <v>66</v>
      </c>
      <c r="AR1612" s="2"/>
      <c r="AS1612" s="3"/>
      <c r="AT1612" s="3"/>
      <c r="AU1612" s="3"/>
      <c r="AV1612" s="3"/>
    </row>
    <row r="1613" spans="1:48" ht="41.45" customHeight="1" x14ac:dyDescent="0.25">
      <c r="A1613" s="62" t="s">
        <v>1358</v>
      </c>
      <c r="C1613" s="63"/>
      <c r="D1613" s="63"/>
      <c r="E1613" s="64"/>
      <c r="F1613" s="66"/>
      <c r="G1613" s="100" t="s">
        <v>13612</v>
      </c>
      <c r="H1613" s="63"/>
      <c r="I1613" s="67"/>
      <c r="J1613" s="68"/>
      <c r="K1613" s="68"/>
      <c r="L1613" s="67" t="s">
        <v>17776</v>
      </c>
      <c r="M1613" s="71"/>
      <c r="N1613" s="72">
        <v>6597.90966796875</v>
      </c>
      <c r="O1613" s="72">
        <v>6581.6123046875</v>
      </c>
      <c r="P1613" s="73"/>
      <c r="Q1613" s="74"/>
      <c r="R1613" s="74"/>
      <c r="S1613" s="84"/>
      <c r="T1613" s="84"/>
      <c r="U1613" s="84"/>
      <c r="V1613" s="84"/>
      <c r="W1613" s="50"/>
      <c r="X1613" s="50"/>
      <c r="Y1613" s="50"/>
      <c r="Z1613" s="50"/>
      <c r="AA1613" s="49"/>
      <c r="AB1613" s="69">
        <v>1613</v>
      </c>
      <c r="AC161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13" s="70"/>
      <c r="AE1613" s="76">
        <v>642</v>
      </c>
      <c r="AF1613" s="76">
        <v>752</v>
      </c>
      <c r="AG1613" s="76">
        <v>17550</v>
      </c>
      <c r="AH1613" s="76">
        <v>9207</v>
      </c>
      <c r="AI1613" s="76"/>
      <c r="AJ1613" s="76" t="s">
        <v>9924</v>
      </c>
      <c r="AK1613" s="76" t="s">
        <v>11105</v>
      </c>
      <c r="AL1613" s="82" t="s">
        <v>11836</v>
      </c>
      <c r="AM1613" s="76"/>
      <c r="AN1613" s="78">
        <v>39670.959918981483</v>
      </c>
      <c r="AO1613" s="76" t="s">
        <v>14075</v>
      </c>
      <c r="AP1613" s="82" t="s">
        <v>15686</v>
      </c>
      <c r="AQ1613" s="76" t="s">
        <v>66</v>
      </c>
      <c r="AR1613" s="2"/>
      <c r="AS1613" s="3"/>
      <c r="AT1613" s="3"/>
      <c r="AU1613" s="3"/>
      <c r="AV1613" s="3"/>
    </row>
    <row r="1614" spans="1:48" ht="41.45" customHeight="1" x14ac:dyDescent="0.25">
      <c r="A1614" s="62" t="s">
        <v>1359</v>
      </c>
      <c r="C1614" s="63"/>
      <c r="D1614" s="63"/>
      <c r="E1614" s="64"/>
      <c r="F1614" s="66"/>
      <c r="G1614" s="100" t="s">
        <v>13613</v>
      </c>
      <c r="H1614" s="63"/>
      <c r="I1614" s="67"/>
      <c r="J1614" s="68"/>
      <c r="K1614" s="68"/>
      <c r="L1614" s="67" t="s">
        <v>17777</v>
      </c>
      <c r="M1614" s="71"/>
      <c r="N1614" s="72">
        <v>1267.4339599609375</v>
      </c>
      <c r="O1614" s="72">
        <v>1410.2413330078125</v>
      </c>
      <c r="P1614" s="73"/>
      <c r="Q1614" s="74"/>
      <c r="R1614" s="74"/>
      <c r="S1614" s="84"/>
      <c r="T1614" s="84"/>
      <c r="U1614" s="84"/>
      <c r="V1614" s="84"/>
      <c r="W1614" s="50"/>
      <c r="X1614" s="50"/>
      <c r="Y1614" s="50"/>
      <c r="Z1614" s="50"/>
      <c r="AA1614" s="49"/>
      <c r="AB1614" s="69">
        <v>1614</v>
      </c>
      <c r="AC161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14" s="70"/>
      <c r="AE1614" s="76">
        <v>778</v>
      </c>
      <c r="AF1614" s="76">
        <v>30</v>
      </c>
      <c r="AG1614" s="76">
        <v>2800</v>
      </c>
      <c r="AH1614" s="76">
        <v>662</v>
      </c>
      <c r="AI1614" s="76"/>
      <c r="AJ1614" s="76" t="s">
        <v>9925</v>
      </c>
      <c r="AK1614" s="76" t="s">
        <v>11106</v>
      </c>
      <c r="AL1614" s="76"/>
      <c r="AM1614" s="76"/>
      <c r="AN1614" s="78">
        <v>44523.159756944442</v>
      </c>
      <c r="AO1614" s="76" t="s">
        <v>14075</v>
      </c>
      <c r="AP1614" s="82" t="s">
        <v>15687</v>
      </c>
      <c r="AQ1614" s="76" t="s">
        <v>66</v>
      </c>
      <c r="AR1614" s="2"/>
      <c r="AS1614" s="3"/>
      <c r="AT1614" s="3"/>
      <c r="AU1614" s="3"/>
      <c r="AV1614" s="3"/>
    </row>
    <row r="1615" spans="1:48" ht="41.45" customHeight="1" x14ac:dyDescent="0.25">
      <c r="A1615" s="62" t="s">
        <v>1360</v>
      </c>
      <c r="C1615" s="63"/>
      <c r="D1615" s="63"/>
      <c r="E1615" s="64"/>
      <c r="F1615" s="66"/>
      <c r="G1615" s="100" t="s">
        <v>13614</v>
      </c>
      <c r="H1615" s="63"/>
      <c r="I1615" s="67"/>
      <c r="J1615" s="68"/>
      <c r="K1615" s="68"/>
      <c r="L1615" s="67" t="s">
        <v>17778</v>
      </c>
      <c r="M1615" s="71"/>
      <c r="N1615" s="72">
        <v>806.89874267578125</v>
      </c>
      <c r="O1615" s="72">
        <v>3488.38916015625</v>
      </c>
      <c r="P1615" s="73"/>
      <c r="Q1615" s="74"/>
      <c r="R1615" s="74"/>
      <c r="S1615" s="84"/>
      <c r="T1615" s="84"/>
      <c r="U1615" s="84"/>
      <c r="V1615" s="84"/>
      <c r="W1615" s="50"/>
      <c r="X1615" s="50"/>
      <c r="Y1615" s="50"/>
      <c r="Z1615" s="50"/>
      <c r="AA1615" s="49"/>
      <c r="AB1615" s="69">
        <v>1615</v>
      </c>
      <c r="AC161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15" s="70"/>
      <c r="AE1615" s="76">
        <v>579</v>
      </c>
      <c r="AF1615" s="76">
        <v>704</v>
      </c>
      <c r="AG1615" s="76">
        <v>18096</v>
      </c>
      <c r="AH1615" s="76">
        <v>19396</v>
      </c>
      <c r="AI1615" s="76"/>
      <c r="AJ1615" s="76" t="s">
        <v>9926</v>
      </c>
      <c r="AK1615" s="76" t="s">
        <v>11107</v>
      </c>
      <c r="AL1615" s="82" t="s">
        <v>11837</v>
      </c>
      <c r="AM1615" s="76"/>
      <c r="AN1615" s="78">
        <v>44051.595127314817</v>
      </c>
      <c r="AO1615" s="76" t="s">
        <v>14075</v>
      </c>
      <c r="AP1615" s="82" t="s">
        <v>15688</v>
      </c>
      <c r="AQ1615" s="76" t="s">
        <v>66</v>
      </c>
      <c r="AR1615" s="2"/>
      <c r="AS1615" s="3"/>
      <c r="AT1615" s="3"/>
      <c r="AU1615" s="3"/>
      <c r="AV1615" s="3"/>
    </row>
    <row r="1616" spans="1:48" ht="41.45" customHeight="1" x14ac:dyDescent="0.25">
      <c r="A1616" s="62" t="s">
        <v>1361</v>
      </c>
      <c r="C1616" s="63"/>
      <c r="D1616" s="63"/>
      <c r="E1616" s="64"/>
      <c r="F1616" s="66"/>
      <c r="G1616" s="100" t="s">
        <v>13615</v>
      </c>
      <c r="H1616" s="63"/>
      <c r="I1616" s="67"/>
      <c r="J1616" s="68"/>
      <c r="K1616" s="68"/>
      <c r="L1616" s="67" t="s">
        <v>17779</v>
      </c>
      <c r="M1616" s="71"/>
      <c r="N1616" s="72">
        <v>3774.705810546875</v>
      </c>
      <c r="O1616" s="72">
        <v>7800.62548828125</v>
      </c>
      <c r="P1616" s="73"/>
      <c r="Q1616" s="74"/>
      <c r="R1616" s="74"/>
      <c r="S1616" s="84"/>
      <c r="T1616" s="84"/>
      <c r="U1616" s="84"/>
      <c r="V1616" s="84"/>
      <c r="W1616" s="50"/>
      <c r="X1616" s="50"/>
      <c r="Y1616" s="50"/>
      <c r="Z1616" s="50"/>
      <c r="AA1616" s="49"/>
      <c r="AB1616" s="69">
        <v>1616</v>
      </c>
      <c r="AC161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16" s="70"/>
      <c r="AE1616" s="76">
        <v>249</v>
      </c>
      <c r="AF1616" s="76">
        <v>931</v>
      </c>
      <c r="AG1616" s="76">
        <v>12319</v>
      </c>
      <c r="AH1616" s="76">
        <v>19999</v>
      </c>
      <c r="AI1616" s="76"/>
      <c r="AJ1616" s="76" t="s">
        <v>9927</v>
      </c>
      <c r="AK1616" s="76" t="s">
        <v>11108</v>
      </c>
      <c r="AL1616" s="82" t="s">
        <v>11838</v>
      </c>
      <c r="AM1616" s="76"/>
      <c r="AN1616" s="78">
        <v>43565.999745370369</v>
      </c>
      <c r="AO1616" s="76" t="s">
        <v>14075</v>
      </c>
      <c r="AP1616" s="82" t="s">
        <v>15689</v>
      </c>
      <c r="AQ1616" s="76" t="s">
        <v>66</v>
      </c>
      <c r="AR1616" s="2"/>
      <c r="AS1616" s="3"/>
      <c r="AT1616" s="3"/>
      <c r="AU1616" s="3"/>
      <c r="AV1616" s="3"/>
    </row>
    <row r="1617" spans="1:48" ht="41.45" customHeight="1" x14ac:dyDescent="0.25">
      <c r="A1617" s="62" t="s">
        <v>2085</v>
      </c>
      <c r="C1617" s="63"/>
      <c r="D1617" s="63"/>
      <c r="E1617" s="64"/>
      <c r="F1617" s="66"/>
      <c r="G1617" s="100" t="s">
        <v>13616</v>
      </c>
      <c r="H1617" s="63"/>
      <c r="I1617" s="67"/>
      <c r="J1617" s="68"/>
      <c r="K1617" s="68"/>
      <c r="L1617" s="67" t="s">
        <v>17780</v>
      </c>
      <c r="M1617" s="71"/>
      <c r="N1617" s="72">
        <v>6892.58642578125</v>
      </c>
      <c r="O1617" s="72">
        <v>7600.10595703125</v>
      </c>
      <c r="P1617" s="73"/>
      <c r="Q1617" s="74"/>
      <c r="R1617" s="74"/>
      <c r="S1617" s="84"/>
      <c r="T1617" s="84"/>
      <c r="U1617" s="84"/>
      <c r="V1617" s="84"/>
      <c r="W1617" s="50"/>
      <c r="X1617" s="50"/>
      <c r="Y1617" s="50"/>
      <c r="Z1617" s="50"/>
      <c r="AA1617" s="49"/>
      <c r="AB1617" s="69">
        <v>1617</v>
      </c>
      <c r="AC161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17" s="70"/>
      <c r="AE1617" s="76">
        <v>990</v>
      </c>
      <c r="AF1617" s="76">
        <v>5042</v>
      </c>
      <c r="AG1617" s="76">
        <v>52265</v>
      </c>
      <c r="AH1617" s="76">
        <v>46492</v>
      </c>
      <c r="AI1617" s="76"/>
      <c r="AJ1617" s="76" t="s">
        <v>9928</v>
      </c>
      <c r="AK1617" s="76"/>
      <c r="AL1617" s="76"/>
      <c r="AM1617" s="76"/>
      <c r="AN1617" s="78">
        <v>42936.698321759257</v>
      </c>
      <c r="AO1617" s="76" t="s">
        <v>14075</v>
      </c>
      <c r="AP1617" s="82" t="s">
        <v>15690</v>
      </c>
      <c r="AQ1617" s="76" t="s">
        <v>65</v>
      </c>
      <c r="AR1617" s="2"/>
      <c r="AS1617" s="3"/>
      <c r="AT1617" s="3"/>
      <c r="AU1617" s="3"/>
      <c r="AV1617" s="3"/>
    </row>
    <row r="1618" spans="1:48" ht="41.45" customHeight="1" x14ac:dyDescent="0.25">
      <c r="A1618" s="62" t="s">
        <v>1362</v>
      </c>
      <c r="C1618" s="63"/>
      <c r="D1618" s="63"/>
      <c r="E1618" s="64"/>
      <c r="F1618" s="66"/>
      <c r="G1618" s="100" t="s">
        <v>13617</v>
      </c>
      <c r="H1618" s="63"/>
      <c r="I1618" s="67"/>
      <c r="J1618" s="68"/>
      <c r="K1618" s="68"/>
      <c r="L1618" s="67" t="s">
        <v>17781</v>
      </c>
      <c r="M1618" s="71"/>
      <c r="N1618" s="72">
        <v>6572.0625</v>
      </c>
      <c r="O1618" s="72">
        <v>4338.14306640625</v>
      </c>
      <c r="P1618" s="73"/>
      <c r="Q1618" s="74"/>
      <c r="R1618" s="74"/>
      <c r="S1618" s="84"/>
      <c r="T1618" s="84"/>
      <c r="U1618" s="84"/>
      <c r="V1618" s="84"/>
      <c r="W1618" s="50"/>
      <c r="X1618" s="50"/>
      <c r="Y1618" s="50"/>
      <c r="Z1618" s="50"/>
      <c r="AA1618" s="49"/>
      <c r="AB1618" s="69">
        <v>1618</v>
      </c>
      <c r="AC161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18" s="70"/>
      <c r="AE1618" s="76">
        <v>395</v>
      </c>
      <c r="AF1618" s="76">
        <v>29</v>
      </c>
      <c r="AG1618" s="76">
        <v>1552</v>
      </c>
      <c r="AH1618" s="76">
        <v>2045</v>
      </c>
      <c r="AI1618" s="76"/>
      <c r="AJ1618" s="76" t="s">
        <v>9929</v>
      </c>
      <c r="AK1618" s="76"/>
      <c r="AL1618" s="76"/>
      <c r="AM1618" s="76"/>
      <c r="AN1618" s="78">
        <v>44093.573831018519</v>
      </c>
      <c r="AO1618" s="76" t="s">
        <v>14075</v>
      </c>
      <c r="AP1618" s="82" t="s">
        <v>15691</v>
      </c>
      <c r="AQ1618" s="76" t="s">
        <v>66</v>
      </c>
      <c r="AR1618" s="2"/>
      <c r="AS1618" s="3"/>
      <c r="AT1618" s="3"/>
      <c r="AU1618" s="3"/>
      <c r="AV1618" s="3"/>
    </row>
    <row r="1619" spans="1:48" ht="41.45" customHeight="1" x14ac:dyDescent="0.25">
      <c r="A1619" s="62" t="s">
        <v>1363</v>
      </c>
      <c r="C1619" s="63"/>
      <c r="D1619" s="63"/>
      <c r="E1619" s="64"/>
      <c r="F1619" s="66"/>
      <c r="G1619" s="100" t="s">
        <v>13618</v>
      </c>
      <c r="H1619" s="63"/>
      <c r="I1619" s="67"/>
      <c r="J1619" s="68"/>
      <c r="K1619" s="68"/>
      <c r="L1619" s="67" t="s">
        <v>17782</v>
      </c>
      <c r="M1619" s="71"/>
      <c r="N1619" s="72">
        <v>7169.07421875</v>
      </c>
      <c r="O1619" s="72">
        <v>3027.675537109375</v>
      </c>
      <c r="P1619" s="73"/>
      <c r="Q1619" s="74"/>
      <c r="R1619" s="74"/>
      <c r="S1619" s="84"/>
      <c r="T1619" s="84"/>
      <c r="U1619" s="84"/>
      <c r="V1619" s="84"/>
      <c r="W1619" s="50"/>
      <c r="X1619" s="50"/>
      <c r="Y1619" s="50"/>
      <c r="Z1619" s="50"/>
      <c r="AA1619" s="49"/>
      <c r="AB1619" s="69">
        <v>1619</v>
      </c>
      <c r="AC161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19" s="70"/>
      <c r="AE1619" s="76">
        <v>154</v>
      </c>
      <c r="AF1619" s="76">
        <v>72</v>
      </c>
      <c r="AG1619" s="76">
        <v>15542</v>
      </c>
      <c r="AH1619" s="76">
        <v>2154</v>
      </c>
      <c r="AI1619" s="76"/>
      <c r="AJ1619" s="76" t="s">
        <v>9930</v>
      </c>
      <c r="AK1619" s="76" t="s">
        <v>11109</v>
      </c>
      <c r="AL1619" s="76"/>
      <c r="AM1619" s="76"/>
      <c r="AN1619" s="78">
        <v>44085.524062500001</v>
      </c>
      <c r="AO1619" s="76" t="s">
        <v>14075</v>
      </c>
      <c r="AP1619" s="82" t="s">
        <v>15692</v>
      </c>
      <c r="AQ1619" s="76" t="s">
        <v>66</v>
      </c>
      <c r="AR1619" s="2"/>
      <c r="AS1619" s="3"/>
      <c r="AT1619" s="3"/>
      <c r="AU1619" s="3"/>
      <c r="AV1619" s="3"/>
    </row>
    <row r="1620" spans="1:48" ht="41.45" customHeight="1" x14ac:dyDescent="0.25">
      <c r="A1620" s="62" t="s">
        <v>1364</v>
      </c>
      <c r="C1620" s="63"/>
      <c r="D1620" s="63"/>
      <c r="E1620" s="64"/>
      <c r="F1620" s="66"/>
      <c r="G1620" s="100" t="s">
        <v>12040</v>
      </c>
      <c r="H1620" s="63"/>
      <c r="I1620" s="67"/>
      <c r="J1620" s="68"/>
      <c r="K1620" s="68"/>
      <c r="L1620" s="67" t="s">
        <v>17783</v>
      </c>
      <c r="M1620" s="71"/>
      <c r="N1620" s="72">
        <v>8127.6904296875</v>
      </c>
      <c r="O1620" s="72">
        <v>2276.535400390625</v>
      </c>
      <c r="P1620" s="73"/>
      <c r="Q1620" s="74"/>
      <c r="R1620" s="74"/>
      <c r="S1620" s="84"/>
      <c r="T1620" s="84"/>
      <c r="U1620" s="84"/>
      <c r="V1620" s="84"/>
      <c r="W1620" s="50"/>
      <c r="X1620" s="50"/>
      <c r="Y1620" s="50"/>
      <c r="Z1620" s="50"/>
      <c r="AA1620" s="49"/>
      <c r="AB1620" s="69">
        <v>1620</v>
      </c>
      <c r="AC162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20" s="70"/>
      <c r="AE1620" s="76">
        <v>160</v>
      </c>
      <c r="AF1620" s="76">
        <v>5</v>
      </c>
      <c r="AG1620" s="76">
        <v>239</v>
      </c>
      <c r="AH1620" s="76">
        <v>219</v>
      </c>
      <c r="AI1620" s="76"/>
      <c r="AJ1620" s="76"/>
      <c r="AK1620" s="76"/>
      <c r="AL1620" s="76"/>
      <c r="AM1620" s="76"/>
      <c r="AN1620" s="78">
        <v>44528.751354166663</v>
      </c>
      <c r="AO1620" s="76" t="s">
        <v>14075</v>
      </c>
      <c r="AP1620" s="82" t="s">
        <v>15693</v>
      </c>
      <c r="AQ1620" s="76" t="s">
        <v>66</v>
      </c>
      <c r="AR1620" s="2"/>
      <c r="AS1620" s="3"/>
      <c r="AT1620" s="3"/>
      <c r="AU1620" s="3"/>
      <c r="AV1620" s="3"/>
    </row>
    <row r="1621" spans="1:48" ht="41.45" customHeight="1" x14ac:dyDescent="0.25">
      <c r="A1621" s="62" t="s">
        <v>1365</v>
      </c>
      <c r="C1621" s="63"/>
      <c r="D1621" s="63"/>
      <c r="E1621" s="64"/>
      <c r="F1621" s="66"/>
      <c r="G1621" s="100" t="s">
        <v>13619</v>
      </c>
      <c r="H1621" s="63"/>
      <c r="I1621" s="67"/>
      <c r="J1621" s="68"/>
      <c r="K1621" s="68"/>
      <c r="L1621" s="67" t="s">
        <v>17784</v>
      </c>
      <c r="M1621" s="71"/>
      <c r="N1621" s="72">
        <v>6685.126953125</v>
      </c>
      <c r="O1621" s="72">
        <v>1562.4219970703125</v>
      </c>
      <c r="P1621" s="73"/>
      <c r="Q1621" s="74"/>
      <c r="R1621" s="74"/>
      <c r="S1621" s="84"/>
      <c r="T1621" s="84"/>
      <c r="U1621" s="84"/>
      <c r="V1621" s="84"/>
      <c r="W1621" s="50"/>
      <c r="X1621" s="50"/>
      <c r="Y1621" s="50"/>
      <c r="Z1621" s="50"/>
      <c r="AA1621" s="49"/>
      <c r="AB1621" s="69">
        <v>1621</v>
      </c>
      <c r="AC162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21" s="70"/>
      <c r="AE1621" s="76">
        <v>282</v>
      </c>
      <c r="AF1621" s="76">
        <v>294</v>
      </c>
      <c r="AG1621" s="76">
        <v>8293</v>
      </c>
      <c r="AH1621" s="76">
        <v>11327</v>
      </c>
      <c r="AI1621" s="76"/>
      <c r="AJ1621" s="76" t="s">
        <v>9931</v>
      </c>
      <c r="AK1621" s="76"/>
      <c r="AL1621" s="76"/>
      <c r="AM1621" s="76"/>
      <c r="AN1621" s="78">
        <v>40370.059664351851</v>
      </c>
      <c r="AO1621" s="76" t="s">
        <v>14075</v>
      </c>
      <c r="AP1621" s="82" t="s">
        <v>15694</v>
      </c>
      <c r="AQ1621" s="76" t="s">
        <v>66</v>
      </c>
      <c r="AR1621" s="2"/>
      <c r="AS1621" s="3"/>
      <c r="AT1621" s="3"/>
      <c r="AU1621" s="3"/>
      <c r="AV1621" s="3"/>
    </row>
    <row r="1622" spans="1:48" ht="41.45" customHeight="1" x14ac:dyDescent="0.25">
      <c r="A1622" s="62" t="s">
        <v>1366</v>
      </c>
      <c r="C1622" s="63"/>
      <c r="D1622" s="63"/>
      <c r="E1622" s="64"/>
      <c r="F1622" s="66"/>
      <c r="G1622" s="100" t="s">
        <v>13620</v>
      </c>
      <c r="H1622" s="63"/>
      <c r="I1622" s="67"/>
      <c r="J1622" s="68"/>
      <c r="K1622" s="68"/>
      <c r="L1622" s="67" t="s">
        <v>17785</v>
      </c>
      <c r="M1622" s="71"/>
      <c r="N1622" s="72">
        <v>8704.6806640625</v>
      </c>
      <c r="O1622" s="72">
        <v>7377.8583984375</v>
      </c>
      <c r="P1622" s="73"/>
      <c r="Q1622" s="74"/>
      <c r="R1622" s="74"/>
      <c r="S1622" s="84"/>
      <c r="T1622" s="84"/>
      <c r="U1622" s="84"/>
      <c r="V1622" s="84"/>
      <c r="W1622" s="50"/>
      <c r="X1622" s="50"/>
      <c r="Y1622" s="50"/>
      <c r="Z1622" s="50"/>
      <c r="AA1622" s="49"/>
      <c r="AB1622" s="69">
        <v>1622</v>
      </c>
      <c r="AC162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22" s="70"/>
      <c r="AE1622" s="76">
        <v>642</v>
      </c>
      <c r="AF1622" s="76">
        <v>2707</v>
      </c>
      <c r="AG1622" s="76">
        <v>28718</v>
      </c>
      <c r="AH1622" s="76">
        <v>33291</v>
      </c>
      <c r="AI1622" s="76"/>
      <c r="AJ1622" s="76" t="s">
        <v>9932</v>
      </c>
      <c r="AK1622" s="76" t="s">
        <v>11110</v>
      </c>
      <c r="AL1622" s="76"/>
      <c r="AM1622" s="76"/>
      <c r="AN1622" s="78">
        <v>41355.83494212963</v>
      </c>
      <c r="AO1622" s="76" t="s">
        <v>14075</v>
      </c>
      <c r="AP1622" s="82" t="s">
        <v>15695</v>
      </c>
      <c r="AQ1622" s="76" t="s">
        <v>66</v>
      </c>
      <c r="AR1622" s="2"/>
      <c r="AS1622" s="3"/>
      <c r="AT1622" s="3"/>
      <c r="AU1622" s="3"/>
      <c r="AV1622" s="3"/>
    </row>
    <row r="1623" spans="1:48" ht="41.45" customHeight="1" x14ac:dyDescent="0.25">
      <c r="A1623" s="62" t="s">
        <v>1367</v>
      </c>
      <c r="C1623" s="63"/>
      <c r="D1623" s="63"/>
      <c r="E1623" s="64"/>
      <c r="F1623" s="66"/>
      <c r="G1623" s="100" t="s">
        <v>13621</v>
      </c>
      <c r="H1623" s="63"/>
      <c r="I1623" s="67"/>
      <c r="J1623" s="68"/>
      <c r="K1623" s="68"/>
      <c r="L1623" s="67" t="s">
        <v>17786</v>
      </c>
      <c r="M1623" s="71"/>
      <c r="N1623" s="72">
        <v>1105.5479736328125</v>
      </c>
      <c r="O1623" s="72">
        <v>5791.5986328125</v>
      </c>
      <c r="P1623" s="73"/>
      <c r="Q1623" s="74"/>
      <c r="R1623" s="74"/>
      <c r="S1623" s="84"/>
      <c r="T1623" s="84"/>
      <c r="U1623" s="84"/>
      <c r="V1623" s="84"/>
      <c r="W1623" s="50"/>
      <c r="X1623" s="50"/>
      <c r="Y1623" s="50"/>
      <c r="Z1623" s="50"/>
      <c r="AA1623" s="49"/>
      <c r="AB1623" s="69">
        <v>1623</v>
      </c>
      <c r="AC162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23" s="70"/>
      <c r="AE1623" s="76">
        <v>345</v>
      </c>
      <c r="AF1623" s="76">
        <v>11</v>
      </c>
      <c r="AG1623" s="76">
        <v>1912</v>
      </c>
      <c r="AH1623" s="76">
        <v>1735</v>
      </c>
      <c r="AI1623" s="76"/>
      <c r="AJ1623" s="76" t="s">
        <v>9933</v>
      </c>
      <c r="AK1623" s="76"/>
      <c r="AL1623" s="76"/>
      <c r="AM1623" s="76"/>
      <c r="AN1623" s="78">
        <v>44506.43990740741</v>
      </c>
      <c r="AO1623" s="76" t="s">
        <v>14075</v>
      </c>
      <c r="AP1623" s="82" t="s">
        <v>15696</v>
      </c>
      <c r="AQ1623" s="76" t="s">
        <v>66</v>
      </c>
      <c r="AR1623" s="2"/>
      <c r="AS1623" s="3"/>
      <c r="AT1623" s="3"/>
      <c r="AU1623" s="3"/>
      <c r="AV1623" s="3"/>
    </row>
    <row r="1624" spans="1:48" ht="41.45" customHeight="1" x14ac:dyDescent="0.25">
      <c r="A1624" s="62" t="s">
        <v>1368</v>
      </c>
      <c r="C1624" s="63"/>
      <c r="D1624" s="63"/>
      <c r="E1624" s="64"/>
      <c r="F1624" s="66"/>
      <c r="G1624" s="100" t="s">
        <v>13622</v>
      </c>
      <c r="H1624" s="63"/>
      <c r="I1624" s="67"/>
      <c r="J1624" s="68"/>
      <c r="K1624" s="68"/>
      <c r="L1624" s="67" t="s">
        <v>17787</v>
      </c>
      <c r="M1624" s="71"/>
      <c r="N1624" s="72">
        <v>3777.042724609375</v>
      </c>
      <c r="O1624" s="72">
        <v>9873.4248046875</v>
      </c>
      <c r="P1624" s="73"/>
      <c r="Q1624" s="74"/>
      <c r="R1624" s="74"/>
      <c r="S1624" s="84"/>
      <c r="T1624" s="84"/>
      <c r="U1624" s="84"/>
      <c r="V1624" s="84"/>
      <c r="W1624" s="50"/>
      <c r="X1624" s="50"/>
      <c r="Y1624" s="50"/>
      <c r="Z1624" s="50"/>
      <c r="AA1624" s="49"/>
      <c r="AB1624" s="69">
        <v>1624</v>
      </c>
      <c r="AC162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24" s="70"/>
      <c r="AE1624" s="76">
        <v>18</v>
      </c>
      <c r="AF1624" s="76">
        <v>96</v>
      </c>
      <c r="AG1624" s="76">
        <v>464</v>
      </c>
      <c r="AH1624" s="76">
        <v>234</v>
      </c>
      <c r="AI1624" s="76"/>
      <c r="AJ1624" s="76" t="s">
        <v>9934</v>
      </c>
      <c r="AK1624" s="76"/>
      <c r="AL1624" s="82" t="s">
        <v>11839</v>
      </c>
      <c r="AM1624" s="76"/>
      <c r="AN1624" s="78">
        <v>42536.06</v>
      </c>
      <c r="AO1624" s="76" t="s">
        <v>14075</v>
      </c>
      <c r="AP1624" s="82" t="s">
        <v>15697</v>
      </c>
      <c r="AQ1624" s="76" t="s">
        <v>66</v>
      </c>
      <c r="AR1624" s="2"/>
      <c r="AS1624" s="3"/>
      <c r="AT1624" s="3"/>
      <c r="AU1624" s="3"/>
      <c r="AV1624" s="3"/>
    </row>
    <row r="1625" spans="1:48" ht="41.45" customHeight="1" x14ac:dyDescent="0.25">
      <c r="A1625" s="62" t="s">
        <v>1369</v>
      </c>
      <c r="C1625" s="63"/>
      <c r="D1625" s="63"/>
      <c r="E1625" s="64"/>
      <c r="F1625" s="66"/>
      <c r="G1625" s="100" t="s">
        <v>13623</v>
      </c>
      <c r="H1625" s="63"/>
      <c r="I1625" s="67"/>
      <c r="J1625" s="68"/>
      <c r="K1625" s="68"/>
      <c r="L1625" s="67" t="s">
        <v>17788</v>
      </c>
      <c r="M1625" s="71"/>
      <c r="N1625" s="72">
        <v>1546.152099609375</v>
      </c>
      <c r="O1625" s="72">
        <v>3305.323974609375</v>
      </c>
      <c r="P1625" s="73"/>
      <c r="Q1625" s="74"/>
      <c r="R1625" s="74"/>
      <c r="S1625" s="84"/>
      <c r="T1625" s="84"/>
      <c r="U1625" s="84"/>
      <c r="V1625" s="84"/>
      <c r="W1625" s="50"/>
      <c r="X1625" s="50"/>
      <c r="Y1625" s="50"/>
      <c r="Z1625" s="50"/>
      <c r="AA1625" s="49"/>
      <c r="AB1625" s="69">
        <v>1625</v>
      </c>
      <c r="AC162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25" s="70"/>
      <c r="AE1625" s="76">
        <v>642</v>
      </c>
      <c r="AF1625" s="76">
        <v>21598</v>
      </c>
      <c r="AG1625" s="76">
        <v>19842</v>
      </c>
      <c r="AH1625" s="76">
        <v>1188</v>
      </c>
      <c r="AI1625" s="76"/>
      <c r="AJ1625" s="76" t="s">
        <v>9935</v>
      </c>
      <c r="AK1625" s="76"/>
      <c r="AL1625" s="82" t="s">
        <v>11840</v>
      </c>
      <c r="AM1625" s="76"/>
      <c r="AN1625" s="78">
        <v>42271.538263888891</v>
      </c>
      <c r="AO1625" s="76" t="s">
        <v>14075</v>
      </c>
      <c r="AP1625" s="82" t="s">
        <v>15698</v>
      </c>
      <c r="AQ1625" s="76" t="s">
        <v>66</v>
      </c>
      <c r="AR1625" s="2"/>
      <c r="AS1625" s="3"/>
      <c r="AT1625" s="3"/>
      <c r="AU1625" s="3"/>
      <c r="AV1625" s="3"/>
    </row>
    <row r="1626" spans="1:48" ht="41.45" customHeight="1" x14ac:dyDescent="0.25">
      <c r="A1626" s="62" t="s">
        <v>1370</v>
      </c>
      <c r="C1626" s="63"/>
      <c r="D1626" s="63"/>
      <c r="E1626" s="64"/>
      <c r="F1626" s="66"/>
      <c r="G1626" s="100" t="s">
        <v>13624</v>
      </c>
      <c r="H1626" s="63"/>
      <c r="I1626" s="67"/>
      <c r="J1626" s="68"/>
      <c r="K1626" s="68"/>
      <c r="L1626" s="67" t="s">
        <v>17789</v>
      </c>
      <c r="M1626" s="71"/>
      <c r="N1626" s="72">
        <v>629.43487548828125</v>
      </c>
      <c r="O1626" s="72">
        <v>6154.59912109375</v>
      </c>
      <c r="P1626" s="73"/>
      <c r="Q1626" s="74"/>
      <c r="R1626" s="74"/>
      <c r="S1626" s="84"/>
      <c r="T1626" s="84"/>
      <c r="U1626" s="84"/>
      <c r="V1626" s="84"/>
      <c r="W1626" s="50"/>
      <c r="X1626" s="50"/>
      <c r="Y1626" s="50"/>
      <c r="Z1626" s="50"/>
      <c r="AA1626" s="49"/>
      <c r="AB1626" s="69">
        <v>1626</v>
      </c>
      <c r="AC162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26" s="70"/>
      <c r="AE1626" s="76">
        <v>5001</v>
      </c>
      <c r="AF1626" s="76">
        <v>312</v>
      </c>
      <c r="AG1626" s="76">
        <v>37535</v>
      </c>
      <c r="AH1626" s="76">
        <v>53571</v>
      </c>
      <c r="AI1626" s="76"/>
      <c r="AJ1626" s="76" t="s">
        <v>9936</v>
      </c>
      <c r="AK1626" s="76"/>
      <c r="AL1626" s="76"/>
      <c r="AM1626" s="76"/>
      <c r="AN1626" s="78">
        <v>44008.263935185183</v>
      </c>
      <c r="AO1626" s="76" t="s">
        <v>14075</v>
      </c>
      <c r="AP1626" s="82" t="s">
        <v>15699</v>
      </c>
      <c r="AQ1626" s="76" t="s">
        <v>66</v>
      </c>
      <c r="AR1626" s="2"/>
      <c r="AS1626" s="3"/>
      <c r="AT1626" s="3"/>
      <c r="AU1626" s="3"/>
      <c r="AV1626" s="3"/>
    </row>
    <row r="1627" spans="1:48" ht="41.45" customHeight="1" x14ac:dyDescent="0.25">
      <c r="A1627" s="62" t="s">
        <v>1371</v>
      </c>
      <c r="C1627" s="63"/>
      <c r="D1627" s="63"/>
      <c r="E1627" s="64"/>
      <c r="F1627" s="66"/>
      <c r="G1627" s="100" t="s">
        <v>13625</v>
      </c>
      <c r="H1627" s="63"/>
      <c r="I1627" s="67"/>
      <c r="J1627" s="68"/>
      <c r="K1627" s="68"/>
      <c r="L1627" s="67" t="s">
        <v>17790</v>
      </c>
      <c r="M1627" s="71"/>
      <c r="N1627" s="72">
        <v>2078.642822265625</v>
      </c>
      <c r="O1627" s="72">
        <v>6355.12158203125</v>
      </c>
      <c r="P1627" s="73"/>
      <c r="Q1627" s="74"/>
      <c r="R1627" s="74"/>
      <c r="S1627" s="84"/>
      <c r="T1627" s="84"/>
      <c r="U1627" s="84"/>
      <c r="V1627" s="84"/>
      <c r="W1627" s="50"/>
      <c r="X1627" s="50"/>
      <c r="Y1627" s="50"/>
      <c r="Z1627" s="50"/>
      <c r="AA1627" s="49"/>
      <c r="AB1627" s="69">
        <v>1627</v>
      </c>
      <c r="AC162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27" s="70"/>
      <c r="AE1627" s="76">
        <v>3921</v>
      </c>
      <c r="AF1627" s="76">
        <v>50</v>
      </c>
      <c r="AG1627" s="76">
        <v>22789</v>
      </c>
      <c r="AH1627" s="76">
        <v>4584</v>
      </c>
      <c r="AI1627" s="76"/>
      <c r="AJ1627" s="76"/>
      <c r="AK1627" s="76"/>
      <c r="AL1627" s="76"/>
      <c r="AM1627" s="76"/>
      <c r="AN1627" s="78">
        <v>44381.65</v>
      </c>
      <c r="AO1627" s="76" t="s">
        <v>14075</v>
      </c>
      <c r="AP1627" s="82" t="s">
        <v>15700</v>
      </c>
      <c r="AQ1627" s="76" t="s">
        <v>66</v>
      </c>
      <c r="AR1627" s="2"/>
      <c r="AS1627" s="3"/>
      <c r="AT1627" s="3"/>
      <c r="AU1627" s="3"/>
      <c r="AV1627" s="3"/>
    </row>
    <row r="1628" spans="1:48" ht="41.45" customHeight="1" x14ac:dyDescent="0.25">
      <c r="A1628" s="62" t="s">
        <v>1372</v>
      </c>
      <c r="C1628" s="63"/>
      <c r="D1628" s="63"/>
      <c r="E1628" s="64"/>
      <c r="F1628" s="66"/>
      <c r="G1628" s="100" t="s">
        <v>13626</v>
      </c>
      <c r="H1628" s="63"/>
      <c r="I1628" s="67"/>
      <c r="J1628" s="68"/>
      <c r="K1628" s="68"/>
      <c r="L1628" s="67" t="s">
        <v>17791</v>
      </c>
      <c r="M1628" s="71"/>
      <c r="N1628" s="72">
        <v>1345.16796875</v>
      </c>
      <c r="O1628" s="72">
        <v>3048.70263671875</v>
      </c>
      <c r="P1628" s="73"/>
      <c r="Q1628" s="74"/>
      <c r="R1628" s="74"/>
      <c r="S1628" s="84"/>
      <c r="T1628" s="84"/>
      <c r="U1628" s="84"/>
      <c r="V1628" s="84"/>
      <c r="W1628" s="50"/>
      <c r="X1628" s="50"/>
      <c r="Y1628" s="50"/>
      <c r="Z1628" s="50"/>
      <c r="AA1628" s="49"/>
      <c r="AB1628" s="69">
        <v>1628</v>
      </c>
      <c r="AC162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28" s="70"/>
      <c r="AE1628" s="76">
        <v>124</v>
      </c>
      <c r="AF1628" s="76">
        <v>320</v>
      </c>
      <c r="AG1628" s="76">
        <v>10819</v>
      </c>
      <c r="AH1628" s="76">
        <v>29</v>
      </c>
      <c r="AI1628" s="76"/>
      <c r="AJ1628" s="76"/>
      <c r="AK1628" s="76"/>
      <c r="AL1628" s="82" t="s">
        <v>11841</v>
      </c>
      <c r="AM1628" s="76"/>
      <c r="AN1628" s="78">
        <v>40293.95721064815</v>
      </c>
      <c r="AO1628" s="76" t="s">
        <v>14075</v>
      </c>
      <c r="AP1628" s="82" t="s">
        <v>15701</v>
      </c>
      <c r="AQ1628" s="76" t="s">
        <v>66</v>
      </c>
      <c r="AR1628" s="2"/>
      <c r="AS1628" s="3"/>
      <c r="AT1628" s="3"/>
      <c r="AU1628" s="3"/>
      <c r="AV1628" s="3"/>
    </row>
    <row r="1629" spans="1:48" ht="41.45" customHeight="1" x14ac:dyDescent="0.25">
      <c r="A1629" s="62" t="s">
        <v>1373</v>
      </c>
      <c r="C1629" s="63"/>
      <c r="D1629" s="63"/>
      <c r="E1629" s="64"/>
      <c r="F1629" s="66"/>
      <c r="G1629" s="100" t="s">
        <v>12040</v>
      </c>
      <c r="H1629" s="63"/>
      <c r="I1629" s="67"/>
      <c r="J1629" s="68"/>
      <c r="K1629" s="68"/>
      <c r="L1629" s="67" t="s">
        <v>17792</v>
      </c>
      <c r="M1629" s="71"/>
      <c r="N1629" s="72">
        <v>4404.1806640625</v>
      </c>
      <c r="O1629" s="72">
        <v>139.39035034179688</v>
      </c>
      <c r="P1629" s="73"/>
      <c r="Q1629" s="74"/>
      <c r="R1629" s="74"/>
      <c r="S1629" s="84"/>
      <c r="T1629" s="84"/>
      <c r="U1629" s="84"/>
      <c r="V1629" s="84"/>
      <c r="W1629" s="50"/>
      <c r="X1629" s="50"/>
      <c r="Y1629" s="50"/>
      <c r="Z1629" s="50"/>
      <c r="AA1629" s="49"/>
      <c r="AB1629" s="69">
        <v>1629</v>
      </c>
      <c r="AC162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29" s="70"/>
      <c r="AE1629" s="76">
        <v>464</v>
      </c>
      <c r="AF1629" s="76">
        <v>52</v>
      </c>
      <c r="AG1629" s="76">
        <v>899</v>
      </c>
      <c r="AH1629" s="76">
        <v>2528</v>
      </c>
      <c r="AI1629" s="76"/>
      <c r="AJ1629" s="76"/>
      <c r="AK1629" s="76"/>
      <c r="AL1629" s="76"/>
      <c r="AM1629" s="76"/>
      <c r="AN1629" s="78">
        <v>41260.328877314816</v>
      </c>
      <c r="AO1629" s="76" t="s">
        <v>14075</v>
      </c>
      <c r="AP1629" s="82" t="s">
        <v>15702</v>
      </c>
      <c r="AQ1629" s="76" t="s">
        <v>66</v>
      </c>
      <c r="AR1629" s="2"/>
      <c r="AS1629" s="3"/>
      <c r="AT1629" s="3"/>
      <c r="AU1629" s="3"/>
      <c r="AV1629" s="3"/>
    </row>
    <row r="1630" spans="1:48" ht="41.45" customHeight="1" x14ac:dyDescent="0.25">
      <c r="A1630" s="62" t="s">
        <v>1374</v>
      </c>
      <c r="C1630" s="63"/>
      <c r="D1630" s="63"/>
      <c r="E1630" s="64"/>
      <c r="F1630" s="66"/>
      <c r="G1630" s="100" t="s">
        <v>12040</v>
      </c>
      <c r="H1630" s="63"/>
      <c r="I1630" s="67"/>
      <c r="J1630" s="68"/>
      <c r="K1630" s="68"/>
      <c r="L1630" s="67" t="s">
        <v>17793</v>
      </c>
      <c r="M1630" s="71"/>
      <c r="N1630" s="72">
        <v>7590.13232421875</v>
      </c>
      <c r="O1630" s="72">
        <v>5754.9306640625</v>
      </c>
      <c r="P1630" s="73"/>
      <c r="Q1630" s="74"/>
      <c r="R1630" s="74"/>
      <c r="S1630" s="84"/>
      <c r="T1630" s="84"/>
      <c r="U1630" s="84"/>
      <c r="V1630" s="84"/>
      <c r="W1630" s="50"/>
      <c r="X1630" s="50"/>
      <c r="Y1630" s="50"/>
      <c r="Z1630" s="50"/>
      <c r="AA1630" s="49"/>
      <c r="AB1630" s="69">
        <v>1630</v>
      </c>
      <c r="AC163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30" s="70"/>
      <c r="AE1630" s="76">
        <v>71</v>
      </c>
      <c r="AF1630" s="76">
        <v>1</v>
      </c>
      <c r="AG1630" s="76">
        <v>22</v>
      </c>
      <c r="AH1630" s="76">
        <v>40</v>
      </c>
      <c r="AI1630" s="76"/>
      <c r="AJ1630" s="76" t="s">
        <v>65</v>
      </c>
      <c r="AK1630" s="76"/>
      <c r="AL1630" s="76"/>
      <c r="AM1630" s="76"/>
      <c r="AN1630" s="78">
        <v>44311.178425925929</v>
      </c>
      <c r="AO1630" s="76" t="s">
        <v>14075</v>
      </c>
      <c r="AP1630" s="82" t="s">
        <v>15703</v>
      </c>
      <c r="AQ1630" s="76" t="s">
        <v>66</v>
      </c>
      <c r="AR1630" s="2"/>
      <c r="AS1630" s="3"/>
      <c r="AT1630" s="3"/>
      <c r="AU1630" s="3"/>
      <c r="AV1630" s="3"/>
    </row>
    <row r="1631" spans="1:48" ht="41.45" customHeight="1" x14ac:dyDescent="0.25">
      <c r="A1631" s="62" t="s">
        <v>1375</v>
      </c>
      <c r="C1631" s="63"/>
      <c r="D1631" s="63"/>
      <c r="E1631" s="64"/>
      <c r="F1631" s="66"/>
      <c r="G1631" s="100" t="s">
        <v>13627</v>
      </c>
      <c r="H1631" s="63"/>
      <c r="I1631" s="67"/>
      <c r="J1631" s="68"/>
      <c r="K1631" s="68"/>
      <c r="L1631" s="67" t="s">
        <v>17794</v>
      </c>
      <c r="M1631" s="71"/>
      <c r="N1631" s="72">
        <v>3355.528564453125</v>
      </c>
      <c r="O1631" s="72">
        <v>3383.880126953125</v>
      </c>
      <c r="P1631" s="73"/>
      <c r="Q1631" s="74"/>
      <c r="R1631" s="74"/>
      <c r="S1631" s="84"/>
      <c r="T1631" s="84"/>
      <c r="U1631" s="84"/>
      <c r="V1631" s="84"/>
      <c r="W1631" s="50"/>
      <c r="X1631" s="50"/>
      <c r="Y1631" s="50"/>
      <c r="Z1631" s="50"/>
      <c r="AA1631" s="49"/>
      <c r="AB1631" s="69">
        <v>1631</v>
      </c>
      <c r="AC163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31" s="70"/>
      <c r="AE1631" s="76">
        <v>245</v>
      </c>
      <c r="AF1631" s="76">
        <v>210</v>
      </c>
      <c r="AG1631" s="76">
        <v>23862</v>
      </c>
      <c r="AH1631" s="76">
        <v>9971</v>
      </c>
      <c r="AI1631" s="76"/>
      <c r="AJ1631" s="76" t="s">
        <v>9937</v>
      </c>
      <c r="AK1631" s="76"/>
      <c r="AL1631" s="76"/>
      <c r="AM1631" s="76"/>
      <c r="AN1631" s="78">
        <v>42492.805231481485</v>
      </c>
      <c r="AO1631" s="76" t="s">
        <v>14075</v>
      </c>
      <c r="AP1631" s="82" t="s">
        <v>15704</v>
      </c>
      <c r="AQ1631" s="76" t="s">
        <v>66</v>
      </c>
      <c r="AR1631" s="2"/>
      <c r="AS1631" s="3"/>
      <c r="AT1631" s="3"/>
      <c r="AU1631" s="3"/>
      <c r="AV1631" s="3"/>
    </row>
    <row r="1632" spans="1:48" ht="41.45" customHeight="1" x14ac:dyDescent="0.25">
      <c r="A1632" s="62" t="s">
        <v>1376</v>
      </c>
      <c r="C1632" s="63"/>
      <c r="D1632" s="63"/>
      <c r="E1632" s="64"/>
      <c r="F1632" s="66"/>
      <c r="G1632" s="100" t="s">
        <v>13628</v>
      </c>
      <c r="H1632" s="63"/>
      <c r="I1632" s="67"/>
      <c r="J1632" s="68"/>
      <c r="K1632" s="68"/>
      <c r="L1632" s="67" t="s">
        <v>17795</v>
      </c>
      <c r="M1632" s="71"/>
      <c r="N1632" s="72">
        <v>4256.06884765625</v>
      </c>
      <c r="O1632" s="72">
        <v>9702.46484375</v>
      </c>
      <c r="P1632" s="73"/>
      <c r="Q1632" s="74"/>
      <c r="R1632" s="74"/>
      <c r="S1632" s="84"/>
      <c r="T1632" s="84"/>
      <c r="U1632" s="84"/>
      <c r="V1632" s="84"/>
      <c r="W1632" s="50"/>
      <c r="X1632" s="50"/>
      <c r="Y1632" s="50"/>
      <c r="Z1632" s="50"/>
      <c r="AA1632" s="49"/>
      <c r="AB1632" s="69">
        <v>1632</v>
      </c>
      <c r="AC163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32" s="70"/>
      <c r="AE1632" s="76">
        <v>2012</v>
      </c>
      <c r="AF1632" s="76">
        <v>39</v>
      </c>
      <c r="AG1632" s="76">
        <v>1298</v>
      </c>
      <c r="AH1632" s="76">
        <v>1512</v>
      </c>
      <c r="AI1632" s="76"/>
      <c r="AJ1632" s="76"/>
      <c r="AK1632" s="76" t="s">
        <v>10496</v>
      </c>
      <c r="AL1632" s="76"/>
      <c r="AM1632" s="76"/>
      <c r="AN1632" s="78">
        <v>43363.915381944447</v>
      </c>
      <c r="AO1632" s="76" t="s">
        <v>14075</v>
      </c>
      <c r="AP1632" s="82" t="s">
        <v>15705</v>
      </c>
      <c r="AQ1632" s="76" t="s">
        <v>66</v>
      </c>
      <c r="AR1632" s="2"/>
      <c r="AS1632" s="3"/>
      <c r="AT1632" s="3"/>
      <c r="AU1632" s="3"/>
      <c r="AV1632" s="3"/>
    </row>
    <row r="1633" spans="1:48" ht="41.45" customHeight="1" x14ac:dyDescent="0.25">
      <c r="A1633" s="62" t="s">
        <v>1377</v>
      </c>
      <c r="C1633" s="63"/>
      <c r="D1633" s="63"/>
      <c r="E1633" s="64"/>
      <c r="F1633" s="66"/>
      <c r="G1633" s="100" t="s">
        <v>13629</v>
      </c>
      <c r="H1633" s="63"/>
      <c r="I1633" s="67"/>
      <c r="J1633" s="68"/>
      <c r="K1633" s="68"/>
      <c r="L1633" s="67" t="s">
        <v>17796</v>
      </c>
      <c r="M1633" s="71"/>
      <c r="N1633" s="72">
        <v>1023.1859130859375</v>
      </c>
      <c r="O1633" s="72">
        <v>3359.729248046875</v>
      </c>
      <c r="P1633" s="73"/>
      <c r="Q1633" s="74"/>
      <c r="R1633" s="74"/>
      <c r="S1633" s="84"/>
      <c r="T1633" s="84"/>
      <c r="U1633" s="84"/>
      <c r="V1633" s="84"/>
      <c r="W1633" s="50"/>
      <c r="X1633" s="50"/>
      <c r="Y1633" s="50"/>
      <c r="Z1633" s="50"/>
      <c r="AA1633" s="49"/>
      <c r="AB1633" s="69">
        <v>1633</v>
      </c>
      <c r="AC163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33" s="70"/>
      <c r="AE1633" s="76">
        <v>267</v>
      </c>
      <c r="AF1633" s="76">
        <v>7</v>
      </c>
      <c r="AG1633" s="76">
        <v>568</v>
      </c>
      <c r="AH1633" s="76">
        <v>138</v>
      </c>
      <c r="AI1633" s="76"/>
      <c r="AJ1633" s="76"/>
      <c r="AK1633" s="76"/>
      <c r="AL1633" s="76"/>
      <c r="AM1633" s="76"/>
      <c r="AN1633" s="78">
        <v>44528.516608796293</v>
      </c>
      <c r="AO1633" s="76" t="s">
        <v>14075</v>
      </c>
      <c r="AP1633" s="82" t="s">
        <v>15706</v>
      </c>
      <c r="AQ1633" s="76" t="s">
        <v>66</v>
      </c>
      <c r="AR1633" s="2"/>
      <c r="AS1633" s="3"/>
      <c r="AT1633" s="3"/>
      <c r="AU1633" s="3"/>
      <c r="AV1633" s="3"/>
    </row>
    <row r="1634" spans="1:48" ht="41.45" customHeight="1" x14ac:dyDescent="0.25">
      <c r="A1634" s="62" t="s">
        <v>1378</v>
      </c>
      <c r="C1634" s="63"/>
      <c r="D1634" s="63"/>
      <c r="E1634" s="64"/>
      <c r="F1634" s="66"/>
      <c r="G1634" s="100" t="s">
        <v>13630</v>
      </c>
      <c r="H1634" s="63"/>
      <c r="I1634" s="67"/>
      <c r="J1634" s="68"/>
      <c r="K1634" s="68"/>
      <c r="L1634" s="67" t="s">
        <v>17797</v>
      </c>
      <c r="M1634" s="71"/>
      <c r="N1634" s="72">
        <v>9692.6884765625</v>
      </c>
      <c r="O1634" s="72">
        <v>5469.265625</v>
      </c>
      <c r="P1634" s="73"/>
      <c r="Q1634" s="74"/>
      <c r="R1634" s="74"/>
      <c r="S1634" s="84"/>
      <c r="T1634" s="84"/>
      <c r="U1634" s="84"/>
      <c r="V1634" s="84"/>
      <c r="W1634" s="50"/>
      <c r="X1634" s="50"/>
      <c r="Y1634" s="50"/>
      <c r="Z1634" s="50"/>
      <c r="AA1634" s="49"/>
      <c r="AB1634" s="69">
        <v>1634</v>
      </c>
      <c r="AC163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34" s="70"/>
      <c r="AE1634" s="76">
        <v>437</v>
      </c>
      <c r="AF1634" s="76">
        <v>515</v>
      </c>
      <c r="AG1634" s="76">
        <v>24776</v>
      </c>
      <c r="AH1634" s="76">
        <v>73042</v>
      </c>
      <c r="AI1634" s="76"/>
      <c r="AJ1634" s="76" t="s">
        <v>9938</v>
      </c>
      <c r="AK1634" s="76" t="s">
        <v>11111</v>
      </c>
      <c r="AL1634" s="76"/>
      <c r="AM1634" s="76"/>
      <c r="AN1634" s="78">
        <v>40081.396805555552</v>
      </c>
      <c r="AO1634" s="76" t="s">
        <v>14075</v>
      </c>
      <c r="AP1634" s="82" t="s">
        <v>15707</v>
      </c>
      <c r="AQ1634" s="76" t="s">
        <v>66</v>
      </c>
      <c r="AR1634" s="2"/>
      <c r="AS1634" s="3"/>
      <c r="AT1634" s="3"/>
      <c r="AU1634" s="3"/>
      <c r="AV1634" s="3"/>
    </row>
    <row r="1635" spans="1:48" ht="41.45" customHeight="1" x14ac:dyDescent="0.25">
      <c r="A1635" s="62" t="s">
        <v>1379</v>
      </c>
      <c r="C1635" s="63"/>
      <c r="D1635" s="63"/>
      <c r="E1635" s="64"/>
      <c r="F1635" s="66"/>
      <c r="G1635" s="100" t="s">
        <v>13631</v>
      </c>
      <c r="H1635" s="63"/>
      <c r="I1635" s="67"/>
      <c r="J1635" s="68"/>
      <c r="K1635" s="68"/>
      <c r="L1635" s="67" t="s">
        <v>17798</v>
      </c>
      <c r="M1635" s="71"/>
      <c r="N1635" s="72">
        <v>7858.43505859375</v>
      </c>
      <c r="O1635" s="72">
        <v>6862.64501953125</v>
      </c>
      <c r="P1635" s="73"/>
      <c r="Q1635" s="74"/>
      <c r="R1635" s="74"/>
      <c r="S1635" s="84"/>
      <c r="T1635" s="84"/>
      <c r="U1635" s="84"/>
      <c r="V1635" s="84"/>
      <c r="W1635" s="50"/>
      <c r="X1635" s="50"/>
      <c r="Y1635" s="50"/>
      <c r="Z1635" s="50"/>
      <c r="AA1635" s="49"/>
      <c r="AB1635" s="69">
        <v>1635</v>
      </c>
      <c r="AC163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35" s="70"/>
      <c r="AE1635" s="76">
        <v>583</v>
      </c>
      <c r="AF1635" s="76">
        <v>715</v>
      </c>
      <c r="AG1635" s="76">
        <v>51830</v>
      </c>
      <c r="AH1635" s="76">
        <v>60946</v>
      </c>
      <c r="AI1635" s="76"/>
      <c r="AJ1635" s="76" t="s">
        <v>9939</v>
      </c>
      <c r="AK1635" s="76" t="s">
        <v>11112</v>
      </c>
      <c r="AL1635" s="82" t="s">
        <v>11842</v>
      </c>
      <c r="AM1635" s="76"/>
      <c r="AN1635" s="78">
        <v>43324.211458333331</v>
      </c>
      <c r="AO1635" s="76" t="s">
        <v>14075</v>
      </c>
      <c r="AP1635" s="82" t="s">
        <v>15708</v>
      </c>
      <c r="AQ1635" s="76" t="s">
        <v>66</v>
      </c>
      <c r="AR1635" s="2"/>
      <c r="AS1635" s="3"/>
      <c r="AT1635" s="3"/>
      <c r="AU1635" s="3"/>
      <c r="AV1635" s="3"/>
    </row>
    <row r="1636" spans="1:48" ht="41.45" customHeight="1" x14ac:dyDescent="0.25">
      <c r="A1636" s="62" t="s">
        <v>1380</v>
      </c>
      <c r="C1636" s="63"/>
      <c r="D1636" s="63"/>
      <c r="E1636" s="64"/>
      <c r="F1636" s="66"/>
      <c r="G1636" s="100" t="s">
        <v>13632</v>
      </c>
      <c r="H1636" s="63"/>
      <c r="I1636" s="67"/>
      <c r="J1636" s="68"/>
      <c r="K1636" s="68"/>
      <c r="L1636" s="67" t="s">
        <v>17799</v>
      </c>
      <c r="M1636" s="71"/>
      <c r="N1636" s="72">
        <v>8556.453125</v>
      </c>
      <c r="O1636" s="72">
        <v>2631.53369140625</v>
      </c>
      <c r="P1636" s="73"/>
      <c r="Q1636" s="74"/>
      <c r="R1636" s="74"/>
      <c r="S1636" s="84"/>
      <c r="T1636" s="84"/>
      <c r="U1636" s="84"/>
      <c r="V1636" s="84"/>
      <c r="W1636" s="50"/>
      <c r="X1636" s="50"/>
      <c r="Y1636" s="50"/>
      <c r="Z1636" s="50"/>
      <c r="AA1636" s="49"/>
      <c r="AB1636" s="69">
        <v>1636</v>
      </c>
      <c r="AC163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36" s="70"/>
      <c r="AE1636" s="76">
        <v>4870</v>
      </c>
      <c r="AF1636" s="76">
        <v>445</v>
      </c>
      <c r="AG1636" s="76">
        <v>57613</v>
      </c>
      <c r="AH1636" s="76">
        <v>63922</v>
      </c>
      <c r="AI1636" s="76"/>
      <c r="AJ1636" s="76" t="s">
        <v>9940</v>
      </c>
      <c r="AK1636" s="76" t="s">
        <v>11113</v>
      </c>
      <c r="AL1636" s="76"/>
      <c r="AM1636" s="76"/>
      <c r="AN1636" s="78">
        <v>44377.210486111115</v>
      </c>
      <c r="AO1636" s="76" t="s">
        <v>14075</v>
      </c>
      <c r="AP1636" s="82" t="s">
        <v>15709</v>
      </c>
      <c r="AQ1636" s="76" t="s">
        <v>66</v>
      </c>
      <c r="AR1636" s="2"/>
      <c r="AS1636" s="3"/>
      <c r="AT1636" s="3"/>
      <c r="AU1636" s="3"/>
      <c r="AV1636" s="3"/>
    </row>
    <row r="1637" spans="1:48" ht="41.45" customHeight="1" x14ac:dyDescent="0.25">
      <c r="A1637" s="62" t="s">
        <v>1381</v>
      </c>
      <c r="C1637" s="63"/>
      <c r="D1637" s="63"/>
      <c r="E1637" s="64"/>
      <c r="F1637" s="66"/>
      <c r="G1637" s="100" t="s">
        <v>13633</v>
      </c>
      <c r="H1637" s="63"/>
      <c r="I1637" s="67"/>
      <c r="J1637" s="68"/>
      <c r="K1637" s="68"/>
      <c r="L1637" s="67" t="s">
        <v>17800</v>
      </c>
      <c r="M1637" s="71"/>
      <c r="N1637" s="72">
        <v>2951.981689453125</v>
      </c>
      <c r="O1637" s="72">
        <v>6724.39697265625</v>
      </c>
      <c r="P1637" s="73"/>
      <c r="Q1637" s="74"/>
      <c r="R1637" s="74"/>
      <c r="S1637" s="84"/>
      <c r="T1637" s="84"/>
      <c r="U1637" s="84"/>
      <c r="V1637" s="84"/>
      <c r="W1637" s="50"/>
      <c r="X1637" s="50"/>
      <c r="Y1637" s="50"/>
      <c r="Z1637" s="50"/>
      <c r="AA1637" s="49"/>
      <c r="AB1637" s="69">
        <v>1637</v>
      </c>
      <c r="AC163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37" s="70"/>
      <c r="AE1637" s="76">
        <v>1326</v>
      </c>
      <c r="AF1637" s="76">
        <v>2335</v>
      </c>
      <c r="AG1637" s="76">
        <v>49463</v>
      </c>
      <c r="AH1637" s="76">
        <v>356</v>
      </c>
      <c r="AI1637" s="76"/>
      <c r="AJ1637" s="76" t="s">
        <v>9941</v>
      </c>
      <c r="AK1637" s="76" t="s">
        <v>10943</v>
      </c>
      <c r="AL1637" s="82" t="s">
        <v>11843</v>
      </c>
      <c r="AM1637" s="76"/>
      <c r="AN1637" s="78">
        <v>42257.519270833334</v>
      </c>
      <c r="AO1637" s="76" t="s">
        <v>14075</v>
      </c>
      <c r="AP1637" s="82" t="s">
        <v>15710</v>
      </c>
      <c r="AQ1637" s="76" t="s">
        <v>66</v>
      </c>
      <c r="AR1637" s="2"/>
      <c r="AS1637" s="3"/>
      <c r="AT1637" s="3"/>
      <c r="AU1637" s="3"/>
      <c r="AV1637" s="3"/>
    </row>
    <row r="1638" spans="1:48" ht="41.45" customHeight="1" x14ac:dyDescent="0.25">
      <c r="A1638" s="62" t="s">
        <v>1382</v>
      </c>
      <c r="C1638" s="63"/>
      <c r="D1638" s="63"/>
      <c r="E1638" s="64"/>
      <c r="F1638" s="66"/>
      <c r="G1638" s="100" t="s">
        <v>13634</v>
      </c>
      <c r="H1638" s="63"/>
      <c r="I1638" s="67"/>
      <c r="J1638" s="68"/>
      <c r="K1638" s="68"/>
      <c r="L1638" s="67" t="s">
        <v>17801</v>
      </c>
      <c r="M1638" s="71"/>
      <c r="N1638" s="72">
        <v>9318.220703125</v>
      </c>
      <c r="O1638" s="72">
        <v>4473.40478515625</v>
      </c>
      <c r="P1638" s="73"/>
      <c r="Q1638" s="74"/>
      <c r="R1638" s="74"/>
      <c r="S1638" s="84"/>
      <c r="T1638" s="84"/>
      <c r="U1638" s="84"/>
      <c r="V1638" s="84"/>
      <c r="W1638" s="50"/>
      <c r="X1638" s="50"/>
      <c r="Y1638" s="50"/>
      <c r="Z1638" s="50"/>
      <c r="AA1638" s="49"/>
      <c r="AB1638" s="69">
        <v>1638</v>
      </c>
      <c r="AC163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38" s="70"/>
      <c r="AE1638" s="76">
        <v>595</v>
      </c>
      <c r="AF1638" s="76">
        <v>608</v>
      </c>
      <c r="AG1638" s="76">
        <v>28519</v>
      </c>
      <c r="AH1638" s="76">
        <v>235948</v>
      </c>
      <c r="AI1638" s="76"/>
      <c r="AJ1638" s="76" t="s">
        <v>9942</v>
      </c>
      <c r="AK1638" s="76" t="s">
        <v>11114</v>
      </c>
      <c r="AL1638" s="76"/>
      <c r="AM1638" s="76"/>
      <c r="AN1638" s="78">
        <v>42061.951307870368</v>
      </c>
      <c r="AO1638" s="76" t="s">
        <v>14075</v>
      </c>
      <c r="AP1638" s="82" t="s">
        <v>15711</v>
      </c>
      <c r="AQ1638" s="76" t="s">
        <v>66</v>
      </c>
      <c r="AR1638" s="2"/>
      <c r="AS1638" s="3"/>
      <c r="AT1638" s="3"/>
      <c r="AU1638" s="3"/>
      <c r="AV1638" s="3"/>
    </row>
    <row r="1639" spans="1:48" ht="41.45" customHeight="1" x14ac:dyDescent="0.25">
      <c r="A1639" s="62" t="s">
        <v>1383</v>
      </c>
      <c r="C1639" s="63"/>
      <c r="D1639" s="63"/>
      <c r="E1639" s="64"/>
      <c r="F1639" s="66"/>
      <c r="G1639" s="100" t="s">
        <v>13635</v>
      </c>
      <c r="H1639" s="63"/>
      <c r="I1639" s="67"/>
      <c r="J1639" s="68"/>
      <c r="K1639" s="68"/>
      <c r="L1639" s="67" t="s">
        <v>17802</v>
      </c>
      <c r="M1639" s="71"/>
      <c r="N1639" s="72">
        <v>6041.4072265625</v>
      </c>
      <c r="O1639" s="72">
        <v>2269.66259765625</v>
      </c>
      <c r="P1639" s="73"/>
      <c r="Q1639" s="74"/>
      <c r="R1639" s="74"/>
      <c r="S1639" s="84"/>
      <c r="T1639" s="84"/>
      <c r="U1639" s="84"/>
      <c r="V1639" s="84"/>
      <c r="W1639" s="50"/>
      <c r="X1639" s="50"/>
      <c r="Y1639" s="50"/>
      <c r="Z1639" s="50"/>
      <c r="AA1639" s="49"/>
      <c r="AB1639" s="69">
        <v>1639</v>
      </c>
      <c r="AC163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39" s="70"/>
      <c r="AE1639" s="76">
        <v>1186</v>
      </c>
      <c r="AF1639" s="76">
        <v>70</v>
      </c>
      <c r="AG1639" s="76">
        <v>3507</v>
      </c>
      <c r="AH1639" s="76">
        <v>11216</v>
      </c>
      <c r="AI1639" s="76"/>
      <c r="AJ1639" s="76" t="s">
        <v>9943</v>
      </c>
      <c r="AK1639" s="76"/>
      <c r="AL1639" s="76"/>
      <c r="AM1639" s="76"/>
      <c r="AN1639" s="78">
        <v>42788.913726851853</v>
      </c>
      <c r="AO1639" s="76" t="s">
        <v>14075</v>
      </c>
      <c r="AP1639" s="82" t="s">
        <v>15712</v>
      </c>
      <c r="AQ1639" s="76" t="s">
        <v>66</v>
      </c>
      <c r="AR1639" s="2"/>
      <c r="AS1639" s="3"/>
      <c r="AT1639" s="3"/>
      <c r="AU1639" s="3"/>
      <c r="AV1639" s="3"/>
    </row>
    <row r="1640" spans="1:48" ht="41.45" customHeight="1" x14ac:dyDescent="0.25">
      <c r="A1640" s="62" t="s">
        <v>2086</v>
      </c>
      <c r="C1640" s="63"/>
      <c r="D1640" s="63"/>
      <c r="E1640" s="64"/>
      <c r="F1640" s="66"/>
      <c r="G1640" s="100" t="s">
        <v>13636</v>
      </c>
      <c r="H1640" s="63"/>
      <c r="I1640" s="67"/>
      <c r="J1640" s="68"/>
      <c r="K1640" s="68"/>
      <c r="L1640" s="67" t="s">
        <v>17803</v>
      </c>
      <c r="M1640" s="71"/>
      <c r="N1640" s="72">
        <v>2763.6044921875</v>
      </c>
      <c r="O1640" s="72">
        <v>818.3917236328125</v>
      </c>
      <c r="P1640" s="73"/>
      <c r="Q1640" s="74"/>
      <c r="R1640" s="74"/>
      <c r="S1640" s="84"/>
      <c r="T1640" s="84"/>
      <c r="U1640" s="84"/>
      <c r="V1640" s="84"/>
      <c r="W1640" s="50"/>
      <c r="X1640" s="50"/>
      <c r="Y1640" s="50"/>
      <c r="Z1640" s="50"/>
      <c r="AA1640" s="49"/>
      <c r="AB1640" s="69">
        <v>1640</v>
      </c>
      <c r="AC164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40" s="70"/>
      <c r="AE1640" s="76">
        <v>42</v>
      </c>
      <c r="AF1640" s="76">
        <v>5</v>
      </c>
      <c r="AG1640" s="76">
        <v>608</v>
      </c>
      <c r="AH1640" s="76">
        <v>1241</v>
      </c>
      <c r="AI1640" s="76"/>
      <c r="AJ1640" s="76"/>
      <c r="AK1640" s="76"/>
      <c r="AL1640" s="76"/>
      <c r="AM1640" s="76"/>
      <c r="AN1640" s="78">
        <v>44304.060196759259</v>
      </c>
      <c r="AO1640" s="76" t="s">
        <v>14075</v>
      </c>
      <c r="AP1640" s="82" t="s">
        <v>15713</v>
      </c>
      <c r="AQ1640" s="76" t="s">
        <v>65</v>
      </c>
      <c r="AR1640" s="2"/>
      <c r="AS1640" s="3"/>
      <c r="AT1640" s="3"/>
      <c r="AU1640" s="3"/>
      <c r="AV1640" s="3"/>
    </row>
    <row r="1641" spans="1:48" ht="41.45" customHeight="1" x14ac:dyDescent="0.25">
      <c r="A1641" s="62" t="s">
        <v>2087</v>
      </c>
      <c r="C1641" s="63"/>
      <c r="D1641" s="63"/>
      <c r="E1641" s="64"/>
      <c r="F1641" s="66"/>
      <c r="G1641" s="100" t="s">
        <v>13637</v>
      </c>
      <c r="H1641" s="63"/>
      <c r="I1641" s="67"/>
      <c r="J1641" s="68"/>
      <c r="K1641" s="68"/>
      <c r="L1641" s="67" t="s">
        <v>17804</v>
      </c>
      <c r="M1641" s="71"/>
      <c r="N1641" s="72">
        <v>8045.24755859375</v>
      </c>
      <c r="O1641" s="72">
        <v>1107.615478515625</v>
      </c>
      <c r="P1641" s="73"/>
      <c r="Q1641" s="74"/>
      <c r="R1641" s="74"/>
      <c r="S1641" s="84"/>
      <c r="T1641" s="84"/>
      <c r="U1641" s="84"/>
      <c r="V1641" s="84"/>
      <c r="W1641" s="50"/>
      <c r="X1641" s="50"/>
      <c r="Y1641" s="50"/>
      <c r="Z1641" s="50"/>
      <c r="AA1641" s="49"/>
      <c r="AB1641" s="69">
        <v>1641</v>
      </c>
      <c r="AC164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41" s="70"/>
      <c r="AE1641" s="76">
        <v>675</v>
      </c>
      <c r="AF1641" s="76">
        <v>988</v>
      </c>
      <c r="AG1641" s="76">
        <v>64240</v>
      </c>
      <c r="AH1641" s="76">
        <v>114111</v>
      </c>
      <c r="AI1641" s="76"/>
      <c r="AJ1641" s="76" t="s">
        <v>9944</v>
      </c>
      <c r="AK1641" s="76" t="s">
        <v>11115</v>
      </c>
      <c r="AL1641" s="82" t="s">
        <v>11844</v>
      </c>
      <c r="AM1641" s="76"/>
      <c r="AN1641" s="78">
        <v>40885.57644675926</v>
      </c>
      <c r="AO1641" s="76" t="s">
        <v>14075</v>
      </c>
      <c r="AP1641" s="82" t="s">
        <v>15714</v>
      </c>
      <c r="AQ1641" s="76" t="s">
        <v>65</v>
      </c>
      <c r="AR1641" s="2"/>
      <c r="AS1641" s="3"/>
      <c r="AT1641" s="3"/>
      <c r="AU1641" s="3"/>
      <c r="AV1641" s="3"/>
    </row>
    <row r="1642" spans="1:48" ht="41.45" customHeight="1" x14ac:dyDescent="0.25">
      <c r="A1642" s="62" t="s">
        <v>2088</v>
      </c>
      <c r="C1642" s="63"/>
      <c r="D1642" s="63"/>
      <c r="E1642" s="64"/>
      <c r="F1642" s="66"/>
      <c r="G1642" s="100" t="s">
        <v>13638</v>
      </c>
      <c r="H1642" s="63"/>
      <c r="I1642" s="67"/>
      <c r="J1642" s="68"/>
      <c r="K1642" s="68"/>
      <c r="L1642" s="67" t="s">
        <v>17805</v>
      </c>
      <c r="M1642" s="71"/>
      <c r="N1642" s="72">
        <v>7407.07373046875</v>
      </c>
      <c r="O1642" s="72">
        <v>3696.079833984375</v>
      </c>
      <c r="P1642" s="73"/>
      <c r="Q1642" s="74"/>
      <c r="R1642" s="74"/>
      <c r="S1642" s="84"/>
      <c r="T1642" s="84"/>
      <c r="U1642" s="84"/>
      <c r="V1642" s="84"/>
      <c r="W1642" s="50"/>
      <c r="X1642" s="50"/>
      <c r="Y1642" s="50"/>
      <c r="Z1642" s="50"/>
      <c r="AA1642" s="49"/>
      <c r="AB1642" s="69">
        <v>1642</v>
      </c>
      <c r="AC164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42" s="70"/>
      <c r="AE1642" s="76">
        <v>4</v>
      </c>
      <c r="AF1642" s="76">
        <v>2</v>
      </c>
      <c r="AG1642" s="76">
        <v>646</v>
      </c>
      <c r="AH1642" s="76">
        <v>39</v>
      </c>
      <c r="AI1642" s="76"/>
      <c r="AJ1642" s="76"/>
      <c r="AK1642" s="76"/>
      <c r="AL1642" s="76"/>
      <c r="AM1642" s="76"/>
      <c r="AN1642" s="78">
        <v>44269.722673611112</v>
      </c>
      <c r="AO1642" s="76" t="s">
        <v>14075</v>
      </c>
      <c r="AP1642" s="82" t="s">
        <v>15715</v>
      </c>
      <c r="AQ1642" s="76" t="s">
        <v>65</v>
      </c>
      <c r="AR1642" s="2"/>
      <c r="AS1642" s="3"/>
      <c r="AT1642" s="3"/>
      <c r="AU1642" s="3"/>
      <c r="AV1642" s="3"/>
    </row>
    <row r="1643" spans="1:48" ht="41.45" customHeight="1" x14ac:dyDescent="0.25">
      <c r="A1643" s="62" t="s">
        <v>1384</v>
      </c>
      <c r="C1643" s="63"/>
      <c r="D1643" s="63"/>
      <c r="E1643" s="64"/>
      <c r="F1643" s="66"/>
      <c r="G1643" s="100" t="s">
        <v>13639</v>
      </c>
      <c r="H1643" s="63"/>
      <c r="I1643" s="67"/>
      <c r="J1643" s="68"/>
      <c r="K1643" s="68"/>
      <c r="L1643" s="67" t="s">
        <v>17806</v>
      </c>
      <c r="M1643" s="71"/>
      <c r="N1643" s="72">
        <v>1958.84130859375</v>
      </c>
      <c r="O1643" s="72">
        <v>1966.205078125</v>
      </c>
      <c r="P1643" s="73"/>
      <c r="Q1643" s="74"/>
      <c r="R1643" s="74"/>
      <c r="S1643" s="84"/>
      <c r="T1643" s="84"/>
      <c r="U1643" s="84"/>
      <c r="V1643" s="84"/>
      <c r="W1643" s="50"/>
      <c r="X1643" s="50"/>
      <c r="Y1643" s="50"/>
      <c r="Z1643" s="50"/>
      <c r="AA1643" s="49"/>
      <c r="AB1643" s="69">
        <v>1643</v>
      </c>
      <c r="AC164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43" s="70"/>
      <c r="AE1643" s="76">
        <v>122</v>
      </c>
      <c r="AF1643" s="76">
        <v>31</v>
      </c>
      <c r="AG1643" s="76">
        <v>24555</v>
      </c>
      <c r="AH1643" s="76">
        <v>15143</v>
      </c>
      <c r="AI1643" s="76"/>
      <c r="AJ1643" s="76"/>
      <c r="AK1643" s="76"/>
      <c r="AL1643" s="76"/>
      <c r="AM1643" s="76"/>
      <c r="AN1643" s="78">
        <v>43345.373194444444</v>
      </c>
      <c r="AO1643" s="76" t="s">
        <v>14075</v>
      </c>
      <c r="AP1643" s="82" t="s">
        <v>15716</v>
      </c>
      <c r="AQ1643" s="76" t="s">
        <v>66</v>
      </c>
      <c r="AR1643" s="2"/>
      <c r="AS1643" s="3"/>
      <c r="AT1643" s="3"/>
      <c r="AU1643" s="3"/>
      <c r="AV1643" s="3"/>
    </row>
    <row r="1644" spans="1:48" ht="41.45" customHeight="1" x14ac:dyDescent="0.25">
      <c r="A1644" s="62" t="s">
        <v>1385</v>
      </c>
      <c r="C1644" s="63"/>
      <c r="D1644" s="63"/>
      <c r="E1644" s="64"/>
      <c r="F1644" s="66"/>
      <c r="G1644" s="100" t="s">
        <v>13640</v>
      </c>
      <c r="H1644" s="63"/>
      <c r="I1644" s="67"/>
      <c r="J1644" s="68"/>
      <c r="K1644" s="68"/>
      <c r="L1644" s="67" t="s">
        <v>17807</v>
      </c>
      <c r="M1644" s="71"/>
      <c r="N1644" s="72">
        <v>3979.775146484375</v>
      </c>
      <c r="O1644" s="72">
        <v>4295.78466796875</v>
      </c>
      <c r="P1644" s="73"/>
      <c r="Q1644" s="74"/>
      <c r="R1644" s="74"/>
      <c r="S1644" s="84"/>
      <c r="T1644" s="84"/>
      <c r="U1644" s="84"/>
      <c r="V1644" s="84"/>
      <c r="W1644" s="50"/>
      <c r="X1644" s="50"/>
      <c r="Y1644" s="50"/>
      <c r="Z1644" s="50"/>
      <c r="AA1644" s="49"/>
      <c r="AB1644" s="69">
        <v>1644</v>
      </c>
      <c r="AC164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44" s="70"/>
      <c r="AE1644" s="76">
        <v>1542</v>
      </c>
      <c r="AF1644" s="76">
        <v>388</v>
      </c>
      <c r="AG1644" s="76">
        <v>3261</v>
      </c>
      <c r="AH1644" s="76">
        <v>1321</v>
      </c>
      <c r="AI1644" s="76"/>
      <c r="AJ1644" s="76" t="s">
        <v>9945</v>
      </c>
      <c r="AK1644" s="76" t="s">
        <v>11116</v>
      </c>
      <c r="AL1644" s="76"/>
      <c r="AM1644" s="76"/>
      <c r="AN1644" s="78">
        <v>43588.692557870374</v>
      </c>
      <c r="AO1644" s="76" t="s">
        <v>14075</v>
      </c>
      <c r="AP1644" s="82" t="s">
        <v>15717</v>
      </c>
      <c r="AQ1644" s="76" t="s">
        <v>66</v>
      </c>
      <c r="AR1644" s="2"/>
      <c r="AS1644" s="3"/>
      <c r="AT1644" s="3"/>
      <c r="AU1644" s="3"/>
      <c r="AV1644" s="3"/>
    </row>
    <row r="1645" spans="1:48" ht="41.45" customHeight="1" x14ac:dyDescent="0.25">
      <c r="A1645" s="62" t="s">
        <v>1386</v>
      </c>
      <c r="C1645" s="63"/>
      <c r="D1645" s="63"/>
      <c r="E1645" s="64"/>
      <c r="F1645" s="66"/>
      <c r="G1645" s="100" t="s">
        <v>13641</v>
      </c>
      <c r="H1645" s="63"/>
      <c r="I1645" s="67"/>
      <c r="J1645" s="68"/>
      <c r="K1645" s="68"/>
      <c r="L1645" s="67" t="s">
        <v>17808</v>
      </c>
      <c r="M1645" s="71"/>
      <c r="N1645" s="72">
        <v>4884.818359375</v>
      </c>
      <c r="O1645" s="72">
        <v>9855.107421875</v>
      </c>
      <c r="P1645" s="73"/>
      <c r="Q1645" s="74"/>
      <c r="R1645" s="74"/>
      <c r="S1645" s="84"/>
      <c r="T1645" s="84"/>
      <c r="U1645" s="84"/>
      <c r="V1645" s="84"/>
      <c r="W1645" s="50"/>
      <c r="X1645" s="50"/>
      <c r="Y1645" s="50"/>
      <c r="Z1645" s="50"/>
      <c r="AA1645" s="49"/>
      <c r="AB1645" s="69">
        <v>1645</v>
      </c>
      <c r="AC164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45" s="70"/>
      <c r="AE1645" s="76">
        <v>1596</v>
      </c>
      <c r="AF1645" s="76">
        <v>391</v>
      </c>
      <c r="AG1645" s="76">
        <v>5345</v>
      </c>
      <c r="AH1645" s="76">
        <v>2421</v>
      </c>
      <c r="AI1645" s="76"/>
      <c r="AJ1645" s="76" t="s">
        <v>9946</v>
      </c>
      <c r="AK1645" s="76"/>
      <c r="AL1645" s="76"/>
      <c r="AM1645" s="76"/>
      <c r="AN1645" s="78">
        <v>40769.105925925927</v>
      </c>
      <c r="AO1645" s="76" t="s">
        <v>14075</v>
      </c>
      <c r="AP1645" s="82" t="s">
        <v>15718</v>
      </c>
      <c r="AQ1645" s="76" t="s">
        <v>66</v>
      </c>
      <c r="AR1645" s="2"/>
      <c r="AS1645" s="3"/>
      <c r="AT1645" s="3"/>
      <c r="AU1645" s="3"/>
      <c r="AV1645" s="3"/>
    </row>
    <row r="1646" spans="1:48" ht="41.45" customHeight="1" x14ac:dyDescent="0.25">
      <c r="A1646" s="62" t="s">
        <v>1387</v>
      </c>
      <c r="C1646" s="63"/>
      <c r="D1646" s="63"/>
      <c r="E1646" s="64"/>
      <c r="F1646" s="66"/>
      <c r="G1646" s="100" t="s">
        <v>13642</v>
      </c>
      <c r="H1646" s="63"/>
      <c r="I1646" s="67"/>
      <c r="J1646" s="68"/>
      <c r="K1646" s="68"/>
      <c r="L1646" s="67" t="s">
        <v>17809</v>
      </c>
      <c r="M1646" s="71"/>
      <c r="N1646" s="72">
        <v>4190.943359375</v>
      </c>
      <c r="O1646" s="72">
        <v>5160.18212890625</v>
      </c>
      <c r="P1646" s="73"/>
      <c r="Q1646" s="74"/>
      <c r="R1646" s="74"/>
      <c r="S1646" s="84"/>
      <c r="T1646" s="84"/>
      <c r="U1646" s="84"/>
      <c r="V1646" s="84"/>
      <c r="W1646" s="50"/>
      <c r="X1646" s="50"/>
      <c r="Y1646" s="50"/>
      <c r="Z1646" s="50"/>
      <c r="AA1646" s="49"/>
      <c r="AB1646" s="69">
        <v>1646</v>
      </c>
      <c r="AC164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46" s="70"/>
      <c r="AE1646" s="76">
        <v>3376</v>
      </c>
      <c r="AF1646" s="76">
        <v>58</v>
      </c>
      <c r="AG1646" s="76">
        <v>21288</v>
      </c>
      <c r="AH1646" s="76">
        <v>4563</v>
      </c>
      <c r="AI1646" s="76"/>
      <c r="AJ1646" s="76" t="s">
        <v>9947</v>
      </c>
      <c r="AK1646" s="76" t="s">
        <v>11117</v>
      </c>
      <c r="AL1646" s="82" t="s">
        <v>11845</v>
      </c>
      <c r="AM1646" s="76"/>
      <c r="AN1646" s="78">
        <v>44463.686631944445</v>
      </c>
      <c r="AO1646" s="76" t="s">
        <v>14075</v>
      </c>
      <c r="AP1646" s="82" t="s">
        <v>15719</v>
      </c>
      <c r="AQ1646" s="76" t="s">
        <v>66</v>
      </c>
      <c r="AR1646" s="2"/>
      <c r="AS1646" s="3"/>
      <c r="AT1646" s="3"/>
      <c r="AU1646" s="3"/>
      <c r="AV1646" s="3"/>
    </row>
    <row r="1647" spans="1:48" ht="41.45" customHeight="1" x14ac:dyDescent="0.25">
      <c r="A1647" s="62" t="s">
        <v>1388</v>
      </c>
      <c r="C1647" s="63"/>
      <c r="D1647" s="63"/>
      <c r="E1647" s="64"/>
      <c r="F1647" s="66"/>
      <c r="G1647" s="100" t="s">
        <v>13643</v>
      </c>
      <c r="H1647" s="63"/>
      <c r="I1647" s="67"/>
      <c r="J1647" s="68"/>
      <c r="K1647" s="68"/>
      <c r="L1647" s="67" t="s">
        <v>17810</v>
      </c>
      <c r="M1647" s="71"/>
      <c r="N1647" s="72">
        <v>2335.025634765625</v>
      </c>
      <c r="O1647" s="72">
        <v>3106.8828125</v>
      </c>
      <c r="P1647" s="73"/>
      <c r="Q1647" s="74"/>
      <c r="R1647" s="74"/>
      <c r="S1647" s="84"/>
      <c r="T1647" s="84"/>
      <c r="U1647" s="84"/>
      <c r="V1647" s="84"/>
      <c r="W1647" s="50"/>
      <c r="X1647" s="50"/>
      <c r="Y1647" s="50"/>
      <c r="Z1647" s="50"/>
      <c r="AA1647" s="49"/>
      <c r="AB1647" s="69">
        <v>1647</v>
      </c>
      <c r="AC164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47" s="70"/>
      <c r="AE1647" s="76">
        <v>342</v>
      </c>
      <c r="AF1647" s="76">
        <v>52</v>
      </c>
      <c r="AG1647" s="76">
        <v>9263</v>
      </c>
      <c r="AH1647" s="76">
        <v>10322</v>
      </c>
      <c r="AI1647" s="76"/>
      <c r="AJ1647" s="76" t="s">
        <v>9948</v>
      </c>
      <c r="AK1647" s="76" t="s">
        <v>11118</v>
      </c>
      <c r="AL1647" s="76"/>
      <c r="AM1647" s="76"/>
      <c r="AN1647" s="78">
        <v>44122.559444444443</v>
      </c>
      <c r="AO1647" s="76" t="s">
        <v>14075</v>
      </c>
      <c r="AP1647" s="82" t="s">
        <v>15720</v>
      </c>
      <c r="AQ1647" s="76" t="s">
        <v>66</v>
      </c>
      <c r="AR1647" s="2"/>
      <c r="AS1647" s="3"/>
      <c r="AT1647" s="3"/>
      <c r="AU1647" s="3"/>
      <c r="AV1647" s="3"/>
    </row>
    <row r="1648" spans="1:48" ht="41.45" customHeight="1" x14ac:dyDescent="0.25">
      <c r="A1648" s="62" t="s">
        <v>1389</v>
      </c>
      <c r="C1648" s="63"/>
      <c r="D1648" s="63"/>
      <c r="E1648" s="64"/>
      <c r="F1648" s="66"/>
      <c r="G1648" s="100" t="s">
        <v>13644</v>
      </c>
      <c r="H1648" s="63"/>
      <c r="I1648" s="67"/>
      <c r="J1648" s="68"/>
      <c r="K1648" s="68"/>
      <c r="L1648" s="67" t="s">
        <v>17811</v>
      </c>
      <c r="M1648" s="71"/>
      <c r="N1648" s="72">
        <v>7830.947265625</v>
      </c>
      <c r="O1648" s="72">
        <v>4561.44287109375</v>
      </c>
      <c r="P1648" s="73"/>
      <c r="Q1648" s="74"/>
      <c r="R1648" s="74"/>
      <c r="S1648" s="84"/>
      <c r="T1648" s="84"/>
      <c r="U1648" s="84"/>
      <c r="V1648" s="84"/>
      <c r="W1648" s="50"/>
      <c r="X1648" s="50"/>
      <c r="Y1648" s="50"/>
      <c r="Z1648" s="50"/>
      <c r="AA1648" s="49"/>
      <c r="AB1648" s="69">
        <v>1648</v>
      </c>
      <c r="AC164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48" s="70"/>
      <c r="AE1648" s="76">
        <v>890</v>
      </c>
      <c r="AF1648" s="76">
        <v>1292</v>
      </c>
      <c r="AG1648" s="76">
        <v>25190</v>
      </c>
      <c r="AH1648" s="76">
        <v>117924</v>
      </c>
      <c r="AI1648" s="76"/>
      <c r="AJ1648" s="76" t="s">
        <v>9949</v>
      </c>
      <c r="AK1648" s="76" t="s">
        <v>11119</v>
      </c>
      <c r="AL1648" s="76"/>
      <c r="AM1648" s="76"/>
      <c r="AN1648" s="78">
        <v>40267.906087962961</v>
      </c>
      <c r="AO1648" s="76" t="s">
        <v>14075</v>
      </c>
      <c r="AP1648" s="82" t="s">
        <v>15721</v>
      </c>
      <c r="AQ1648" s="76" t="s">
        <v>66</v>
      </c>
      <c r="AR1648" s="2"/>
      <c r="AS1648" s="3"/>
      <c r="AT1648" s="3"/>
      <c r="AU1648" s="3"/>
      <c r="AV1648" s="3"/>
    </row>
    <row r="1649" spans="1:48" ht="41.45" customHeight="1" x14ac:dyDescent="0.25">
      <c r="A1649" s="62" t="s">
        <v>2089</v>
      </c>
      <c r="C1649" s="63"/>
      <c r="D1649" s="63"/>
      <c r="E1649" s="64"/>
      <c r="F1649" s="66"/>
      <c r="G1649" s="100" t="s">
        <v>13645</v>
      </c>
      <c r="H1649" s="63"/>
      <c r="I1649" s="67"/>
      <c r="J1649" s="68"/>
      <c r="K1649" s="68"/>
      <c r="L1649" s="67" t="s">
        <v>17812</v>
      </c>
      <c r="M1649" s="71"/>
      <c r="N1649" s="72">
        <v>7804.4873046875</v>
      </c>
      <c r="O1649" s="72">
        <v>6499.96533203125</v>
      </c>
      <c r="P1649" s="73"/>
      <c r="Q1649" s="74"/>
      <c r="R1649" s="74"/>
      <c r="S1649" s="84"/>
      <c r="T1649" s="84"/>
      <c r="U1649" s="84"/>
      <c r="V1649" s="84"/>
      <c r="W1649" s="50"/>
      <c r="X1649" s="50"/>
      <c r="Y1649" s="50"/>
      <c r="Z1649" s="50"/>
      <c r="AA1649" s="49"/>
      <c r="AB1649" s="69">
        <v>1649</v>
      </c>
      <c r="AC164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49" s="70"/>
      <c r="AE1649" s="76">
        <v>601</v>
      </c>
      <c r="AF1649" s="76">
        <v>2816</v>
      </c>
      <c r="AG1649" s="76">
        <v>17968</v>
      </c>
      <c r="AH1649" s="76">
        <v>13405</v>
      </c>
      <c r="AI1649" s="76"/>
      <c r="AJ1649" s="76" t="s">
        <v>9950</v>
      </c>
      <c r="AK1649" s="76" t="s">
        <v>11120</v>
      </c>
      <c r="AL1649" s="82" t="s">
        <v>11846</v>
      </c>
      <c r="AM1649" s="76"/>
      <c r="AN1649" s="78">
        <v>40324.584618055553</v>
      </c>
      <c r="AO1649" s="76" t="s">
        <v>14075</v>
      </c>
      <c r="AP1649" s="82" t="s">
        <v>15722</v>
      </c>
      <c r="AQ1649" s="76" t="s">
        <v>65</v>
      </c>
      <c r="AR1649" s="2"/>
      <c r="AS1649" s="3"/>
      <c r="AT1649" s="3"/>
      <c r="AU1649" s="3"/>
      <c r="AV1649" s="3"/>
    </row>
    <row r="1650" spans="1:48" ht="41.45" customHeight="1" x14ac:dyDescent="0.25">
      <c r="A1650" s="62" t="s">
        <v>2090</v>
      </c>
      <c r="C1650" s="63"/>
      <c r="D1650" s="63"/>
      <c r="E1650" s="64"/>
      <c r="F1650" s="66"/>
      <c r="G1650" s="100" t="s">
        <v>13646</v>
      </c>
      <c r="H1650" s="63"/>
      <c r="I1650" s="67"/>
      <c r="J1650" s="68"/>
      <c r="K1650" s="68"/>
      <c r="L1650" s="67" t="s">
        <v>17813</v>
      </c>
      <c r="M1650" s="71"/>
      <c r="N1650" s="72">
        <v>8141.0107421875</v>
      </c>
      <c r="O1650" s="72">
        <v>5755.41845703125</v>
      </c>
      <c r="P1650" s="73"/>
      <c r="Q1650" s="74"/>
      <c r="R1650" s="74"/>
      <c r="S1650" s="84"/>
      <c r="T1650" s="84"/>
      <c r="U1650" s="84"/>
      <c r="V1650" s="84"/>
      <c r="W1650" s="50"/>
      <c r="X1650" s="50"/>
      <c r="Y1650" s="50"/>
      <c r="Z1650" s="50"/>
      <c r="AA1650" s="49"/>
      <c r="AB1650" s="69">
        <v>1650</v>
      </c>
      <c r="AC165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50" s="70"/>
      <c r="AE1650" s="76">
        <v>422</v>
      </c>
      <c r="AF1650" s="76">
        <v>176135</v>
      </c>
      <c r="AG1650" s="76">
        <v>30008</v>
      </c>
      <c r="AH1650" s="76">
        <v>5261</v>
      </c>
      <c r="AI1650" s="76"/>
      <c r="AJ1650" s="76" t="s">
        <v>9951</v>
      </c>
      <c r="AK1650" s="76"/>
      <c r="AL1650" s="82" t="s">
        <v>11847</v>
      </c>
      <c r="AM1650" s="76"/>
      <c r="AN1650" s="78">
        <v>42279.526307870372</v>
      </c>
      <c r="AO1650" s="76" t="s">
        <v>14075</v>
      </c>
      <c r="AP1650" s="82" t="s">
        <v>15723</v>
      </c>
      <c r="AQ1650" s="76" t="s">
        <v>65</v>
      </c>
      <c r="AR1650" s="2"/>
      <c r="AS1650" s="3"/>
      <c r="AT1650" s="3"/>
      <c r="AU1650" s="3"/>
      <c r="AV1650" s="3"/>
    </row>
    <row r="1651" spans="1:48" ht="41.45" customHeight="1" x14ac:dyDescent="0.25">
      <c r="A1651" s="62" t="s">
        <v>1390</v>
      </c>
      <c r="C1651" s="63"/>
      <c r="D1651" s="63"/>
      <c r="E1651" s="64"/>
      <c r="F1651" s="66"/>
      <c r="G1651" s="100" t="s">
        <v>13647</v>
      </c>
      <c r="H1651" s="63"/>
      <c r="I1651" s="67"/>
      <c r="J1651" s="68"/>
      <c r="K1651" s="68"/>
      <c r="L1651" s="67" t="s">
        <v>17814</v>
      </c>
      <c r="M1651" s="71"/>
      <c r="N1651" s="72">
        <v>2986.013671875</v>
      </c>
      <c r="O1651" s="72">
        <v>3504.33984375</v>
      </c>
      <c r="P1651" s="73"/>
      <c r="Q1651" s="74"/>
      <c r="R1651" s="74"/>
      <c r="S1651" s="84"/>
      <c r="T1651" s="84"/>
      <c r="U1651" s="84"/>
      <c r="V1651" s="84"/>
      <c r="W1651" s="50"/>
      <c r="X1651" s="50"/>
      <c r="Y1651" s="50"/>
      <c r="Z1651" s="50"/>
      <c r="AA1651" s="49"/>
      <c r="AB1651" s="69">
        <v>1651</v>
      </c>
      <c r="AC165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51" s="70"/>
      <c r="AE1651" s="76">
        <v>70</v>
      </c>
      <c r="AF1651" s="76">
        <v>311</v>
      </c>
      <c r="AG1651" s="76">
        <v>22310</v>
      </c>
      <c r="AH1651" s="76">
        <v>45648</v>
      </c>
      <c r="AI1651" s="76"/>
      <c r="AJ1651" s="76" t="s">
        <v>9952</v>
      </c>
      <c r="AK1651" s="76" t="s">
        <v>11121</v>
      </c>
      <c r="AL1651" s="76"/>
      <c r="AM1651" s="76"/>
      <c r="AN1651" s="78">
        <v>40967.62703703704</v>
      </c>
      <c r="AO1651" s="76" t="s">
        <v>14075</v>
      </c>
      <c r="AP1651" s="82" t="s">
        <v>15724</v>
      </c>
      <c r="AQ1651" s="76" t="s">
        <v>66</v>
      </c>
      <c r="AR1651" s="2"/>
      <c r="AS1651" s="3"/>
      <c r="AT1651" s="3"/>
      <c r="AU1651" s="3"/>
      <c r="AV1651" s="3"/>
    </row>
    <row r="1652" spans="1:48" ht="41.45" customHeight="1" x14ac:dyDescent="0.25">
      <c r="A1652" s="62" t="s">
        <v>1391</v>
      </c>
      <c r="C1652" s="63"/>
      <c r="D1652" s="63"/>
      <c r="E1652" s="64"/>
      <c r="F1652" s="66"/>
      <c r="G1652" s="100" t="s">
        <v>13648</v>
      </c>
      <c r="H1652" s="63"/>
      <c r="I1652" s="67"/>
      <c r="J1652" s="68"/>
      <c r="K1652" s="68"/>
      <c r="L1652" s="67" t="s">
        <v>17815</v>
      </c>
      <c r="M1652" s="71"/>
      <c r="N1652" s="72">
        <v>6453.84033203125</v>
      </c>
      <c r="O1652" s="72">
        <v>7162.8681640625</v>
      </c>
      <c r="P1652" s="73"/>
      <c r="Q1652" s="74"/>
      <c r="R1652" s="74"/>
      <c r="S1652" s="84"/>
      <c r="T1652" s="84"/>
      <c r="U1652" s="84"/>
      <c r="V1652" s="84"/>
      <c r="W1652" s="50"/>
      <c r="X1652" s="50"/>
      <c r="Y1652" s="50"/>
      <c r="Z1652" s="50"/>
      <c r="AA1652" s="49"/>
      <c r="AB1652" s="69">
        <v>1652</v>
      </c>
      <c r="AC165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52" s="70"/>
      <c r="AE1652" s="76">
        <v>1152</v>
      </c>
      <c r="AF1652" s="76">
        <v>29</v>
      </c>
      <c r="AG1652" s="76">
        <v>8297</v>
      </c>
      <c r="AH1652" s="76">
        <v>6945</v>
      </c>
      <c r="AI1652" s="76"/>
      <c r="AJ1652" s="76" t="s">
        <v>9953</v>
      </c>
      <c r="AK1652" s="76" t="s">
        <v>11122</v>
      </c>
      <c r="AL1652" s="76"/>
      <c r="AM1652" s="76"/>
      <c r="AN1652" s="78">
        <v>44177.696122685185</v>
      </c>
      <c r="AO1652" s="76" t="s">
        <v>14075</v>
      </c>
      <c r="AP1652" s="82" t="s">
        <v>15725</v>
      </c>
      <c r="AQ1652" s="76" t="s">
        <v>66</v>
      </c>
      <c r="AR1652" s="2"/>
      <c r="AS1652" s="3"/>
      <c r="AT1652" s="3"/>
      <c r="AU1652" s="3"/>
      <c r="AV1652" s="3"/>
    </row>
    <row r="1653" spans="1:48" ht="41.45" customHeight="1" x14ac:dyDescent="0.25">
      <c r="A1653" s="62" t="s">
        <v>1392</v>
      </c>
      <c r="C1653" s="63"/>
      <c r="D1653" s="63"/>
      <c r="E1653" s="64"/>
      <c r="F1653" s="66"/>
      <c r="G1653" s="100" t="s">
        <v>13649</v>
      </c>
      <c r="H1653" s="63"/>
      <c r="I1653" s="67"/>
      <c r="J1653" s="68"/>
      <c r="K1653" s="68"/>
      <c r="L1653" s="67" t="s">
        <v>17816</v>
      </c>
      <c r="M1653" s="71"/>
      <c r="N1653" s="72">
        <v>1711.8291015625</v>
      </c>
      <c r="O1653" s="72">
        <v>4178.64892578125</v>
      </c>
      <c r="P1653" s="73"/>
      <c r="Q1653" s="74"/>
      <c r="R1653" s="74"/>
      <c r="S1653" s="84"/>
      <c r="T1653" s="84"/>
      <c r="U1653" s="84"/>
      <c r="V1653" s="84"/>
      <c r="W1653" s="50"/>
      <c r="X1653" s="50"/>
      <c r="Y1653" s="50"/>
      <c r="Z1653" s="50"/>
      <c r="AA1653" s="49"/>
      <c r="AB1653" s="69">
        <v>1653</v>
      </c>
      <c r="AC165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53" s="70"/>
      <c r="AE1653" s="76">
        <v>244</v>
      </c>
      <c r="AF1653" s="76">
        <v>75</v>
      </c>
      <c r="AG1653" s="76">
        <v>2780</v>
      </c>
      <c r="AH1653" s="76">
        <v>3229</v>
      </c>
      <c r="AI1653" s="76"/>
      <c r="AJ1653" s="76" t="s">
        <v>9954</v>
      </c>
      <c r="AK1653" s="76"/>
      <c r="AL1653" s="76"/>
      <c r="AM1653" s="76"/>
      <c r="AN1653" s="78">
        <v>42674.547662037039</v>
      </c>
      <c r="AO1653" s="76" t="s">
        <v>14075</v>
      </c>
      <c r="AP1653" s="82" t="s">
        <v>15726</v>
      </c>
      <c r="AQ1653" s="76" t="s">
        <v>66</v>
      </c>
      <c r="AR1653" s="2"/>
      <c r="AS1653" s="3"/>
      <c r="AT1653" s="3"/>
      <c r="AU1653" s="3"/>
      <c r="AV1653" s="3"/>
    </row>
    <row r="1654" spans="1:48" ht="41.45" customHeight="1" x14ac:dyDescent="0.25">
      <c r="A1654" s="62" t="s">
        <v>1393</v>
      </c>
      <c r="C1654" s="63"/>
      <c r="D1654" s="63"/>
      <c r="E1654" s="64"/>
      <c r="F1654" s="66"/>
      <c r="G1654" s="100" t="s">
        <v>13650</v>
      </c>
      <c r="H1654" s="63"/>
      <c r="I1654" s="67"/>
      <c r="J1654" s="68"/>
      <c r="K1654" s="68"/>
      <c r="L1654" s="67" t="s">
        <v>17817</v>
      </c>
      <c r="M1654" s="71"/>
      <c r="N1654" s="72">
        <v>8882.8603515625</v>
      </c>
      <c r="O1654" s="72">
        <v>2947.895751953125</v>
      </c>
      <c r="P1654" s="73"/>
      <c r="Q1654" s="74"/>
      <c r="R1654" s="74"/>
      <c r="S1654" s="84"/>
      <c r="T1654" s="84"/>
      <c r="U1654" s="84"/>
      <c r="V1654" s="84"/>
      <c r="W1654" s="50"/>
      <c r="X1654" s="50"/>
      <c r="Y1654" s="50"/>
      <c r="Z1654" s="50"/>
      <c r="AA1654" s="49"/>
      <c r="AB1654" s="69">
        <v>1654</v>
      </c>
      <c r="AC165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54" s="70"/>
      <c r="AE1654" s="76">
        <v>151</v>
      </c>
      <c r="AF1654" s="76">
        <v>18870</v>
      </c>
      <c r="AG1654" s="76">
        <v>53786</v>
      </c>
      <c r="AH1654" s="76">
        <v>47</v>
      </c>
      <c r="AI1654" s="76"/>
      <c r="AJ1654" s="76" t="s">
        <v>9955</v>
      </c>
      <c r="AK1654" s="76"/>
      <c r="AL1654" s="82" t="s">
        <v>11848</v>
      </c>
      <c r="AM1654" s="76"/>
      <c r="AN1654" s="78">
        <v>40451.579502314817</v>
      </c>
      <c r="AO1654" s="76" t="s">
        <v>14075</v>
      </c>
      <c r="AP1654" s="82" t="s">
        <v>15727</v>
      </c>
      <c r="AQ1654" s="76" t="s">
        <v>66</v>
      </c>
      <c r="AR1654" s="2"/>
      <c r="AS1654" s="3"/>
      <c r="AT1654" s="3"/>
      <c r="AU1654" s="3"/>
      <c r="AV1654" s="3"/>
    </row>
    <row r="1655" spans="1:48" ht="41.45" customHeight="1" x14ac:dyDescent="0.25">
      <c r="A1655" s="62" t="s">
        <v>2091</v>
      </c>
      <c r="C1655" s="63"/>
      <c r="D1655" s="63"/>
      <c r="E1655" s="64"/>
      <c r="F1655" s="66"/>
      <c r="G1655" s="100" t="s">
        <v>13651</v>
      </c>
      <c r="H1655" s="63"/>
      <c r="I1655" s="67"/>
      <c r="J1655" s="68"/>
      <c r="K1655" s="68"/>
      <c r="L1655" s="67" t="s">
        <v>17818</v>
      </c>
      <c r="M1655" s="71"/>
      <c r="N1655" s="72">
        <v>2427.72216796875</v>
      </c>
      <c r="O1655" s="72">
        <v>7577.16552734375</v>
      </c>
      <c r="P1655" s="73"/>
      <c r="Q1655" s="74"/>
      <c r="R1655" s="74"/>
      <c r="S1655" s="84"/>
      <c r="T1655" s="84"/>
      <c r="U1655" s="84"/>
      <c r="V1655" s="84"/>
      <c r="W1655" s="50"/>
      <c r="X1655" s="50"/>
      <c r="Y1655" s="50"/>
      <c r="Z1655" s="50"/>
      <c r="AA1655" s="49"/>
      <c r="AB1655" s="69">
        <v>1655</v>
      </c>
      <c r="AC165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55" s="70"/>
      <c r="AE1655" s="76">
        <v>862</v>
      </c>
      <c r="AF1655" s="76">
        <v>919</v>
      </c>
      <c r="AG1655" s="76">
        <v>6611</v>
      </c>
      <c r="AH1655" s="76">
        <v>23763</v>
      </c>
      <c r="AI1655" s="76"/>
      <c r="AJ1655" s="76" t="s">
        <v>9956</v>
      </c>
      <c r="AK1655" s="76"/>
      <c r="AL1655" s="76"/>
      <c r="AM1655" s="76"/>
      <c r="AN1655" s="78">
        <v>44247.212673611109</v>
      </c>
      <c r="AO1655" s="76" t="s">
        <v>14075</v>
      </c>
      <c r="AP1655" s="82" t="s">
        <v>15728</v>
      </c>
      <c r="AQ1655" s="76" t="s">
        <v>65</v>
      </c>
      <c r="AR1655" s="2"/>
      <c r="AS1655" s="3"/>
      <c r="AT1655" s="3"/>
      <c r="AU1655" s="3"/>
      <c r="AV1655" s="3"/>
    </row>
    <row r="1656" spans="1:48" ht="41.45" customHeight="1" x14ac:dyDescent="0.25">
      <c r="A1656" s="62" t="s">
        <v>2092</v>
      </c>
      <c r="C1656" s="63"/>
      <c r="D1656" s="63"/>
      <c r="E1656" s="64"/>
      <c r="F1656" s="66"/>
      <c r="G1656" s="100" t="s">
        <v>13652</v>
      </c>
      <c r="H1656" s="63"/>
      <c r="I1656" s="67"/>
      <c r="J1656" s="68"/>
      <c r="K1656" s="68"/>
      <c r="L1656" s="67" t="s">
        <v>17819</v>
      </c>
      <c r="M1656" s="71"/>
      <c r="N1656" s="72">
        <v>2354.487060546875</v>
      </c>
      <c r="O1656" s="72">
        <v>7431.23779296875</v>
      </c>
      <c r="P1656" s="73"/>
      <c r="Q1656" s="74"/>
      <c r="R1656" s="74"/>
      <c r="S1656" s="84"/>
      <c r="T1656" s="84"/>
      <c r="U1656" s="84"/>
      <c r="V1656" s="84"/>
      <c r="W1656" s="50"/>
      <c r="X1656" s="50"/>
      <c r="Y1656" s="50"/>
      <c r="Z1656" s="50"/>
      <c r="AA1656" s="49"/>
      <c r="AB1656" s="69">
        <v>1656</v>
      </c>
      <c r="AC165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56" s="70"/>
      <c r="AE1656" s="76">
        <v>818</v>
      </c>
      <c r="AF1656" s="76">
        <v>641</v>
      </c>
      <c r="AG1656" s="76">
        <v>4471</v>
      </c>
      <c r="AH1656" s="76">
        <v>17255</v>
      </c>
      <c r="AI1656" s="76"/>
      <c r="AJ1656" s="76" t="s">
        <v>9957</v>
      </c>
      <c r="AK1656" s="76" t="s">
        <v>11123</v>
      </c>
      <c r="AL1656" s="82" t="s">
        <v>11849</v>
      </c>
      <c r="AM1656" s="76"/>
      <c r="AN1656" s="78">
        <v>44156.315127314818</v>
      </c>
      <c r="AO1656" s="76" t="s">
        <v>14075</v>
      </c>
      <c r="AP1656" s="82" t="s">
        <v>15729</v>
      </c>
      <c r="AQ1656" s="76" t="s">
        <v>65</v>
      </c>
      <c r="AR1656" s="2"/>
      <c r="AS1656" s="3"/>
      <c r="AT1656" s="3"/>
      <c r="AU1656" s="3"/>
      <c r="AV1656" s="3"/>
    </row>
    <row r="1657" spans="1:48" ht="41.45" customHeight="1" x14ac:dyDescent="0.25">
      <c r="A1657" s="62" t="s">
        <v>2093</v>
      </c>
      <c r="C1657" s="63"/>
      <c r="D1657" s="63"/>
      <c r="E1657" s="64"/>
      <c r="F1657" s="66"/>
      <c r="G1657" s="100" t="s">
        <v>13653</v>
      </c>
      <c r="H1657" s="63"/>
      <c r="I1657" s="67"/>
      <c r="J1657" s="68"/>
      <c r="K1657" s="68"/>
      <c r="L1657" s="67" t="s">
        <v>17820</v>
      </c>
      <c r="M1657" s="71"/>
      <c r="N1657" s="72">
        <v>6664.63330078125</v>
      </c>
      <c r="O1657" s="72">
        <v>4651.9970703125</v>
      </c>
      <c r="P1657" s="73"/>
      <c r="Q1657" s="74"/>
      <c r="R1657" s="74"/>
      <c r="S1657" s="84"/>
      <c r="T1657" s="84"/>
      <c r="U1657" s="84"/>
      <c r="V1657" s="84"/>
      <c r="W1657" s="50"/>
      <c r="X1657" s="50"/>
      <c r="Y1657" s="50"/>
      <c r="Z1657" s="50"/>
      <c r="AA1657" s="49"/>
      <c r="AB1657" s="69">
        <v>1657</v>
      </c>
      <c r="AC165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57" s="70"/>
      <c r="AE1657" s="76">
        <v>2118</v>
      </c>
      <c r="AF1657" s="76">
        <v>2451</v>
      </c>
      <c r="AG1657" s="76">
        <v>34542</v>
      </c>
      <c r="AH1657" s="76">
        <v>23024</v>
      </c>
      <c r="AI1657" s="76"/>
      <c r="AJ1657" s="76" t="s">
        <v>9958</v>
      </c>
      <c r="AK1657" s="76" t="s">
        <v>10564</v>
      </c>
      <c r="AL1657" s="82" t="s">
        <v>11850</v>
      </c>
      <c r="AM1657" s="76"/>
      <c r="AN1657" s="78">
        <v>41694.715740740743</v>
      </c>
      <c r="AO1657" s="76" t="s">
        <v>14075</v>
      </c>
      <c r="AP1657" s="82" t="s">
        <v>15730</v>
      </c>
      <c r="AQ1657" s="76" t="s">
        <v>65</v>
      </c>
      <c r="AR1657" s="2"/>
      <c r="AS1657" s="3"/>
      <c r="AT1657" s="3"/>
      <c r="AU1657" s="3"/>
      <c r="AV1657" s="3"/>
    </row>
    <row r="1658" spans="1:48" ht="41.45" customHeight="1" x14ac:dyDescent="0.25">
      <c r="A1658" s="62" t="s">
        <v>1395</v>
      </c>
      <c r="C1658" s="63"/>
      <c r="D1658" s="63"/>
      <c r="E1658" s="64"/>
      <c r="F1658" s="66"/>
      <c r="G1658" s="100" t="s">
        <v>13654</v>
      </c>
      <c r="H1658" s="63"/>
      <c r="I1658" s="67"/>
      <c r="J1658" s="68"/>
      <c r="K1658" s="68"/>
      <c r="L1658" s="67" t="s">
        <v>17821</v>
      </c>
      <c r="M1658" s="71"/>
      <c r="N1658" s="72">
        <v>7862.9599609375</v>
      </c>
      <c r="O1658" s="72">
        <v>6760.5537109375</v>
      </c>
      <c r="P1658" s="73"/>
      <c r="Q1658" s="74"/>
      <c r="R1658" s="74"/>
      <c r="S1658" s="84"/>
      <c r="T1658" s="84"/>
      <c r="U1658" s="84"/>
      <c r="V1658" s="84"/>
      <c r="W1658" s="50"/>
      <c r="X1658" s="50"/>
      <c r="Y1658" s="50"/>
      <c r="Z1658" s="50"/>
      <c r="AA1658" s="49"/>
      <c r="AB1658" s="69">
        <v>1658</v>
      </c>
      <c r="AC165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58" s="70"/>
      <c r="AE1658" s="76">
        <v>4908</v>
      </c>
      <c r="AF1658" s="76">
        <v>704</v>
      </c>
      <c r="AG1658" s="76">
        <v>39661</v>
      </c>
      <c r="AH1658" s="76">
        <v>24503</v>
      </c>
      <c r="AI1658" s="76"/>
      <c r="AJ1658" s="76" t="s">
        <v>9959</v>
      </c>
      <c r="AK1658" s="76"/>
      <c r="AL1658" s="76"/>
      <c r="AM1658" s="76"/>
      <c r="AN1658" s="78">
        <v>42218.853356481479</v>
      </c>
      <c r="AO1658" s="76" t="s">
        <v>14075</v>
      </c>
      <c r="AP1658" s="82" t="s">
        <v>15731</v>
      </c>
      <c r="AQ1658" s="76" t="s">
        <v>66</v>
      </c>
      <c r="AR1658" s="2"/>
      <c r="AS1658" s="3"/>
      <c r="AT1658" s="3"/>
      <c r="AU1658" s="3"/>
      <c r="AV1658" s="3"/>
    </row>
    <row r="1659" spans="1:48" ht="41.45" customHeight="1" x14ac:dyDescent="0.25">
      <c r="A1659" s="62" t="s">
        <v>1396</v>
      </c>
      <c r="C1659" s="63"/>
      <c r="D1659" s="63"/>
      <c r="E1659" s="64"/>
      <c r="F1659" s="66"/>
      <c r="G1659" s="100" t="s">
        <v>13655</v>
      </c>
      <c r="H1659" s="63"/>
      <c r="I1659" s="67"/>
      <c r="J1659" s="68"/>
      <c r="K1659" s="68"/>
      <c r="L1659" s="67" t="s">
        <v>17822</v>
      </c>
      <c r="M1659" s="71"/>
      <c r="N1659" s="72">
        <v>4562.56396484375</v>
      </c>
      <c r="O1659" s="72">
        <v>2475.16064453125</v>
      </c>
      <c r="P1659" s="73"/>
      <c r="Q1659" s="74"/>
      <c r="R1659" s="74"/>
      <c r="S1659" s="84"/>
      <c r="T1659" s="84"/>
      <c r="U1659" s="84"/>
      <c r="V1659" s="84"/>
      <c r="W1659" s="50"/>
      <c r="X1659" s="50"/>
      <c r="Y1659" s="50"/>
      <c r="Z1659" s="50"/>
      <c r="AA1659" s="49"/>
      <c r="AB1659" s="69">
        <v>1659</v>
      </c>
      <c r="AC165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59" s="70"/>
      <c r="AE1659" s="76">
        <v>581</v>
      </c>
      <c r="AF1659" s="76">
        <v>512</v>
      </c>
      <c r="AG1659" s="76">
        <v>41928</v>
      </c>
      <c r="AH1659" s="76">
        <v>114025</v>
      </c>
      <c r="AI1659" s="76"/>
      <c r="AJ1659" s="76"/>
      <c r="AK1659" s="76" t="s">
        <v>11124</v>
      </c>
      <c r="AL1659" s="76"/>
      <c r="AM1659" s="76"/>
      <c r="AN1659" s="78">
        <v>42021.651782407411</v>
      </c>
      <c r="AO1659" s="76" t="s">
        <v>14075</v>
      </c>
      <c r="AP1659" s="82" t="s">
        <v>15732</v>
      </c>
      <c r="AQ1659" s="76" t="s">
        <v>66</v>
      </c>
      <c r="AR1659" s="2"/>
      <c r="AS1659" s="3"/>
      <c r="AT1659" s="3"/>
      <c r="AU1659" s="3"/>
      <c r="AV1659" s="3"/>
    </row>
    <row r="1660" spans="1:48" ht="41.45" customHeight="1" x14ac:dyDescent="0.25">
      <c r="A1660" s="62" t="s">
        <v>1397</v>
      </c>
      <c r="C1660" s="63"/>
      <c r="D1660" s="63"/>
      <c r="E1660" s="64"/>
      <c r="F1660" s="66"/>
      <c r="G1660" s="100" t="s">
        <v>13656</v>
      </c>
      <c r="H1660" s="63"/>
      <c r="I1660" s="67"/>
      <c r="J1660" s="68"/>
      <c r="K1660" s="68"/>
      <c r="L1660" s="67" t="s">
        <v>17823</v>
      </c>
      <c r="M1660" s="71"/>
      <c r="N1660" s="72">
        <v>1599.9677734375</v>
      </c>
      <c r="O1660" s="72">
        <v>5788.6923828125</v>
      </c>
      <c r="P1660" s="73"/>
      <c r="Q1660" s="74"/>
      <c r="R1660" s="74"/>
      <c r="S1660" s="84"/>
      <c r="T1660" s="84"/>
      <c r="U1660" s="84"/>
      <c r="V1660" s="84"/>
      <c r="W1660" s="50"/>
      <c r="X1660" s="50"/>
      <c r="Y1660" s="50"/>
      <c r="Z1660" s="50"/>
      <c r="AA1660" s="49"/>
      <c r="AB1660" s="69">
        <v>1660</v>
      </c>
      <c r="AC166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60" s="70"/>
      <c r="AE1660" s="76">
        <v>3476</v>
      </c>
      <c r="AF1660" s="76">
        <v>226</v>
      </c>
      <c r="AG1660" s="76">
        <v>22801</v>
      </c>
      <c r="AH1660" s="76">
        <v>17302</v>
      </c>
      <c r="AI1660" s="76"/>
      <c r="AJ1660" s="76" t="s">
        <v>9960</v>
      </c>
      <c r="AK1660" s="76" t="s">
        <v>11125</v>
      </c>
      <c r="AL1660" s="76"/>
      <c r="AM1660" s="76"/>
      <c r="AN1660" s="78">
        <v>43749.617696759262</v>
      </c>
      <c r="AO1660" s="76" t="s">
        <v>14075</v>
      </c>
      <c r="AP1660" s="82" t="s">
        <v>15733</v>
      </c>
      <c r="AQ1660" s="76" t="s">
        <v>66</v>
      </c>
      <c r="AR1660" s="2"/>
      <c r="AS1660" s="3"/>
      <c r="AT1660" s="3"/>
      <c r="AU1660" s="3"/>
      <c r="AV1660" s="3"/>
    </row>
    <row r="1661" spans="1:48" ht="41.45" customHeight="1" x14ac:dyDescent="0.25">
      <c r="A1661" s="62" t="s">
        <v>1398</v>
      </c>
      <c r="C1661" s="63"/>
      <c r="D1661" s="63"/>
      <c r="E1661" s="64"/>
      <c r="F1661" s="66"/>
      <c r="G1661" s="100" t="s">
        <v>13657</v>
      </c>
      <c r="H1661" s="63"/>
      <c r="I1661" s="67"/>
      <c r="J1661" s="68"/>
      <c r="K1661" s="68"/>
      <c r="L1661" s="67" t="s">
        <v>17824</v>
      </c>
      <c r="M1661" s="71"/>
      <c r="N1661" s="72">
        <v>4423.92236328125</v>
      </c>
      <c r="O1661" s="72">
        <v>1640.4476318359375</v>
      </c>
      <c r="P1661" s="73"/>
      <c r="Q1661" s="74"/>
      <c r="R1661" s="74"/>
      <c r="S1661" s="84"/>
      <c r="T1661" s="84"/>
      <c r="U1661" s="84"/>
      <c r="V1661" s="84"/>
      <c r="W1661" s="50"/>
      <c r="X1661" s="50"/>
      <c r="Y1661" s="50"/>
      <c r="Z1661" s="50"/>
      <c r="AA1661" s="49"/>
      <c r="AB1661" s="69">
        <v>1661</v>
      </c>
      <c r="AC166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61" s="70"/>
      <c r="AE1661" s="76">
        <v>26</v>
      </c>
      <c r="AF1661" s="76">
        <v>0</v>
      </c>
      <c r="AG1661" s="76">
        <v>43</v>
      </c>
      <c r="AH1661" s="76">
        <v>19</v>
      </c>
      <c r="AI1661" s="76"/>
      <c r="AJ1661" s="76"/>
      <c r="AK1661" s="76"/>
      <c r="AL1661" s="76"/>
      <c r="AM1661" s="76"/>
      <c r="AN1661" s="78">
        <v>44529.478067129632</v>
      </c>
      <c r="AO1661" s="76" t="s">
        <v>14075</v>
      </c>
      <c r="AP1661" s="82" t="s">
        <v>15734</v>
      </c>
      <c r="AQ1661" s="76" t="s">
        <v>66</v>
      </c>
      <c r="AR1661" s="2"/>
      <c r="AS1661" s="3"/>
      <c r="AT1661" s="3"/>
      <c r="AU1661" s="3"/>
      <c r="AV1661" s="3"/>
    </row>
    <row r="1662" spans="1:48" ht="41.45" customHeight="1" x14ac:dyDescent="0.25">
      <c r="A1662" s="62" t="s">
        <v>1399</v>
      </c>
      <c r="C1662" s="63"/>
      <c r="D1662" s="63"/>
      <c r="E1662" s="64"/>
      <c r="F1662" s="66"/>
      <c r="G1662" s="100" t="s">
        <v>12040</v>
      </c>
      <c r="H1662" s="63"/>
      <c r="I1662" s="67"/>
      <c r="J1662" s="68"/>
      <c r="K1662" s="68"/>
      <c r="L1662" s="67" t="s">
        <v>17825</v>
      </c>
      <c r="M1662" s="71"/>
      <c r="N1662" s="72">
        <v>3755.697998046875</v>
      </c>
      <c r="O1662" s="72">
        <v>5890.0771484375</v>
      </c>
      <c r="P1662" s="73"/>
      <c r="Q1662" s="74"/>
      <c r="R1662" s="74"/>
      <c r="S1662" s="84"/>
      <c r="T1662" s="84"/>
      <c r="U1662" s="84"/>
      <c r="V1662" s="84"/>
      <c r="W1662" s="50"/>
      <c r="X1662" s="50"/>
      <c r="Y1662" s="50"/>
      <c r="Z1662" s="50"/>
      <c r="AA1662" s="49"/>
      <c r="AB1662" s="69">
        <v>1662</v>
      </c>
      <c r="AC166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62" s="70"/>
      <c r="AE1662" s="76">
        <v>0</v>
      </c>
      <c r="AF1662" s="76">
        <v>0</v>
      </c>
      <c r="AG1662" s="76">
        <v>6418</v>
      </c>
      <c r="AH1662" s="76">
        <v>6016</v>
      </c>
      <c r="AI1662" s="76"/>
      <c r="AJ1662" s="76"/>
      <c r="AK1662" s="76"/>
      <c r="AL1662" s="76"/>
      <c r="AM1662" s="76"/>
      <c r="AN1662" s="78">
        <v>44136.751828703702</v>
      </c>
      <c r="AO1662" s="76" t="s">
        <v>14075</v>
      </c>
      <c r="AP1662" s="82" t="s">
        <v>15735</v>
      </c>
      <c r="AQ1662" s="76" t="s">
        <v>66</v>
      </c>
      <c r="AR1662" s="2"/>
      <c r="AS1662" s="3"/>
      <c r="AT1662" s="3"/>
      <c r="AU1662" s="3"/>
      <c r="AV1662" s="3"/>
    </row>
    <row r="1663" spans="1:48" ht="41.45" customHeight="1" x14ac:dyDescent="0.25">
      <c r="A1663" s="62" t="s">
        <v>1400</v>
      </c>
      <c r="C1663" s="63"/>
      <c r="D1663" s="63"/>
      <c r="E1663" s="64"/>
      <c r="F1663" s="66"/>
      <c r="G1663" s="100" t="s">
        <v>13658</v>
      </c>
      <c r="H1663" s="63"/>
      <c r="I1663" s="67"/>
      <c r="J1663" s="68"/>
      <c r="K1663" s="68"/>
      <c r="L1663" s="67" t="s">
        <v>17826</v>
      </c>
      <c r="M1663" s="71"/>
      <c r="N1663" s="72">
        <v>5705.28271484375</v>
      </c>
      <c r="O1663" s="72">
        <v>9471.85546875</v>
      </c>
      <c r="P1663" s="73"/>
      <c r="Q1663" s="74"/>
      <c r="R1663" s="74"/>
      <c r="S1663" s="84"/>
      <c r="T1663" s="84"/>
      <c r="U1663" s="84"/>
      <c r="V1663" s="84"/>
      <c r="W1663" s="50"/>
      <c r="X1663" s="50"/>
      <c r="Y1663" s="50"/>
      <c r="Z1663" s="50"/>
      <c r="AA1663" s="49"/>
      <c r="AB1663" s="69">
        <v>1663</v>
      </c>
      <c r="AC166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63" s="70"/>
      <c r="AE1663" s="76">
        <v>604</v>
      </c>
      <c r="AF1663" s="76">
        <v>574</v>
      </c>
      <c r="AG1663" s="76">
        <v>100453</v>
      </c>
      <c r="AH1663" s="76">
        <v>11315</v>
      </c>
      <c r="AI1663" s="76"/>
      <c r="AJ1663" s="82" t="s">
        <v>9961</v>
      </c>
      <c r="AK1663" s="76"/>
      <c r="AL1663" s="76"/>
      <c r="AM1663" s="76"/>
      <c r="AN1663" s="78">
        <v>40783.054895833331</v>
      </c>
      <c r="AO1663" s="76" t="s">
        <v>14075</v>
      </c>
      <c r="AP1663" s="82" t="s">
        <v>15736</v>
      </c>
      <c r="AQ1663" s="76" t="s">
        <v>66</v>
      </c>
      <c r="AR1663" s="2"/>
      <c r="AS1663" s="3"/>
      <c r="AT1663" s="3"/>
      <c r="AU1663" s="3"/>
      <c r="AV1663" s="3"/>
    </row>
    <row r="1664" spans="1:48" ht="41.45" customHeight="1" x14ac:dyDescent="0.25">
      <c r="A1664" s="62" t="s">
        <v>1401</v>
      </c>
      <c r="C1664" s="63"/>
      <c r="D1664" s="63"/>
      <c r="E1664" s="64"/>
      <c r="F1664" s="66"/>
      <c r="G1664" s="100" t="s">
        <v>13659</v>
      </c>
      <c r="H1664" s="63"/>
      <c r="I1664" s="67"/>
      <c r="J1664" s="68"/>
      <c r="K1664" s="68"/>
      <c r="L1664" s="67" t="s">
        <v>17827</v>
      </c>
      <c r="M1664" s="71"/>
      <c r="N1664" s="72">
        <v>9355.091796875</v>
      </c>
      <c r="O1664" s="72">
        <v>5528.90966796875</v>
      </c>
      <c r="P1664" s="73"/>
      <c r="Q1664" s="74"/>
      <c r="R1664" s="74"/>
      <c r="S1664" s="84"/>
      <c r="T1664" s="84"/>
      <c r="U1664" s="84"/>
      <c r="V1664" s="84"/>
      <c r="W1664" s="50"/>
      <c r="X1664" s="50"/>
      <c r="Y1664" s="50"/>
      <c r="Z1664" s="50"/>
      <c r="AA1664" s="49"/>
      <c r="AB1664" s="69">
        <v>1664</v>
      </c>
      <c r="AC166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64" s="70"/>
      <c r="AE1664" s="76">
        <v>128</v>
      </c>
      <c r="AF1664" s="76">
        <v>42</v>
      </c>
      <c r="AG1664" s="76">
        <v>1210</v>
      </c>
      <c r="AH1664" s="76">
        <v>2120</v>
      </c>
      <c r="AI1664" s="76"/>
      <c r="AJ1664" s="76" t="s">
        <v>9962</v>
      </c>
      <c r="AK1664" s="76"/>
      <c r="AL1664" s="76"/>
      <c r="AM1664" s="76"/>
      <c r="AN1664" s="78">
        <v>44162.774756944447</v>
      </c>
      <c r="AO1664" s="76" t="s">
        <v>14075</v>
      </c>
      <c r="AP1664" s="82" t="s">
        <v>15737</v>
      </c>
      <c r="AQ1664" s="76" t="s">
        <v>66</v>
      </c>
      <c r="AR1664" s="2"/>
      <c r="AS1664" s="3"/>
      <c r="AT1664" s="3"/>
      <c r="AU1664" s="3"/>
      <c r="AV1664" s="3"/>
    </row>
    <row r="1665" spans="1:48" ht="41.45" customHeight="1" x14ac:dyDescent="0.25">
      <c r="A1665" s="62" t="s">
        <v>1402</v>
      </c>
      <c r="C1665" s="63"/>
      <c r="D1665" s="63"/>
      <c r="E1665" s="64"/>
      <c r="F1665" s="66"/>
      <c r="G1665" s="100" t="s">
        <v>13660</v>
      </c>
      <c r="H1665" s="63"/>
      <c r="I1665" s="67"/>
      <c r="J1665" s="68"/>
      <c r="K1665" s="68"/>
      <c r="L1665" s="67" t="s">
        <v>17828</v>
      </c>
      <c r="M1665" s="71"/>
      <c r="N1665" s="72">
        <v>977.03533935546875</v>
      </c>
      <c r="O1665" s="72">
        <v>6528.08740234375</v>
      </c>
      <c r="P1665" s="73"/>
      <c r="Q1665" s="74"/>
      <c r="R1665" s="74"/>
      <c r="S1665" s="84"/>
      <c r="T1665" s="84"/>
      <c r="U1665" s="84"/>
      <c r="V1665" s="84"/>
      <c r="W1665" s="50"/>
      <c r="X1665" s="50"/>
      <c r="Y1665" s="50"/>
      <c r="Z1665" s="50"/>
      <c r="AA1665" s="49"/>
      <c r="AB1665" s="69">
        <v>1665</v>
      </c>
      <c r="AC166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65" s="70"/>
      <c r="AE1665" s="76">
        <v>271</v>
      </c>
      <c r="AF1665" s="76">
        <v>6</v>
      </c>
      <c r="AG1665" s="76">
        <v>492</v>
      </c>
      <c r="AH1665" s="76">
        <v>383</v>
      </c>
      <c r="AI1665" s="76"/>
      <c r="AJ1665" s="76" t="s">
        <v>9963</v>
      </c>
      <c r="AK1665" s="76" t="s">
        <v>10828</v>
      </c>
      <c r="AL1665" s="76"/>
      <c r="AM1665" s="76"/>
      <c r="AN1665" s="78">
        <v>44503.70815972222</v>
      </c>
      <c r="AO1665" s="76" t="s">
        <v>14075</v>
      </c>
      <c r="AP1665" s="82" t="s">
        <v>15738</v>
      </c>
      <c r="AQ1665" s="76" t="s">
        <v>66</v>
      </c>
      <c r="AR1665" s="2"/>
      <c r="AS1665" s="3"/>
      <c r="AT1665" s="3"/>
      <c r="AU1665" s="3"/>
      <c r="AV1665" s="3"/>
    </row>
    <row r="1666" spans="1:48" ht="41.45" customHeight="1" x14ac:dyDescent="0.25">
      <c r="A1666" s="62" t="s">
        <v>1403</v>
      </c>
      <c r="C1666" s="63"/>
      <c r="D1666" s="63"/>
      <c r="E1666" s="64"/>
      <c r="F1666" s="66"/>
      <c r="G1666" s="100" t="s">
        <v>13661</v>
      </c>
      <c r="H1666" s="63"/>
      <c r="I1666" s="67"/>
      <c r="J1666" s="68"/>
      <c r="K1666" s="68"/>
      <c r="L1666" s="67" t="s">
        <v>17829</v>
      </c>
      <c r="M1666" s="71"/>
      <c r="N1666" s="72">
        <v>4791.83349609375</v>
      </c>
      <c r="O1666" s="72">
        <v>1234.0770263671875</v>
      </c>
      <c r="P1666" s="73"/>
      <c r="Q1666" s="74"/>
      <c r="R1666" s="74"/>
      <c r="S1666" s="84"/>
      <c r="T1666" s="84"/>
      <c r="U1666" s="84"/>
      <c r="V1666" s="84"/>
      <c r="W1666" s="50"/>
      <c r="X1666" s="50"/>
      <c r="Y1666" s="50"/>
      <c r="Z1666" s="50"/>
      <c r="AA1666" s="49"/>
      <c r="AB1666" s="69">
        <v>1666</v>
      </c>
      <c r="AC166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66" s="70"/>
      <c r="AE1666" s="76">
        <v>177</v>
      </c>
      <c r="AF1666" s="76">
        <v>106</v>
      </c>
      <c r="AG1666" s="76">
        <v>2542</v>
      </c>
      <c r="AH1666" s="76">
        <v>646</v>
      </c>
      <c r="AI1666" s="76"/>
      <c r="AJ1666" s="76" t="s">
        <v>9964</v>
      </c>
      <c r="AK1666" s="76"/>
      <c r="AL1666" s="76"/>
      <c r="AM1666" s="76"/>
      <c r="AN1666" s="78">
        <v>42736.463171296295</v>
      </c>
      <c r="AO1666" s="76" t="s">
        <v>14075</v>
      </c>
      <c r="AP1666" s="82" t="s">
        <v>15739</v>
      </c>
      <c r="AQ1666" s="76" t="s">
        <v>66</v>
      </c>
      <c r="AR1666" s="2"/>
      <c r="AS1666" s="3"/>
      <c r="AT1666" s="3"/>
      <c r="AU1666" s="3"/>
      <c r="AV1666" s="3"/>
    </row>
    <row r="1667" spans="1:48" ht="41.45" customHeight="1" x14ac:dyDescent="0.25">
      <c r="A1667" s="62" t="s">
        <v>2094</v>
      </c>
      <c r="C1667" s="63"/>
      <c r="D1667" s="63"/>
      <c r="E1667" s="64"/>
      <c r="F1667" s="66"/>
      <c r="G1667" s="100" t="s">
        <v>13662</v>
      </c>
      <c r="H1667" s="63"/>
      <c r="I1667" s="67"/>
      <c r="J1667" s="68"/>
      <c r="K1667" s="68"/>
      <c r="L1667" s="67" t="s">
        <v>17830</v>
      </c>
      <c r="M1667" s="71"/>
      <c r="N1667" s="72">
        <v>3076.915771484375</v>
      </c>
      <c r="O1667" s="72">
        <v>3458.86865234375</v>
      </c>
      <c r="P1667" s="73"/>
      <c r="Q1667" s="74"/>
      <c r="R1667" s="74"/>
      <c r="S1667" s="84"/>
      <c r="T1667" s="84"/>
      <c r="U1667" s="84"/>
      <c r="V1667" s="84"/>
      <c r="W1667" s="50"/>
      <c r="X1667" s="50"/>
      <c r="Y1667" s="50"/>
      <c r="Z1667" s="50"/>
      <c r="AA1667" s="49"/>
      <c r="AB1667" s="69">
        <v>1667</v>
      </c>
      <c r="AC166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67" s="70"/>
      <c r="AE1667" s="76">
        <v>1762</v>
      </c>
      <c r="AF1667" s="76">
        <v>2823</v>
      </c>
      <c r="AG1667" s="76">
        <v>26641</v>
      </c>
      <c r="AH1667" s="76">
        <v>55032</v>
      </c>
      <c r="AI1667" s="76"/>
      <c r="AJ1667" s="76" t="s">
        <v>9965</v>
      </c>
      <c r="AK1667" s="76"/>
      <c r="AL1667" s="82" t="s">
        <v>11851</v>
      </c>
      <c r="AM1667" s="76"/>
      <c r="AN1667" s="78">
        <v>42722.287962962961</v>
      </c>
      <c r="AO1667" s="76" t="s">
        <v>14075</v>
      </c>
      <c r="AP1667" s="82" t="s">
        <v>15740</v>
      </c>
      <c r="AQ1667" s="76" t="s">
        <v>65</v>
      </c>
      <c r="AR1667" s="2"/>
      <c r="AS1667" s="3"/>
      <c r="AT1667" s="3"/>
      <c r="AU1667" s="3"/>
      <c r="AV1667" s="3"/>
    </row>
    <row r="1668" spans="1:48" ht="41.45" customHeight="1" x14ac:dyDescent="0.25">
      <c r="A1668" s="62" t="s">
        <v>1404</v>
      </c>
      <c r="C1668" s="63"/>
      <c r="D1668" s="63"/>
      <c r="E1668" s="64"/>
      <c r="F1668" s="66"/>
      <c r="G1668" s="100" t="s">
        <v>13663</v>
      </c>
      <c r="H1668" s="63"/>
      <c r="I1668" s="67"/>
      <c r="J1668" s="68"/>
      <c r="K1668" s="68"/>
      <c r="L1668" s="67" t="s">
        <v>17831</v>
      </c>
      <c r="M1668" s="71"/>
      <c r="N1668" s="72">
        <v>1565.4981689453125</v>
      </c>
      <c r="O1668" s="72">
        <v>6208.5517578125</v>
      </c>
      <c r="P1668" s="73"/>
      <c r="Q1668" s="74"/>
      <c r="R1668" s="74"/>
      <c r="S1668" s="84"/>
      <c r="T1668" s="84"/>
      <c r="U1668" s="84"/>
      <c r="V1668" s="84"/>
      <c r="W1668" s="50"/>
      <c r="X1668" s="50"/>
      <c r="Y1668" s="50"/>
      <c r="Z1668" s="50"/>
      <c r="AA1668" s="49"/>
      <c r="AB1668" s="69">
        <v>1668</v>
      </c>
      <c r="AC166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68" s="70"/>
      <c r="AE1668" s="76">
        <v>181</v>
      </c>
      <c r="AF1668" s="76">
        <v>35</v>
      </c>
      <c r="AG1668" s="76">
        <v>426</v>
      </c>
      <c r="AH1668" s="76">
        <v>1451</v>
      </c>
      <c r="AI1668" s="76"/>
      <c r="AJ1668" s="76" t="s">
        <v>9966</v>
      </c>
      <c r="AK1668" s="76"/>
      <c r="AL1668" s="76"/>
      <c r="AM1668" s="76"/>
      <c r="AN1668" s="78">
        <v>44469.419178240743</v>
      </c>
      <c r="AO1668" s="76" t="s">
        <v>14075</v>
      </c>
      <c r="AP1668" s="82" t="s">
        <v>15741</v>
      </c>
      <c r="AQ1668" s="76" t="s">
        <v>66</v>
      </c>
      <c r="AR1668" s="2"/>
      <c r="AS1668" s="3"/>
      <c r="AT1668" s="3"/>
      <c r="AU1668" s="3"/>
      <c r="AV1668" s="3"/>
    </row>
    <row r="1669" spans="1:48" ht="41.45" customHeight="1" x14ac:dyDescent="0.25">
      <c r="A1669" s="62" t="s">
        <v>1405</v>
      </c>
      <c r="C1669" s="63"/>
      <c r="D1669" s="63"/>
      <c r="E1669" s="64"/>
      <c r="F1669" s="66"/>
      <c r="G1669" s="100" t="s">
        <v>13664</v>
      </c>
      <c r="H1669" s="63"/>
      <c r="I1669" s="67"/>
      <c r="J1669" s="68"/>
      <c r="K1669" s="68"/>
      <c r="L1669" s="67" t="s">
        <v>17832</v>
      </c>
      <c r="M1669" s="71"/>
      <c r="N1669" s="72">
        <v>96.188484191894531</v>
      </c>
      <c r="O1669" s="72">
        <v>5663.60888671875</v>
      </c>
      <c r="P1669" s="73"/>
      <c r="Q1669" s="74"/>
      <c r="R1669" s="74"/>
      <c r="S1669" s="84"/>
      <c r="T1669" s="84"/>
      <c r="U1669" s="84"/>
      <c r="V1669" s="84"/>
      <c r="W1669" s="50"/>
      <c r="X1669" s="50"/>
      <c r="Y1669" s="50"/>
      <c r="Z1669" s="50"/>
      <c r="AA1669" s="49"/>
      <c r="AB1669" s="69">
        <v>1669</v>
      </c>
      <c r="AC166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69" s="70"/>
      <c r="AE1669" s="76">
        <v>1335</v>
      </c>
      <c r="AF1669" s="76">
        <v>1512</v>
      </c>
      <c r="AG1669" s="76">
        <v>37799</v>
      </c>
      <c r="AH1669" s="76">
        <v>82589</v>
      </c>
      <c r="AI1669" s="76"/>
      <c r="AJ1669" s="76" t="s">
        <v>9967</v>
      </c>
      <c r="AK1669" s="76" t="s">
        <v>11126</v>
      </c>
      <c r="AL1669" s="82" t="s">
        <v>11852</v>
      </c>
      <c r="AM1669" s="76"/>
      <c r="AN1669" s="78">
        <v>43594.243981481479</v>
      </c>
      <c r="AO1669" s="76" t="s">
        <v>14075</v>
      </c>
      <c r="AP1669" s="82" t="s">
        <v>15742</v>
      </c>
      <c r="AQ1669" s="76" t="s">
        <v>66</v>
      </c>
      <c r="AR1669" s="2"/>
      <c r="AS1669" s="3"/>
      <c r="AT1669" s="3"/>
      <c r="AU1669" s="3"/>
      <c r="AV1669" s="3"/>
    </row>
    <row r="1670" spans="1:48" ht="41.45" customHeight="1" x14ac:dyDescent="0.25">
      <c r="A1670" s="62" t="s">
        <v>1406</v>
      </c>
      <c r="C1670" s="63"/>
      <c r="D1670" s="63"/>
      <c r="E1670" s="64"/>
      <c r="F1670" s="66"/>
      <c r="G1670" s="100" t="s">
        <v>13665</v>
      </c>
      <c r="H1670" s="63"/>
      <c r="I1670" s="67"/>
      <c r="J1670" s="68"/>
      <c r="K1670" s="68"/>
      <c r="L1670" s="67" t="s">
        <v>17833</v>
      </c>
      <c r="M1670" s="71"/>
      <c r="N1670" s="72">
        <v>4181.39892578125</v>
      </c>
      <c r="O1670" s="72">
        <v>5560.71044921875</v>
      </c>
      <c r="P1670" s="73"/>
      <c r="Q1670" s="74"/>
      <c r="R1670" s="74"/>
      <c r="S1670" s="84"/>
      <c r="T1670" s="84"/>
      <c r="U1670" s="84"/>
      <c r="V1670" s="84"/>
      <c r="W1670" s="50"/>
      <c r="X1670" s="50"/>
      <c r="Y1670" s="50"/>
      <c r="Z1670" s="50"/>
      <c r="AA1670" s="49"/>
      <c r="AB1670" s="69">
        <v>1670</v>
      </c>
      <c r="AC167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70" s="70"/>
      <c r="AE1670" s="76">
        <v>0</v>
      </c>
      <c r="AF1670" s="76">
        <v>10034</v>
      </c>
      <c r="AG1670" s="76">
        <v>1483245</v>
      </c>
      <c r="AH1670" s="76">
        <v>36</v>
      </c>
      <c r="AI1670" s="76"/>
      <c r="AJ1670" s="76" t="s">
        <v>9968</v>
      </c>
      <c r="AK1670" s="76"/>
      <c r="AL1670" s="76"/>
      <c r="AM1670" s="76"/>
      <c r="AN1670" s="78">
        <v>42072.286053240743</v>
      </c>
      <c r="AO1670" s="76" t="s">
        <v>14075</v>
      </c>
      <c r="AP1670" s="82" t="s">
        <v>15743</v>
      </c>
      <c r="AQ1670" s="76" t="s">
        <v>66</v>
      </c>
      <c r="AR1670" s="2"/>
      <c r="AS1670" s="3"/>
      <c r="AT1670" s="3"/>
      <c r="AU1670" s="3"/>
      <c r="AV1670" s="3"/>
    </row>
    <row r="1671" spans="1:48" ht="41.45" customHeight="1" x14ac:dyDescent="0.25">
      <c r="A1671" s="62" t="s">
        <v>2095</v>
      </c>
      <c r="C1671" s="63"/>
      <c r="D1671" s="63"/>
      <c r="E1671" s="64"/>
      <c r="F1671" s="66"/>
      <c r="G1671" s="100" t="s">
        <v>13666</v>
      </c>
      <c r="H1671" s="63"/>
      <c r="I1671" s="67"/>
      <c r="J1671" s="68"/>
      <c r="K1671" s="68"/>
      <c r="L1671" s="67" t="s">
        <v>17834</v>
      </c>
      <c r="M1671" s="71"/>
      <c r="N1671" s="72">
        <v>1900.4725341796875</v>
      </c>
      <c r="O1671" s="72">
        <v>6058.9140625</v>
      </c>
      <c r="P1671" s="73"/>
      <c r="Q1671" s="74"/>
      <c r="R1671" s="74"/>
      <c r="S1671" s="84"/>
      <c r="T1671" s="84"/>
      <c r="U1671" s="84"/>
      <c r="V1671" s="84"/>
      <c r="W1671" s="50"/>
      <c r="X1671" s="50"/>
      <c r="Y1671" s="50"/>
      <c r="Z1671" s="50"/>
      <c r="AA1671" s="49"/>
      <c r="AB1671" s="69">
        <v>1671</v>
      </c>
      <c r="AC167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71" s="70"/>
      <c r="AE1671" s="76">
        <v>861</v>
      </c>
      <c r="AF1671" s="76">
        <v>233486</v>
      </c>
      <c r="AG1671" s="76">
        <v>16939</v>
      </c>
      <c r="AH1671" s="76">
        <v>4830</v>
      </c>
      <c r="AI1671" s="76"/>
      <c r="AJ1671" s="76" t="s">
        <v>9969</v>
      </c>
      <c r="AK1671" s="76" t="s">
        <v>11127</v>
      </c>
      <c r="AL1671" s="82" t="s">
        <v>11853</v>
      </c>
      <c r="AM1671" s="76"/>
      <c r="AN1671" s="78">
        <v>42472.990300925929</v>
      </c>
      <c r="AO1671" s="76" t="s">
        <v>14075</v>
      </c>
      <c r="AP1671" s="82" t="s">
        <v>15744</v>
      </c>
      <c r="AQ1671" s="76" t="s">
        <v>65</v>
      </c>
      <c r="AR1671" s="2"/>
      <c r="AS1671" s="3"/>
      <c r="AT1671" s="3"/>
      <c r="AU1671" s="3"/>
      <c r="AV1671" s="3"/>
    </row>
    <row r="1672" spans="1:48" ht="41.45" customHeight="1" x14ac:dyDescent="0.25">
      <c r="A1672" s="62" t="s">
        <v>2096</v>
      </c>
      <c r="C1672" s="63"/>
      <c r="D1672" s="63"/>
      <c r="E1672" s="64"/>
      <c r="F1672" s="66"/>
      <c r="G1672" s="100" t="s">
        <v>13667</v>
      </c>
      <c r="H1672" s="63"/>
      <c r="I1672" s="67"/>
      <c r="J1672" s="68"/>
      <c r="K1672" s="68"/>
      <c r="L1672" s="67" t="s">
        <v>17835</v>
      </c>
      <c r="M1672" s="71"/>
      <c r="N1672" s="72">
        <v>1960.5965576171875</v>
      </c>
      <c r="O1672" s="72">
        <v>5974.8037109375</v>
      </c>
      <c r="P1672" s="73"/>
      <c r="Q1672" s="74"/>
      <c r="R1672" s="74"/>
      <c r="S1672" s="84"/>
      <c r="T1672" s="84"/>
      <c r="U1672" s="84"/>
      <c r="V1672" s="84"/>
      <c r="W1672" s="50"/>
      <c r="X1672" s="50"/>
      <c r="Y1672" s="50"/>
      <c r="Z1672" s="50"/>
      <c r="AA1672" s="49"/>
      <c r="AB1672" s="69">
        <v>1672</v>
      </c>
      <c r="AC167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72" s="70"/>
      <c r="AE1672" s="76">
        <v>945</v>
      </c>
      <c r="AF1672" s="76">
        <v>1712</v>
      </c>
      <c r="AG1672" s="76">
        <v>57232</v>
      </c>
      <c r="AH1672" s="76">
        <v>59934</v>
      </c>
      <c r="AI1672" s="76"/>
      <c r="AJ1672" s="76" t="s">
        <v>9970</v>
      </c>
      <c r="AK1672" s="76" t="s">
        <v>11128</v>
      </c>
      <c r="AL1672" s="82" t="s">
        <v>11854</v>
      </c>
      <c r="AM1672" s="76"/>
      <c r="AN1672" s="78">
        <v>39681.125486111108</v>
      </c>
      <c r="AO1672" s="76" t="s">
        <v>14075</v>
      </c>
      <c r="AP1672" s="82" t="s">
        <v>15745</v>
      </c>
      <c r="AQ1672" s="76" t="s">
        <v>65</v>
      </c>
      <c r="AR1672" s="2"/>
      <c r="AS1672" s="3"/>
      <c r="AT1672" s="3"/>
      <c r="AU1672" s="3"/>
      <c r="AV1672" s="3"/>
    </row>
    <row r="1673" spans="1:48" ht="41.45" customHeight="1" x14ac:dyDescent="0.25">
      <c r="A1673" s="62" t="s">
        <v>2097</v>
      </c>
      <c r="C1673" s="63"/>
      <c r="D1673" s="63"/>
      <c r="E1673" s="64"/>
      <c r="F1673" s="66"/>
      <c r="G1673" s="100" t="s">
        <v>13668</v>
      </c>
      <c r="H1673" s="63"/>
      <c r="I1673" s="67"/>
      <c r="J1673" s="68"/>
      <c r="K1673" s="68"/>
      <c r="L1673" s="67" t="s">
        <v>17836</v>
      </c>
      <c r="M1673" s="71"/>
      <c r="N1673" s="72">
        <v>5985.87109375</v>
      </c>
      <c r="O1673" s="72">
        <v>4130.90087890625</v>
      </c>
      <c r="P1673" s="73"/>
      <c r="Q1673" s="74"/>
      <c r="R1673" s="74"/>
      <c r="S1673" s="84"/>
      <c r="T1673" s="84"/>
      <c r="U1673" s="84"/>
      <c r="V1673" s="84"/>
      <c r="W1673" s="50"/>
      <c r="X1673" s="50"/>
      <c r="Y1673" s="50"/>
      <c r="Z1673" s="50"/>
      <c r="AA1673" s="49"/>
      <c r="AB1673" s="69">
        <v>1673</v>
      </c>
      <c r="AC167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73" s="70"/>
      <c r="AE1673" s="76">
        <v>947</v>
      </c>
      <c r="AF1673" s="76">
        <v>138334</v>
      </c>
      <c r="AG1673" s="76">
        <v>25958</v>
      </c>
      <c r="AH1673" s="76">
        <v>25031</v>
      </c>
      <c r="AI1673" s="76"/>
      <c r="AJ1673" s="76" t="s">
        <v>9971</v>
      </c>
      <c r="AK1673" s="76" t="s">
        <v>11127</v>
      </c>
      <c r="AL1673" s="82" t="s">
        <v>11855</v>
      </c>
      <c r="AM1673" s="76"/>
      <c r="AN1673" s="78">
        <v>40077.703483796293</v>
      </c>
      <c r="AO1673" s="76" t="s">
        <v>14075</v>
      </c>
      <c r="AP1673" s="82" t="s">
        <v>15746</v>
      </c>
      <c r="AQ1673" s="76" t="s">
        <v>65</v>
      </c>
      <c r="AR1673" s="2"/>
      <c r="AS1673" s="3"/>
      <c r="AT1673" s="3"/>
      <c r="AU1673" s="3"/>
      <c r="AV1673" s="3"/>
    </row>
    <row r="1674" spans="1:48" ht="41.45" customHeight="1" x14ac:dyDescent="0.25">
      <c r="A1674" s="62" t="s">
        <v>1407</v>
      </c>
      <c r="C1674" s="63"/>
      <c r="D1674" s="63"/>
      <c r="E1674" s="64"/>
      <c r="F1674" s="66"/>
      <c r="G1674" s="100" t="s">
        <v>13669</v>
      </c>
      <c r="H1674" s="63"/>
      <c r="I1674" s="67"/>
      <c r="J1674" s="68"/>
      <c r="K1674" s="68"/>
      <c r="L1674" s="67" t="s">
        <v>17837</v>
      </c>
      <c r="M1674" s="71"/>
      <c r="N1674" s="72">
        <v>4947.30224609375</v>
      </c>
      <c r="O1674" s="72">
        <v>8582.3076171875</v>
      </c>
      <c r="P1674" s="73"/>
      <c r="Q1674" s="74"/>
      <c r="R1674" s="74"/>
      <c r="S1674" s="84"/>
      <c r="T1674" s="84"/>
      <c r="U1674" s="84"/>
      <c r="V1674" s="84"/>
      <c r="W1674" s="50"/>
      <c r="X1674" s="50"/>
      <c r="Y1674" s="50"/>
      <c r="Z1674" s="50"/>
      <c r="AA1674" s="49"/>
      <c r="AB1674" s="69">
        <v>1674</v>
      </c>
      <c r="AC167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74" s="70"/>
      <c r="AE1674" s="76">
        <v>854</v>
      </c>
      <c r="AF1674" s="76">
        <v>1123</v>
      </c>
      <c r="AG1674" s="76">
        <v>11916</v>
      </c>
      <c r="AH1674" s="76">
        <v>13707</v>
      </c>
      <c r="AI1674" s="76"/>
      <c r="AJ1674" s="76" t="s">
        <v>9972</v>
      </c>
      <c r="AK1674" s="76" t="s">
        <v>10491</v>
      </c>
      <c r="AL1674" s="76"/>
      <c r="AM1674" s="76"/>
      <c r="AN1674" s="78">
        <v>40926.084143518521</v>
      </c>
      <c r="AO1674" s="76" t="s">
        <v>14075</v>
      </c>
      <c r="AP1674" s="82" t="s">
        <v>15747</v>
      </c>
      <c r="AQ1674" s="76" t="s">
        <v>66</v>
      </c>
      <c r="AR1674" s="2"/>
      <c r="AS1674" s="3"/>
      <c r="AT1674" s="3"/>
      <c r="AU1674" s="3"/>
      <c r="AV1674" s="3"/>
    </row>
    <row r="1675" spans="1:48" ht="41.45" customHeight="1" x14ac:dyDescent="0.25">
      <c r="A1675" s="62" t="s">
        <v>1408</v>
      </c>
      <c r="C1675" s="63"/>
      <c r="D1675" s="63"/>
      <c r="E1675" s="64"/>
      <c r="F1675" s="66"/>
      <c r="G1675" s="100" t="s">
        <v>12040</v>
      </c>
      <c r="H1675" s="63"/>
      <c r="I1675" s="67"/>
      <c r="J1675" s="68"/>
      <c r="K1675" s="68"/>
      <c r="L1675" s="67" t="s">
        <v>17838</v>
      </c>
      <c r="M1675" s="71"/>
      <c r="N1675" s="72">
        <v>8767.017578125</v>
      </c>
      <c r="O1675" s="72">
        <v>5265.52978515625</v>
      </c>
      <c r="P1675" s="73"/>
      <c r="Q1675" s="74"/>
      <c r="R1675" s="74"/>
      <c r="S1675" s="84"/>
      <c r="T1675" s="84"/>
      <c r="U1675" s="84"/>
      <c r="V1675" s="84"/>
      <c r="W1675" s="50"/>
      <c r="X1675" s="50"/>
      <c r="Y1675" s="50"/>
      <c r="Z1675" s="50"/>
      <c r="AA1675" s="49"/>
      <c r="AB1675" s="69">
        <v>1675</v>
      </c>
      <c r="AC167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75" s="70"/>
      <c r="AE1675" s="76">
        <v>53</v>
      </c>
      <c r="AF1675" s="76">
        <v>3</v>
      </c>
      <c r="AG1675" s="76">
        <v>174</v>
      </c>
      <c r="AH1675" s="76">
        <v>2116</v>
      </c>
      <c r="AI1675" s="76"/>
      <c r="AJ1675" s="76"/>
      <c r="AK1675" s="76"/>
      <c r="AL1675" s="76"/>
      <c r="AM1675" s="76"/>
      <c r="AN1675" s="78">
        <v>44261.957013888888</v>
      </c>
      <c r="AO1675" s="76" t="s">
        <v>14075</v>
      </c>
      <c r="AP1675" s="82" t="s">
        <v>15748</v>
      </c>
      <c r="AQ1675" s="76" t="s">
        <v>66</v>
      </c>
      <c r="AR1675" s="2"/>
      <c r="AS1675" s="3"/>
      <c r="AT1675" s="3"/>
      <c r="AU1675" s="3"/>
      <c r="AV1675" s="3"/>
    </row>
    <row r="1676" spans="1:48" ht="41.45" customHeight="1" x14ac:dyDescent="0.25">
      <c r="A1676" s="62" t="s">
        <v>1409</v>
      </c>
      <c r="C1676" s="63"/>
      <c r="D1676" s="63"/>
      <c r="E1676" s="64"/>
      <c r="F1676" s="66"/>
      <c r="G1676" s="100" t="s">
        <v>13670</v>
      </c>
      <c r="H1676" s="63"/>
      <c r="I1676" s="67"/>
      <c r="J1676" s="68"/>
      <c r="K1676" s="68"/>
      <c r="L1676" s="67" t="s">
        <v>17839</v>
      </c>
      <c r="M1676" s="71"/>
      <c r="N1676" s="72">
        <v>3458.618408203125</v>
      </c>
      <c r="O1676" s="72">
        <v>8267.7529296875</v>
      </c>
      <c r="P1676" s="73"/>
      <c r="Q1676" s="74"/>
      <c r="R1676" s="74"/>
      <c r="S1676" s="84"/>
      <c r="T1676" s="84"/>
      <c r="U1676" s="84"/>
      <c r="V1676" s="84"/>
      <c r="W1676" s="50"/>
      <c r="X1676" s="50"/>
      <c r="Y1676" s="50"/>
      <c r="Z1676" s="50"/>
      <c r="AA1676" s="49"/>
      <c r="AB1676" s="69">
        <v>1676</v>
      </c>
      <c r="AC167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76" s="70"/>
      <c r="AE1676" s="76">
        <v>306</v>
      </c>
      <c r="AF1676" s="76">
        <v>389</v>
      </c>
      <c r="AG1676" s="76">
        <v>13150</v>
      </c>
      <c r="AH1676" s="76">
        <v>16584</v>
      </c>
      <c r="AI1676" s="76"/>
      <c r="AJ1676" s="76" t="s">
        <v>9973</v>
      </c>
      <c r="AK1676" s="76"/>
      <c r="AL1676" s="76"/>
      <c r="AM1676" s="76"/>
      <c r="AN1676" s="78">
        <v>44152.109236111108</v>
      </c>
      <c r="AO1676" s="76" t="s">
        <v>14075</v>
      </c>
      <c r="AP1676" s="82" t="s">
        <v>15749</v>
      </c>
      <c r="AQ1676" s="76" t="s">
        <v>66</v>
      </c>
      <c r="AR1676" s="2"/>
      <c r="AS1676" s="3"/>
      <c r="AT1676" s="3"/>
      <c r="AU1676" s="3"/>
      <c r="AV1676" s="3"/>
    </row>
    <row r="1677" spans="1:48" ht="41.45" customHeight="1" x14ac:dyDescent="0.25">
      <c r="A1677" s="62" t="s">
        <v>2098</v>
      </c>
      <c r="C1677" s="63"/>
      <c r="D1677" s="63"/>
      <c r="E1677" s="64"/>
      <c r="F1677" s="66"/>
      <c r="G1677" s="100" t="s">
        <v>13671</v>
      </c>
      <c r="H1677" s="63"/>
      <c r="I1677" s="67"/>
      <c r="J1677" s="68"/>
      <c r="K1677" s="68"/>
      <c r="L1677" s="67" t="s">
        <v>17840</v>
      </c>
      <c r="M1677" s="71"/>
      <c r="N1677" s="72">
        <v>2251.395751953125</v>
      </c>
      <c r="O1677" s="72">
        <v>5605.5146484375</v>
      </c>
      <c r="P1677" s="73"/>
      <c r="Q1677" s="74"/>
      <c r="R1677" s="74"/>
      <c r="S1677" s="84"/>
      <c r="T1677" s="84"/>
      <c r="U1677" s="84"/>
      <c r="V1677" s="84"/>
      <c r="W1677" s="50"/>
      <c r="X1677" s="50"/>
      <c r="Y1677" s="50"/>
      <c r="Z1677" s="50"/>
      <c r="AA1677" s="49"/>
      <c r="AB1677" s="69">
        <v>1677</v>
      </c>
      <c r="AC167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77" s="70"/>
      <c r="AE1677" s="76">
        <v>782</v>
      </c>
      <c r="AF1677" s="76">
        <v>3186699</v>
      </c>
      <c r="AG1677" s="76">
        <v>62606</v>
      </c>
      <c r="AH1677" s="76">
        <v>4763</v>
      </c>
      <c r="AI1677" s="76"/>
      <c r="AJ1677" s="76" t="s">
        <v>9974</v>
      </c>
      <c r="AK1677" s="76" t="s">
        <v>11129</v>
      </c>
      <c r="AL1677" s="82" t="s">
        <v>11856</v>
      </c>
      <c r="AM1677" s="76"/>
      <c r="AN1677" s="78">
        <v>39875.667511574073</v>
      </c>
      <c r="AO1677" s="76" t="s">
        <v>14075</v>
      </c>
      <c r="AP1677" s="82" t="s">
        <v>15750</v>
      </c>
      <c r="AQ1677" s="76" t="s">
        <v>65</v>
      </c>
      <c r="AR1677" s="2"/>
      <c r="AS1677" s="3"/>
      <c r="AT1677" s="3"/>
      <c r="AU1677" s="3"/>
      <c r="AV1677" s="3"/>
    </row>
    <row r="1678" spans="1:48" ht="41.45" customHeight="1" x14ac:dyDescent="0.25">
      <c r="A1678" s="62" t="s">
        <v>2099</v>
      </c>
      <c r="C1678" s="63"/>
      <c r="D1678" s="63"/>
      <c r="E1678" s="64"/>
      <c r="F1678" s="66"/>
      <c r="G1678" s="100" t="s">
        <v>13672</v>
      </c>
      <c r="H1678" s="63"/>
      <c r="I1678" s="67"/>
      <c r="J1678" s="68"/>
      <c r="K1678" s="68"/>
      <c r="L1678" s="67" t="s">
        <v>17841</v>
      </c>
      <c r="M1678" s="71"/>
      <c r="N1678" s="72">
        <v>2136.3125</v>
      </c>
      <c r="O1678" s="72">
        <v>7889.6162109375</v>
      </c>
      <c r="P1678" s="73"/>
      <c r="Q1678" s="74"/>
      <c r="R1678" s="74"/>
      <c r="S1678" s="84"/>
      <c r="T1678" s="84"/>
      <c r="U1678" s="84"/>
      <c r="V1678" s="84"/>
      <c r="W1678" s="50"/>
      <c r="X1678" s="50"/>
      <c r="Y1678" s="50"/>
      <c r="Z1678" s="50"/>
      <c r="AA1678" s="49"/>
      <c r="AB1678" s="69">
        <v>1678</v>
      </c>
      <c r="AC167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78" s="70"/>
      <c r="AE1678" s="76">
        <v>297</v>
      </c>
      <c r="AF1678" s="76">
        <v>634611</v>
      </c>
      <c r="AG1678" s="76">
        <v>4643</v>
      </c>
      <c r="AH1678" s="76">
        <v>3848</v>
      </c>
      <c r="AI1678" s="76"/>
      <c r="AJ1678" s="76" t="s">
        <v>9975</v>
      </c>
      <c r="AK1678" s="76" t="s">
        <v>10371</v>
      </c>
      <c r="AL1678" s="82" t="s">
        <v>11857</v>
      </c>
      <c r="AM1678" s="76"/>
      <c r="AN1678" s="78">
        <v>39989.151273148149</v>
      </c>
      <c r="AO1678" s="76" t="s">
        <v>14075</v>
      </c>
      <c r="AP1678" s="82" t="s">
        <v>15751</v>
      </c>
      <c r="AQ1678" s="76" t="s">
        <v>65</v>
      </c>
      <c r="AR1678" s="2"/>
      <c r="AS1678" s="3"/>
      <c r="AT1678" s="3"/>
      <c r="AU1678" s="3"/>
      <c r="AV1678" s="3"/>
    </row>
    <row r="1679" spans="1:48" ht="41.45" customHeight="1" x14ac:dyDescent="0.25">
      <c r="A1679" s="62" t="s">
        <v>2100</v>
      </c>
      <c r="C1679" s="63"/>
      <c r="D1679" s="63"/>
      <c r="E1679" s="64"/>
      <c r="F1679" s="66"/>
      <c r="G1679" s="100" t="s">
        <v>13673</v>
      </c>
      <c r="H1679" s="63"/>
      <c r="I1679" s="67"/>
      <c r="J1679" s="68"/>
      <c r="K1679" s="68"/>
      <c r="L1679" s="67" t="s">
        <v>17842</v>
      </c>
      <c r="M1679" s="71"/>
      <c r="N1679" s="72">
        <v>5685.42041015625</v>
      </c>
      <c r="O1679" s="72">
        <v>9318.2041015625</v>
      </c>
      <c r="P1679" s="73"/>
      <c r="Q1679" s="74"/>
      <c r="R1679" s="74"/>
      <c r="S1679" s="84"/>
      <c r="T1679" s="84"/>
      <c r="U1679" s="84"/>
      <c r="V1679" s="84"/>
      <c r="W1679" s="50"/>
      <c r="X1679" s="50"/>
      <c r="Y1679" s="50"/>
      <c r="Z1679" s="50"/>
      <c r="AA1679" s="49"/>
      <c r="AB1679" s="69">
        <v>1679</v>
      </c>
      <c r="AC167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79" s="70"/>
      <c r="AE1679" s="76">
        <v>1716</v>
      </c>
      <c r="AF1679" s="76">
        <v>258741</v>
      </c>
      <c r="AG1679" s="76">
        <v>95120</v>
      </c>
      <c r="AH1679" s="76">
        <v>195</v>
      </c>
      <c r="AI1679" s="76"/>
      <c r="AJ1679" s="76" t="s">
        <v>9976</v>
      </c>
      <c r="AK1679" s="76" t="s">
        <v>11130</v>
      </c>
      <c r="AL1679" s="82" t="s">
        <v>11858</v>
      </c>
      <c r="AM1679" s="76"/>
      <c r="AN1679" s="78">
        <v>39927.582708333335</v>
      </c>
      <c r="AO1679" s="76" t="s">
        <v>14075</v>
      </c>
      <c r="AP1679" s="82" t="s">
        <v>15752</v>
      </c>
      <c r="AQ1679" s="76" t="s">
        <v>65</v>
      </c>
      <c r="AR1679" s="2"/>
      <c r="AS1679" s="3"/>
      <c r="AT1679" s="3"/>
      <c r="AU1679" s="3"/>
      <c r="AV1679" s="3"/>
    </row>
    <row r="1680" spans="1:48" ht="41.45" customHeight="1" x14ac:dyDescent="0.25">
      <c r="A1680" s="62" t="s">
        <v>2101</v>
      </c>
      <c r="C1680" s="63"/>
      <c r="D1680" s="63"/>
      <c r="E1680" s="64"/>
      <c r="F1680" s="66"/>
      <c r="G1680" s="100" t="s">
        <v>13674</v>
      </c>
      <c r="H1680" s="63"/>
      <c r="I1680" s="67"/>
      <c r="J1680" s="68"/>
      <c r="K1680" s="68"/>
      <c r="L1680" s="67" t="s">
        <v>17843</v>
      </c>
      <c r="M1680" s="71"/>
      <c r="N1680" s="72">
        <v>5072.57177734375</v>
      </c>
      <c r="O1680" s="72">
        <v>9876.76171875</v>
      </c>
      <c r="P1680" s="73"/>
      <c r="Q1680" s="74"/>
      <c r="R1680" s="74"/>
      <c r="S1680" s="84"/>
      <c r="T1680" s="84"/>
      <c r="U1680" s="84"/>
      <c r="V1680" s="84"/>
      <c r="W1680" s="50"/>
      <c r="X1680" s="50"/>
      <c r="Y1680" s="50"/>
      <c r="Z1680" s="50"/>
      <c r="AA1680" s="49"/>
      <c r="AB1680" s="69">
        <v>1680</v>
      </c>
      <c r="AC168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80" s="70"/>
      <c r="AE1680" s="76">
        <v>1308</v>
      </c>
      <c r="AF1680" s="76">
        <v>88211</v>
      </c>
      <c r="AG1680" s="76">
        <v>97609</v>
      </c>
      <c r="AH1680" s="76">
        <v>9533</v>
      </c>
      <c r="AI1680" s="76"/>
      <c r="AJ1680" s="76" t="s">
        <v>9977</v>
      </c>
      <c r="AK1680" s="76" t="s">
        <v>11131</v>
      </c>
      <c r="AL1680" s="82" t="s">
        <v>11859</v>
      </c>
      <c r="AM1680" s="76"/>
      <c r="AN1680" s="78">
        <v>39876.701886574076</v>
      </c>
      <c r="AO1680" s="76" t="s">
        <v>14075</v>
      </c>
      <c r="AP1680" s="82" t="s">
        <v>15753</v>
      </c>
      <c r="AQ1680" s="76" t="s">
        <v>65</v>
      </c>
      <c r="AR1680" s="2"/>
      <c r="AS1680" s="3"/>
      <c r="AT1680" s="3"/>
      <c r="AU1680" s="3"/>
      <c r="AV1680" s="3"/>
    </row>
    <row r="1681" spans="1:48" ht="41.45" customHeight="1" x14ac:dyDescent="0.25">
      <c r="A1681" s="62" t="s">
        <v>1410</v>
      </c>
      <c r="C1681" s="63"/>
      <c r="D1681" s="63"/>
      <c r="E1681" s="64"/>
      <c r="F1681" s="66"/>
      <c r="G1681" s="100" t="s">
        <v>13675</v>
      </c>
      <c r="H1681" s="63"/>
      <c r="I1681" s="67"/>
      <c r="J1681" s="68"/>
      <c r="K1681" s="68"/>
      <c r="L1681" s="67" t="s">
        <v>17844</v>
      </c>
      <c r="M1681" s="71"/>
      <c r="N1681" s="72">
        <v>7544.99365234375</v>
      </c>
      <c r="O1681" s="72">
        <v>4918.7314453125</v>
      </c>
      <c r="P1681" s="73"/>
      <c r="Q1681" s="74"/>
      <c r="R1681" s="74"/>
      <c r="S1681" s="84"/>
      <c r="T1681" s="84"/>
      <c r="U1681" s="84"/>
      <c r="V1681" s="84"/>
      <c r="W1681" s="50"/>
      <c r="X1681" s="50"/>
      <c r="Y1681" s="50"/>
      <c r="Z1681" s="50"/>
      <c r="AA1681" s="49"/>
      <c r="AB1681" s="69">
        <v>1681</v>
      </c>
      <c r="AC168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81" s="70"/>
      <c r="AE1681" s="76">
        <v>365</v>
      </c>
      <c r="AF1681" s="76">
        <v>25</v>
      </c>
      <c r="AG1681" s="76">
        <v>821</v>
      </c>
      <c r="AH1681" s="76">
        <v>629</v>
      </c>
      <c r="AI1681" s="76"/>
      <c r="AJ1681" s="76" t="s">
        <v>9978</v>
      </c>
      <c r="AK1681" s="76" t="s">
        <v>11132</v>
      </c>
      <c r="AL1681" s="76"/>
      <c r="AM1681" s="76"/>
      <c r="AN1681" s="78">
        <v>44352.62940972222</v>
      </c>
      <c r="AO1681" s="76" t="s">
        <v>14075</v>
      </c>
      <c r="AP1681" s="82" t="s">
        <v>15754</v>
      </c>
      <c r="AQ1681" s="76" t="s">
        <v>66</v>
      </c>
      <c r="AR1681" s="2"/>
      <c r="AS1681" s="3"/>
      <c r="AT1681" s="3"/>
      <c r="AU1681" s="3"/>
      <c r="AV1681" s="3"/>
    </row>
    <row r="1682" spans="1:48" ht="41.45" customHeight="1" x14ac:dyDescent="0.25">
      <c r="A1682" s="62" t="s">
        <v>1411</v>
      </c>
      <c r="C1682" s="63"/>
      <c r="D1682" s="63"/>
      <c r="E1682" s="64"/>
      <c r="F1682" s="66"/>
      <c r="G1682" s="100" t="s">
        <v>13676</v>
      </c>
      <c r="H1682" s="63"/>
      <c r="I1682" s="67"/>
      <c r="J1682" s="68"/>
      <c r="K1682" s="68"/>
      <c r="L1682" s="67" t="s">
        <v>17845</v>
      </c>
      <c r="M1682" s="71"/>
      <c r="N1682" s="72">
        <v>1857.0225830078125</v>
      </c>
      <c r="O1682" s="72">
        <v>5061.88134765625</v>
      </c>
      <c r="P1682" s="73"/>
      <c r="Q1682" s="74"/>
      <c r="R1682" s="74"/>
      <c r="S1682" s="84"/>
      <c r="T1682" s="84"/>
      <c r="U1682" s="84"/>
      <c r="V1682" s="84"/>
      <c r="W1682" s="50"/>
      <c r="X1682" s="50"/>
      <c r="Y1682" s="50"/>
      <c r="Z1682" s="50"/>
      <c r="AA1682" s="49"/>
      <c r="AB1682" s="69">
        <v>1682</v>
      </c>
      <c r="AC168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82" s="70"/>
      <c r="AE1682" s="76">
        <v>130</v>
      </c>
      <c r="AF1682" s="76">
        <v>432</v>
      </c>
      <c r="AG1682" s="76">
        <v>111020</v>
      </c>
      <c r="AH1682" s="76">
        <v>14002</v>
      </c>
      <c r="AI1682" s="76"/>
      <c r="AJ1682" s="76" t="s">
        <v>9979</v>
      </c>
      <c r="AK1682" s="76" t="s">
        <v>11133</v>
      </c>
      <c r="AL1682" s="76"/>
      <c r="AM1682" s="76"/>
      <c r="AN1682" s="78">
        <v>41583.874409722222</v>
      </c>
      <c r="AO1682" s="76" t="s">
        <v>14075</v>
      </c>
      <c r="AP1682" s="82" t="s">
        <v>15755</v>
      </c>
      <c r="AQ1682" s="76" t="s">
        <v>66</v>
      </c>
      <c r="AR1682" s="2"/>
      <c r="AS1682" s="3"/>
      <c r="AT1682" s="3"/>
      <c r="AU1682" s="3"/>
      <c r="AV1682" s="3"/>
    </row>
    <row r="1683" spans="1:48" ht="41.45" customHeight="1" x14ac:dyDescent="0.25">
      <c r="A1683" s="62" t="s">
        <v>1412</v>
      </c>
      <c r="C1683" s="63"/>
      <c r="D1683" s="63"/>
      <c r="E1683" s="64"/>
      <c r="F1683" s="66"/>
      <c r="G1683" s="100" t="s">
        <v>13677</v>
      </c>
      <c r="H1683" s="63"/>
      <c r="I1683" s="67"/>
      <c r="J1683" s="68"/>
      <c r="K1683" s="68"/>
      <c r="L1683" s="67" t="s">
        <v>17846</v>
      </c>
      <c r="M1683" s="71"/>
      <c r="N1683" s="72">
        <v>1163.1644287109375</v>
      </c>
      <c r="O1683" s="72">
        <v>2989.32275390625</v>
      </c>
      <c r="P1683" s="73"/>
      <c r="Q1683" s="74"/>
      <c r="R1683" s="74"/>
      <c r="S1683" s="84"/>
      <c r="T1683" s="84"/>
      <c r="U1683" s="84"/>
      <c r="V1683" s="84"/>
      <c r="W1683" s="50"/>
      <c r="X1683" s="50"/>
      <c r="Y1683" s="50"/>
      <c r="Z1683" s="50"/>
      <c r="AA1683" s="49"/>
      <c r="AB1683" s="69">
        <v>1683</v>
      </c>
      <c r="AC168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83" s="70"/>
      <c r="AE1683" s="76">
        <v>4930</v>
      </c>
      <c r="AF1683" s="76">
        <v>101</v>
      </c>
      <c r="AG1683" s="76">
        <v>33534</v>
      </c>
      <c r="AH1683" s="76">
        <v>8078</v>
      </c>
      <c r="AI1683" s="76"/>
      <c r="AJ1683" s="76" t="s">
        <v>9980</v>
      </c>
      <c r="AK1683" s="76" t="s">
        <v>11134</v>
      </c>
      <c r="AL1683" s="76"/>
      <c r="AM1683" s="76"/>
      <c r="AN1683" s="78">
        <v>44337.423449074071</v>
      </c>
      <c r="AO1683" s="76" t="s">
        <v>14075</v>
      </c>
      <c r="AP1683" s="82" t="s">
        <v>15756</v>
      </c>
      <c r="AQ1683" s="76" t="s">
        <v>66</v>
      </c>
      <c r="AR1683" s="2"/>
      <c r="AS1683" s="3"/>
      <c r="AT1683" s="3"/>
      <c r="AU1683" s="3"/>
      <c r="AV1683" s="3"/>
    </row>
    <row r="1684" spans="1:48" ht="41.45" customHeight="1" x14ac:dyDescent="0.25">
      <c r="A1684" s="62" t="s">
        <v>1413</v>
      </c>
      <c r="C1684" s="63"/>
      <c r="D1684" s="63"/>
      <c r="E1684" s="64"/>
      <c r="F1684" s="66"/>
      <c r="G1684" s="100" t="s">
        <v>13678</v>
      </c>
      <c r="H1684" s="63"/>
      <c r="I1684" s="67"/>
      <c r="J1684" s="68"/>
      <c r="K1684" s="68"/>
      <c r="L1684" s="67" t="s">
        <v>17847</v>
      </c>
      <c r="M1684" s="71"/>
      <c r="N1684" s="72">
        <v>4915.734375</v>
      </c>
      <c r="O1684" s="72">
        <v>9650.177734375</v>
      </c>
      <c r="P1684" s="73"/>
      <c r="Q1684" s="74"/>
      <c r="R1684" s="74"/>
      <c r="S1684" s="84"/>
      <c r="T1684" s="84"/>
      <c r="U1684" s="84"/>
      <c r="V1684" s="84"/>
      <c r="W1684" s="50"/>
      <c r="X1684" s="50"/>
      <c r="Y1684" s="50"/>
      <c r="Z1684" s="50"/>
      <c r="AA1684" s="49"/>
      <c r="AB1684" s="69">
        <v>1684</v>
      </c>
      <c r="AC168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84" s="70"/>
      <c r="AE1684" s="76">
        <v>85</v>
      </c>
      <c r="AF1684" s="76">
        <v>19</v>
      </c>
      <c r="AG1684" s="76">
        <v>299</v>
      </c>
      <c r="AH1684" s="76">
        <v>346</v>
      </c>
      <c r="AI1684" s="76"/>
      <c r="AJ1684" s="76" t="s">
        <v>9981</v>
      </c>
      <c r="AK1684" s="76" t="s">
        <v>10759</v>
      </c>
      <c r="AL1684" s="76"/>
      <c r="AM1684" s="76"/>
      <c r="AN1684" s="78">
        <v>43035.44027777778</v>
      </c>
      <c r="AO1684" s="76" t="s">
        <v>14075</v>
      </c>
      <c r="AP1684" s="82" t="s">
        <v>15757</v>
      </c>
      <c r="AQ1684" s="76" t="s">
        <v>66</v>
      </c>
      <c r="AR1684" s="2"/>
      <c r="AS1684" s="3"/>
      <c r="AT1684" s="3"/>
      <c r="AU1684" s="3"/>
      <c r="AV1684" s="3"/>
    </row>
    <row r="1685" spans="1:48" ht="41.45" customHeight="1" x14ac:dyDescent="0.25">
      <c r="A1685" s="62" t="s">
        <v>1414</v>
      </c>
      <c r="C1685" s="63"/>
      <c r="D1685" s="63"/>
      <c r="E1685" s="64"/>
      <c r="F1685" s="66"/>
      <c r="G1685" s="100" t="s">
        <v>13679</v>
      </c>
      <c r="H1685" s="63"/>
      <c r="I1685" s="67"/>
      <c r="J1685" s="68"/>
      <c r="K1685" s="68"/>
      <c r="L1685" s="67" t="s">
        <v>17848</v>
      </c>
      <c r="M1685" s="71"/>
      <c r="N1685" s="72">
        <v>2818.406982421875</v>
      </c>
      <c r="O1685" s="72">
        <v>6278.37353515625</v>
      </c>
      <c r="P1685" s="73"/>
      <c r="Q1685" s="74"/>
      <c r="R1685" s="74"/>
      <c r="S1685" s="84"/>
      <c r="T1685" s="84"/>
      <c r="U1685" s="84"/>
      <c r="V1685" s="84"/>
      <c r="W1685" s="50"/>
      <c r="X1685" s="50"/>
      <c r="Y1685" s="50"/>
      <c r="Z1685" s="50"/>
      <c r="AA1685" s="49"/>
      <c r="AB1685" s="69">
        <v>1685</v>
      </c>
      <c r="AC168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85" s="70"/>
      <c r="AE1685" s="76">
        <v>1274</v>
      </c>
      <c r="AF1685" s="76">
        <v>71</v>
      </c>
      <c r="AG1685" s="76">
        <v>4824</v>
      </c>
      <c r="AH1685" s="76">
        <v>2508</v>
      </c>
      <c r="AI1685" s="76"/>
      <c r="AJ1685" s="76" t="s">
        <v>9982</v>
      </c>
      <c r="AK1685" s="76"/>
      <c r="AL1685" s="76"/>
      <c r="AM1685" s="76"/>
      <c r="AN1685" s="78">
        <v>44378.316851851851</v>
      </c>
      <c r="AO1685" s="76" t="s">
        <v>14075</v>
      </c>
      <c r="AP1685" s="82" t="s">
        <v>15758</v>
      </c>
      <c r="AQ1685" s="76" t="s">
        <v>66</v>
      </c>
      <c r="AR1685" s="2"/>
      <c r="AS1685" s="3"/>
      <c r="AT1685" s="3"/>
      <c r="AU1685" s="3"/>
      <c r="AV1685" s="3"/>
    </row>
    <row r="1686" spans="1:48" ht="41.45" customHeight="1" x14ac:dyDescent="0.25">
      <c r="A1686" s="62" t="s">
        <v>1415</v>
      </c>
      <c r="C1686" s="63"/>
      <c r="D1686" s="63"/>
      <c r="E1686" s="64"/>
      <c r="F1686" s="66"/>
      <c r="G1686" s="100" t="s">
        <v>13680</v>
      </c>
      <c r="H1686" s="63"/>
      <c r="I1686" s="67"/>
      <c r="J1686" s="68"/>
      <c r="K1686" s="68"/>
      <c r="L1686" s="67" t="s">
        <v>17849</v>
      </c>
      <c r="M1686" s="71"/>
      <c r="N1686" s="72">
        <v>5414.35693359375</v>
      </c>
      <c r="O1686" s="72">
        <v>8364.2431640625</v>
      </c>
      <c r="P1686" s="73"/>
      <c r="Q1686" s="74"/>
      <c r="R1686" s="74"/>
      <c r="S1686" s="84"/>
      <c r="T1686" s="84"/>
      <c r="U1686" s="84"/>
      <c r="V1686" s="84"/>
      <c r="W1686" s="50"/>
      <c r="X1686" s="50"/>
      <c r="Y1686" s="50"/>
      <c r="Z1686" s="50"/>
      <c r="AA1686" s="49"/>
      <c r="AB1686" s="69">
        <v>1686</v>
      </c>
      <c r="AC168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86" s="70"/>
      <c r="AE1686" s="76">
        <v>264</v>
      </c>
      <c r="AF1686" s="76">
        <v>69</v>
      </c>
      <c r="AG1686" s="76">
        <v>18974</v>
      </c>
      <c r="AH1686" s="76">
        <v>21542</v>
      </c>
      <c r="AI1686" s="76"/>
      <c r="AJ1686" s="76" t="s">
        <v>9983</v>
      </c>
      <c r="AK1686" s="76" t="s">
        <v>11135</v>
      </c>
      <c r="AL1686" s="76"/>
      <c r="AM1686" s="76"/>
      <c r="AN1686" s="78">
        <v>44042.12972222222</v>
      </c>
      <c r="AO1686" s="76" t="s">
        <v>14075</v>
      </c>
      <c r="AP1686" s="82" t="s">
        <v>15759</v>
      </c>
      <c r="AQ1686" s="76" t="s">
        <v>66</v>
      </c>
      <c r="AR1686" s="2"/>
      <c r="AS1686" s="3"/>
      <c r="AT1686" s="3"/>
      <c r="AU1686" s="3"/>
      <c r="AV1686" s="3"/>
    </row>
    <row r="1687" spans="1:48" ht="41.45" customHeight="1" x14ac:dyDescent="0.25">
      <c r="A1687" s="62" t="s">
        <v>1416</v>
      </c>
      <c r="C1687" s="63"/>
      <c r="D1687" s="63"/>
      <c r="E1687" s="64"/>
      <c r="F1687" s="66"/>
      <c r="G1687" s="100" t="s">
        <v>13681</v>
      </c>
      <c r="H1687" s="63"/>
      <c r="I1687" s="67"/>
      <c r="J1687" s="68"/>
      <c r="K1687" s="68"/>
      <c r="L1687" s="67" t="s">
        <v>17850</v>
      </c>
      <c r="M1687" s="71"/>
      <c r="N1687" s="72">
        <v>2926.18896484375</v>
      </c>
      <c r="O1687" s="72">
        <v>9666.8408203125</v>
      </c>
      <c r="P1687" s="73"/>
      <c r="Q1687" s="74"/>
      <c r="R1687" s="74"/>
      <c r="S1687" s="84"/>
      <c r="T1687" s="84"/>
      <c r="U1687" s="84"/>
      <c r="V1687" s="84"/>
      <c r="W1687" s="50"/>
      <c r="X1687" s="50"/>
      <c r="Y1687" s="50"/>
      <c r="Z1687" s="50"/>
      <c r="AA1687" s="49"/>
      <c r="AB1687" s="69">
        <v>1687</v>
      </c>
      <c r="AC168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87" s="70"/>
      <c r="AE1687" s="76">
        <v>335</v>
      </c>
      <c r="AF1687" s="76">
        <v>413</v>
      </c>
      <c r="AG1687" s="76">
        <v>7197</v>
      </c>
      <c r="AH1687" s="76">
        <v>12975</v>
      </c>
      <c r="AI1687" s="76"/>
      <c r="AJ1687" s="76" t="s">
        <v>9984</v>
      </c>
      <c r="AK1687" s="76"/>
      <c r="AL1687" s="76"/>
      <c r="AM1687" s="76"/>
      <c r="AN1687" s="78">
        <v>39924.042025462964</v>
      </c>
      <c r="AO1687" s="76" t="s">
        <v>14075</v>
      </c>
      <c r="AP1687" s="82" t="s">
        <v>15760</v>
      </c>
      <c r="AQ1687" s="76" t="s">
        <v>66</v>
      </c>
      <c r="AR1687" s="2"/>
      <c r="AS1687" s="3"/>
      <c r="AT1687" s="3"/>
      <c r="AU1687" s="3"/>
      <c r="AV1687" s="3"/>
    </row>
    <row r="1688" spans="1:48" ht="41.45" customHeight="1" x14ac:dyDescent="0.25">
      <c r="A1688" s="62" t="s">
        <v>1417</v>
      </c>
      <c r="C1688" s="63"/>
      <c r="D1688" s="63"/>
      <c r="E1688" s="64"/>
      <c r="F1688" s="66"/>
      <c r="G1688" s="100" t="s">
        <v>13682</v>
      </c>
      <c r="H1688" s="63"/>
      <c r="I1688" s="67"/>
      <c r="J1688" s="68"/>
      <c r="K1688" s="68"/>
      <c r="L1688" s="67" t="s">
        <v>17851</v>
      </c>
      <c r="M1688" s="71"/>
      <c r="N1688" s="72">
        <v>2030.7027587890625</v>
      </c>
      <c r="O1688" s="72">
        <v>1895.8533935546875</v>
      </c>
      <c r="P1688" s="73"/>
      <c r="Q1688" s="74"/>
      <c r="R1688" s="74"/>
      <c r="S1688" s="84"/>
      <c r="T1688" s="84"/>
      <c r="U1688" s="84"/>
      <c r="V1688" s="84"/>
      <c r="W1688" s="50"/>
      <c r="X1688" s="50"/>
      <c r="Y1688" s="50"/>
      <c r="Z1688" s="50"/>
      <c r="AA1688" s="49"/>
      <c r="AB1688" s="69">
        <v>1688</v>
      </c>
      <c r="AC168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88" s="70"/>
      <c r="AE1688" s="76">
        <v>404</v>
      </c>
      <c r="AF1688" s="76">
        <v>8</v>
      </c>
      <c r="AG1688" s="76">
        <v>1223</v>
      </c>
      <c r="AH1688" s="76">
        <v>280</v>
      </c>
      <c r="AI1688" s="76"/>
      <c r="AJ1688" s="76" t="s">
        <v>9985</v>
      </c>
      <c r="AK1688" s="76" t="s">
        <v>11136</v>
      </c>
      <c r="AL1688" s="76"/>
      <c r="AM1688" s="76"/>
      <c r="AN1688" s="78">
        <v>44452.380590277775</v>
      </c>
      <c r="AO1688" s="76" t="s">
        <v>14075</v>
      </c>
      <c r="AP1688" s="82" t="s">
        <v>15761</v>
      </c>
      <c r="AQ1688" s="76" t="s">
        <v>66</v>
      </c>
      <c r="AR1688" s="2"/>
      <c r="AS1688" s="3"/>
      <c r="AT1688" s="3"/>
      <c r="AU1688" s="3"/>
      <c r="AV1688" s="3"/>
    </row>
    <row r="1689" spans="1:48" ht="41.45" customHeight="1" x14ac:dyDescent="0.25">
      <c r="A1689" s="62" t="s">
        <v>1418</v>
      </c>
      <c r="C1689" s="63"/>
      <c r="D1689" s="63"/>
      <c r="E1689" s="64"/>
      <c r="F1689" s="66"/>
      <c r="G1689" s="100" t="s">
        <v>12040</v>
      </c>
      <c r="H1689" s="63"/>
      <c r="I1689" s="67"/>
      <c r="J1689" s="68"/>
      <c r="K1689" s="68"/>
      <c r="L1689" s="67" t="s">
        <v>17852</v>
      </c>
      <c r="M1689" s="71"/>
      <c r="N1689" s="72">
        <v>9624.4072265625</v>
      </c>
      <c r="O1689" s="72">
        <v>4920.20751953125</v>
      </c>
      <c r="P1689" s="73"/>
      <c r="Q1689" s="74"/>
      <c r="R1689" s="74"/>
      <c r="S1689" s="84"/>
      <c r="T1689" s="84"/>
      <c r="U1689" s="84"/>
      <c r="V1689" s="84"/>
      <c r="W1689" s="50"/>
      <c r="X1689" s="50"/>
      <c r="Y1689" s="50"/>
      <c r="Z1689" s="50"/>
      <c r="AA1689" s="49"/>
      <c r="AB1689" s="69">
        <v>1689</v>
      </c>
      <c r="AC168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89" s="70"/>
      <c r="AE1689" s="76">
        <v>245</v>
      </c>
      <c r="AF1689" s="76">
        <v>17</v>
      </c>
      <c r="AG1689" s="76">
        <v>133</v>
      </c>
      <c r="AH1689" s="76">
        <v>133</v>
      </c>
      <c r="AI1689" s="76"/>
      <c r="AJ1689" s="76"/>
      <c r="AK1689" s="76"/>
      <c r="AL1689" s="76"/>
      <c r="AM1689" s="76"/>
      <c r="AN1689" s="78">
        <v>44524.3284375</v>
      </c>
      <c r="AO1689" s="76" t="s">
        <v>14075</v>
      </c>
      <c r="AP1689" s="82" t="s">
        <v>15762</v>
      </c>
      <c r="AQ1689" s="76" t="s">
        <v>66</v>
      </c>
      <c r="AR1689" s="2"/>
      <c r="AS1689" s="3"/>
      <c r="AT1689" s="3"/>
      <c r="AU1689" s="3"/>
      <c r="AV1689" s="3"/>
    </row>
    <row r="1690" spans="1:48" ht="41.45" customHeight="1" x14ac:dyDescent="0.25">
      <c r="A1690" s="62" t="s">
        <v>1419</v>
      </c>
      <c r="C1690" s="63"/>
      <c r="D1690" s="63"/>
      <c r="E1690" s="64"/>
      <c r="F1690" s="66"/>
      <c r="G1690" s="100" t="s">
        <v>13683</v>
      </c>
      <c r="H1690" s="63"/>
      <c r="I1690" s="67"/>
      <c r="J1690" s="68"/>
      <c r="K1690" s="68"/>
      <c r="L1690" s="67" t="s">
        <v>17853</v>
      </c>
      <c r="M1690" s="71"/>
      <c r="N1690" s="72">
        <v>2831.450927734375</v>
      </c>
      <c r="O1690" s="72">
        <v>1693.4036865234375</v>
      </c>
      <c r="P1690" s="73"/>
      <c r="Q1690" s="74"/>
      <c r="R1690" s="74"/>
      <c r="S1690" s="84"/>
      <c r="T1690" s="84"/>
      <c r="U1690" s="84"/>
      <c r="V1690" s="84"/>
      <c r="W1690" s="50"/>
      <c r="X1690" s="50"/>
      <c r="Y1690" s="50"/>
      <c r="Z1690" s="50"/>
      <c r="AA1690" s="49"/>
      <c r="AB1690" s="69">
        <v>1690</v>
      </c>
      <c r="AC169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90" s="70"/>
      <c r="AE1690" s="76">
        <v>54</v>
      </c>
      <c r="AF1690" s="76">
        <v>68</v>
      </c>
      <c r="AG1690" s="76">
        <v>168</v>
      </c>
      <c r="AH1690" s="76">
        <v>182</v>
      </c>
      <c r="AI1690" s="76"/>
      <c r="AJ1690" s="76" t="s">
        <v>9986</v>
      </c>
      <c r="AK1690" s="76" t="s">
        <v>10943</v>
      </c>
      <c r="AL1690" s="82" t="s">
        <v>11860</v>
      </c>
      <c r="AM1690" s="76"/>
      <c r="AN1690" s="78">
        <v>43793.156678240739</v>
      </c>
      <c r="AO1690" s="76" t="s">
        <v>14075</v>
      </c>
      <c r="AP1690" s="82" t="s">
        <v>15763</v>
      </c>
      <c r="AQ1690" s="76" t="s">
        <v>66</v>
      </c>
      <c r="AR1690" s="2"/>
      <c r="AS1690" s="3"/>
      <c r="AT1690" s="3"/>
      <c r="AU1690" s="3"/>
      <c r="AV1690" s="3"/>
    </row>
    <row r="1691" spans="1:48" ht="41.45" customHeight="1" x14ac:dyDescent="0.25">
      <c r="A1691" s="62" t="s">
        <v>1420</v>
      </c>
      <c r="C1691" s="63"/>
      <c r="D1691" s="63"/>
      <c r="E1691" s="64"/>
      <c r="F1691" s="66"/>
      <c r="G1691" s="100" t="s">
        <v>13684</v>
      </c>
      <c r="H1691" s="63"/>
      <c r="I1691" s="67"/>
      <c r="J1691" s="68"/>
      <c r="K1691" s="68"/>
      <c r="L1691" s="67" t="s">
        <v>17854</v>
      </c>
      <c r="M1691" s="71"/>
      <c r="N1691" s="72">
        <v>759.14996337890625</v>
      </c>
      <c r="O1691" s="72">
        <v>2891.949951171875</v>
      </c>
      <c r="P1691" s="73"/>
      <c r="Q1691" s="74"/>
      <c r="R1691" s="74"/>
      <c r="S1691" s="84"/>
      <c r="T1691" s="84"/>
      <c r="U1691" s="84"/>
      <c r="V1691" s="84"/>
      <c r="W1691" s="50"/>
      <c r="X1691" s="50"/>
      <c r="Y1691" s="50"/>
      <c r="Z1691" s="50"/>
      <c r="AA1691" s="49"/>
      <c r="AB1691" s="69">
        <v>1691</v>
      </c>
      <c r="AC169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91" s="70"/>
      <c r="AE1691" s="76">
        <v>305</v>
      </c>
      <c r="AF1691" s="76">
        <v>850</v>
      </c>
      <c r="AG1691" s="76">
        <v>3090</v>
      </c>
      <c r="AH1691" s="76">
        <v>374</v>
      </c>
      <c r="AI1691" s="76"/>
      <c r="AJ1691" s="76" t="s">
        <v>9987</v>
      </c>
      <c r="AK1691" s="76" t="s">
        <v>11137</v>
      </c>
      <c r="AL1691" s="82" t="s">
        <v>11861</v>
      </c>
      <c r="AM1691" s="76"/>
      <c r="AN1691" s="78">
        <v>44000.797083333331</v>
      </c>
      <c r="AO1691" s="76" t="s">
        <v>14075</v>
      </c>
      <c r="AP1691" s="82" t="s">
        <v>15764</v>
      </c>
      <c r="AQ1691" s="76" t="s">
        <v>66</v>
      </c>
      <c r="AR1691" s="2"/>
      <c r="AS1691" s="3"/>
      <c r="AT1691" s="3"/>
      <c r="AU1691" s="3"/>
      <c r="AV1691" s="3"/>
    </row>
    <row r="1692" spans="1:48" ht="41.45" customHeight="1" x14ac:dyDescent="0.25">
      <c r="A1692" s="62" t="s">
        <v>2102</v>
      </c>
      <c r="C1692" s="63"/>
      <c r="D1692" s="63"/>
      <c r="E1692" s="64"/>
      <c r="F1692" s="66"/>
      <c r="G1692" s="100" t="s">
        <v>13685</v>
      </c>
      <c r="H1692" s="63"/>
      <c r="I1692" s="67"/>
      <c r="J1692" s="68"/>
      <c r="K1692" s="68"/>
      <c r="L1692" s="67" t="s">
        <v>17855</v>
      </c>
      <c r="M1692" s="71"/>
      <c r="N1692" s="72">
        <v>1446.310302734375</v>
      </c>
      <c r="O1692" s="72">
        <v>5676.61865234375</v>
      </c>
      <c r="P1692" s="73"/>
      <c r="Q1692" s="74"/>
      <c r="R1692" s="74"/>
      <c r="S1692" s="84"/>
      <c r="T1692" s="84"/>
      <c r="U1692" s="84"/>
      <c r="V1692" s="84"/>
      <c r="W1692" s="50"/>
      <c r="X1692" s="50"/>
      <c r="Y1692" s="50"/>
      <c r="Z1692" s="50"/>
      <c r="AA1692" s="49"/>
      <c r="AB1692" s="69">
        <v>1692</v>
      </c>
      <c r="AC169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92" s="70"/>
      <c r="AE1692" s="76">
        <v>167</v>
      </c>
      <c r="AF1692" s="76">
        <v>772</v>
      </c>
      <c r="AG1692" s="76">
        <v>16712</v>
      </c>
      <c r="AH1692" s="76">
        <v>14100</v>
      </c>
      <c r="AI1692" s="76"/>
      <c r="AJ1692" s="76" t="s">
        <v>9988</v>
      </c>
      <c r="AK1692" s="76" t="s">
        <v>11138</v>
      </c>
      <c r="AL1692" s="76"/>
      <c r="AM1692" s="76"/>
      <c r="AN1692" s="78">
        <v>40610.821863425925</v>
      </c>
      <c r="AO1692" s="76" t="s">
        <v>14075</v>
      </c>
      <c r="AP1692" s="82" t="s">
        <v>15765</v>
      </c>
      <c r="AQ1692" s="76" t="s">
        <v>65</v>
      </c>
      <c r="AR1692" s="2"/>
      <c r="AS1692" s="3"/>
      <c r="AT1692" s="3"/>
      <c r="AU1692" s="3"/>
      <c r="AV1692" s="3"/>
    </row>
    <row r="1693" spans="1:48" ht="41.45" customHeight="1" x14ac:dyDescent="0.25">
      <c r="A1693" s="62" t="s">
        <v>1421</v>
      </c>
      <c r="C1693" s="63"/>
      <c r="D1693" s="63"/>
      <c r="E1693" s="64"/>
      <c r="F1693" s="66"/>
      <c r="G1693" s="100" t="s">
        <v>13686</v>
      </c>
      <c r="H1693" s="63"/>
      <c r="I1693" s="67"/>
      <c r="J1693" s="68"/>
      <c r="K1693" s="68"/>
      <c r="L1693" s="67" t="s">
        <v>17856</v>
      </c>
      <c r="M1693" s="71"/>
      <c r="N1693" s="72">
        <v>142.021240234375</v>
      </c>
      <c r="O1693" s="72">
        <v>4652.00732421875</v>
      </c>
      <c r="P1693" s="73"/>
      <c r="Q1693" s="74"/>
      <c r="R1693" s="74"/>
      <c r="S1693" s="84"/>
      <c r="T1693" s="84"/>
      <c r="U1693" s="84"/>
      <c r="V1693" s="84"/>
      <c r="W1693" s="50"/>
      <c r="X1693" s="50"/>
      <c r="Y1693" s="50"/>
      <c r="Z1693" s="50"/>
      <c r="AA1693" s="49"/>
      <c r="AB1693" s="69">
        <v>1693</v>
      </c>
      <c r="AC169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93" s="70"/>
      <c r="AE1693" s="76">
        <v>447</v>
      </c>
      <c r="AF1693" s="76">
        <v>270</v>
      </c>
      <c r="AG1693" s="76">
        <v>7279</v>
      </c>
      <c r="AH1693" s="76">
        <v>26628</v>
      </c>
      <c r="AI1693" s="76"/>
      <c r="AJ1693" s="76" t="s">
        <v>9989</v>
      </c>
      <c r="AK1693" s="76"/>
      <c r="AL1693" s="76"/>
      <c r="AM1693" s="76"/>
      <c r="AN1693" s="78">
        <v>44162.890081018515</v>
      </c>
      <c r="AO1693" s="76" t="s">
        <v>14075</v>
      </c>
      <c r="AP1693" s="82" t="s">
        <v>15766</v>
      </c>
      <c r="AQ1693" s="76" t="s">
        <v>66</v>
      </c>
      <c r="AR1693" s="2"/>
      <c r="AS1693" s="3"/>
      <c r="AT1693" s="3"/>
      <c r="AU1693" s="3"/>
      <c r="AV1693" s="3"/>
    </row>
    <row r="1694" spans="1:48" ht="41.45" customHeight="1" x14ac:dyDescent="0.25">
      <c r="A1694" s="62" t="s">
        <v>2103</v>
      </c>
      <c r="C1694" s="63"/>
      <c r="D1694" s="63"/>
      <c r="E1694" s="64"/>
      <c r="F1694" s="66"/>
      <c r="G1694" s="100" t="s">
        <v>13687</v>
      </c>
      <c r="H1694" s="63"/>
      <c r="I1694" s="67"/>
      <c r="J1694" s="68"/>
      <c r="K1694" s="68"/>
      <c r="L1694" s="67" t="s">
        <v>17857</v>
      </c>
      <c r="M1694" s="71"/>
      <c r="N1694" s="72">
        <v>3153.5712890625</v>
      </c>
      <c r="O1694" s="72">
        <v>3869.55126953125</v>
      </c>
      <c r="P1694" s="73"/>
      <c r="Q1694" s="74"/>
      <c r="R1694" s="74"/>
      <c r="S1694" s="84"/>
      <c r="T1694" s="84"/>
      <c r="U1694" s="84"/>
      <c r="V1694" s="84"/>
      <c r="W1694" s="50"/>
      <c r="X1694" s="50"/>
      <c r="Y1694" s="50"/>
      <c r="Z1694" s="50"/>
      <c r="AA1694" s="49"/>
      <c r="AB1694" s="69">
        <v>1694</v>
      </c>
      <c r="AC169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94" s="70"/>
      <c r="AE1694" s="76">
        <v>7998</v>
      </c>
      <c r="AF1694" s="76">
        <v>88168</v>
      </c>
      <c r="AG1694" s="76">
        <v>46388</v>
      </c>
      <c r="AH1694" s="76">
        <v>165455</v>
      </c>
      <c r="AI1694" s="76"/>
      <c r="AJ1694" s="76" t="s">
        <v>9990</v>
      </c>
      <c r="AK1694" s="76" t="s">
        <v>11139</v>
      </c>
      <c r="AL1694" s="76"/>
      <c r="AM1694" s="76"/>
      <c r="AN1694" s="78">
        <v>43950.746145833335</v>
      </c>
      <c r="AO1694" s="76" t="s">
        <v>14075</v>
      </c>
      <c r="AP1694" s="82" t="s">
        <v>15767</v>
      </c>
      <c r="AQ1694" s="76" t="s">
        <v>65</v>
      </c>
      <c r="AR1694" s="2"/>
      <c r="AS1694" s="3"/>
      <c r="AT1694" s="3"/>
      <c r="AU1694" s="3"/>
      <c r="AV1694" s="3"/>
    </row>
    <row r="1695" spans="1:48" ht="41.45" customHeight="1" x14ac:dyDescent="0.25">
      <c r="A1695" s="62" t="s">
        <v>1422</v>
      </c>
      <c r="C1695" s="63"/>
      <c r="D1695" s="63"/>
      <c r="E1695" s="64"/>
      <c r="F1695" s="66"/>
      <c r="G1695" s="100" t="s">
        <v>13688</v>
      </c>
      <c r="H1695" s="63"/>
      <c r="I1695" s="67"/>
      <c r="J1695" s="68"/>
      <c r="K1695" s="68"/>
      <c r="L1695" s="67" t="s">
        <v>17858</v>
      </c>
      <c r="M1695" s="71"/>
      <c r="N1695" s="72">
        <v>1138.92724609375</v>
      </c>
      <c r="O1695" s="72">
        <v>5526.9892578125</v>
      </c>
      <c r="P1695" s="73"/>
      <c r="Q1695" s="74"/>
      <c r="R1695" s="74"/>
      <c r="S1695" s="84"/>
      <c r="T1695" s="84"/>
      <c r="U1695" s="84"/>
      <c r="V1695" s="84"/>
      <c r="W1695" s="50"/>
      <c r="X1695" s="50"/>
      <c r="Y1695" s="50"/>
      <c r="Z1695" s="50"/>
      <c r="AA1695" s="49"/>
      <c r="AB1695" s="69">
        <v>1695</v>
      </c>
      <c r="AC169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95" s="70"/>
      <c r="AE1695" s="76">
        <v>3561</v>
      </c>
      <c r="AF1695" s="76">
        <v>2231</v>
      </c>
      <c r="AG1695" s="76">
        <v>6463</v>
      </c>
      <c r="AH1695" s="76">
        <v>5445</v>
      </c>
      <c r="AI1695" s="76"/>
      <c r="AJ1695" s="76" t="s">
        <v>9991</v>
      </c>
      <c r="AK1695" s="76" t="s">
        <v>11140</v>
      </c>
      <c r="AL1695" s="82" t="s">
        <v>11862</v>
      </c>
      <c r="AM1695" s="76"/>
      <c r="AN1695" s="78">
        <v>40021.617835648147</v>
      </c>
      <c r="AO1695" s="76" t="s">
        <v>14075</v>
      </c>
      <c r="AP1695" s="82" t="s">
        <v>15768</v>
      </c>
      <c r="AQ1695" s="76" t="s">
        <v>66</v>
      </c>
      <c r="AR1695" s="2"/>
      <c r="AS1695" s="3"/>
      <c r="AT1695" s="3"/>
      <c r="AU1695" s="3"/>
      <c r="AV1695" s="3"/>
    </row>
    <row r="1696" spans="1:48" ht="41.45" customHeight="1" x14ac:dyDescent="0.25">
      <c r="A1696" s="62" t="s">
        <v>1423</v>
      </c>
      <c r="C1696" s="63"/>
      <c r="D1696" s="63"/>
      <c r="E1696" s="64"/>
      <c r="F1696" s="66"/>
      <c r="G1696" s="100" t="s">
        <v>13689</v>
      </c>
      <c r="H1696" s="63"/>
      <c r="I1696" s="67"/>
      <c r="J1696" s="68"/>
      <c r="K1696" s="68"/>
      <c r="L1696" s="67" t="s">
        <v>17859</v>
      </c>
      <c r="M1696" s="71"/>
      <c r="N1696" s="72">
        <v>9512.521484375</v>
      </c>
      <c r="O1696" s="72">
        <v>7751.83837890625</v>
      </c>
      <c r="P1696" s="73"/>
      <c r="Q1696" s="74"/>
      <c r="R1696" s="74"/>
      <c r="S1696" s="84"/>
      <c r="T1696" s="84"/>
      <c r="U1696" s="84"/>
      <c r="V1696" s="84"/>
      <c r="W1696" s="50"/>
      <c r="X1696" s="50"/>
      <c r="Y1696" s="50"/>
      <c r="Z1696" s="50"/>
      <c r="AA1696" s="49"/>
      <c r="AB1696" s="69">
        <v>1696</v>
      </c>
      <c r="AC169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96" s="70"/>
      <c r="AE1696" s="76">
        <v>67</v>
      </c>
      <c r="AF1696" s="76">
        <v>66</v>
      </c>
      <c r="AG1696" s="76">
        <v>18654</v>
      </c>
      <c r="AH1696" s="76">
        <v>2</v>
      </c>
      <c r="AI1696" s="76"/>
      <c r="AJ1696" s="76" t="s">
        <v>9992</v>
      </c>
      <c r="AK1696" s="76" t="s">
        <v>11141</v>
      </c>
      <c r="AL1696" s="76"/>
      <c r="AM1696" s="76"/>
      <c r="AN1696" s="78">
        <v>41347.437199074076</v>
      </c>
      <c r="AO1696" s="76" t="s">
        <v>14075</v>
      </c>
      <c r="AP1696" s="82" t="s">
        <v>15769</v>
      </c>
      <c r="AQ1696" s="76" t="s">
        <v>66</v>
      </c>
      <c r="AR1696" s="2"/>
      <c r="AS1696" s="3"/>
      <c r="AT1696" s="3"/>
      <c r="AU1696" s="3"/>
      <c r="AV1696" s="3"/>
    </row>
    <row r="1697" spans="1:48" ht="41.45" customHeight="1" x14ac:dyDescent="0.25">
      <c r="A1697" s="62" t="s">
        <v>1424</v>
      </c>
      <c r="C1697" s="63"/>
      <c r="D1697" s="63"/>
      <c r="E1697" s="64"/>
      <c r="F1697" s="66"/>
      <c r="G1697" s="100" t="s">
        <v>13690</v>
      </c>
      <c r="H1697" s="63"/>
      <c r="I1697" s="67"/>
      <c r="J1697" s="68"/>
      <c r="K1697" s="68"/>
      <c r="L1697" s="67" t="s">
        <v>17860</v>
      </c>
      <c r="M1697" s="71"/>
      <c r="N1697" s="72">
        <v>9718.9912109375</v>
      </c>
      <c r="O1697" s="72">
        <v>4797.11767578125</v>
      </c>
      <c r="P1697" s="73"/>
      <c r="Q1697" s="74"/>
      <c r="R1697" s="74"/>
      <c r="S1697" s="84"/>
      <c r="T1697" s="84"/>
      <c r="U1697" s="84"/>
      <c r="V1697" s="84"/>
      <c r="W1697" s="50"/>
      <c r="X1697" s="50"/>
      <c r="Y1697" s="50"/>
      <c r="Z1697" s="50"/>
      <c r="AA1697" s="49"/>
      <c r="AB1697" s="69">
        <v>1697</v>
      </c>
      <c r="AC169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97" s="70"/>
      <c r="AE1697" s="76">
        <v>712</v>
      </c>
      <c r="AF1697" s="76">
        <v>2494</v>
      </c>
      <c r="AG1697" s="76">
        <v>166</v>
      </c>
      <c r="AH1697" s="76">
        <v>3952</v>
      </c>
      <c r="AI1697" s="76"/>
      <c r="AJ1697" s="76" t="s">
        <v>9993</v>
      </c>
      <c r="AK1697" s="76"/>
      <c r="AL1697" s="82" t="s">
        <v>11863</v>
      </c>
      <c r="AM1697" s="76"/>
      <c r="AN1697" s="78">
        <v>44017.278148148151</v>
      </c>
      <c r="AO1697" s="76" t="s">
        <v>14075</v>
      </c>
      <c r="AP1697" s="82" t="s">
        <v>15770</v>
      </c>
      <c r="AQ1697" s="76" t="s">
        <v>66</v>
      </c>
      <c r="AR1697" s="2"/>
      <c r="AS1697" s="3"/>
      <c r="AT1697" s="3"/>
      <c r="AU1697" s="3"/>
      <c r="AV1697" s="3"/>
    </row>
    <row r="1698" spans="1:48" ht="41.45" customHeight="1" x14ac:dyDescent="0.25">
      <c r="A1698" s="62" t="s">
        <v>1425</v>
      </c>
      <c r="C1698" s="63"/>
      <c r="D1698" s="63"/>
      <c r="E1698" s="64"/>
      <c r="F1698" s="66"/>
      <c r="G1698" s="100" t="s">
        <v>13691</v>
      </c>
      <c r="H1698" s="63"/>
      <c r="I1698" s="67"/>
      <c r="J1698" s="68"/>
      <c r="K1698" s="68"/>
      <c r="L1698" s="67" t="s">
        <v>17861</v>
      </c>
      <c r="M1698" s="71"/>
      <c r="N1698" s="72">
        <v>4599.46923828125</v>
      </c>
      <c r="O1698" s="72">
        <v>9744.5947265625</v>
      </c>
      <c r="P1698" s="73"/>
      <c r="Q1698" s="74"/>
      <c r="R1698" s="74"/>
      <c r="S1698" s="84"/>
      <c r="T1698" s="84"/>
      <c r="U1698" s="84"/>
      <c r="V1698" s="84"/>
      <c r="W1698" s="50"/>
      <c r="X1698" s="50"/>
      <c r="Y1698" s="50"/>
      <c r="Z1698" s="50"/>
      <c r="AA1698" s="49"/>
      <c r="AB1698" s="69">
        <v>1698</v>
      </c>
      <c r="AC169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98" s="70"/>
      <c r="AE1698" s="76">
        <v>210</v>
      </c>
      <c r="AF1698" s="76">
        <v>20</v>
      </c>
      <c r="AG1698" s="76">
        <v>750</v>
      </c>
      <c r="AH1698" s="76">
        <v>1003</v>
      </c>
      <c r="AI1698" s="76"/>
      <c r="AJ1698" s="76"/>
      <c r="AK1698" s="76"/>
      <c r="AL1698" s="76"/>
      <c r="AM1698" s="76"/>
      <c r="AN1698" s="78">
        <v>44206.534016203703</v>
      </c>
      <c r="AO1698" s="76" t="s">
        <v>14075</v>
      </c>
      <c r="AP1698" s="82" t="s">
        <v>15771</v>
      </c>
      <c r="AQ1698" s="76" t="s">
        <v>66</v>
      </c>
      <c r="AR1698" s="2"/>
      <c r="AS1698" s="3"/>
      <c r="AT1698" s="3"/>
      <c r="AU1698" s="3"/>
      <c r="AV1698" s="3"/>
    </row>
    <row r="1699" spans="1:48" ht="41.45" customHeight="1" x14ac:dyDescent="0.25">
      <c r="A1699" s="62" t="s">
        <v>1426</v>
      </c>
      <c r="C1699" s="63"/>
      <c r="D1699" s="63"/>
      <c r="E1699" s="64"/>
      <c r="F1699" s="66"/>
      <c r="G1699" s="100" t="s">
        <v>13692</v>
      </c>
      <c r="H1699" s="63"/>
      <c r="I1699" s="67"/>
      <c r="J1699" s="68"/>
      <c r="K1699" s="68"/>
      <c r="L1699" s="67" t="s">
        <v>17862</v>
      </c>
      <c r="M1699" s="71"/>
      <c r="N1699" s="72">
        <v>7867.19287109375</v>
      </c>
      <c r="O1699" s="72">
        <v>6307.96728515625</v>
      </c>
      <c r="P1699" s="73"/>
      <c r="Q1699" s="74"/>
      <c r="R1699" s="74"/>
      <c r="S1699" s="84"/>
      <c r="T1699" s="84"/>
      <c r="U1699" s="84"/>
      <c r="V1699" s="84"/>
      <c r="W1699" s="50"/>
      <c r="X1699" s="50"/>
      <c r="Y1699" s="50"/>
      <c r="Z1699" s="50"/>
      <c r="AA1699" s="49"/>
      <c r="AB1699" s="69">
        <v>1699</v>
      </c>
      <c r="AC169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699" s="70"/>
      <c r="AE1699" s="76">
        <v>1183</v>
      </c>
      <c r="AF1699" s="76">
        <v>331</v>
      </c>
      <c r="AG1699" s="76">
        <v>12782</v>
      </c>
      <c r="AH1699" s="76">
        <v>7353</v>
      </c>
      <c r="AI1699" s="76"/>
      <c r="AJ1699" s="76" t="s">
        <v>9994</v>
      </c>
      <c r="AK1699" s="76" t="s">
        <v>10808</v>
      </c>
      <c r="AL1699" s="76"/>
      <c r="AM1699" s="76"/>
      <c r="AN1699" s="78">
        <v>44461.618715277778</v>
      </c>
      <c r="AO1699" s="76" t="s">
        <v>14075</v>
      </c>
      <c r="AP1699" s="82" t="s">
        <v>15772</v>
      </c>
      <c r="AQ1699" s="76" t="s">
        <v>66</v>
      </c>
      <c r="AR1699" s="2"/>
      <c r="AS1699" s="3"/>
      <c r="AT1699" s="3"/>
      <c r="AU1699" s="3"/>
      <c r="AV1699" s="3"/>
    </row>
    <row r="1700" spans="1:48" ht="41.45" customHeight="1" x14ac:dyDescent="0.25">
      <c r="A1700" s="62" t="s">
        <v>1427</v>
      </c>
      <c r="C1700" s="63"/>
      <c r="D1700" s="63"/>
      <c r="E1700" s="64"/>
      <c r="F1700" s="66"/>
      <c r="G1700" s="100" t="s">
        <v>13693</v>
      </c>
      <c r="H1700" s="63"/>
      <c r="I1700" s="67"/>
      <c r="J1700" s="68"/>
      <c r="K1700" s="68"/>
      <c r="L1700" s="67" t="s">
        <v>17863</v>
      </c>
      <c r="M1700" s="71"/>
      <c r="N1700" s="72">
        <v>840.1732177734375</v>
      </c>
      <c r="O1700" s="72">
        <v>4743.3515625</v>
      </c>
      <c r="P1700" s="73"/>
      <c r="Q1700" s="74"/>
      <c r="R1700" s="74"/>
      <c r="S1700" s="84"/>
      <c r="T1700" s="84"/>
      <c r="U1700" s="84"/>
      <c r="V1700" s="84"/>
      <c r="W1700" s="50"/>
      <c r="X1700" s="50"/>
      <c r="Y1700" s="50"/>
      <c r="Z1700" s="50"/>
      <c r="AA1700" s="49"/>
      <c r="AB1700" s="69">
        <v>1700</v>
      </c>
      <c r="AC170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00" s="70"/>
      <c r="AE1700" s="76">
        <v>812</v>
      </c>
      <c r="AF1700" s="76">
        <v>23</v>
      </c>
      <c r="AG1700" s="76">
        <v>5536</v>
      </c>
      <c r="AH1700" s="76">
        <v>6647</v>
      </c>
      <c r="AI1700" s="76"/>
      <c r="AJ1700" s="76" t="s">
        <v>9995</v>
      </c>
      <c r="AK1700" s="76"/>
      <c r="AL1700" s="76"/>
      <c r="AM1700" s="76"/>
      <c r="AN1700" s="78">
        <v>44497.436435185184</v>
      </c>
      <c r="AO1700" s="76" t="s">
        <v>14075</v>
      </c>
      <c r="AP1700" s="82" t="s">
        <v>15773</v>
      </c>
      <c r="AQ1700" s="76" t="s">
        <v>66</v>
      </c>
      <c r="AR1700" s="2"/>
      <c r="AS1700" s="3"/>
      <c r="AT1700" s="3"/>
      <c r="AU1700" s="3"/>
      <c r="AV1700" s="3"/>
    </row>
    <row r="1701" spans="1:48" ht="41.45" customHeight="1" x14ac:dyDescent="0.25">
      <c r="A1701" s="62" t="s">
        <v>1428</v>
      </c>
      <c r="C1701" s="63"/>
      <c r="D1701" s="63"/>
      <c r="E1701" s="64"/>
      <c r="F1701" s="66"/>
      <c r="G1701" s="100" t="s">
        <v>13694</v>
      </c>
      <c r="H1701" s="63"/>
      <c r="I1701" s="67"/>
      <c r="J1701" s="68"/>
      <c r="K1701" s="68"/>
      <c r="L1701" s="67" t="s">
        <v>17864</v>
      </c>
      <c r="M1701" s="71"/>
      <c r="N1701" s="72">
        <v>5266.42236328125</v>
      </c>
      <c r="O1701" s="72">
        <v>2480.484375</v>
      </c>
      <c r="P1701" s="73"/>
      <c r="Q1701" s="74"/>
      <c r="R1701" s="74"/>
      <c r="S1701" s="84"/>
      <c r="T1701" s="84"/>
      <c r="U1701" s="84"/>
      <c r="V1701" s="84"/>
      <c r="W1701" s="50"/>
      <c r="X1701" s="50"/>
      <c r="Y1701" s="50"/>
      <c r="Z1701" s="50"/>
      <c r="AA1701" s="49"/>
      <c r="AB1701" s="69">
        <v>1701</v>
      </c>
      <c r="AC170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01" s="70"/>
      <c r="AE1701" s="76">
        <v>1179</v>
      </c>
      <c r="AF1701" s="76">
        <v>48729</v>
      </c>
      <c r="AG1701" s="76">
        <v>121528</v>
      </c>
      <c r="AH1701" s="76">
        <v>3628</v>
      </c>
      <c r="AI1701" s="76"/>
      <c r="AJ1701" s="76"/>
      <c r="AK1701" s="76"/>
      <c r="AL1701" s="76"/>
      <c r="AM1701" s="76"/>
      <c r="AN1701" s="78">
        <v>39515.593576388892</v>
      </c>
      <c r="AO1701" s="76" t="s">
        <v>14075</v>
      </c>
      <c r="AP1701" s="82" t="s">
        <v>15774</v>
      </c>
      <c r="AQ1701" s="76" t="s">
        <v>66</v>
      </c>
      <c r="AR1701" s="2"/>
      <c r="AS1701" s="3"/>
      <c r="AT1701" s="3"/>
      <c r="AU1701" s="3"/>
      <c r="AV1701" s="3"/>
    </row>
    <row r="1702" spans="1:48" ht="41.45" customHeight="1" x14ac:dyDescent="0.25">
      <c r="A1702" s="62" t="s">
        <v>1429</v>
      </c>
      <c r="C1702" s="63"/>
      <c r="D1702" s="63"/>
      <c r="E1702" s="64"/>
      <c r="F1702" s="66"/>
      <c r="G1702" s="100" t="s">
        <v>13695</v>
      </c>
      <c r="H1702" s="63"/>
      <c r="I1702" s="67"/>
      <c r="J1702" s="68"/>
      <c r="K1702" s="68"/>
      <c r="L1702" s="67" t="s">
        <v>17865</v>
      </c>
      <c r="M1702" s="71"/>
      <c r="N1702" s="72">
        <v>7675.93505859375</v>
      </c>
      <c r="O1702" s="72">
        <v>1876.484619140625</v>
      </c>
      <c r="P1702" s="73"/>
      <c r="Q1702" s="74"/>
      <c r="R1702" s="74"/>
      <c r="S1702" s="84"/>
      <c r="T1702" s="84"/>
      <c r="U1702" s="84"/>
      <c r="V1702" s="84"/>
      <c r="W1702" s="50"/>
      <c r="X1702" s="50"/>
      <c r="Y1702" s="50"/>
      <c r="Z1702" s="50"/>
      <c r="AA1702" s="49"/>
      <c r="AB1702" s="69">
        <v>1702</v>
      </c>
      <c r="AC170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02" s="70"/>
      <c r="AE1702" s="76">
        <v>139</v>
      </c>
      <c r="AF1702" s="76">
        <v>1128</v>
      </c>
      <c r="AG1702" s="76">
        <v>294635</v>
      </c>
      <c r="AH1702" s="76">
        <v>4513</v>
      </c>
      <c r="AI1702" s="76"/>
      <c r="AJ1702" s="76" t="s">
        <v>9996</v>
      </c>
      <c r="AK1702" s="76" t="s">
        <v>11142</v>
      </c>
      <c r="AL1702" s="82" t="s">
        <v>11864</v>
      </c>
      <c r="AM1702" s="76"/>
      <c r="AN1702" s="78">
        <v>40551.076192129629</v>
      </c>
      <c r="AO1702" s="76" t="s">
        <v>14075</v>
      </c>
      <c r="AP1702" s="82" t="s">
        <v>15775</v>
      </c>
      <c r="AQ1702" s="76" t="s">
        <v>66</v>
      </c>
      <c r="AR1702" s="2"/>
      <c r="AS1702" s="3"/>
      <c r="AT1702" s="3"/>
      <c r="AU1702" s="3"/>
      <c r="AV1702" s="3"/>
    </row>
    <row r="1703" spans="1:48" ht="41.45" customHeight="1" x14ac:dyDescent="0.25">
      <c r="A1703" s="62" t="s">
        <v>1430</v>
      </c>
      <c r="C1703" s="63"/>
      <c r="D1703" s="63"/>
      <c r="E1703" s="64"/>
      <c r="F1703" s="66"/>
      <c r="G1703" s="100" t="s">
        <v>13696</v>
      </c>
      <c r="H1703" s="63"/>
      <c r="I1703" s="67"/>
      <c r="J1703" s="68"/>
      <c r="K1703" s="68"/>
      <c r="L1703" s="67" t="s">
        <v>17866</v>
      </c>
      <c r="M1703" s="71"/>
      <c r="N1703" s="72">
        <v>2090.961181640625</v>
      </c>
      <c r="O1703" s="72">
        <v>6178.67431640625</v>
      </c>
      <c r="P1703" s="73"/>
      <c r="Q1703" s="74"/>
      <c r="R1703" s="74"/>
      <c r="S1703" s="84"/>
      <c r="T1703" s="84"/>
      <c r="U1703" s="84"/>
      <c r="V1703" s="84"/>
      <c r="W1703" s="50"/>
      <c r="X1703" s="50"/>
      <c r="Y1703" s="50"/>
      <c r="Z1703" s="50"/>
      <c r="AA1703" s="49"/>
      <c r="AB1703" s="69">
        <v>1703</v>
      </c>
      <c r="AC170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03" s="70"/>
      <c r="AE1703" s="76">
        <v>217</v>
      </c>
      <c r="AF1703" s="76">
        <v>126</v>
      </c>
      <c r="AG1703" s="76">
        <v>5911</v>
      </c>
      <c r="AH1703" s="76">
        <v>7627</v>
      </c>
      <c r="AI1703" s="76"/>
      <c r="AJ1703" s="76" t="s">
        <v>9997</v>
      </c>
      <c r="AK1703" s="76" t="s">
        <v>11143</v>
      </c>
      <c r="AL1703" s="76"/>
      <c r="AM1703" s="76"/>
      <c r="AN1703" s="78">
        <v>42720.810347222221</v>
      </c>
      <c r="AO1703" s="76" t="s">
        <v>14075</v>
      </c>
      <c r="AP1703" s="82" t="s">
        <v>15776</v>
      </c>
      <c r="AQ1703" s="76" t="s">
        <v>66</v>
      </c>
      <c r="AR1703" s="2"/>
      <c r="AS1703" s="3"/>
      <c r="AT1703" s="3"/>
      <c r="AU1703" s="3"/>
      <c r="AV1703" s="3"/>
    </row>
    <row r="1704" spans="1:48" ht="41.45" customHeight="1" x14ac:dyDescent="0.25">
      <c r="A1704" s="62" t="s">
        <v>1431</v>
      </c>
      <c r="C1704" s="63"/>
      <c r="D1704" s="63"/>
      <c r="E1704" s="64"/>
      <c r="F1704" s="66"/>
      <c r="G1704" s="100" t="s">
        <v>13697</v>
      </c>
      <c r="H1704" s="63"/>
      <c r="I1704" s="67"/>
      <c r="J1704" s="68"/>
      <c r="K1704" s="68"/>
      <c r="L1704" s="67" t="s">
        <v>17867</v>
      </c>
      <c r="M1704" s="71"/>
      <c r="N1704" s="72">
        <v>3307.501220703125</v>
      </c>
      <c r="O1704" s="72">
        <v>1778.1644287109375</v>
      </c>
      <c r="P1704" s="73"/>
      <c r="Q1704" s="74"/>
      <c r="R1704" s="74"/>
      <c r="S1704" s="84"/>
      <c r="T1704" s="84"/>
      <c r="U1704" s="84"/>
      <c r="V1704" s="84"/>
      <c r="W1704" s="50"/>
      <c r="X1704" s="50"/>
      <c r="Y1704" s="50"/>
      <c r="Z1704" s="50"/>
      <c r="AA1704" s="49"/>
      <c r="AB1704" s="69">
        <v>1704</v>
      </c>
      <c r="AC170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04" s="70"/>
      <c r="AE1704" s="76">
        <v>2866</v>
      </c>
      <c r="AF1704" s="76">
        <v>1300</v>
      </c>
      <c r="AG1704" s="76">
        <v>13712</v>
      </c>
      <c r="AH1704" s="76">
        <v>197624</v>
      </c>
      <c r="AI1704" s="76"/>
      <c r="AJ1704" s="76" t="s">
        <v>9998</v>
      </c>
      <c r="AK1704" s="76"/>
      <c r="AL1704" s="76"/>
      <c r="AM1704" s="76"/>
      <c r="AN1704" s="78">
        <v>44130.517048611109</v>
      </c>
      <c r="AO1704" s="76" t="s">
        <v>14075</v>
      </c>
      <c r="AP1704" s="82" t="s">
        <v>15777</v>
      </c>
      <c r="AQ1704" s="76" t="s">
        <v>66</v>
      </c>
      <c r="AR1704" s="2"/>
      <c r="AS1704" s="3"/>
      <c r="AT1704" s="3"/>
      <c r="AU1704" s="3"/>
      <c r="AV1704" s="3"/>
    </row>
    <row r="1705" spans="1:48" ht="41.45" customHeight="1" x14ac:dyDescent="0.25">
      <c r="A1705" s="62" t="s">
        <v>1432</v>
      </c>
      <c r="C1705" s="63"/>
      <c r="D1705" s="63"/>
      <c r="E1705" s="64"/>
      <c r="F1705" s="66"/>
      <c r="G1705" s="100" t="s">
        <v>13698</v>
      </c>
      <c r="H1705" s="63"/>
      <c r="I1705" s="67"/>
      <c r="J1705" s="68"/>
      <c r="K1705" s="68"/>
      <c r="L1705" s="67" t="s">
        <v>17868</v>
      </c>
      <c r="M1705" s="71"/>
      <c r="N1705" s="72">
        <v>7962.0859375</v>
      </c>
      <c r="O1705" s="72">
        <v>2774.5419921875</v>
      </c>
      <c r="P1705" s="73"/>
      <c r="Q1705" s="74"/>
      <c r="R1705" s="74"/>
      <c r="S1705" s="84"/>
      <c r="T1705" s="84"/>
      <c r="U1705" s="84"/>
      <c r="V1705" s="84"/>
      <c r="W1705" s="50"/>
      <c r="X1705" s="50"/>
      <c r="Y1705" s="50"/>
      <c r="Z1705" s="50"/>
      <c r="AA1705" s="49"/>
      <c r="AB1705" s="69">
        <v>1705</v>
      </c>
      <c r="AC170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05" s="70"/>
      <c r="AE1705" s="76">
        <v>51</v>
      </c>
      <c r="AF1705" s="76">
        <v>867</v>
      </c>
      <c r="AG1705" s="76">
        <v>28855</v>
      </c>
      <c r="AH1705" s="76">
        <v>0</v>
      </c>
      <c r="AI1705" s="76"/>
      <c r="AJ1705" s="76"/>
      <c r="AK1705" s="76" t="s">
        <v>11144</v>
      </c>
      <c r="AL1705" s="82" t="s">
        <v>11865</v>
      </c>
      <c r="AM1705" s="76"/>
      <c r="AN1705" s="78">
        <v>41431.201643518521</v>
      </c>
      <c r="AO1705" s="76" t="s">
        <v>14075</v>
      </c>
      <c r="AP1705" s="82" t="s">
        <v>15778</v>
      </c>
      <c r="AQ1705" s="76" t="s">
        <v>66</v>
      </c>
      <c r="AR1705" s="2"/>
      <c r="AS1705" s="3"/>
      <c r="AT1705" s="3"/>
      <c r="AU1705" s="3"/>
      <c r="AV1705" s="3"/>
    </row>
    <row r="1706" spans="1:48" ht="41.45" customHeight="1" x14ac:dyDescent="0.25">
      <c r="A1706" s="62" t="s">
        <v>1433</v>
      </c>
      <c r="C1706" s="63"/>
      <c r="D1706" s="63"/>
      <c r="E1706" s="64"/>
      <c r="F1706" s="66"/>
      <c r="G1706" s="100" t="s">
        <v>13699</v>
      </c>
      <c r="H1706" s="63"/>
      <c r="I1706" s="67"/>
      <c r="J1706" s="68"/>
      <c r="K1706" s="68"/>
      <c r="L1706" s="67" t="s">
        <v>17869</v>
      </c>
      <c r="M1706" s="71"/>
      <c r="N1706" s="72">
        <v>8203.494140625</v>
      </c>
      <c r="O1706" s="72">
        <v>5739.05322265625</v>
      </c>
      <c r="P1706" s="73"/>
      <c r="Q1706" s="74"/>
      <c r="R1706" s="74"/>
      <c r="S1706" s="84"/>
      <c r="T1706" s="84"/>
      <c r="U1706" s="84"/>
      <c r="V1706" s="84"/>
      <c r="W1706" s="50"/>
      <c r="X1706" s="50"/>
      <c r="Y1706" s="50"/>
      <c r="Z1706" s="50"/>
      <c r="AA1706" s="49"/>
      <c r="AB1706" s="69">
        <v>1706</v>
      </c>
      <c r="AC170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06" s="70"/>
      <c r="AE1706" s="76">
        <v>1007</v>
      </c>
      <c r="AF1706" s="76">
        <v>76</v>
      </c>
      <c r="AG1706" s="76">
        <v>2851</v>
      </c>
      <c r="AH1706" s="76">
        <v>571</v>
      </c>
      <c r="AI1706" s="76"/>
      <c r="AJ1706" s="76" t="s">
        <v>9999</v>
      </c>
      <c r="AK1706" s="76"/>
      <c r="AL1706" s="76"/>
      <c r="AM1706" s="76"/>
      <c r="AN1706" s="78">
        <v>44299.944884259261</v>
      </c>
      <c r="AO1706" s="76" t="s">
        <v>14075</v>
      </c>
      <c r="AP1706" s="82" t="s">
        <v>15779</v>
      </c>
      <c r="AQ1706" s="76" t="s">
        <v>66</v>
      </c>
      <c r="AR1706" s="2"/>
      <c r="AS1706" s="3"/>
      <c r="AT1706" s="3"/>
      <c r="AU1706" s="3"/>
      <c r="AV1706" s="3"/>
    </row>
    <row r="1707" spans="1:48" ht="41.45" customHeight="1" x14ac:dyDescent="0.25">
      <c r="A1707" s="62" t="s">
        <v>1434</v>
      </c>
      <c r="C1707" s="63"/>
      <c r="D1707" s="63"/>
      <c r="E1707" s="64"/>
      <c r="F1707" s="66"/>
      <c r="G1707" s="100" t="s">
        <v>13700</v>
      </c>
      <c r="H1707" s="63"/>
      <c r="I1707" s="67"/>
      <c r="J1707" s="68"/>
      <c r="K1707" s="68"/>
      <c r="L1707" s="67" t="s">
        <v>17870</v>
      </c>
      <c r="M1707" s="71"/>
      <c r="N1707" s="72">
        <v>2505.727294921875</v>
      </c>
      <c r="O1707" s="72">
        <v>4775.70654296875</v>
      </c>
      <c r="P1707" s="73"/>
      <c r="Q1707" s="74"/>
      <c r="R1707" s="74"/>
      <c r="S1707" s="84"/>
      <c r="T1707" s="84"/>
      <c r="U1707" s="84"/>
      <c r="V1707" s="84"/>
      <c r="W1707" s="50"/>
      <c r="X1707" s="50"/>
      <c r="Y1707" s="50"/>
      <c r="Z1707" s="50"/>
      <c r="AA1707" s="49"/>
      <c r="AB1707" s="69">
        <v>1707</v>
      </c>
      <c r="AC170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07" s="70"/>
      <c r="AE1707" s="76">
        <v>200</v>
      </c>
      <c r="AF1707" s="76">
        <v>441</v>
      </c>
      <c r="AG1707" s="76">
        <v>33359</v>
      </c>
      <c r="AH1707" s="76">
        <v>4586</v>
      </c>
      <c r="AI1707" s="76"/>
      <c r="AJ1707" s="76" t="s">
        <v>10000</v>
      </c>
      <c r="AK1707" s="76" t="s">
        <v>10394</v>
      </c>
      <c r="AL1707" s="76"/>
      <c r="AM1707" s="76"/>
      <c r="AN1707" s="78">
        <v>40808.101435185185</v>
      </c>
      <c r="AO1707" s="76" t="s">
        <v>14075</v>
      </c>
      <c r="AP1707" s="82" t="s">
        <v>15780</v>
      </c>
      <c r="AQ1707" s="76" t="s">
        <v>66</v>
      </c>
      <c r="AR1707" s="2"/>
      <c r="AS1707" s="3"/>
      <c r="AT1707" s="3"/>
      <c r="AU1707" s="3"/>
      <c r="AV1707" s="3"/>
    </row>
    <row r="1708" spans="1:48" ht="41.45" customHeight="1" x14ac:dyDescent="0.25">
      <c r="A1708" s="62" t="s">
        <v>1435</v>
      </c>
      <c r="C1708" s="63"/>
      <c r="D1708" s="63"/>
      <c r="E1708" s="64"/>
      <c r="F1708" s="66"/>
      <c r="G1708" s="100" t="s">
        <v>13701</v>
      </c>
      <c r="H1708" s="63"/>
      <c r="I1708" s="67"/>
      <c r="J1708" s="68"/>
      <c r="K1708" s="68"/>
      <c r="L1708" s="67" t="s">
        <v>17871</v>
      </c>
      <c r="M1708" s="71"/>
      <c r="N1708" s="72">
        <v>7842.20361328125</v>
      </c>
      <c r="O1708" s="72">
        <v>4434.64208984375</v>
      </c>
      <c r="P1708" s="73"/>
      <c r="Q1708" s="74"/>
      <c r="R1708" s="74"/>
      <c r="S1708" s="84"/>
      <c r="T1708" s="84"/>
      <c r="U1708" s="84"/>
      <c r="V1708" s="84"/>
      <c r="W1708" s="50"/>
      <c r="X1708" s="50"/>
      <c r="Y1708" s="50"/>
      <c r="Z1708" s="50"/>
      <c r="AA1708" s="49"/>
      <c r="AB1708" s="69">
        <v>1708</v>
      </c>
      <c r="AC170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08" s="70"/>
      <c r="AE1708" s="76">
        <v>498</v>
      </c>
      <c r="AF1708" s="76">
        <v>262</v>
      </c>
      <c r="AG1708" s="76">
        <v>12491</v>
      </c>
      <c r="AH1708" s="76">
        <v>149878</v>
      </c>
      <c r="AI1708" s="76"/>
      <c r="AJ1708" s="76" t="s">
        <v>10001</v>
      </c>
      <c r="AK1708" s="76"/>
      <c r="AL1708" s="76"/>
      <c r="AM1708" s="76"/>
      <c r="AN1708" s="78">
        <v>43249.307939814818</v>
      </c>
      <c r="AO1708" s="76" t="s">
        <v>14075</v>
      </c>
      <c r="AP1708" s="82" t="s">
        <v>15781</v>
      </c>
      <c r="AQ1708" s="76" t="s">
        <v>66</v>
      </c>
      <c r="AR1708" s="2"/>
      <c r="AS1708" s="3"/>
      <c r="AT1708" s="3"/>
      <c r="AU1708" s="3"/>
      <c r="AV1708" s="3"/>
    </row>
    <row r="1709" spans="1:48" ht="41.45" customHeight="1" x14ac:dyDescent="0.25">
      <c r="A1709" s="62" t="s">
        <v>1436</v>
      </c>
      <c r="C1709" s="63"/>
      <c r="D1709" s="63"/>
      <c r="E1709" s="64"/>
      <c r="F1709" s="66"/>
      <c r="G1709" s="100" t="s">
        <v>13702</v>
      </c>
      <c r="H1709" s="63"/>
      <c r="I1709" s="67"/>
      <c r="J1709" s="68"/>
      <c r="K1709" s="68"/>
      <c r="L1709" s="67" t="s">
        <v>17872</v>
      </c>
      <c r="M1709" s="71"/>
      <c r="N1709" s="72">
        <v>3785.740966796875</v>
      </c>
      <c r="O1709" s="72">
        <v>757.7852783203125</v>
      </c>
      <c r="P1709" s="73"/>
      <c r="Q1709" s="74"/>
      <c r="R1709" s="74"/>
      <c r="S1709" s="84"/>
      <c r="T1709" s="84"/>
      <c r="U1709" s="84"/>
      <c r="V1709" s="84"/>
      <c r="W1709" s="50"/>
      <c r="X1709" s="50"/>
      <c r="Y1709" s="50"/>
      <c r="Z1709" s="50"/>
      <c r="AA1709" s="49"/>
      <c r="AB1709" s="69">
        <v>1709</v>
      </c>
      <c r="AC170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09" s="70"/>
      <c r="AE1709" s="76">
        <v>4942</v>
      </c>
      <c r="AF1709" s="76">
        <v>2130</v>
      </c>
      <c r="AG1709" s="76">
        <v>2513</v>
      </c>
      <c r="AH1709" s="76">
        <v>333</v>
      </c>
      <c r="AI1709" s="76"/>
      <c r="AJ1709" s="76" t="s">
        <v>10002</v>
      </c>
      <c r="AK1709" s="76" t="s">
        <v>10434</v>
      </c>
      <c r="AL1709" s="82" t="s">
        <v>11866</v>
      </c>
      <c r="AM1709" s="76"/>
      <c r="AN1709" s="78">
        <v>43145.395752314813</v>
      </c>
      <c r="AO1709" s="76" t="s">
        <v>14075</v>
      </c>
      <c r="AP1709" s="82" t="s">
        <v>15782</v>
      </c>
      <c r="AQ1709" s="76" t="s">
        <v>66</v>
      </c>
      <c r="AR1709" s="2"/>
      <c r="AS1709" s="3"/>
      <c r="AT1709" s="3"/>
      <c r="AU1709" s="3"/>
      <c r="AV1709" s="3"/>
    </row>
    <row r="1710" spans="1:48" ht="41.45" customHeight="1" x14ac:dyDescent="0.25">
      <c r="A1710" s="62" t="s">
        <v>2104</v>
      </c>
      <c r="C1710" s="63"/>
      <c r="D1710" s="63"/>
      <c r="E1710" s="64"/>
      <c r="F1710" s="66"/>
      <c r="G1710" s="100" t="s">
        <v>13703</v>
      </c>
      <c r="H1710" s="63"/>
      <c r="I1710" s="67"/>
      <c r="J1710" s="68"/>
      <c r="K1710" s="68"/>
      <c r="L1710" s="67" t="s">
        <v>17873</v>
      </c>
      <c r="M1710" s="71"/>
      <c r="N1710" s="72">
        <v>6750.7421875</v>
      </c>
      <c r="O1710" s="72">
        <v>1981.1806640625</v>
      </c>
      <c r="P1710" s="73"/>
      <c r="Q1710" s="74"/>
      <c r="R1710" s="74"/>
      <c r="S1710" s="84"/>
      <c r="T1710" s="84"/>
      <c r="U1710" s="84"/>
      <c r="V1710" s="84"/>
      <c r="W1710" s="50"/>
      <c r="X1710" s="50"/>
      <c r="Y1710" s="50"/>
      <c r="Z1710" s="50"/>
      <c r="AA1710" s="49"/>
      <c r="AB1710" s="69">
        <v>1710</v>
      </c>
      <c r="AC171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10" s="70"/>
      <c r="AE1710" s="76">
        <v>109</v>
      </c>
      <c r="AF1710" s="76">
        <v>1415</v>
      </c>
      <c r="AG1710" s="76">
        <v>156</v>
      </c>
      <c r="AH1710" s="76">
        <v>640</v>
      </c>
      <c r="AI1710" s="76"/>
      <c r="AJ1710" s="76" t="s">
        <v>10003</v>
      </c>
      <c r="AK1710" s="76" t="s">
        <v>11145</v>
      </c>
      <c r="AL1710" s="76"/>
      <c r="AM1710" s="76"/>
      <c r="AN1710" s="78">
        <v>41618.041817129626</v>
      </c>
      <c r="AO1710" s="76" t="s">
        <v>14075</v>
      </c>
      <c r="AP1710" s="82" t="s">
        <v>15783</v>
      </c>
      <c r="AQ1710" s="76" t="s">
        <v>65</v>
      </c>
      <c r="AR1710" s="2"/>
      <c r="AS1710" s="3"/>
      <c r="AT1710" s="3"/>
      <c r="AU1710" s="3"/>
      <c r="AV1710" s="3"/>
    </row>
    <row r="1711" spans="1:48" ht="41.45" customHeight="1" x14ac:dyDescent="0.25">
      <c r="A1711" s="62" t="s">
        <v>1437</v>
      </c>
      <c r="C1711" s="63"/>
      <c r="D1711" s="63"/>
      <c r="E1711" s="64"/>
      <c r="F1711" s="66"/>
      <c r="G1711" s="100" t="s">
        <v>13704</v>
      </c>
      <c r="H1711" s="63"/>
      <c r="I1711" s="67"/>
      <c r="J1711" s="68"/>
      <c r="K1711" s="68"/>
      <c r="L1711" s="67" t="s">
        <v>17874</v>
      </c>
      <c r="M1711" s="71"/>
      <c r="N1711" s="72">
        <v>5219.298828125</v>
      </c>
      <c r="O1711" s="72">
        <v>2923.5029296875</v>
      </c>
      <c r="P1711" s="73"/>
      <c r="Q1711" s="74"/>
      <c r="R1711" s="74"/>
      <c r="S1711" s="84"/>
      <c r="T1711" s="84"/>
      <c r="U1711" s="84"/>
      <c r="V1711" s="84"/>
      <c r="W1711" s="50"/>
      <c r="X1711" s="50"/>
      <c r="Y1711" s="50"/>
      <c r="Z1711" s="50"/>
      <c r="AA1711" s="49"/>
      <c r="AB1711" s="69">
        <v>1711</v>
      </c>
      <c r="AC171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11" s="70"/>
      <c r="AE1711" s="76">
        <v>1261</v>
      </c>
      <c r="AF1711" s="76">
        <v>307</v>
      </c>
      <c r="AG1711" s="76">
        <v>7649</v>
      </c>
      <c r="AH1711" s="76">
        <v>4811</v>
      </c>
      <c r="AI1711" s="76"/>
      <c r="AJ1711" s="76" t="s">
        <v>10004</v>
      </c>
      <c r="AK1711" s="76"/>
      <c r="AL1711" s="76"/>
      <c r="AM1711" s="76"/>
      <c r="AN1711" s="78">
        <v>44302.307916666665</v>
      </c>
      <c r="AO1711" s="76" t="s">
        <v>14075</v>
      </c>
      <c r="AP1711" s="82" t="s">
        <v>15784</v>
      </c>
      <c r="AQ1711" s="76" t="s">
        <v>66</v>
      </c>
      <c r="AR1711" s="2"/>
      <c r="AS1711" s="3"/>
      <c r="AT1711" s="3"/>
      <c r="AU1711" s="3"/>
      <c r="AV1711" s="3"/>
    </row>
    <row r="1712" spans="1:48" ht="41.45" customHeight="1" x14ac:dyDescent="0.25">
      <c r="A1712" s="62" t="s">
        <v>1438</v>
      </c>
      <c r="C1712" s="63"/>
      <c r="D1712" s="63"/>
      <c r="E1712" s="64"/>
      <c r="F1712" s="66"/>
      <c r="G1712" s="100" t="s">
        <v>12040</v>
      </c>
      <c r="H1712" s="63"/>
      <c r="I1712" s="67"/>
      <c r="J1712" s="68"/>
      <c r="K1712" s="68"/>
      <c r="L1712" s="67" t="s">
        <v>17875</v>
      </c>
      <c r="M1712" s="71"/>
      <c r="N1712" s="72">
        <v>3245.3310546875</v>
      </c>
      <c r="O1712" s="72">
        <v>1096.3079833984375</v>
      </c>
      <c r="P1712" s="73"/>
      <c r="Q1712" s="74"/>
      <c r="R1712" s="74"/>
      <c r="S1712" s="84"/>
      <c r="T1712" s="84"/>
      <c r="U1712" s="84"/>
      <c r="V1712" s="84"/>
      <c r="W1712" s="50"/>
      <c r="X1712" s="50"/>
      <c r="Y1712" s="50"/>
      <c r="Z1712" s="50"/>
      <c r="AA1712" s="49"/>
      <c r="AB1712" s="69">
        <v>1712</v>
      </c>
      <c r="AC171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12" s="70"/>
      <c r="AE1712" s="76">
        <v>0</v>
      </c>
      <c r="AF1712" s="76">
        <v>42</v>
      </c>
      <c r="AG1712" s="76">
        <v>21137</v>
      </c>
      <c r="AH1712" s="76">
        <v>0</v>
      </c>
      <c r="AI1712" s="76"/>
      <c r="AJ1712" s="76" t="s">
        <v>10005</v>
      </c>
      <c r="AK1712" s="76"/>
      <c r="AL1712" s="76"/>
      <c r="AM1712" s="76"/>
      <c r="AN1712" s="78">
        <v>44063.884166666663</v>
      </c>
      <c r="AO1712" s="76" t="s">
        <v>14075</v>
      </c>
      <c r="AP1712" s="82" t="s">
        <v>15785</v>
      </c>
      <c r="AQ1712" s="76" t="s">
        <v>66</v>
      </c>
      <c r="AR1712" s="2"/>
      <c r="AS1712" s="3"/>
      <c r="AT1712" s="3"/>
      <c r="AU1712" s="3"/>
      <c r="AV1712" s="3"/>
    </row>
    <row r="1713" spans="1:48" ht="41.45" customHeight="1" x14ac:dyDescent="0.25">
      <c r="A1713" s="62" t="s">
        <v>1439</v>
      </c>
      <c r="C1713" s="63"/>
      <c r="D1713" s="63"/>
      <c r="E1713" s="64"/>
      <c r="F1713" s="66"/>
      <c r="G1713" s="100" t="s">
        <v>13705</v>
      </c>
      <c r="H1713" s="63"/>
      <c r="I1713" s="67"/>
      <c r="J1713" s="68"/>
      <c r="K1713" s="68"/>
      <c r="L1713" s="67" t="s">
        <v>17876</v>
      </c>
      <c r="M1713" s="71"/>
      <c r="N1713" s="72">
        <v>9433.931640625</v>
      </c>
      <c r="O1713" s="72">
        <v>4462.8037109375</v>
      </c>
      <c r="P1713" s="73"/>
      <c r="Q1713" s="74"/>
      <c r="R1713" s="74"/>
      <c r="S1713" s="84"/>
      <c r="T1713" s="84"/>
      <c r="U1713" s="84"/>
      <c r="V1713" s="84"/>
      <c r="W1713" s="50"/>
      <c r="X1713" s="50"/>
      <c r="Y1713" s="50"/>
      <c r="Z1713" s="50"/>
      <c r="AA1713" s="49"/>
      <c r="AB1713" s="69">
        <v>1713</v>
      </c>
      <c r="AC171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13" s="70"/>
      <c r="AE1713" s="76">
        <v>642</v>
      </c>
      <c r="AF1713" s="76">
        <v>244</v>
      </c>
      <c r="AG1713" s="76">
        <v>28827</v>
      </c>
      <c r="AH1713" s="76">
        <v>72032</v>
      </c>
      <c r="AI1713" s="76"/>
      <c r="AJ1713" s="76" t="s">
        <v>10006</v>
      </c>
      <c r="AK1713" s="76"/>
      <c r="AL1713" s="76"/>
      <c r="AM1713" s="76"/>
      <c r="AN1713" s="78">
        <v>41500.504016203704</v>
      </c>
      <c r="AO1713" s="76" t="s">
        <v>14075</v>
      </c>
      <c r="AP1713" s="82" t="s">
        <v>15786</v>
      </c>
      <c r="AQ1713" s="76" t="s">
        <v>66</v>
      </c>
      <c r="AR1713" s="2"/>
      <c r="AS1713" s="3"/>
      <c r="AT1713" s="3"/>
      <c r="AU1713" s="3"/>
      <c r="AV1713" s="3"/>
    </row>
    <row r="1714" spans="1:48" ht="41.45" customHeight="1" x14ac:dyDescent="0.25">
      <c r="A1714" s="62" t="s">
        <v>1440</v>
      </c>
      <c r="C1714" s="63"/>
      <c r="D1714" s="63"/>
      <c r="E1714" s="64"/>
      <c r="F1714" s="66"/>
      <c r="G1714" s="100" t="s">
        <v>13706</v>
      </c>
      <c r="H1714" s="63"/>
      <c r="I1714" s="67"/>
      <c r="J1714" s="68"/>
      <c r="K1714" s="68"/>
      <c r="L1714" s="67" t="s">
        <v>17877</v>
      </c>
      <c r="M1714" s="71"/>
      <c r="N1714" s="72">
        <v>5653.21533203125</v>
      </c>
      <c r="O1714" s="72">
        <v>922.34930419921875</v>
      </c>
      <c r="P1714" s="73"/>
      <c r="Q1714" s="74"/>
      <c r="R1714" s="74"/>
      <c r="S1714" s="84"/>
      <c r="T1714" s="84"/>
      <c r="U1714" s="84"/>
      <c r="V1714" s="84"/>
      <c r="W1714" s="50"/>
      <c r="X1714" s="50"/>
      <c r="Y1714" s="50"/>
      <c r="Z1714" s="50"/>
      <c r="AA1714" s="49"/>
      <c r="AB1714" s="69">
        <v>1714</v>
      </c>
      <c r="AC171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14" s="70"/>
      <c r="AE1714" s="76">
        <v>1062</v>
      </c>
      <c r="AF1714" s="76">
        <v>589</v>
      </c>
      <c r="AG1714" s="76">
        <v>105413</v>
      </c>
      <c r="AH1714" s="76">
        <v>63302</v>
      </c>
      <c r="AI1714" s="76"/>
      <c r="AJ1714" s="76" t="s">
        <v>10007</v>
      </c>
      <c r="AK1714" s="76" t="s">
        <v>11146</v>
      </c>
      <c r="AL1714" s="82" t="s">
        <v>11867</v>
      </c>
      <c r="AM1714" s="76"/>
      <c r="AN1714" s="78">
        <v>40613.379976851851</v>
      </c>
      <c r="AO1714" s="76" t="s">
        <v>14075</v>
      </c>
      <c r="AP1714" s="82" t="s">
        <v>15787</v>
      </c>
      <c r="AQ1714" s="76" t="s">
        <v>66</v>
      </c>
      <c r="AR1714" s="2"/>
      <c r="AS1714" s="3"/>
      <c r="AT1714" s="3"/>
      <c r="AU1714" s="3"/>
      <c r="AV1714" s="3"/>
    </row>
    <row r="1715" spans="1:48" ht="41.45" customHeight="1" x14ac:dyDescent="0.25">
      <c r="A1715" s="62" t="s">
        <v>1441</v>
      </c>
      <c r="C1715" s="63"/>
      <c r="D1715" s="63"/>
      <c r="E1715" s="64"/>
      <c r="F1715" s="66"/>
      <c r="G1715" s="100" t="s">
        <v>13707</v>
      </c>
      <c r="H1715" s="63"/>
      <c r="I1715" s="67"/>
      <c r="J1715" s="68"/>
      <c r="K1715" s="68"/>
      <c r="L1715" s="67" t="s">
        <v>17878</v>
      </c>
      <c r="M1715" s="71"/>
      <c r="N1715" s="72">
        <v>3185.60693359375</v>
      </c>
      <c r="O1715" s="72">
        <v>7992.98291015625</v>
      </c>
      <c r="P1715" s="73"/>
      <c r="Q1715" s="74"/>
      <c r="R1715" s="74"/>
      <c r="S1715" s="84"/>
      <c r="T1715" s="84"/>
      <c r="U1715" s="84"/>
      <c r="V1715" s="84"/>
      <c r="W1715" s="50"/>
      <c r="X1715" s="50"/>
      <c r="Y1715" s="50"/>
      <c r="Z1715" s="50"/>
      <c r="AA1715" s="49"/>
      <c r="AB1715" s="69">
        <v>1715</v>
      </c>
      <c r="AC171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15" s="70"/>
      <c r="AE1715" s="76">
        <v>48</v>
      </c>
      <c r="AF1715" s="76">
        <v>11</v>
      </c>
      <c r="AG1715" s="76">
        <v>953</v>
      </c>
      <c r="AH1715" s="76">
        <v>1511</v>
      </c>
      <c r="AI1715" s="76"/>
      <c r="AJ1715" s="76"/>
      <c r="AK1715" s="76"/>
      <c r="AL1715" s="76"/>
      <c r="AM1715" s="76"/>
      <c r="AN1715" s="78">
        <v>44458.04314814815</v>
      </c>
      <c r="AO1715" s="76" t="s">
        <v>14075</v>
      </c>
      <c r="AP1715" s="82" t="s">
        <v>15788</v>
      </c>
      <c r="AQ1715" s="76" t="s">
        <v>66</v>
      </c>
      <c r="AR1715" s="2"/>
      <c r="AS1715" s="3"/>
      <c r="AT1715" s="3"/>
      <c r="AU1715" s="3"/>
      <c r="AV1715" s="3"/>
    </row>
    <row r="1716" spans="1:48" ht="41.45" customHeight="1" x14ac:dyDescent="0.25">
      <c r="A1716" s="62" t="s">
        <v>1442</v>
      </c>
      <c r="C1716" s="63"/>
      <c r="D1716" s="63"/>
      <c r="E1716" s="64"/>
      <c r="F1716" s="66"/>
      <c r="G1716" s="100" t="s">
        <v>13708</v>
      </c>
      <c r="H1716" s="63"/>
      <c r="I1716" s="67"/>
      <c r="J1716" s="68"/>
      <c r="K1716" s="68"/>
      <c r="L1716" s="67" t="s">
        <v>17879</v>
      </c>
      <c r="M1716" s="71"/>
      <c r="N1716" s="72">
        <v>1873.357421875</v>
      </c>
      <c r="O1716" s="72">
        <v>7650.2998046875</v>
      </c>
      <c r="P1716" s="73"/>
      <c r="Q1716" s="74"/>
      <c r="R1716" s="74"/>
      <c r="S1716" s="84"/>
      <c r="T1716" s="84"/>
      <c r="U1716" s="84"/>
      <c r="V1716" s="84"/>
      <c r="W1716" s="50"/>
      <c r="X1716" s="50"/>
      <c r="Y1716" s="50"/>
      <c r="Z1716" s="50"/>
      <c r="AA1716" s="49"/>
      <c r="AB1716" s="69">
        <v>1716</v>
      </c>
      <c r="AC171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16" s="70"/>
      <c r="AE1716" s="76">
        <v>1107</v>
      </c>
      <c r="AF1716" s="76">
        <v>980</v>
      </c>
      <c r="AG1716" s="76">
        <v>16614</v>
      </c>
      <c r="AH1716" s="76">
        <v>55890</v>
      </c>
      <c r="AI1716" s="76"/>
      <c r="AJ1716" s="76" t="s">
        <v>10008</v>
      </c>
      <c r="AK1716" s="76" t="s">
        <v>11147</v>
      </c>
      <c r="AL1716" s="82" t="s">
        <v>11868</v>
      </c>
      <c r="AM1716" s="76"/>
      <c r="AN1716" s="78">
        <v>41692.591793981483</v>
      </c>
      <c r="AO1716" s="76" t="s">
        <v>14075</v>
      </c>
      <c r="AP1716" s="82" t="s">
        <v>15789</v>
      </c>
      <c r="AQ1716" s="76" t="s">
        <v>66</v>
      </c>
      <c r="AR1716" s="2"/>
      <c r="AS1716" s="3"/>
      <c r="AT1716" s="3"/>
      <c r="AU1716" s="3"/>
      <c r="AV1716" s="3"/>
    </row>
    <row r="1717" spans="1:48" ht="41.45" customHeight="1" x14ac:dyDescent="0.25">
      <c r="A1717" s="62" t="s">
        <v>1443</v>
      </c>
      <c r="C1717" s="63"/>
      <c r="D1717" s="63"/>
      <c r="E1717" s="64"/>
      <c r="F1717" s="66"/>
      <c r="G1717" s="100" t="s">
        <v>13709</v>
      </c>
      <c r="H1717" s="63"/>
      <c r="I1717" s="67"/>
      <c r="J1717" s="68"/>
      <c r="K1717" s="68"/>
      <c r="L1717" s="67" t="s">
        <v>17880</v>
      </c>
      <c r="M1717" s="71"/>
      <c r="N1717" s="72">
        <v>5232.23876953125</v>
      </c>
      <c r="O1717" s="72">
        <v>8576.4267578125</v>
      </c>
      <c r="P1717" s="73"/>
      <c r="Q1717" s="74"/>
      <c r="R1717" s="74"/>
      <c r="S1717" s="84"/>
      <c r="T1717" s="84"/>
      <c r="U1717" s="84"/>
      <c r="V1717" s="84"/>
      <c r="W1717" s="50"/>
      <c r="X1717" s="50"/>
      <c r="Y1717" s="50"/>
      <c r="Z1717" s="50"/>
      <c r="AA1717" s="49"/>
      <c r="AB1717" s="69">
        <v>1717</v>
      </c>
      <c r="AC171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17" s="70"/>
      <c r="AE1717" s="76">
        <v>103</v>
      </c>
      <c r="AF1717" s="76">
        <v>51</v>
      </c>
      <c r="AG1717" s="76">
        <v>1082</v>
      </c>
      <c r="AH1717" s="76">
        <v>3065</v>
      </c>
      <c r="AI1717" s="76"/>
      <c r="AJ1717" s="76"/>
      <c r="AK1717" s="76"/>
      <c r="AL1717" s="76"/>
      <c r="AM1717" s="76"/>
      <c r="AN1717" s="78">
        <v>44195.593877314815</v>
      </c>
      <c r="AO1717" s="76" t="s">
        <v>14075</v>
      </c>
      <c r="AP1717" s="82" t="s">
        <v>15790</v>
      </c>
      <c r="AQ1717" s="76" t="s">
        <v>66</v>
      </c>
      <c r="AR1717" s="2"/>
      <c r="AS1717" s="3"/>
      <c r="AT1717" s="3"/>
      <c r="AU1717" s="3"/>
      <c r="AV1717" s="3"/>
    </row>
    <row r="1718" spans="1:48" ht="41.45" customHeight="1" x14ac:dyDescent="0.25">
      <c r="A1718" s="62" t="s">
        <v>1444</v>
      </c>
      <c r="C1718" s="63"/>
      <c r="D1718" s="63"/>
      <c r="E1718" s="64"/>
      <c r="F1718" s="66"/>
      <c r="G1718" s="100" t="s">
        <v>13710</v>
      </c>
      <c r="H1718" s="63"/>
      <c r="I1718" s="67"/>
      <c r="J1718" s="68"/>
      <c r="K1718" s="68"/>
      <c r="L1718" s="67" t="s">
        <v>17881</v>
      </c>
      <c r="M1718" s="71"/>
      <c r="N1718" s="72">
        <v>7772.46728515625</v>
      </c>
      <c r="O1718" s="72">
        <v>3393.784912109375</v>
      </c>
      <c r="P1718" s="73"/>
      <c r="Q1718" s="74"/>
      <c r="R1718" s="74"/>
      <c r="S1718" s="84"/>
      <c r="T1718" s="84"/>
      <c r="U1718" s="84"/>
      <c r="V1718" s="84"/>
      <c r="W1718" s="50"/>
      <c r="X1718" s="50"/>
      <c r="Y1718" s="50"/>
      <c r="Z1718" s="50"/>
      <c r="AA1718" s="49"/>
      <c r="AB1718" s="69">
        <v>1718</v>
      </c>
      <c r="AC171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18" s="70"/>
      <c r="AE1718" s="76">
        <v>933</v>
      </c>
      <c r="AF1718" s="76">
        <v>60</v>
      </c>
      <c r="AG1718" s="76">
        <v>2923</v>
      </c>
      <c r="AH1718" s="76">
        <v>960</v>
      </c>
      <c r="AI1718" s="76"/>
      <c r="AJ1718" s="76" t="s">
        <v>10009</v>
      </c>
      <c r="AK1718" s="76" t="s">
        <v>11148</v>
      </c>
      <c r="AL1718" s="76"/>
      <c r="AM1718" s="76"/>
      <c r="AN1718" s="78">
        <v>44506.038587962961</v>
      </c>
      <c r="AO1718" s="76" t="s">
        <v>14075</v>
      </c>
      <c r="AP1718" s="82" t="s">
        <v>15791</v>
      </c>
      <c r="AQ1718" s="76" t="s">
        <v>66</v>
      </c>
      <c r="AR1718" s="2"/>
      <c r="AS1718" s="3"/>
      <c r="AT1718" s="3"/>
      <c r="AU1718" s="3"/>
      <c r="AV1718" s="3"/>
    </row>
    <row r="1719" spans="1:48" ht="41.45" customHeight="1" x14ac:dyDescent="0.25">
      <c r="A1719" s="62" t="s">
        <v>1445</v>
      </c>
      <c r="C1719" s="63"/>
      <c r="D1719" s="63"/>
      <c r="E1719" s="64"/>
      <c r="F1719" s="66"/>
      <c r="G1719" s="100" t="s">
        <v>13711</v>
      </c>
      <c r="H1719" s="63"/>
      <c r="I1719" s="67"/>
      <c r="J1719" s="68"/>
      <c r="K1719" s="68"/>
      <c r="L1719" s="67" t="s">
        <v>17882</v>
      </c>
      <c r="M1719" s="71"/>
      <c r="N1719" s="72">
        <v>4302.16357421875</v>
      </c>
      <c r="O1719" s="72">
        <v>430.56466674804688</v>
      </c>
      <c r="P1719" s="73"/>
      <c r="Q1719" s="74"/>
      <c r="R1719" s="74"/>
      <c r="S1719" s="84"/>
      <c r="T1719" s="84"/>
      <c r="U1719" s="84"/>
      <c r="V1719" s="84"/>
      <c r="W1719" s="50"/>
      <c r="X1719" s="50"/>
      <c r="Y1719" s="50"/>
      <c r="Z1719" s="50"/>
      <c r="AA1719" s="49"/>
      <c r="AB1719" s="69">
        <v>1719</v>
      </c>
      <c r="AC171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19" s="70"/>
      <c r="AE1719" s="76">
        <v>77</v>
      </c>
      <c r="AF1719" s="76">
        <v>0</v>
      </c>
      <c r="AG1719" s="76">
        <v>40</v>
      </c>
      <c r="AH1719" s="76">
        <v>7</v>
      </c>
      <c r="AI1719" s="76"/>
      <c r="AJ1719" s="76"/>
      <c r="AK1719" s="76"/>
      <c r="AL1719" s="76"/>
      <c r="AM1719" s="76"/>
      <c r="AN1719" s="78">
        <v>43174.84302083333</v>
      </c>
      <c r="AO1719" s="76" t="s">
        <v>14075</v>
      </c>
      <c r="AP1719" s="82" t="s">
        <v>15792</v>
      </c>
      <c r="AQ1719" s="76" t="s">
        <v>66</v>
      </c>
      <c r="AR1719" s="2"/>
      <c r="AS1719" s="3"/>
      <c r="AT1719" s="3"/>
      <c r="AU1719" s="3"/>
      <c r="AV1719" s="3"/>
    </row>
    <row r="1720" spans="1:48" ht="41.45" customHeight="1" x14ac:dyDescent="0.25">
      <c r="A1720" s="62" t="s">
        <v>1446</v>
      </c>
      <c r="C1720" s="63"/>
      <c r="D1720" s="63"/>
      <c r="E1720" s="64"/>
      <c r="F1720" s="66"/>
      <c r="G1720" s="100" t="s">
        <v>13712</v>
      </c>
      <c r="H1720" s="63"/>
      <c r="I1720" s="67"/>
      <c r="J1720" s="68"/>
      <c r="K1720" s="68"/>
      <c r="L1720" s="67" t="s">
        <v>17883</v>
      </c>
      <c r="M1720" s="71"/>
      <c r="N1720" s="72">
        <v>8069.8720703125</v>
      </c>
      <c r="O1720" s="72">
        <v>3631.58056640625</v>
      </c>
      <c r="P1720" s="73"/>
      <c r="Q1720" s="74"/>
      <c r="R1720" s="74"/>
      <c r="S1720" s="84"/>
      <c r="T1720" s="84"/>
      <c r="U1720" s="84"/>
      <c r="V1720" s="84"/>
      <c r="W1720" s="50"/>
      <c r="X1720" s="50"/>
      <c r="Y1720" s="50"/>
      <c r="Z1720" s="50"/>
      <c r="AA1720" s="49"/>
      <c r="AB1720" s="69">
        <v>1720</v>
      </c>
      <c r="AC172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20" s="70"/>
      <c r="AE1720" s="76">
        <v>907</v>
      </c>
      <c r="AF1720" s="76">
        <v>13</v>
      </c>
      <c r="AG1720" s="76">
        <v>1638</v>
      </c>
      <c r="AH1720" s="76">
        <v>587</v>
      </c>
      <c r="AI1720" s="76"/>
      <c r="AJ1720" s="76" t="s">
        <v>10010</v>
      </c>
      <c r="AK1720" s="76" t="s">
        <v>10661</v>
      </c>
      <c r="AL1720" s="76"/>
      <c r="AM1720" s="76"/>
      <c r="AN1720" s="78">
        <v>44524.024699074071</v>
      </c>
      <c r="AO1720" s="76" t="s">
        <v>14075</v>
      </c>
      <c r="AP1720" s="82" t="s">
        <v>15793</v>
      </c>
      <c r="AQ1720" s="76" t="s">
        <v>66</v>
      </c>
      <c r="AR1720" s="2"/>
      <c r="AS1720" s="3"/>
      <c r="AT1720" s="3"/>
      <c r="AU1720" s="3"/>
      <c r="AV1720" s="3"/>
    </row>
    <row r="1721" spans="1:48" ht="41.45" customHeight="1" x14ac:dyDescent="0.25">
      <c r="A1721" s="62" t="s">
        <v>1447</v>
      </c>
      <c r="C1721" s="63"/>
      <c r="D1721" s="63"/>
      <c r="E1721" s="64"/>
      <c r="F1721" s="66"/>
      <c r="G1721" s="100" t="s">
        <v>13713</v>
      </c>
      <c r="H1721" s="63"/>
      <c r="I1721" s="67"/>
      <c r="J1721" s="68"/>
      <c r="K1721" s="68"/>
      <c r="L1721" s="67" t="s">
        <v>17884</v>
      </c>
      <c r="M1721" s="71"/>
      <c r="N1721" s="72">
        <v>1655.9708251953125</v>
      </c>
      <c r="O1721" s="72">
        <v>3915.97021484375</v>
      </c>
      <c r="P1721" s="73"/>
      <c r="Q1721" s="74"/>
      <c r="R1721" s="74"/>
      <c r="S1721" s="84"/>
      <c r="T1721" s="84"/>
      <c r="U1721" s="84"/>
      <c r="V1721" s="84"/>
      <c r="W1721" s="50"/>
      <c r="X1721" s="50"/>
      <c r="Y1721" s="50"/>
      <c r="Z1721" s="50"/>
      <c r="AA1721" s="49"/>
      <c r="AB1721" s="69">
        <v>1721</v>
      </c>
      <c r="AC172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21" s="70"/>
      <c r="AE1721" s="76">
        <v>4967</v>
      </c>
      <c r="AF1721" s="76">
        <v>299</v>
      </c>
      <c r="AG1721" s="76">
        <v>23579</v>
      </c>
      <c r="AH1721" s="76">
        <v>19292</v>
      </c>
      <c r="AI1721" s="76"/>
      <c r="AJ1721" s="82" t="s">
        <v>10011</v>
      </c>
      <c r="AK1721" s="76" t="s">
        <v>11149</v>
      </c>
      <c r="AL1721" s="76"/>
      <c r="AM1721" s="76"/>
      <c r="AN1721" s="78">
        <v>43300.547326388885</v>
      </c>
      <c r="AO1721" s="76" t="s">
        <v>14075</v>
      </c>
      <c r="AP1721" s="82" t="s">
        <v>15794</v>
      </c>
      <c r="AQ1721" s="76" t="s">
        <v>66</v>
      </c>
      <c r="AR1721" s="2"/>
      <c r="AS1721" s="3"/>
      <c r="AT1721" s="3"/>
      <c r="AU1721" s="3"/>
      <c r="AV1721" s="3"/>
    </row>
    <row r="1722" spans="1:48" ht="41.45" customHeight="1" x14ac:dyDescent="0.25">
      <c r="A1722" s="62" t="s">
        <v>1448</v>
      </c>
      <c r="C1722" s="63"/>
      <c r="D1722" s="63"/>
      <c r="E1722" s="64"/>
      <c r="F1722" s="66"/>
      <c r="G1722" s="100" t="s">
        <v>13714</v>
      </c>
      <c r="H1722" s="63"/>
      <c r="I1722" s="67"/>
      <c r="J1722" s="68"/>
      <c r="K1722" s="68"/>
      <c r="L1722" s="67" t="s">
        <v>17885</v>
      </c>
      <c r="M1722" s="71"/>
      <c r="N1722" s="72">
        <v>7881.35205078125</v>
      </c>
      <c r="O1722" s="72">
        <v>1712.350830078125</v>
      </c>
      <c r="P1722" s="73"/>
      <c r="Q1722" s="74"/>
      <c r="R1722" s="74"/>
      <c r="S1722" s="84"/>
      <c r="T1722" s="84"/>
      <c r="U1722" s="84"/>
      <c r="V1722" s="84"/>
      <c r="W1722" s="50"/>
      <c r="X1722" s="50"/>
      <c r="Y1722" s="50"/>
      <c r="Z1722" s="50"/>
      <c r="AA1722" s="49"/>
      <c r="AB1722" s="69">
        <v>1722</v>
      </c>
      <c r="AC172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22" s="70"/>
      <c r="AE1722" s="76">
        <v>208</v>
      </c>
      <c r="AF1722" s="76">
        <v>208</v>
      </c>
      <c r="AG1722" s="76">
        <v>8586</v>
      </c>
      <c r="AH1722" s="76">
        <v>14896</v>
      </c>
      <c r="AI1722" s="76"/>
      <c r="AJ1722" s="76" t="s">
        <v>10012</v>
      </c>
      <c r="AK1722" s="76" t="s">
        <v>10433</v>
      </c>
      <c r="AL1722" s="82" t="s">
        <v>11869</v>
      </c>
      <c r="AM1722" s="76"/>
      <c r="AN1722" s="78">
        <v>43355.123368055552</v>
      </c>
      <c r="AO1722" s="76" t="s">
        <v>14075</v>
      </c>
      <c r="AP1722" s="82" t="s">
        <v>15795</v>
      </c>
      <c r="AQ1722" s="76" t="s">
        <v>66</v>
      </c>
      <c r="AR1722" s="2"/>
      <c r="AS1722" s="3"/>
      <c r="AT1722" s="3"/>
      <c r="AU1722" s="3"/>
      <c r="AV1722" s="3"/>
    </row>
    <row r="1723" spans="1:48" ht="41.45" customHeight="1" x14ac:dyDescent="0.25">
      <c r="A1723" s="62" t="s">
        <v>1449</v>
      </c>
      <c r="C1723" s="63"/>
      <c r="D1723" s="63"/>
      <c r="E1723" s="64"/>
      <c r="F1723" s="66"/>
      <c r="G1723" s="100" t="s">
        <v>13715</v>
      </c>
      <c r="H1723" s="63"/>
      <c r="I1723" s="67"/>
      <c r="J1723" s="68"/>
      <c r="K1723" s="68"/>
      <c r="L1723" s="67" t="s">
        <v>17886</v>
      </c>
      <c r="M1723" s="71"/>
      <c r="N1723" s="72">
        <v>8172.685546875</v>
      </c>
      <c r="O1723" s="72">
        <v>7802.87060546875</v>
      </c>
      <c r="P1723" s="73"/>
      <c r="Q1723" s="74"/>
      <c r="R1723" s="74"/>
      <c r="S1723" s="84"/>
      <c r="T1723" s="84"/>
      <c r="U1723" s="84"/>
      <c r="V1723" s="84"/>
      <c r="W1723" s="50"/>
      <c r="X1723" s="50"/>
      <c r="Y1723" s="50"/>
      <c r="Z1723" s="50"/>
      <c r="AA1723" s="49"/>
      <c r="AB1723" s="69">
        <v>1723</v>
      </c>
      <c r="AC172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23" s="70"/>
      <c r="AE1723" s="76">
        <v>543</v>
      </c>
      <c r="AF1723" s="76">
        <v>1973</v>
      </c>
      <c r="AG1723" s="76">
        <v>48325</v>
      </c>
      <c r="AH1723" s="76">
        <v>60193</v>
      </c>
      <c r="AI1723" s="76"/>
      <c r="AJ1723" s="76" t="s">
        <v>10013</v>
      </c>
      <c r="AK1723" s="76" t="s">
        <v>11150</v>
      </c>
      <c r="AL1723" s="76"/>
      <c r="AM1723" s="76"/>
      <c r="AN1723" s="78">
        <v>40767.138645833336</v>
      </c>
      <c r="AO1723" s="76" t="s">
        <v>14075</v>
      </c>
      <c r="AP1723" s="82" t="s">
        <v>15796</v>
      </c>
      <c r="AQ1723" s="76" t="s">
        <v>66</v>
      </c>
      <c r="AR1723" s="2"/>
      <c r="AS1723" s="3"/>
      <c r="AT1723" s="3"/>
      <c r="AU1723" s="3"/>
      <c r="AV1723" s="3"/>
    </row>
    <row r="1724" spans="1:48" ht="41.45" customHeight="1" x14ac:dyDescent="0.25">
      <c r="A1724" s="62" t="s">
        <v>2105</v>
      </c>
      <c r="C1724" s="63"/>
      <c r="D1724" s="63"/>
      <c r="E1724" s="64"/>
      <c r="F1724" s="66"/>
      <c r="G1724" s="100" t="s">
        <v>13716</v>
      </c>
      <c r="H1724" s="63"/>
      <c r="I1724" s="67"/>
      <c r="J1724" s="68"/>
      <c r="K1724" s="68"/>
      <c r="L1724" s="67" t="s">
        <v>17887</v>
      </c>
      <c r="M1724" s="71"/>
      <c r="N1724" s="72">
        <v>7402.7646484375</v>
      </c>
      <c r="O1724" s="72">
        <v>7289.34912109375</v>
      </c>
      <c r="P1724" s="73"/>
      <c r="Q1724" s="74"/>
      <c r="R1724" s="74"/>
      <c r="S1724" s="84"/>
      <c r="T1724" s="84"/>
      <c r="U1724" s="84"/>
      <c r="V1724" s="84"/>
      <c r="W1724" s="50"/>
      <c r="X1724" s="50"/>
      <c r="Y1724" s="50"/>
      <c r="Z1724" s="50"/>
      <c r="AA1724" s="49"/>
      <c r="AB1724" s="69">
        <v>1724</v>
      </c>
      <c r="AC172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24" s="70"/>
      <c r="AE1724" s="76">
        <v>811</v>
      </c>
      <c r="AF1724" s="76">
        <v>926</v>
      </c>
      <c r="AG1724" s="76">
        <v>9152</v>
      </c>
      <c r="AH1724" s="76">
        <v>28484</v>
      </c>
      <c r="AI1724" s="76"/>
      <c r="AJ1724" s="76" t="s">
        <v>10014</v>
      </c>
      <c r="AK1724" s="76" t="s">
        <v>11151</v>
      </c>
      <c r="AL1724" s="82" t="s">
        <v>11870</v>
      </c>
      <c r="AM1724" s="76"/>
      <c r="AN1724" s="78">
        <v>43403.183715277781</v>
      </c>
      <c r="AO1724" s="76" t="s">
        <v>14075</v>
      </c>
      <c r="AP1724" s="82" t="s">
        <v>15797</v>
      </c>
      <c r="AQ1724" s="76" t="s">
        <v>65</v>
      </c>
      <c r="AR1724" s="2"/>
      <c r="AS1724" s="3"/>
      <c r="AT1724" s="3"/>
      <c r="AU1724" s="3"/>
      <c r="AV1724" s="3"/>
    </row>
    <row r="1725" spans="1:48" ht="41.45" customHeight="1" x14ac:dyDescent="0.25">
      <c r="A1725" s="62" t="s">
        <v>1450</v>
      </c>
      <c r="C1725" s="63"/>
      <c r="D1725" s="63"/>
      <c r="E1725" s="64"/>
      <c r="F1725" s="66"/>
      <c r="G1725" s="100" t="s">
        <v>13717</v>
      </c>
      <c r="H1725" s="63"/>
      <c r="I1725" s="67"/>
      <c r="J1725" s="68"/>
      <c r="K1725" s="68"/>
      <c r="L1725" s="67" t="s">
        <v>17888</v>
      </c>
      <c r="M1725" s="71"/>
      <c r="N1725" s="72">
        <v>7150.126953125</v>
      </c>
      <c r="O1725" s="72">
        <v>2886.56640625</v>
      </c>
      <c r="P1725" s="73"/>
      <c r="Q1725" s="74"/>
      <c r="R1725" s="74"/>
      <c r="S1725" s="84"/>
      <c r="T1725" s="84"/>
      <c r="U1725" s="84"/>
      <c r="V1725" s="84"/>
      <c r="W1725" s="50"/>
      <c r="X1725" s="50"/>
      <c r="Y1725" s="50"/>
      <c r="Z1725" s="50"/>
      <c r="AA1725" s="49"/>
      <c r="AB1725" s="69">
        <v>1725</v>
      </c>
      <c r="AC172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25" s="70"/>
      <c r="AE1725" s="76">
        <v>1298</v>
      </c>
      <c r="AF1725" s="76">
        <v>291</v>
      </c>
      <c r="AG1725" s="76">
        <v>4941</v>
      </c>
      <c r="AH1725" s="76">
        <v>2600</v>
      </c>
      <c r="AI1725" s="76"/>
      <c r="AJ1725" s="76" t="s">
        <v>10015</v>
      </c>
      <c r="AK1725" s="76" t="s">
        <v>11152</v>
      </c>
      <c r="AL1725" s="76"/>
      <c r="AM1725" s="76"/>
      <c r="AN1725" s="78">
        <v>44493.338217592594</v>
      </c>
      <c r="AO1725" s="76" t="s">
        <v>14075</v>
      </c>
      <c r="AP1725" s="82" t="s">
        <v>15798</v>
      </c>
      <c r="AQ1725" s="76" t="s">
        <v>66</v>
      </c>
      <c r="AR1725" s="2"/>
      <c r="AS1725" s="3"/>
      <c r="AT1725" s="3"/>
      <c r="AU1725" s="3"/>
      <c r="AV1725" s="3"/>
    </row>
    <row r="1726" spans="1:48" ht="41.45" customHeight="1" x14ac:dyDescent="0.25">
      <c r="A1726" s="62" t="s">
        <v>1451</v>
      </c>
      <c r="C1726" s="63"/>
      <c r="D1726" s="63"/>
      <c r="E1726" s="64"/>
      <c r="F1726" s="66"/>
      <c r="G1726" s="100" t="s">
        <v>13718</v>
      </c>
      <c r="H1726" s="63"/>
      <c r="I1726" s="67"/>
      <c r="J1726" s="68"/>
      <c r="K1726" s="68"/>
      <c r="L1726" s="67" t="s">
        <v>17889</v>
      </c>
      <c r="M1726" s="71"/>
      <c r="N1726" s="72">
        <v>8355.59765625</v>
      </c>
      <c r="O1726" s="72">
        <v>5535.2841796875</v>
      </c>
      <c r="P1726" s="73"/>
      <c r="Q1726" s="74"/>
      <c r="R1726" s="74"/>
      <c r="S1726" s="84"/>
      <c r="T1726" s="84"/>
      <c r="U1726" s="84"/>
      <c r="V1726" s="84"/>
      <c r="W1726" s="50"/>
      <c r="X1726" s="50"/>
      <c r="Y1726" s="50"/>
      <c r="Z1726" s="50"/>
      <c r="AA1726" s="49"/>
      <c r="AB1726" s="69">
        <v>1726</v>
      </c>
      <c r="AC172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26" s="70"/>
      <c r="AE1726" s="76">
        <v>919</v>
      </c>
      <c r="AF1726" s="76">
        <v>73</v>
      </c>
      <c r="AG1726" s="76">
        <v>11660</v>
      </c>
      <c r="AH1726" s="76">
        <v>24523</v>
      </c>
      <c r="AI1726" s="76"/>
      <c r="AJ1726" s="76" t="s">
        <v>10016</v>
      </c>
      <c r="AK1726" s="76"/>
      <c r="AL1726" s="76"/>
      <c r="AM1726" s="76"/>
      <c r="AN1726" s="78">
        <v>44431.410451388889</v>
      </c>
      <c r="AO1726" s="76" t="s">
        <v>14075</v>
      </c>
      <c r="AP1726" s="82" t="s">
        <v>15799</v>
      </c>
      <c r="AQ1726" s="76" t="s">
        <v>66</v>
      </c>
      <c r="AR1726" s="2"/>
      <c r="AS1726" s="3"/>
      <c r="AT1726" s="3"/>
      <c r="AU1726" s="3"/>
      <c r="AV1726" s="3"/>
    </row>
    <row r="1727" spans="1:48" ht="41.45" customHeight="1" x14ac:dyDescent="0.25">
      <c r="A1727" s="62" t="s">
        <v>1452</v>
      </c>
      <c r="C1727" s="63"/>
      <c r="D1727" s="63"/>
      <c r="E1727" s="64"/>
      <c r="F1727" s="66"/>
      <c r="G1727" s="100" t="s">
        <v>13719</v>
      </c>
      <c r="H1727" s="63"/>
      <c r="I1727" s="67"/>
      <c r="J1727" s="68"/>
      <c r="K1727" s="68"/>
      <c r="L1727" s="67" t="s">
        <v>17890</v>
      </c>
      <c r="M1727" s="71"/>
      <c r="N1727" s="72">
        <v>2270.85986328125</v>
      </c>
      <c r="O1727" s="72">
        <v>502.87472534179688</v>
      </c>
      <c r="P1727" s="73"/>
      <c r="Q1727" s="74"/>
      <c r="R1727" s="74"/>
      <c r="S1727" s="84"/>
      <c r="T1727" s="84"/>
      <c r="U1727" s="84"/>
      <c r="V1727" s="84"/>
      <c r="W1727" s="50"/>
      <c r="X1727" s="50"/>
      <c r="Y1727" s="50"/>
      <c r="Z1727" s="50"/>
      <c r="AA1727" s="49"/>
      <c r="AB1727" s="69">
        <v>1727</v>
      </c>
      <c r="AC172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27" s="70"/>
      <c r="AE1727" s="76">
        <v>789</v>
      </c>
      <c r="AF1727" s="76">
        <v>23693</v>
      </c>
      <c r="AG1727" s="76">
        <v>31601</v>
      </c>
      <c r="AH1727" s="76">
        <v>1279</v>
      </c>
      <c r="AI1727" s="76"/>
      <c r="AJ1727" s="76" t="s">
        <v>10017</v>
      </c>
      <c r="AK1727" s="76" t="s">
        <v>11153</v>
      </c>
      <c r="AL1727" s="82" t="s">
        <v>11871</v>
      </c>
      <c r="AM1727" s="76"/>
      <c r="AN1727" s="78">
        <v>41016.770856481482</v>
      </c>
      <c r="AO1727" s="76" t="s">
        <v>14075</v>
      </c>
      <c r="AP1727" s="82" t="s">
        <v>15800</v>
      </c>
      <c r="AQ1727" s="76" t="s">
        <v>66</v>
      </c>
      <c r="AR1727" s="2"/>
      <c r="AS1727" s="3"/>
      <c r="AT1727" s="3"/>
      <c r="AU1727" s="3"/>
      <c r="AV1727" s="3"/>
    </row>
    <row r="1728" spans="1:48" ht="41.45" customHeight="1" x14ac:dyDescent="0.25">
      <c r="A1728" s="62" t="s">
        <v>1453</v>
      </c>
      <c r="C1728" s="63"/>
      <c r="D1728" s="63"/>
      <c r="E1728" s="64"/>
      <c r="F1728" s="66"/>
      <c r="G1728" s="100" t="s">
        <v>13720</v>
      </c>
      <c r="H1728" s="63"/>
      <c r="I1728" s="67"/>
      <c r="J1728" s="68"/>
      <c r="K1728" s="68"/>
      <c r="L1728" s="67" t="s">
        <v>17891</v>
      </c>
      <c r="M1728" s="71"/>
      <c r="N1728" s="72">
        <v>4948.69482421875</v>
      </c>
      <c r="O1728" s="72">
        <v>8090.123046875</v>
      </c>
      <c r="P1728" s="73"/>
      <c r="Q1728" s="74"/>
      <c r="R1728" s="74"/>
      <c r="S1728" s="84"/>
      <c r="T1728" s="84"/>
      <c r="U1728" s="84"/>
      <c r="V1728" s="84"/>
      <c r="W1728" s="50"/>
      <c r="X1728" s="50"/>
      <c r="Y1728" s="50"/>
      <c r="Z1728" s="50"/>
      <c r="AA1728" s="49"/>
      <c r="AB1728" s="69">
        <v>1728</v>
      </c>
      <c r="AC172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28" s="70"/>
      <c r="AE1728" s="76">
        <v>438</v>
      </c>
      <c r="AF1728" s="76">
        <v>680</v>
      </c>
      <c r="AG1728" s="76">
        <v>25778</v>
      </c>
      <c r="AH1728" s="76">
        <v>61880</v>
      </c>
      <c r="AI1728" s="76"/>
      <c r="AJ1728" s="76" t="s">
        <v>10018</v>
      </c>
      <c r="AK1728" s="76"/>
      <c r="AL1728" s="76"/>
      <c r="AM1728" s="76"/>
      <c r="AN1728" s="78">
        <v>43545.534421296295</v>
      </c>
      <c r="AO1728" s="76" t="s">
        <v>14075</v>
      </c>
      <c r="AP1728" s="82" t="s">
        <v>15801</v>
      </c>
      <c r="AQ1728" s="76" t="s">
        <v>66</v>
      </c>
      <c r="AR1728" s="2"/>
      <c r="AS1728" s="3"/>
      <c r="AT1728" s="3"/>
      <c r="AU1728" s="3"/>
      <c r="AV1728" s="3"/>
    </row>
    <row r="1729" spans="1:48" ht="41.45" customHeight="1" x14ac:dyDescent="0.25">
      <c r="A1729" s="62" t="s">
        <v>1454</v>
      </c>
      <c r="C1729" s="63"/>
      <c r="D1729" s="63"/>
      <c r="E1729" s="64"/>
      <c r="F1729" s="66"/>
      <c r="G1729" s="100" t="s">
        <v>13721</v>
      </c>
      <c r="H1729" s="63"/>
      <c r="I1729" s="67"/>
      <c r="J1729" s="68"/>
      <c r="K1729" s="68"/>
      <c r="L1729" s="67" t="s">
        <v>17892</v>
      </c>
      <c r="M1729" s="71"/>
      <c r="N1729" s="72">
        <v>2152.150146484375</v>
      </c>
      <c r="O1729" s="72">
        <v>6263.29638671875</v>
      </c>
      <c r="P1729" s="73"/>
      <c r="Q1729" s="74"/>
      <c r="R1729" s="74"/>
      <c r="S1729" s="84"/>
      <c r="T1729" s="84"/>
      <c r="U1729" s="84"/>
      <c r="V1729" s="84"/>
      <c r="W1729" s="50"/>
      <c r="X1729" s="50"/>
      <c r="Y1729" s="50"/>
      <c r="Z1729" s="50"/>
      <c r="AA1729" s="49"/>
      <c r="AB1729" s="69">
        <v>1729</v>
      </c>
      <c r="AC172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29" s="70"/>
      <c r="AE1729" s="76">
        <v>316</v>
      </c>
      <c r="AF1729" s="76">
        <v>512</v>
      </c>
      <c r="AG1729" s="76">
        <v>136279</v>
      </c>
      <c r="AH1729" s="76">
        <v>52981</v>
      </c>
      <c r="AI1729" s="76"/>
      <c r="AJ1729" s="76" t="s">
        <v>10019</v>
      </c>
      <c r="AK1729" s="76"/>
      <c r="AL1729" s="82" t="s">
        <v>11872</v>
      </c>
      <c r="AM1729" s="76"/>
      <c r="AN1729" s="78">
        <v>43412.210185185184</v>
      </c>
      <c r="AO1729" s="76" t="s">
        <v>14075</v>
      </c>
      <c r="AP1729" s="82" t="s">
        <v>15802</v>
      </c>
      <c r="AQ1729" s="76" t="s">
        <v>66</v>
      </c>
      <c r="AR1729" s="2"/>
      <c r="AS1729" s="3"/>
      <c r="AT1729" s="3"/>
      <c r="AU1729" s="3"/>
      <c r="AV1729" s="3"/>
    </row>
    <row r="1730" spans="1:48" ht="41.45" customHeight="1" x14ac:dyDescent="0.25">
      <c r="A1730" s="62" t="s">
        <v>1455</v>
      </c>
      <c r="C1730" s="63"/>
      <c r="D1730" s="63"/>
      <c r="E1730" s="64"/>
      <c r="F1730" s="66"/>
      <c r="G1730" s="100" t="s">
        <v>13722</v>
      </c>
      <c r="H1730" s="63"/>
      <c r="I1730" s="67"/>
      <c r="J1730" s="68"/>
      <c r="K1730" s="68"/>
      <c r="L1730" s="67" t="s">
        <v>17893</v>
      </c>
      <c r="M1730" s="71"/>
      <c r="N1730" s="72">
        <v>9167.6689453125</v>
      </c>
      <c r="O1730" s="72">
        <v>4879.65283203125</v>
      </c>
      <c r="P1730" s="73"/>
      <c r="Q1730" s="74"/>
      <c r="R1730" s="74"/>
      <c r="S1730" s="84"/>
      <c r="T1730" s="84"/>
      <c r="U1730" s="84"/>
      <c r="V1730" s="84"/>
      <c r="W1730" s="50"/>
      <c r="X1730" s="50"/>
      <c r="Y1730" s="50"/>
      <c r="Z1730" s="50"/>
      <c r="AA1730" s="49"/>
      <c r="AB1730" s="69">
        <v>1730</v>
      </c>
      <c r="AC173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30" s="70"/>
      <c r="AE1730" s="76">
        <v>22</v>
      </c>
      <c r="AF1730" s="76">
        <v>50</v>
      </c>
      <c r="AG1730" s="76">
        <v>412</v>
      </c>
      <c r="AH1730" s="76">
        <v>0</v>
      </c>
      <c r="AI1730" s="76"/>
      <c r="AJ1730" s="76" t="s">
        <v>10020</v>
      </c>
      <c r="AK1730" s="76"/>
      <c r="AL1730" s="82" t="s">
        <v>11873</v>
      </c>
      <c r="AM1730" s="76"/>
      <c r="AN1730" s="78">
        <v>44032.414398148147</v>
      </c>
      <c r="AO1730" s="76" t="s">
        <v>14075</v>
      </c>
      <c r="AP1730" s="82" t="s">
        <v>15803</v>
      </c>
      <c r="AQ1730" s="76" t="s">
        <v>66</v>
      </c>
      <c r="AR1730" s="2"/>
      <c r="AS1730" s="3"/>
      <c r="AT1730" s="3"/>
      <c r="AU1730" s="3"/>
      <c r="AV1730" s="3"/>
    </row>
    <row r="1731" spans="1:48" ht="41.45" customHeight="1" x14ac:dyDescent="0.25">
      <c r="A1731" s="62" t="s">
        <v>1456</v>
      </c>
      <c r="C1731" s="63"/>
      <c r="D1731" s="63"/>
      <c r="E1731" s="64"/>
      <c r="F1731" s="66"/>
      <c r="G1731" s="100" t="s">
        <v>13723</v>
      </c>
      <c r="H1731" s="63"/>
      <c r="I1731" s="67"/>
      <c r="J1731" s="68"/>
      <c r="K1731" s="68"/>
      <c r="L1731" s="67" t="s">
        <v>17894</v>
      </c>
      <c r="M1731" s="71"/>
      <c r="N1731" s="72">
        <v>2807.03857421875</v>
      </c>
      <c r="O1731" s="72">
        <v>7687.1142578125</v>
      </c>
      <c r="P1731" s="73"/>
      <c r="Q1731" s="74"/>
      <c r="R1731" s="74"/>
      <c r="S1731" s="84"/>
      <c r="T1731" s="84"/>
      <c r="U1731" s="84"/>
      <c r="V1731" s="84"/>
      <c r="W1731" s="50"/>
      <c r="X1731" s="50"/>
      <c r="Y1731" s="50"/>
      <c r="Z1731" s="50"/>
      <c r="AA1731" s="49"/>
      <c r="AB1731" s="69">
        <v>1731</v>
      </c>
      <c r="AC173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31" s="70"/>
      <c r="AE1731" s="76">
        <v>241</v>
      </c>
      <c r="AF1731" s="76">
        <v>8</v>
      </c>
      <c r="AG1731" s="76">
        <v>328</v>
      </c>
      <c r="AH1731" s="76">
        <v>243</v>
      </c>
      <c r="AI1731" s="76"/>
      <c r="AJ1731" s="76" t="s">
        <v>10021</v>
      </c>
      <c r="AK1731" s="76"/>
      <c r="AL1731" s="76"/>
      <c r="AM1731" s="76"/>
      <c r="AN1731" s="78">
        <v>44409.600358796299</v>
      </c>
      <c r="AO1731" s="76" t="s">
        <v>14075</v>
      </c>
      <c r="AP1731" s="82" t="s">
        <v>15804</v>
      </c>
      <c r="AQ1731" s="76" t="s">
        <v>66</v>
      </c>
      <c r="AR1731" s="2"/>
      <c r="AS1731" s="3"/>
      <c r="AT1731" s="3"/>
      <c r="AU1731" s="3"/>
      <c r="AV1731" s="3"/>
    </row>
    <row r="1732" spans="1:48" ht="41.45" customHeight="1" x14ac:dyDescent="0.25">
      <c r="A1732" s="62" t="s">
        <v>2106</v>
      </c>
      <c r="C1732" s="63"/>
      <c r="D1732" s="63"/>
      <c r="E1732" s="64"/>
      <c r="F1732" s="66"/>
      <c r="G1732" s="100" t="s">
        <v>13724</v>
      </c>
      <c r="H1732" s="63"/>
      <c r="I1732" s="67"/>
      <c r="J1732" s="68"/>
      <c r="K1732" s="68"/>
      <c r="L1732" s="67" t="s">
        <v>17895</v>
      </c>
      <c r="M1732" s="71"/>
      <c r="N1732" s="72">
        <v>5784.3408203125</v>
      </c>
      <c r="O1732" s="72">
        <v>3677.50634765625</v>
      </c>
      <c r="P1732" s="73"/>
      <c r="Q1732" s="74"/>
      <c r="R1732" s="74"/>
      <c r="S1732" s="84"/>
      <c r="T1732" s="84"/>
      <c r="U1732" s="84"/>
      <c r="V1732" s="84"/>
      <c r="W1732" s="50"/>
      <c r="X1732" s="50"/>
      <c r="Y1732" s="50"/>
      <c r="Z1732" s="50"/>
      <c r="AA1732" s="49"/>
      <c r="AB1732" s="69">
        <v>1732</v>
      </c>
      <c r="AC173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32" s="70"/>
      <c r="AE1732" s="76">
        <v>0</v>
      </c>
      <c r="AF1732" s="76">
        <v>13239</v>
      </c>
      <c r="AG1732" s="76">
        <v>411</v>
      </c>
      <c r="AH1732" s="76">
        <v>2</v>
      </c>
      <c r="AI1732" s="76"/>
      <c r="AJ1732" s="76" t="s">
        <v>10022</v>
      </c>
      <c r="AK1732" s="76"/>
      <c r="AL1732" s="82" t="s">
        <v>11874</v>
      </c>
      <c r="AM1732" s="76"/>
      <c r="AN1732" s="78">
        <v>43531.911203703705</v>
      </c>
      <c r="AO1732" s="76" t="s">
        <v>14075</v>
      </c>
      <c r="AP1732" s="82" t="s">
        <v>15805</v>
      </c>
      <c r="AQ1732" s="76" t="s">
        <v>65</v>
      </c>
      <c r="AR1732" s="2"/>
      <c r="AS1732" s="3"/>
      <c r="AT1732" s="3"/>
      <c r="AU1732" s="3"/>
      <c r="AV1732" s="3"/>
    </row>
    <row r="1733" spans="1:48" ht="41.45" customHeight="1" x14ac:dyDescent="0.25">
      <c r="A1733" s="62" t="s">
        <v>1457</v>
      </c>
      <c r="C1733" s="63"/>
      <c r="D1733" s="63"/>
      <c r="E1733" s="64"/>
      <c r="F1733" s="66"/>
      <c r="G1733" s="100" t="s">
        <v>13725</v>
      </c>
      <c r="H1733" s="63"/>
      <c r="I1733" s="67"/>
      <c r="J1733" s="68"/>
      <c r="K1733" s="68"/>
      <c r="L1733" s="67" t="s">
        <v>17896</v>
      </c>
      <c r="M1733" s="71"/>
      <c r="N1733" s="72">
        <v>6175.8271484375</v>
      </c>
      <c r="O1733" s="72">
        <v>4401.79443359375</v>
      </c>
      <c r="P1733" s="73"/>
      <c r="Q1733" s="74"/>
      <c r="R1733" s="74"/>
      <c r="S1733" s="84"/>
      <c r="T1733" s="84"/>
      <c r="U1733" s="84"/>
      <c r="V1733" s="84"/>
      <c r="W1733" s="50"/>
      <c r="X1733" s="50"/>
      <c r="Y1733" s="50"/>
      <c r="Z1733" s="50"/>
      <c r="AA1733" s="49"/>
      <c r="AB1733" s="69">
        <v>1733</v>
      </c>
      <c r="AC173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33" s="70"/>
      <c r="AE1733" s="76">
        <v>48</v>
      </c>
      <c r="AF1733" s="76">
        <v>48</v>
      </c>
      <c r="AG1733" s="76">
        <v>6367</v>
      </c>
      <c r="AH1733" s="76">
        <v>7683</v>
      </c>
      <c r="AI1733" s="76"/>
      <c r="AJ1733" s="76" t="s">
        <v>10023</v>
      </c>
      <c r="AK1733" s="76" t="s">
        <v>11154</v>
      </c>
      <c r="AL1733" s="82" t="s">
        <v>11875</v>
      </c>
      <c r="AM1733" s="76"/>
      <c r="AN1733" s="78">
        <v>40926.737395833334</v>
      </c>
      <c r="AO1733" s="76" t="s">
        <v>14075</v>
      </c>
      <c r="AP1733" s="82" t="s">
        <v>15806</v>
      </c>
      <c r="AQ1733" s="76" t="s">
        <v>66</v>
      </c>
      <c r="AR1733" s="2"/>
      <c r="AS1733" s="3"/>
      <c r="AT1733" s="3"/>
      <c r="AU1733" s="3"/>
      <c r="AV1733" s="3"/>
    </row>
    <row r="1734" spans="1:48" ht="41.45" customHeight="1" x14ac:dyDescent="0.25">
      <c r="A1734" s="62" t="s">
        <v>2107</v>
      </c>
      <c r="C1734" s="63"/>
      <c r="D1734" s="63"/>
      <c r="E1734" s="64"/>
      <c r="F1734" s="66"/>
      <c r="G1734" s="100" t="s">
        <v>13726</v>
      </c>
      <c r="H1734" s="63"/>
      <c r="I1734" s="67"/>
      <c r="J1734" s="68"/>
      <c r="K1734" s="68"/>
      <c r="L1734" s="67" t="s">
        <v>17897</v>
      </c>
      <c r="M1734" s="71"/>
      <c r="N1734" s="72">
        <v>5235.69580078125</v>
      </c>
      <c r="O1734" s="72">
        <v>4750.26806640625</v>
      </c>
      <c r="P1734" s="73"/>
      <c r="Q1734" s="74"/>
      <c r="R1734" s="74"/>
      <c r="S1734" s="84"/>
      <c r="T1734" s="84"/>
      <c r="U1734" s="84"/>
      <c r="V1734" s="84"/>
      <c r="W1734" s="50"/>
      <c r="X1734" s="50"/>
      <c r="Y1734" s="50"/>
      <c r="Z1734" s="50"/>
      <c r="AA1734" s="49"/>
      <c r="AB1734" s="69">
        <v>1734</v>
      </c>
      <c r="AC173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34" s="70"/>
      <c r="AE1734" s="76">
        <v>764</v>
      </c>
      <c r="AF1734" s="76">
        <v>2612</v>
      </c>
      <c r="AG1734" s="76">
        <v>65135</v>
      </c>
      <c r="AH1734" s="76">
        <v>84520</v>
      </c>
      <c r="AI1734" s="76"/>
      <c r="AJ1734" s="76" t="s">
        <v>10024</v>
      </c>
      <c r="AK1734" s="76" t="s">
        <v>11155</v>
      </c>
      <c r="AL1734" s="82" t="s">
        <v>11876</v>
      </c>
      <c r="AM1734" s="76"/>
      <c r="AN1734" s="78">
        <v>42661.845254629632</v>
      </c>
      <c r="AO1734" s="76" t="s">
        <v>14075</v>
      </c>
      <c r="AP1734" s="82" t="s">
        <v>15807</v>
      </c>
      <c r="AQ1734" s="76" t="s">
        <v>65</v>
      </c>
      <c r="AR1734" s="2"/>
      <c r="AS1734" s="3"/>
      <c r="AT1734" s="3"/>
      <c r="AU1734" s="3"/>
      <c r="AV1734" s="3"/>
    </row>
    <row r="1735" spans="1:48" ht="41.45" customHeight="1" x14ac:dyDescent="0.25">
      <c r="A1735" s="62" t="s">
        <v>1458</v>
      </c>
      <c r="C1735" s="63"/>
      <c r="D1735" s="63"/>
      <c r="E1735" s="64"/>
      <c r="F1735" s="66"/>
      <c r="G1735" s="100" t="s">
        <v>13727</v>
      </c>
      <c r="H1735" s="63"/>
      <c r="I1735" s="67"/>
      <c r="J1735" s="68"/>
      <c r="K1735" s="68"/>
      <c r="L1735" s="67" t="s">
        <v>17898</v>
      </c>
      <c r="M1735" s="71"/>
      <c r="N1735" s="72">
        <v>1832.4976806640625</v>
      </c>
      <c r="O1735" s="72">
        <v>6324.50439453125</v>
      </c>
      <c r="P1735" s="73"/>
      <c r="Q1735" s="74"/>
      <c r="R1735" s="74"/>
      <c r="S1735" s="84"/>
      <c r="T1735" s="84"/>
      <c r="U1735" s="84"/>
      <c r="V1735" s="84"/>
      <c r="W1735" s="50"/>
      <c r="X1735" s="50"/>
      <c r="Y1735" s="50"/>
      <c r="Z1735" s="50"/>
      <c r="AA1735" s="49"/>
      <c r="AB1735" s="69">
        <v>1735</v>
      </c>
      <c r="AC173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35" s="70"/>
      <c r="AE1735" s="76">
        <v>89</v>
      </c>
      <c r="AF1735" s="76">
        <v>5</v>
      </c>
      <c r="AG1735" s="76">
        <v>150</v>
      </c>
      <c r="AH1735" s="76">
        <v>408</v>
      </c>
      <c r="AI1735" s="76"/>
      <c r="AJ1735" s="76" t="s">
        <v>10025</v>
      </c>
      <c r="AK1735" s="76" t="s">
        <v>10517</v>
      </c>
      <c r="AL1735" s="76"/>
      <c r="AM1735" s="76"/>
      <c r="AN1735" s="78">
        <v>43371.41028935185</v>
      </c>
      <c r="AO1735" s="76" t="s">
        <v>14075</v>
      </c>
      <c r="AP1735" s="82" t="s">
        <v>15808</v>
      </c>
      <c r="AQ1735" s="76" t="s">
        <v>66</v>
      </c>
      <c r="AR1735" s="2"/>
      <c r="AS1735" s="3"/>
      <c r="AT1735" s="3"/>
      <c r="AU1735" s="3"/>
      <c r="AV1735" s="3"/>
    </row>
    <row r="1736" spans="1:48" ht="41.45" customHeight="1" x14ac:dyDescent="0.25">
      <c r="A1736" s="62" t="s">
        <v>1459</v>
      </c>
      <c r="C1736" s="63"/>
      <c r="D1736" s="63"/>
      <c r="E1736" s="64"/>
      <c r="F1736" s="66"/>
      <c r="G1736" s="100" t="s">
        <v>13728</v>
      </c>
      <c r="H1736" s="63"/>
      <c r="I1736" s="67"/>
      <c r="J1736" s="68"/>
      <c r="K1736" s="68"/>
      <c r="L1736" s="67" t="s">
        <v>17899</v>
      </c>
      <c r="M1736" s="71"/>
      <c r="N1736" s="72">
        <v>8321.9736328125</v>
      </c>
      <c r="O1736" s="72">
        <v>4208.318359375</v>
      </c>
      <c r="P1736" s="73"/>
      <c r="Q1736" s="74"/>
      <c r="R1736" s="74"/>
      <c r="S1736" s="84"/>
      <c r="T1736" s="84"/>
      <c r="U1736" s="84"/>
      <c r="V1736" s="84"/>
      <c r="W1736" s="50"/>
      <c r="X1736" s="50"/>
      <c r="Y1736" s="50"/>
      <c r="Z1736" s="50"/>
      <c r="AA1736" s="49"/>
      <c r="AB1736" s="69">
        <v>1736</v>
      </c>
      <c r="AC173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36" s="70"/>
      <c r="AE1736" s="76">
        <v>1237</v>
      </c>
      <c r="AF1736" s="76">
        <v>1615</v>
      </c>
      <c r="AG1736" s="76">
        <v>23359</v>
      </c>
      <c r="AH1736" s="76">
        <v>20242</v>
      </c>
      <c r="AI1736" s="76"/>
      <c r="AJ1736" s="76" t="s">
        <v>10026</v>
      </c>
      <c r="AK1736" s="76" t="s">
        <v>11156</v>
      </c>
      <c r="AL1736" s="82" t="s">
        <v>11877</v>
      </c>
      <c r="AM1736" s="76"/>
      <c r="AN1736" s="78">
        <v>42716.379317129627</v>
      </c>
      <c r="AO1736" s="76" t="s">
        <v>14075</v>
      </c>
      <c r="AP1736" s="82" t="s">
        <v>15809</v>
      </c>
      <c r="AQ1736" s="76" t="s">
        <v>66</v>
      </c>
      <c r="AR1736" s="2"/>
      <c r="AS1736" s="3"/>
      <c r="AT1736" s="3"/>
      <c r="AU1736" s="3"/>
      <c r="AV1736" s="3"/>
    </row>
    <row r="1737" spans="1:48" ht="41.45" customHeight="1" x14ac:dyDescent="0.25">
      <c r="A1737" s="62" t="s">
        <v>1460</v>
      </c>
      <c r="C1737" s="63"/>
      <c r="D1737" s="63"/>
      <c r="E1737" s="64"/>
      <c r="F1737" s="66"/>
      <c r="G1737" s="100" t="s">
        <v>13729</v>
      </c>
      <c r="H1737" s="63"/>
      <c r="I1737" s="67"/>
      <c r="J1737" s="68"/>
      <c r="K1737" s="68"/>
      <c r="L1737" s="67" t="s">
        <v>17900</v>
      </c>
      <c r="M1737" s="71"/>
      <c r="N1737" s="72">
        <v>5654.13623046875</v>
      </c>
      <c r="O1737" s="72">
        <v>959.624755859375</v>
      </c>
      <c r="P1737" s="73"/>
      <c r="Q1737" s="74"/>
      <c r="R1737" s="74"/>
      <c r="S1737" s="84"/>
      <c r="T1737" s="84"/>
      <c r="U1737" s="84"/>
      <c r="V1737" s="84"/>
      <c r="W1737" s="50"/>
      <c r="X1737" s="50"/>
      <c r="Y1737" s="50"/>
      <c r="Z1737" s="50"/>
      <c r="AA1737" s="49"/>
      <c r="AB1737" s="69">
        <v>1737</v>
      </c>
      <c r="AC173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37" s="70"/>
      <c r="AE1737" s="76">
        <v>2006</v>
      </c>
      <c r="AF1737" s="76">
        <v>120</v>
      </c>
      <c r="AG1737" s="76">
        <v>12648</v>
      </c>
      <c r="AH1737" s="76">
        <v>3911</v>
      </c>
      <c r="AI1737" s="76"/>
      <c r="AJ1737" s="76" t="s">
        <v>10027</v>
      </c>
      <c r="AK1737" s="76" t="s">
        <v>11157</v>
      </c>
      <c r="AL1737" s="76"/>
      <c r="AM1737" s="76"/>
      <c r="AN1737" s="78">
        <v>44440.572245370371</v>
      </c>
      <c r="AO1737" s="76" t="s">
        <v>14075</v>
      </c>
      <c r="AP1737" s="82" t="s">
        <v>15810</v>
      </c>
      <c r="AQ1737" s="76" t="s">
        <v>66</v>
      </c>
      <c r="AR1737" s="2"/>
      <c r="AS1737" s="3"/>
      <c r="AT1737" s="3"/>
      <c r="AU1737" s="3"/>
      <c r="AV1737" s="3"/>
    </row>
    <row r="1738" spans="1:48" ht="41.45" customHeight="1" x14ac:dyDescent="0.25">
      <c r="A1738" s="62" t="s">
        <v>1461</v>
      </c>
      <c r="C1738" s="63"/>
      <c r="D1738" s="63"/>
      <c r="E1738" s="64"/>
      <c r="F1738" s="66"/>
      <c r="G1738" s="100" t="s">
        <v>13730</v>
      </c>
      <c r="H1738" s="63"/>
      <c r="I1738" s="67"/>
      <c r="J1738" s="68"/>
      <c r="K1738" s="68"/>
      <c r="L1738" s="67" t="s">
        <v>17901</v>
      </c>
      <c r="M1738" s="71"/>
      <c r="N1738" s="72">
        <v>9315.482421875</v>
      </c>
      <c r="O1738" s="72">
        <v>7804.2431640625</v>
      </c>
      <c r="P1738" s="73"/>
      <c r="Q1738" s="74"/>
      <c r="R1738" s="74"/>
      <c r="S1738" s="84"/>
      <c r="T1738" s="84"/>
      <c r="U1738" s="84"/>
      <c r="V1738" s="84"/>
      <c r="W1738" s="50"/>
      <c r="X1738" s="50"/>
      <c r="Y1738" s="50"/>
      <c r="Z1738" s="50"/>
      <c r="AA1738" s="49"/>
      <c r="AB1738" s="69">
        <v>1738</v>
      </c>
      <c r="AC173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38" s="70"/>
      <c r="AE1738" s="76">
        <v>151</v>
      </c>
      <c r="AF1738" s="76">
        <v>42</v>
      </c>
      <c r="AG1738" s="76">
        <v>14599</v>
      </c>
      <c r="AH1738" s="76">
        <v>2235</v>
      </c>
      <c r="AI1738" s="76"/>
      <c r="AJ1738" s="76" t="s">
        <v>10028</v>
      </c>
      <c r="AK1738" s="76" t="s">
        <v>11158</v>
      </c>
      <c r="AL1738" s="76"/>
      <c r="AM1738" s="76"/>
      <c r="AN1738" s="78">
        <v>40543.289004629631</v>
      </c>
      <c r="AO1738" s="76" t="s">
        <v>14075</v>
      </c>
      <c r="AP1738" s="82" t="s">
        <v>15811</v>
      </c>
      <c r="AQ1738" s="76" t="s">
        <v>66</v>
      </c>
      <c r="AR1738" s="2"/>
      <c r="AS1738" s="3"/>
      <c r="AT1738" s="3"/>
      <c r="AU1738" s="3"/>
      <c r="AV1738" s="3"/>
    </row>
    <row r="1739" spans="1:48" ht="41.45" customHeight="1" x14ac:dyDescent="0.25">
      <c r="A1739" s="62" t="s">
        <v>1462</v>
      </c>
      <c r="C1739" s="63"/>
      <c r="D1739" s="63"/>
      <c r="E1739" s="64"/>
      <c r="F1739" s="66"/>
      <c r="G1739" s="100" t="s">
        <v>13731</v>
      </c>
      <c r="H1739" s="63"/>
      <c r="I1739" s="67"/>
      <c r="J1739" s="68"/>
      <c r="K1739" s="68"/>
      <c r="L1739" s="67" t="s">
        <v>17902</v>
      </c>
      <c r="M1739" s="71"/>
      <c r="N1739" s="72">
        <v>1464.864990234375</v>
      </c>
      <c r="O1739" s="72">
        <v>5766.052734375</v>
      </c>
      <c r="P1739" s="73"/>
      <c r="Q1739" s="74"/>
      <c r="R1739" s="74"/>
      <c r="S1739" s="84"/>
      <c r="T1739" s="84"/>
      <c r="U1739" s="84"/>
      <c r="V1739" s="84"/>
      <c r="W1739" s="50"/>
      <c r="X1739" s="50"/>
      <c r="Y1739" s="50"/>
      <c r="Z1739" s="50"/>
      <c r="AA1739" s="49"/>
      <c r="AB1739" s="69">
        <v>1739</v>
      </c>
      <c r="AC173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39" s="70"/>
      <c r="AE1739" s="76">
        <v>58</v>
      </c>
      <c r="AF1739" s="76">
        <v>98</v>
      </c>
      <c r="AG1739" s="76">
        <v>7178</v>
      </c>
      <c r="AH1739" s="76">
        <v>4825</v>
      </c>
      <c r="AI1739" s="76"/>
      <c r="AJ1739" s="76" t="s">
        <v>10029</v>
      </c>
      <c r="AK1739" s="76" t="s">
        <v>11159</v>
      </c>
      <c r="AL1739" s="76"/>
      <c r="AM1739" s="76"/>
      <c r="AN1739" s="78">
        <v>43812.493680555555</v>
      </c>
      <c r="AO1739" s="76" t="s">
        <v>14075</v>
      </c>
      <c r="AP1739" s="82" t="s">
        <v>15812</v>
      </c>
      <c r="AQ1739" s="76" t="s">
        <v>66</v>
      </c>
      <c r="AR1739" s="2"/>
      <c r="AS1739" s="3"/>
      <c r="AT1739" s="3"/>
      <c r="AU1739" s="3"/>
      <c r="AV1739" s="3"/>
    </row>
    <row r="1740" spans="1:48" ht="41.45" customHeight="1" x14ac:dyDescent="0.25">
      <c r="A1740" s="62" t="s">
        <v>1463</v>
      </c>
      <c r="C1740" s="63"/>
      <c r="D1740" s="63"/>
      <c r="E1740" s="64"/>
      <c r="F1740" s="66"/>
      <c r="G1740" s="100" t="s">
        <v>13732</v>
      </c>
      <c r="H1740" s="63"/>
      <c r="I1740" s="67"/>
      <c r="J1740" s="68"/>
      <c r="K1740" s="68"/>
      <c r="L1740" s="67" t="s">
        <v>17903</v>
      </c>
      <c r="M1740" s="71"/>
      <c r="N1740" s="72">
        <v>7754.65673828125</v>
      </c>
      <c r="O1740" s="72">
        <v>1793.4083251953125</v>
      </c>
      <c r="P1740" s="73"/>
      <c r="Q1740" s="74"/>
      <c r="R1740" s="74"/>
      <c r="S1740" s="84"/>
      <c r="T1740" s="84"/>
      <c r="U1740" s="84"/>
      <c r="V1740" s="84"/>
      <c r="W1740" s="50"/>
      <c r="X1740" s="50"/>
      <c r="Y1740" s="50"/>
      <c r="Z1740" s="50"/>
      <c r="AA1740" s="49"/>
      <c r="AB1740" s="69">
        <v>1740</v>
      </c>
      <c r="AC174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40" s="70"/>
      <c r="AE1740" s="76">
        <v>60</v>
      </c>
      <c r="AF1740" s="76">
        <v>22</v>
      </c>
      <c r="AG1740" s="76">
        <v>12</v>
      </c>
      <c r="AH1740" s="76">
        <v>19</v>
      </c>
      <c r="AI1740" s="76"/>
      <c r="AJ1740" s="76" t="s">
        <v>10030</v>
      </c>
      <c r="AK1740" s="76"/>
      <c r="AL1740" s="76"/>
      <c r="AM1740" s="76"/>
      <c r="AN1740" s="78">
        <v>44529.058113425926</v>
      </c>
      <c r="AO1740" s="76" t="s">
        <v>14075</v>
      </c>
      <c r="AP1740" s="82" t="s">
        <v>15813</v>
      </c>
      <c r="AQ1740" s="76" t="s">
        <v>66</v>
      </c>
      <c r="AR1740" s="2"/>
      <c r="AS1740" s="3"/>
      <c r="AT1740" s="3"/>
      <c r="AU1740" s="3"/>
      <c r="AV1740" s="3"/>
    </row>
    <row r="1741" spans="1:48" ht="41.45" customHeight="1" x14ac:dyDescent="0.25">
      <c r="A1741" s="62" t="s">
        <v>1464</v>
      </c>
      <c r="C1741" s="63"/>
      <c r="D1741" s="63"/>
      <c r="E1741" s="64"/>
      <c r="F1741" s="66"/>
      <c r="G1741" s="100" t="s">
        <v>13733</v>
      </c>
      <c r="H1741" s="63"/>
      <c r="I1741" s="67"/>
      <c r="J1741" s="68"/>
      <c r="K1741" s="68"/>
      <c r="L1741" s="67" t="s">
        <v>17904</v>
      </c>
      <c r="M1741" s="71"/>
      <c r="N1741" s="72">
        <v>8755.068359375</v>
      </c>
      <c r="O1741" s="72">
        <v>9026.0810546875</v>
      </c>
      <c r="P1741" s="73"/>
      <c r="Q1741" s="74"/>
      <c r="R1741" s="74"/>
      <c r="S1741" s="84"/>
      <c r="T1741" s="84"/>
      <c r="U1741" s="84"/>
      <c r="V1741" s="84"/>
      <c r="W1741" s="50"/>
      <c r="X1741" s="50"/>
      <c r="Y1741" s="50"/>
      <c r="Z1741" s="50"/>
      <c r="AA1741" s="49"/>
      <c r="AB1741" s="69">
        <v>1741</v>
      </c>
      <c r="AC174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41" s="70"/>
      <c r="AE1741" s="76">
        <v>382</v>
      </c>
      <c r="AF1741" s="76">
        <v>5513309</v>
      </c>
      <c r="AG1741" s="76">
        <v>357270</v>
      </c>
      <c r="AH1741" s="76">
        <v>2271</v>
      </c>
      <c r="AI1741" s="76"/>
      <c r="AJ1741" s="76" t="s">
        <v>10031</v>
      </c>
      <c r="AK1741" s="76" t="s">
        <v>10516</v>
      </c>
      <c r="AL1741" s="82" t="s">
        <v>11878</v>
      </c>
      <c r="AM1741" s="76"/>
      <c r="AN1741" s="78">
        <v>39420.69767361111</v>
      </c>
      <c r="AO1741" s="76" t="s">
        <v>14075</v>
      </c>
      <c r="AP1741" s="82" t="s">
        <v>15814</v>
      </c>
      <c r="AQ1741" s="76" t="s">
        <v>66</v>
      </c>
      <c r="AR1741" s="2"/>
      <c r="AS1741" s="3"/>
      <c r="AT1741" s="3"/>
      <c r="AU1741" s="3"/>
      <c r="AV1741" s="3"/>
    </row>
    <row r="1742" spans="1:48" ht="41.45" customHeight="1" x14ac:dyDescent="0.25">
      <c r="A1742" s="62" t="s">
        <v>1465</v>
      </c>
      <c r="C1742" s="63"/>
      <c r="D1742" s="63"/>
      <c r="E1742" s="64"/>
      <c r="F1742" s="66"/>
      <c r="G1742" s="100" t="s">
        <v>13734</v>
      </c>
      <c r="H1742" s="63"/>
      <c r="I1742" s="67"/>
      <c r="J1742" s="68"/>
      <c r="K1742" s="68"/>
      <c r="L1742" s="67" t="s">
        <v>17905</v>
      </c>
      <c r="M1742" s="71"/>
      <c r="N1742" s="72">
        <v>3800.447509765625</v>
      </c>
      <c r="O1742" s="72">
        <v>5593.83349609375</v>
      </c>
      <c r="P1742" s="73"/>
      <c r="Q1742" s="74"/>
      <c r="R1742" s="74"/>
      <c r="S1742" s="84"/>
      <c r="T1742" s="84"/>
      <c r="U1742" s="84"/>
      <c r="V1742" s="84"/>
      <c r="W1742" s="50"/>
      <c r="X1742" s="50"/>
      <c r="Y1742" s="50"/>
      <c r="Z1742" s="50"/>
      <c r="AA1742" s="49"/>
      <c r="AB1742" s="69">
        <v>1742</v>
      </c>
      <c r="AC174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42" s="70"/>
      <c r="AE1742" s="76">
        <v>137</v>
      </c>
      <c r="AF1742" s="76">
        <v>52</v>
      </c>
      <c r="AG1742" s="76">
        <v>909</v>
      </c>
      <c r="AH1742" s="76">
        <v>651</v>
      </c>
      <c r="AI1742" s="76"/>
      <c r="AJ1742" s="76" t="s">
        <v>10032</v>
      </c>
      <c r="AK1742" s="76"/>
      <c r="AL1742" s="76"/>
      <c r="AM1742" s="76"/>
      <c r="AN1742" s="78">
        <v>44527.18959490741</v>
      </c>
      <c r="AO1742" s="76" t="s">
        <v>14075</v>
      </c>
      <c r="AP1742" s="82" t="s">
        <v>15815</v>
      </c>
      <c r="AQ1742" s="76" t="s">
        <v>66</v>
      </c>
      <c r="AR1742" s="2"/>
      <c r="AS1742" s="3"/>
      <c r="AT1742" s="3"/>
      <c r="AU1742" s="3"/>
      <c r="AV1742" s="3"/>
    </row>
    <row r="1743" spans="1:48" ht="41.45" customHeight="1" x14ac:dyDescent="0.25">
      <c r="A1743" s="62" t="s">
        <v>1466</v>
      </c>
      <c r="C1743" s="63"/>
      <c r="D1743" s="63"/>
      <c r="E1743" s="64"/>
      <c r="F1743" s="66"/>
      <c r="G1743" s="100" t="s">
        <v>13735</v>
      </c>
      <c r="H1743" s="63"/>
      <c r="I1743" s="67"/>
      <c r="J1743" s="68"/>
      <c r="K1743" s="68"/>
      <c r="L1743" s="67" t="s">
        <v>17906</v>
      </c>
      <c r="M1743" s="71"/>
      <c r="N1743" s="72">
        <v>7400.15283203125</v>
      </c>
      <c r="O1743" s="72">
        <v>997.3125</v>
      </c>
      <c r="P1743" s="73"/>
      <c r="Q1743" s="74"/>
      <c r="R1743" s="74"/>
      <c r="S1743" s="84"/>
      <c r="T1743" s="84"/>
      <c r="U1743" s="84"/>
      <c r="V1743" s="84"/>
      <c r="W1743" s="50"/>
      <c r="X1743" s="50"/>
      <c r="Y1743" s="50"/>
      <c r="Z1743" s="50"/>
      <c r="AA1743" s="49"/>
      <c r="AB1743" s="69">
        <v>1743</v>
      </c>
      <c r="AC174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43" s="70"/>
      <c r="AE1743" s="76">
        <v>590</v>
      </c>
      <c r="AF1743" s="76">
        <v>71</v>
      </c>
      <c r="AG1743" s="76">
        <v>1747</v>
      </c>
      <c r="AH1743" s="76">
        <v>2191</v>
      </c>
      <c r="AI1743" s="76"/>
      <c r="AJ1743" s="76" t="s">
        <v>10033</v>
      </c>
      <c r="AK1743" s="76" t="s">
        <v>11160</v>
      </c>
      <c r="AL1743" s="76"/>
      <c r="AM1743" s="76"/>
      <c r="AN1743" s="78">
        <v>44087.608182870368</v>
      </c>
      <c r="AO1743" s="76" t="s">
        <v>14075</v>
      </c>
      <c r="AP1743" s="82" t="s">
        <v>15816</v>
      </c>
      <c r="AQ1743" s="76" t="s">
        <v>66</v>
      </c>
      <c r="AR1743" s="2"/>
      <c r="AS1743" s="3"/>
      <c r="AT1743" s="3"/>
      <c r="AU1743" s="3"/>
      <c r="AV1743" s="3"/>
    </row>
    <row r="1744" spans="1:48" ht="41.45" customHeight="1" x14ac:dyDescent="0.25">
      <c r="A1744" s="62" t="s">
        <v>1467</v>
      </c>
      <c r="C1744" s="63"/>
      <c r="D1744" s="63"/>
      <c r="E1744" s="64"/>
      <c r="F1744" s="66"/>
      <c r="G1744" s="100" t="s">
        <v>13736</v>
      </c>
      <c r="H1744" s="63"/>
      <c r="I1744" s="67"/>
      <c r="J1744" s="68"/>
      <c r="K1744" s="68"/>
      <c r="L1744" s="67" t="s">
        <v>17907</v>
      </c>
      <c r="M1744" s="71"/>
      <c r="N1744" s="72">
        <v>5704.2021484375</v>
      </c>
      <c r="O1744" s="72">
        <v>2136.6162109375</v>
      </c>
      <c r="P1744" s="73"/>
      <c r="Q1744" s="74"/>
      <c r="R1744" s="74"/>
      <c r="S1744" s="84"/>
      <c r="T1744" s="84"/>
      <c r="U1744" s="84"/>
      <c r="V1744" s="84"/>
      <c r="W1744" s="50"/>
      <c r="X1744" s="50"/>
      <c r="Y1744" s="50"/>
      <c r="Z1744" s="50"/>
      <c r="AA1744" s="49"/>
      <c r="AB1744" s="69">
        <v>1744</v>
      </c>
      <c r="AC174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44" s="70"/>
      <c r="AE1744" s="76">
        <v>2584</v>
      </c>
      <c r="AF1744" s="76">
        <v>803</v>
      </c>
      <c r="AG1744" s="76">
        <v>217573</v>
      </c>
      <c r="AH1744" s="76">
        <v>161658</v>
      </c>
      <c r="AI1744" s="76"/>
      <c r="AJ1744" s="76" t="s">
        <v>10034</v>
      </c>
      <c r="AK1744" s="76"/>
      <c r="AL1744" s="76"/>
      <c r="AM1744" s="76"/>
      <c r="AN1744" s="78">
        <v>41726.326284722221</v>
      </c>
      <c r="AO1744" s="76" t="s">
        <v>14075</v>
      </c>
      <c r="AP1744" s="82" t="s">
        <v>15817</v>
      </c>
      <c r="AQ1744" s="76" t="s">
        <v>66</v>
      </c>
      <c r="AR1744" s="2"/>
      <c r="AS1744" s="3"/>
      <c r="AT1744" s="3"/>
      <c r="AU1744" s="3"/>
      <c r="AV1744" s="3"/>
    </row>
    <row r="1745" spans="1:48" ht="41.45" customHeight="1" x14ac:dyDescent="0.25">
      <c r="A1745" s="62" t="s">
        <v>2108</v>
      </c>
      <c r="C1745" s="63"/>
      <c r="D1745" s="63"/>
      <c r="E1745" s="64"/>
      <c r="F1745" s="66"/>
      <c r="G1745" s="100" t="s">
        <v>13737</v>
      </c>
      <c r="H1745" s="63"/>
      <c r="I1745" s="67"/>
      <c r="J1745" s="68"/>
      <c r="K1745" s="68"/>
      <c r="L1745" s="67" t="s">
        <v>17908</v>
      </c>
      <c r="M1745" s="71"/>
      <c r="N1745" s="72">
        <v>4110.79052734375</v>
      </c>
      <c r="O1745" s="72">
        <v>2702.525390625</v>
      </c>
      <c r="P1745" s="73"/>
      <c r="Q1745" s="74"/>
      <c r="R1745" s="74"/>
      <c r="S1745" s="84"/>
      <c r="T1745" s="84"/>
      <c r="U1745" s="84"/>
      <c r="V1745" s="84"/>
      <c r="W1745" s="50"/>
      <c r="X1745" s="50"/>
      <c r="Y1745" s="50"/>
      <c r="Z1745" s="50"/>
      <c r="AA1745" s="49"/>
      <c r="AB1745" s="69">
        <v>1745</v>
      </c>
      <c r="AC174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45" s="70"/>
      <c r="AE1745" s="76">
        <v>941</v>
      </c>
      <c r="AF1745" s="76">
        <v>1878447</v>
      </c>
      <c r="AG1745" s="76">
        <v>74164</v>
      </c>
      <c r="AH1745" s="76">
        <v>13024</v>
      </c>
      <c r="AI1745" s="76"/>
      <c r="AJ1745" s="76" t="s">
        <v>10035</v>
      </c>
      <c r="AK1745" s="76" t="s">
        <v>11161</v>
      </c>
      <c r="AL1745" s="82" t="s">
        <v>11879</v>
      </c>
      <c r="AM1745" s="76"/>
      <c r="AN1745" s="78">
        <v>41719.777546296296</v>
      </c>
      <c r="AO1745" s="76" t="s">
        <v>14075</v>
      </c>
      <c r="AP1745" s="82" t="s">
        <v>15818</v>
      </c>
      <c r="AQ1745" s="76" t="s">
        <v>65</v>
      </c>
      <c r="AR1745" s="2"/>
      <c r="AS1745" s="3"/>
      <c r="AT1745" s="3"/>
      <c r="AU1745" s="3"/>
      <c r="AV1745" s="3"/>
    </row>
    <row r="1746" spans="1:48" ht="41.45" customHeight="1" x14ac:dyDescent="0.25">
      <c r="A1746" s="62" t="s">
        <v>1468</v>
      </c>
      <c r="C1746" s="63"/>
      <c r="D1746" s="63"/>
      <c r="E1746" s="64"/>
      <c r="F1746" s="66"/>
      <c r="G1746" s="100" t="s">
        <v>13738</v>
      </c>
      <c r="H1746" s="63"/>
      <c r="I1746" s="67"/>
      <c r="J1746" s="68"/>
      <c r="K1746" s="68"/>
      <c r="L1746" s="67" t="s">
        <v>17909</v>
      </c>
      <c r="M1746" s="71"/>
      <c r="N1746" s="72">
        <v>96.733634948730469</v>
      </c>
      <c r="O1746" s="72">
        <v>4905.95947265625</v>
      </c>
      <c r="P1746" s="73"/>
      <c r="Q1746" s="74"/>
      <c r="R1746" s="74"/>
      <c r="S1746" s="84"/>
      <c r="T1746" s="84"/>
      <c r="U1746" s="84"/>
      <c r="V1746" s="84"/>
      <c r="W1746" s="50"/>
      <c r="X1746" s="50"/>
      <c r="Y1746" s="50"/>
      <c r="Z1746" s="50"/>
      <c r="AA1746" s="49"/>
      <c r="AB1746" s="69">
        <v>1746</v>
      </c>
      <c r="AC174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46" s="70"/>
      <c r="AE1746" s="76">
        <v>118</v>
      </c>
      <c r="AF1746" s="76">
        <v>113</v>
      </c>
      <c r="AG1746" s="76">
        <v>1299</v>
      </c>
      <c r="AH1746" s="76">
        <v>3343</v>
      </c>
      <c r="AI1746" s="76"/>
      <c r="AJ1746" s="76" t="s">
        <v>10036</v>
      </c>
      <c r="AK1746" s="76" t="s">
        <v>10516</v>
      </c>
      <c r="AL1746" s="76"/>
      <c r="AM1746" s="76"/>
      <c r="AN1746" s="78">
        <v>44390.523715277777</v>
      </c>
      <c r="AO1746" s="76" t="s">
        <v>14075</v>
      </c>
      <c r="AP1746" s="82" t="s">
        <v>15819</v>
      </c>
      <c r="AQ1746" s="76" t="s">
        <v>66</v>
      </c>
      <c r="AR1746" s="2"/>
      <c r="AS1746" s="3"/>
      <c r="AT1746" s="3"/>
      <c r="AU1746" s="3"/>
      <c r="AV1746" s="3"/>
    </row>
    <row r="1747" spans="1:48" ht="41.45" customHeight="1" x14ac:dyDescent="0.25">
      <c r="A1747" s="62" t="s">
        <v>1469</v>
      </c>
      <c r="C1747" s="63"/>
      <c r="D1747" s="63"/>
      <c r="E1747" s="64"/>
      <c r="F1747" s="66"/>
      <c r="G1747" s="100" t="s">
        <v>13739</v>
      </c>
      <c r="H1747" s="63"/>
      <c r="I1747" s="67"/>
      <c r="J1747" s="68"/>
      <c r="K1747" s="68"/>
      <c r="L1747" s="67" t="s">
        <v>17910</v>
      </c>
      <c r="M1747" s="71"/>
      <c r="N1747" s="72">
        <v>7949.8818359375</v>
      </c>
      <c r="O1747" s="72">
        <v>3361.94482421875</v>
      </c>
      <c r="P1747" s="73"/>
      <c r="Q1747" s="74"/>
      <c r="R1747" s="74"/>
      <c r="S1747" s="84"/>
      <c r="T1747" s="84"/>
      <c r="U1747" s="84"/>
      <c r="V1747" s="84"/>
      <c r="W1747" s="50"/>
      <c r="X1747" s="50"/>
      <c r="Y1747" s="50"/>
      <c r="Z1747" s="50"/>
      <c r="AA1747" s="49"/>
      <c r="AB1747" s="69">
        <v>1747</v>
      </c>
      <c r="AC174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47" s="70"/>
      <c r="AE1747" s="76">
        <v>6</v>
      </c>
      <c r="AF1747" s="76">
        <v>4</v>
      </c>
      <c r="AG1747" s="76">
        <v>1040</v>
      </c>
      <c r="AH1747" s="76">
        <v>380</v>
      </c>
      <c r="AI1747" s="76"/>
      <c r="AJ1747" s="76" t="s">
        <v>10037</v>
      </c>
      <c r="AK1747" s="76" t="s">
        <v>11162</v>
      </c>
      <c r="AL1747" s="76"/>
      <c r="AM1747" s="76"/>
      <c r="AN1747" s="78">
        <v>44378.951747685183</v>
      </c>
      <c r="AO1747" s="76" t="s">
        <v>14075</v>
      </c>
      <c r="AP1747" s="82" t="s">
        <v>15820</v>
      </c>
      <c r="AQ1747" s="76" t="s">
        <v>66</v>
      </c>
      <c r="AR1747" s="2"/>
      <c r="AS1747" s="3"/>
      <c r="AT1747" s="3"/>
      <c r="AU1747" s="3"/>
      <c r="AV1747" s="3"/>
    </row>
    <row r="1748" spans="1:48" ht="41.45" customHeight="1" x14ac:dyDescent="0.25">
      <c r="A1748" s="62" t="s">
        <v>1470</v>
      </c>
      <c r="C1748" s="63"/>
      <c r="D1748" s="63"/>
      <c r="E1748" s="64"/>
      <c r="F1748" s="66"/>
      <c r="G1748" s="100" t="s">
        <v>13740</v>
      </c>
      <c r="H1748" s="63"/>
      <c r="I1748" s="67"/>
      <c r="J1748" s="68"/>
      <c r="K1748" s="68"/>
      <c r="L1748" s="67" t="s">
        <v>17911</v>
      </c>
      <c r="M1748" s="71"/>
      <c r="N1748" s="72">
        <v>7271.5205078125</v>
      </c>
      <c r="O1748" s="72">
        <v>3768.970458984375</v>
      </c>
      <c r="P1748" s="73"/>
      <c r="Q1748" s="74"/>
      <c r="R1748" s="74"/>
      <c r="S1748" s="84"/>
      <c r="T1748" s="84"/>
      <c r="U1748" s="84"/>
      <c r="V1748" s="84"/>
      <c r="W1748" s="50"/>
      <c r="X1748" s="50"/>
      <c r="Y1748" s="50"/>
      <c r="Z1748" s="50"/>
      <c r="AA1748" s="49"/>
      <c r="AB1748" s="69">
        <v>1748</v>
      </c>
      <c r="AC174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48" s="70"/>
      <c r="AE1748" s="76">
        <v>109</v>
      </c>
      <c r="AF1748" s="76">
        <v>1</v>
      </c>
      <c r="AG1748" s="76">
        <v>210</v>
      </c>
      <c r="AH1748" s="76">
        <v>901</v>
      </c>
      <c r="AI1748" s="76"/>
      <c r="AJ1748" s="76" t="s">
        <v>10038</v>
      </c>
      <c r="AK1748" s="76"/>
      <c r="AL1748" s="76"/>
      <c r="AM1748" s="76"/>
      <c r="AN1748" s="78">
        <v>44334.998287037037</v>
      </c>
      <c r="AO1748" s="76" t="s">
        <v>14075</v>
      </c>
      <c r="AP1748" s="82" t="s">
        <v>15821</v>
      </c>
      <c r="AQ1748" s="76" t="s">
        <v>66</v>
      </c>
      <c r="AR1748" s="2"/>
      <c r="AS1748" s="3"/>
      <c r="AT1748" s="3"/>
      <c r="AU1748" s="3"/>
      <c r="AV1748" s="3"/>
    </row>
    <row r="1749" spans="1:48" ht="41.45" customHeight="1" x14ac:dyDescent="0.25">
      <c r="A1749" s="62" t="s">
        <v>1471</v>
      </c>
      <c r="C1749" s="63"/>
      <c r="D1749" s="63"/>
      <c r="E1749" s="64"/>
      <c r="F1749" s="66"/>
      <c r="G1749" s="100" t="s">
        <v>13741</v>
      </c>
      <c r="H1749" s="63"/>
      <c r="I1749" s="67"/>
      <c r="J1749" s="68"/>
      <c r="K1749" s="68"/>
      <c r="L1749" s="67" t="s">
        <v>17912</v>
      </c>
      <c r="M1749" s="71"/>
      <c r="N1749" s="72">
        <v>6118.0595703125</v>
      </c>
      <c r="O1749" s="72">
        <v>9882.8330078125</v>
      </c>
      <c r="P1749" s="73"/>
      <c r="Q1749" s="74"/>
      <c r="R1749" s="74"/>
      <c r="S1749" s="84"/>
      <c r="T1749" s="84"/>
      <c r="U1749" s="84"/>
      <c r="V1749" s="84"/>
      <c r="W1749" s="50"/>
      <c r="X1749" s="50"/>
      <c r="Y1749" s="50"/>
      <c r="Z1749" s="50"/>
      <c r="AA1749" s="49"/>
      <c r="AB1749" s="69">
        <v>1749</v>
      </c>
      <c r="AC174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49" s="70"/>
      <c r="AE1749" s="76">
        <v>563</v>
      </c>
      <c r="AF1749" s="76">
        <v>223</v>
      </c>
      <c r="AG1749" s="76">
        <v>6742</v>
      </c>
      <c r="AH1749" s="76">
        <v>35969</v>
      </c>
      <c r="AI1749" s="76"/>
      <c r="AJ1749" s="76" t="s">
        <v>10039</v>
      </c>
      <c r="AK1749" s="76" t="s">
        <v>11163</v>
      </c>
      <c r="AL1749" s="76"/>
      <c r="AM1749" s="76"/>
      <c r="AN1749" s="78">
        <v>42756.148981481485</v>
      </c>
      <c r="AO1749" s="76" t="s">
        <v>14075</v>
      </c>
      <c r="AP1749" s="82" t="s">
        <v>15822</v>
      </c>
      <c r="AQ1749" s="76" t="s">
        <v>66</v>
      </c>
      <c r="AR1749" s="2"/>
      <c r="AS1749" s="3"/>
      <c r="AT1749" s="3"/>
      <c r="AU1749" s="3"/>
      <c r="AV1749" s="3"/>
    </row>
    <row r="1750" spans="1:48" ht="41.45" customHeight="1" x14ac:dyDescent="0.25">
      <c r="A1750" s="62" t="s">
        <v>1472</v>
      </c>
      <c r="C1750" s="63"/>
      <c r="D1750" s="63"/>
      <c r="E1750" s="64"/>
      <c r="F1750" s="66"/>
      <c r="G1750" s="100" t="s">
        <v>13742</v>
      </c>
      <c r="H1750" s="63"/>
      <c r="I1750" s="67"/>
      <c r="J1750" s="68"/>
      <c r="K1750" s="68"/>
      <c r="L1750" s="67" t="s">
        <v>17913</v>
      </c>
      <c r="M1750" s="71"/>
      <c r="N1750" s="72">
        <v>4060.37744140625</v>
      </c>
      <c r="O1750" s="72">
        <v>1753.72607421875</v>
      </c>
      <c r="P1750" s="73"/>
      <c r="Q1750" s="74"/>
      <c r="R1750" s="74"/>
      <c r="S1750" s="84"/>
      <c r="T1750" s="84"/>
      <c r="U1750" s="84"/>
      <c r="V1750" s="84"/>
      <c r="W1750" s="50"/>
      <c r="X1750" s="50"/>
      <c r="Y1750" s="50"/>
      <c r="Z1750" s="50"/>
      <c r="AA1750" s="49"/>
      <c r="AB1750" s="69">
        <v>1750</v>
      </c>
      <c r="AC175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50" s="70"/>
      <c r="AE1750" s="76">
        <v>1404</v>
      </c>
      <c r="AF1750" s="76">
        <v>34</v>
      </c>
      <c r="AG1750" s="76">
        <v>4106</v>
      </c>
      <c r="AH1750" s="76">
        <v>2886</v>
      </c>
      <c r="AI1750" s="76"/>
      <c r="AJ1750" s="76" t="s">
        <v>10040</v>
      </c>
      <c r="AK1750" s="76" t="s">
        <v>11164</v>
      </c>
      <c r="AL1750" s="76"/>
      <c r="AM1750" s="76"/>
      <c r="AN1750" s="78">
        <v>44488.333194444444</v>
      </c>
      <c r="AO1750" s="76" t="s">
        <v>14075</v>
      </c>
      <c r="AP1750" s="82" t="s">
        <v>15823</v>
      </c>
      <c r="AQ1750" s="76" t="s">
        <v>66</v>
      </c>
      <c r="AR1750" s="2"/>
      <c r="AS1750" s="3"/>
      <c r="AT1750" s="3"/>
      <c r="AU1750" s="3"/>
      <c r="AV1750" s="3"/>
    </row>
    <row r="1751" spans="1:48" ht="41.45" customHeight="1" x14ac:dyDescent="0.25">
      <c r="A1751" s="62" t="s">
        <v>1473</v>
      </c>
      <c r="C1751" s="63"/>
      <c r="D1751" s="63"/>
      <c r="E1751" s="64"/>
      <c r="F1751" s="66"/>
      <c r="G1751" s="100" t="s">
        <v>13743</v>
      </c>
      <c r="H1751" s="63"/>
      <c r="I1751" s="67"/>
      <c r="J1751" s="68"/>
      <c r="K1751" s="68"/>
      <c r="L1751" s="67" t="s">
        <v>17914</v>
      </c>
      <c r="M1751" s="71"/>
      <c r="N1751" s="72">
        <v>8991.2890625</v>
      </c>
      <c r="O1751" s="72">
        <v>6589.95458984375</v>
      </c>
      <c r="P1751" s="73"/>
      <c r="Q1751" s="74"/>
      <c r="R1751" s="74"/>
      <c r="S1751" s="84"/>
      <c r="T1751" s="84"/>
      <c r="U1751" s="84"/>
      <c r="V1751" s="84"/>
      <c r="W1751" s="50"/>
      <c r="X1751" s="50"/>
      <c r="Y1751" s="50"/>
      <c r="Z1751" s="50"/>
      <c r="AA1751" s="49"/>
      <c r="AB1751" s="69">
        <v>1751</v>
      </c>
      <c r="AC175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51" s="70"/>
      <c r="AE1751" s="76">
        <v>0</v>
      </c>
      <c r="AF1751" s="76">
        <v>1232</v>
      </c>
      <c r="AG1751" s="76">
        <v>54</v>
      </c>
      <c r="AH1751" s="76">
        <v>22</v>
      </c>
      <c r="AI1751" s="76"/>
      <c r="AJ1751" s="76"/>
      <c r="AK1751" s="76"/>
      <c r="AL1751" s="76"/>
      <c r="AM1751" s="76"/>
      <c r="AN1751" s="78">
        <v>44425.590381944443</v>
      </c>
      <c r="AO1751" s="76" t="s">
        <v>14075</v>
      </c>
      <c r="AP1751" s="82" t="s">
        <v>15824</v>
      </c>
      <c r="AQ1751" s="76" t="s">
        <v>66</v>
      </c>
      <c r="AR1751" s="2"/>
      <c r="AS1751" s="3"/>
      <c r="AT1751" s="3"/>
      <c r="AU1751" s="3"/>
      <c r="AV1751" s="3"/>
    </row>
    <row r="1752" spans="1:48" ht="41.45" customHeight="1" x14ac:dyDescent="0.25">
      <c r="A1752" s="62" t="s">
        <v>1474</v>
      </c>
      <c r="C1752" s="63"/>
      <c r="D1752" s="63"/>
      <c r="E1752" s="64"/>
      <c r="F1752" s="66"/>
      <c r="G1752" s="100" t="s">
        <v>13744</v>
      </c>
      <c r="H1752" s="63"/>
      <c r="I1752" s="67"/>
      <c r="J1752" s="68"/>
      <c r="K1752" s="68"/>
      <c r="L1752" s="67" t="s">
        <v>17915</v>
      </c>
      <c r="M1752" s="71"/>
      <c r="N1752" s="72">
        <v>4726.6123046875</v>
      </c>
      <c r="O1752" s="72">
        <v>8139.03466796875</v>
      </c>
      <c r="P1752" s="73"/>
      <c r="Q1752" s="74"/>
      <c r="R1752" s="74"/>
      <c r="S1752" s="84"/>
      <c r="T1752" s="84"/>
      <c r="U1752" s="84"/>
      <c r="V1752" s="84"/>
      <c r="W1752" s="50"/>
      <c r="X1752" s="50"/>
      <c r="Y1752" s="50"/>
      <c r="Z1752" s="50"/>
      <c r="AA1752" s="49"/>
      <c r="AB1752" s="69">
        <v>1752</v>
      </c>
      <c r="AC175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52" s="70"/>
      <c r="AE1752" s="76">
        <v>4560</v>
      </c>
      <c r="AF1752" s="76">
        <v>1026</v>
      </c>
      <c r="AG1752" s="76">
        <v>21205</v>
      </c>
      <c r="AH1752" s="76">
        <v>22308</v>
      </c>
      <c r="AI1752" s="76"/>
      <c r="AJ1752" s="76" t="s">
        <v>10041</v>
      </c>
      <c r="AK1752" s="76" t="s">
        <v>10355</v>
      </c>
      <c r="AL1752" s="76"/>
      <c r="AM1752" s="76"/>
      <c r="AN1752" s="78">
        <v>40008.99491898148</v>
      </c>
      <c r="AO1752" s="76" t="s">
        <v>14075</v>
      </c>
      <c r="AP1752" s="82" t="s">
        <v>15825</v>
      </c>
      <c r="AQ1752" s="76" t="s">
        <v>66</v>
      </c>
      <c r="AR1752" s="2"/>
      <c r="AS1752" s="3"/>
      <c r="AT1752" s="3"/>
      <c r="AU1752" s="3"/>
      <c r="AV1752" s="3"/>
    </row>
    <row r="1753" spans="1:48" ht="41.45" customHeight="1" x14ac:dyDescent="0.25">
      <c r="A1753" s="62" t="s">
        <v>1475</v>
      </c>
      <c r="C1753" s="63"/>
      <c r="D1753" s="63"/>
      <c r="E1753" s="64"/>
      <c r="F1753" s="66"/>
      <c r="G1753" s="100" t="s">
        <v>13745</v>
      </c>
      <c r="H1753" s="63"/>
      <c r="I1753" s="67"/>
      <c r="J1753" s="68"/>
      <c r="K1753" s="68"/>
      <c r="L1753" s="67" t="s">
        <v>17916</v>
      </c>
      <c r="M1753" s="71"/>
      <c r="N1753" s="72">
        <v>7443.826171875</v>
      </c>
      <c r="O1753" s="72">
        <v>7934.4833984375</v>
      </c>
      <c r="P1753" s="73"/>
      <c r="Q1753" s="74"/>
      <c r="R1753" s="74"/>
      <c r="S1753" s="84"/>
      <c r="T1753" s="84"/>
      <c r="U1753" s="84"/>
      <c r="V1753" s="84"/>
      <c r="W1753" s="50"/>
      <c r="X1753" s="50"/>
      <c r="Y1753" s="50"/>
      <c r="Z1753" s="50"/>
      <c r="AA1753" s="49"/>
      <c r="AB1753" s="69">
        <v>1753</v>
      </c>
      <c r="AC175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53" s="70"/>
      <c r="AE1753" s="76">
        <v>714</v>
      </c>
      <c r="AF1753" s="76">
        <v>6586</v>
      </c>
      <c r="AG1753" s="76">
        <v>110784</v>
      </c>
      <c r="AH1753" s="76">
        <v>0</v>
      </c>
      <c r="AI1753" s="76"/>
      <c r="AJ1753" s="76" t="s">
        <v>10042</v>
      </c>
      <c r="AK1753" s="76" t="s">
        <v>11165</v>
      </c>
      <c r="AL1753" s="82" t="s">
        <v>11880</v>
      </c>
      <c r="AM1753" s="76"/>
      <c r="AN1753" s="78">
        <v>40156.32508101852</v>
      </c>
      <c r="AO1753" s="76" t="s">
        <v>14075</v>
      </c>
      <c r="AP1753" s="82" t="s">
        <v>15826</v>
      </c>
      <c r="AQ1753" s="76" t="s">
        <v>66</v>
      </c>
      <c r="AR1753" s="2"/>
      <c r="AS1753" s="3"/>
      <c r="AT1753" s="3"/>
      <c r="AU1753" s="3"/>
      <c r="AV1753" s="3"/>
    </row>
    <row r="1754" spans="1:48" ht="41.45" customHeight="1" x14ac:dyDescent="0.25">
      <c r="A1754" s="62" t="s">
        <v>1476</v>
      </c>
      <c r="C1754" s="63"/>
      <c r="D1754" s="63"/>
      <c r="E1754" s="64"/>
      <c r="F1754" s="66"/>
      <c r="G1754" s="100" t="s">
        <v>13746</v>
      </c>
      <c r="H1754" s="63"/>
      <c r="I1754" s="67"/>
      <c r="J1754" s="68"/>
      <c r="K1754" s="68"/>
      <c r="L1754" s="67" t="s">
        <v>17917</v>
      </c>
      <c r="M1754" s="71"/>
      <c r="N1754" s="72">
        <v>4893.17529296875</v>
      </c>
      <c r="O1754" s="72">
        <v>1478.689453125</v>
      </c>
      <c r="P1754" s="73"/>
      <c r="Q1754" s="74"/>
      <c r="R1754" s="74"/>
      <c r="S1754" s="84"/>
      <c r="T1754" s="84"/>
      <c r="U1754" s="84"/>
      <c r="V1754" s="84"/>
      <c r="W1754" s="50"/>
      <c r="X1754" s="50"/>
      <c r="Y1754" s="50"/>
      <c r="Z1754" s="50"/>
      <c r="AA1754" s="49"/>
      <c r="AB1754" s="69">
        <v>1754</v>
      </c>
      <c r="AC175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54" s="70"/>
      <c r="AE1754" s="76">
        <v>2452</v>
      </c>
      <c r="AF1754" s="76">
        <v>1402</v>
      </c>
      <c r="AG1754" s="76">
        <v>7584</v>
      </c>
      <c r="AH1754" s="76">
        <v>12452</v>
      </c>
      <c r="AI1754" s="76"/>
      <c r="AJ1754" s="76" t="s">
        <v>10043</v>
      </c>
      <c r="AK1754" s="76" t="s">
        <v>11166</v>
      </c>
      <c r="AL1754" s="76"/>
      <c r="AM1754" s="76"/>
      <c r="AN1754" s="78">
        <v>41896.347534722219</v>
      </c>
      <c r="AO1754" s="76" t="s">
        <v>14075</v>
      </c>
      <c r="AP1754" s="82" t="s">
        <v>15827</v>
      </c>
      <c r="AQ1754" s="76" t="s">
        <v>66</v>
      </c>
      <c r="AR1754" s="2"/>
      <c r="AS1754" s="3"/>
      <c r="AT1754" s="3"/>
      <c r="AU1754" s="3"/>
      <c r="AV1754" s="3"/>
    </row>
    <row r="1755" spans="1:48" ht="41.45" customHeight="1" x14ac:dyDescent="0.25">
      <c r="A1755" s="62" t="s">
        <v>2109</v>
      </c>
      <c r="C1755" s="63"/>
      <c r="D1755" s="63"/>
      <c r="E1755" s="64"/>
      <c r="F1755" s="66"/>
      <c r="G1755" s="100" t="s">
        <v>13747</v>
      </c>
      <c r="H1755" s="63"/>
      <c r="I1755" s="67"/>
      <c r="J1755" s="68"/>
      <c r="K1755" s="68"/>
      <c r="L1755" s="67" t="s">
        <v>17918</v>
      </c>
      <c r="M1755" s="71"/>
      <c r="N1755" s="72">
        <v>6854.806640625</v>
      </c>
      <c r="O1755" s="72">
        <v>3209.500732421875</v>
      </c>
      <c r="P1755" s="73"/>
      <c r="Q1755" s="74"/>
      <c r="R1755" s="74"/>
      <c r="S1755" s="84"/>
      <c r="T1755" s="84"/>
      <c r="U1755" s="84"/>
      <c r="V1755" s="84"/>
      <c r="W1755" s="50"/>
      <c r="X1755" s="50"/>
      <c r="Y1755" s="50"/>
      <c r="Z1755" s="50"/>
      <c r="AA1755" s="49"/>
      <c r="AB1755" s="69">
        <v>1755</v>
      </c>
      <c r="AC175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55" s="70"/>
      <c r="AE1755" s="76">
        <v>9486</v>
      </c>
      <c r="AF1755" s="76">
        <v>8874</v>
      </c>
      <c r="AG1755" s="76">
        <v>26580</v>
      </c>
      <c r="AH1755" s="76">
        <v>25642</v>
      </c>
      <c r="AI1755" s="76"/>
      <c r="AJ1755" s="76" t="s">
        <v>10044</v>
      </c>
      <c r="AK1755" s="76" t="s">
        <v>11167</v>
      </c>
      <c r="AL1755" s="82" t="s">
        <v>11881</v>
      </c>
      <c r="AM1755" s="76"/>
      <c r="AN1755" s="78">
        <v>42003.660729166666</v>
      </c>
      <c r="AO1755" s="76" t="s">
        <v>14075</v>
      </c>
      <c r="AP1755" s="82" t="s">
        <v>15828</v>
      </c>
      <c r="AQ1755" s="76" t="s">
        <v>65</v>
      </c>
      <c r="AR1755" s="2"/>
      <c r="AS1755" s="3"/>
      <c r="AT1755" s="3"/>
      <c r="AU1755" s="3"/>
      <c r="AV1755" s="3"/>
    </row>
    <row r="1756" spans="1:48" ht="41.45" customHeight="1" x14ac:dyDescent="0.25">
      <c r="A1756" s="62" t="s">
        <v>1477</v>
      </c>
      <c r="C1756" s="63"/>
      <c r="D1756" s="63"/>
      <c r="E1756" s="64"/>
      <c r="F1756" s="66"/>
      <c r="G1756" s="100" t="s">
        <v>13748</v>
      </c>
      <c r="H1756" s="63"/>
      <c r="I1756" s="67"/>
      <c r="J1756" s="68"/>
      <c r="K1756" s="68"/>
      <c r="L1756" s="67" t="s">
        <v>17919</v>
      </c>
      <c r="M1756" s="71"/>
      <c r="N1756" s="72">
        <v>6872.76025390625</v>
      </c>
      <c r="O1756" s="72">
        <v>5402.4365234375</v>
      </c>
      <c r="P1756" s="73"/>
      <c r="Q1756" s="74"/>
      <c r="R1756" s="74"/>
      <c r="S1756" s="84"/>
      <c r="T1756" s="84"/>
      <c r="U1756" s="84"/>
      <c r="V1756" s="84"/>
      <c r="W1756" s="50"/>
      <c r="X1756" s="50"/>
      <c r="Y1756" s="50"/>
      <c r="Z1756" s="50"/>
      <c r="AA1756" s="49"/>
      <c r="AB1756" s="69">
        <v>1756</v>
      </c>
      <c r="AC175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56" s="70"/>
      <c r="AE1756" s="76">
        <v>3444</v>
      </c>
      <c r="AF1756" s="76">
        <v>2771</v>
      </c>
      <c r="AG1756" s="76">
        <v>70896</v>
      </c>
      <c r="AH1756" s="76">
        <v>181320</v>
      </c>
      <c r="AI1756" s="76"/>
      <c r="AJ1756" s="76" t="s">
        <v>10045</v>
      </c>
      <c r="AK1756" s="76" t="s">
        <v>11168</v>
      </c>
      <c r="AL1756" s="76"/>
      <c r="AM1756" s="76"/>
      <c r="AN1756" s="78">
        <v>42647.509629629632</v>
      </c>
      <c r="AO1756" s="76" t="s">
        <v>14075</v>
      </c>
      <c r="AP1756" s="82" t="s">
        <v>15829</v>
      </c>
      <c r="AQ1756" s="76" t="s">
        <v>66</v>
      </c>
      <c r="AR1756" s="2"/>
      <c r="AS1756" s="3"/>
      <c r="AT1756" s="3"/>
      <c r="AU1756" s="3"/>
      <c r="AV1756" s="3"/>
    </row>
    <row r="1757" spans="1:48" ht="41.45" customHeight="1" x14ac:dyDescent="0.25">
      <c r="A1757" s="62" t="s">
        <v>1480</v>
      </c>
      <c r="C1757" s="63"/>
      <c r="D1757" s="63"/>
      <c r="E1757" s="64"/>
      <c r="F1757" s="66"/>
      <c r="G1757" s="100" t="s">
        <v>13749</v>
      </c>
      <c r="H1757" s="63"/>
      <c r="I1757" s="67"/>
      <c r="J1757" s="68"/>
      <c r="K1757" s="68"/>
      <c r="L1757" s="67" t="s">
        <v>17920</v>
      </c>
      <c r="M1757" s="71"/>
      <c r="N1757" s="72">
        <v>6624.56103515625</v>
      </c>
      <c r="O1757" s="72">
        <v>6023.15185546875</v>
      </c>
      <c r="P1757" s="73"/>
      <c r="Q1757" s="74"/>
      <c r="R1757" s="74"/>
      <c r="S1757" s="84"/>
      <c r="T1757" s="84"/>
      <c r="U1757" s="84"/>
      <c r="V1757" s="84"/>
      <c r="W1757" s="50"/>
      <c r="X1757" s="50"/>
      <c r="Y1757" s="50"/>
      <c r="Z1757" s="50"/>
      <c r="AA1757" s="49"/>
      <c r="AB1757" s="69">
        <v>1757</v>
      </c>
      <c r="AC175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57" s="70"/>
      <c r="AE1757" s="76">
        <v>717</v>
      </c>
      <c r="AF1757" s="76">
        <v>98</v>
      </c>
      <c r="AG1757" s="76">
        <v>3936</v>
      </c>
      <c r="AH1757" s="76">
        <v>993</v>
      </c>
      <c r="AI1757" s="76"/>
      <c r="AJ1757" s="76" t="s">
        <v>10046</v>
      </c>
      <c r="AK1757" s="76" t="s">
        <v>11169</v>
      </c>
      <c r="AL1757" s="76"/>
      <c r="AM1757" s="76"/>
      <c r="AN1757" s="78">
        <v>44510.363611111112</v>
      </c>
      <c r="AO1757" s="76" t="s">
        <v>14075</v>
      </c>
      <c r="AP1757" s="82" t="s">
        <v>15830</v>
      </c>
      <c r="AQ1757" s="76" t="s">
        <v>66</v>
      </c>
      <c r="AR1757" s="2"/>
      <c r="AS1757" s="3"/>
      <c r="AT1757" s="3"/>
      <c r="AU1757" s="3"/>
      <c r="AV1757" s="3"/>
    </row>
    <row r="1758" spans="1:48" ht="41.45" customHeight="1" x14ac:dyDescent="0.25">
      <c r="A1758" s="62" t="s">
        <v>1481</v>
      </c>
      <c r="C1758" s="63"/>
      <c r="D1758" s="63"/>
      <c r="E1758" s="64"/>
      <c r="F1758" s="66"/>
      <c r="G1758" s="100" t="s">
        <v>13750</v>
      </c>
      <c r="H1758" s="63"/>
      <c r="I1758" s="67"/>
      <c r="J1758" s="68"/>
      <c r="K1758" s="68"/>
      <c r="L1758" s="67" t="s">
        <v>17921</v>
      </c>
      <c r="M1758" s="71"/>
      <c r="N1758" s="72">
        <v>6681.884765625</v>
      </c>
      <c r="O1758" s="72">
        <v>9412.361328125</v>
      </c>
      <c r="P1758" s="73"/>
      <c r="Q1758" s="74"/>
      <c r="R1758" s="74"/>
      <c r="S1758" s="84"/>
      <c r="T1758" s="84"/>
      <c r="U1758" s="84"/>
      <c r="V1758" s="84"/>
      <c r="W1758" s="50"/>
      <c r="X1758" s="50"/>
      <c r="Y1758" s="50"/>
      <c r="Z1758" s="50"/>
      <c r="AA1758" s="49"/>
      <c r="AB1758" s="69">
        <v>1758</v>
      </c>
      <c r="AC175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58" s="70"/>
      <c r="AE1758" s="76">
        <v>394</v>
      </c>
      <c r="AF1758" s="76">
        <v>114</v>
      </c>
      <c r="AG1758" s="76">
        <v>5385</v>
      </c>
      <c r="AH1758" s="76">
        <v>14662</v>
      </c>
      <c r="AI1758" s="76"/>
      <c r="AJ1758" s="76" t="s">
        <v>10047</v>
      </c>
      <c r="AK1758" s="76" t="s">
        <v>11170</v>
      </c>
      <c r="AL1758" s="76"/>
      <c r="AM1758" s="76"/>
      <c r="AN1758" s="78">
        <v>44282.632418981484</v>
      </c>
      <c r="AO1758" s="76" t="s">
        <v>14075</v>
      </c>
      <c r="AP1758" s="82" t="s">
        <v>15831</v>
      </c>
      <c r="AQ1758" s="76" t="s">
        <v>66</v>
      </c>
      <c r="AR1758" s="2"/>
      <c r="AS1758" s="3"/>
      <c r="AT1758" s="3"/>
      <c r="AU1758" s="3"/>
      <c r="AV1758" s="3"/>
    </row>
    <row r="1759" spans="1:48" ht="41.45" customHeight="1" x14ac:dyDescent="0.25">
      <c r="A1759" s="62" t="s">
        <v>2110</v>
      </c>
      <c r="C1759" s="63"/>
      <c r="D1759" s="63"/>
      <c r="E1759" s="64"/>
      <c r="F1759" s="66"/>
      <c r="G1759" s="100" t="s">
        <v>13751</v>
      </c>
      <c r="H1759" s="63"/>
      <c r="I1759" s="67"/>
      <c r="J1759" s="68"/>
      <c r="K1759" s="68"/>
      <c r="L1759" s="67" t="s">
        <v>17922</v>
      </c>
      <c r="M1759" s="71"/>
      <c r="N1759" s="72">
        <v>6034.2001953125</v>
      </c>
      <c r="O1759" s="72">
        <v>6160.744140625</v>
      </c>
      <c r="P1759" s="73"/>
      <c r="Q1759" s="74"/>
      <c r="R1759" s="74"/>
      <c r="S1759" s="84"/>
      <c r="T1759" s="84"/>
      <c r="U1759" s="84"/>
      <c r="V1759" s="84"/>
      <c r="W1759" s="50"/>
      <c r="X1759" s="50"/>
      <c r="Y1759" s="50"/>
      <c r="Z1759" s="50"/>
      <c r="AA1759" s="49"/>
      <c r="AB1759" s="69">
        <v>1759</v>
      </c>
      <c r="AC175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59" s="70"/>
      <c r="AE1759" s="76">
        <v>1829</v>
      </c>
      <c r="AF1759" s="76">
        <v>2185</v>
      </c>
      <c r="AG1759" s="76">
        <v>57597</v>
      </c>
      <c r="AH1759" s="76">
        <v>28591</v>
      </c>
      <c r="AI1759" s="76"/>
      <c r="AJ1759" s="76" t="s">
        <v>10048</v>
      </c>
      <c r="AK1759" s="76" t="s">
        <v>11171</v>
      </c>
      <c r="AL1759" s="82" t="s">
        <v>11882</v>
      </c>
      <c r="AM1759" s="76"/>
      <c r="AN1759" s="78">
        <v>40823.644502314812</v>
      </c>
      <c r="AO1759" s="76" t="s">
        <v>14075</v>
      </c>
      <c r="AP1759" s="82" t="s">
        <v>15832</v>
      </c>
      <c r="AQ1759" s="76" t="s">
        <v>65</v>
      </c>
      <c r="AR1759" s="2"/>
      <c r="AS1759" s="3"/>
      <c r="AT1759" s="3"/>
      <c r="AU1759" s="3"/>
      <c r="AV1759" s="3"/>
    </row>
    <row r="1760" spans="1:48" ht="41.45" customHeight="1" x14ac:dyDescent="0.25">
      <c r="A1760" s="62" t="s">
        <v>1484</v>
      </c>
      <c r="C1760" s="63"/>
      <c r="D1760" s="63"/>
      <c r="E1760" s="64"/>
      <c r="F1760" s="66"/>
      <c r="G1760" s="100" t="s">
        <v>13752</v>
      </c>
      <c r="H1760" s="63"/>
      <c r="I1760" s="67"/>
      <c r="J1760" s="68"/>
      <c r="K1760" s="68"/>
      <c r="L1760" s="67" t="s">
        <v>17923</v>
      </c>
      <c r="M1760" s="71"/>
      <c r="N1760" s="72">
        <v>4539.8876953125</v>
      </c>
      <c r="O1760" s="72">
        <v>5719.60205078125</v>
      </c>
      <c r="P1760" s="73"/>
      <c r="Q1760" s="74"/>
      <c r="R1760" s="74"/>
      <c r="S1760" s="84"/>
      <c r="T1760" s="84"/>
      <c r="U1760" s="84"/>
      <c r="V1760" s="84"/>
      <c r="W1760" s="50"/>
      <c r="X1760" s="50"/>
      <c r="Y1760" s="50"/>
      <c r="Z1760" s="50"/>
      <c r="AA1760" s="49"/>
      <c r="AB1760" s="69">
        <v>1760</v>
      </c>
      <c r="AC176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60" s="70"/>
      <c r="AE1760" s="76">
        <v>181</v>
      </c>
      <c r="AF1760" s="76">
        <v>146</v>
      </c>
      <c r="AG1760" s="76">
        <v>5453</v>
      </c>
      <c r="AH1760" s="76">
        <v>26431</v>
      </c>
      <c r="AI1760" s="76"/>
      <c r="AJ1760" s="76" t="s">
        <v>10049</v>
      </c>
      <c r="AK1760" s="76"/>
      <c r="AL1760" s="76"/>
      <c r="AM1760" s="76"/>
      <c r="AN1760" s="78">
        <v>43118.565509259257</v>
      </c>
      <c r="AO1760" s="76" t="s">
        <v>14075</v>
      </c>
      <c r="AP1760" s="82" t="s">
        <v>15833</v>
      </c>
      <c r="AQ1760" s="76" t="s">
        <v>66</v>
      </c>
      <c r="AR1760" s="2"/>
      <c r="AS1760" s="3"/>
      <c r="AT1760" s="3"/>
      <c r="AU1760" s="3"/>
      <c r="AV1760" s="3"/>
    </row>
    <row r="1761" spans="1:48" ht="41.45" customHeight="1" x14ac:dyDescent="0.25">
      <c r="A1761" s="62" t="s">
        <v>2111</v>
      </c>
      <c r="C1761" s="63"/>
      <c r="D1761" s="63"/>
      <c r="E1761" s="64"/>
      <c r="F1761" s="66"/>
      <c r="G1761" s="100" t="s">
        <v>13753</v>
      </c>
      <c r="H1761" s="63"/>
      <c r="I1761" s="67"/>
      <c r="J1761" s="68"/>
      <c r="K1761" s="68"/>
      <c r="L1761" s="67" t="s">
        <v>17924</v>
      </c>
      <c r="M1761" s="71"/>
      <c r="N1761" s="72">
        <v>3059.59765625</v>
      </c>
      <c r="O1761" s="72">
        <v>8979.14453125</v>
      </c>
      <c r="P1761" s="73"/>
      <c r="Q1761" s="74"/>
      <c r="R1761" s="74"/>
      <c r="S1761" s="84"/>
      <c r="T1761" s="84"/>
      <c r="U1761" s="84"/>
      <c r="V1761" s="84"/>
      <c r="W1761" s="50"/>
      <c r="X1761" s="50"/>
      <c r="Y1761" s="50"/>
      <c r="Z1761" s="50"/>
      <c r="AA1761" s="49"/>
      <c r="AB1761" s="69">
        <v>1761</v>
      </c>
      <c r="AC176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61" s="70"/>
      <c r="AE1761" s="76">
        <v>304</v>
      </c>
      <c r="AF1761" s="76">
        <v>160</v>
      </c>
      <c r="AG1761" s="76">
        <v>9113</v>
      </c>
      <c r="AH1761" s="76">
        <v>11752</v>
      </c>
      <c r="AI1761" s="76"/>
      <c r="AJ1761" s="76" t="s">
        <v>10050</v>
      </c>
      <c r="AK1761" s="76"/>
      <c r="AL1761" s="76"/>
      <c r="AM1761" s="76"/>
      <c r="AN1761" s="78">
        <v>44170.186608796299</v>
      </c>
      <c r="AO1761" s="76" t="s">
        <v>14075</v>
      </c>
      <c r="AP1761" s="82" t="s">
        <v>15834</v>
      </c>
      <c r="AQ1761" s="76" t="s">
        <v>65</v>
      </c>
      <c r="AR1761" s="2"/>
      <c r="AS1761" s="3"/>
      <c r="AT1761" s="3"/>
      <c r="AU1761" s="3"/>
      <c r="AV1761" s="3"/>
    </row>
    <row r="1762" spans="1:48" ht="41.45" customHeight="1" x14ac:dyDescent="0.25">
      <c r="A1762" s="62" t="s">
        <v>2112</v>
      </c>
      <c r="C1762" s="63"/>
      <c r="D1762" s="63"/>
      <c r="E1762" s="64"/>
      <c r="F1762" s="66"/>
      <c r="G1762" s="100" t="s">
        <v>13754</v>
      </c>
      <c r="H1762" s="63"/>
      <c r="I1762" s="67"/>
      <c r="J1762" s="68"/>
      <c r="K1762" s="68"/>
      <c r="L1762" s="67" t="s">
        <v>17925</v>
      </c>
      <c r="M1762" s="71"/>
      <c r="N1762" s="72">
        <v>7971.12939453125</v>
      </c>
      <c r="O1762" s="72">
        <v>3768.314697265625</v>
      </c>
      <c r="P1762" s="73"/>
      <c r="Q1762" s="74"/>
      <c r="R1762" s="74"/>
      <c r="S1762" s="84"/>
      <c r="T1762" s="84"/>
      <c r="U1762" s="84"/>
      <c r="V1762" s="84"/>
      <c r="W1762" s="50"/>
      <c r="X1762" s="50"/>
      <c r="Y1762" s="50"/>
      <c r="Z1762" s="50"/>
      <c r="AA1762" s="49"/>
      <c r="AB1762" s="69">
        <v>1762</v>
      </c>
      <c r="AC176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62" s="70"/>
      <c r="AE1762" s="76">
        <v>626</v>
      </c>
      <c r="AF1762" s="76">
        <v>708</v>
      </c>
      <c r="AG1762" s="76">
        <v>11067</v>
      </c>
      <c r="AH1762" s="76">
        <v>21343</v>
      </c>
      <c r="AI1762" s="76"/>
      <c r="AJ1762" s="76" t="s">
        <v>10051</v>
      </c>
      <c r="AK1762" s="76"/>
      <c r="AL1762" s="76"/>
      <c r="AM1762" s="76"/>
      <c r="AN1762" s="78">
        <v>44126.361342592594</v>
      </c>
      <c r="AO1762" s="76" t="s">
        <v>14075</v>
      </c>
      <c r="AP1762" s="82" t="s">
        <v>15835</v>
      </c>
      <c r="AQ1762" s="76" t="s">
        <v>65</v>
      </c>
      <c r="AR1762" s="2"/>
      <c r="AS1762" s="3"/>
      <c r="AT1762" s="3"/>
      <c r="AU1762" s="3"/>
      <c r="AV1762" s="3"/>
    </row>
    <row r="1763" spans="1:48" ht="41.45" customHeight="1" x14ac:dyDescent="0.25">
      <c r="A1763" s="62" t="s">
        <v>2113</v>
      </c>
      <c r="C1763" s="63"/>
      <c r="D1763" s="63"/>
      <c r="E1763" s="64"/>
      <c r="F1763" s="66"/>
      <c r="G1763" s="100" t="s">
        <v>13755</v>
      </c>
      <c r="H1763" s="63"/>
      <c r="I1763" s="67"/>
      <c r="J1763" s="68"/>
      <c r="K1763" s="68"/>
      <c r="L1763" s="67" t="s">
        <v>17926</v>
      </c>
      <c r="M1763" s="71"/>
      <c r="N1763" s="72">
        <v>1231.35888671875</v>
      </c>
      <c r="O1763" s="72">
        <v>5206.513671875</v>
      </c>
      <c r="P1763" s="73"/>
      <c r="Q1763" s="74"/>
      <c r="R1763" s="74"/>
      <c r="S1763" s="84"/>
      <c r="T1763" s="84"/>
      <c r="U1763" s="84"/>
      <c r="V1763" s="84"/>
      <c r="W1763" s="50"/>
      <c r="X1763" s="50"/>
      <c r="Y1763" s="50"/>
      <c r="Z1763" s="50"/>
      <c r="AA1763" s="49"/>
      <c r="AB1763" s="69">
        <v>1763</v>
      </c>
      <c r="AC176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63" s="70"/>
      <c r="AE1763" s="76">
        <v>39</v>
      </c>
      <c r="AF1763" s="76">
        <v>193</v>
      </c>
      <c r="AG1763" s="76">
        <v>897</v>
      </c>
      <c r="AH1763" s="76">
        <v>1176</v>
      </c>
      <c r="AI1763" s="76"/>
      <c r="AJ1763" s="76" t="s">
        <v>10052</v>
      </c>
      <c r="AK1763" s="76"/>
      <c r="AL1763" s="76"/>
      <c r="AM1763" s="76"/>
      <c r="AN1763" s="78">
        <v>44222.687025462961</v>
      </c>
      <c r="AO1763" s="76" t="s">
        <v>14075</v>
      </c>
      <c r="AP1763" s="82" t="s">
        <v>15836</v>
      </c>
      <c r="AQ1763" s="76" t="s">
        <v>65</v>
      </c>
      <c r="AR1763" s="2"/>
      <c r="AS1763" s="3"/>
      <c r="AT1763" s="3"/>
      <c r="AU1763" s="3"/>
      <c r="AV1763" s="3"/>
    </row>
    <row r="1764" spans="1:48" ht="41.45" customHeight="1" x14ac:dyDescent="0.25">
      <c r="A1764" s="62" t="s">
        <v>2114</v>
      </c>
      <c r="C1764" s="63"/>
      <c r="D1764" s="63"/>
      <c r="E1764" s="64"/>
      <c r="F1764" s="66"/>
      <c r="G1764" s="100" t="s">
        <v>13756</v>
      </c>
      <c r="H1764" s="63"/>
      <c r="I1764" s="67"/>
      <c r="J1764" s="68"/>
      <c r="K1764" s="68"/>
      <c r="L1764" s="67" t="s">
        <v>17927</v>
      </c>
      <c r="M1764" s="71"/>
      <c r="N1764" s="72">
        <v>2841.80859375</v>
      </c>
      <c r="O1764" s="72">
        <v>8354.23046875</v>
      </c>
      <c r="P1764" s="73"/>
      <c r="Q1764" s="74"/>
      <c r="R1764" s="74"/>
      <c r="S1764" s="84"/>
      <c r="T1764" s="84"/>
      <c r="U1764" s="84"/>
      <c r="V1764" s="84"/>
      <c r="W1764" s="50"/>
      <c r="X1764" s="50"/>
      <c r="Y1764" s="50"/>
      <c r="Z1764" s="50"/>
      <c r="AA1764" s="49"/>
      <c r="AB1764" s="69">
        <v>1764</v>
      </c>
      <c r="AC176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64" s="70"/>
      <c r="AE1764" s="76">
        <v>321</v>
      </c>
      <c r="AF1764" s="76">
        <v>613</v>
      </c>
      <c r="AG1764" s="76">
        <v>36178</v>
      </c>
      <c r="AH1764" s="76">
        <v>44986</v>
      </c>
      <c r="AI1764" s="76"/>
      <c r="AJ1764" s="76" t="s">
        <v>10053</v>
      </c>
      <c r="AK1764" s="76" t="s">
        <v>11172</v>
      </c>
      <c r="AL1764" s="76"/>
      <c r="AM1764" s="76"/>
      <c r="AN1764" s="78">
        <v>44132.652268518519</v>
      </c>
      <c r="AO1764" s="76" t="s">
        <v>14075</v>
      </c>
      <c r="AP1764" s="82" t="s">
        <v>15837</v>
      </c>
      <c r="AQ1764" s="76" t="s">
        <v>65</v>
      </c>
      <c r="AR1764" s="2"/>
      <c r="AS1764" s="3"/>
      <c r="AT1764" s="3"/>
      <c r="AU1764" s="3"/>
      <c r="AV1764" s="3"/>
    </row>
    <row r="1765" spans="1:48" ht="41.45" customHeight="1" x14ac:dyDescent="0.25">
      <c r="A1765" s="62" t="s">
        <v>1485</v>
      </c>
      <c r="C1765" s="63"/>
      <c r="D1765" s="63"/>
      <c r="E1765" s="64"/>
      <c r="F1765" s="66"/>
      <c r="G1765" s="100" t="s">
        <v>13757</v>
      </c>
      <c r="H1765" s="63"/>
      <c r="I1765" s="67"/>
      <c r="J1765" s="68"/>
      <c r="K1765" s="68"/>
      <c r="L1765" s="67" t="s">
        <v>17928</v>
      </c>
      <c r="M1765" s="71"/>
      <c r="N1765" s="72">
        <v>6321.07568359375</v>
      </c>
      <c r="O1765" s="72">
        <v>3895.44873046875</v>
      </c>
      <c r="P1765" s="73"/>
      <c r="Q1765" s="74"/>
      <c r="R1765" s="74"/>
      <c r="S1765" s="84"/>
      <c r="T1765" s="84"/>
      <c r="U1765" s="84"/>
      <c r="V1765" s="84"/>
      <c r="W1765" s="50"/>
      <c r="X1765" s="50"/>
      <c r="Y1765" s="50"/>
      <c r="Z1765" s="50"/>
      <c r="AA1765" s="49"/>
      <c r="AB1765" s="69">
        <v>1765</v>
      </c>
      <c r="AC176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65" s="70"/>
      <c r="AE1765" s="76">
        <v>990</v>
      </c>
      <c r="AF1765" s="76">
        <v>13</v>
      </c>
      <c r="AG1765" s="76">
        <v>4268</v>
      </c>
      <c r="AH1765" s="76">
        <v>1269</v>
      </c>
      <c r="AI1765" s="76"/>
      <c r="AJ1765" s="76" t="s">
        <v>10054</v>
      </c>
      <c r="AK1765" s="76"/>
      <c r="AL1765" s="76"/>
      <c r="AM1765" s="76"/>
      <c r="AN1765" s="78">
        <v>44188.066261574073</v>
      </c>
      <c r="AO1765" s="76" t="s">
        <v>14075</v>
      </c>
      <c r="AP1765" s="82" t="s">
        <v>15838</v>
      </c>
      <c r="AQ1765" s="76" t="s">
        <v>66</v>
      </c>
      <c r="AR1765" s="2"/>
      <c r="AS1765" s="3"/>
      <c r="AT1765" s="3"/>
      <c r="AU1765" s="3"/>
      <c r="AV1765" s="3"/>
    </row>
    <row r="1766" spans="1:48" ht="41.45" customHeight="1" x14ac:dyDescent="0.25">
      <c r="A1766" s="62" t="s">
        <v>1486</v>
      </c>
      <c r="C1766" s="63"/>
      <c r="D1766" s="63"/>
      <c r="E1766" s="64"/>
      <c r="F1766" s="66"/>
      <c r="G1766" s="100" t="s">
        <v>13758</v>
      </c>
      <c r="H1766" s="63"/>
      <c r="I1766" s="67"/>
      <c r="J1766" s="68"/>
      <c r="K1766" s="68"/>
      <c r="L1766" s="67" t="s">
        <v>17929</v>
      </c>
      <c r="M1766" s="71"/>
      <c r="N1766" s="72">
        <v>8239.3564453125</v>
      </c>
      <c r="O1766" s="72">
        <v>9098.267578125</v>
      </c>
      <c r="P1766" s="73"/>
      <c r="Q1766" s="74"/>
      <c r="R1766" s="74"/>
      <c r="S1766" s="84"/>
      <c r="T1766" s="84"/>
      <c r="U1766" s="84"/>
      <c r="V1766" s="84"/>
      <c r="W1766" s="50"/>
      <c r="X1766" s="50"/>
      <c r="Y1766" s="50"/>
      <c r="Z1766" s="50"/>
      <c r="AA1766" s="49"/>
      <c r="AB1766" s="69">
        <v>1766</v>
      </c>
      <c r="AC176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66" s="70"/>
      <c r="AE1766" s="76">
        <v>156</v>
      </c>
      <c r="AF1766" s="76">
        <v>25</v>
      </c>
      <c r="AG1766" s="76">
        <v>981</v>
      </c>
      <c r="AH1766" s="76">
        <v>2901</v>
      </c>
      <c r="AI1766" s="76"/>
      <c r="AJ1766" s="76" t="s">
        <v>10055</v>
      </c>
      <c r="AK1766" s="76"/>
      <c r="AL1766" s="76"/>
      <c r="AM1766" s="76"/>
      <c r="AN1766" s="78">
        <v>43815.425543981481</v>
      </c>
      <c r="AO1766" s="76" t="s">
        <v>14075</v>
      </c>
      <c r="AP1766" s="82" t="s">
        <v>15839</v>
      </c>
      <c r="AQ1766" s="76" t="s">
        <v>66</v>
      </c>
      <c r="AR1766" s="2"/>
      <c r="AS1766" s="3"/>
      <c r="AT1766" s="3"/>
      <c r="AU1766" s="3"/>
      <c r="AV1766" s="3"/>
    </row>
    <row r="1767" spans="1:48" ht="41.45" customHeight="1" x14ac:dyDescent="0.25">
      <c r="A1767" s="62" t="s">
        <v>2115</v>
      </c>
      <c r="C1767" s="63"/>
      <c r="D1767" s="63"/>
      <c r="E1767" s="64"/>
      <c r="F1767" s="66"/>
      <c r="G1767" s="100" t="s">
        <v>13759</v>
      </c>
      <c r="H1767" s="63"/>
      <c r="I1767" s="67"/>
      <c r="J1767" s="68"/>
      <c r="K1767" s="68"/>
      <c r="L1767" s="67" t="s">
        <v>17930</v>
      </c>
      <c r="M1767" s="71"/>
      <c r="N1767" s="72">
        <v>5884.03369140625</v>
      </c>
      <c r="O1767" s="72">
        <v>6989.89599609375</v>
      </c>
      <c r="P1767" s="73"/>
      <c r="Q1767" s="74"/>
      <c r="R1767" s="74"/>
      <c r="S1767" s="84"/>
      <c r="T1767" s="84"/>
      <c r="U1767" s="84"/>
      <c r="V1767" s="84"/>
      <c r="W1767" s="50"/>
      <c r="X1767" s="50"/>
      <c r="Y1767" s="50"/>
      <c r="Z1767" s="50"/>
      <c r="AA1767" s="49"/>
      <c r="AB1767" s="69">
        <v>1767</v>
      </c>
      <c r="AC176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67" s="70"/>
      <c r="AE1767" s="76">
        <v>3156</v>
      </c>
      <c r="AF1767" s="76">
        <v>17349</v>
      </c>
      <c r="AG1767" s="76">
        <v>41964</v>
      </c>
      <c r="AH1767" s="76">
        <v>15318</v>
      </c>
      <c r="AI1767" s="76"/>
      <c r="AJ1767" s="76" t="s">
        <v>10056</v>
      </c>
      <c r="AK1767" s="76"/>
      <c r="AL1767" s="76"/>
      <c r="AM1767" s="76"/>
      <c r="AN1767" s="78">
        <v>42739.978738425925</v>
      </c>
      <c r="AO1767" s="76" t="s">
        <v>14075</v>
      </c>
      <c r="AP1767" s="82" t="s">
        <v>15840</v>
      </c>
      <c r="AQ1767" s="76" t="s">
        <v>65</v>
      </c>
      <c r="AR1767" s="2"/>
      <c r="AS1767" s="3"/>
      <c r="AT1767" s="3"/>
      <c r="AU1767" s="3"/>
      <c r="AV1767" s="3"/>
    </row>
    <row r="1768" spans="1:48" ht="41.45" customHeight="1" x14ac:dyDescent="0.25">
      <c r="A1768" s="62" t="s">
        <v>1487</v>
      </c>
      <c r="C1768" s="63"/>
      <c r="D1768" s="63"/>
      <c r="E1768" s="64"/>
      <c r="F1768" s="66"/>
      <c r="G1768" s="100" t="s">
        <v>13760</v>
      </c>
      <c r="H1768" s="63"/>
      <c r="I1768" s="67"/>
      <c r="J1768" s="68"/>
      <c r="K1768" s="68"/>
      <c r="L1768" s="67" t="s">
        <v>17931</v>
      </c>
      <c r="M1768" s="71"/>
      <c r="N1768" s="72">
        <v>8273.357421875</v>
      </c>
      <c r="O1768" s="72">
        <v>3559.835205078125</v>
      </c>
      <c r="P1768" s="73"/>
      <c r="Q1768" s="74"/>
      <c r="R1768" s="74"/>
      <c r="S1768" s="84"/>
      <c r="T1768" s="84"/>
      <c r="U1768" s="84"/>
      <c r="V1768" s="84"/>
      <c r="W1768" s="50"/>
      <c r="X1768" s="50"/>
      <c r="Y1768" s="50"/>
      <c r="Z1768" s="50"/>
      <c r="AA1768" s="49"/>
      <c r="AB1768" s="69">
        <v>1768</v>
      </c>
      <c r="AC176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68" s="70"/>
      <c r="AE1768" s="76">
        <v>289</v>
      </c>
      <c r="AF1768" s="76">
        <v>289</v>
      </c>
      <c r="AG1768" s="76">
        <v>3046</v>
      </c>
      <c r="AH1768" s="76">
        <v>2612</v>
      </c>
      <c r="AI1768" s="76"/>
      <c r="AJ1768" s="76" t="s">
        <v>10057</v>
      </c>
      <c r="AK1768" s="76" t="s">
        <v>11173</v>
      </c>
      <c r="AL1768" s="76"/>
      <c r="AM1768" s="76"/>
      <c r="AN1768" s="78">
        <v>42204.916701388887</v>
      </c>
      <c r="AO1768" s="76" t="s">
        <v>14075</v>
      </c>
      <c r="AP1768" s="82" t="s">
        <v>15841</v>
      </c>
      <c r="AQ1768" s="76" t="s">
        <v>66</v>
      </c>
      <c r="AR1768" s="2"/>
      <c r="AS1768" s="3"/>
      <c r="AT1768" s="3"/>
      <c r="AU1768" s="3"/>
      <c r="AV1768" s="3"/>
    </row>
    <row r="1769" spans="1:48" ht="41.45" customHeight="1" x14ac:dyDescent="0.25">
      <c r="A1769" s="62" t="s">
        <v>1488</v>
      </c>
      <c r="C1769" s="63"/>
      <c r="D1769" s="63"/>
      <c r="E1769" s="64"/>
      <c r="F1769" s="66"/>
      <c r="G1769" s="100" t="s">
        <v>13761</v>
      </c>
      <c r="H1769" s="63"/>
      <c r="I1769" s="67"/>
      <c r="J1769" s="68"/>
      <c r="K1769" s="68"/>
      <c r="L1769" s="67" t="s">
        <v>17932</v>
      </c>
      <c r="M1769" s="71"/>
      <c r="N1769" s="72">
        <v>3777.007080078125</v>
      </c>
      <c r="O1769" s="72">
        <v>2654.3232421875</v>
      </c>
      <c r="P1769" s="73"/>
      <c r="Q1769" s="74"/>
      <c r="R1769" s="74"/>
      <c r="S1769" s="84"/>
      <c r="T1769" s="84"/>
      <c r="U1769" s="84"/>
      <c r="V1769" s="84"/>
      <c r="W1769" s="50"/>
      <c r="X1769" s="50"/>
      <c r="Y1769" s="50"/>
      <c r="Z1769" s="50"/>
      <c r="AA1769" s="49"/>
      <c r="AB1769" s="69">
        <v>1769</v>
      </c>
      <c r="AC176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69" s="70"/>
      <c r="AE1769" s="76">
        <v>84</v>
      </c>
      <c r="AF1769" s="76">
        <v>32</v>
      </c>
      <c r="AG1769" s="76">
        <v>2021</v>
      </c>
      <c r="AH1769" s="76">
        <v>42342</v>
      </c>
      <c r="AI1769" s="76"/>
      <c r="AJ1769" s="76"/>
      <c r="AK1769" s="76"/>
      <c r="AL1769" s="76"/>
      <c r="AM1769" s="76"/>
      <c r="AN1769" s="78">
        <v>43774.561585648145</v>
      </c>
      <c r="AO1769" s="76" t="s">
        <v>14075</v>
      </c>
      <c r="AP1769" s="82" t="s">
        <v>15842</v>
      </c>
      <c r="AQ1769" s="76" t="s">
        <v>66</v>
      </c>
      <c r="AR1769" s="2"/>
      <c r="AS1769" s="3"/>
      <c r="AT1769" s="3"/>
      <c r="AU1769" s="3"/>
      <c r="AV1769" s="3"/>
    </row>
    <row r="1770" spans="1:48" ht="41.45" customHeight="1" x14ac:dyDescent="0.25">
      <c r="A1770" s="62" t="s">
        <v>1489</v>
      </c>
      <c r="C1770" s="63"/>
      <c r="D1770" s="63"/>
      <c r="E1770" s="64"/>
      <c r="F1770" s="66"/>
      <c r="G1770" s="100" t="s">
        <v>13762</v>
      </c>
      <c r="H1770" s="63"/>
      <c r="I1770" s="67"/>
      <c r="J1770" s="68"/>
      <c r="K1770" s="68"/>
      <c r="L1770" s="67" t="s">
        <v>17933</v>
      </c>
      <c r="M1770" s="71"/>
      <c r="N1770" s="72">
        <v>1232.1585693359375</v>
      </c>
      <c r="O1770" s="72">
        <v>3288.049072265625</v>
      </c>
      <c r="P1770" s="73"/>
      <c r="Q1770" s="74"/>
      <c r="R1770" s="74"/>
      <c r="S1770" s="84"/>
      <c r="T1770" s="84"/>
      <c r="U1770" s="84"/>
      <c r="V1770" s="84"/>
      <c r="W1770" s="50"/>
      <c r="X1770" s="50"/>
      <c r="Y1770" s="50"/>
      <c r="Z1770" s="50"/>
      <c r="AA1770" s="49"/>
      <c r="AB1770" s="69">
        <v>1770</v>
      </c>
      <c r="AC177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70" s="70"/>
      <c r="AE1770" s="76">
        <v>738</v>
      </c>
      <c r="AF1770" s="76">
        <v>102</v>
      </c>
      <c r="AG1770" s="76">
        <v>1286</v>
      </c>
      <c r="AH1770" s="76">
        <v>24028</v>
      </c>
      <c r="AI1770" s="76"/>
      <c r="AJ1770" s="76" t="s">
        <v>10058</v>
      </c>
      <c r="AK1770" s="76" t="s">
        <v>10638</v>
      </c>
      <c r="AL1770" s="76"/>
      <c r="AM1770" s="76"/>
      <c r="AN1770" s="78">
        <v>40276.566724537035</v>
      </c>
      <c r="AO1770" s="76" t="s">
        <v>14075</v>
      </c>
      <c r="AP1770" s="82" t="s">
        <v>15843</v>
      </c>
      <c r="AQ1770" s="76" t="s">
        <v>66</v>
      </c>
      <c r="AR1770" s="2"/>
      <c r="AS1770" s="3"/>
      <c r="AT1770" s="3"/>
      <c r="AU1770" s="3"/>
      <c r="AV1770" s="3"/>
    </row>
    <row r="1771" spans="1:48" ht="41.45" customHeight="1" x14ac:dyDescent="0.25">
      <c r="A1771" s="62" t="s">
        <v>1490</v>
      </c>
      <c r="C1771" s="63"/>
      <c r="D1771" s="63"/>
      <c r="E1771" s="64"/>
      <c r="F1771" s="66"/>
      <c r="G1771" s="100" t="s">
        <v>13763</v>
      </c>
      <c r="H1771" s="63"/>
      <c r="I1771" s="67"/>
      <c r="J1771" s="68"/>
      <c r="K1771" s="68"/>
      <c r="L1771" s="67" t="s">
        <v>17934</v>
      </c>
      <c r="M1771" s="71"/>
      <c r="N1771" s="72">
        <v>8243.072265625</v>
      </c>
      <c r="O1771" s="72">
        <v>6745.44482421875</v>
      </c>
      <c r="P1771" s="73"/>
      <c r="Q1771" s="74"/>
      <c r="R1771" s="74"/>
      <c r="S1771" s="84"/>
      <c r="T1771" s="84"/>
      <c r="U1771" s="84"/>
      <c r="V1771" s="84"/>
      <c r="W1771" s="50"/>
      <c r="X1771" s="50"/>
      <c r="Y1771" s="50"/>
      <c r="Z1771" s="50"/>
      <c r="AA1771" s="49"/>
      <c r="AB1771" s="69">
        <v>1771</v>
      </c>
      <c r="AC177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71" s="70"/>
      <c r="AE1771" s="76">
        <v>752</v>
      </c>
      <c r="AF1771" s="76">
        <v>1447</v>
      </c>
      <c r="AG1771" s="76">
        <v>30373</v>
      </c>
      <c r="AH1771" s="76">
        <v>16393</v>
      </c>
      <c r="AI1771" s="76"/>
      <c r="AJ1771" s="76" t="s">
        <v>10059</v>
      </c>
      <c r="AK1771" s="76"/>
      <c r="AL1771" s="76"/>
      <c r="AM1771" s="76"/>
      <c r="AN1771" s="78">
        <v>43811.195405092592</v>
      </c>
      <c r="AO1771" s="76" t="s">
        <v>14075</v>
      </c>
      <c r="AP1771" s="82" t="s">
        <v>15844</v>
      </c>
      <c r="AQ1771" s="76" t="s">
        <v>66</v>
      </c>
      <c r="AR1771" s="2"/>
      <c r="AS1771" s="3"/>
      <c r="AT1771" s="3"/>
      <c r="AU1771" s="3"/>
      <c r="AV1771" s="3"/>
    </row>
    <row r="1772" spans="1:48" ht="41.45" customHeight="1" x14ac:dyDescent="0.25">
      <c r="A1772" s="62" t="s">
        <v>1491</v>
      </c>
      <c r="C1772" s="63"/>
      <c r="D1772" s="63"/>
      <c r="E1772" s="64"/>
      <c r="F1772" s="66"/>
      <c r="G1772" s="100" t="s">
        <v>13764</v>
      </c>
      <c r="H1772" s="63"/>
      <c r="I1772" s="67"/>
      <c r="J1772" s="68"/>
      <c r="K1772" s="68"/>
      <c r="L1772" s="67" t="s">
        <v>17935</v>
      </c>
      <c r="M1772" s="71"/>
      <c r="N1772" s="72">
        <v>8422.1962890625</v>
      </c>
      <c r="O1772" s="72">
        <v>8155.12451171875</v>
      </c>
      <c r="P1772" s="73"/>
      <c r="Q1772" s="74"/>
      <c r="R1772" s="74"/>
      <c r="S1772" s="84"/>
      <c r="T1772" s="84"/>
      <c r="U1772" s="84"/>
      <c r="V1772" s="84"/>
      <c r="W1772" s="50"/>
      <c r="X1772" s="50"/>
      <c r="Y1772" s="50"/>
      <c r="Z1772" s="50"/>
      <c r="AA1772" s="49"/>
      <c r="AB1772" s="69">
        <v>1772</v>
      </c>
      <c r="AC177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72" s="70"/>
      <c r="AE1772" s="76">
        <v>398</v>
      </c>
      <c r="AF1772" s="76">
        <v>1304</v>
      </c>
      <c r="AG1772" s="76">
        <v>31532</v>
      </c>
      <c r="AH1772" s="76">
        <v>51431</v>
      </c>
      <c r="AI1772" s="76"/>
      <c r="AJ1772" s="76" t="s">
        <v>10060</v>
      </c>
      <c r="AK1772" s="76"/>
      <c r="AL1772" s="76"/>
      <c r="AM1772" s="76"/>
      <c r="AN1772" s="78">
        <v>43054.83556712963</v>
      </c>
      <c r="AO1772" s="76" t="s">
        <v>14075</v>
      </c>
      <c r="AP1772" s="82" t="s">
        <v>15845</v>
      </c>
      <c r="AQ1772" s="76" t="s">
        <v>66</v>
      </c>
      <c r="AR1772" s="2"/>
      <c r="AS1772" s="3"/>
      <c r="AT1772" s="3"/>
      <c r="AU1772" s="3"/>
      <c r="AV1772" s="3"/>
    </row>
    <row r="1773" spans="1:48" ht="41.45" customHeight="1" x14ac:dyDescent="0.25">
      <c r="A1773" s="62" t="s">
        <v>2116</v>
      </c>
      <c r="C1773" s="63"/>
      <c r="D1773" s="63"/>
      <c r="E1773" s="64"/>
      <c r="F1773" s="66"/>
      <c r="G1773" s="100" t="s">
        <v>13765</v>
      </c>
      <c r="H1773" s="63"/>
      <c r="I1773" s="67"/>
      <c r="J1773" s="68"/>
      <c r="K1773" s="68"/>
      <c r="L1773" s="67" t="s">
        <v>17936</v>
      </c>
      <c r="M1773" s="71"/>
      <c r="N1773" s="72">
        <v>9210.10546875</v>
      </c>
      <c r="O1773" s="72">
        <v>5901.51806640625</v>
      </c>
      <c r="P1773" s="73"/>
      <c r="Q1773" s="74"/>
      <c r="R1773" s="74"/>
      <c r="S1773" s="84"/>
      <c r="T1773" s="84"/>
      <c r="U1773" s="84"/>
      <c r="V1773" s="84"/>
      <c r="W1773" s="50"/>
      <c r="X1773" s="50"/>
      <c r="Y1773" s="50"/>
      <c r="Z1773" s="50"/>
      <c r="AA1773" s="49"/>
      <c r="AB1773" s="69">
        <v>1773</v>
      </c>
      <c r="AC177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73" s="70"/>
      <c r="AE1773" s="76">
        <v>374</v>
      </c>
      <c r="AF1773" s="76">
        <v>1226</v>
      </c>
      <c r="AG1773" s="76">
        <v>8088</v>
      </c>
      <c r="AH1773" s="76">
        <v>49441</v>
      </c>
      <c r="AI1773" s="76"/>
      <c r="AJ1773" s="76" t="s">
        <v>10061</v>
      </c>
      <c r="AK1773" s="76"/>
      <c r="AL1773" s="76"/>
      <c r="AM1773" s="76"/>
      <c r="AN1773" s="78">
        <v>43862.415868055556</v>
      </c>
      <c r="AO1773" s="76" t="s">
        <v>14075</v>
      </c>
      <c r="AP1773" s="82" t="s">
        <v>15846</v>
      </c>
      <c r="AQ1773" s="76" t="s">
        <v>65</v>
      </c>
      <c r="AR1773" s="2"/>
      <c r="AS1773" s="3"/>
      <c r="AT1773" s="3"/>
      <c r="AU1773" s="3"/>
      <c r="AV1773" s="3"/>
    </row>
    <row r="1774" spans="1:48" ht="41.45" customHeight="1" x14ac:dyDescent="0.25">
      <c r="A1774" s="62" t="s">
        <v>1493</v>
      </c>
      <c r="C1774" s="63"/>
      <c r="D1774" s="63"/>
      <c r="E1774" s="64"/>
      <c r="F1774" s="66"/>
      <c r="G1774" s="100" t="s">
        <v>13766</v>
      </c>
      <c r="H1774" s="63"/>
      <c r="I1774" s="67"/>
      <c r="J1774" s="68"/>
      <c r="K1774" s="68"/>
      <c r="L1774" s="67" t="s">
        <v>17937</v>
      </c>
      <c r="M1774" s="71"/>
      <c r="N1774" s="72">
        <v>3989.87158203125</v>
      </c>
      <c r="O1774" s="72">
        <v>5464.671875</v>
      </c>
      <c r="P1774" s="73"/>
      <c r="Q1774" s="74"/>
      <c r="R1774" s="74"/>
      <c r="S1774" s="84"/>
      <c r="T1774" s="84"/>
      <c r="U1774" s="84"/>
      <c r="V1774" s="84"/>
      <c r="W1774" s="50"/>
      <c r="X1774" s="50"/>
      <c r="Y1774" s="50"/>
      <c r="Z1774" s="50"/>
      <c r="AA1774" s="49"/>
      <c r="AB1774" s="69">
        <v>1774</v>
      </c>
      <c r="AC177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74" s="70"/>
      <c r="AE1774" s="76">
        <v>1557</v>
      </c>
      <c r="AF1774" s="76">
        <v>1185</v>
      </c>
      <c r="AG1774" s="76">
        <v>73590</v>
      </c>
      <c r="AH1774" s="76">
        <v>243820</v>
      </c>
      <c r="AI1774" s="76"/>
      <c r="AJ1774" s="76" t="s">
        <v>10062</v>
      </c>
      <c r="AK1774" s="76" t="s">
        <v>10878</v>
      </c>
      <c r="AL1774" s="76"/>
      <c r="AM1774" s="76"/>
      <c r="AN1774" s="78">
        <v>41044.003171296295</v>
      </c>
      <c r="AO1774" s="76" t="s">
        <v>14075</v>
      </c>
      <c r="AP1774" s="82" t="s">
        <v>15847</v>
      </c>
      <c r="AQ1774" s="76" t="s">
        <v>66</v>
      </c>
      <c r="AR1774" s="2"/>
      <c r="AS1774" s="3"/>
      <c r="AT1774" s="3"/>
      <c r="AU1774" s="3"/>
      <c r="AV1774" s="3"/>
    </row>
    <row r="1775" spans="1:48" ht="41.45" customHeight="1" x14ac:dyDescent="0.25">
      <c r="A1775" s="62" t="s">
        <v>1494</v>
      </c>
      <c r="C1775" s="63"/>
      <c r="D1775" s="63"/>
      <c r="E1775" s="64"/>
      <c r="F1775" s="66"/>
      <c r="G1775" s="100" t="s">
        <v>13767</v>
      </c>
      <c r="H1775" s="63"/>
      <c r="I1775" s="67"/>
      <c r="J1775" s="68"/>
      <c r="K1775" s="68"/>
      <c r="L1775" s="67" t="s">
        <v>17938</v>
      </c>
      <c r="M1775" s="71"/>
      <c r="N1775" s="72">
        <v>5614.33251953125</v>
      </c>
      <c r="O1775" s="72">
        <v>7446.3662109375</v>
      </c>
      <c r="P1775" s="73"/>
      <c r="Q1775" s="74"/>
      <c r="R1775" s="74"/>
      <c r="S1775" s="84"/>
      <c r="T1775" s="84"/>
      <c r="U1775" s="84"/>
      <c r="V1775" s="84"/>
      <c r="W1775" s="50"/>
      <c r="X1775" s="50"/>
      <c r="Y1775" s="50"/>
      <c r="Z1775" s="50"/>
      <c r="AA1775" s="49"/>
      <c r="AB1775" s="69">
        <v>1775</v>
      </c>
      <c r="AC177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75" s="70"/>
      <c r="AE1775" s="76">
        <v>46</v>
      </c>
      <c r="AF1775" s="76">
        <v>1</v>
      </c>
      <c r="AG1775" s="76">
        <v>332</v>
      </c>
      <c r="AH1775" s="76">
        <v>537</v>
      </c>
      <c r="AI1775" s="76"/>
      <c r="AJ1775" s="76" t="s">
        <v>10063</v>
      </c>
      <c r="AK1775" s="76" t="s">
        <v>10432</v>
      </c>
      <c r="AL1775" s="76"/>
      <c r="AM1775" s="76"/>
      <c r="AN1775" s="78">
        <v>44501.52553240741</v>
      </c>
      <c r="AO1775" s="76" t="s">
        <v>14075</v>
      </c>
      <c r="AP1775" s="82" t="s">
        <v>15848</v>
      </c>
      <c r="AQ1775" s="76" t="s">
        <v>66</v>
      </c>
      <c r="AR1775" s="2"/>
      <c r="AS1775" s="3"/>
      <c r="AT1775" s="3"/>
      <c r="AU1775" s="3"/>
      <c r="AV1775" s="3"/>
    </row>
    <row r="1776" spans="1:48" ht="41.45" customHeight="1" x14ac:dyDescent="0.25">
      <c r="A1776" s="62" t="s">
        <v>2117</v>
      </c>
      <c r="C1776" s="63"/>
      <c r="D1776" s="63"/>
      <c r="E1776" s="64"/>
      <c r="F1776" s="66"/>
      <c r="G1776" s="100" t="s">
        <v>13768</v>
      </c>
      <c r="H1776" s="63"/>
      <c r="I1776" s="67"/>
      <c r="J1776" s="68"/>
      <c r="K1776" s="68"/>
      <c r="L1776" s="67" t="s">
        <v>17939</v>
      </c>
      <c r="M1776" s="71"/>
      <c r="N1776" s="72">
        <v>7634.337890625</v>
      </c>
      <c r="O1776" s="72">
        <v>8573.80859375</v>
      </c>
      <c r="P1776" s="73"/>
      <c r="Q1776" s="74"/>
      <c r="R1776" s="74"/>
      <c r="S1776" s="84"/>
      <c r="T1776" s="84"/>
      <c r="U1776" s="84"/>
      <c r="V1776" s="84"/>
      <c r="W1776" s="50"/>
      <c r="X1776" s="50"/>
      <c r="Y1776" s="50"/>
      <c r="Z1776" s="50"/>
      <c r="AA1776" s="49"/>
      <c r="AB1776" s="69">
        <v>1776</v>
      </c>
      <c r="AC177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76" s="70"/>
      <c r="AE1776" s="76">
        <v>207</v>
      </c>
      <c r="AF1776" s="76">
        <v>25570</v>
      </c>
      <c r="AG1776" s="76">
        <v>2870</v>
      </c>
      <c r="AH1776" s="76">
        <v>1626</v>
      </c>
      <c r="AI1776" s="76"/>
      <c r="AJ1776" s="76" t="s">
        <v>10064</v>
      </c>
      <c r="AK1776" s="76"/>
      <c r="AL1776" s="82" t="s">
        <v>11883</v>
      </c>
      <c r="AM1776" s="76"/>
      <c r="AN1776" s="78">
        <v>42876.491493055553</v>
      </c>
      <c r="AO1776" s="76" t="s">
        <v>14075</v>
      </c>
      <c r="AP1776" s="82" t="s">
        <v>15849</v>
      </c>
      <c r="AQ1776" s="76" t="s">
        <v>65</v>
      </c>
      <c r="AR1776" s="2"/>
      <c r="AS1776" s="3"/>
      <c r="AT1776" s="3"/>
      <c r="AU1776" s="3"/>
      <c r="AV1776" s="3"/>
    </row>
    <row r="1777" spans="1:48" ht="41.45" customHeight="1" x14ac:dyDescent="0.25">
      <c r="A1777" s="62" t="s">
        <v>2118</v>
      </c>
      <c r="C1777" s="63"/>
      <c r="D1777" s="63"/>
      <c r="E1777" s="64"/>
      <c r="F1777" s="66"/>
      <c r="G1777" s="100" t="s">
        <v>13769</v>
      </c>
      <c r="H1777" s="63"/>
      <c r="I1777" s="67"/>
      <c r="J1777" s="68"/>
      <c r="K1777" s="68"/>
      <c r="L1777" s="67" t="s">
        <v>17940</v>
      </c>
      <c r="M1777" s="71"/>
      <c r="N1777" s="72">
        <v>3927.123046875</v>
      </c>
      <c r="O1777" s="72">
        <v>8800.1357421875</v>
      </c>
      <c r="P1777" s="73"/>
      <c r="Q1777" s="74"/>
      <c r="R1777" s="74"/>
      <c r="S1777" s="84"/>
      <c r="T1777" s="84"/>
      <c r="U1777" s="84"/>
      <c r="V1777" s="84"/>
      <c r="W1777" s="50"/>
      <c r="X1777" s="50"/>
      <c r="Y1777" s="50"/>
      <c r="Z1777" s="50"/>
      <c r="AA1777" s="49"/>
      <c r="AB1777" s="69">
        <v>1777</v>
      </c>
      <c r="AC177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77" s="70"/>
      <c r="AE1777" s="76">
        <v>152</v>
      </c>
      <c r="AF1777" s="76">
        <v>424</v>
      </c>
      <c r="AG1777" s="76">
        <v>6350</v>
      </c>
      <c r="AH1777" s="76">
        <v>2192</v>
      </c>
      <c r="AI1777" s="76"/>
      <c r="AJ1777" s="76" t="s">
        <v>10065</v>
      </c>
      <c r="AK1777" s="76" t="s">
        <v>11174</v>
      </c>
      <c r="AL1777" s="82" t="s">
        <v>11884</v>
      </c>
      <c r="AM1777" s="76"/>
      <c r="AN1777" s="78">
        <v>42937.642337962963</v>
      </c>
      <c r="AO1777" s="76" t="s">
        <v>14075</v>
      </c>
      <c r="AP1777" s="82" t="s">
        <v>15850</v>
      </c>
      <c r="AQ1777" s="76" t="s">
        <v>65</v>
      </c>
      <c r="AR1777" s="2"/>
      <c r="AS1777" s="3"/>
      <c r="AT1777" s="3"/>
      <c r="AU1777" s="3"/>
      <c r="AV1777" s="3"/>
    </row>
    <row r="1778" spans="1:48" ht="41.45" customHeight="1" x14ac:dyDescent="0.25">
      <c r="A1778" s="62" t="s">
        <v>2119</v>
      </c>
      <c r="C1778" s="63"/>
      <c r="D1778" s="63"/>
      <c r="E1778" s="64"/>
      <c r="F1778" s="66"/>
      <c r="G1778" s="100" t="s">
        <v>13770</v>
      </c>
      <c r="H1778" s="63"/>
      <c r="I1778" s="67"/>
      <c r="J1778" s="68"/>
      <c r="K1778" s="68"/>
      <c r="L1778" s="67" t="s">
        <v>17941</v>
      </c>
      <c r="M1778" s="71"/>
      <c r="N1778" s="72">
        <v>6590.3896484375</v>
      </c>
      <c r="O1778" s="72">
        <v>7167.044921875</v>
      </c>
      <c r="P1778" s="73"/>
      <c r="Q1778" s="74"/>
      <c r="R1778" s="74"/>
      <c r="S1778" s="84"/>
      <c r="T1778" s="84"/>
      <c r="U1778" s="84"/>
      <c r="V1778" s="84"/>
      <c r="W1778" s="50"/>
      <c r="X1778" s="50"/>
      <c r="Y1778" s="50"/>
      <c r="Z1778" s="50"/>
      <c r="AA1778" s="49"/>
      <c r="AB1778" s="69">
        <v>1778</v>
      </c>
      <c r="AC177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78" s="70"/>
      <c r="AE1778" s="76">
        <v>17</v>
      </c>
      <c r="AF1778" s="76">
        <v>23</v>
      </c>
      <c r="AG1778" s="76">
        <v>3614</v>
      </c>
      <c r="AH1778" s="76">
        <v>18981</v>
      </c>
      <c r="AI1778" s="76"/>
      <c r="AJ1778" s="76"/>
      <c r="AK1778" s="76"/>
      <c r="AL1778" s="76"/>
      <c r="AM1778" s="76"/>
      <c r="AN1778" s="78">
        <v>42243.281747685185</v>
      </c>
      <c r="AO1778" s="76" t="s">
        <v>14075</v>
      </c>
      <c r="AP1778" s="82" t="s">
        <v>15851</v>
      </c>
      <c r="AQ1778" s="76" t="s">
        <v>65</v>
      </c>
      <c r="AR1778" s="2"/>
      <c r="AS1778" s="3"/>
      <c r="AT1778" s="3"/>
      <c r="AU1778" s="3"/>
      <c r="AV1778" s="3"/>
    </row>
    <row r="1779" spans="1:48" ht="41.45" customHeight="1" x14ac:dyDescent="0.25">
      <c r="A1779" s="62" t="s">
        <v>1495</v>
      </c>
      <c r="C1779" s="63"/>
      <c r="D1779" s="63"/>
      <c r="E1779" s="64"/>
      <c r="F1779" s="66"/>
      <c r="G1779" s="100" t="s">
        <v>13771</v>
      </c>
      <c r="H1779" s="63"/>
      <c r="I1779" s="67"/>
      <c r="J1779" s="68"/>
      <c r="K1779" s="68"/>
      <c r="L1779" s="67" t="s">
        <v>17942</v>
      </c>
      <c r="M1779" s="71"/>
      <c r="N1779" s="72">
        <v>6001.9560546875</v>
      </c>
      <c r="O1779" s="72">
        <v>1444.77294921875</v>
      </c>
      <c r="P1779" s="73"/>
      <c r="Q1779" s="74"/>
      <c r="R1779" s="74"/>
      <c r="S1779" s="84"/>
      <c r="T1779" s="84"/>
      <c r="U1779" s="84"/>
      <c r="V1779" s="84"/>
      <c r="W1779" s="50"/>
      <c r="X1779" s="50"/>
      <c r="Y1779" s="50"/>
      <c r="Z1779" s="50"/>
      <c r="AA1779" s="49"/>
      <c r="AB1779" s="69">
        <v>1779</v>
      </c>
      <c r="AC177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79" s="70"/>
      <c r="AE1779" s="76">
        <v>679</v>
      </c>
      <c r="AF1779" s="76">
        <v>358</v>
      </c>
      <c r="AG1779" s="76">
        <v>2327</v>
      </c>
      <c r="AH1779" s="76">
        <v>11817</v>
      </c>
      <c r="AI1779" s="76"/>
      <c r="AJ1779" s="76" t="s">
        <v>10066</v>
      </c>
      <c r="AK1779" s="76"/>
      <c r="AL1779" s="76"/>
      <c r="AM1779" s="76"/>
      <c r="AN1779" s="78">
        <v>43654.186759259261</v>
      </c>
      <c r="AO1779" s="76" t="s">
        <v>14075</v>
      </c>
      <c r="AP1779" s="82" t="s">
        <v>15852</v>
      </c>
      <c r="AQ1779" s="76" t="s">
        <v>66</v>
      </c>
      <c r="AR1779" s="2"/>
      <c r="AS1779" s="3"/>
      <c r="AT1779" s="3"/>
      <c r="AU1779" s="3"/>
      <c r="AV1779" s="3"/>
    </row>
    <row r="1780" spans="1:48" ht="41.45" customHeight="1" x14ac:dyDescent="0.25">
      <c r="A1780" s="62" t="s">
        <v>1496</v>
      </c>
      <c r="C1780" s="63"/>
      <c r="D1780" s="63"/>
      <c r="E1780" s="64"/>
      <c r="F1780" s="66"/>
      <c r="G1780" s="100" t="s">
        <v>13772</v>
      </c>
      <c r="H1780" s="63"/>
      <c r="I1780" s="67"/>
      <c r="J1780" s="68"/>
      <c r="K1780" s="68"/>
      <c r="L1780" s="67" t="s">
        <v>17943</v>
      </c>
      <c r="M1780" s="71"/>
      <c r="N1780" s="72">
        <v>8052.25634765625</v>
      </c>
      <c r="O1780" s="72">
        <v>7084.3232421875</v>
      </c>
      <c r="P1780" s="73"/>
      <c r="Q1780" s="74"/>
      <c r="R1780" s="74"/>
      <c r="S1780" s="84"/>
      <c r="T1780" s="84"/>
      <c r="U1780" s="84"/>
      <c r="V1780" s="84"/>
      <c r="W1780" s="50"/>
      <c r="X1780" s="50"/>
      <c r="Y1780" s="50"/>
      <c r="Z1780" s="50"/>
      <c r="AA1780" s="49"/>
      <c r="AB1780" s="69">
        <v>1780</v>
      </c>
      <c r="AC178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80" s="70"/>
      <c r="AE1780" s="76">
        <v>436</v>
      </c>
      <c r="AF1780" s="76">
        <v>573</v>
      </c>
      <c r="AG1780" s="76">
        <v>1611</v>
      </c>
      <c r="AH1780" s="76">
        <v>953</v>
      </c>
      <c r="AI1780" s="76"/>
      <c r="AJ1780" s="76" t="s">
        <v>10067</v>
      </c>
      <c r="AK1780" s="76" t="s">
        <v>10516</v>
      </c>
      <c r="AL1780" s="76"/>
      <c r="AM1780" s="76"/>
      <c r="AN1780" s="78">
        <v>44432.675254629627</v>
      </c>
      <c r="AO1780" s="76" t="s">
        <v>14075</v>
      </c>
      <c r="AP1780" s="82" t="s">
        <v>15853</v>
      </c>
      <c r="AQ1780" s="76" t="s">
        <v>66</v>
      </c>
      <c r="AR1780" s="2"/>
      <c r="AS1780" s="3"/>
      <c r="AT1780" s="3"/>
      <c r="AU1780" s="3"/>
      <c r="AV1780" s="3"/>
    </row>
    <row r="1781" spans="1:48" ht="41.45" customHeight="1" x14ac:dyDescent="0.25">
      <c r="A1781" s="62" t="s">
        <v>1497</v>
      </c>
      <c r="C1781" s="63"/>
      <c r="D1781" s="63"/>
      <c r="E1781" s="64"/>
      <c r="F1781" s="66"/>
      <c r="G1781" s="100" t="s">
        <v>13773</v>
      </c>
      <c r="H1781" s="63"/>
      <c r="I1781" s="67"/>
      <c r="J1781" s="68"/>
      <c r="K1781" s="68"/>
      <c r="L1781" s="67" t="s">
        <v>17944</v>
      </c>
      <c r="M1781" s="71"/>
      <c r="N1781" s="72">
        <v>9757.798828125</v>
      </c>
      <c r="O1781" s="72">
        <v>4227.76513671875</v>
      </c>
      <c r="P1781" s="73"/>
      <c r="Q1781" s="74"/>
      <c r="R1781" s="74"/>
      <c r="S1781" s="84"/>
      <c r="T1781" s="84"/>
      <c r="U1781" s="84"/>
      <c r="V1781" s="84"/>
      <c r="W1781" s="50"/>
      <c r="X1781" s="50"/>
      <c r="Y1781" s="50"/>
      <c r="Z1781" s="50"/>
      <c r="AA1781" s="49"/>
      <c r="AB1781" s="69">
        <v>1781</v>
      </c>
      <c r="AC178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81" s="70"/>
      <c r="AE1781" s="76">
        <v>173</v>
      </c>
      <c r="AF1781" s="76">
        <v>24</v>
      </c>
      <c r="AG1781" s="76">
        <v>91</v>
      </c>
      <c r="AH1781" s="76">
        <v>799</v>
      </c>
      <c r="AI1781" s="76"/>
      <c r="AJ1781" s="76" t="s">
        <v>10068</v>
      </c>
      <c r="AK1781" s="76"/>
      <c r="AL1781" s="76"/>
      <c r="AM1781" s="76"/>
      <c r="AN1781" s="78">
        <v>44493.461157407408</v>
      </c>
      <c r="AO1781" s="76" t="s">
        <v>14075</v>
      </c>
      <c r="AP1781" s="82" t="s">
        <v>15854</v>
      </c>
      <c r="AQ1781" s="76" t="s">
        <v>66</v>
      </c>
      <c r="AR1781" s="2"/>
      <c r="AS1781" s="3"/>
      <c r="AT1781" s="3"/>
      <c r="AU1781" s="3"/>
      <c r="AV1781" s="3"/>
    </row>
    <row r="1782" spans="1:48" ht="41.45" customHeight="1" x14ac:dyDescent="0.25">
      <c r="A1782" s="62" t="s">
        <v>1498</v>
      </c>
      <c r="C1782" s="63"/>
      <c r="D1782" s="63"/>
      <c r="E1782" s="64"/>
      <c r="F1782" s="66"/>
      <c r="G1782" s="100" t="s">
        <v>13774</v>
      </c>
      <c r="H1782" s="63"/>
      <c r="I1782" s="67"/>
      <c r="J1782" s="68"/>
      <c r="K1782" s="68"/>
      <c r="L1782" s="67" t="s">
        <v>17945</v>
      </c>
      <c r="M1782" s="71"/>
      <c r="N1782" s="72">
        <v>799.11865234375</v>
      </c>
      <c r="O1782" s="72">
        <v>5259.18798828125</v>
      </c>
      <c r="P1782" s="73"/>
      <c r="Q1782" s="74"/>
      <c r="R1782" s="74"/>
      <c r="S1782" s="84"/>
      <c r="T1782" s="84"/>
      <c r="U1782" s="84"/>
      <c r="V1782" s="84"/>
      <c r="W1782" s="50"/>
      <c r="X1782" s="50"/>
      <c r="Y1782" s="50"/>
      <c r="Z1782" s="50"/>
      <c r="AA1782" s="49"/>
      <c r="AB1782" s="69">
        <v>1782</v>
      </c>
      <c r="AC178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82" s="70"/>
      <c r="AE1782" s="76">
        <v>1899</v>
      </c>
      <c r="AF1782" s="76">
        <v>32</v>
      </c>
      <c r="AG1782" s="76">
        <v>6842</v>
      </c>
      <c r="AH1782" s="76">
        <v>2189</v>
      </c>
      <c r="AI1782" s="76"/>
      <c r="AJ1782" s="76" t="s">
        <v>10069</v>
      </c>
      <c r="AK1782" s="76" t="s">
        <v>10828</v>
      </c>
      <c r="AL1782" s="76"/>
      <c r="AM1782" s="76"/>
      <c r="AN1782" s="78">
        <v>44439.807754629626</v>
      </c>
      <c r="AO1782" s="76" t="s">
        <v>14075</v>
      </c>
      <c r="AP1782" s="82" t="s">
        <v>15855</v>
      </c>
      <c r="AQ1782" s="76" t="s">
        <v>66</v>
      </c>
      <c r="AR1782" s="2"/>
      <c r="AS1782" s="3"/>
      <c r="AT1782" s="3"/>
      <c r="AU1782" s="3"/>
      <c r="AV1782" s="3"/>
    </row>
    <row r="1783" spans="1:48" ht="41.45" customHeight="1" x14ac:dyDescent="0.25">
      <c r="A1783" s="62" t="s">
        <v>1499</v>
      </c>
      <c r="C1783" s="63"/>
      <c r="D1783" s="63"/>
      <c r="E1783" s="64"/>
      <c r="F1783" s="66"/>
      <c r="G1783" s="100" t="s">
        <v>13775</v>
      </c>
      <c r="H1783" s="63"/>
      <c r="I1783" s="67"/>
      <c r="J1783" s="68"/>
      <c r="K1783" s="68"/>
      <c r="L1783" s="67" t="s">
        <v>17946</v>
      </c>
      <c r="M1783" s="71"/>
      <c r="N1783" s="72">
        <v>6838.11279296875</v>
      </c>
      <c r="O1783" s="72">
        <v>4690.0615234375</v>
      </c>
      <c r="P1783" s="73"/>
      <c r="Q1783" s="74"/>
      <c r="R1783" s="74"/>
      <c r="S1783" s="84"/>
      <c r="T1783" s="84"/>
      <c r="U1783" s="84"/>
      <c r="V1783" s="84"/>
      <c r="W1783" s="50"/>
      <c r="X1783" s="50"/>
      <c r="Y1783" s="50"/>
      <c r="Z1783" s="50"/>
      <c r="AA1783" s="49"/>
      <c r="AB1783" s="69">
        <v>1783</v>
      </c>
      <c r="AC178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83" s="70"/>
      <c r="AE1783" s="76">
        <v>1354</v>
      </c>
      <c r="AF1783" s="76">
        <v>426</v>
      </c>
      <c r="AG1783" s="76">
        <v>39292</v>
      </c>
      <c r="AH1783" s="76">
        <v>73612</v>
      </c>
      <c r="AI1783" s="76"/>
      <c r="AJ1783" s="76" t="s">
        <v>10070</v>
      </c>
      <c r="AK1783" s="76" t="s">
        <v>11175</v>
      </c>
      <c r="AL1783" s="76"/>
      <c r="AM1783" s="76"/>
      <c r="AN1783" s="78">
        <v>39940.992789351854</v>
      </c>
      <c r="AO1783" s="76" t="s">
        <v>14075</v>
      </c>
      <c r="AP1783" s="82" t="s">
        <v>15856</v>
      </c>
      <c r="AQ1783" s="76" t="s">
        <v>66</v>
      </c>
      <c r="AR1783" s="2"/>
      <c r="AS1783" s="3"/>
      <c r="AT1783" s="3"/>
      <c r="AU1783" s="3"/>
      <c r="AV1783" s="3"/>
    </row>
    <row r="1784" spans="1:48" ht="41.45" customHeight="1" x14ac:dyDescent="0.25">
      <c r="A1784" s="62" t="s">
        <v>1500</v>
      </c>
      <c r="C1784" s="63"/>
      <c r="D1784" s="63"/>
      <c r="E1784" s="64"/>
      <c r="F1784" s="66"/>
      <c r="G1784" s="100" t="s">
        <v>13776</v>
      </c>
      <c r="H1784" s="63"/>
      <c r="I1784" s="67"/>
      <c r="J1784" s="68"/>
      <c r="K1784" s="68"/>
      <c r="L1784" s="67" t="s">
        <v>17947</v>
      </c>
      <c r="M1784" s="71"/>
      <c r="N1784" s="72">
        <v>410.87283325195313</v>
      </c>
      <c r="O1784" s="72">
        <v>6879.080078125</v>
      </c>
      <c r="P1784" s="73"/>
      <c r="Q1784" s="74"/>
      <c r="R1784" s="74"/>
      <c r="S1784" s="84"/>
      <c r="T1784" s="84"/>
      <c r="U1784" s="84"/>
      <c r="V1784" s="84"/>
      <c r="W1784" s="50"/>
      <c r="X1784" s="50"/>
      <c r="Y1784" s="50"/>
      <c r="Z1784" s="50"/>
      <c r="AA1784" s="49"/>
      <c r="AB1784" s="69">
        <v>1784</v>
      </c>
      <c r="AC178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84" s="70"/>
      <c r="AE1784" s="76">
        <v>203</v>
      </c>
      <c r="AF1784" s="76">
        <v>96</v>
      </c>
      <c r="AG1784" s="76">
        <v>620</v>
      </c>
      <c r="AH1784" s="76">
        <v>441</v>
      </c>
      <c r="AI1784" s="76"/>
      <c r="AJ1784" s="76" t="s">
        <v>10071</v>
      </c>
      <c r="AK1784" s="76"/>
      <c r="AL1784" s="76"/>
      <c r="AM1784" s="76"/>
      <c r="AN1784" s="78">
        <v>43922.639930555553</v>
      </c>
      <c r="AO1784" s="76" t="s">
        <v>14075</v>
      </c>
      <c r="AP1784" s="82" t="s">
        <v>15857</v>
      </c>
      <c r="AQ1784" s="76" t="s">
        <v>66</v>
      </c>
      <c r="AR1784" s="2"/>
      <c r="AS1784" s="3"/>
      <c r="AT1784" s="3"/>
      <c r="AU1784" s="3"/>
      <c r="AV1784" s="3"/>
    </row>
    <row r="1785" spans="1:48" ht="41.45" customHeight="1" x14ac:dyDescent="0.25">
      <c r="A1785" s="62" t="s">
        <v>2120</v>
      </c>
      <c r="C1785" s="63"/>
      <c r="D1785" s="63"/>
      <c r="E1785" s="64"/>
      <c r="F1785" s="66"/>
      <c r="G1785" s="100" t="s">
        <v>13777</v>
      </c>
      <c r="H1785" s="63"/>
      <c r="I1785" s="67"/>
      <c r="J1785" s="68"/>
      <c r="K1785" s="68"/>
      <c r="L1785" s="67" t="s">
        <v>17948</v>
      </c>
      <c r="M1785" s="71"/>
      <c r="N1785" s="72">
        <v>3419.636474609375</v>
      </c>
      <c r="O1785" s="72">
        <v>6959.0498046875</v>
      </c>
      <c r="P1785" s="73"/>
      <c r="Q1785" s="74"/>
      <c r="R1785" s="74"/>
      <c r="S1785" s="84"/>
      <c r="T1785" s="84"/>
      <c r="U1785" s="84"/>
      <c r="V1785" s="84"/>
      <c r="W1785" s="50"/>
      <c r="X1785" s="50"/>
      <c r="Y1785" s="50"/>
      <c r="Z1785" s="50"/>
      <c r="AA1785" s="49"/>
      <c r="AB1785" s="69">
        <v>1785</v>
      </c>
      <c r="AC178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85" s="70"/>
      <c r="AE1785" s="76">
        <v>5037</v>
      </c>
      <c r="AF1785" s="76">
        <v>4785</v>
      </c>
      <c r="AG1785" s="76">
        <v>36217</v>
      </c>
      <c r="AH1785" s="76">
        <v>77484</v>
      </c>
      <c r="AI1785" s="76"/>
      <c r="AJ1785" s="76" t="s">
        <v>10072</v>
      </c>
      <c r="AK1785" s="76"/>
      <c r="AL1785" s="76"/>
      <c r="AM1785" s="76"/>
      <c r="AN1785" s="78">
        <v>43564.652118055557</v>
      </c>
      <c r="AO1785" s="76" t="s">
        <v>14075</v>
      </c>
      <c r="AP1785" s="82" t="s">
        <v>15858</v>
      </c>
      <c r="AQ1785" s="76" t="s">
        <v>65</v>
      </c>
      <c r="AR1785" s="2"/>
      <c r="AS1785" s="3"/>
      <c r="AT1785" s="3"/>
      <c r="AU1785" s="3"/>
      <c r="AV1785" s="3"/>
    </row>
    <row r="1786" spans="1:48" ht="41.45" customHeight="1" x14ac:dyDescent="0.25">
      <c r="A1786" s="62" t="s">
        <v>1501</v>
      </c>
      <c r="C1786" s="63"/>
      <c r="D1786" s="63"/>
      <c r="E1786" s="64"/>
      <c r="F1786" s="66"/>
      <c r="G1786" s="100" t="s">
        <v>13778</v>
      </c>
      <c r="H1786" s="63"/>
      <c r="I1786" s="67"/>
      <c r="J1786" s="68"/>
      <c r="K1786" s="68"/>
      <c r="L1786" s="67" t="s">
        <v>17949</v>
      </c>
      <c r="M1786" s="71"/>
      <c r="N1786" s="72">
        <v>5694.21826171875</v>
      </c>
      <c r="O1786" s="72">
        <v>797.50341796875</v>
      </c>
      <c r="P1786" s="73"/>
      <c r="Q1786" s="74"/>
      <c r="R1786" s="74"/>
      <c r="S1786" s="84"/>
      <c r="T1786" s="84"/>
      <c r="U1786" s="84"/>
      <c r="V1786" s="84"/>
      <c r="W1786" s="50"/>
      <c r="X1786" s="50"/>
      <c r="Y1786" s="50"/>
      <c r="Z1786" s="50"/>
      <c r="AA1786" s="49"/>
      <c r="AB1786" s="69">
        <v>1786</v>
      </c>
      <c r="AC178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86" s="70"/>
      <c r="AE1786" s="76">
        <v>3252</v>
      </c>
      <c r="AF1786" s="76">
        <v>167</v>
      </c>
      <c r="AG1786" s="76">
        <v>26818</v>
      </c>
      <c r="AH1786" s="76">
        <v>2958</v>
      </c>
      <c r="AI1786" s="76"/>
      <c r="AJ1786" s="76" t="s">
        <v>10073</v>
      </c>
      <c r="AK1786" s="76"/>
      <c r="AL1786" s="76"/>
      <c r="AM1786" s="76"/>
      <c r="AN1786" s="78">
        <v>44360.040092592593</v>
      </c>
      <c r="AO1786" s="76" t="s">
        <v>14075</v>
      </c>
      <c r="AP1786" s="82" t="s">
        <v>15859</v>
      </c>
      <c r="AQ1786" s="76" t="s">
        <v>66</v>
      </c>
      <c r="AR1786" s="2"/>
      <c r="AS1786" s="3"/>
      <c r="AT1786" s="3"/>
      <c r="AU1786" s="3"/>
      <c r="AV1786" s="3"/>
    </row>
    <row r="1787" spans="1:48" ht="41.45" customHeight="1" x14ac:dyDescent="0.25">
      <c r="A1787" s="62" t="s">
        <v>1502</v>
      </c>
      <c r="C1787" s="63"/>
      <c r="D1787" s="63"/>
      <c r="E1787" s="64"/>
      <c r="F1787" s="66"/>
      <c r="G1787" s="100" t="s">
        <v>13779</v>
      </c>
      <c r="H1787" s="63"/>
      <c r="I1787" s="67"/>
      <c r="J1787" s="68"/>
      <c r="K1787" s="68"/>
      <c r="L1787" s="67" t="s">
        <v>17950</v>
      </c>
      <c r="M1787" s="71"/>
      <c r="N1787" s="72">
        <v>5558.767578125</v>
      </c>
      <c r="O1787" s="72">
        <v>1893.3262939453125</v>
      </c>
      <c r="P1787" s="73"/>
      <c r="Q1787" s="74"/>
      <c r="R1787" s="74"/>
      <c r="S1787" s="84"/>
      <c r="T1787" s="84"/>
      <c r="U1787" s="84"/>
      <c r="V1787" s="84"/>
      <c r="W1787" s="50"/>
      <c r="X1787" s="50"/>
      <c r="Y1787" s="50"/>
      <c r="Z1787" s="50"/>
      <c r="AA1787" s="49"/>
      <c r="AB1787" s="69">
        <v>1787</v>
      </c>
      <c r="AC178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87" s="70"/>
      <c r="AE1787" s="76">
        <v>913</v>
      </c>
      <c r="AF1787" s="76">
        <v>112</v>
      </c>
      <c r="AG1787" s="76">
        <v>4049</v>
      </c>
      <c r="AH1787" s="76">
        <v>1259</v>
      </c>
      <c r="AI1787" s="76"/>
      <c r="AJ1787" s="76" t="s">
        <v>10074</v>
      </c>
      <c r="AK1787" s="76"/>
      <c r="AL1787" s="82" t="s">
        <v>11885</v>
      </c>
      <c r="AM1787" s="76"/>
      <c r="AN1787" s="78">
        <v>44524.103726851848</v>
      </c>
      <c r="AO1787" s="76" t="s">
        <v>14075</v>
      </c>
      <c r="AP1787" s="82" t="s">
        <v>15860</v>
      </c>
      <c r="AQ1787" s="76" t="s">
        <v>66</v>
      </c>
      <c r="AR1787" s="2"/>
      <c r="AS1787" s="3"/>
      <c r="AT1787" s="3"/>
      <c r="AU1787" s="3"/>
      <c r="AV1787" s="3"/>
    </row>
    <row r="1788" spans="1:48" ht="41.45" customHeight="1" x14ac:dyDescent="0.25">
      <c r="A1788" s="62" t="s">
        <v>1503</v>
      </c>
      <c r="C1788" s="63"/>
      <c r="D1788" s="63"/>
      <c r="E1788" s="64"/>
      <c r="F1788" s="66"/>
      <c r="G1788" s="100" t="s">
        <v>13780</v>
      </c>
      <c r="H1788" s="63"/>
      <c r="I1788" s="67"/>
      <c r="J1788" s="68"/>
      <c r="K1788" s="68"/>
      <c r="L1788" s="67" t="s">
        <v>17951</v>
      </c>
      <c r="M1788" s="71"/>
      <c r="N1788" s="72">
        <v>6713.7744140625</v>
      </c>
      <c r="O1788" s="72">
        <v>9631.3779296875</v>
      </c>
      <c r="P1788" s="73"/>
      <c r="Q1788" s="74"/>
      <c r="R1788" s="74"/>
      <c r="S1788" s="84"/>
      <c r="T1788" s="84"/>
      <c r="U1788" s="84"/>
      <c r="V1788" s="84"/>
      <c r="W1788" s="50"/>
      <c r="X1788" s="50"/>
      <c r="Y1788" s="50"/>
      <c r="Z1788" s="50"/>
      <c r="AA1788" s="49"/>
      <c r="AB1788" s="69">
        <v>1788</v>
      </c>
      <c r="AC178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88" s="70"/>
      <c r="AE1788" s="76">
        <v>188</v>
      </c>
      <c r="AF1788" s="76">
        <v>67</v>
      </c>
      <c r="AG1788" s="76">
        <v>14586</v>
      </c>
      <c r="AH1788" s="76">
        <v>29678</v>
      </c>
      <c r="AI1788" s="76"/>
      <c r="AJ1788" s="76"/>
      <c r="AK1788" s="76"/>
      <c r="AL1788" s="76"/>
      <c r="AM1788" s="76"/>
      <c r="AN1788" s="78">
        <v>44180.096307870372</v>
      </c>
      <c r="AO1788" s="76" t="s">
        <v>14075</v>
      </c>
      <c r="AP1788" s="82" t="s">
        <v>15861</v>
      </c>
      <c r="AQ1788" s="76" t="s">
        <v>66</v>
      </c>
      <c r="AR1788" s="2"/>
      <c r="AS1788" s="3"/>
      <c r="AT1788" s="3"/>
      <c r="AU1788" s="3"/>
      <c r="AV1788" s="3"/>
    </row>
    <row r="1789" spans="1:48" ht="41.45" customHeight="1" x14ac:dyDescent="0.25">
      <c r="A1789" s="62" t="s">
        <v>1504</v>
      </c>
      <c r="C1789" s="63"/>
      <c r="D1789" s="63"/>
      <c r="E1789" s="64"/>
      <c r="F1789" s="66"/>
      <c r="G1789" s="100" t="s">
        <v>13781</v>
      </c>
      <c r="H1789" s="63"/>
      <c r="I1789" s="67"/>
      <c r="J1789" s="68"/>
      <c r="K1789" s="68"/>
      <c r="L1789" s="67" t="s">
        <v>17952</v>
      </c>
      <c r="M1789" s="71"/>
      <c r="N1789" s="72">
        <v>7825.81591796875</v>
      </c>
      <c r="O1789" s="72">
        <v>6977.8603515625</v>
      </c>
      <c r="P1789" s="73"/>
      <c r="Q1789" s="74"/>
      <c r="R1789" s="74"/>
      <c r="S1789" s="84"/>
      <c r="T1789" s="84"/>
      <c r="U1789" s="84"/>
      <c r="V1789" s="84"/>
      <c r="W1789" s="50"/>
      <c r="X1789" s="50"/>
      <c r="Y1789" s="50"/>
      <c r="Z1789" s="50"/>
      <c r="AA1789" s="49"/>
      <c r="AB1789" s="69">
        <v>1789</v>
      </c>
      <c r="AC178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89" s="70"/>
      <c r="AE1789" s="76">
        <v>51</v>
      </c>
      <c r="AF1789" s="76">
        <v>11</v>
      </c>
      <c r="AG1789" s="76">
        <v>469</v>
      </c>
      <c r="AH1789" s="76">
        <v>60</v>
      </c>
      <c r="AI1789" s="76"/>
      <c r="AJ1789" s="76" t="s">
        <v>10075</v>
      </c>
      <c r="AK1789" s="76" t="s">
        <v>11176</v>
      </c>
      <c r="AL1789" s="82" t="s">
        <v>11886</v>
      </c>
      <c r="AM1789" s="76"/>
      <c r="AN1789" s="78">
        <v>44344.807233796295</v>
      </c>
      <c r="AO1789" s="76" t="s">
        <v>14075</v>
      </c>
      <c r="AP1789" s="82" t="s">
        <v>15862</v>
      </c>
      <c r="AQ1789" s="76" t="s">
        <v>66</v>
      </c>
      <c r="AR1789" s="2"/>
      <c r="AS1789" s="3"/>
      <c r="AT1789" s="3"/>
      <c r="AU1789" s="3"/>
      <c r="AV1789" s="3"/>
    </row>
    <row r="1790" spans="1:48" ht="41.45" customHeight="1" x14ac:dyDescent="0.25">
      <c r="A1790" s="62" t="s">
        <v>2121</v>
      </c>
      <c r="C1790" s="63"/>
      <c r="D1790" s="63"/>
      <c r="E1790" s="64"/>
      <c r="F1790" s="66"/>
      <c r="G1790" s="100" t="s">
        <v>13782</v>
      </c>
      <c r="H1790" s="63"/>
      <c r="I1790" s="67"/>
      <c r="J1790" s="68"/>
      <c r="K1790" s="68"/>
      <c r="L1790" s="67" t="s">
        <v>17953</v>
      </c>
      <c r="M1790" s="71"/>
      <c r="N1790" s="72">
        <v>8413.3662109375</v>
      </c>
      <c r="O1790" s="72">
        <v>4385.0107421875</v>
      </c>
      <c r="P1790" s="73"/>
      <c r="Q1790" s="74"/>
      <c r="R1790" s="74"/>
      <c r="S1790" s="84"/>
      <c r="T1790" s="84"/>
      <c r="U1790" s="84"/>
      <c r="V1790" s="84"/>
      <c r="W1790" s="50"/>
      <c r="X1790" s="50"/>
      <c r="Y1790" s="50"/>
      <c r="Z1790" s="50"/>
      <c r="AA1790" s="49"/>
      <c r="AB1790" s="69">
        <v>1790</v>
      </c>
      <c r="AC179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90" s="70"/>
      <c r="AE1790" s="76">
        <v>609</v>
      </c>
      <c r="AF1790" s="76">
        <v>286</v>
      </c>
      <c r="AG1790" s="76">
        <v>6021</v>
      </c>
      <c r="AH1790" s="76">
        <v>3326</v>
      </c>
      <c r="AI1790" s="76"/>
      <c r="AJ1790" s="76" t="s">
        <v>10076</v>
      </c>
      <c r="AK1790" s="76" t="s">
        <v>11177</v>
      </c>
      <c r="AL1790" s="82" t="s">
        <v>11887</v>
      </c>
      <c r="AM1790" s="76"/>
      <c r="AN1790" s="78">
        <v>43492.123576388891</v>
      </c>
      <c r="AO1790" s="76" t="s">
        <v>14075</v>
      </c>
      <c r="AP1790" s="82" t="s">
        <v>15863</v>
      </c>
      <c r="AQ1790" s="76" t="s">
        <v>65</v>
      </c>
      <c r="AR1790" s="2"/>
      <c r="AS1790" s="3"/>
      <c r="AT1790" s="3"/>
      <c r="AU1790" s="3"/>
      <c r="AV1790" s="3"/>
    </row>
    <row r="1791" spans="1:48" ht="41.45" customHeight="1" x14ac:dyDescent="0.25">
      <c r="A1791" s="62" t="s">
        <v>1505</v>
      </c>
      <c r="C1791" s="63"/>
      <c r="D1791" s="63"/>
      <c r="E1791" s="64"/>
      <c r="F1791" s="66"/>
      <c r="G1791" s="100" t="s">
        <v>13783</v>
      </c>
      <c r="H1791" s="63"/>
      <c r="I1791" s="67"/>
      <c r="J1791" s="68"/>
      <c r="K1791" s="68"/>
      <c r="L1791" s="67" t="s">
        <v>17954</v>
      </c>
      <c r="M1791" s="71"/>
      <c r="N1791" s="72">
        <v>5694.4130859375</v>
      </c>
      <c r="O1791" s="72">
        <v>2709.376220703125</v>
      </c>
      <c r="P1791" s="73"/>
      <c r="Q1791" s="74"/>
      <c r="R1791" s="74"/>
      <c r="S1791" s="84"/>
      <c r="T1791" s="84"/>
      <c r="U1791" s="84"/>
      <c r="V1791" s="84"/>
      <c r="W1791" s="50"/>
      <c r="X1791" s="50"/>
      <c r="Y1791" s="50"/>
      <c r="Z1791" s="50"/>
      <c r="AA1791" s="49"/>
      <c r="AB1791" s="69">
        <v>1791</v>
      </c>
      <c r="AC179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91" s="70"/>
      <c r="AE1791" s="76">
        <v>936</v>
      </c>
      <c r="AF1791" s="76">
        <v>163</v>
      </c>
      <c r="AG1791" s="76">
        <v>5253</v>
      </c>
      <c r="AH1791" s="76">
        <v>238</v>
      </c>
      <c r="AI1791" s="76"/>
      <c r="AJ1791" s="76" t="s">
        <v>10077</v>
      </c>
      <c r="AK1791" s="76" t="s">
        <v>11178</v>
      </c>
      <c r="AL1791" s="76"/>
      <c r="AM1791" s="76"/>
      <c r="AN1791" s="78">
        <v>42814.843495370369</v>
      </c>
      <c r="AO1791" s="76" t="s">
        <v>14075</v>
      </c>
      <c r="AP1791" s="82" t="s">
        <v>15864</v>
      </c>
      <c r="AQ1791" s="76" t="s">
        <v>66</v>
      </c>
      <c r="AR1791" s="2"/>
      <c r="AS1791" s="3"/>
      <c r="AT1791" s="3"/>
      <c r="AU1791" s="3"/>
      <c r="AV1791" s="3"/>
    </row>
    <row r="1792" spans="1:48" ht="41.45" customHeight="1" x14ac:dyDescent="0.25">
      <c r="A1792" s="62" t="s">
        <v>1506</v>
      </c>
      <c r="C1792" s="63"/>
      <c r="D1792" s="63"/>
      <c r="E1792" s="64"/>
      <c r="F1792" s="66"/>
      <c r="G1792" s="100" t="s">
        <v>13784</v>
      </c>
      <c r="H1792" s="63"/>
      <c r="I1792" s="67"/>
      <c r="J1792" s="68"/>
      <c r="K1792" s="68"/>
      <c r="L1792" s="67" t="s">
        <v>17955</v>
      </c>
      <c r="M1792" s="71"/>
      <c r="N1792" s="72">
        <v>4953.50634765625</v>
      </c>
      <c r="O1792" s="72">
        <v>2333.556884765625</v>
      </c>
      <c r="P1792" s="73"/>
      <c r="Q1792" s="74"/>
      <c r="R1792" s="74"/>
      <c r="S1792" s="84"/>
      <c r="T1792" s="84"/>
      <c r="U1792" s="84"/>
      <c r="V1792" s="84"/>
      <c r="W1792" s="50"/>
      <c r="X1792" s="50"/>
      <c r="Y1792" s="50"/>
      <c r="Z1792" s="50"/>
      <c r="AA1792" s="49"/>
      <c r="AB1792" s="69">
        <v>1792</v>
      </c>
      <c r="AC179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92" s="70"/>
      <c r="AE1792" s="76">
        <v>961</v>
      </c>
      <c r="AF1792" s="76">
        <v>21</v>
      </c>
      <c r="AG1792" s="76">
        <v>3186</v>
      </c>
      <c r="AH1792" s="76">
        <v>905</v>
      </c>
      <c r="AI1792" s="76"/>
      <c r="AJ1792" s="76" t="s">
        <v>10078</v>
      </c>
      <c r="AK1792" s="76"/>
      <c r="AL1792" s="76"/>
      <c r="AM1792" s="76"/>
      <c r="AN1792" s="78">
        <v>44498.442025462966</v>
      </c>
      <c r="AO1792" s="76" t="s">
        <v>14075</v>
      </c>
      <c r="AP1792" s="82" t="s">
        <v>15865</v>
      </c>
      <c r="AQ1792" s="76" t="s">
        <v>66</v>
      </c>
      <c r="AR1792" s="2"/>
      <c r="AS1792" s="3"/>
      <c r="AT1792" s="3"/>
      <c r="AU1792" s="3"/>
      <c r="AV1792" s="3"/>
    </row>
    <row r="1793" spans="1:48" ht="41.45" customHeight="1" x14ac:dyDescent="0.25">
      <c r="A1793" s="62" t="s">
        <v>1507</v>
      </c>
      <c r="C1793" s="63"/>
      <c r="D1793" s="63"/>
      <c r="E1793" s="64"/>
      <c r="F1793" s="66"/>
      <c r="G1793" s="100" t="s">
        <v>13785</v>
      </c>
      <c r="H1793" s="63"/>
      <c r="I1793" s="67"/>
      <c r="J1793" s="68"/>
      <c r="K1793" s="68"/>
      <c r="L1793" s="67" t="s">
        <v>17956</v>
      </c>
      <c r="M1793" s="71"/>
      <c r="N1793" s="72">
        <v>4317.4638671875</v>
      </c>
      <c r="O1793" s="72">
        <v>2222.25634765625</v>
      </c>
      <c r="P1793" s="73"/>
      <c r="Q1793" s="74"/>
      <c r="R1793" s="74"/>
      <c r="S1793" s="84"/>
      <c r="T1793" s="84"/>
      <c r="U1793" s="84"/>
      <c r="V1793" s="84"/>
      <c r="W1793" s="50"/>
      <c r="X1793" s="50"/>
      <c r="Y1793" s="50"/>
      <c r="Z1793" s="50"/>
      <c r="AA1793" s="49"/>
      <c r="AB1793" s="69">
        <v>1793</v>
      </c>
      <c r="AC179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93" s="70"/>
      <c r="AE1793" s="76">
        <v>858</v>
      </c>
      <c r="AF1793" s="76">
        <v>210</v>
      </c>
      <c r="AG1793" s="76">
        <v>9104</v>
      </c>
      <c r="AH1793" s="76">
        <v>44045</v>
      </c>
      <c r="AI1793" s="76"/>
      <c r="AJ1793" s="76" t="s">
        <v>10079</v>
      </c>
      <c r="AK1793" s="76" t="s">
        <v>11179</v>
      </c>
      <c r="AL1793" s="76"/>
      <c r="AM1793" s="76"/>
      <c r="AN1793" s="78">
        <v>44131.167222222219</v>
      </c>
      <c r="AO1793" s="76" t="s">
        <v>14075</v>
      </c>
      <c r="AP1793" s="82" t="s">
        <v>15866</v>
      </c>
      <c r="AQ1793" s="76" t="s">
        <v>66</v>
      </c>
      <c r="AR1793" s="2"/>
      <c r="AS1793" s="3"/>
      <c r="AT1793" s="3"/>
      <c r="AU1793" s="3"/>
      <c r="AV1793" s="3"/>
    </row>
    <row r="1794" spans="1:48" ht="41.45" customHeight="1" x14ac:dyDescent="0.25">
      <c r="A1794" s="62" t="s">
        <v>2122</v>
      </c>
      <c r="C1794" s="63"/>
      <c r="D1794" s="63"/>
      <c r="E1794" s="64"/>
      <c r="F1794" s="66"/>
      <c r="G1794" s="100" t="s">
        <v>13786</v>
      </c>
      <c r="H1794" s="63"/>
      <c r="I1794" s="67"/>
      <c r="J1794" s="68"/>
      <c r="K1794" s="68"/>
      <c r="L1794" s="67" t="s">
        <v>17957</v>
      </c>
      <c r="M1794" s="71"/>
      <c r="N1794" s="72">
        <v>6847.2861328125</v>
      </c>
      <c r="O1794" s="72">
        <v>2253.877197265625</v>
      </c>
      <c r="P1794" s="73"/>
      <c r="Q1794" s="74"/>
      <c r="R1794" s="74"/>
      <c r="S1794" s="84"/>
      <c r="T1794" s="84"/>
      <c r="U1794" s="84"/>
      <c r="V1794" s="84"/>
      <c r="W1794" s="50"/>
      <c r="X1794" s="50"/>
      <c r="Y1794" s="50"/>
      <c r="Z1794" s="50"/>
      <c r="AA1794" s="49"/>
      <c r="AB1794" s="69">
        <v>1794</v>
      </c>
      <c r="AC179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94" s="70"/>
      <c r="AE1794" s="76">
        <v>0</v>
      </c>
      <c r="AF1794" s="76">
        <v>17399</v>
      </c>
      <c r="AG1794" s="76">
        <v>86925</v>
      </c>
      <c r="AH1794" s="76">
        <v>17443</v>
      </c>
      <c r="AI1794" s="76"/>
      <c r="AJ1794" s="76" t="s">
        <v>10080</v>
      </c>
      <c r="AK1794" s="76" t="s">
        <v>11180</v>
      </c>
      <c r="AL1794" s="82" t="s">
        <v>11888</v>
      </c>
      <c r="AM1794" s="76"/>
      <c r="AN1794" s="78">
        <v>44419.504687499997</v>
      </c>
      <c r="AO1794" s="76" t="s">
        <v>14075</v>
      </c>
      <c r="AP1794" s="82" t="s">
        <v>15867</v>
      </c>
      <c r="AQ1794" s="76" t="s">
        <v>65</v>
      </c>
      <c r="AR1794" s="2"/>
      <c r="AS1794" s="3"/>
      <c r="AT1794" s="3"/>
      <c r="AU1794" s="3"/>
      <c r="AV1794" s="3"/>
    </row>
    <row r="1795" spans="1:48" ht="41.45" customHeight="1" x14ac:dyDescent="0.25">
      <c r="A1795" s="62" t="s">
        <v>1508</v>
      </c>
      <c r="C1795" s="63"/>
      <c r="D1795" s="63"/>
      <c r="E1795" s="64"/>
      <c r="F1795" s="66"/>
      <c r="G1795" s="100" t="s">
        <v>13787</v>
      </c>
      <c r="H1795" s="63"/>
      <c r="I1795" s="67"/>
      <c r="J1795" s="68"/>
      <c r="K1795" s="68"/>
      <c r="L1795" s="67" t="s">
        <v>17958</v>
      </c>
      <c r="M1795" s="71"/>
      <c r="N1795" s="72">
        <v>3217.750732421875</v>
      </c>
      <c r="O1795" s="72">
        <v>2417.111328125</v>
      </c>
      <c r="P1795" s="73"/>
      <c r="Q1795" s="74"/>
      <c r="R1795" s="74"/>
      <c r="S1795" s="84"/>
      <c r="T1795" s="84"/>
      <c r="U1795" s="84"/>
      <c r="V1795" s="84"/>
      <c r="W1795" s="50"/>
      <c r="X1795" s="50"/>
      <c r="Y1795" s="50"/>
      <c r="Z1795" s="50"/>
      <c r="AA1795" s="49"/>
      <c r="AB1795" s="69">
        <v>1795</v>
      </c>
      <c r="AC179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95" s="70"/>
      <c r="AE1795" s="76">
        <v>1810</v>
      </c>
      <c r="AF1795" s="76">
        <v>68</v>
      </c>
      <c r="AG1795" s="76">
        <v>7783</v>
      </c>
      <c r="AH1795" s="76">
        <v>4645</v>
      </c>
      <c r="AI1795" s="76"/>
      <c r="AJ1795" s="76" t="s">
        <v>10081</v>
      </c>
      <c r="AK1795" s="76"/>
      <c r="AL1795" s="76"/>
      <c r="AM1795" s="76"/>
      <c r="AN1795" s="78">
        <v>44416.71297453704</v>
      </c>
      <c r="AO1795" s="76" t="s">
        <v>14075</v>
      </c>
      <c r="AP1795" s="82" t="s">
        <v>15868</v>
      </c>
      <c r="AQ1795" s="76" t="s">
        <v>66</v>
      </c>
      <c r="AR1795" s="2"/>
      <c r="AS1795" s="3"/>
      <c r="AT1795" s="3"/>
      <c r="AU1795" s="3"/>
      <c r="AV1795" s="3"/>
    </row>
    <row r="1796" spans="1:48" ht="41.45" customHeight="1" x14ac:dyDescent="0.25">
      <c r="A1796" s="62" t="s">
        <v>1509</v>
      </c>
      <c r="C1796" s="63"/>
      <c r="D1796" s="63"/>
      <c r="E1796" s="64"/>
      <c r="F1796" s="66"/>
      <c r="G1796" s="100" t="s">
        <v>13788</v>
      </c>
      <c r="H1796" s="63"/>
      <c r="I1796" s="67"/>
      <c r="J1796" s="68"/>
      <c r="K1796" s="68"/>
      <c r="L1796" s="67" t="s">
        <v>17959</v>
      </c>
      <c r="M1796" s="71"/>
      <c r="N1796" s="72">
        <v>5005.8564453125</v>
      </c>
      <c r="O1796" s="72">
        <v>6798.4462890625</v>
      </c>
      <c r="P1796" s="73"/>
      <c r="Q1796" s="74"/>
      <c r="R1796" s="74"/>
      <c r="S1796" s="84"/>
      <c r="T1796" s="84"/>
      <c r="U1796" s="84"/>
      <c r="V1796" s="84"/>
      <c r="W1796" s="50"/>
      <c r="X1796" s="50"/>
      <c r="Y1796" s="50"/>
      <c r="Z1796" s="50"/>
      <c r="AA1796" s="49"/>
      <c r="AB1796" s="69">
        <v>1796</v>
      </c>
      <c r="AC179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96" s="70"/>
      <c r="AE1796" s="76">
        <v>204</v>
      </c>
      <c r="AF1796" s="76">
        <v>3</v>
      </c>
      <c r="AG1796" s="76">
        <v>734</v>
      </c>
      <c r="AH1796" s="76">
        <v>189</v>
      </c>
      <c r="AI1796" s="76"/>
      <c r="AJ1796" s="76" t="s">
        <v>10082</v>
      </c>
      <c r="AK1796" s="76"/>
      <c r="AL1796" s="76"/>
      <c r="AM1796" s="76"/>
      <c r="AN1796" s="78">
        <v>44527.124351851853</v>
      </c>
      <c r="AO1796" s="76" t="s">
        <v>14075</v>
      </c>
      <c r="AP1796" s="82" t="s">
        <v>15869</v>
      </c>
      <c r="AQ1796" s="76" t="s">
        <v>66</v>
      </c>
      <c r="AR1796" s="2"/>
      <c r="AS1796" s="3"/>
      <c r="AT1796" s="3"/>
      <c r="AU1796" s="3"/>
      <c r="AV1796" s="3"/>
    </row>
    <row r="1797" spans="1:48" ht="41.45" customHeight="1" x14ac:dyDescent="0.25">
      <c r="A1797" s="62" t="s">
        <v>1510</v>
      </c>
      <c r="C1797" s="63"/>
      <c r="D1797" s="63"/>
      <c r="E1797" s="64"/>
      <c r="F1797" s="66"/>
      <c r="G1797" s="100" t="s">
        <v>13789</v>
      </c>
      <c r="H1797" s="63"/>
      <c r="I1797" s="67"/>
      <c r="J1797" s="68"/>
      <c r="K1797" s="68"/>
      <c r="L1797" s="67" t="s">
        <v>17960</v>
      </c>
      <c r="M1797" s="71"/>
      <c r="N1797" s="72">
        <v>8127.84228515625</v>
      </c>
      <c r="O1797" s="72">
        <v>7516.98095703125</v>
      </c>
      <c r="P1797" s="73"/>
      <c r="Q1797" s="74"/>
      <c r="R1797" s="74"/>
      <c r="S1797" s="84"/>
      <c r="T1797" s="84"/>
      <c r="U1797" s="84"/>
      <c r="V1797" s="84"/>
      <c r="W1797" s="50"/>
      <c r="X1797" s="50"/>
      <c r="Y1797" s="50"/>
      <c r="Z1797" s="50"/>
      <c r="AA1797" s="49"/>
      <c r="AB1797" s="69">
        <v>1797</v>
      </c>
      <c r="AC179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97" s="70"/>
      <c r="AE1797" s="76">
        <v>65</v>
      </c>
      <c r="AF1797" s="76">
        <v>10</v>
      </c>
      <c r="AG1797" s="76">
        <v>147</v>
      </c>
      <c r="AH1797" s="76">
        <v>1166</v>
      </c>
      <c r="AI1797" s="76"/>
      <c r="AJ1797" s="76"/>
      <c r="AK1797" s="76"/>
      <c r="AL1797" s="76"/>
      <c r="AM1797" s="76"/>
      <c r="AN1797" s="78">
        <v>44404.05605324074</v>
      </c>
      <c r="AO1797" s="76" t="s">
        <v>14075</v>
      </c>
      <c r="AP1797" s="82" t="s">
        <v>15870</v>
      </c>
      <c r="AQ1797" s="76" t="s">
        <v>66</v>
      </c>
      <c r="AR1797" s="2"/>
      <c r="AS1797" s="3"/>
      <c r="AT1797" s="3"/>
      <c r="AU1797" s="3"/>
      <c r="AV1797" s="3"/>
    </row>
    <row r="1798" spans="1:48" ht="41.45" customHeight="1" x14ac:dyDescent="0.25">
      <c r="A1798" s="62" t="s">
        <v>1511</v>
      </c>
      <c r="C1798" s="63"/>
      <c r="D1798" s="63"/>
      <c r="E1798" s="64"/>
      <c r="F1798" s="66"/>
      <c r="G1798" s="100" t="s">
        <v>13790</v>
      </c>
      <c r="H1798" s="63"/>
      <c r="I1798" s="67"/>
      <c r="J1798" s="68"/>
      <c r="K1798" s="68"/>
      <c r="L1798" s="67" t="s">
        <v>17961</v>
      </c>
      <c r="M1798" s="71"/>
      <c r="N1798" s="72">
        <v>9335.2158203125</v>
      </c>
      <c r="O1798" s="72">
        <v>4939.43896484375</v>
      </c>
      <c r="P1798" s="73"/>
      <c r="Q1798" s="74"/>
      <c r="R1798" s="74"/>
      <c r="S1798" s="84"/>
      <c r="T1798" s="84"/>
      <c r="U1798" s="84"/>
      <c r="V1798" s="84"/>
      <c r="W1798" s="50"/>
      <c r="X1798" s="50"/>
      <c r="Y1798" s="50"/>
      <c r="Z1798" s="50"/>
      <c r="AA1798" s="49"/>
      <c r="AB1798" s="69">
        <v>1798</v>
      </c>
      <c r="AC179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98" s="70"/>
      <c r="AE1798" s="76">
        <v>1277</v>
      </c>
      <c r="AF1798" s="76">
        <v>925</v>
      </c>
      <c r="AG1798" s="76">
        <v>56074</v>
      </c>
      <c r="AH1798" s="76">
        <v>208263</v>
      </c>
      <c r="AI1798" s="76"/>
      <c r="AJ1798" s="76" t="s">
        <v>10083</v>
      </c>
      <c r="AK1798" s="76" t="s">
        <v>11181</v>
      </c>
      <c r="AL1798" s="76"/>
      <c r="AM1798" s="76"/>
      <c r="AN1798" s="78">
        <v>42942.23809027778</v>
      </c>
      <c r="AO1798" s="76" t="s">
        <v>14075</v>
      </c>
      <c r="AP1798" s="82" t="s">
        <v>15871</v>
      </c>
      <c r="AQ1798" s="76" t="s">
        <v>66</v>
      </c>
      <c r="AR1798" s="2"/>
      <c r="AS1798" s="3"/>
      <c r="AT1798" s="3"/>
      <c r="AU1798" s="3"/>
      <c r="AV1798" s="3"/>
    </row>
    <row r="1799" spans="1:48" ht="41.45" customHeight="1" x14ac:dyDescent="0.25">
      <c r="A1799" s="62" t="s">
        <v>1512</v>
      </c>
      <c r="C1799" s="63"/>
      <c r="D1799" s="63"/>
      <c r="E1799" s="64"/>
      <c r="F1799" s="66"/>
      <c r="G1799" s="100" t="s">
        <v>13791</v>
      </c>
      <c r="H1799" s="63"/>
      <c r="I1799" s="67"/>
      <c r="J1799" s="68"/>
      <c r="K1799" s="68"/>
      <c r="L1799" s="67" t="s">
        <v>17962</v>
      </c>
      <c r="M1799" s="71"/>
      <c r="N1799" s="72">
        <v>5214.32568359375</v>
      </c>
      <c r="O1799" s="72">
        <v>4606.28271484375</v>
      </c>
      <c r="P1799" s="73"/>
      <c r="Q1799" s="74"/>
      <c r="R1799" s="74"/>
      <c r="S1799" s="84"/>
      <c r="T1799" s="84"/>
      <c r="U1799" s="84"/>
      <c r="V1799" s="84"/>
      <c r="W1799" s="50"/>
      <c r="X1799" s="50"/>
      <c r="Y1799" s="50"/>
      <c r="Z1799" s="50"/>
      <c r="AA1799" s="49"/>
      <c r="AB1799" s="69">
        <v>1799</v>
      </c>
      <c r="AC179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799" s="70"/>
      <c r="AE1799" s="76">
        <v>224</v>
      </c>
      <c r="AF1799" s="76">
        <v>213</v>
      </c>
      <c r="AG1799" s="76">
        <v>26252</v>
      </c>
      <c r="AH1799" s="76">
        <v>34141</v>
      </c>
      <c r="AI1799" s="76"/>
      <c r="AJ1799" s="76" t="s">
        <v>10084</v>
      </c>
      <c r="AK1799" s="76"/>
      <c r="AL1799" s="76"/>
      <c r="AM1799" s="76"/>
      <c r="AN1799" s="78">
        <v>43899.234664351854</v>
      </c>
      <c r="AO1799" s="76" t="s">
        <v>14075</v>
      </c>
      <c r="AP1799" s="82" t="s">
        <v>15872</v>
      </c>
      <c r="AQ1799" s="76" t="s">
        <v>66</v>
      </c>
      <c r="AR1799" s="2"/>
      <c r="AS1799" s="3"/>
      <c r="AT1799" s="3"/>
      <c r="AU1799" s="3"/>
      <c r="AV1799" s="3"/>
    </row>
    <row r="1800" spans="1:48" ht="41.45" customHeight="1" x14ac:dyDescent="0.25">
      <c r="A1800" s="62" t="s">
        <v>1513</v>
      </c>
      <c r="C1800" s="63"/>
      <c r="D1800" s="63"/>
      <c r="E1800" s="64"/>
      <c r="F1800" s="66"/>
      <c r="G1800" s="100" t="s">
        <v>13792</v>
      </c>
      <c r="H1800" s="63"/>
      <c r="I1800" s="67"/>
      <c r="J1800" s="68"/>
      <c r="K1800" s="68"/>
      <c r="L1800" s="67" t="s">
        <v>17963</v>
      </c>
      <c r="M1800" s="71"/>
      <c r="N1800" s="72">
        <v>7530.2666015625</v>
      </c>
      <c r="O1800" s="72">
        <v>5479.13134765625</v>
      </c>
      <c r="P1800" s="73"/>
      <c r="Q1800" s="74"/>
      <c r="R1800" s="74"/>
      <c r="S1800" s="84"/>
      <c r="T1800" s="84"/>
      <c r="U1800" s="84"/>
      <c r="V1800" s="84"/>
      <c r="W1800" s="50"/>
      <c r="X1800" s="50"/>
      <c r="Y1800" s="50"/>
      <c r="Z1800" s="50"/>
      <c r="AA1800" s="49"/>
      <c r="AB1800" s="69">
        <v>1800</v>
      </c>
      <c r="AC180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00" s="70"/>
      <c r="AE1800" s="76">
        <v>816</v>
      </c>
      <c r="AF1800" s="76">
        <v>221</v>
      </c>
      <c r="AG1800" s="76">
        <v>32526</v>
      </c>
      <c r="AH1800" s="76">
        <v>24640</v>
      </c>
      <c r="AI1800" s="76"/>
      <c r="AJ1800" s="76" t="s">
        <v>10085</v>
      </c>
      <c r="AK1800" s="76" t="s">
        <v>10635</v>
      </c>
      <c r="AL1800" s="82" t="s">
        <v>11889</v>
      </c>
      <c r="AM1800" s="76"/>
      <c r="AN1800" s="78">
        <v>43429.072835648149</v>
      </c>
      <c r="AO1800" s="76" t="s">
        <v>14075</v>
      </c>
      <c r="AP1800" s="82" t="s">
        <v>15873</v>
      </c>
      <c r="AQ1800" s="76" t="s">
        <v>66</v>
      </c>
      <c r="AR1800" s="2"/>
      <c r="AS1800" s="3"/>
      <c r="AT1800" s="3"/>
      <c r="AU1800" s="3"/>
      <c r="AV1800" s="3"/>
    </row>
    <row r="1801" spans="1:48" ht="41.45" customHeight="1" x14ac:dyDescent="0.25">
      <c r="A1801" s="62" t="s">
        <v>1514</v>
      </c>
      <c r="C1801" s="63"/>
      <c r="D1801" s="63"/>
      <c r="E1801" s="64"/>
      <c r="F1801" s="66"/>
      <c r="G1801" s="100" t="s">
        <v>13793</v>
      </c>
      <c r="H1801" s="63"/>
      <c r="I1801" s="67"/>
      <c r="J1801" s="68"/>
      <c r="K1801" s="68"/>
      <c r="L1801" s="67" t="s">
        <v>17964</v>
      </c>
      <c r="M1801" s="71"/>
      <c r="N1801" s="72">
        <v>1581.456787109375</v>
      </c>
      <c r="O1801" s="72">
        <v>6609.06591796875</v>
      </c>
      <c r="P1801" s="73"/>
      <c r="Q1801" s="74"/>
      <c r="R1801" s="74"/>
      <c r="S1801" s="84"/>
      <c r="T1801" s="84"/>
      <c r="U1801" s="84"/>
      <c r="V1801" s="84"/>
      <c r="W1801" s="50"/>
      <c r="X1801" s="50"/>
      <c r="Y1801" s="50"/>
      <c r="Z1801" s="50"/>
      <c r="AA1801" s="49"/>
      <c r="AB1801" s="69">
        <v>1801</v>
      </c>
      <c r="AC180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01" s="70"/>
      <c r="AE1801" s="76">
        <v>388</v>
      </c>
      <c r="AF1801" s="76">
        <v>212</v>
      </c>
      <c r="AG1801" s="76">
        <v>6364</v>
      </c>
      <c r="AH1801" s="76">
        <v>3488</v>
      </c>
      <c r="AI1801" s="76"/>
      <c r="AJ1801" s="76" t="s">
        <v>10086</v>
      </c>
      <c r="AK1801" s="76" t="s">
        <v>11182</v>
      </c>
      <c r="AL1801" s="76"/>
      <c r="AM1801" s="76"/>
      <c r="AN1801" s="78">
        <v>43676.978912037041</v>
      </c>
      <c r="AO1801" s="76" t="s">
        <v>14075</v>
      </c>
      <c r="AP1801" s="82" t="s">
        <v>15874</v>
      </c>
      <c r="AQ1801" s="76" t="s">
        <v>66</v>
      </c>
      <c r="AR1801" s="2"/>
      <c r="AS1801" s="3"/>
      <c r="AT1801" s="3"/>
      <c r="AU1801" s="3"/>
      <c r="AV1801" s="3"/>
    </row>
    <row r="1802" spans="1:48" ht="41.45" customHeight="1" x14ac:dyDescent="0.25">
      <c r="A1802" s="62" t="s">
        <v>1515</v>
      </c>
      <c r="C1802" s="63"/>
      <c r="D1802" s="63"/>
      <c r="E1802" s="64"/>
      <c r="F1802" s="66"/>
      <c r="G1802" s="100" t="s">
        <v>13794</v>
      </c>
      <c r="H1802" s="63"/>
      <c r="I1802" s="67"/>
      <c r="J1802" s="68"/>
      <c r="K1802" s="68"/>
      <c r="L1802" s="67" t="s">
        <v>17965</v>
      </c>
      <c r="M1802" s="71"/>
      <c r="N1802" s="72">
        <v>6579.650390625</v>
      </c>
      <c r="O1802" s="72">
        <v>6963.48779296875</v>
      </c>
      <c r="P1802" s="73"/>
      <c r="Q1802" s="74"/>
      <c r="R1802" s="74"/>
      <c r="S1802" s="84"/>
      <c r="T1802" s="84"/>
      <c r="U1802" s="84"/>
      <c r="V1802" s="84"/>
      <c r="W1802" s="50"/>
      <c r="X1802" s="50"/>
      <c r="Y1802" s="50"/>
      <c r="Z1802" s="50"/>
      <c r="AA1802" s="49"/>
      <c r="AB1802" s="69">
        <v>1802</v>
      </c>
      <c r="AC180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02" s="70"/>
      <c r="AE1802" s="76">
        <v>2241</v>
      </c>
      <c r="AF1802" s="76">
        <v>2903</v>
      </c>
      <c r="AG1802" s="76">
        <v>21729</v>
      </c>
      <c r="AH1802" s="76">
        <v>361250</v>
      </c>
      <c r="AI1802" s="76"/>
      <c r="AJ1802" s="76" t="s">
        <v>10087</v>
      </c>
      <c r="AK1802" s="76" t="s">
        <v>11183</v>
      </c>
      <c r="AL1802" s="76"/>
      <c r="AM1802" s="76"/>
      <c r="AN1802" s="78">
        <v>43014.948854166665</v>
      </c>
      <c r="AO1802" s="76" t="s">
        <v>14075</v>
      </c>
      <c r="AP1802" s="82" t="s">
        <v>15875</v>
      </c>
      <c r="AQ1802" s="76" t="s">
        <v>66</v>
      </c>
      <c r="AR1802" s="2"/>
      <c r="AS1802" s="3"/>
      <c r="AT1802" s="3"/>
      <c r="AU1802" s="3"/>
      <c r="AV1802" s="3"/>
    </row>
    <row r="1803" spans="1:48" ht="41.45" customHeight="1" x14ac:dyDescent="0.25">
      <c r="A1803" s="62" t="s">
        <v>2123</v>
      </c>
      <c r="C1803" s="63"/>
      <c r="D1803" s="63"/>
      <c r="E1803" s="64"/>
      <c r="F1803" s="66"/>
      <c r="G1803" s="100" t="s">
        <v>13795</v>
      </c>
      <c r="H1803" s="63"/>
      <c r="I1803" s="67"/>
      <c r="J1803" s="68"/>
      <c r="K1803" s="68"/>
      <c r="L1803" s="67" t="s">
        <v>17966</v>
      </c>
      <c r="M1803" s="71"/>
      <c r="N1803" s="72">
        <v>7515.580078125</v>
      </c>
      <c r="O1803" s="72">
        <v>6547.052734375</v>
      </c>
      <c r="P1803" s="73"/>
      <c r="Q1803" s="74"/>
      <c r="R1803" s="74"/>
      <c r="S1803" s="84"/>
      <c r="T1803" s="84"/>
      <c r="U1803" s="84"/>
      <c r="V1803" s="84"/>
      <c r="W1803" s="50"/>
      <c r="X1803" s="50"/>
      <c r="Y1803" s="50"/>
      <c r="Z1803" s="50"/>
      <c r="AA1803" s="49"/>
      <c r="AB1803" s="69">
        <v>1803</v>
      </c>
      <c r="AC180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03" s="70"/>
      <c r="AE1803" s="76">
        <v>1473</v>
      </c>
      <c r="AF1803" s="76">
        <v>268</v>
      </c>
      <c r="AG1803" s="76">
        <v>90506</v>
      </c>
      <c r="AH1803" s="76">
        <v>147322</v>
      </c>
      <c r="AI1803" s="76"/>
      <c r="AJ1803" s="76" t="s">
        <v>10088</v>
      </c>
      <c r="AK1803" s="76"/>
      <c r="AL1803" s="76"/>
      <c r="AM1803" s="76"/>
      <c r="AN1803" s="78">
        <v>43301.068333333336</v>
      </c>
      <c r="AO1803" s="76" t="s">
        <v>14075</v>
      </c>
      <c r="AP1803" s="82" t="s">
        <v>15876</v>
      </c>
      <c r="AQ1803" s="76" t="s">
        <v>65</v>
      </c>
      <c r="AR1803" s="2"/>
      <c r="AS1803" s="3"/>
      <c r="AT1803" s="3"/>
      <c r="AU1803" s="3"/>
      <c r="AV1803" s="3"/>
    </row>
    <row r="1804" spans="1:48" ht="41.45" customHeight="1" x14ac:dyDescent="0.25">
      <c r="A1804" s="62" t="s">
        <v>1516</v>
      </c>
      <c r="C1804" s="63"/>
      <c r="D1804" s="63"/>
      <c r="E1804" s="64"/>
      <c r="F1804" s="66"/>
      <c r="G1804" s="100" t="s">
        <v>13796</v>
      </c>
      <c r="H1804" s="63"/>
      <c r="I1804" s="67"/>
      <c r="J1804" s="68"/>
      <c r="K1804" s="68"/>
      <c r="L1804" s="67" t="s">
        <v>17967</v>
      </c>
      <c r="M1804" s="71"/>
      <c r="N1804" s="72">
        <v>9037.83984375</v>
      </c>
      <c r="O1804" s="72">
        <v>5229.91552734375</v>
      </c>
      <c r="P1804" s="73"/>
      <c r="Q1804" s="74"/>
      <c r="R1804" s="74"/>
      <c r="S1804" s="84"/>
      <c r="T1804" s="84"/>
      <c r="U1804" s="84"/>
      <c r="V1804" s="84"/>
      <c r="W1804" s="50"/>
      <c r="X1804" s="50"/>
      <c r="Y1804" s="50"/>
      <c r="Z1804" s="50"/>
      <c r="AA1804" s="49"/>
      <c r="AB1804" s="69">
        <v>1804</v>
      </c>
      <c r="AC180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04" s="70"/>
      <c r="AE1804" s="76">
        <v>463</v>
      </c>
      <c r="AF1804" s="76">
        <v>241</v>
      </c>
      <c r="AG1804" s="76">
        <v>43235</v>
      </c>
      <c r="AH1804" s="76">
        <v>5</v>
      </c>
      <c r="AI1804" s="76"/>
      <c r="AJ1804" s="76" t="s">
        <v>10089</v>
      </c>
      <c r="AK1804" s="76" t="s">
        <v>11184</v>
      </c>
      <c r="AL1804" s="82" t="s">
        <v>11890</v>
      </c>
      <c r="AM1804" s="76"/>
      <c r="AN1804" s="78">
        <v>44329.334004629629</v>
      </c>
      <c r="AO1804" s="76" t="s">
        <v>14075</v>
      </c>
      <c r="AP1804" s="82" t="s">
        <v>15877</v>
      </c>
      <c r="AQ1804" s="76" t="s">
        <v>66</v>
      </c>
      <c r="AR1804" s="2"/>
      <c r="AS1804" s="3"/>
      <c r="AT1804" s="3"/>
      <c r="AU1804" s="3"/>
      <c r="AV1804" s="3"/>
    </row>
    <row r="1805" spans="1:48" ht="41.45" customHeight="1" x14ac:dyDescent="0.25">
      <c r="A1805" s="62" t="s">
        <v>1517</v>
      </c>
      <c r="C1805" s="63"/>
      <c r="D1805" s="63"/>
      <c r="E1805" s="64"/>
      <c r="F1805" s="66"/>
      <c r="G1805" s="100" t="s">
        <v>13797</v>
      </c>
      <c r="H1805" s="63"/>
      <c r="I1805" s="67"/>
      <c r="J1805" s="68"/>
      <c r="K1805" s="68"/>
      <c r="L1805" s="67" t="s">
        <v>17968</v>
      </c>
      <c r="M1805" s="71"/>
      <c r="N1805" s="72">
        <v>876.0906982421875</v>
      </c>
      <c r="O1805" s="72">
        <v>2886.859619140625</v>
      </c>
      <c r="P1805" s="73"/>
      <c r="Q1805" s="74"/>
      <c r="R1805" s="74"/>
      <c r="S1805" s="84"/>
      <c r="T1805" s="84"/>
      <c r="U1805" s="84"/>
      <c r="V1805" s="84"/>
      <c r="W1805" s="50"/>
      <c r="X1805" s="50"/>
      <c r="Y1805" s="50"/>
      <c r="Z1805" s="50"/>
      <c r="AA1805" s="49"/>
      <c r="AB1805" s="69">
        <v>1805</v>
      </c>
      <c r="AC180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05" s="70"/>
      <c r="AE1805" s="76">
        <v>717</v>
      </c>
      <c r="AF1805" s="76">
        <v>23</v>
      </c>
      <c r="AG1805" s="76">
        <v>2748</v>
      </c>
      <c r="AH1805" s="76">
        <v>1245</v>
      </c>
      <c r="AI1805" s="76"/>
      <c r="AJ1805" s="76" t="s">
        <v>10090</v>
      </c>
      <c r="AK1805" s="76"/>
      <c r="AL1805" s="76"/>
      <c r="AM1805" s="76"/>
      <c r="AN1805" s="78">
        <v>44373.30269675926</v>
      </c>
      <c r="AO1805" s="76" t="s">
        <v>14075</v>
      </c>
      <c r="AP1805" s="82" t="s">
        <v>15878</v>
      </c>
      <c r="AQ1805" s="76" t="s">
        <v>66</v>
      </c>
      <c r="AR1805" s="2"/>
      <c r="AS1805" s="3"/>
      <c r="AT1805" s="3"/>
      <c r="AU1805" s="3"/>
      <c r="AV1805" s="3"/>
    </row>
    <row r="1806" spans="1:48" ht="41.45" customHeight="1" x14ac:dyDescent="0.25">
      <c r="A1806" s="62" t="s">
        <v>1518</v>
      </c>
      <c r="C1806" s="63"/>
      <c r="D1806" s="63"/>
      <c r="E1806" s="64"/>
      <c r="F1806" s="66"/>
      <c r="G1806" s="100" t="s">
        <v>13798</v>
      </c>
      <c r="H1806" s="63"/>
      <c r="I1806" s="67"/>
      <c r="J1806" s="68"/>
      <c r="K1806" s="68"/>
      <c r="L1806" s="67" t="s">
        <v>17969</v>
      </c>
      <c r="M1806" s="71"/>
      <c r="N1806" s="72">
        <v>3350.765625</v>
      </c>
      <c r="O1806" s="72">
        <v>2009.2657470703125</v>
      </c>
      <c r="P1806" s="73"/>
      <c r="Q1806" s="74"/>
      <c r="R1806" s="74"/>
      <c r="S1806" s="84"/>
      <c r="T1806" s="84"/>
      <c r="U1806" s="84"/>
      <c r="V1806" s="84"/>
      <c r="W1806" s="50"/>
      <c r="X1806" s="50"/>
      <c r="Y1806" s="50"/>
      <c r="Z1806" s="50"/>
      <c r="AA1806" s="49"/>
      <c r="AB1806" s="69">
        <v>1806</v>
      </c>
      <c r="AC180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06" s="70"/>
      <c r="AE1806" s="76">
        <v>23</v>
      </c>
      <c r="AF1806" s="76">
        <v>6</v>
      </c>
      <c r="AG1806" s="76">
        <v>1087</v>
      </c>
      <c r="AH1806" s="76">
        <v>49</v>
      </c>
      <c r="AI1806" s="76"/>
      <c r="AJ1806" s="76" t="s">
        <v>10091</v>
      </c>
      <c r="AK1806" s="76"/>
      <c r="AL1806" s="82" t="s">
        <v>11891</v>
      </c>
      <c r="AM1806" s="76"/>
      <c r="AN1806" s="78">
        <v>42905.395497685182</v>
      </c>
      <c r="AO1806" s="76" t="s">
        <v>14075</v>
      </c>
      <c r="AP1806" s="82" t="s">
        <v>15879</v>
      </c>
      <c r="AQ1806" s="76" t="s">
        <v>66</v>
      </c>
      <c r="AR1806" s="2"/>
      <c r="AS1806" s="3"/>
      <c r="AT1806" s="3"/>
      <c r="AU1806" s="3"/>
      <c r="AV1806" s="3"/>
    </row>
    <row r="1807" spans="1:48" ht="41.45" customHeight="1" x14ac:dyDescent="0.25">
      <c r="A1807" s="62" t="s">
        <v>1519</v>
      </c>
      <c r="C1807" s="63"/>
      <c r="D1807" s="63"/>
      <c r="E1807" s="64"/>
      <c r="F1807" s="66"/>
      <c r="G1807" s="100" t="s">
        <v>13799</v>
      </c>
      <c r="H1807" s="63"/>
      <c r="I1807" s="67"/>
      <c r="J1807" s="68"/>
      <c r="K1807" s="68"/>
      <c r="L1807" s="67" t="s">
        <v>17970</v>
      </c>
      <c r="M1807" s="71"/>
      <c r="N1807" s="72">
        <v>1911.0543212890625</v>
      </c>
      <c r="O1807" s="72">
        <v>5314.28857421875</v>
      </c>
      <c r="P1807" s="73"/>
      <c r="Q1807" s="74"/>
      <c r="R1807" s="74"/>
      <c r="S1807" s="84"/>
      <c r="T1807" s="84"/>
      <c r="U1807" s="84"/>
      <c r="V1807" s="84"/>
      <c r="W1807" s="50"/>
      <c r="X1807" s="50"/>
      <c r="Y1807" s="50"/>
      <c r="Z1807" s="50"/>
      <c r="AA1807" s="49"/>
      <c r="AB1807" s="69">
        <v>1807</v>
      </c>
      <c r="AC180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07" s="70"/>
      <c r="AE1807" s="76">
        <v>897</v>
      </c>
      <c r="AF1807" s="76">
        <v>1319</v>
      </c>
      <c r="AG1807" s="76">
        <v>10782</v>
      </c>
      <c r="AH1807" s="76">
        <v>16161</v>
      </c>
      <c r="AI1807" s="76"/>
      <c r="AJ1807" s="76" t="s">
        <v>10092</v>
      </c>
      <c r="AK1807" s="76" t="s">
        <v>11185</v>
      </c>
      <c r="AL1807" s="82" t="s">
        <v>11892</v>
      </c>
      <c r="AM1807" s="76"/>
      <c r="AN1807" s="78">
        <v>44100.469027777777</v>
      </c>
      <c r="AO1807" s="76" t="s">
        <v>14075</v>
      </c>
      <c r="AP1807" s="82" t="s">
        <v>15880</v>
      </c>
      <c r="AQ1807" s="76" t="s">
        <v>66</v>
      </c>
      <c r="AR1807" s="2"/>
      <c r="AS1807" s="3"/>
      <c r="AT1807" s="3"/>
      <c r="AU1807" s="3"/>
      <c r="AV1807" s="3"/>
    </row>
    <row r="1808" spans="1:48" ht="41.45" customHeight="1" x14ac:dyDescent="0.25">
      <c r="A1808" s="62" t="s">
        <v>1520</v>
      </c>
      <c r="C1808" s="63"/>
      <c r="D1808" s="63"/>
      <c r="E1808" s="64"/>
      <c r="F1808" s="66"/>
      <c r="G1808" s="100" t="s">
        <v>13800</v>
      </c>
      <c r="H1808" s="63"/>
      <c r="I1808" s="67"/>
      <c r="J1808" s="68"/>
      <c r="K1808" s="68"/>
      <c r="L1808" s="67" t="s">
        <v>17971</v>
      </c>
      <c r="M1808" s="71"/>
      <c r="N1808" s="72">
        <v>3649.80810546875</v>
      </c>
      <c r="O1808" s="72">
        <v>7257.0087890625</v>
      </c>
      <c r="P1808" s="73"/>
      <c r="Q1808" s="74"/>
      <c r="R1808" s="74"/>
      <c r="S1808" s="84"/>
      <c r="T1808" s="84"/>
      <c r="U1808" s="84"/>
      <c r="V1808" s="84"/>
      <c r="W1808" s="50"/>
      <c r="X1808" s="50"/>
      <c r="Y1808" s="50"/>
      <c r="Z1808" s="50"/>
      <c r="AA1808" s="49"/>
      <c r="AB1808" s="69">
        <v>1808</v>
      </c>
      <c r="AC180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08" s="70"/>
      <c r="AE1808" s="76">
        <v>451</v>
      </c>
      <c r="AF1808" s="76">
        <v>618</v>
      </c>
      <c r="AG1808" s="76">
        <v>37102</v>
      </c>
      <c r="AH1808" s="76">
        <v>97503</v>
      </c>
      <c r="AI1808" s="76"/>
      <c r="AJ1808" s="76" t="s">
        <v>10093</v>
      </c>
      <c r="AK1808" s="76" t="s">
        <v>11186</v>
      </c>
      <c r="AL1808" s="82" t="s">
        <v>11893</v>
      </c>
      <c r="AM1808" s="76"/>
      <c r="AN1808" s="78">
        <v>42148.230821759258</v>
      </c>
      <c r="AO1808" s="76" t="s">
        <v>14075</v>
      </c>
      <c r="AP1808" s="82" t="s">
        <v>15881</v>
      </c>
      <c r="AQ1808" s="76" t="s">
        <v>66</v>
      </c>
      <c r="AR1808" s="2"/>
      <c r="AS1808" s="3"/>
      <c r="AT1808" s="3"/>
      <c r="AU1808" s="3"/>
      <c r="AV1808" s="3"/>
    </row>
    <row r="1809" spans="1:48" ht="41.45" customHeight="1" x14ac:dyDescent="0.25">
      <c r="A1809" s="62" t="s">
        <v>1521</v>
      </c>
      <c r="C1809" s="63"/>
      <c r="D1809" s="63"/>
      <c r="E1809" s="64"/>
      <c r="F1809" s="66"/>
      <c r="G1809" s="100" t="s">
        <v>13801</v>
      </c>
      <c r="H1809" s="63"/>
      <c r="I1809" s="67"/>
      <c r="J1809" s="68"/>
      <c r="K1809" s="68"/>
      <c r="L1809" s="67" t="s">
        <v>17972</v>
      </c>
      <c r="M1809" s="71"/>
      <c r="N1809" s="72">
        <v>4918.68994140625</v>
      </c>
      <c r="O1809" s="72">
        <v>7761.58642578125</v>
      </c>
      <c r="P1809" s="73"/>
      <c r="Q1809" s="74"/>
      <c r="R1809" s="74"/>
      <c r="S1809" s="84"/>
      <c r="T1809" s="84"/>
      <c r="U1809" s="84"/>
      <c r="V1809" s="84"/>
      <c r="W1809" s="50"/>
      <c r="X1809" s="50"/>
      <c r="Y1809" s="50"/>
      <c r="Z1809" s="50"/>
      <c r="AA1809" s="49"/>
      <c r="AB1809" s="69">
        <v>1809</v>
      </c>
      <c r="AC180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09" s="70"/>
      <c r="AE1809" s="76">
        <v>667</v>
      </c>
      <c r="AF1809" s="76">
        <v>180</v>
      </c>
      <c r="AG1809" s="76">
        <v>4281</v>
      </c>
      <c r="AH1809" s="76">
        <v>4505</v>
      </c>
      <c r="AI1809" s="76"/>
      <c r="AJ1809" s="76"/>
      <c r="AK1809" s="76" t="s">
        <v>11187</v>
      </c>
      <c r="AL1809" s="82" t="s">
        <v>11894</v>
      </c>
      <c r="AM1809" s="76"/>
      <c r="AN1809" s="78">
        <v>41593.177708333336</v>
      </c>
      <c r="AO1809" s="76" t="s">
        <v>14075</v>
      </c>
      <c r="AP1809" s="82" t="s">
        <v>15882</v>
      </c>
      <c r="AQ1809" s="76" t="s">
        <v>66</v>
      </c>
      <c r="AR1809" s="2"/>
      <c r="AS1809" s="3"/>
      <c r="AT1809" s="3"/>
      <c r="AU1809" s="3"/>
      <c r="AV1809" s="3"/>
    </row>
    <row r="1810" spans="1:48" ht="41.45" customHeight="1" x14ac:dyDescent="0.25">
      <c r="A1810" s="62" t="s">
        <v>1522</v>
      </c>
      <c r="C1810" s="63"/>
      <c r="D1810" s="63"/>
      <c r="E1810" s="64"/>
      <c r="F1810" s="66"/>
      <c r="G1810" s="100" t="s">
        <v>13802</v>
      </c>
      <c r="H1810" s="63"/>
      <c r="I1810" s="67"/>
      <c r="J1810" s="68"/>
      <c r="K1810" s="68"/>
      <c r="L1810" s="67" t="s">
        <v>17973</v>
      </c>
      <c r="M1810" s="71"/>
      <c r="N1810" s="72">
        <v>7194.37939453125</v>
      </c>
      <c r="O1810" s="72">
        <v>7813.7421875</v>
      </c>
      <c r="P1810" s="73"/>
      <c r="Q1810" s="74"/>
      <c r="R1810" s="74"/>
      <c r="S1810" s="84"/>
      <c r="T1810" s="84"/>
      <c r="U1810" s="84"/>
      <c r="V1810" s="84"/>
      <c r="W1810" s="50"/>
      <c r="X1810" s="50"/>
      <c r="Y1810" s="50"/>
      <c r="Z1810" s="50"/>
      <c r="AA1810" s="49"/>
      <c r="AB1810" s="69">
        <v>1810</v>
      </c>
      <c r="AC181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10" s="70"/>
      <c r="AE1810" s="76">
        <v>767</v>
      </c>
      <c r="AF1810" s="76">
        <v>786</v>
      </c>
      <c r="AG1810" s="76">
        <v>11010</v>
      </c>
      <c r="AH1810" s="76">
        <v>20774</v>
      </c>
      <c r="AI1810" s="76"/>
      <c r="AJ1810" s="76"/>
      <c r="AK1810" s="76"/>
      <c r="AL1810" s="76"/>
      <c r="AM1810" s="76"/>
      <c r="AN1810" s="78">
        <v>43686.727534722224</v>
      </c>
      <c r="AO1810" s="76" t="s">
        <v>14075</v>
      </c>
      <c r="AP1810" s="82" t="s">
        <v>15883</v>
      </c>
      <c r="AQ1810" s="76" t="s">
        <v>66</v>
      </c>
      <c r="AR1810" s="2"/>
      <c r="AS1810" s="3"/>
      <c r="AT1810" s="3"/>
      <c r="AU1810" s="3"/>
      <c r="AV1810" s="3"/>
    </row>
    <row r="1811" spans="1:48" ht="41.45" customHeight="1" x14ac:dyDescent="0.25">
      <c r="A1811" s="62" t="s">
        <v>1523</v>
      </c>
      <c r="C1811" s="63"/>
      <c r="D1811" s="63"/>
      <c r="E1811" s="64"/>
      <c r="F1811" s="66"/>
      <c r="G1811" s="100" t="s">
        <v>13803</v>
      </c>
      <c r="H1811" s="63"/>
      <c r="I1811" s="67"/>
      <c r="J1811" s="68"/>
      <c r="K1811" s="68"/>
      <c r="L1811" s="67" t="s">
        <v>17974</v>
      </c>
      <c r="M1811" s="71"/>
      <c r="N1811" s="72">
        <v>1343.6568603515625</v>
      </c>
      <c r="O1811" s="72">
        <v>6651.00390625</v>
      </c>
      <c r="P1811" s="73"/>
      <c r="Q1811" s="74"/>
      <c r="R1811" s="74"/>
      <c r="S1811" s="84"/>
      <c r="T1811" s="84"/>
      <c r="U1811" s="84"/>
      <c r="V1811" s="84"/>
      <c r="W1811" s="50"/>
      <c r="X1811" s="50"/>
      <c r="Y1811" s="50"/>
      <c r="Z1811" s="50"/>
      <c r="AA1811" s="49"/>
      <c r="AB1811" s="69">
        <v>1811</v>
      </c>
      <c r="AC181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11" s="70"/>
      <c r="AE1811" s="76">
        <v>3871</v>
      </c>
      <c r="AF1811" s="76">
        <v>44</v>
      </c>
      <c r="AG1811" s="76">
        <v>21469</v>
      </c>
      <c r="AH1811" s="76">
        <v>4624</v>
      </c>
      <c r="AI1811" s="76"/>
      <c r="AJ1811" s="76" t="s">
        <v>10094</v>
      </c>
      <c r="AK1811" s="76" t="s">
        <v>11188</v>
      </c>
      <c r="AL1811" s="76"/>
      <c r="AM1811" s="76"/>
      <c r="AN1811" s="78">
        <v>44314.62903935185</v>
      </c>
      <c r="AO1811" s="76" t="s">
        <v>14075</v>
      </c>
      <c r="AP1811" s="82" t="s">
        <v>15884</v>
      </c>
      <c r="AQ1811" s="76" t="s">
        <v>66</v>
      </c>
      <c r="AR1811" s="2"/>
      <c r="AS1811" s="3"/>
      <c r="AT1811" s="3"/>
      <c r="AU1811" s="3"/>
      <c r="AV1811" s="3"/>
    </row>
    <row r="1812" spans="1:48" ht="41.45" customHeight="1" x14ac:dyDescent="0.25">
      <c r="A1812" s="62" t="s">
        <v>1524</v>
      </c>
      <c r="C1812" s="63"/>
      <c r="D1812" s="63"/>
      <c r="E1812" s="64"/>
      <c r="F1812" s="66"/>
      <c r="G1812" s="100" t="s">
        <v>13804</v>
      </c>
      <c r="H1812" s="63"/>
      <c r="I1812" s="67"/>
      <c r="J1812" s="68"/>
      <c r="K1812" s="68"/>
      <c r="L1812" s="67" t="s">
        <v>17975</v>
      </c>
      <c r="M1812" s="71"/>
      <c r="N1812" s="72">
        <v>4861.87255859375</v>
      </c>
      <c r="O1812" s="72">
        <v>3423.57958984375</v>
      </c>
      <c r="P1812" s="73"/>
      <c r="Q1812" s="74"/>
      <c r="R1812" s="74"/>
      <c r="S1812" s="84"/>
      <c r="T1812" s="84"/>
      <c r="U1812" s="84"/>
      <c r="V1812" s="84"/>
      <c r="W1812" s="50"/>
      <c r="X1812" s="50"/>
      <c r="Y1812" s="50"/>
      <c r="Z1812" s="50"/>
      <c r="AA1812" s="49"/>
      <c r="AB1812" s="69">
        <v>1812</v>
      </c>
      <c r="AC181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12" s="70"/>
      <c r="AE1812" s="76">
        <v>106</v>
      </c>
      <c r="AF1812" s="76">
        <v>12</v>
      </c>
      <c r="AG1812" s="76">
        <v>1478</v>
      </c>
      <c r="AH1812" s="76">
        <v>814</v>
      </c>
      <c r="AI1812" s="76"/>
      <c r="AJ1812" s="76"/>
      <c r="AK1812" s="76" t="s">
        <v>10616</v>
      </c>
      <c r="AL1812" s="76"/>
      <c r="AM1812" s="76"/>
      <c r="AN1812" s="78">
        <v>41263.993842592594</v>
      </c>
      <c r="AO1812" s="76" t="s">
        <v>14075</v>
      </c>
      <c r="AP1812" s="82" t="s">
        <v>15885</v>
      </c>
      <c r="AQ1812" s="76" t="s">
        <v>66</v>
      </c>
      <c r="AR1812" s="2"/>
      <c r="AS1812" s="3"/>
      <c r="AT1812" s="3"/>
      <c r="AU1812" s="3"/>
      <c r="AV1812" s="3"/>
    </row>
    <row r="1813" spans="1:48" ht="41.45" customHeight="1" x14ac:dyDescent="0.25">
      <c r="A1813" s="62" t="s">
        <v>2124</v>
      </c>
      <c r="C1813" s="63"/>
      <c r="D1813" s="63"/>
      <c r="E1813" s="64"/>
      <c r="F1813" s="66"/>
      <c r="G1813" s="100" t="s">
        <v>13805</v>
      </c>
      <c r="H1813" s="63"/>
      <c r="I1813" s="67"/>
      <c r="J1813" s="68"/>
      <c r="K1813" s="68"/>
      <c r="L1813" s="67" t="s">
        <v>17976</v>
      </c>
      <c r="M1813" s="71"/>
      <c r="N1813" s="72">
        <v>6621.451171875</v>
      </c>
      <c r="O1813" s="72">
        <v>417.02639770507813</v>
      </c>
      <c r="P1813" s="73"/>
      <c r="Q1813" s="74"/>
      <c r="R1813" s="74"/>
      <c r="S1813" s="84"/>
      <c r="T1813" s="84"/>
      <c r="U1813" s="84"/>
      <c r="V1813" s="84"/>
      <c r="W1813" s="50"/>
      <c r="X1813" s="50"/>
      <c r="Y1813" s="50"/>
      <c r="Z1813" s="50"/>
      <c r="AA1813" s="49"/>
      <c r="AB1813" s="69">
        <v>1813</v>
      </c>
      <c r="AC181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13" s="70"/>
      <c r="AE1813" s="76">
        <v>629</v>
      </c>
      <c r="AF1813" s="76">
        <v>250440</v>
      </c>
      <c r="AG1813" s="76">
        <v>9236</v>
      </c>
      <c r="AH1813" s="76">
        <v>13221</v>
      </c>
      <c r="AI1813" s="76"/>
      <c r="AJ1813" s="76"/>
      <c r="AK1813" s="76" t="s">
        <v>11189</v>
      </c>
      <c r="AL1813" s="82" t="s">
        <v>11895</v>
      </c>
      <c r="AM1813" s="76"/>
      <c r="AN1813" s="78">
        <v>41106.855891203704</v>
      </c>
      <c r="AO1813" s="76" t="s">
        <v>14075</v>
      </c>
      <c r="AP1813" s="82" t="s">
        <v>15886</v>
      </c>
      <c r="AQ1813" s="76" t="s">
        <v>65</v>
      </c>
      <c r="AR1813" s="2"/>
      <c r="AS1813" s="3"/>
      <c r="AT1813" s="3"/>
      <c r="AU1813" s="3"/>
      <c r="AV1813" s="3"/>
    </row>
    <row r="1814" spans="1:48" ht="41.45" customHeight="1" x14ac:dyDescent="0.25">
      <c r="A1814" s="62" t="s">
        <v>2125</v>
      </c>
      <c r="C1814" s="63"/>
      <c r="D1814" s="63"/>
      <c r="E1814" s="64"/>
      <c r="F1814" s="66"/>
      <c r="G1814" s="100" t="s">
        <v>13806</v>
      </c>
      <c r="H1814" s="63"/>
      <c r="I1814" s="67"/>
      <c r="J1814" s="68"/>
      <c r="K1814" s="68"/>
      <c r="L1814" s="67" t="s">
        <v>17977</v>
      </c>
      <c r="M1814" s="71"/>
      <c r="N1814" s="72">
        <v>5787.66357421875</v>
      </c>
      <c r="O1814" s="72">
        <v>1448.824951171875</v>
      </c>
      <c r="P1814" s="73"/>
      <c r="Q1814" s="74"/>
      <c r="R1814" s="74"/>
      <c r="S1814" s="84"/>
      <c r="T1814" s="84"/>
      <c r="U1814" s="84"/>
      <c r="V1814" s="84"/>
      <c r="W1814" s="50"/>
      <c r="X1814" s="50"/>
      <c r="Y1814" s="50"/>
      <c r="Z1814" s="50"/>
      <c r="AA1814" s="49"/>
      <c r="AB1814" s="69">
        <v>1814</v>
      </c>
      <c r="AC181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14" s="70"/>
      <c r="AE1814" s="76">
        <v>1193</v>
      </c>
      <c r="AF1814" s="76">
        <v>348</v>
      </c>
      <c r="AG1814" s="76">
        <v>53203</v>
      </c>
      <c r="AH1814" s="76">
        <v>35974</v>
      </c>
      <c r="AI1814" s="76"/>
      <c r="AJ1814" s="76" t="s">
        <v>10095</v>
      </c>
      <c r="AK1814" s="76"/>
      <c r="AL1814" s="76"/>
      <c r="AM1814" s="76"/>
      <c r="AN1814" s="78">
        <v>40195.837442129632</v>
      </c>
      <c r="AO1814" s="76" t="s">
        <v>14075</v>
      </c>
      <c r="AP1814" s="82" t="s">
        <v>15887</v>
      </c>
      <c r="AQ1814" s="76" t="s">
        <v>65</v>
      </c>
      <c r="AR1814" s="2"/>
      <c r="AS1814" s="3"/>
      <c r="AT1814" s="3"/>
      <c r="AU1814" s="3"/>
      <c r="AV1814" s="3"/>
    </row>
    <row r="1815" spans="1:48" ht="41.45" customHeight="1" x14ac:dyDescent="0.25">
      <c r="A1815" s="62" t="s">
        <v>1525</v>
      </c>
      <c r="C1815" s="63"/>
      <c r="D1815" s="63"/>
      <c r="E1815" s="64"/>
      <c r="F1815" s="66"/>
      <c r="G1815" s="100" t="s">
        <v>12040</v>
      </c>
      <c r="H1815" s="63"/>
      <c r="I1815" s="67"/>
      <c r="J1815" s="68"/>
      <c r="K1815" s="68"/>
      <c r="L1815" s="67" t="s">
        <v>17978</v>
      </c>
      <c r="M1815" s="71"/>
      <c r="N1815" s="72">
        <v>2420.5205078125</v>
      </c>
      <c r="O1815" s="72">
        <v>4571.609375</v>
      </c>
      <c r="P1815" s="73"/>
      <c r="Q1815" s="74"/>
      <c r="R1815" s="74"/>
      <c r="S1815" s="84"/>
      <c r="T1815" s="84"/>
      <c r="U1815" s="84"/>
      <c r="V1815" s="84"/>
      <c r="W1815" s="50"/>
      <c r="X1815" s="50"/>
      <c r="Y1815" s="50"/>
      <c r="Z1815" s="50"/>
      <c r="AA1815" s="49"/>
      <c r="AB1815" s="69">
        <v>1815</v>
      </c>
      <c r="AC181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15" s="70"/>
      <c r="AE1815" s="76">
        <v>25</v>
      </c>
      <c r="AF1815" s="76">
        <v>22</v>
      </c>
      <c r="AG1815" s="76">
        <v>3908</v>
      </c>
      <c r="AH1815" s="76">
        <v>6885</v>
      </c>
      <c r="AI1815" s="76"/>
      <c r="AJ1815" s="76"/>
      <c r="AK1815" s="76"/>
      <c r="AL1815" s="76"/>
      <c r="AM1815" s="76"/>
      <c r="AN1815" s="78">
        <v>44100.542303240742</v>
      </c>
      <c r="AO1815" s="76" t="s">
        <v>14075</v>
      </c>
      <c r="AP1815" s="82" t="s">
        <v>15888</v>
      </c>
      <c r="AQ1815" s="76" t="s">
        <v>66</v>
      </c>
      <c r="AR1815" s="2"/>
      <c r="AS1815" s="3"/>
      <c r="AT1815" s="3"/>
      <c r="AU1815" s="3"/>
      <c r="AV1815" s="3"/>
    </row>
    <row r="1816" spans="1:48" ht="41.45" customHeight="1" x14ac:dyDescent="0.25">
      <c r="A1816" s="62" t="s">
        <v>2126</v>
      </c>
      <c r="C1816" s="63"/>
      <c r="D1816" s="63"/>
      <c r="E1816" s="64"/>
      <c r="F1816" s="66"/>
      <c r="G1816" s="100" t="s">
        <v>13807</v>
      </c>
      <c r="H1816" s="63"/>
      <c r="I1816" s="67"/>
      <c r="J1816" s="68"/>
      <c r="K1816" s="68"/>
      <c r="L1816" s="67" t="s">
        <v>17979</v>
      </c>
      <c r="M1816" s="71"/>
      <c r="N1816" s="72">
        <v>3220.166259765625</v>
      </c>
      <c r="O1816" s="72">
        <v>2746.456787109375</v>
      </c>
      <c r="P1816" s="73"/>
      <c r="Q1816" s="74"/>
      <c r="R1816" s="74"/>
      <c r="S1816" s="84"/>
      <c r="T1816" s="84"/>
      <c r="U1816" s="84"/>
      <c r="V1816" s="84"/>
      <c r="W1816" s="50"/>
      <c r="X1816" s="50"/>
      <c r="Y1816" s="50"/>
      <c r="Z1816" s="50"/>
      <c r="AA1816" s="49"/>
      <c r="AB1816" s="69">
        <v>1816</v>
      </c>
      <c r="AC181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16" s="70"/>
      <c r="AE1816" s="76">
        <v>1584</v>
      </c>
      <c r="AF1816" s="76">
        <v>263110</v>
      </c>
      <c r="AG1816" s="76">
        <v>26800</v>
      </c>
      <c r="AH1816" s="76">
        <v>44248</v>
      </c>
      <c r="AI1816" s="76"/>
      <c r="AJ1816" s="76" t="s">
        <v>10096</v>
      </c>
      <c r="AK1816" s="76" t="s">
        <v>11190</v>
      </c>
      <c r="AL1816" s="82" t="s">
        <v>11896</v>
      </c>
      <c r="AM1816" s="76"/>
      <c r="AN1816" s="78">
        <v>43248.367523148147</v>
      </c>
      <c r="AO1816" s="76" t="s">
        <v>14075</v>
      </c>
      <c r="AP1816" s="82" t="s">
        <v>15889</v>
      </c>
      <c r="AQ1816" s="76" t="s">
        <v>65</v>
      </c>
      <c r="AR1816" s="2"/>
      <c r="AS1816" s="3"/>
      <c r="AT1816" s="3"/>
      <c r="AU1816" s="3"/>
      <c r="AV1816" s="3"/>
    </row>
    <row r="1817" spans="1:48" ht="41.45" customHeight="1" x14ac:dyDescent="0.25">
      <c r="A1817" s="62" t="s">
        <v>1526</v>
      </c>
      <c r="C1817" s="63"/>
      <c r="D1817" s="63"/>
      <c r="E1817" s="64"/>
      <c r="F1817" s="66"/>
      <c r="G1817" s="100" t="s">
        <v>13808</v>
      </c>
      <c r="H1817" s="63"/>
      <c r="I1817" s="67"/>
      <c r="J1817" s="68"/>
      <c r="K1817" s="68"/>
      <c r="L1817" s="67" t="s">
        <v>17980</v>
      </c>
      <c r="M1817" s="71"/>
      <c r="N1817" s="72">
        <v>4896.4619140625</v>
      </c>
      <c r="O1817" s="72">
        <v>1819.3739013671875</v>
      </c>
      <c r="P1817" s="73"/>
      <c r="Q1817" s="74"/>
      <c r="R1817" s="74"/>
      <c r="S1817" s="84"/>
      <c r="T1817" s="84"/>
      <c r="U1817" s="84"/>
      <c r="V1817" s="84"/>
      <c r="W1817" s="50"/>
      <c r="X1817" s="50"/>
      <c r="Y1817" s="50"/>
      <c r="Z1817" s="50"/>
      <c r="AA1817" s="49"/>
      <c r="AB1817" s="69">
        <v>1817</v>
      </c>
      <c r="AC181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17" s="70"/>
      <c r="AE1817" s="76">
        <v>1353</v>
      </c>
      <c r="AF1817" s="76">
        <v>10</v>
      </c>
      <c r="AG1817" s="76">
        <v>3760</v>
      </c>
      <c r="AH1817" s="76">
        <v>524</v>
      </c>
      <c r="AI1817" s="76"/>
      <c r="AJ1817" s="76" t="s">
        <v>10097</v>
      </c>
      <c r="AK1817" s="76"/>
      <c r="AL1817" s="76"/>
      <c r="AM1817" s="76"/>
      <c r="AN1817" s="78">
        <v>44488.561180555553</v>
      </c>
      <c r="AO1817" s="76" t="s">
        <v>14075</v>
      </c>
      <c r="AP1817" s="82" t="s">
        <v>15890</v>
      </c>
      <c r="AQ1817" s="76" t="s">
        <v>66</v>
      </c>
      <c r="AR1817" s="2"/>
      <c r="AS1817" s="3"/>
      <c r="AT1817" s="3"/>
      <c r="AU1817" s="3"/>
      <c r="AV1817" s="3"/>
    </row>
    <row r="1818" spans="1:48" ht="41.45" customHeight="1" x14ac:dyDescent="0.25">
      <c r="A1818" s="62" t="s">
        <v>1527</v>
      </c>
      <c r="C1818" s="63"/>
      <c r="D1818" s="63"/>
      <c r="E1818" s="64"/>
      <c r="F1818" s="66"/>
      <c r="G1818" s="100" t="s">
        <v>13809</v>
      </c>
      <c r="H1818" s="63"/>
      <c r="I1818" s="67"/>
      <c r="J1818" s="68"/>
      <c r="K1818" s="68"/>
      <c r="L1818" s="67" t="s">
        <v>17981</v>
      </c>
      <c r="M1818" s="71"/>
      <c r="N1818" s="72">
        <v>2590.930908203125</v>
      </c>
      <c r="O1818" s="72">
        <v>6512.2138671875</v>
      </c>
      <c r="P1818" s="73"/>
      <c r="Q1818" s="74"/>
      <c r="R1818" s="74"/>
      <c r="S1818" s="84"/>
      <c r="T1818" s="84"/>
      <c r="U1818" s="84"/>
      <c r="V1818" s="84"/>
      <c r="W1818" s="50"/>
      <c r="X1818" s="50"/>
      <c r="Y1818" s="50"/>
      <c r="Z1818" s="50"/>
      <c r="AA1818" s="49"/>
      <c r="AB1818" s="69">
        <v>1818</v>
      </c>
      <c r="AC181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18" s="70"/>
      <c r="AE1818" s="76">
        <v>476</v>
      </c>
      <c r="AF1818" s="76">
        <v>10</v>
      </c>
      <c r="AG1818" s="76">
        <v>1114</v>
      </c>
      <c r="AH1818" s="76">
        <v>154</v>
      </c>
      <c r="AI1818" s="76"/>
      <c r="AJ1818" s="76" t="s">
        <v>10098</v>
      </c>
      <c r="AK1818" s="76"/>
      <c r="AL1818" s="76"/>
      <c r="AM1818" s="76"/>
      <c r="AN1818" s="78">
        <v>44500.624259259261</v>
      </c>
      <c r="AO1818" s="76" t="s">
        <v>14075</v>
      </c>
      <c r="AP1818" s="82" t="s">
        <v>15891</v>
      </c>
      <c r="AQ1818" s="76" t="s">
        <v>66</v>
      </c>
      <c r="AR1818" s="2"/>
      <c r="AS1818" s="3"/>
      <c r="AT1818" s="3"/>
      <c r="AU1818" s="3"/>
      <c r="AV1818" s="3"/>
    </row>
    <row r="1819" spans="1:48" ht="41.45" customHeight="1" x14ac:dyDescent="0.25">
      <c r="A1819" s="62" t="s">
        <v>1529</v>
      </c>
      <c r="C1819" s="63"/>
      <c r="D1819" s="63"/>
      <c r="E1819" s="64"/>
      <c r="F1819" s="66"/>
      <c r="G1819" s="100" t="s">
        <v>13810</v>
      </c>
      <c r="H1819" s="63"/>
      <c r="I1819" s="67"/>
      <c r="J1819" s="68"/>
      <c r="K1819" s="68"/>
      <c r="L1819" s="67" t="s">
        <v>17982</v>
      </c>
      <c r="M1819" s="71"/>
      <c r="N1819" s="72">
        <v>5956.10009765625</v>
      </c>
      <c r="O1819" s="72">
        <v>2464.73486328125</v>
      </c>
      <c r="P1819" s="73"/>
      <c r="Q1819" s="74"/>
      <c r="R1819" s="74"/>
      <c r="S1819" s="84"/>
      <c r="T1819" s="84"/>
      <c r="U1819" s="84"/>
      <c r="V1819" s="84"/>
      <c r="W1819" s="50"/>
      <c r="X1819" s="50"/>
      <c r="Y1819" s="50"/>
      <c r="Z1819" s="50"/>
      <c r="AA1819" s="49"/>
      <c r="AB1819" s="69">
        <v>1819</v>
      </c>
      <c r="AC181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19" s="70"/>
      <c r="AE1819" s="76">
        <v>591</v>
      </c>
      <c r="AF1819" s="76">
        <v>745</v>
      </c>
      <c r="AG1819" s="76">
        <v>64904</v>
      </c>
      <c r="AH1819" s="76">
        <v>204423</v>
      </c>
      <c r="AI1819" s="76"/>
      <c r="AJ1819" s="76" t="s">
        <v>10099</v>
      </c>
      <c r="AK1819" s="76" t="s">
        <v>11191</v>
      </c>
      <c r="AL1819" s="76"/>
      <c r="AM1819" s="76"/>
      <c r="AN1819" s="78">
        <v>41947.838425925926</v>
      </c>
      <c r="AO1819" s="76" t="s">
        <v>14075</v>
      </c>
      <c r="AP1819" s="82" t="s">
        <v>15892</v>
      </c>
      <c r="AQ1819" s="76" t="s">
        <v>66</v>
      </c>
      <c r="AR1819" s="2"/>
      <c r="AS1819" s="3"/>
      <c r="AT1819" s="3"/>
      <c r="AU1819" s="3"/>
      <c r="AV1819" s="3"/>
    </row>
    <row r="1820" spans="1:48" ht="41.45" customHeight="1" x14ac:dyDescent="0.25">
      <c r="A1820" s="62" t="s">
        <v>1530</v>
      </c>
      <c r="C1820" s="63"/>
      <c r="D1820" s="63"/>
      <c r="E1820" s="64"/>
      <c r="F1820" s="66"/>
      <c r="G1820" s="100" t="s">
        <v>13811</v>
      </c>
      <c r="H1820" s="63"/>
      <c r="I1820" s="67"/>
      <c r="J1820" s="68"/>
      <c r="K1820" s="68"/>
      <c r="L1820" s="67" t="s">
        <v>17983</v>
      </c>
      <c r="M1820" s="71"/>
      <c r="N1820" s="72">
        <v>9862.083984375</v>
      </c>
      <c r="O1820" s="72">
        <v>3708.5390625</v>
      </c>
      <c r="P1820" s="73"/>
      <c r="Q1820" s="74"/>
      <c r="R1820" s="74"/>
      <c r="S1820" s="84"/>
      <c r="T1820" s="84"/>
      <c r="U1820" s="84"/>
      <c r="V1820" s="84"/>
      <c r="W1820" s="50"/>
      <c r="X1820" s="50"/>
      <c r="Y1820" s="50"/>
      <c r="Z1820" s="50"/>
      <c r="AA1820" s="49"/>
      <c r="AB1820" s="69">
        <v>1820</v>
      </c>
      <c r="AC182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20" s="70"/>
      <c r="AE1820" s="76">
        <v>24</v>
      </c>
      <c r="AF1820" s="76">
        <v>6</v>
      </c>
      <c r="AG1820" s="76">
        <v>487</v>
      </c>
      <c r="AH1820" s="76">
        <v>83</v>
      </c>
      <c r="AI1820" s="76"/>
      <c r="AJ1820" s="76" t="s">
        <v>10100</v>
      </c>
      <c r="AK1820" s="76" t="s">
        <v>10561</v>
      </c>
      <c r="AL1820" s="76"/>
      <c r="AM1820" s="76"/>
      <c r="AN1820" s="78">
        <v>44217.813055555554</v>
      </c>
      <c r="AO1820" s="76" t="s">
        <v>14075</v>
      </c>
      <c r="AP1820" s="82" t="s">
        <v>15893</v>
      </c>
      <c r="AQ1820" s="76" t="s">
        <v>66</v>
      </c>
      <c r="AR1820" s="2"/>
      <c r="AS1820" s="3"/>
      <c r="AT1820" s="3"/>
      <c r="AU1820" s="3"/>
      <c r="AV1820" s="3"/>
    </row>
    <row r="1821" spans="1:48" ht="41.45" customHeight="1" x14ac:dyDescent="0.25">
      <c r="A1821" s="62" t="s">
        <v>1531</v>
      </c>
      <c r="C1821" s="63"/>
      <c r="D1821" s="63"/>
      <c r="E1821" s="64"/>
      <c r="F1821" s="66"/>
      <c r="G1821" s="100" t="s">
        <v>13812</v>
      </c>
      <c r="H1821" s="63"/>
      <c r="I1821" s="67"/>
      <c r="J1821" s="68"/>
      <c r="K1821" s="68"/>
      <c r="L1821" s="67" t="s">
        <v>17984</v>
      </c>
      <c r="M1821" s="71"/>
      <c r="N1821" s="72">
        <v>4169.689453125</v>
      </c>
      <c r="O1821" s="72">
        <v>6606.31591796875</v>
      </c>
      <c r="P1821" s="73"/>
      <c r="Q1821" s="74"/>
      <c r="R1821" s="74"/>
      <c r="S1821" s="84"/>
      <c r="T1821" s="84"/>
      <c r="U1821" s="84"/>
      <c r="V1821" s="84"/>
      <c r="W1821" s="50"/>
      <c r="X1821" s="50"/>
      <c r="Y1821" s="50"/>
      <c r="Z1821" s="50"/>
      <c r="AA1821" s="49"/>
      <c r="AB1821" s="69">
        <v>1821</v>
      </c>
      <c r="AC182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21" s="70"/>
      <c r="AE1821" s="76">
        <v>75</v>
      </c>
      <c r="AF1821" s="76">
        <v>11</v>
      </c>
      <c r="AG1821" s="76">
        <v>231</v>
      </c>
      <c r="AH1821" s="76">
        <v>2057</v>
      </c>
      <c r="AI1821" s="76"/>
      <c r="AJ1821" s="76"/>
      <c r="AK1821" s="76"/>
      <c r="AL1821" s="76"/>
      <c r="AM1821" s="76"/>
      <c r="AN1821" s="78">
        <v>44024.917881944442</v>
      </c>
      <c r="AO1821" s="76" t="s">
        <v>14075</v>
      </c>
      <c r="AP1821" s="82" t="s">
        <v>15894</v>
      </c>
      <c r="AQ1821" s="76" t="s">
        <v>66</v>
      </c>
      <c r="AR1821" s="2"/>
      <c r="AS1821" s="3"/>
      <c r="AT1821" s="3"/>
      <c r="AU1821" s="3"/>
      <c r="AV1821" s="3"/>
    </row>
    <row r="1822" spans="1:48" ht="41.45" customHeight="1" x14ac:dyDescent="0.25">
      <c r="A1822" s="62" t="s">
        <v>2127</v>
      </c>
      <c r="C1822" s="63"/>
      <c r="D1822" s="63"/>
      <c r="E1822" s="64"/>
      <c r="F1822" s="66"/>
      <c r="G1822" s="100" t="s">
        <v>13813</v>
      </c>
      <c r="H1822" s="63"/>
      <c r="I1822" s="67"/>
      <c r="J1822" s="68"/>
      <c r="K1822" s="68"/>
      <c r="L1822" s="67" t="s">
        <v>17985</v>
      </c>
      <c r="M1822" s="71"/>
      <c r="N1822" s="72">
        <v>888.11383056640625</v>
      </c>
      <c r="O1822" s="72">
        <v>5300.4052734375</v>
      </c>
      <c r="P1822" s="73"/>
      <c r="Q1822" s="74"/>
      <c r="R1822" s="74"/>
      <c r="S1822" s="84"/>
      <c r="T1822" s="84"/>
      <c r="U1822" s="84"/>
      <c r="V1822" s="84"/>
      <c r="W1822" s="50"/>
      <c r="X1822" s="50"/>
      <c r="Y1822" s="50"/>
      <c r="Z1822" s="50"/>
      <c r="AA1822" s="49"/>
      <c r="AB1822" s="69">
        <v>1822</v>
      </c>
      <c r="AC182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22" s="70"/>
      <c r="AE1822" s="76">
        <v>75</v>
      </c>
      <c r="AF1822" s="76">
        <v>4475</v>
      </c>
      <c r="AG1822" s="76">
        <v>209</v>
      </c>
      <c r="AH1822" s="76">
        <v>5</v>
      </c>
      <c r="AI1822" s="76"/>
      <c r="AJ1822" s="76"/>
      <c r="AK1822" s="76" t="s">
        <v>10614</v>
      </c>
      <c r="AL1822" s="76"/>
      <c r="AM1822" s="76"/>
      <c r="AN1822" s="78">
        <v>43233.37840277778</v>
      </c>
      <c r="AO1822" s="76" t="s">
        <v>14075</v>
      </c>
      <c r="AP1822" s="82" t="s">
        <v>15895</v>
      </c>
      <c r="AQ1822" s="76" t="s">
        <v>65</v>
      </c>
      <c r="AR1822" s="2"/>
      <c r="AS1822" s="3"/>
      <c r="AT1822" s="3"/>
      <c r="AU1822" s="3"/>
      <c r="AV1822" s="3"/>
    </row>
    <row r="1823" spans="1:48" ht="41.45" customHeight="1" x14ac:dyDescent="0.25">
      <c r="A1823" s="62" t="s">
        <v>1532</v>
      </c>
      <c r="C1823" s="63"/>
      <c r="D1823" s="63"/>
      <c r="E1823" s="64"/>
      <c r="F1823" s="66"/>
      <c r="G1823" s="100" t="s">
        <v>13814</v>
      </c>
      <c r="H1823" s="63"/>
      <c r="I1823" s="67"/>
      <c r="J1823" s="68"/>
      <c r="K1823" s="68"/>
      <c r="L1823" s="67" t="s">
        <v>17986</v>
      </c>
      <c r="M1823" s="71"/>
      <c r="N1823" s="72">
        <v>7366.02197265625</v>
      </c>
      <c r="O1823" s="72">
        <v>9363.97265625</v>
      </c>
      <c r="P1823" s="73"/>
      <c r="Q1823" s="74"/>
      <c r="R1823" s="74"/>
      <c r="S1823" s="84"/>
      <c r="T1823" s="84"/>
      <c r="U1823" s="84"/>
      <c r="V1823" s="84"/>
      <c r="W1823" s="50"/>
      <c r="X1823" s="50"/>
      <c r="Y1823" s="50"/>
      <c r="Z1823" s="50"/>
      <c r="AA1823" s="49"/>
      <c r="AB1823" s="69">
        <v>1823</v>
      </c>
      <c r="AC182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23" s="70"/>
      <c r="AE1823" s="76">
        <v>45</v>
      </c>
      <c r="AF1823" s="76">
        <v>70</v>
      </c>
      <c r="AG1823" s="76">
        <v>17708</v>
      </c>
      <c r="AH1823" s="76">
        <v>0</v>
      </c>
      <c r="AI1823" s="76"/>
      <c r="AJ1823" s="76" t="s">
        <v>10101</v>
      </c>
      <c r="AK1823" s="76"/>
      <c r="AL1823" s="82" t="s">
        <v>11897</v>
      </c>
      <c r="AM1823" s="76"/>
      <c r="AN1823" s="78">
        <v>44068.437442129631</v>
      </c>
      <c r="AO1823" s="76" t="s">
        <v>14075</v>
      </c>
      <c r="AP1823" s="82" t="s">
        <v>15896</v>
      </c>
      <c r="AQ1823" s="76" t="s">
        <v>66</v>
      </c>
      <c r="AR1823" s="2"/>
      <c r="AS1823" s="3"/>
      <c r="AT1823" s="3"/>
      <c r="AU1823" s="3"/>
      <c r="AV1823" s="3"/>
    </row>
    <row r="1824" spans="1:48" ht="41.45" customHeight="1" x14ac:dyDescent="0.25">
      <c r="A1824" s="62" t="s">
        <v>1533</v>
      </c>
      <c r="C1824" s="63"/>
      <c r="D1824" s="63"/>
      <c r="E1824" s="64"/>
      <c r="F1824" s="66"/>
      <c r="G1824" s="100" t="s">
        <v>13815</v>
      </c>
      <c r="H1824" s="63"/>
      <c r="I1824" s="67"/>
      <c r="J1824" s="68"/>
      <c r="K1824" s="68"/>
      <c r="L1824" s="67" t="s">
        <v>17987</v>
      </c>
      <c r="M1824" s="71"/>
      <c r="N1824" s="72">
        <v>3195.177001953125</v>
      </c>
      <c r="O1824" s="72">
        <v>7578.95361328125</v>
      </c>
      <c r="P1824" s="73"/>
      <c r="Q1824" s="74"/>
      <c r="R1824" s="74"/>
      <c r="S1824" s="84"/>
      <c r="T1824" s="84"/>
      <c r="U1824" s="84"/>
      <c r="V1824" s="84"/>
      <c r="W1824" s="50"/>
      <c r="X1824" s="50"/>
      <c r="Y1824" s="50"/>
      <c r="Z1824" s="50"/>
      <c r="AA1824" s="49"/>
      <c r="AB1824" s="69">
        <v>1824</v>
      </c>
      <c r="AC182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24" s="70"/>
      <c r="AE1824" s="76">
        <v>1283</v>
      </c>
      <c r="AF1824" s="76">
        <v>1438</v>
      </c>
      <c r="AG1824" s="76">
        <v>159752</v>
      </c>
      <c r="AH1824" s="76">
        <v>35620</v>
      </c>
      <c r="AI1824" s="76"/>
      <c r="AJ1824" s="76" t="s">
        <v>10102</v>
      </c>
      <c r="AK1824" s="76" t="s">
        <v>11192</v>
      </c>
      <c r="AL1824" s="76"/>
      <c r="AM1824" s="76"/>
      <c r="AN1824" s="78">
        <v>43287.702881944446</v>
      </c>
      <c r="AO1824" s="76" t="s">
        <v>14075</v>
      </c>
      <c r="AP1824" s="82" t="s">
        <v>15897</v>
      </c>
      <c r="AQ1824" s="76" t="s">
        <v>66</v>
      </c>
      <c r="AR1824" s="2"/>
      <c r="AS1824" s="3"/>
      <c r="AT1824" s="3"/>
      <c r="AU1824" s="3"/>
      <c r="AV1824" s="3"/>
    </row>
    <row r="1825" spans="1:48" ht="41.45" customHeight="1" x14ac:dyDescent="0.25">
      <c r="A1825" s="62" t="s">
        <v>1534</v>
      </c>
      <c r="C1825" s="63"/>
      <c r="D1825" s="63"/>
      <c r="E1825" s="64"/>
      <c r="F1825" s="66"/>
      <c r="G1825" s="100" t="s">
        <v>13816</v>
      </c>
      <c r="H1825" s="63"/>
      <c r="I1825" s="67"/>
      <c r="J1825" s="68"/>
      <c r="K1825" s="68"/>
      <c r="L1825" s="67" t="s">
        <v>17988</v>
      </c>
      <c r="M1825" s="71"/>
      <c r="N1825" s="72">
        <v>1223.20361328125</v>
      </c>
      <c r="O1825" s="72">
        <v>6468.04931640625</v>
      </c>
      <c r="P1825" s="73"/>
      <c r="Q1825" s="74"/>
      <c r="R1825" s="74"/>
      <c r="S1825" s="84"/>
      <c r="T1825" s="84"/>
      <c r="U1825" s="84"/>
      <c r="V1825" s="84"/>
      <c r="W1825" s="50"/>
      <c r="X1825" s="50"/>
      <c r="Y1825" s="50"/>
      <c r="Z1825" s="50"/>
      <c r="AA1825" s="49"/>
      <c r="AB1825" s="69">
        <v>1825</v>
      </c>
      <c r="AC182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25" s="70"/>
      <c r="AE1825" s="76">
        <v>2577</v>
      </c>
      <c r="AF1825" s="76">
        <v>3837</v>
      </c>
      <c r="AG1825" s="76">
        <v>3492</v>
      </c>
      <c r="AH1825" s="76">
        <v>474</v>
      </c>
      <c r="AI1825" s="76"/>
      <c r="AJ1825" s="76" t="s">
        <v>10103</v>
      </c>
      <c r="AK1825" s="76" t="s">
        <v>10434</v>
      </c>
      <c r="AL1825" s="76"/>
      <c r="AM1825" s="76"/>
      <c r="AN1825" s="78">
        <v>43704.467731481483</v>
      </c>
      <c r="AO1825" s="76" t="s">
        <v>14075</v>
      </c>
      <c r="AP1825" s="82" t="s">
        <v>15898</v>
      </c>
      <c r="AQ1825" s="76" t="s">
        <v>66</v>
      </c>
      <c r="AR1825" s="2"/>
      <c r="AS1825" s="3"/>
      <c r="AT1825" s="3"/>
      <c r="AU1825" s="3"/>
      <c r="AV1825" s="3"/>
    </row>
    <row r="1826" spans="1:48" ht="41.45" customHeight="1" x14ac:dyDescent="0.25">
      <c r="A1826" s="62" t="s">
        <v>1535</v>
      </c>
      <c r="C1826" s="63"/>
      <c r="D1826" s="63"/>
      <c r="E1826" s="64"/>
      <c r="F1826" s="66"/>
      <c r="G1826" s="100" t="s">
        <v>13817</v>
      </c>
      <c r="H1826" s="63"/>
      <c r="I1826" s="67"/>
      <c r="J1826" s="68"/>
      <c r="K1826" s="68"/>
      <c r="L1826" s="67" t="s">
        <v>17989</v>
      </c>
      <c r="M1826" s="71"/>
      <c r="N1826" s="72">
        <v>9671.7861328125</v>
      </c>
      <c r="O1826" s="72">
        <v>4717.29833984375</v>
      </c>
      <c r="P1826" s="73"/>
      <c r="Q1826" s="74"/>
      <c r="R1826" s="74"/>
      <c r="S1826" s="84"/>
      <c r="T1826" s="84"/>
      <c r="U1826" s="84"/>
      <c r="V1826" s="84"/>
      <c r="W1826" s="50"/>
      <c r="X1826" s="50"/>
      <c r="Y1826" s="50"/>
      <c r="Z1826" s="50"/>
      <c r="AA1826" s="49"/>
      <c r="AB1826" s="69">
        <v>1826</v>
      </c>
      <c r="AC182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26" s="70"/>
      <c r="AE1826" s="76">
        <v>153</v>
      </c>
      <c r="AF1826" s="76">
        <v>28</v>
      </c>
      <c r="AG1826" s="76">
        <v>2160</v>
      </c>
      <c r="AH1826" s="76">
        <v>1041</v>
      </c>
      <c r="AI1826" s="76"/>
      <c r="AJ1826" s="76" t="s">
        <v>10104</v>
      </c>
      <c r="AK1826" s="76"/>
      <c r="AL1826" s="76"/>
      <c r="AM1826" s="76"/>
      <c r="AN1826" s="78">
        <v>43990.505891203706</v>
      </c>
      <c r="AO1826" s="76" t="s">
        <v>14075</v>
      </c>
      <c r="AP1826" s="82" t="s">
        <v>15899</v>
      </c>
      <c r="AQ1826" s="76" t="s">
        <v>66</v>
      </c>
      <c r="AR1826" s="2"/>
      <c r="AS1826" s="3"/>
      <c r="AT1826" s="3"/>
      <c r="AU1826" s="3"/>
      <c r="AV1826" s="3"/>
    </row>
    <row r="1827" spans="1:48" ht="41.45" customHeight="1" x14ac:dyDescent="0.25">
      <c r="A1827" s="62" t="s">
        <v>1536</v>
      </c>
      <c r="C1827" s="63"/>
      <c r="D1827" s="63"/>
      <c r="E1827" s="64"/>
      <c r="F1827" s="66"/>
      <c r="G1827" s="100" t="s">
        <v>13818</v>
      </c>
      <c r="H1827" s="63"/>
      <c r="I1827" s="67"/>
      <c r="J1827" s="68"/>
      <c r="K1827" s="68"/>
      <c r="L1827" s="67" t="s">
        <v>17990</v>
      </c>
      <c r="M1827" s="71"/>
      <c r="N1827" s="72">
        <v>492.5826416015625</v>
      </c>
      <c r="O1827" s="72">
        <v>6379.5546875</v>
      </c>
      <c r="P1827" s="73"/>
      <c r="Q1827" s="74"/>
      <c r="R1827" s="74"/>
      <c r="S1827" s="84"/>
      <c r="T1827" s="84"/>
      <c r="U1827" s="84"/>
      <c r="V1827" s="84"/>
      <c r="W1827" s="50"/>
      <c r="X1827" s="50"/>
      <c r="Y1827" s="50"/>
      <c r="Z1827" s="50"/>
      <c r="AA1827" s="49"/>
      <c r="AB1827" s="69">
        <v>1827</v>
      </c>
      <c r="AC182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27" s="70"/>
      <c r="AE1827" s="76">
        <v>2876</v>
      </c>
      <c r="AF1827" s="76">
        <v>77</v>
      </c>
      <c r="AG1827" s="76">
        <v>14806</v>
      </c>
      <c r="AH1827" s="76">
        <v>7331</v>
      </c>
      <c r="AI1827" s="76"/>
      <c r="AJ1827" s="76" t="s">
        <v>10105</v>
      </c>
      <c r="AK1827" s="76" t="s">
        <v>10784</v>
      </c>
      <c r="AL1827" s="76"/>
      <c r="AM1827" s="76"/>
      <c r="AN1827" s="78">
        <v>44157.533125000002</v>
      </c>
      <c r="AO1827" s="76" t="s">
        <v>14075</v>
      </c>
      <c r="AP1827" s="82" t="s">
        <v>15900</v>
      </c>
      <c r="AQ1827" s="76" t="s">
        <v>66</v>
      </c>
      <c r="AR1827" s="2"/>
      <c r="AS1827" s="3"/>
      <c r="AT1827" s="3"/>
      <c r="AU1827" s="3"/>
      <c r="AV1827" s="3"/>
    </row>
    <row r="1828" spans="1:48" ht="41.45" customHeight="1" x14ac:dyDescent="0.25">
      <c r="A1828" s="62" t="s">
        <v>1537</v>
      </c>
      <c r="C1828" s="63"/>
      <c r="D1828" s="63"/>
      <c r="E1828" s="64"/>
      <c r="F1828" s="66"/>
      <c r="G1828" s="100" t="s">
        <v>12040</v>
      </c>
      <c r="H1828" s="63"/>
      <c r="I1828" s="67"/>
      <c r="J1828" s="68"/>
      <c r="K1828" s="68"/>
      <c r="L1828" s="67" t="s">
        <v>17991</v>
      </c>
      <c r="M1828" s="71"/>
      <c r="N1828" s="72">
        <v>5678.6875</v>
      </c>
      <c r="O1828" s="72">
        <v>4975.6455078125</v>
      </c>
      <c r="P1828" s="73"/>
      <c r="Q1828" s="74"/>
      <c r="R1828" s="74"/>
      <c r="S1828" s="84"/>
      <c r="T1828" s="84"/>
      <c r="U1828" s="84"/>
      <c r="V1828" s="84"/>
      <c r="W1828" s="50"/>
      <c r="X1828" s="50"/>
      <c r="Y1828" s="50"/>
      <c r="Z1828" s="50"/>
      <c r="AA1828" s="49"/>
      <c r="AB1828" s="69">
        <v>1828</v>
      </c>
      <c r="AC182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28" s="70"/>
      <c r="AE1828" s="76">
        <v>121</v>
      </c>
      <c r="AF1828" s="76">
        <v>1</v>
      </c>
      <c r="AG1828" s="76">
        <v>118</v>
      </c>
      <c r="AH1828" s="76">
        <v>39</v>
      </c>
      <c r="AI1828" s="76"/>
      <c r="AJ1828" s="76"/>
      <c r="AK1828" s="76"/>
      <c r="AL1828" s="76"/>
      <c r="AM1828" s="76"/>
      <c r="AN1828" s="78">
        <v>44324.63863425926</v>
      </c>
      <c r="AO1828" s="76" t="s">
        <v>14075</v>
      </c>
      <c r="AP1828" s="82" t="s">
        <v>15901</v>
      </c>
      <c r="AQ1828" s="76" t="s">
        <v>66</v>
      </c>
      <c r="AR1828" s="2"/>
      <c r="AS1828" s="3"/>
      <c r="AT1828" s="3"/>
      <c r="AU1828" s="3"/>
      <c r="AV1828" s="3"/>
    </row>
    <row r="1829" spans="1:48" ht="41.45" customHeight="1" x14ac:dyDescent="0.25">
      <c r="A1829" s="62" t="s">
        <v>2128</v>
      </c>
      <c r="C1829" s="63"/>
      <c r="D1829" s="63"/>
      <c r="E1829" s="64"/>
      <c r="F1829" s="66"/>
      <c r="G1829" s="100" t="s">
        <v>13819</v>
      </c>
      <c r="H1829" s="63"/>
      <c r="I1829" s="67"/>
      <c r="J1829" s="68"/>
      <c r="K1829" s="68"/>
      <c r="L1829" s="67" t="s">
        <v>17992</v>
      </c>
      <c r="M1829" s="71"/>
      <c r="N1829" s="72">
        <v>9006.3701171875</v>
      </c>
      <c r="O1829" s="72">
        <v>6657.32763671875</v>
      </c>
      <c r="P1829" s="73"/>
      <c r="Q1829" s="74"/>
      <c r="R1829" s="74"/>
      <c r="S1829" s="84"/>
      <c r="T1829" s="84"/>
      <c r="U1829" s="84"/>
      <c r="V1829" s="84"/>
      <c r="W1829" s="50"/>
      <c r="X1829" s="50"/>
      <c r="Y1829" s="50"/>
      <c r="Z1829" s="50"/>
      <c r="AA1829" s="49"/>
      <c r="AB1829" s="69">
        <v>1829</v>
      </c>
      <c r="AC182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29" s="70"/>
      <c r="AE1829" s="76">
        <v>429</v>
      </c>
      <c r="AF1829" s="76">
        <v>2621</v>
      </c>
      <c r="AG1829" s="76">
        <v>4217</v>
      </c>
      <c r="AH1829" s="76">
        <v>537</v>
      </c>
      <c r="AI1829" s="76"/>
      <c r="AJ1829" s="76" t="s">
        <v>10106</v>
      </c>
      <c r="AK1829" s="76" t="s">
        <v>11193</v>
      </c>
      <c r="AL1829" s="76"/>
      <c r="AM1829" s="76"/>
      <c r="AN1829" s="78">
        <v>40584.668622685182</v>
      </c>
      <c r="AO1829" s="76" t="s">
        <v>14075</v>
      </c>
      <c r="AP1829" s="82" t="s">
        <v>15902</v>
      </c>
      <c r="AQ1829" s="76" t="s">
        <v>65</v>
      </c>
      <c r="AR1829" s="2"/>
      <c r="AS1829" s="3"/>
      <c r="AT1829" s="3"/>
      <c r="AU1829" s="3"/>
      <c r="AV1829" s="3"/>
    </row>
    <row r="1830" spans="1:48" ht="41.45" customHeight="1" x14ac:dyDescent="0.25">
      <c r="A1830" s="62" t="s">
        <v>2129</v>
      </c>
      <c r="C1830" s="63"/>
      <c r="D1830" s="63"/>
      <c r="E1830" s="64"/>
      <c r="F1830" s="66"/>
      <c r="G1830" s="100" t="s">
        <v>13820</v>
      </c>
      <c r="H1830" s="63"/>
      <c r="I1830" s="67"/>
      <c r="J1830" s="68"/>
      <c r="K1830" s="68"/>
      <c r="L1830" s="67" t="s">
        <v>17993</v>
      </c>
      <c r="M1830" s="71"/>
      <c r="N1830" s="72">
        <v>6638.3291015625</v>
      </c>
      <c r="O1830" s="72">
        <v>7739.19482421875</v>
      </c>
      <c r="P1830" s="73"/>
      <c r="Q1830" s="74"/>
      <c r="R1830" s="74"/>
      <c r="S1830" s="84"/>
      <c r="T1830" s="84"/>
      <c r="U1830" s="84"/>
      <c r="V1830" s="84"/>
      <c r="W1830" s="50"/>
      <c r="X1830" s="50"/>
      <c r="Y1830" s="50"/>
      <c r="Z1830" s="50"/>
      <c r="AA1830" s="49"/>
      <c r="AB1830" s="69">
        <v>1830</v>
      </c>
      <c r="AC183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30" s="70"/>
      <c r="AE1830" s="76">
        <v>541</v>
      </c>
      <c r="AF1830" s="76">
        <v>55097</v>
      </c>
      <c r="AG1830" s="76">
        <v>14256</v>
      </c>
      <c r="AH1830" s="76">
        <v>11662</v>
      </c>
      <c r="AI1830" s="76"/>
      <c r="AJ1830" s="76" t="s">
        <v>10107</v>
      </c>
      <c r="AK1830" s="76" t="s">
        <v>10484</v>
      </c>
      <c r="AL1830" s="82" t="s">
        <v>11898</v>
      </c>
      <c r="AM1830" s="76"/>
      <c r="AN1830" s="78">
        <v>39322.65347222222</v>
      </c>
      <c r="AO1830" s="76" t="s">
        <v>14075</v>
      </c>
      <c r="AP1830" s="82" t="s">
        <v>15903</v>
      </c>
      <c r="AQ1830" s="76" t="s">
        <v>65</v>
      </c>
      <c r="AR1830" s="2"/>
      <c r="AS1830" s="3"/>
      <c r="AT1830" s="3"/>
      <c r="AU1830" s="3"/>
      <c r="AV1830" s="3"/>
    </row>
    <row r="1831" spans="1:48" ht="41.45" customHeight="1" x14ac:dyDescent="0.25">
      <c r="A1831" s="62" t="s">
        <v>2130</v>
      </c>
      <c r="C1831" s="63"/>
      <c r="D1831" s="63"/>
      <c r="E1831" s="64"/>
      <c r="F1831" s="66"/>
      <c r="G1831" s="100" t="s">
        <v>13821</v>
      </c>
      <c r="H1831" s="63"/>
      <c r="I1831" s="67"/>
      <c r="J1831" s="68"/>
      <c r="K1831" s="68"/>
      <c r="L1831" s="67" t="s">
        <v>17994</v>
      </c>
      <c r="M1831" s="71"/>
      <c r="N1831" s="72">
        <v>3840.257080078125</v>
      </c>
      <c r="O1831" s="72">
        <v>1899.8038330078125</v>
      </c>
      <c r="P1831" s="73"/>
      <c r="Q1831" s="74"/>
      <c r="R1831" s="74"/>
      <c r="S1831" s="84"/>
      <c r="T1831" s="84"/>
      <c r="U1831" s="84"/>
      <c r="V1831" s="84"/>
      <c r="W1831" s="50"/>
      <c r="X1831" s="50"/>
      <c r="Y1831" s="50"/>
      <c r="Z1831" s="50"/>
      <c r="AA1831" s="49"/>
      <c r="AB1831" s="69">
        <v>1831</v>
      </c>
      <c r="AC183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31" s="70"/>
      <c r="AE1831" s="76">
        <v>8</v>
      </c>
      <c r="AF1831" s="76">
        <v>3475</v>
      </c>
      <c r="AG1831" s="76">
        <v>3</v>
      </c>
      <c r="AH1831" s="76">
        <v>1</v>
      </c>
      <c r="AI1831" s="76"/>
      <c r="AJ1831" s="76" t="s">
        <v>10108</v>
      </c>
      <c r="AK1831" s="76"/>
      <c r="AL1831" s="82" t="s">
        <v>11899</v>
      </c>
      <c r="AM1831" s="76"/>
      <c r="AN1831" s="78">
        <v>44486.763564814813</v>
      </c>
      <c r="AO1831" s="76" t="s">
        <v>14075</v>
      </c>
      <c r="AP1831" s="82" t="s">
        <v>15904</v>
      </c>
      <c r="AQ1831" s="76" t="s">
        <v>65</v>
      </c>
      <c r="AR1831" s="2"/>
      <c r="AS1831" s="3"/>
      <c r="AT1831" s="3"/>
      <c r="AU1831" s="3"/>
      <c r="AV1831" s="3"/>
    </row>
    <row r="1832" spans="1:48" ht="41.45" customHeight="1" x14ac:dyDescent="0.25">
      <c r="A1832" s="62" t="s">
        <v>1538</v>
      </c>
      <c r="C1832" s="63"/>
      <c r="D1832" s="63"/>
      <c r="E1832" s="64"/>
      <c r="F1832" s="66"/>
      <c r="G1832" s="100" t="s">
        <v>13822</v>
      </c>
      <c r="H1832" s="63"/>
      <c r="I1832" s="67"/>
      <c r="J1832" s="68"/>
      <c r="K1832" s="68"/>
      <c r="L1832" s="67" t="s">
        <v>17995</v>
      </c>
      <c r="M1832" s="71"/>
      <c r="N1832" s="72">
        <v>2684.399658203125</v>
      </c>
      <c r="O1832" s="72">
        <v>5869.5673828125</v>
      </c>
      <c r="P1832" s="73"/>
      <c r="Q1832" s="74"/>
      <c r="R1832" s="74"/>
      <c r="S1832" s="84"/>
      <c r="T1832" s="84"/>
      <c r="U1832" s="84"/>
      <c r="V1832" s="84"/>
      <c r="W1832" s="50"/>
      <c r="X1832" s="50"/>
      <c r="Y1832" s="50"/>
      <c r="Z1832" s="50"/>
      <c r="AA1832" s="49"/>
      <c r="AB1832" s="69">
        <v>1832</v>
      </c>
      <c r="AC183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32" s="70"/>
      <c r="AE1832" s="76">
        <v>232</v>
      </c>
      <c r="AF1832" s="76">
        <v>18</v>
      </c>
      <c r="AG1832" s="76">
        <v>619</v>
      </c>
      <c r="AH1832" s="76">
        <v>621</v>
      </c>
      <c r="AI1832" s="76"/>
      <c r="AJ1832" s="76" t="s">
        <v>10109</v>
      </c>
      <c r="AK1832" s="76" t="s">
        <v>11194</v>
      </c>
      <c r="AL1832" s="82" t="s">
        <v>11900</v>
      </c>
      <c r="AM1832" s="76"/>
      <c r="AN1832" s="78">
        <v>43789.780416666668</v>
      </c>
      <c r="AO1832" s="76" t="s">
        <v>14075</v>
      </c>
      <c r="AP1832" s="82" t="s">
        <v>15905</v>
      </c>
      <c r="AQ1832" s="76" t="s">
        <v>66</v>
      </c>
      <c r="AR1832" s="2"/>
      <c r="AS1832" s="3"/>
      <c r="AT1832" s="3"/>
      <c r="AU1832" s="3"/>
      <c r="AV1832" s="3"/>
    </row>
    <row r="1833" spans="1:48" ht="41.45" customHeight="1" x14ac:dyDescent="0.25">
      <c r="A1833" s="62" t="s">
        <v>1539</v>
      </c>
      <c r="C1833" s="63"/>
      <c r="D1833" s="63"/>
      <c r="E1833" s="64"/>
      <c r="F1833" s="66"/>
      <c r="G1833" s="100" t="s">
        <v>13823</v>
      </c>
      <c r="H1833" s="63"/>
      <c r="I1833" s="67"/>
      <c r="J1833" s="68"/>
      <c r="K1833" s="68"/>
      <c r="L1833" s="67" t="s">
        <v>17996</v>
      </c>
      <c r="M1833" s="71"/>
      <c r="N1833" s="72">
        <v>5874.32080078125</v>
      </c>
      <c r="O1833" s="72">
        <v>9102.0498046875</v>
      </c>
      <c r="P1833" s="73"/>
      <c r="Q1833" s="74"/>
      <c r="R1833" s="74"/>
      <c r="S1833" s="84"/>
      <c r="T1833" s="84"/>
      <c r="U1833" s="84"/>
      <c r="V1833" s="84"/>
      <c r="W1833" s="50"/>
      <c r="X1833" s="50"/>
      <c r="Y1833" s="50"/>
      <c r="Z1833" s="50"/>
      <c r="AA1833" s="49"/>
      <c r="AB1833" s="69">
        <v>1833</v>
      </c>
      <c r="AC183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33" s="70"/>
      <c r="AE1833" s="76">
        <v>4130</v>
      </c>
      <c r="AF1833" s="76">
        <v>4241</v>
      </c>
      <c r="AG1833" s="76">
        <v>93559</v>
      </c>
      <c r="AH1833" s="76">
        <v>15581</v>
      </c>
      <c r="AI1833" s="76"/>
      <c r="AJ1833" s="76" t="s">
        <v>10110</v>
      </c>
      <c r="AK1833" s="76"/>
      <c r="AL1833" s="82" t="s">
        <v>11901</v>
      </c>
      <c r="AM1833" s="76"/>
      <c r="AN1833" s="78">
        <v>42095.198599537034</v>
      </c>
      <c r="AO1833" s="76" t="s">
        <v>14075</v>
      </c>
      <c r="AP1833" s="82" t="s">
        <v>15906</v>
      </c>
      <c r="AQ1833" s="76" t="s">
        <v>66</v>
      </c>
      <c r="AR1833" s="2"/>
      <c r="AS1833" s="3"/>
      <c r="AT1833" s="3"/>
      <c r="AU1833" s="3"/>
      <c r="AV1833" s="3"/>
    </row>
    <row r="1834" spans="1:48" ht="41.45" customHeight="1" x14ac:dyDescent="0.25">
      <c r="A1834" s="62" t="s">
        <v>1540</v>
      </c>
      <c r="C1834" s="63"/>
      <c r="D1834" s="63"/>
      <c r="E1834" s="64"/>
      <c r="F1834" s="66"/>
      <c r="G1834" s="100" t="s">
        <v>13824</v>
      </c>
      <c r="H1834" s="63"/>
      <c r="I1834" s="67"/>
      <c r="J1834" s="68"/>
      <c r="K1834" s="68"/>
      <c r="L1834" s="67" t="s">
        <v>17997</v>
      </c>
      <c r="M1834" s="71"/>
      <c r="N1834" s="72">
        <v>6902.79296875</v>
      </c>
      <c r="O1834" s="72">
        <v>1914.5001220703125</v>
      </c>
      <c r="P1834" s="73"/>
      <c r="Q1834" s="74"/>
      <c r="R1834" s="74"/>
      <c r="S1834" s="84"/>
      <c r="T1834" s="84"/>
      <c r="U1834" s="84"/>
      <c r="V1834" s="84"/>
      <c r="W1834" s="50"/>
      <c r="X1834" s="50"/>
      <c r="Y1834" s="50"/>
      <c r="Z1834" s="50"/>
      <c r="AA1834" s="49"/>
      <c r="AB1834" s="69">
        <v>1834</v>
      </c>
      <c r="AC183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34" s="70"/>
      <c r="AE1834" s="76">
        <v>102</v>
      </c>
      <c r="AF1834" s="76">
        <v>91</v>
      </c>
      <c r="AG1834" s="76">
        <v>10913</v>
      </c>
      <c r="AH1834" s="76">
        <v>8695</v>
      </c>
      <c r="AI1834" s="76"/>
      <c r="AJ1834" s="76" t="s">
        <v>10111</v>
      </c>
      <c r="AK1834" s="76"/>
      <c r="AL1834" s="76"/>
      <c r="AM1834" s="76"/>
      <c r="AN1834" s="78">
        <v>43918.077372685184</v>
      </c>
      <c r="AO1834" s="76" t="s">
        <v>14075</v>
      </c>
      <c r="AP1834" s="82" t="s">
        <v>15907</v>
      </c>
      <c r="AQ1834" s="76" t="s">
        <v>66</v>
      </c>
      <c r="AR1834" s="2"/>
      <c r="AS1834" s="3"/>
      <c r="AT1834" s="3"/>
      <c r="AU1834" s="3"/>
      <c r="AV1834" s="3"/>
    </row>
    <row r="1835" spans="1:48" ht="41.45" customHeight="1" x14ac:dyDescent="0.25">
      <c r="A1835" s="62" t="s">
        <v>1541</v>
      </c>
      <c r="C1835" s="63"/>
      <c r="D1835" s="63"/>
      <c r="E1835" s="64"/>
      <c r="F1835" s="66"/>
      <c r="G1835" s="100" t="s">
        <v>13825</v>
      </c>
      <c r="H1835" s="63"/>
      <c r="I1835" s="67"/>
      <c r="J1835" s="68"/>
      <c r="K1835" s="68"/>
      <c r="L1835" s="67" t="s">
        <v>17998</v>
      </c>
      <c r="M1835" s="71"/>
      <c r="N1835" s="72">
        <v>9112.1435546875</v>
      </c>
      <c r="O1835" s="72">
        <v>7102.37939453125</v>
      </c>
      <c r="P1835" s="73"/>
      <c r="Q1835" s="74"/>
      <c r="R1835" s="74"/>
      <c r="S1835" s="84"/>
      <c r="T1835" s="84"/>
      <c r="U1835" s="84"/>
      <c r="V1835" s="84"/>
      <c r="W1835" s="50"/>
      <c r="X1835" s="50"/>
      <c r="Y1835" s="50"/>
      <c r="Z1835" s="50"/>
      <c r="AA1835" s="49"/>
      <c r="AB1835" s="69">
        <v>1835</v>
      </c>
      <c r="AC183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35" s="70"/>
      <c r="AE1835" s="76">
        <v>202</v>
      </c>
      <c r="AF1835" s="76">
        <v>44</v>
      </c>
      <c r="AG1835" s="76">
        <v>2776</v>
      </c>
      <c r="AH1835" s="76">
        <v>59460</v>
      </c>
      <c r="AI1835" s="76"/>
      <c r="AJ1835" s="76" t="s">
        <v>10112</v>
      </c>
      <c r="AK1835" s="76"/>
      <c r="AL1835" s="76"/>
      <c r="AM1835" s="76"/>
      <c r="AN1835" s="78">
        <v>42181.744884259257</v>
      </c>
      <c r="AO1835" s="76" t="s">
        <v>14075</v>
      </c>
      <c r="AP1835" s="82" t="s">
        <v>15908</v>
      </c>
      <c r="AQ1835" s="76" t="s">
        <v>66</v>
      </c>
      <c r="AR1835" s="2"/>
      <c r="AS1835" s="3"/>
      <c r="AT1835" s="3"/>
      <c r="AU1835" s="3"/>
      <c r="AV1835" s="3"/>
    </row>
    <row r="1836" spans="1:48" ht="41.45" customHeight="1" x14ac:dyDescent="0.25">
      <c r="A1836" s="62" t="s">
        <v>1542</v>
      </c>
      <c r="C1836" s="63"/>
      <c r="D1836" s="63"/>
      <c r="E1836" s="64"/>
      <c r="F1836" s="66"/>
      <c r="G1836" s="100" t="s">
        <v>13826</v>
      </c>
      <c r="H1836" s="63"/>
      <c r="I1836" s="67"/>
      <c r="J1836" s="68"/>
      <c r="K1836" s="68"/>
      <c r="L1836" s="67" t="s">
        <v>17999</v>
      </c>
      <c r="M1836" s="71"/>
      <c r="N1836" s="72">
        <v>2743.04248046875</v>
      </c>
      <c r="O1836" s="72">
        <v>788.14556884765625</v>
      </c>
      <c r="P1836" s="73"/>
      <c r="Q1836" s="74"/>
      <c r="R1836" s="74"/>
      <c r="S1836" s="84"/>
      <c r="T1836" s="84"/>
      <c r="U1836" s="84"/>
      <c r="V1836" s="84"/>
      <c r="W1836" s="50"/>
      <c r="X1836" s="50"/>
      <c r="Y1836" s="50"/>
      <c r="Z1836" s="50"/>
      <c r="AA1836" s="49"/>
      <c r="AB1836" s="69">
        <v>1836</v>
      </c>
      <c r="AC183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36" s="70"/>
      <c r="AE1836" s="76">
        <v>3402</v>
      </c>
      <c r="AF1836" s="76">
        <v>78</v>
      </c>
      <c r="AG1836" s="76">
        <v>28373</v>
      </c>
      <c r="AH1836" s="76">
        <v>12296</v>
      </c>
      <c r="AI1836" s="76"/>
      <c r="AJ1836" s="76" t="s">
        <v>10113</v>
      </c>
      <c r="AK1836" s="76" t="s">
        <v>10808</v>
      </c>
      <c r="AL1836" s="76"/>
      <c r="AM1836" s="76"/>
      <c r="AN1836" s="78">
        <v>44228.256458333337</v>
      </c>
      <c r="AO1836" s="76" t="s">
        <v>14075</v>
      </c>
      <c r="AP1836" s="82" t="s">
        <v>15909</v>
      </c>
      <c r="AQ1836" s="76" t="s">
        <v>66</v>
      </c>
      <c r="AR1836" s="2"/>
      <c r="AS1836" s="3"/>
      <c r="AT1836" s="3"/>
      <c r="AU1836" s="3"/>
      <c r="AV1836" s="3"/>
    </row>
    <row r="1837" spans="1:48" ht="41.45" customHeight="1" x14ac:dyDescent="0.25">
      <c r="A1837" s="62" t="s">
        <v>1543</v>
      </c>
      <c r="C1837" s="63"/>
      <c r="D1837" s="63"/>
      <c r="E1837" s="64"/>
      <c r="F1837" s="66"/>
      <c r="G1837" s="100" t="s">
        <v>13827</v>
      </c>
      <c r="H1837" s="63"/>
      <c r="I1837" s="67"/>
      <c r="J1837" s="68"/>
      <c r="K1837" s="68"/>
      <c r="L1837" s="67" t="s">
        <v>18000</v>
      </c>
      <c r="M1837" s="71"/>
      <c r="N1837" s="72">
        <v>585.85284423828125</v>
      </c>
      <c r="O1837" s="72">
        <v>5848.85400390625</v>
      </c>
      <c r="P1837" s="73"/>
      <c r="Q1837" s="74"/>
      <c r="R1837" s="74"/>
      <c r="S1837" s="84"/>
      <c r="T1837" s="84"/>
      <c r="U1837" s="84"/>
      <c r="V1837" s="84"/>
      <c r="W1837" s="50"/>
      <c r="X1837" s="50"/>
      <c r="Y1837" s="50"/>
      <c r="Z1837" s="50"/>
      <c r="AA1837" s="49"/>
      <c r="AB1837" s="69">
        <v>1837</v>
      </c>
      <c r="AC183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37" s="70"/>
      <c r="AE1837" s="76">
        <v>128</v>
      </c>
      <c r="AF1837" s="76">
        <v>123</v>
      </c>
      <c r="AG1837" s="76">
        <v>5423</v>
      </c>
      <c r="AH1837" s="76">
        <v>4499</v>
      </c>
      <c r="AI1837" s="76"/>
      <c r="AJ1837" s="76" t="s">
        <v>10114</v>
      </c>
      <c r="AK1837" s="76" t="s">
        <v>11195</v>
      </c>
      <c r="AL1837" s="76"/>
      <c r="AM1837" s="76"/>
      <c r="AN1837" s="78">
        <v>43745.638472222221</v>
      </c>
      <c r="AO1837" s="76" t="s">
        <v>14075</v>
      </c>
      <c r="AP1837" s="82" t="s">
        <v>15910</v>
      </c>
      <c r="AQ1837" s="76" t="s">
        <v>66</v>
      </c>
      <c r="AR1837" s="2"/>
      <c r="AS1837" s="3"/>
      <c r="AT1837" s="3"/>
      <c r="AU1837" s="3"/>
      <c r="AV1837" s="3"/>
    </row>
    <row r="1838" spans="1:48" ht="41.45" customHeight="1" x14ac:dyDescent="0.25">
      <c r="A1838" s="62" t="s">
        <v>2131</v>
      </c>
      <c r="C1838" s="63"/>
      <c r="D1838" s="63"/>
      <c r="E1838" s="64"/>
      <c r="F1838" s="66"/>
      <c r="G1838" s="100" t="s">
        <v>13828</v>
      </c>
      <c r="H1838" s="63"/>
      <c r="I1838" s="67"/>
      <c r="J1838" s="68"/>
      <c r="K1838" s="68"/>
      <c r="L1838" s="67" t="s">
        <v>18001</v>
      </c>
      <c r="M1838" s="71"/>
      <c r="N1838" s="72">
        <v>1819.0057373046875</v>
      </c>
      <c r="O1838" s="72">
        <v>8494.5546875</v>
      </c>
      <c r="P1838" s="73"/>
      <c r="Q1838" s="74"/>
      <c r="R1838" s="74"/>
      <c r="S1838" s="84"/>
      <c r="T1838" s="84"/>
      <c r="U1838" s="84"/>
      <c r="V1838" s="84"/>
      <c r="W1838" s="50"/>
      <c r="X1838" s="50"/>
      <c r="Y1838" s="50"/>
      <c r="Z1838" s="50"/>
      <c r="AA1838" s="49"/>
      <c r="AB1838" s="69">
        <v>1838</v>
      </c>
      <c r="AC183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38" s="70"/>
      <c r="AE1838" s="76">
        <v>992</v>
      </c>
      <c r="AF1838" s="76">
        <v>160349</v>
      </c>
      <c r="AG1838" s="76">
        <v>31762</v>
      </c>
      <c r="AH1838" s="76">
        <v>20468</v>
      </c>
      <c r="AI1838" s="76"/>
      <c r="AJ1838" s="76" t="s">
        <v>10115</v>
      </c>
      <c r="AK1838" s="76"/>
      <c r="AL1838" s="82" t="s">
        <v>11902</v>
      </c>
      <c r="AM1838" s="76"/>
      <c r="AN1838" s="78">
        <v>43860.709363425929</v>
      </c>
      <c r="AO1838" s="76" t="s">
        <v>14075</v>
      </c>
      <c r="AP1838" s="82" t="s">
        <v>15911</v>
      </c>
      <c r="AQ1838" s="76" t="s">
        <v>65</v>
      </c>
      <c r="AR1838" s="2"/>
      <c r="AS1838" s="3"/>
      <c r="AT1838" s="3"/>
      <c r="AU1838" s="3"/>
      <c r="AV1838" s="3"/>
    </row>
    <row r="1839" spans="1:48" ht="41.45" customHeight="1" x14ac:dyDescent="0.25">
      <c r="A1839" s="62" t="s">
        <v>1544</v>
      </c>
      <c r="C1839" s="63"/>
      <c r="D1839" s="63"/>
      <c r="E1839" s="64"/>
      <c r="F1839" s="66"/>
      <c r="G1839" s="100" t="s">
        <v>13829</v>
      </c>
      <c r="H1839" s="63"/>
      <c r="I1839" s="67"/>
      <c r="J1839" s="68"/>
      <c r="K1839" s="68"/>
      <c r="L1839" s="67" t="s">
        <v>18002</v>
      </c>
      <c r="M1839" s="71"/>
      <c r="N1839" s="72">
        <v>3637.68603515625</v>
      </c>
      <c r="O1839" s="72">
        <v>4081.383544921875</v>
      </c>
      <c r="P1839" s="73"/>
      <c r="Q1839" s="74"/>
      <c r="R1839" s="74"/>
      <c r="S1839" s="84"/>
      <c r="T1839" s="84"/>
      <c r="U1839" s="84"/>
      <c r="V1839" s="84"/>
      <c r="W1839" s="50"/>
      <c r="X1839" s="50"/>
      <c r="Y1839" s="50"/>
      <c r="Z1839" s="50"/>
      <c r="AA1839" s="49"/>
      <c r="AB1839" s="69">
        <v>1839</v>
      </c>
      <c r="AC183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39" s="70"/>
      <c r="AE1839" s="76">
        <v>513</v>
      </c>
      <c r="AF1839" s="76">
        <v>567</v>
      </c>
      <c r="AG1839" s="76">
        <v>348</v>
      </c>
      <c r="AH1839" s="76">
        <v>2427</v>
      </c>
      <c r="AI1839" s="76"/>
      <c r="AJ1839" s="76" t="s">
        <v>10116</v>
      </c>
      <c r="AK1839" s="76"/>
      <c r="AL1839" s="76"/>
      <c r="AM1839" s="76"/>
      <c r="AN1839" s="78">
        <v>40859.832245370373</v>
      </c>
      <c r="AO1839" s="76" t="s">
        <v>14075</v>
      </c>
      <c r="AP1839" s="82" t="s">
        <v>15912</v>
      </c>
      <c r="AQ1839" s="76" t="s">
        <v>66</v>
      </c>
      <c r="AR1839" s="2"/>
      <c r="AS1839" s="3"/>
      <c r="AT1839" s="3"/>
      <c r="AU1839" s="3"/>
      <c r="AV1839" s="3"/>
    </row>
    <row r="1840" spans="1:48" ht="41.45" customHeight="1" x14ac:dyDescent="0.25">
      <c r="A1840" s="62" t="s">
        <v>1545</v>
      </c>
      <c r="C1840" s="63"/>
      <c r="D1840" s="63"/>
      <c r="E1840" s="64"/>
      <c r="F1840" s="66"/>
      <c r="G1840" s="100" t="s">
        <v>13830</v>
      </c>
      <c r="H1840" s="63"/>
      <c r="I1840" s="67"/>
      <c r="J1840" s="68"/>
      <c r="K1840" s="68"/>
      <c r="L1840" s="67" t="s">
        <v>18003</v>
      </c>
      <c r="M1840" s="71"/>
      <c r="N1840" s="72">
        <v>772.09619140625</v>
      </c>
      <c r="O1840" s="72">
        <v>5023.279296875</v>
      </c>
      <c r="P1840" s="73"/>
      <c r="Q1840" s="74"/>
      <c r="R1840" s="74"/>
      <c r="S1840" s="84"/>
      <c r="T1840" s="84"/>
      <c r="U1840" s="84"/>
      <c r="V1840" s="84"/>
      <c r="W1840" s="50"/>
      <c r="X1840" s="50"/>
      <c r="Y1840" s="50"/>
      <c r="Z1840" s="50"/>
      <c r="AA1840" s="49"/>
      <c r="AB1840" s="69">
        <v>1840</v>
      </c>
      <c r="AC184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40" s="70"/>
      <c r="AE1840" s="76">
        <v>554</v>
      </c>
      <c r="AF1840" s="76">
        <v>62</v>
      </c>
      <c r="AG1840" s="76">
        <v>3557</v>
      </c>
      <c r="AH1840" s="76">
        <v>2964</v>
      </c>
      <c r="AI1840" s="76"/>
      <c r="AJ1840" s="76" t="s">
        <v>10117</v>
      </c>
      <c r="AK1840" s="76" t="s">
        <v>11196</v>
      </c>
      <c r="AL1840" s="76"/>
      <c r="AM1840" s="76"/>
      <c r="AN1840" s="78">
        <v>44523.007280092592</v>
      </c>
      <c r="AO1840" s="76" t="s">
        <v>14075</v>
      </c>
      <c r="AP1840" s="82" t="s">
        <v>15913</v>
      </c>
      <c r="AQ1840" s="76" t="s">
        <v>66</v>
      </c>
      <c r="AR1840" s="2"/>
      <c r="AS1840" s="3"/>
      <c r="AT1840" s="3"/>
      <c r="AU1840" s="3"/>
      <c r="AV1840" s="3"/>
    </row>
    <row r="1841" spans="1:48" ht="41.45" customHeight="1" x14ac:dyDescent="0.25">
      <c r="A1841" s="62" t="s">
        <v>1546</v>
      </c>
      <c r="C1841" s="63"/>
      <c r="D1841" s="63"/>
      <c r="E1841" s="64"/>
      <c r="F1841" s="66"/>
      <c r="G1841" s="100" t="s">
        <v>13831</v>
      </c>
      <c r="H1841" s="63"/>
      <c r="I1841" s="67"/>
      <c r="J1841" s="68"/>
      <c r="K1841" s="68"/>
      <c r="L1841" s="67" t="s">
        <v>18004</v>
      </c>
      <c r="M1841" s="71"/>
      <c r="N1841" s="72">
        <v>1711.9730224609375</v>
      </c>
      <c r="O1841" s="72">
        <v>2920.059326171875</v>
      </c>
      <c r="P1841" s="73"/>
      <c r="Q1841" s="74"/>
      <c r="R1841" s="74"/>
      <c r="S1841" s="84"/>
      <c r="T1841" s="84"/>
      <c r="U1841" s="84"/>
      <c r="V1841" s="84"/>
      <c r="W1841" s="50"/>
      <c r="X1841" s="50"/>
      <c r="Y1841" s="50"/>
      <c r="Z1841" s="50"/>
      <c r="AA1841" s="49"/>
      <c r="AB1841" s="69">
        <v>1841</v>
      </c>
      <c r="AC184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41" s="70"/>
      <c r="AE1841" s="76">
        <v>212</v>
      </c>
      <c r="AF1841" s="76">
        <v>3</v>
      </c>
      <c r="AG1841" s="76">
        <v>291</v>
      </c>
      <c r="AH1841" s="76">
        <v>83</v>
      </c>
      <c r="AI1841" s="76"/>
      <c r="AJ1841" s="76"/>
      <c r="AK1841" s="76"/>
      <c r="AL1841" s="76"/>
      <c r="AM1841" s="76"/>
      <c r="AN1841" s="78">
        <v>44529.309548611112</v>
      </c>
      <c r="AO1841" s="76" t="s">
        <v>14075</v>
      </c>
      <c r="AP1841" s="82" t="s">
        <v>15914</v>
      </c>
      <c r="AQ1841" s="76" t="s">
        <v>66</v>
      </c>
      <c r="AR1841" s="2"/>
      <c r="AS1841" s="3"/>
      <c r="AT1841" s="3"/>
      <c r="AU1841" s="3"/>
      <c r="AV1841" s="3"/>
    </row>
    <row r="1842" spans="1:48" ht="41.45" customHeight="1" x14ac:dyDescent="0.25">
      <c r="A1842" s="62" t="s">
        <v>1547</v>
      </c>
      <c r="C1842" s="63"/>
      <c r="D1842" s="63"/>
      <c r="E1842" s="64"/>
      <c r="F1842" s="66"/>
      <c r="G1842" s="100" t="s">
        <v>13832</v>
      </c>
      <c r="H1842" s="63"/>
      <c r="I1842" s="67"/>
      <c r="J1842" s="68"/>
      <c r="K1842" s="68"/>
      <c r="L1842" s="67" t="s">
        <v>18005</v>
      </c>
      <c r="M1842" s="71"/>
      <c r="N1842" s="72">
        <v>2890.022216796875</v>
      </c>
      <c r="O1842" s="72">
        <v>6335.79736328125</v>
      </c>
      <c r="P1842" s="73"/>
      <c r="Q1842" s="74"/>
      <c r="R1842" s="74"/>
      <c r="S1842" s="84"/>
      <c r="T1842" s="84"/>
      <c r="U1842" s="84"/>
      <c r="V1842" s="84"/>
      <c r="W1842" s="50"/>
      <c r="X1842" s="50"/>
      <c r="Y1842" s="50"/>
      <c r="Z1842" s="50"/>
      <c r="AA1842" s="49"/>
      <c r="AB1842" s="69">
        <v>1842</v>
      </c>
      <c r="AC184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42" s="70"/>
      <c r="AE1842" s="76">
        <v>175</v>
      </c>
      <c r="AF1842" s="76">
        <v>39</v>
      </c>
      <c r="AG1842" s="76">
        <v>1029</v>
      </c>
      <c r="AH1842" s="76">
        <v>1217</v>
      </c>
      <c r="AI1842" s="76"/>
      <c r="AJ1842" s="76" t="s">
        <v>10118</v>
      </c>
      <c r="AK1842" s="76"/>
      <c r="AL1842" s="76"/>
      <c r="AM1842" s="76"/>
      <c r="AN1842" s="78">
        <v>44408.435601851852</v>
      </c>
      <c r="AO1842" s="76" t="s">
        <v>14075</v>
      </c>
      <c r="AP1842" s="82" t="s">
        <v>15915</v>
      </c>
      <c r="AQ1842" s="76" t="s">
        <v>66</v>
      </c>
      <c r="AR1842" s="2"/>
      <c r="AS1842" s="3"/>
      <c r="AT1842" s="3"/>
      <c r="AU1842" s="3"/>
      <c r="AV1842" s="3"/>
    </row>
    <row r="1843" spans="1:48" ht="41.45" customHeight="1" x14ac:dyDescent="0.25">
      <c r="A1843" s="62" t="s">
        <v>2132</v>
      </c>
      <c r="C1843" s="63"/>
      <c r="D1843" s="63"/>
      <c r="E1843" s="64"/>
      <c r="F1843" s="66"/>
      <c r="G1843" s="100" t="s">
        <v>13833</v>
      </c>
      <c r="H1843" s="63"/>
      <c r="I1843" s="67"/>
      <c r="J1843" s="68"/>
      <c r="K1843" s="68"/>
      <c r="L1843" s="67" t="s">
        <v>18006</v>
      </c>
      <c r="M1843" s="71"/>
      <c r="N1843" s="72">
        <v>3959.69287109375</v>
      </c>
      <c r="O1843" s="72">
        <v>9180.296875</v>
      </c>
      <c r="P1843" s="73"/>
      <c r="Q1843" s="74"/>
      <c r="R1843" s="74"/>
      <c r="S1843" s="84"/>
      <c r="T1843" s="84"/>
      <c r="U1843" s="84"/>
      <c r="V1843" s="84"/>
      <c r="W1843" s="50"/>
      <c r="X1843" s="50"/>
      <c r="Y1843" s="50"/>
      <c r="Z1843" s="50"/>
      <c r="AA1843" s="49"/>
      <c r="AB1843" s="69">
        <v>1843</v>
      </c>
      <c r="AC184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43" s="70"/>
      <c r="AE1843" s="76">
        <v>50</v>
      </c>
      <c r="AF1843" s="76">
        <v>3844</v>
      </c>
      <c r="AG1843" s="76">
        <v>6471</v>
      </c>
      <c r="AH1843" s="76">
        <v>15991</v>
      </c>
      <c r="AI1843" s="76"/>
      <c r="AJ1843" s="76" t="s">
        <v>10119</v>
      </c>
      <c r="AK1843" s="76" t="s">
        <v>11197</v>
      </c>
      <c r="AL1843" s="82" t="s">
        <v>11903</v>
      </c>
      <c r="AM1843" s="76"/>
      <c r="AN1843" s="78">
        <v>44089.444525462961</v>
      </c>
      <c r="AO1843" s="76" t="s">
        <v>14075</v>
      </c>
      <c r="AP1843" s="82" t="s">
        <v>15916</v>
      </c>
      <c r="AQ1843" s="76" t="s">
        <v>65</v>
      </c>
      <c r="AR1843" s="2"/>
      <c r="AS1843" s="3"/>
      <c r="AT1843" s="3"/>
      <c r="AU1843" s="3"/>
      <c r="AV1843" s="3"/>
    </row>
    <row r="1844" spans="1:48" ht="41.45" customHeight="1" x14ac:dyDescent="0.25">
      <c r="A1844" s="62" t="s">
        <v>2133</v>
      </c>
      <c r="C1844" s="63"/>
      <c r="D1844" s="63"/>
      <c r="E1844" s="64"/>
      <c r="F1844" s="66"/>
      <c r="G1844" s="100" t="s">
        <v>12040</v>
      </c>
      <c r="H1844" s="63"/>
      <c r="I1844" s="67"/>
      <c r="J1844" s="68"/>
      <c r="K1844" s="68"/>
      <c r="L1844" s="67" t="s">
        <v>18007</v>
      </c>
      <c r="M1844" s="71"/>
      <c r="N1844" s="72">
        <v>1377.7454833984375</v>
      </c>
      <c r="O1844" s="72">
        <v>5853.98779296875</v>
      </c>
      <c r="P1844" s="73"/>
      <c r="Q1844" s="74"/>
      <c r="R1844" s="74"/>
      <c r="S1844" s="84"/>
      <c r="T1844" s="84"/>
      <c r="U1844" s="84"/>
      <c r="V1844" s="84"/>
      <c r="W1844" s="50"/>
      <c r="X1844" s="50"/>
      <c r="Y1844" s="50"/>
      <c r="Z1844" s="50"/>
      <c r="AA1844" s="49"/>
      <c r="AB1844" s="69">
        <v>1844</v>
      </c>
      <c r="AC184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44" s="70"/>
      <c r="AE1844" s="76">
        <v>179</v>
      </c>
      <c r="AF1844" s="76">
        <v>11</v>
      </c>
      <c r="AG1844" s="76">
        <v>298</v>
      </c>
      <c r="AH1844" s="76">
        <v>1430</v>
      </c>
      <c r="AI1844" s="76"/>
      <c r="AJ1844" s="76"/>
      <c r="AK1844" s="76" t="s">
        <v>11198</v>
      </c>
      <c r="AL1844" s="76"/>
      <c r="AM1844" s="76"/>
      <c r="AN1844" s="78">
        <v>43658.685046296298</v>
      </c>
      <c r="AO1844" s="76" t="s">
        <v>14075</v>
      </c>
      <c r="AP1844" s="82" t="s">
        <v>15917</v>
      </c>
      <c r="AQ1844" s="76" t="s">
        <v>65</v>
      </c>
      <c r="AR1844" s="2"/>
      <c r="AS1844" s="3"/>
      <c r="AT1844" s="3"/>
      <c r="AU1844" s="3"/>
      <c r="AV1844" s="3"/>
    </row>
    <row r="1845" spans="1:48" ht="41.45" customHeight="1" x14ac:dyDescent="0.25">
      <c r="A1845" s="62" t="s">
        <v>1549</v>
      </c>
      <c r="C1845" s="63"/>
      <c r="D1845" s="63"/>
      <c r="E1845" s="64"/>
      <c r="F1845" s="66"/>
      <c r="G1845" s="100" t="s">
        <v>12040</v>
      </c>
      <c r="H1845" s="63"/>
      <c r="I1845" s="67"/>
      <c r="J1845" s="68"/>
      <c r="K1845" s="68"/>
      <c r="L1845" s="67" t="s">
        <v>18008</v>
      </c>
      <c r="M1845" s="71"/>
      <c r="N1845" s="72">
        <v>3618.8076171875</v>
      </c>
      <c r="O1845" s="72">
        <v>9770.734375</v>
      </c>
      <c r="P1845" s="73"/>
      <c r="Q1845" s="74"/>
      <c r="R1845" s="74"/>
      <c r="S1845" s="84"/>
      <c r="T1845" s="84"/>
      <c r="U1845" s="84"/>
      <c r="V1845" s="84"/>
      <c r="W1845" s="50"/>
      <c r="X1845" s="50"/>
      <c r="Y1845" s="50"/>
      <c r="Z1845" s="50"/>
      <c r="AA1845" s="49"/>
      <c r="AB1845" s="69">
        <v>1845</v>
      </c>
      <c r="AC184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45" s="70"/>
      <c r="AE1845" s="76">
        <v>172</v>
      </c>
      <c r="AF1845" s="76">
        <v>24</v>
      </c>
      <c r="AG1845" s="76">
        <v>1680</v>
      </c>
      <c r="AH1845" s="76">
        <v>3094</v>
      </c>
      <c r="AI1845" s="76"/>
      <c r="AJ1845" s="76"/>
      <c r="AK1845" s="76"/>
      <c r="AL1845" s="76"/>
      <c r="AM1845" s="76"/>
      <c r="AN1845" s="78">
        <v>43931.267939814818</v>
      </c>
      <c r="AO1845" s="76" t="s">
        <v>14075</v>
      </c>
      <c r="AP1845" s="82" t="s">
        <v>15918</v>
      </c>
      <c r="AQ1845" s="76" t="s">
        <v>66</v>
      </c>
      <c r="AR1845" s="2"/>
      <c r="AS1845" s="3"/>
      <c r="AT1845" s="3"/>
      <c r="AU1845" s="3"/>
      <c r="AV1845" s="3"/>
    </row>
    <row r="1846" spans="1:48" ht="41.45" customHeight="1" x14ac:dyDescent="0.25">
      <c r="A1846" s="62" t="s">
        <v>1550</v>
      </c>
      <c r="C1846" s="63"/>
      <c r="D1846" s="63"/>
      <c r="E1846" s="64"/>
      <c r="F1846" s="66"/>
      <c r="G1846" s="100" t="s">
        <v>13834</v>
      </c>
      <c r="H1846" s="63"/>
      <c r="I1846" s="67"/>
      <c r="J1846" s="68"/>
      <c r="K1846" s="68"/>
      <c r="L1846" s="67" t="s">
        <v>18009</v>
      </c>
      <c r="M1846" s="71"/>
      <c r="N1846" s="72">
        <v>6263.17578125</v>
      </c>
      <c r="O1846" s="72">
        <v>144.29928588867188</v>
      </c>
      <c r="P1846" s="73"/>
      <c r="Q1846" s="74"/>
      <c r="R1846" s="74"/>
      <c r="S1846" s="84"/>
      <c r="T1846" s="84"/>
      <c r="U1846" s="84"/>
      <c r="V1846" s="84"/>
      <c r="W1846" s="50"/>
      <c r="X1846" s="50"/>
      <c r="Y1846" s="50"/>
      <c r="Z1846" s="50"/>
      <c r="AA1846" s="49"/>
      <c r="AB1846" s="69">
        <v>1846</v>
      </c>
      <c r="AC184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46" s="70"/>
      <c r="AE1846" s="76">
        <v>143</v>
      </c>
      <c r="AF1846" s="76">
        <v>107</v>
      </c>
      <c r="AG1846" s="76">
        <v>1680</v>
      </c>
      <c r="AH1846" s="76">
        <v>13831</v>
      </c>
      <c r="AI1846" s="76"/>
      <c r="AJ1846" s="76" t="s">
        <v>10120</v>
      </c>
      <c r="AK1846" s="76"/>
      <c r="AL1846" s="76"/>
      <c r="AM1846" s="76"/>
      <c r="AN1846" s="78">
        <v>43600.390069444446</v>
      </c>
      <c r="AO1846" s="76" t="s">
        <v>14075</v>
      </c>
      <c r="AP1846" s="82" t="s">
        <v>15919</v>
      </c>
      <c r="AQ1846" s="76" t="s">
        <v>66</v>
      </c>
      <c r="AR1846" s="2"/>
      <c r="AS1846" s="3"/>
      <c r="AT1846" s="3"/>
      <c r="AU1846" s="3"/>
      <c r="AV1846" s="3"/>
    </row>
    <row r="1847" spans="1:48" ht="41.45" customHeight="1" x14ac:dyDescent="0.25">
      <c r="A1847" s="62" t="s">
        <v>1551</v>
      </c>
      <c r="C1847" s="63"/>
      <c r="D1847" s="63"/>
      <c r="E1847" s="64"/>
      <c r="F1847" s="66"/>
      <c r="G1847" s="100" t="s">
        <v>13835</v>
      </c>
      <c r="H1847" s="63"/>
      <c r="I1847" s="67"/>
      <c r="J1847" s="68"/>
      <c r="K1847" s="68"/>
      <c r="L1847" s="67" t="s">
        <v>18010</v>
      </c>
      <c r="M1847" s="71"/>
      <c r="N1847" s="72">
        <v>6809.3740234375</v>
      </c>
      <c r="O1847" s="72">
        <v>2364.74267578125</v>
      </c>
      <c r="P1847" s="73"/>
      <c r="Q1847" s="74"/>
      <c r="R1847" s="74"/>
      <c r="S1847" s="84"/>
      <c r="T1847" s="84"/>
      <c r="U1847" s="84"/>
      <c r="V1847" s="84"/>
      <c r="W1847" s="50"/>
      <c r="X1847" s="50"/>
      <c r="Y1847" s="50"/>
      <c r="Z1847" s="50"/>
      <c r="AA1847" s="49"/>
      <c r="AB1847" s="69">
        <v>1847</v>
      </c>
      <c r="AC184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47" s="70"/>
      <c r="AE1847" s="76">
        <v>84</v>
      </c>
      <c r="AF1847" s="76">
        <v>48</v>
      </c>
      <c r="AG1847" s="76">
        <v>1200</v>
      </c>
      <c r="AH1847" s="76">
        <v>8606</v>
      </c>
      <c r="AI1847" s="76"/>
      <c r="AJ1847" s="76" t="s">
        <v>10121</v>
      </c>
      <c r="AK1847" s="76" t="s">
        <v>11199</v>
      </c>
      <c r="AL1847" s="76"/>
      <c r="AM1847" s="76"/>
      <c r="AN1847" s="78">
        <v>44357.026805555557</v>
      </c>
      <c r="AO1847" s="76" t="s">
        <v>14075</v>
      </c>
      <c r="AP1847" s="82" t="s">
        <v>15920</v>
      </c>
      <c r="AQ1847" s="76" t="s">
        <v>66</v>
      </c>
      <c r="AR1847" s="2"/>
      <c r="AS1847" s="3"/>
      <c r="AT1847" s="3"/>
      <c r="AU1847" s="3"/>
      <c r="AV1847" s="3"/>
    </row>
    <row r="1848" spans="1:48" ht="41.45" customHeight="1" x14ac:dyDescent="0.25">
      <c r="A1848" s="62" t="s">
        <v>1552</v>
      </c>
      <c r="C1848" s="63"/>
      <c r="D1848" s="63"/>
      <c r="E1848" s="64"/>
      <c r="F1848" s="66"/>
      <c r="G1848" s="100" t="s">
        <v>13836</v>
      </c>
      <c r="H1848" s="63"/>
      <c r="I1848" s="67"/>
      <c r="J1848" s="68"/>
      <c r="K1848" s="68"/>
      <c r="L1848" s="67" t="s">
        <v>18011</v>
      </c>
      <c r="M1848" s="71"/>
      <c r="N1848" s="72">
        <v>3355.521240234375</v>
      </c>
      <c r="O1848" s="72">
        <v>5955.54248046875</v>
      </c>
      <c r="P1848" s="73"/>
      <c r="Q1848" s="74"/>
      <c r="R1848" s="74"/>
      <c r="S1848" s="84"/>
      <c r="T1848" s="84"/>
      <c r="U1848" s="84"/>
      <c r="V1848" s="84"/>
      <c r="W1848" s="50"/>
      <c r="X1848" s="50"/>
      <c r="Y1848" s="50"/>
      <c r="Z1848" s="50"/>
      <c r="AA1848" s="49"/>
      <c r="AB1848" s="69">
        <v>1848</v>
      </c>
      <c r="AC184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48" s="70"/>
      <c r="AE1848" s="76">
        <v>590</v>
      </c>
      <c r="AF1848" s="76">
        <v>1926</v>
      </c>
      <c r="AG1848" s="76">
        <v>133448</v>
      </c>
      <c r="AH1848" s="76">
        <v>119971</v>
      </c>
      <c r="AI1848" s="76"/>
      <c r="AJ1848" s="76" t="s">
        <v>10122</v>
      </c>
      <c r="AK1848" s="76"/>
      <c r="AL1848" s="76"/>
      <c r="AM1848" s="76"/>
      <c r="AN1848" s="78">
        <v>43762.053379629629</v>
      </c>
      <c r="AO1848" s="76" t="s">
        <v>14075</v>
      </c>
      <c r="AP1848" s="82" t="s">
        <v>15921</v>
      </c>
      <c r="AQ1848" s="76" t="s">
        <v>66</v>
      </c>
      <c r="AR1848" s="2"/>
      <c r="AS1848" s="3"/>
      <c r="AT1848" s="3"/>
      <c r="AU1848" s="3"/>
      <c r="AV1848" s="3"/>
    </row>
    <row r="1849" spans="1:48" ht="41.45" customHeight="1" x14ac:dyDescent="0.25">
      <c r="A1849" s="62" t="s">
        <v>1554</v>
      </c>
      <c r="C1849" s="63"/>
      <c r="D1849" s="63"/>
      <c r="E1849" s="64"/>
      <c r="F1849" s="66"/>
      <c r="G1849" s="100" t="s">
        <v>13837</v>
      </c>
      <c r="H1849" s="63"/>
      <c r="I1849" s="67"/>
      <c r="J1849" s="68"/>
      <c r="K1849" s="68"/>
      <c r="L1849" s="67" t="s">
        <v>18012</v>
      </c>
      <c r="M1849" s="71"/>
      <c r="N1849" s="72">
        <v>3841.042724609375</v>
      </c>
      <c r="O1849" s="72">
        <v>8670.0380859375</v>
      </c>
      <c r="P1849" s="73"/>
      <c r="Q1849" s="74"/>
      <c r="R1849" s="74"/>
      <c r="S1849" s="84"/>
      <c r="T1849" s="84"/>
      <c r="U1849" s="84"/>
      <c r="V1849" s="84"/>
      <c r="W1849" s="50"/>
      <c r="X1849" s="50"/>
      <c r="Y1849" s="50"/>
      <c r="Z1849" s="50"/>
      <c r="AA1849" s="49"/>
      <c r="AB1849" s="69">
        <v>1849</v>
      </c>
      <c r="AC184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49" s="70"/>
      <c r="AE1849" s="76">
        <v>8063</v>
      </c>
      <c r="AF1849" s="76">
        <v>102380</v>
      </c>
      <c r="AG1849" s="76">
        <v>145065</v>
      </c>
      <c r="AH1849" s="76">
        <v>966</v>
      </c>
      <c r="AI1849" s="76"/>
      <c r="AJ1849" s="76" t="s">
        <v>10123</v>
      </c>
      <c r="AK1849" s="76" t="s">
        <v>11200</v>
      </c>
      <c r="AL1849" s="82" t="s">
        <v>11904</v>
      </c>
      <c r="AM1849" s="76"/>
      <c r="AN1849" s="78">
        <v>39981.605046296296</v>
      </c>
      <c r="AO1849" s="76" t="s">
        <v>14075</v>
      </c>
      <c r="AP1849" s="82" t="s">
        <v>15922</v>
      </c>
      <c r="AQ1849" s="76" t="s">
        <v>66</v>
      </c>
      <c r="AR1849" s="2"/>
      <c r="AS1849" s="3"/>
      <c r="AT1849" s="3"/>
      <c r="AU1849" s="3"/>
      <c r="AV1849" s="3"/>
    </row>
    <row r="1850" spans="1:48" ht="41.45" customHeight="1" x14ac:dyDescent="0.25">
      <c r="A1850" s="62" t="s">
        <v>1555</v>
      </c>
      <c r="C1850" s="63"/>
      <c r="D1850" s="63"/>
      <c r="E1850" s="64"/>
      <c r="F1850" s="66"/>
      <c r="G1850" s="100" t="s">
        <v>13838</v>
      </c>
      <c r="H1850" s="63"/>
      <c r="I1850" s="67"/>
      <c r="J1850" s="68"/>
      <c r="K1850" s="68"/>
      <c r="L1850" s="67" t="s">
        <v>18013</v>
      </c>
      <c r="M1850" s="71"/>
      <c r="N1850" s="72">
        <v>6784.62060546875</v>
      </c>
      <c r="O1850" s="72">
        <v>7494.87890625</v>
      </c>
      <c r="P1850" s="73"/>
      <c r="Q1850" s="74"/>
      <c r="R1850" s="74"/>
      <c r="S1850" s="84"/>
      <c r="T1850" s="84"/>
      <c r="U1850" s="84"/>
      <c r="V1850" s="84"/>
      <c r="W1850" s="50"/>
      <c r="X1850" s="50"/>
      <c r="Y1850" s="50"/>
      <c r="Z1850" s="50"/>
      <c r="AA1850" s="49"/>
      <c r="AB1850" s="69">
        <v>1850</v>
      </c>
      <c r="AC185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50" s="70"/>
      <c r="AE1850" s="76">
        <v>442</v>
      </c>
      <c r="AF1850" s="76">
        <v>189</v>
      </c>
      <c r="AG1850" s="76">
        <v>2215</v>
      </c>
      <c r="AH1850" s="76">
        <v>673</v>
      </c>
      <c r="AI1850" s="76"/>
      <c r="AJ1850" s="76" t="s">
        <v>10124</v>
      </c>
      <c r="AK1850" s="76"/>
      <c r="AL1850" s="82" t="s">
        <v>11905</v>
      </c>
      <c r="AM1850" s="76"/>
      <c r="AN1850" s="78">
        <v>43378.481585648151</v>
      </c>
      <c r="AO1850" s="76" t="s">
        <v>14075</v>
      </c>
      <c r="AP1850" s="82" t="s">
        <v>15923</v>
      </c>
      <c r="AQ1850" s="76" t="s">
        <v>66</v>
      </c>
      <c r="AR1850" s="2"/>
      <c r="AS1850" s="3"/>
      <c r="AT1850" s="3"/>
      <c r="AU1850" s="3"/>
      <c r="AV1850" s="3"/>
    </row>
    <row r="1851" spans="1:48" ht="41.45" customHeight="1" x14ac:dyDescent="0.25">
      <c r="A1851" s="62" t="s">
        <v>1556</v>
      </c>
      <c r="C1851" s="63"/>
      <c r="D1851" s="63"/>
      <c r="E1851" s="64"/>
      <c r="F1851" s="66"/>
      <c r="G1851" s="100" t="s">
        <v>13839</v>
      </c>
      <c r="H1851" s="63"/>
      <c r="I1851" s="67"/>
      <c r="J1851" s="68"/>
      <c r="K1851" s="68"/>
      <c r="L1851" s="67" t="s">
        <v>18014</v>
      </c>
      <c r="M1851" s="71"/>
      <c r="N1851" s="72">
        <v>9251.1123046875</v>
      </c>
      <c r="O1851" s="72">
        <v>3348.447509765625</v>
      </c>
      <c r="P1851" s="73"/>
      <c r="Q1851" s="74"/>
      <c r="R1851" s="74"/>
      <c r="S1851" s="84"/>
      <c r="T1851" s="84"/>
      <c r="U1851" s="84"/>
      <c r="V1851" s="84"/>
      <c r="W1851" s="50"/>
      <c r="X1851" s="50"/>
      <c r="Y1851" s="50"/>
      <c r="Z1851" s="50"/>
      <c r="AA1851" s="49"/>
      <c r="AB1851" s="69">
        <v>1851</v>
      </c>
      <c r="AC185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51" s="70"/>
      <c r="AE1851" s="76">
        <v>294</v>
      </c>
      <c r="AF1851" s="76">
        <v>415</v>
      </c>
      <c r="AG1851" s="76">
        <v>65782</v>
      </c>
      <c r="AH1851" s="76">
        <v>1224</v>
      </c>
      <c r="AI1851" s="76"/>
      <c r="AJ1851" s="76"/>
      <c r="AK1851" s="76" t="s">
        <v>11201</v>
      </c>
      <c r="AL1851" s="82" t="s">
        <v>11906</v>
      </c>
      <c r="AM1851" s="76"/>
      <c r="AN1851" s="78">
        <v>40797.852592592593</v>
      </c>
      <c r="AO1851" s="76" t="s">
        <v>14075</v>
      </c>
      <c r="AP1851" s="82" t="s">
        <v>15924</v>
      </c>
      <c r="AQ1851" s="76" t="s">
        <v>66</v>
      </c>
      <c r="AR1851" s="2"/>
      <c r="AS1851" s="3"/>
      <c r="AT1851" s="3"/>
      <c r="AU1851" s="3"/>
      <c r="AV1851" s="3"/>
    </row>
    <row r="1852" spans="1:48" ht="41.45" customHeight="1" x14ac:dyDescent="0.25">
      <c r="A1852" s="62" t="s">
        <v>1557</v>
      </c>
      <c r="C1852" s="63"/>
      <c r="D1852" s="63"/>
      <c r="E1852" s="64"/>
      <c r="F1852" s="66"/>
      <c r="G1852" s="100" t="s">
        <v>13840</v>
      </c>
      <c r="H1852" s="63"/>
      <c r="I1852" s="67"/>
      <c r="J1852" s="68"/>
      <c r="K1852" s="68"/>
      <c r="L1852" s="67" t="s">
        <v>18015</v>
      </c>
      <c r="M1852" s="71"/>
      <c r="N1852" s="72">
        <v>3662.38330078125</v>
      </c>
      <c r="O1852" s="72">
        <v>6667.0537109375</v>
      </c>
      <c r="P1852" s="73"/>
      <c r="Q1852" s="74"/>
      <c r="R1852" s="74"/>
      <c r="S1852" s="84"/>
      <c r="T1852" s="84"/>
      <c r="U1852" s="84"/>
      <c r="V1852" s="84"/>
      <c r="W1852" s="50"/>
      <c r="X1852" s="50"/>
      <c r="Y1852" s="50"/>
      <c r="Z1852" s="50"/>
      <c r="AA1852" s="49"/>
      <c r="AB1852" s="69">
        <v>1852</v>
      </c>
      <c r="AC185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52" s="70"/>
      <c r="AE1852" s="76">
        <v>499</v>
      </c>
      <c r="AF1852" s="76">
        <v>759</v>
      </c>
      <c r="AG1852" s="76">
        <v>62322</v>
      </c>
      <c r="AH1852" s="76">
        <v>29468</v>
      </c>
      <c r="AI1852" s="76"/>
      <c r="AJ1852" s="76" t="s">
        <v>10125</v>
      </c>
      <c r="AK1852" s="76" t="s">
        <v>11202</v>
      </c>
      <c r="AL1852" s="76"/>
      <c r="AM1852" s="76"/>
      <c r="AN1852" s="78">
        <v>43248.556261574071</v>
      </c>
      <c r="AO1852" s="76" t="s">
        <v>14075</v>
      </c>
      <c r="AP1852" s="82" t="s">
        <v>15925</v>
      </c>
      <c r="AQ1852" s="76" t="s">
        <v>66</v>
      </c>
      <c r="AR1852" s="2"/>
      <c r="AS1852" s="3"/>
      <c r="AT1852" s="3"/>
      <c r="AU1852" s="3"/>
      <c r="AV1852" s="3"/>
    </row>
    <row r="1853" spans="1:48" ht="41.45" customHeight="1" x14ac:dyDescent="0.25">
      <c r="A1853" s="62" t="s">
        <v>1558</v>
      </c>
      <c r="C1853" s="63"/>
      <c r="D1853" s="63"/>
      <c r="E1853" s="64"/>
      <c r="F1853" s="66"/>
      <c r="G1853" s="100" t="s">
        <v>13841</v>
      </c>
      <c r="H1853" s="63"/>
      <c r="I1853" s="67"/>
      <c r="J1853" s="68"/>
      <c r="K1853" s="68"/>
      <c r="L1853" s="67" t="s">
        <v>18016</v>
      </c>
      <c r="M1853" s="71"/>
      <c r="N1853" s="72">
        <v>4273.10205078125</v>
      </c>
      <c r="O1853" s="72">
        <v>8391.9521484375</v>
      </c>
      <c r="P1853" s="73"/>
      <c r="Q1853" s="74"/>
      <c r="R1853" s="74"/>
      <c r="S1853" s="84"/>
      <c r="T1853" s="84"/>
      <c r="U1853" s="84"/>
      <c r="V1853" s="84"/>
      <c r="W1853" s="50"/>
      <c r="X1853" s="50"/>
      <c r="Y1853" s="50"/>
      <c r="Z1853" s="50"/>
      <c r="AA1853" s="49"/>
      <c r="AB1853" s="69">
        <v>1853</v>
      </c>
      <c r="AC185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53" s="70"/>
      <c r="AE1853" s="76">
        <v>674</v>
      </c>
      <c r="AF1853" s="76">
        <v>831</v>
      </c>
      <c r="AG1853" s="76">
        <v>64276</v>
      </c>
      <c r="AH1853" s="76">
        <v>41217</v>
      </c>
      <c r="AI1853" s="76"/>
      <c r="AJ1853" s="76" t="s">
        <v>10126</v>
      </c>
      <c r="AK1853" s="76" t="s">
        <v>11203</v>
      </c>
      <c r="AL1853" s="76"/>
      <c r="AM1853" s="76"/>
      <c r="AN1853" s="78">
        <v>39972.265115740738</v>
      </c>
      <c r="AO1853" s="76" t="s">
        <v>14075</v>
      </c>
      <c r="AP1853" s="82" t="s">
        <v>15926</v>
      </c>
      <c r="AQ1853" s="76" t="s">
        <v>66</v>
      </c>
      <c r="AR1853" s="2"/>
      <c r="AS1853" s="3"/>
      <c r="AT1853" s="3"/>
      <c r="AU1853" s="3"/>
      <c r="AV1853" s="3"/>
    </row>
    <row r="1854" spans="1:48" ht="41.45" customHeight="1" x14ac:dyDescent="0.25">
      <c r="A1854" s="62" t="s">
        <v>1559</v>
      </c>
      <c r="C1854" s="63"/>
      <c r="D1854" s="63"/>
      <c r="E1854" s="64"/>
      <c r="F1854" s="66"/>
      <c r="G1854" s="100" t="s">
        <v>13842</v>
      </c>
      <c r="H1854" s="63"/>
      <c r="I1854" s="67"/>
      <c r="J1854" s="68"/>
      <c r="K1854" s="68"/>
      <c r="L1854" s="67" t="s">
        <v>18017</v>
      </c>
      <c r="M1854" s="71"/>
      <c r="N1854" s="72">
        <v>8034.2236328125</v>
      </c>
      <c r="O1854" s="72">
        <v>8814.7109375</v>
      </c>
      <c r="P1854" s="73"/>
      <c r="Q1854" s="74"/>
      <c r="R1854" s="74"/>
      <c r="S1854" s="84"/>
      <c r="T1854" s="84"/>
      <c r="U1854" s="84"/>
      <c r="V1854" s="84"/>
      <c r="W1854" s="50"/>
      <c r="X1854" s="50"/>
      <c r="Y1854" s="50"/>
      <c r="Z1854" s="50"/>
      <c r="AA1854" s="49"/>
      <c r="AB1854" s="69">
        <v>1854</v>
      </c>
      <c r="AC185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54" s="70"/>
      <c r="AE1854" s="76">
        <v>1297</v>
      </c>
      <c r="AF1854" s="76">
        <v>802678</v>
      </c>
      <c r="AG1854" s="76">
        <v>104401</v>
      </c>
      <c r="AH1854" s="76">
        <v>36320</v>
      </c>
      <c r="AI1854" s="76"/>
      <c r="AJ1854" s="76" t="s">
        <v>10127</v>
      </c>
      <c r="AK1854" s="76" t="s">
        <v>10516</v>
      </c>
      <c r="AL1854" s="82" t="s">
        <v>11907</v>
      </c>
      <c r="AM1854" s="76"/>
      <c r="AN1854" s="78">
        <v>40018.869722222225</v>
      </c>
      <c r="AO1854" s="76" t="s">
        <v>14075</v>
      </c>
      <c r="AP1854" s="82" t="s">
        <v>15927</v>
      </c>
      <c r="AQ1854" s="76" t="s">
        <v>66</v>
      </c>
      <c r="AR1854" s="2"/>
      <c r="AS1854" s="3"/>
      <c r="AT1854" s="3"/>
      <c r="AU1854" s="3"/>
      <c r="AV1854" s="3"/>
    </row>
    <row r="1855" spans="1:48" ht="41.45" customHeight="1" x14ac:dyDescent="0.25">
      <c r="A1855" s="62" t="s">
        <v>1560</v>
      </c>
      <c r="C1855" s="63"/>
      <c r="D1855" s="63"/>
      <c r="E1855" s="64"/>
      <c r="F1855" s="66"/>
      <c r="G1855" s="100" t="s">
        <v>13843</v>
      </c>
      <c r="H1855" s="63"/>
      <c r="I1855" s="67"/>
      <c r="J1855" s="68"/>
      <c r="K1855" s="68"/>
      <c r="L1855" s="67" t="s">
        <v>18018</v>
      </c>
      <c r="M1855" s="71"/>
      <c r="N1855" s="72">
        <v>1989.14892578125</v>
      </c>
      <c r="O1855" s="72">
        <v>2561.751708984375</v>
      </c>
      <c r="P1855" s="73"/>
      <c r="Q1855" s="74"/>
      <c r="R1855" s="74"/>
      <c r="S1855" s="84"/>
      <c r="T1855" s="84"/>
      <c r="U1855" s="84"/>
      <c r="V1855" s="84"/>
      <c r="W1855" s="50"/>
      <c r="X1855" s="50"/>
      <c r="Y1855" s="50"/>
      <c r="Z1855" s="50"/>
      <c r="AA1855" s="49"/>
      <c r="AB1855" s="69">
        <v>1855</v>
      </c>
      <c r="AC185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55" s="70"/>
      <c r="AE1855" s="76">
        <v>1588</v>
      </c>
      <c r="AF1855" s="76">
        <v>143</v>
      </c>
      <c r="AG1855" s="76">
        <v>13919</v>
      </c>
      <c r="AH1855" s="76">
        <v>17515</v>
      </c>
      <c r="AI1855" s="76"/>
      <c r="AJ1855" s="76" t="s">
        <v>10128</v>
      </c>
      <c r="AK1855" s="76" t="s">
        <v>11204</v>
      </c>
      <c r="AL1855" s="76"/>
      <c r="AM1855" s="76"/>
      <c r="AN1855" s="78">
        <v>44423.499432870369</v>
      </c>
      <c r="AO1855" s="76" t="s">
        <v>14075</v>
      </c>
      <c r="AP1855" s="82" t="s">
        <v>15928</v>
      </c>
      <c r="AQ1855" s="76" t="s">
        <v>66</v>
      </c>
      <c r="AR1855" s="2"/>
      <c r="AS1855" s="3"/>
      <c r="AT1855" s="3"/>
      <c r="AU1855" s="3"/>
      <c r="AV1855" s="3"/>
    </row>
    <row r="1856" spans="1:48" ht="41.45" customHeight="1" x14ac:dyDescent="0.25">
      <c r="A1856" s="62" t="s">
        <v>1561</v>
      </c>
      <c r="C1856" s="63"/>
      <c r="D1856" s="63"/>
      <c r="E1856" s="64"/>
      <c r="F1856" s="66"/>
      <c r="G1856" s="100" t="s">
        <v>13844</v>
      </c>
      <c r="H1856" s="63"/>
      <c r="I1856" s="67"/>
      <c r="J1856" s="68"/>
      <c r="K1856" s="68"/>
      <c r="L1856" s="67" t="s">
        <v>18019</v>
      </c>
      <c r="M1856" s="71"/>
      <c r="N1856" s="72">
        <v>3490.9765625</v>
      </c>
      <c r="O1856" s="72">
        <v>5252.048828125</v>
      </c>
      <c r="P1856" s="73"/>
      <c r="Q1856" s="74"/>
      <c r="R1856" s="74"/>
      <c r="S1856" s="84"/>
      <c r="T1856" s="84"/>
      <c r="U1856" s="84"/>
      <c r="V1856" s="84"/>
      <c r="W1856" s="50"/>
      <c r="X1856" s="50"/>
      <c r="Y1856" s="50"/>
      <c r="Z1856" s="50"/>
      <c r="AA1856" s="49"/>
      <c r="AB1856" s="69">
        <v>1856</v>
      </c>
      <c r="AC185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56" s="70"/>
      <c r="AE1856" s="76">
        <v>285</v>
      </c>
      <c r="AF1856" s="76">
        <v>253</v>
      </c>
      <c r="AG1856" s="76">
        <v>9059</v>
      </c>
      <c r="AH1856" s="76">
        <v>978</v>
      </c>
      <c r="AI1856" s="76"/>
      <c r="AJ1856" s="76" t="s">
        <v>10129</v>
      </c>
      <c r="AK1856" s="76" t="s">
        <v>11205</v>
      </c>
      <c r="AL1856" s="76"/>
      <c r="AM1856" s="76"/>
      <c r="AN1856" s="78">
        <v>43294.807662037034</v>
      </c>
      <c r="AO1856" s="76" t="s">
        <v>14075</v>
      </c>
      <c r="AP1856" s="82" t="s">
        <v>15929</v>
      </c>
      <c r="AQ1856" s="76" t="s">
        <v>66</v>
      </c>
      <c r="AR1856" s="2"/>
      <c r="AS1856" s="3"/>
      <c r="AT1856" s="3"/>
      <c r="AU1856" s="3"/>
      <c r="AV1856" s="3"/>
    </row>
    <row r="1857" spans="1:48" ht="41.45" customHeight="1" x14ac:dyDescent="0.25">
      <c r="A1857" s="62" t="s">
        <v>1562</v>
      </c>
      <c r="C1857" s="63"/>
      <c r="D1857" s="63"/>
      <c r="E1857" s="64"/>
      <c r="F1857" s="66"/>
      <c r="G1857" s="100" t="s">
        <v>13845</v>
      </c>
      <c r="H1857" s="63"/>
      <c r="I1857" s="67"/>
      <c r="J1857" s="68"/>
      <c r="K1857" s="68"/>
      <c r="L1857" s="67" t="s">
        <v>18020</v>
      </c>
      <c r="M1857" s="71"/>
      <c r="N1857" s="72">
        <v>7891.72265625</v>
      </c>
      <c r="O1857" s="72">
        <v>4550.74755859375</v>
      </c>
      <c r="P1857" s="73"/>
      <c r="Q1857" s="74"/>
      <c r="R1857" s="74"/>
      <c r="S1857" s="84"/>
      <c r="T1857" s="84"/>
      <c r="U1857" s="84"/>
      <c r="V1857" s="84"/>
      <c r="W1857" s="50"/>
      <c r="X1857" s="50"/>
      <c r="Y1857" s="50"/>
      <c r="Z1857" s="50"/>
      <c r="AA1857" s="49"/>
      <c r="AB1857" s="69">
        <v>1857</v>
      </c>
      <c r="AC185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57" s="70"/>
      <c r="AE1857" s="76">
        <v>8</v>
      </c>
      <c r="AF1857" s="76">
        <v>16</v>
      </c>
      <c r="AG1857" s="76">
        <v>3</v>
      </c>
      <c r="AH1857" s="76">
        <v>8</v>
      </c>
      <c r="AI1857" s="76"/>
      <c r="AJ1857" s="76" t="s">
        <v>10130</v>
      </c>
      <c r="AK1857" s="76"/>
      <c r="AL1857" s="76"/>
      <c r="AM1857" s="76"/>
      <c r="AN1857" s="78">
        <v>44482.390636574077</v>
      </c>
      <c r="AO1857" s="76" t="s">
        <v>14075</v>
      </c>
      <c r="AP1857" s="82" t="s">
        <v>15930</v>
      </c>
      <c r="AQ1857" s="76" t="s">
        <v>66</v>
      </c>
      <c r="AR1857" s="2"/>
      <c r="AS1857" s="3"/>
      <c r="AT1857" s="3"/>
      <c r="AU1857" s="3"/>
      <c r="AV1857" s="3"/>
    </row>
    <row r="1858" spans="1:48" ht="41.45" customHeight="1" x14ac:dyDescent="0.25">
      <c r="A1858" s="62" t="s">
        <v>1563</v>
      </c>
      <c r="C1858" s="63"/>
      <c r="D1858" s="63"/>
      <c r="E1858" s="64"/>
      <c r="F1858" s="66"/>
      <c r="G1858" s="100" t="s">
        <v>13846</v>
      </c>
      <c r="H1858" s="63"/>
      <c r="I1858" s="67"/>
      <c r="J1858" s="68"/>
      <c r="K1858" s="68"/>
      <c r="L1858" s="67" t="s">
        <v>18021</v>
      </c>
      <c r="M1858" s="71"/>
      <c r="N1858" s="72">
        <v>6072.10400390625</v>
      </c>
      <c r="O1858" s="72">
        <v>2839.8603515625</v>
      </c>
      <c r="P1858" s="73"/>
      <c r="Q1858" s="74"/>
      <c r="R1858" s="74"/>
      <c r="S1858" s="84"/>
      <c r="T1858" s="84"/>
      <c r="U1858" s="84"/>
      <c r="V1858" s="84"/>
      <c r="W1858" s="50"/>
      <c r="X1858" s="50"/>
      <c r="Y1858" s="50"/>
      <c r="Z1858" s="50"/>
      <c r="AA1858" s="49"/>
      <c r="AB1858" s="69">
        <v>1858</v>
      </c>
      <c r="AC185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58" s="70"/>
      <c r="AE1858" s="76">
        <v>120</v>
      </c>
      <c r="AF1858" s="76">
        <v>39</v>
      </c>
      <c r="AG1858" s="76">
        <v>108</v>
      </c>
      <c r="AH1858" s="76">
        <v>2851</v>
      </c>
      <c r="AI1858" s="76"/>
      <c r="AJ1858" s="76" t="s">
        <v>10131</v>
      </c>
      <c r="AK1858" s="76"/>
      <c r="AL1858" s="76"/>
      <c r="AM1858" s="76"/>
      <c r="AN1858" s="78">
        <v>42151.838958333334</v>
      </c>
      <c r="AO1858" s="76" t="s">
        <v>14075</v>
      </c>
      <c r="AP1858" s="82" t="s">
        <v>15931</v>
      </c>
      <c r="AQ1858" s="76" t="s">
        <v>66</v>
      </c>
      <c r="AR1858" s="2"/>
      <c r="AS1858" s="3"/>
      <c r="AT1858" s="3"/>
      <c r="AU1858" s="3"/>
      <c r="AV1858" s="3"/>
    </row>
    <row r="1859" spans="1:48" ht="41.45" customHeight="1" x14ac:dyDescent="0.25">
      <c r="A1859" s="62" t="s">
        <v>1564</v>
      </c>
      <c r="C1859" s="63"/>
      <c r="D1859" s="63"/>
      <c r="E1859" s="64"/>
      <c r="F1859" s="66"/>
      <c r="G1859" s="100" t="s">
        <v>13847</v>
      </c>
      <c r="H1859" s="63"/>
      <c r="I1859" s="67"/>
      <c r="J1859" s="68"/>
      <c r="K1859" s="68"/>
      <c r="L1859" s="67" t="s">
        <v>18022</v>
      </c>
      <c r="M1859" s="71"/>
      <c r="N1859" s="72">
        <v>2702.33203125</v>
      </c>
      <c r="O1859" s="72">
        <v>3317.111328125</v>
      </c>
      <c r="P1859" s="73"/>
      <c r="Q1859" s="74"/>
      <c r="R1859" s="74"/>
      <c r="S1859" s="84"/>
      <c r="T1859" s="84"/>
      <c r="U1859" s="84"/>
      <c r="V1859" s="84"/>
      <c r="W1859" s="50"/>
      <c r="X1859" s="50"/>
      <c r="Y1859" s="50"/>
      <c r="Z1859" s="50"/>
      <c r="AA1859" s="49"/>
      <c r="AB1859" s="69">
        <v>1859</v>
      </c>
      <c r="AC185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59" s="70"/>
      <c r="AE1859" s="76">
        <v>2668</v>
      </c>
      <c r="AF1859" s="76">
        <v>64</v>
      </c>
      <c r="AG1859" s="76">
        <v>11008</v>
      </c>
      <c r="AH1859" s="76">
        <v>3307</v>
      </c>
      <c r="AI1859" s="76"/>
      <c r="AJ1859" s="76" t="s">
        <v>10132</v>
      </c>
      <c r="AK1859" s="76"/>
      <c r="AL1859" s="76"/>
      <c r="AM1859" s="76"/>
      <c r="AN1859" s="78">
        <v>44503.580266203702</v>
      </c>
      <c r="AO1859" s="76" t="s">
        <v>14075</v>
      </c>
      <c r="AP1859" s="82" t="s">
        <v>15932</v>
      </c>
      <c r="AQ1859" s="76" t="s">
        <v>66</v>
      </c>
      <c r="AR1859" s="2"/>
      <c r="AS1859" s="3"/>
      <c r="AT1859" s="3"/>
      <c r="AU1859" s="3"/>
      <c r="AV1859" s="3"/>
    </row>
    <row r="1860" spans="1:48" ht="41.45" customHeight="1" x14ac:dyDescent="0.25">
      <c r="A1860" s="62" t="s">
        <v>1565</v>
      </c>
      <c r="C1860" s="63"/>
      <c r="D1860" s="63"/>
      <c r="E1860" s="64"/>
      <c r="F1860" s="66"/>
      <c r="G1860" s="100" t="s">
        <v>13848</v>
      </c>
      <c r="H1860" s="63"/>
      <c r="I1860" s="67"/>
      <c r="J1860" s="68"/>
      <c r="K1860" s="68"/>
      <c r="L1860" s="67" t="s">
        <v>18023</v>
      </c>
      <c r="M1860" s="71"/>
      <c r="N1860" s="72">
        <v>6560.52734375</v>
      </c>
      <c r="O1860" s="72">
        <v>4201.16748046875</v>
      </c>
      <c r="P1860" s="73"/>
      <c r="Q1860" s="74"/>
      <c r="R1860" s="74"/>
      <c r="S1860" s="84"/>
      <c r="T1860" s="84"/>
      <c r="U1860" s="84"/>
      <c r="V1860" s="84"/>
      <c r="W1860" s="50"/>
      <c r="X1860" s="50"/>
      <c r="Y1860" s="50"/>
      <c r="Z1860" s="50"/>
      <c r="AA1860" s="49"/>
      <c r="AB1860" s="69">
        <v>1860</v>
      </c>
      <c r="AC186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60" s="70"/>
      <c r="AE1860" s="76">
        <v>1798</v>
      </c>
      <c r="AF1860" s="76">
        <v>915</v>
      </c>
      <c r="AG1860" s="76">
        <v>26983</v>
      </c>
      <c r="AH1860" s="76">
        <v>88404</v>
      </c>
      <c r="AI1860" s="76"/>
      <c r="AJ1860" s="76" t="s">
        <v>10133</v>
      </c>
      <c r="AK1860" s="76" t="s">
        <v>11206</v>
      </c>
      <c r="AL1860" s="82" t="s">
        <v>11908</v>
      </c>
      <c r="AM1860" s="76"/>
      <c r="AN1860" s="78">
        <v>40673.793807870374</v>
      </c>
      <c r="AO1860" s="76" t="s">
        <v>14075</v>
      </c>
      <c r="AP1860" s="82" t="s">
        <v>15933</v>
      </c>
      <c r="AQ1860" s="76" t="s">
        <v>66</v>
      </c>
      <c r="AR1860" s="2"/>
      <c r="AS1860" s="3"/>
      <c r="AT1860" s="3"/>
      <c r="AU1860" s="3"/>
      <c r="AV1860" s="3"/>
    </row>
    <row r="1861" spans="1:48" ht="41.45" customHeight="1" x14ac:dyDescent="0.25">
      <c r="A1861" s="62" t="s">
        <v>2134</v>
      </c>
      <c r="C1861" s="63"/>
      <c r="D1861" s="63"/>
      <c r="E1861" s="64"/>
      <c r="F1861" s="66"/>
      <c r="G1861" s="100" t="s">
        <v>13849</v>
      </c>
      <c r="H1861" s="63"/>
      <c r="I1861" s="67"/>
      <c r="J1861" s="68"/>
      <c r="K1861" s="68"/>
      <c r="L1861" s="67" t="s">
        <v>18024</v>
      </c>
      <c r="M1861" s="71"/>
      <c r="N1861" s="72">
        <v>9218.2646484375</v>
      </c>
      <c r="O1861" s="72">
        <v>1914.84765625</v>
      </c>
      <c r="P1861" s="73"/>
      <c r="Q1861" s="74"/>
      <c r="R1861" s="74"/>
      <c r="S1861" s="84"/>
      <c r="T1861" s="84"/>
      <c r="U1861" s="84"/>
      <c r="V1861" s="84"/>
      <c r="W1861" s="50"/>
      <c r="X1861" s="50"/>
      <c r="Y1861" s="50"/>
      <c r="Z1861" s="50"/>
      <c r="AA1861" s="49"/>
      <c r="AB1861" s="69">
        <v>1861</v>
      </c>
      <c r="AC186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61" s="70"/>
      <c r="AE1861" s="76">
        <v>299</v>
      </c>
      <c r="AF1861" s="76">
        <v>839</v>
      </c>
      <c r="AG1861" s="76">
        <v>21169</v>
      </c>
      <c r="AH1861" s="76">
        <v>24579</v>
      </c>
      <c r="AI1861" s="76"/>
      <c r="AJ1861" s="76" t="s">
        <v>10134</v>
      </c>
      <c r="AK1861" s="76" t="s">
        <v>10578</v>
      </c>
      <c r="AL1861" s="76"/>
      <c r="AM1861" s="76"/>
      <c r="AN1861" s="78">
        <v>43384.837592592594</v>
      </c>
      <c r="AO1861" s="76" t="s">
        <v>14075</v>
      </c>
      <c r="AP1861" s="82" t="s">
        <v>15934</v>
      </c>
      <c r="AQ1861" s="76" t="s">
        <v>65</v>
      </c>
      <c r="AR1861" s="2"/>
      <c r="AS1861" s="3"/>
      <c r="AT1861" s="3"/>
      <c r="AU1861" s="3"/>
      <c r="AV1861" s="3"/>
    </row>
    <row r="1862" spans="1:48" ht="41.45" customHeight="1" x14ac:dyDescent="0.25">
      <c r="A1862" s="62" t="s">
        <v>1566</v>
      </c>
      <c r="C1862" s="63"/>
      <c r="D1862" s="63"/>
      <c r="E1862" s="64"/>
      <c r="F1862" s="66"/>
      <c r="G1862" s="100" t="s">
        <v>13850</v>
      </c>
      <c r="H1862" s="63"/>
      <c r="I1862" s="67"/>
      <c r="J1862" s="68"/>
      <c r="K1862" s="68"/>
      <c r="L1862" s="67" t="s">
        <v>18025</v>
      </c>
      <c r="M1862" s="71"/>
      <c r="N1862" s="72">
        <v>8276.322265625</v>
      </c>
      <c r="O1862" s="72">
        <v>5704.6953125</v>
      </c>
      <c r="P1862" s="73"/>
      <c r="Q1862" s="74"/>
      <c r="R1862" s="74"/>
      <c r="S1862" s="84"/>
      <c r="T1862" s="84"/>
      <c r="U1862" s="84"/>
      <c r="V1862" s="84"/>
      <c r="W1862" s="50"/>
      <c r="X1862" s="50"/>
      <c r="Y1862" s="50"/>
      <c r="Z1862" s="50"/>
      <c r="AA1862" s="49"/>
      <c r="AB1862" s="69">
        <v>1862</v>
      </c>
      <c r="AC186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62" s="70"/>
      <c r="AE1862" s="76">
        <v>14754</v>
      </c>
      <c r="AF1862" s="76">
        <v>15122</v>
      </c>
      <c r="AG1862" s="76">
        <v>444654</v>
      </c>
      <c r="AH1862" s="76">
        <v>504699</v>
      </c>
      <c r="AI1862" s="76"/>
      <c r="AJ1862" s="76" t="s">
        <v>10135</v>
      </c>
      <c r="AK1862" s="76" t="s">
        <v>10454</v>
      </c>
      <c r="AL1862" s="76"/>
      <c r="AM1862" s="76"/>
      <c r="AN1862" s="78">
        <v>41925.027557870373</v>
      </c>
      <c r="AO1862" s="76" t="s">
        <v>14075</v>
      </c>
      <c r="AP1862" s="82" t="s">
        <v>15935</v>
      </c>
      <c r="AQ1862" s="76" t="s">
        <v>66</v>
      </c>
      <c r="AR1862" s="2"/>
      <c r="AS1862" s="3"/>
      <c r="AT1862" s="3"/>
      <c r="AU1862" s="3"/>
      <c r="AV1862" s="3"/>
    </row>
    <row r="1863" spans="1:48" ht="41.45" customHeight="1" x14ac:dyDescent="0.25">
      <c r="A1863" s="62" t="s">
        <v>1567</v>
      </c>
      <c r="C1863" s="63"/>
      <c r="D1863" s="63"/>
      <c r="E1863" s="64"/>
      <c r="F1863" s="66"/>
      <c r="G1863" s="100" t="s">
        <v>13851</v>
      </c>
      <c r="H1863" s="63"/>
      <c r="I1863" s="67"/>
      <c r="J1863" s="68"/>
      <c r="K1863" s="68"/>
      <c r="L1863" s="67" t="s">
        <v>18026</v>
      </c>
      <c r="M1863" s="71"/>
      <c r="N1863" s="72">
        <v>7306.70849609375</v>
      </c>
      <c r="O1863" s="72">
        <v>8153.51416015625</v>
      </c>
      <c r="P1863" s="73"/>
      <c r="Q1863" s="74"/>
      <c r="R1863" s="74"/>
      <c r="S1863" s="84"/>
      <c r="T1863" s="84"/>
      <c r="U1863" s="84"/>
      <c r="V1863" s="84"/>
      <c r="W1863" s="50"/>
      <c r="X1863" s="50"/>
      <c r="Y1863" s="50"/>
      <c r="Z1863" s="50"/>
      <c r="AA1863" s="49"/>
      <c r="AB1863" s="69">
        <v>1863</v>
      </c>
      <c r="AC186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63" s="70"/>
      <c r="AE1863" s="76">
        <v>545</v>
      </c>
      <c r="AF1863" s="76">
        <v>92</v>
      </c>
      <c r="AG1863" s="76">
        <v>7266</v>
      </c>
      <c r="AH1863" s="76">
        <v>11024</v>
      </c>
      <c r="AI1863" s="76"/>
      <c r="AJ1863" s="76" t="s">
        <v>10136</v>
      </c>
      <c r="AK1863" s="76" t="s">
        <v>11207</v>
      </c>
      <c r="AL1863" s="76"/>
      <c r="AM1863" s="76"/>
      <c r="AN1863" s="78">
        <v>40951.214120370372</v>
      </c>
      <c r="AO1863" s="76" t="s">
        <v>14075</v>
      </c>
      <c r="AP1863" s="82" t="s">
        <v>15936</v>
      </c>
      <c r="AQ1863" s="76" t="s">
        <v>66</v>
      </c>
      <c r="AR1863" s="2"/>
      <c r="AS1863" s="3"/>
      <c r="AT1863" s="3"/>
      <c r="AU1863" s="3"/>
      <c r="AV1863" s="3"/>
    </row>
    <row r="1864" spans="1:48" ht="41.45" customHeight="1" x14ac:dyDescent="0.25">
      <c r="A1864" s="62" t="s">
        <v>2135</v>
      </c>
      <c r="C1864" s="63"/>
      <c r="D1864" s="63"/>
      <c r="E1864" s="64"/>
      <c r="F1864" s="66"/>
      <c r="G1864" s="100" t="s">
        <v>13852</v>
      </c>
      <c r="H1864" s="63"/>
      <c r="I1864" s="67"/>
      <c r="J1864" s="68"/>
      <c r="K1864" s="68"/>
      <c r="L1864" s="67" t="s">
        <v>18027</v>
      </c>
      <c r="M1864" s="71"/>
      <c r="N1864" s="72">
        <v>5499.767578125</v>
      </c>
      <c r="O1864" s="72">
        <v>7500.73974609375</v>
      </c>
      <c r="P1864" s="73"/>
      <c r="Q1864" s="74"/>
      <c r="R1864" s="74"/>
      <c r="S1864" s="84"/>
      <c r="T1864" s="84"/>
      <c r="U1864" s="84"/>
      <c r="V1864" s="84"/>
      <c r="W1864" s="50"/>
      <c r="X1864" s="50"/>
      <c r="Y1864" s="50"/>
      <c r="Z1864" s="50"/>
      <c r="AA1864" s="49"/>
      <c r="AB1864" s="69">
        <v>1864</v>
      </c>
      <c r="AC186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64" s="70"/>
      <c r="AE1864" s="76">
        <v>1848</v>
      </c>
      <c r="AF1864" s="76">
        <v>165915</v>
      </c>
      <c r="AG1864" s="76">
        <v>630</v>
      </c>
      <c r="AH1864" s="76">
        <v>2329</v>
      </c>
      <c r="AI1864" s="76"/>
      <c r="AJ1864" s="76" t="s">
        <v>10137</v>
      </c>
      <c r="AK1864" s="76"/>
      <c r="AL1864" s="76"/>
      <c r="AM1864" s="76"/>
      <c r="AN1864" s="78">
        <v>40560.232974537037</v>
      </c>
      <c r="AO1864" s="76" t="s">
        <v>14075</v>
      </c>
      <c r="AP1864" s="82" t="s">
        <v>15937</v>
      </c>
      <c r="AQ1864" s="76" t="s">
        <v>65</v>
      </c>
      <c r="AR1864" s="2"/>
      <c r="AS1864" s="3"/>
      <c r="AT1864" s="3"/>
      <c r="AU1864" s="3"/>
      <c r="AV1864" s="3"/>
    </row>
    <row r="1865" spans="1:48" ht="41.45" customHeight="1" x14ac:dyDescent="0.25">
      <c r="A1865" s="62" t="s">
        <v>2136</v>
      </c>
      <c r="C1865" s="63"/>
      <c r="D1865" s="63"/>
      <c r="E1865" s="64"/>
      <c r="F1865" s="66"/>
      <c r="G1865" s="100" t="s">
        <v>13853</v>
      </c>
      <c r="H1865" s="63"/>
      <c r="I1865" s="67"/>
      <c r="J1865" s="68"/>
      <c r="K1865" s="68"/>
      <c r="L1865" s="67" t="s">
        <v>18028</v>
      </c>
      <c r="M1865" s="71"/>
      <c r="N1865" s="72">
        <v>5489.37744140625</v>
      </c>
      <c r="O1865" s="72">
        <v>655.3377685546875</v>
      </c>
      <c r="P1865" s="73"/>
      <c r="Q1865" s="74"/>
      <c r="R1865" s="74"/>
      <c r="S1865" s="84"/>
      <c r="T1865" s="84"/>
      <c r="U1865" s="84"/>
      <c r="V1865" s="84"/>
      <c r="W1865" s="50"/>
      <c r="X1865" s="50"/>
      <c r="Y1865" s="50"/>
      <c r="Z1865" s="50"/>
      <c r="AA1865" s="49"/>
      <c r="AB1865" s="69">
        <v>1865</v>
      </c>
      <c r="AC186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65" s="70"/>
      <c r="AE1865" s="76">
        <v>55</v>
      </c>
      <c r="AF1865" s="76">
        <v>9006</v>
      </c>
      <c r="AG1865" s="76">
        <v>318</v>
      </c>
      <c r="AH1865" s="76">
        <v>1647</v>
      </c>
      <c r="AI1865" s="76"/>
      <c r="AJ1865" s="76" t="s">
        <v>10138</v>
      </c>
      <c r="AK1865" s="76"/>
      <c r="AL1865" s="76"/>
      <c r="AM1865" s="76"/>
      <c r="AN1865" s="78">
        <v>44444.368900462963</v>
      </c>
      <c r="AO1865" s="76" t="s">
        <v>14075</v>
      </c>
      <c r="AP1865" s="82" t="s">
        <v>15938</v>
      </c>
      <c r="AQ1865" s="76" t="s">
        <v>65</v>
      </c>
      <c r="AR1865" s="2"/>
      <c r="AS1865" s="3"/>
      <c r="AT1865" s="3"/>
      <c r="AU1865" s="3"/>
      <c r="AV1865" s="3"/>
    </row>
    <row r="1866" spans="1:48" ht="41.45" customHeight="1" x14ac:dyDescent="0.25">
      <c r="A1866" s="62" t="s">
        <v>2137</v>
      </c>
      <c r="C1866" s="63"/>
      <c r="D1866" s="63"/>
      <c r="E1866" s="64"/>
      <c r="F1866" s="66"/>
      <c r="G1866" s="100" t="s">
        <v>13854</v>
      </c>
      <c r="H1866" s="63"/>
      <c r="I1866" s="67"/>
      <c r="J1866" s="68"/>
      <c r="K1866" s="68"/>
      <c r="L1866" s="67" t="s">
        <v>18029</v>
      </c>
      <c r="M1866" s="71"/>
      <c r="N1866" s="72">
        <v>1379.7598876953125</v>
      </c>
      <c r="O1866" s="72">
        <v>5138.35205078125</v>
      </c>
      <c r="P1866" s="73"/>
      <c r="Q1866" s="74"/>
      <c r="R1866" s="74"/>
      <c r="S1866" s="84"/>
      <c r="T1866" s="84"/>
      <c r="U1866" s="84"/>
      <c r="V1866" s="84"/>
      <c r="W1866" s="50"/>
      <c r="X1866" s="50"/>
      <c r="Y1866" s="50"/>
      <c r="Z1866" s="50"/>
      <c r="AA1866" s="49"/>
      <c r="AB1866" s="69">
        <v>1866</v>
      </c>
      <c r="AC186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66" s="70"/>
      <c r="AE1866" s="76">
        <v>324</v>
      </c>
      <c r="AF1866" s="76">
        <v>12452</v>
      </c>
      <c r="AG1866" s="76">
        <v>11557</v>
      </c>
      <c r="AH1866" s="76">
        <v>11638</v>
      </c>
      <c r="AI1866" s="76"/>
      <c r="AJ1866" s="76" t="s">
        <v>10139</v>
      </c>
      <c r="AK1866" s="76" t="s">
        <v>11208</v>
      </c>
      <c r="AL1866" s="76"/>
      <c r="AM1866" s="76"/>
      <c r="AN1866" s="78">
        <v>44066.454236111109</v>
      </c>
      <c r="AO1866" s="76" t="s">
        <v>14075</v>
      </c>
      <c r="AP1866" s="82" t="s">
        <v>15939</v>
      </c>
      <c r="AQ1866" s="76" t="s">
        <v>65</v>
      </c>
      <c r="AR1866" s="2"/>
      <c r="AS1866" s="3"/>
      <c r="AT1866" s="3"/>
      <c r="AU1866" s="3"/>
      <c r="AV1866" s="3"/>
    </row>
    <row r="1867" spans="1:48" ht="41.45" customHeight="1" x14ac:dyDescent="0.25">
      <c r="A1867" s="62" t="s">
        <v>2138</v>
      </c>
      <c r="C1867" s="63"/>
      <c r="D1867" s="63"/>
      <c r="E1867" s="64"/>
      <c r="F1867" s="66"/>
      <c r="G1867" s="100" t="s">
        <v>13855</v>
      </c>
      <c r="H1867" s="63"/>
      <c r="I1867" s="67"/>
      <c r="J1867" s="68"/>
      <c r="K1867" s="68"/>
      <c r="L1867" s="67" t="s">
        <v>18030</v>
      </c>
      <c r="M1867" s="71"/>
      <c r="N1867" s="72">
        <v>8605.5595703125</v>
      </c>
      <c r="O1867" s="72">
        <v>6428.951171875</v>
      </c>
      <c r="P1867" s="73"/>
      <c r="Q1867" s="74"/>
      <c r="R1867" s="74"/>
      <c r="S1867" s="84"/>
      <c r="T1867" s="84"/>
      <c r="U1867" s="84"/>
      <c r="V1867" s="84"/>
      <c r="W1867" s="50"/>
      <c r="X1867" s="50"/>
      <c r="Y1867" s="50"/>
      <c r="Z1867" s="50"/>
      <c r="AA1867" s="49"/>
      <c r="AB1867" s="69">
        <v>1867</v>
      </c>
      <c r="AC186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67" s="70"/>
      <c r="AE1867" s="76">
        <v>6671</v>
      </c>
      <c r="AF1867" s="76">
        <v>7419</v>
      </c>
      <c r="AG1867" s="76">
        <v>66255</v>
      </c>
      <c r="AH1867" s="76">
        <v>49059</v>
      </c>
      <c r="AI1867" s="76"/>
      <c r="AJ1867" s="76" t="s">
        <v>10140</v>
      </c>
      <c r="AK1867" s="76" t="s">
        <v>11209</v>
      </c>
      <c r="AL1867" s="82" t="s">
        <v>11909</v>
      </c>
      <c r="AM1867" s="76"/>
      <c r="AN1867" s="78">
        <v>43422.640879629631</v>
      </c>
      <c r="AO1867" s="76" t="s">
        <v>14075</v>
      </c>
      <c r="AP1867" s="82" t="s">
        <v>15940</v>
      </c>
      <c r="AQ1867" s="76" t="s">
        <v>65</v>
      </c>
      <c r="AR1867" s="2"/>
      <c r="AS1867" s="3"/>
      <c r="AT1867" s="3"/>
      <c r="AU1867" s="3"/>
      <c r="AV1867" s="3"/>
    </row>
    <row r="1868" spans="1:48" ht="41.45" customHeight="1" x14ac:dyDescent="0.25">
      <c r="A1868" s="62" t="s">
        <v>2139</v>
      </c>
      <c r="C1868" s="63"/>
      <c r="D1868" s="63"/>
      <c r="E1868" s="64"/>
      <c r="F1868" s="66"/>
      <c r="G1868" s="100" t="s">
        <v>13856</v>
      </c>
      <c r="H1868" s="63"/>
      <c r="I1868" s="67"/>
      <c r="J1868" s="68"/>
      <c r="K1868" s="68"/>
      <c r="L1868" s="67" t="s">
        <v>18031</v>
      </c>
      <c r="M1868" s="71"/>
      <c r="N1868" s="72">
        <v>6348.9921875</v>
      </c>
      <c r="O1868" s="72">
        <v>735.610595703125</v>
      </c>
      <c r="P1868" s="73"/>
      <c r="Q1868" s="74"/>
      <c r="R1868" s="74"/>
      <c r="S1868" s="84"/>
      <c r="T1868" s="84"/>
      <c r="U1868" s="84"/>
      <c r="V1868" s="84"/>
      <c r="W1868" s="50"/>
      <c r="X1868" s="50"/>
      <c r="Y1868" s="50"/>
      <c r="Z1868" s="50"/>
      <c r="AA1868" s="49"/>
      <c r="AB1868" s="69">
        <v>1868</v>
      </c>
      <c r="AC186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68" s="70"/>
      <c r="AE1868" s="76">
        <v>1381</v>
      </c>
      <c r="AF1868" s="76">
        <v>27681</v>
      </c>
      <c r="AG1868" s="76">
        <v>1140</v>
      </c>
      <c r="AH1868" s="76">
        <v>191</v>
      </c>
      <c r="AI1868" s="76"/>
      <c r="AJ1868" s="76" t="s">
        <v>10141</v>
      </c>
      <c r="AK1868" s="76" t="s">
        <v>10635</v>
      </c>
      <c r="AL1868" s="82" t="s">
        <v>11910</v>
      </c>
      <c r="AM1868" s="76"/>
      <c r="AN1868" s="78">
        <v>43786.122743055559</v>
      </c>
      <c r="AO1868" s="76" t="s">
        <v>14075</v>
      </c>
      <c r="AP1868" s="82" t="s">
        <v>15941</v>
      </c>
      <c r="AQ1868" s="76" t="s">
        <v>65</v>
      </c>
      <c r="AR1868" s="2"/>
      <c r="AS1868" s="3"/>
      <c r="AT1868" s="3"/>
      <c r="AU1868" s="3"/>
      <c r="AV1868" s="3"/>
    </row>
    <row r="1869" spans="1:48" ht="41.45" customHeight="1" x14ac:dyDescent="0.25">
      <c r="A1869" s="62" t="s">
        <v>2140</v>
      </c>
      <c r="C1869" s="63"/>
      <c r="D1869" s="63"/>
      <c r="E1869" s="64"/>
      <c r="F1869" s="66"/>
      <c r="G1869" s="100" t="s">
        <v>13857</v>
      </c>
      <c r="H1869" s="63"/>
      <c r="I1869" s="67"/>
      <c r="J1869" s="68"/>
      <c r="K1869" s="68"/>
      <c r="L1869" s="67" t="s">
        <v>18032</v>
      </c>
      <c r="M1869" s="71"/>
      <c r="N1869" s="72">
        <v>9298.3125</v>
      </c>
      <c r="O1869" s="72">
        <v>4070.829833984375</v>
      </c>
      <c r="P1869" s="73"/>
      <c r="Q1869" s="74"/>
      <c r="R1869" s="74"/>
      <c r="S1869" s="84"/>
      <c r="T1869" s="84"/>
      <c r="U1869" s="84"/>
      <c r="V1869" s="84"/>
      <c r="W1869" s="50"/>
      <c r="X1869" s="50"/>
      <c r="Y1869" s="50"/>
      <c r="Z1869" s="50"/>
      <c r="AA1869" s="49"/>
      <c r="AB1869" s="69">
        <v>1869</v>
      </c>
      <c r="AC186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69" s="70"/>
      <c r="AE1869" s="76">
        <v>9315</v>
      </c>
      <c r="AF1869" s="76">
        <v>39155</v>
      </c>
      <c r="AG1869" s="76">
        <v>11870</v>
      </c>
      <c r="AH1869" s="76">
        <v>214</v>
      </c>
      <c r="AI1869" s="76"/>
      <c r="AJ1869" s="76" t="s">
        <v>10142</v>
      </c>
      <c r="AK1869" s="76" t="s">
        <v>10630</v>
      </c>
      <c r="AL1869" s="82" t="s">
        <v>11911</v>
      </c>
      <c r="AM1869" s="76"/>
      <c r="AN1869" s="78">
        <v>40674.107071759259</v>
      </c>
      <c r="AO1869" s="76" t="s">
        <v>14075</v>
      </c>
      <c r="AP1869" s="82" t="s">
        <v>15942</v>
      </c>
      <c r="AQ1869" s="76" t="s">
        <v>65</v>
      </c>
      <c r="AR1869" s="2"/>
      <c r="AS1869" s="3"/>
      <c r="AT1869" s="3"/>
      <c r="AU1869" s="3"/>
      <c r="AV1869" s="3"/>
    </row>
    <row r="1870" spans="1:48" ht="41.45" customHeight="1" x14ac:dyDescent="0.25">
      <c r="A1870" s="62" t="s">
        <v>2141</v>
      </c>
      <c r="C1870" s="63"/>
      <c r="D1870" s="63"/>
      <c r="E1870" s="64"/>
      <c r="F1870" s="66"/>
      <c r="G1870" s="100" t="s">
        <v>13858</v>
      </c>
      <c r="H1870" s="63"/>
      <c r="I1870" s="67"/>
      <c r="J1870" s="68"/>
      <c r="K1870" s="68"/>
      <c r="L1870" s="67" t="s">
        <v>18033</v>
      </c>
      <c r="M1870" s="71"/>
      <c r="N1870" s="72">
        <v>8880.6328125</v>
      </c>
      <c r="O1870" s="72">
        <v>5533.1171875</v>
      </c>
      <c r="P1870" s="73"/>
      <c r="Q1870" s="74"/>
      <c r="R1870" s="74"/>
      <c r="S1870" s="84"/>
      <c r="T1870" s="84"/>
      <c r="U1870" s="84"/>
      <c r="V1870" s="84"/>
      <c r="W1870" s="50"/>
      <c r="X1870" s="50"/>
      <c r="Y1870" s="50"/>
      <c r="Z1870" s="50"/>
      <c r="AA1870" s="49"/>
      <c r="AB1870" s="69">
        <v>1870</v>
      </c>
      <c r="AC187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70" s="70"/>
      <c r="AE1870" s="76">
        <v>34</v>
      </c>
      <c r="AF1870" s="76">
        <v>54031</v>
      </c>
      <c r="AG1870" s="76">
        <v>311</v>
      </c>
      <c r="AH1870" s="76">
        <v>342</v>
      </c>
      <c r="AI1870" s="76"/>
      <c r="AJ1870" s="76" t="s">
        <v>10143</v>
      </c>
      <c r="AK1870" s="76"/>
      <c r="AL1870" s="82" t="s">
        <v>11912</v>
      </c>
      <c r="AM1870" s="76"/>
      <c r="AN1870" s="78">
        <v>44266.429155092592</v>
      </c>
      <c r="AO1870" s="76" t="s">
        <v>14075</v>
      </c>
      <c r="AP1870" s="82" t="s">
        <v>15943</v>
      </c>
      <c r="AQ1870" s="76" t="s">
        <v>65</v>
      </c>
      <c r="AR1870" s="2"/>
      <c r="AS1870" s="3"/>
      <c r="AT1870" s="3"/>
      <c r="AU1870" s="3"/>
      <c r="AV1870" s="3"/>
    </row>
    <row r="1871" spans="1:48" ht="41.45" customHeight="1" x14ac:dyDescent="0.25">
      <c r="A1871" s="62" t="s">
        <v>2142</v>
      </c>
      <c r="C1871" s="63"/>
      <c r="D1871" s="63"/>
      <c r="E1871" s="64"/>
      <c r="F1871" s="66"/>
      <c r="G1871" s="100" t="s">
        <v>13859</v>
      </c>
      <c r="H1871" s="63"/>
      <c r="I1871" s="67"/>
      <c r="J1871" s="68"/>
      <c r="K1871" s="68"/>
      <c r="L1871" s="67" t="s">
        <v>18034</v>
      </c>
      <c r="M1871" s="71"/>
      <c r="N1871" s="72">
        <v>6158.7255859375</v>
      </c>
      <c r="O1871" s="72">
        <v>2812.897705078125</v>
      </c>
      <c r="P1871" s="73"/>
      <c r="Q1871" s="74"/>
      <c r="R1871" s="74"/>
      <c r="S1871" s="84"/>
      <c r="T1871" s="84"/>
      <c r="U1871" s="84"/>
      <c r="V1871" s="84"/>
      <c r="W1871" s="50"/>
      <c r="X1871" s="50"/>
      <c r="Y1871" s="50"/>
      <c r="Z1871" s="50"/>
      <c r="AA1871" s="49"/>
      <c r="AB1871" s="69">
        <v>1871</v>
      </c>
      <c r="AC187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71" s="70"/>
      <c r="AE1871" s="76">
        <v>7058</v>
      </c>
      <c r="AF1871" s="76">
        <v>62673</v>
      </c>
      <c r="AG1871" s="76">
        <v>8068</v>
      </c>
      <c r="AH1871" s="76">
        <v>12263</v>
      </c>
      <c r="AI1871" s="76"/>
      <c r="AJ1871" s="76" t="s">
        <v>10144</v>
      </c>
      <c r="AK1871" s="76" t="s">
        <v>11210</v>
      </c>
      <c r="AL1871" s="82" t="s">
        <v>11913</v>
      </c>
      <c r="AM1871" s="76"/>
      <c r="AN1871" s="78">
        <v>40386.307812500003</v>
      </c>
      <c r="AO1871" s="76" t="s">
        <v>14075</v>
      </c>
      <c r="AP1871" s="82" t="s">
        <v>15944</v>
      </c>
      <c r="AQ1871" s="76" t="s">
        <v>65</v>
      </c>
      <c r="AR1871" s="2"/>
      <c r="AS1871" s="3"/>
      <c r="AT1871" s="3"/>
      <c r="AU1871" s="3"/>
      <c r="AV1871" s="3"/>
    </row>
    <row r="1872" spans="1:48" ht="41.45" customHeight="1" x14ac:dyDescent="0.25">
      <c r="A1872" s="62" t="s">
        <v>2143</v>
      </c>
      <c r="C1872" s="63"/>
      <c r="D1872" s="63"/>
      <c r="E1872" s="64"/>
      <c r="F1872" s="66"/>
      <c r="G1872" s="100" t="s">
        <v>13860</v>
      </c>
      <c r="H1872" s="63"/>
      <c r="I1872" s="67"/>
      <c r="J1872" s="68"/>
      <c r="K1872" s="68"/>
      <c r="L1872" s="67" t="s">
        <v>18035</v>
      </c>
      <c r="M1872" s="71"/>
      <c r="N1872" s="72">
        <v>3095.553955078125</v>
      </c>
      <c r="O1872" s="72">
        <v>1014.9640502929688</v>
      </c>
      <c r="P1872" s="73"/>
      <c r="Q1872" s="74"/>
      <c r="R1872" s="74"/>
      <c r="S1872" s="84"/>
      <c r="T1872" s="84"/>
      <c r="U1872" s="84"/>
      <c r="V1872" s="84"/>
      <c r="W1872" s="50"/>
      <c r="X1872" s="50"/>
      <c r="Y1872" s="50"/>
      <c r="Z1872" s="50"/>
      <c r="AA1872" s="49"/>
      <c r="AB1872" s="69">
        <v>1872</v>
      </c>
      <c r="AC187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72" s="70"/>
      <c r="AE1872" s="76">
        <v>1019</v>
      </c>
      <c r="AF1872" s="76">
        <v>19755</v>
      </c>
      <c r="AG1872" s="76">
        <v>43233</v>
      </c>
      <c r="AH1872" s="76">
        <v>94252</v>
      </c>
      <c r="AI1872" s="76"/>
      <c r="AJ1872" s="76" t="s">
        <v>10145</v>
      </c>
      <c r="AK1872" s="76" t="s">
        <v>11211</v>
      </c>
      <c r="AL1872" s="76"/>
      <c r="AM1872" s="76"/>
      <c r="AN1872" s="78">
        <v>42165.735266203701</v>
      </c>
      <c r="AO1872" s="76" t="s">
        <v>14075</v>
      </c>
      <c r="AP1872" s="82" t="s">
        <v>15945</v>
      </c>
      <c r="AQ1872" s="76" t="s">
        <v>65</v>
      </c>
      <c r="AR1872" s="2"/>
      <c r="AS1872" s="3"/>
      <c r="AT1872" s="3"/>
      <c r="AU1872" s="3"/>
      <c r="AV1872" s="3"/>
    </row>
    <row r="1873" spans="1:48" ht="41.45" customHeight="1" x14ac:dyDescent="0.25">
      <c r="A1873" s="62" t="s">
        <v>2144</v>
      </c>
      <c r="C1873" s="63"/>
      <c r="D1873" s="63"/>
      <c r="E1873" s="64"/>
      <c r="F1873" s="66"/>
      <c r="G1873" s="100" t="s">
        <v>13861</v>
      </c>
      <c r="H1873" s="63"/>
      <c r="I1873" s="67"/>
      <c r="J1873" s="68"/>
      <c r="K1873" s="68"/>
      <c r="L1873" s="67" t="s">
        <v>18036</v>
      </c>
      <c r="M1873" s="71"/>
      <c r="N1873" s="72">
        <v>3873.8251953125</v>
      </c>
      <c r="O1873" s="72">
        <v>7880.8232421875</v>
      </c>
      <c r="P1873" s="73"/>
      <c r="Q1873" s="74"/>
      <c r="R1873" s="74"/>
      <c r="S1873" s="84"/>
      <c r="T1873" s="84"/>
      <c r="U1873" s="84"/>
      <c r="V1873" s="84"/>
      <c r="W1873" s="50"/>
      <c r="X1873" s="50"/>
      <c r="Y1873" s="50"/>
      <c r="Z1873" s="50"/>
      <c r="AA1873" s="49"/>
      <c r="AB1873" s="69">
        <v>1873</v>
      </c>
      <c r="AC187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73" s="70"/>
      <c r="AE1873" s="76">
        <v>2517</v>
      </c>
      <c r="AF1873" s="76">
        <v>131202</v>
      </c>
      <c r="AG1873" s="76">
        <v>7941</v>
      </c>
      <c r="AH1873" s="76">
        <v>6130</v>
      </c>
      <c r="AI1873" s="76"/>
      <c r="AJ1873" s="76" t="s">
        <v>10146</v>
      </c>
      <c r="AK1873" s="76" t="s">
        <v>11212</v>
      </c>
      <c r="AL1873" s="82" t="s">
        <v>11914</v>
      </c>
      <c r="AM1873" s="76"/>
      <c r="AN1873" s="78">
        <v>40894.118321759262</v>
      </c>
      <c r="AO1873" s="76" t="s">
        <v>14075</v>
      </c>
      <c r="AP1873" s="82" t="s">
        <v>15946</v>
      </c>
      <c r="AQ1873" s="76" t="s">
        <v>65</v>
      </c>
      <c r="AR1873" s="2"/>
      <c r="AS1873" s="3"/>
      <c r="AT1873" s="3"/>
      <c r="AU1873" s="3"/>
      <c r="AV1873" s="3"/>
    </row>
    <row r="1874" spans="1:48" ht="41.45" customHeight="1" x14ac:dyDescent="0.25">
      <c r="A1874" s="62" t="s">
        <v>2145</v>
      </c>
      <c r="C1874" s="63"/>
      <c r="D1874" s="63"/>
      <c r="E1874" s="64"/>
      <c r="F1874" s="66"/>
      <c r="G1874" s="100" t="s">
        <v>13862</v>
      </c>
      <c r="H1874" s="63"/>
      <c r="I1874" s="67"/>
      <c r="J1874" s="68"/>
      <c r="K1874" s="68"/>
      <c r="L1874" s="67" t="s">
        <v>18037</v>
      </c>
      <c r="M1874" s="71"/>
      <c r="N1874" s="72">
        <v>8296.1171875</v>
      </c>
      <c r="O1874" s="72">
        <v>2065.464111328125</v>
      </c>
      <c r="P1874" s="73"/>
      <c r="Q1874" s="74"/>
      <c r="R1874" s="74"/>
      <c r="S1874" s="84"/>
      <c r="T1874" s="84"/>
      <c r="U1874" s="84"/>
      <c r="V1874" s="84"/>
      <c r="W1874" s="50"/>
      <c r="X1874" s="50"/>
      <c r="Y1874" s="50"/>
      <c r="Z1874" s="50"/>
      <c r="AA1874" s="49"/>
      <c r="AB1874" s="69">
        <v>1874</v>
      </c>
      <c r="AC187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74" s="70"/>
      <c r="AE1874" s="76">
        <v>747</v>
      </c>
      <c r="AF1874" s="76">
        <v>88397</v>
      </c>
      <c r="AG1874" s="76">
        <v>155</v>
      </c>
      <c r="AH1874" s="76">
        <v>47333</v>
      </c>
      <c r="AI1874" s="76"/>
      <c r="AJ1874" s="76" t="s">
        <v>10147</v>
      </c>
      <c r="AK1874" s="76" t="s">
        <v>11213</v>
      </c>
      <c r="AL1874" s="76"/>
      <c r="AM1874" s="76"/>
      <c r="AN1874" s="78">
        <v>41927.226770833331</v>
      </c>
      <c r="AO1874" s="76" t="s">
        <v>14075</v>
      </c>
      <c r="AP1874" s="82" t="s">
        <v>15947</v>
      </c>
      <c r="AQ1874" s="76" t="s">
        <v>65</v>
      </c>
      <c r="AR1874" s="2"/>
      <c r="AS1874" s="3"/>
      <c r="AT1874" s="3"/>
      <c r="AU1874" s="3"/>
      <c r="AV1874" s="3"/>
    </row>
    <row r="1875" spans="1:48" ht="41.45" customHeight="1" x14ac:dyDescent="0.25">
      <c r="A1875" s="62" t="s">
        <v>2146</v>
      </c>
      <c r="C1875" s="63"/>
      <c r="D1875" s="63"/>
      <c r="E1875" s="64"/>
      <c r="F1875" s="66"/>
      <c r="G1875" s="100" t="s">
        <v>13863</v>
      </c>
      <c r="H1875" s="63"/>
      <c r="I1875" s="67"/>
      <c r="J1875" s="68"/>
      <c r="K1875" s="68"/>
      <c r="L1875" s="67" t="s">
        <v>18038</v>
      </c>
      <c r="M1875" s="71"/>
      <c r="N1875" s="72">
        <v>2774.371826171875</v>
      </c>
      <c r="O1875" s="72">
        <v>7041.83447265625</v>
      </c>
      <c r="P1875" s="73"/>
      <c r="Q1875" s="74"/>
      <c r="R1875" s="74"/>
      <c r="S1875" s="84"/>
      <c r="T1875" s="84"/>
      <c r="U1875" s="84"/>
      <c r="V1875" s="84"/>
      <c r="W1875" s="50"/>
      <c r="X1875" s="50"/>
      <c r="Y1875" s="50"/>
      <c r="Z1875" s="50"/>
      <c r="AA1875" s="49"/>
      <c r="AB1875" s="69">
        <v>1875</v>
      </c>
      <c r="AC187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75" s="70"/>
      <c r="AE1875" s="76">
        <v>157630</v>
      </c>
      <c r="AF1875" s="76">
        <v>273689</v>
      </c>
      <c r="AG1875" s="76">
        <v>258</v>
      </c>
      <c r="AH1875" s="76">
        <v>354780</v>
      </c>
      <c r="AI1875" s="76"/>
      <c r="AJ1875" s="76" t="s">
        <v>10148</v>
      </c>
      <c r="AK1875" s="76" t="s">
        <v>11214</v>
      </c>
      <c r="AL1875" s="82" t="s">
        <v>11915</v>
      </c>
      <c r="AM1875" s="76"/>
      <c r="AN1875" s="78">
        <v>41688.790555555555</v>
      </c>
      <c r="AO1875" s="76" t="s">
        <v>14075</v>
      </c>
      <c r="AP1875" s="82" t="s">
        <v>15948</v>
      </c>
      <c r="AQ1875" s="76" t="s">
        <v>65</v>
      </c>
      <c r="AR1875" s="2"/>
      <c r="AS1875" s="3"/>
      <c r="AT1875" s="3"/>
      <c r="AU1875" s="3"/>
      <c r="AV1875" s="3"/>
    </row>
    <row r="1876" spans="1:48" ht="41.45" customHeight="1" x14ac:dyDescent="0.25">
      <c r="A1876" s="62" t="s">
        <v>2147</v>
      </c>
      <c r="C1876" s="63"/>
      <c r="D1876" s="63"/>
      <c r="E1876" s="64"/>
      <c r="F1876" s="66"/>
      <c r="G1876" s="100" t="s">
        <v>13864</v>
      </c>
      <c r="H1876" s="63"/>
      <c r="I1876" s="67"/>
      <c r="J1876" s="68"/>
      <c r="K1876" s="68"/>
      <c r="L1876" s="67" t="s">
        <v>18039</v>
      </c>
      <c r="M1876" s="71"/>
      <c r="N1876" s="72">
        <v>950.832275390625</v>
      </c>
      <c r="O1876" s="72">
        <v>3858.40283203125</v>
      </c>
      <c r="P1876" s="73"/>
      <c r="Q1876" s="74"/>
      <c r="R1876" s="74"/>
      <c r="S1876" s="84"/>
      <c r="T1876" s="84"/>
      <c r="U1876" s="84"/>
      <c r="V1876" s="84"/>
      <c r="W1876" s="50"/>
      <c r="X1876" s="50"/>
      <c r="Y1876" s="50"/>
      <c r="Z1876" s="50"/>
      <c r="AA1876" s="49"/>
      <c r="AB1876" s="69">
        <v>1876</v>
      </c>
      <c r="AC187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76" s="70"/>
      <c r="AE1876" s="76">
        <v>1763</v>
      </c>
      <c r="AF1876" s="76">
        <v>2813</v>
      </c>
      <c r="AG1876" s="76">
        <v>158</v>
      </c>
      <c r="AH1876" s="76">
        <v>809</v>
      </c>
      <c r="AI1876" s="76"/>
      <c r="AJ1876" s="76" t="s">
        <v>10149</v>
      </c>
      <c r="AK1876" s="76" t="s">
        <v>11215</v>
      </c>
      <c r="AL1876" s="82" t="s">
        <v>11916</v>
      </c>
      <c r="AM1876" s="76"/>
      <c r="AN1876" s="78">
        <v>44454.063611111109</v>
      </c>
      <c r="AO1876" s="76" t="s">
        <v>14075</v>
      </c>
      <c r="AP1876" s="82" t="s">
        <v>15949</v>
      </c>
      <c r="AQ1876" s="76" t="s">
        <v>65</v>
      </c>
      <c r="AR1876" s="2"/>
      <c r="AS1876" s="3"/>
      <c r="AT1876" s="3"/>
      <c r="AU1876" s="3"/>
      <c r="AV1876" s="3"/>
    </row>
    <row r="1877" spans="1:48" ht="41.45" customHeight="1" x14ac:dyDescent="0.25">
      <c r="A1877" s="62" t="s">
        <v>2148</v>
      </c>
      <c r="C1877" s="63"/>
      <c r="D1877" s="63"/>
      <c r="E1877" s="64"/>
      <c r="F1877" s="66"/>
      <c r="G1877" s="100" t="s">
        <v>13865</v>
      </c>
      <c r="H1877" s="63"/>
      <c r="I1877" s="67"/>
      <c r="J1877" s="68"/>
      <c r="K1877" s="68"/>
      <c r="L1877" s="67" t="s">
        <v>18040</v>
      </c>
      <c r="M1877" s="71"/>
      <c r="N1877" s="72">
        <v>7276.4931640625</v>
      </c>
      <c r="O1877" s="72">
        <v>4750.51708984375</v>
      </c>
      <c r="P1877" s="73"/>
      <c r="Q1877" s="74"/>
      <c r="R1877" s="74"/>
      <c r="S1877" s="84"/>
      <c r="T1877" s="84"/>
      <c r="U1877" s="84"/>
      <c r="V1877" s="84"/>
      <c r="W1877" s="50"/>
      <c r="X1877" s="50"/>
      <c r="Y1877" s="50"/>
      <c r="Z1877" s="50"/>
      <c r="AA1877" s="49"/>
      <c r="AB1877" s="69">
        <v>1877</v>
      </c>
      <c r="AC187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77" s="70"/>
      <c r="AE1877" s="76">
        <v>1801</v>
      </c>
      <c r="AF1877" s="76">
        <v>18662</v>
      </c>
      <c r="AG1877" s="76">
        <v>280</v>
      </c>
      <c r="AH1877" s="76">
        <v>11122</v>
      </c>
      <c r="AI1877" s="76"/>
      <c r="AJ1877" s="76" t="s">
        <v>10150</v>
      </c>
      <c r="AK1877" s="76" t="s">
        <v>11216</v>
      </c>
      <c r="AL1877" s="82" t="s">
        <v>11917</v>
      </c>
      <c r="AM1877" s="76"/>
      <c r="AN1877" s="78">
        <v>44329.290393518517</v>
      </c>
      <c r="AO1877" s="76" t="s">
        <v>14075</v>
      </c>
      <c r="AP1877" s="82" t="s">
        <v>15950</v>
      </c>
      <c r="AQ1877" s="76" t="s">
        <v>65</v>
      </c>
      <c r="AR1877" s="2"/>
      <c r="AS1877" s="3"/>
      <c r="AT1877" s="3"/>
      <c r="AU1877" s="3"/>
      <c r="AV1877" s="3"/>
    </row>
    <row r="1878" spans="1:48" ht="41.45" customHeight="1" x14ac:dyDescent="0.25">
      <c r="A1878" s="62" t="s">
        <v>2149</v>
      </c>
      <c r="C1878" s="63"/>
      <c r="D1878" s="63"/>
      <c r="E1878" s="64"/>
      <c r="F1878" s="66"/>
      <c r="G1878" s="100" t="s">
        <v>13866</v>
      </c>
      <c r="H1878" s="63"/>
      <c r="I1878" s="67"/>
      <c r="J1878" s="68"/>
      <c r="K1878" s="68"/>
      <c r="L1878" s="67" t="s">
        <v>18041</v>
      </c>
      <c r="M1878" s="71"/>
      <c r="N1878" s="72">
        <v>6557.224609375</v>
      </c>
      <c r="O1878" s="72">
        <v>2405.73388671875</v>
      </c>
      <c r="P1878" s="73"/>
      <c r="Q1878" s="74"/>
      <c r="R1878" s="74"/>
      <c r="S1878" s="84"/>
      <c r="T1878" s="84"/>
      <c r="U1878" s="84"/>
      <c r="V1878" s="84"/>
      <c r="W1878" s="50"/>
      <c r="X1878" s="50"/>
      <c r="Y1878" s="50"/>
      <c r="Z1878" s="50"/>
      <c r="AA1878" s="49"/>
      <c r="AB1878" s="69">
        <v>1878</v>
      </c>
      <c r="AC187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78" s="70"/>
      <c r="AE1878" s="76">
        <v>397</v>
      </c>
      <c r="AF1878" s="76">
        <v>13148</v>
      </c>
      <c r="AG1878" s="76">
        <v>5236</v>
      </c>
      <c r="AH1878" s="76">
        <v>10648</v>
      </c>
      <c r="AI1878" s="76"/>
      <c r="AJ1878" s="76" t="s">
        <v>10151</v>
      </c>
      <c r="AK1878" s="76" t="s">
        <v>11217</v>
      </c>
      <c r="AL1878" s="76"/>
      <c r="AM1878" s="76"/>
      <c r="AN1878" s="78">
        <v>44019.179016203707</v>
      </c>
      <c r="AO1878" s="76" t="s">
        <v>14075</v>
      </c>
      <c r="AP1878" s="82" t="s">
        <v>15951</v>
      </c>
      <c r="AQ1878" s="76" t="s">
        <v>65</v>
      </c>
      <c r="AR1878" s="2"/>
      <c r="AS1878" s="3"/>
      <c r="AT1878" s="3"/>
      <c r="AU1878" s="3"/>
      <c r="AV1878" s="3"/>
    </row>
    <row r="1879" spans="1:48" ht="41.45" customHeight="1" x14ac:dyDescent="0.25">
      <c r="A1879" s="62" t="s">
        <v>2150</v>
      </c>
      <c r="C1879" s="63"/>
      <c r="D1879" s="63"/>
      <c r="E1879" s="64"/>
      <c r="F1879" s="66"/>
      <c r="G1879" s="100" t="s">
        <v>13867</v>
      </c>
      <c r="H1879" s="63"/>
      <c r="I1879" s="67"/>
      <c r="J1879" s="68"/>
      <c r="K1879" s="68"/>
      <c r="L1879" s="67" t="s">
        <v>18042</v>
      </c>
      <c r="M1879" s="71"/>
      <c r="N1879" s="72">
        <v>6275.33203125</v>
      </c>
      <c r="O1879" s="72">
        <v>7654.71484375</v>
      </c>
      <c r="P1879" s="73"/>
      <c r="Q1879" s="74"/>
      <c r="R1879" s="74"/>
      <c r="S1879" s="84"/>
      <c r="T1879" s="84"/>
      <c r="U1879" s="84"/>
      <c r="V1879" s="84"/>
      <c r="W1879" s="50"/>
      <c r="X1879" s="50"/>
      <c r="Y1879" s="50"/>
      <c r="Z1879" s="50"/>
      <c r="AA1879" s="49"/>
      <c r="AB1879" s="69">
        <v>1879</v>
      </c>
      <c r="AC187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79" s="70"/>
      <c r="AE1879" s="76">
        <v>59</v>
      </c>
      <c r="AF1879" s="76">
        <v>26483</v>
      </c>
      <c r="AG1879" s="76">
        <v>140</v>
      </c>
      <c r="AH1879" s="76">
        <v>497</v>
      </c>
      <c r="AI1879" s="76"/>
      <c r="AJ1879" s="76" t="s">
        <v>10152</v>
      </c>
      <c r="AK1879" s="76"/>
      <c r="AL1879" s="82" t="s">
        <v>11918</v>
      </c>
      <c r="AM1879" s="76"/>
      <c r="AN1879" s="78">
        <v>44451.241631944446</v>
      </c>
      <c r="AO1879" s="76" t="s">
        <v>14075</v>
      </c>
      <c r="AP1879" s="82" t="s">
        <v>15952</v>
      </c>
      <c r="AQ1879" s="76" t="s">
        <v>65</v>
      </c>
      <c r="AR1879" s="2"/>
      <c r="AS1879" s="3"/>
      <c r="AT1879" s="3"/>
      <c r="AU1879" s="3"/>
      <c r="AV1879" s="3"/>
    </row>
    <row r="1880" spans="1:48" ht="41.45" customHeight="1" x14ac:dyDescent="0.25">
      <c r="A1880" s="62" t="s">
        <v>2151</v>
      </c>
      <c r="C1880" s="63"/>
      <c r="D1880" s="63"/>
      <c r="E1880" s="64"/>
      <c r="F1880" s="66"/>
      <c r="G1880" s="100" t="s">
        <v>13868</v>
      </c>
      <c r="H1880" s="63"/>
      <c r="I1880" s="67"/>
      <c r="J1880" s="68"/>
      <c r="K1880" s="68"/>
      <c r="L1880" s="67" t="s">
        <v>18043</v>
      </c>
      <c r="M1880" s="71"/>
      <c r="N1880" s="72">
        <v>6661.71240234375</v>
      </c>
      <c r="O1880" s="72">
        <v>2995.269775390625</v>
      </c>
      <c r="P1880" s="73"/>
      <c r="Q1880" s="74"/>
      <c r="R1880" s="74"/>
      <c r="S1880" s="84"/>
      <c r="T1880" s="84"/>
      <c r="U1880" s="84"/>
      <c r="V1880" s="84"/>
      <c r="W1880" s="50"/>
      <c r="X1880" s="50"/>
      <c r="Y1880" s="50"/>
      <c r="Z1880" s="50"/>
      <c r="AA1880" s="49"/>
      <c r="AB1880" s="69">
        <v>1880</v>
      </c>
      <c r="AC188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80" s="70"/>
      <c r="AE1880" s="76">
        <v>5629</v>
      </c>
      <c r="AF1880" s="76">
        <v>16581</v>
      </c>
      <c r="AG1880" s="76">
        <v>6646</v>
      </c>
      <c r="AH1880" s="76">
        <v>5278</v>
      </c>
      <c r="AI1880" s="76"/>
      <c r="AJ1880" s="76" t="s">
        <v>10153</v>
      </c>
      <c r="AK1880" s="76" t="s">
        <v>11218</v>
      </c>
      <c r="AL1880" s="76"/>
      <c r="AM1880" s="76"/>
      <c r="AN1880" s="78">
        <v>43363.123043981483</v>
      </c>
      <c r="AO1880" s="76" t="s">
        <v>14075</v>
      </c>
      <c r="AP1880" s="82" t="s">
        <v>15953</v>
      </c>
      <c r="AQ1880" s="76" t="s">
        <v>65</v>
      </c>
      <c r="AR1880" s="2"/>
      <c r="AS1880" s="3"/>
      <c r="AT1880" s="3"/>
      <c r="AU1880" s="3"/>
      <c r="AV1880" s="3"/>
    </row>
    <row r="1881" spans="1:48" ht="41.45" customHeight="1" x14ac:dyDescent="0.25">
      <c r="A1881" s="62" t="s">
        <v>2152</v>
      </c>
      <c r="C1881" s="63"/>
      <c r="D1881" s="63"/>
      <c r="E1881" s="64"/>
      <c r="F1881" s="66"/>
      <c r="G1881" s="100" t="s">
        <v>13869</v>
      </c>
      <c r="H1881" s="63"/>
      <c r="I1881" s="67"/>
      <c r="J1881" s="68"/>
      <c r="K1881" s="68"/>
      <c r="L1881" s="67" t="s">
        <v>18044</v>
      </c>
      <c r="M1881" s="71"/>
      <c r="N1881" s="72">
        <v>1641.2303466796875</v>
      </c>
      <c r="O1881" s="72">
        <v>4092.9609375</v>
      </c>
      <c r="P1881" s="73"/>
      <c r="Q1881" s="74"/>
      <c r="R1881" s="74"/>
      <c r="S1881" s="84"/>
      <c r="T1881" s="84"/>
      <c r="U1881" s="84"/>
      <c r="V1881" s="84"/>
      <c r="W1881" s="50"/>
      <c r="X1881" s="50"/>
      <c r="Y1881" s="50"/>
      <c r="Z1881" s="50"/>
      <c r="AA1881" s="49"/>
      <c r="AB1881" s="69">
        <v>1881</v>
      </c>
      <c r="AC188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81" s="70"/>
      <c r="AE1881" s="76">
        <v>5525</v>
      </c>
      <c r="AF1881" s="76">
        <v>179757</v>
      </c>
      <c r="AG1881" s="76">
        <v>16923</v>
      </c>
      <c r="AH1881" s="76">
        <v>2310</v>
      </c>
      <c r="AI1881" s="76"/>
      <c r="AJ1881" s="76" t="s">
        <v>10154</v>
      </c>
      <c r="AK1881" s="76" t="s">
        <v>11219</v>
      </c>
      <c r="AL1881" s="82" t="s">
        <v>11919</v>
      </c>
      <c r="AM1881" s="76"/>
      <c r="AN1881" s="78">
        <v>41196.155173611114</v>
      </c>
      <c r="AO1881" s="76" t="s">
        <v>14075</v>
      </c>
      <c r="AP1881" s="82" t="s">
        <v>15954</v>
      </c>
      <c r="AQ1881" s="76" t="s">
        <v>65</v>
      </c>
      <c r="AR1881" s="2"/>
      <c r="AS1881" s="3"/>
      <c r="AT1881" s="3"/>
      <c r="AU1881" s="3"/>
      <c r="AV1881" s="3"/>
    </row>
    <row r="1882" spans="1:48" ht="41.45" customHeight="1" x14ac:dyDescent="0.25">
      <c r="A1882" s="62" t="s">
        <v>2153</v>
      </c>
      <c r="C1882" s="63"/>
      <c r="D1882" s="63"/>
      <c r="E1882" s="64"/>
      <c r="F1882" s="66"/>
      <c r="G1882" s="100" t="s">
        <v>13870</v>
      </c>
      <c r="H1882" s="63"/>
      <c r="I1882" s="67"/>
      <c r="J1882" s="68"/>
      <c r="K1882" s="68"/>
      <c r="L1882" s="67" t="s">
        <v>18045</v>
      </c>
      <c r="M1882" s="71"/>
      <c r="N1882" s="72">
        <v>9373.408203125</v>
      </c>
      <c r="O1882" s="72">
        <v>4343.46484375</v>
      </c>
      <c r="P1882" s="73"/>
      <c r="Q1882" s="74"/>
      <c r="R1882" s="74"/>
      <c r="S1882" s="84"/>
      <c r="T1882" s="84"/>
      <c r="U1882" s="84"/>
      <c r="V1882" s="84"/>
      <c r="W1882" s="50"/>
      <c r="X1882" s="50"/>
      <c r="Y1882" s="50"/>
      <c r="Z1882" s="50"/>
      <c r="AA1882" s="49"/>
      <c r="AB1882" s="69">
        <v>1882</v>
      </c>
      <c r="AC188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82" s="70"/>
      <c r="AE1882" s="76">
        <v>542</v>
      </c>
      <c r="AF1882" s="76">
        <v>22207</v>
      </c>
      <c r="AG1882" s="76">
        <v>1877</v>
      </c>
      <c r="AH1882" s="76">
        <v>5162</v>
      </c>
      <c r="AI1882" s="76"/>
      <c r="AJ1882" s="76" t="s">
        <v>10155</v>
      </c>
      <c r="AK1882" s="76"/>
      <c r="AL1882" s="76"/>
      <c r="AM1882" s="76"/>
      <c r="AN1882" s="78">
        <v>42983.791018518517</v>
      </c>
      <c r="AO1882" s="76" t="s">
        <v>14075</v>
      </c>
      <c r="AP1882" s="82" t="s">
        <v>15955</v>
      </c>
      <c r="AQ1882" s="76" t="s">
        <v>65</v>
      </c>
      <c r="AR1882" s="2"/>
      <c r="AS1882" s="3"/>
      <c r="AT1882" s="3"/>
      <c r="AU1882" s="3"/>
      <c r="AV1882" s="3"/>
    </row>
    <row r="1883" spans="1:48" ht="41.45" customHeight="1" x14ac:dyDescent="0.25">
      <c r="A1883" s="62" t="s">
        <v>2154</v>
      </c>
      <c r="C1883" s="63"/>
      <c r="D1883" s="63"/>
      <c r="E1883" s="64"/>
      <c r="F1883" s="66"/>
      <c r="G1883" s="100" t="s">
        <v>13871</v>
      </c>
      <c r="H1883" s="63"/>
      <c r="I1883" s="67"/>
      <c r="J1883" s="68"/>
      <c r="K1883" s="68"/>
      <c r="L1883" s="67" t="s">
        <v>18046</v>
      </c>
      <c r="M1883" s="71"/>
      <c r="N1883" s="72">
        <v>2665.477783203125</v>
      </c>
      <c r="O1883" s="72">
        <v>1195.1624755859375</v>
      </c>
      <c r="P1883" s="73"/>
      <c r="Q1883" s="74"/>
      <c r="R1883" s="74"/>
      <c r="S1883" s="84"/>
      <c r="T1883" s="84"/>
      <c r="U1883" s="84"/>
      <c r="V1883" s="84"/>
      <c r="W1883" s="50"/>
      <c r="X1883" s="50"/>
      <c r="Y1883" s="50"/>
      <c r="Z1883" s="50"/>
      <c r="AA1883" s="49"/>
      <c r="AB1883" s="69">
        <v>1883</v>
      </c>
      <c r="AC188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83" s="70"/>
      <c r="AE1883" s="76">
        <v>0</v>
      </c>
      <c r="AF1883" s="76">
        <v>10</v>
      </c>
      <c r="AG1883" s="76">
        <v>4</v>
      </c>
      <c r="AH1883" s="76">
        <v>0</v>
      </c>
      <c r="AI1883" s="76"/>
      <c r="AJ1883" s="76"/>
      <c r="AK1883" s="76"/>
      <c r="AL1883" s="76"/>
      <c r="AM1883" s="76"/>
      <c r="AN1883" s="78">
        <v>42250.409641203703</v>
      </c>
      <c r="AO1883" s="76" t="s">
        <v>14075</v>
      </c>
      <c r="AP1883" s="82" t="s">
        <v>15956</v>
      </c>
      <c r="AQ1883" s="76" t="s">
        <v>65</v>
      </c>
      <c r="AR1883" s="2"/>
      <c r="AS1883" s="3"/>
      <c r="AT1883" s="3"/>
      <c r="AU1883" s="3"/>
      <c r="AV1883" s="3"/>
    </row>
    <row r="1884" spans="1:48" ht="41.45" customHeight="1" x14ac:dyDescent="0.25">
      <c r="A1884" s="62" t="s">
        <v>2155</v>
      </c>
      <c r="C1884" s="63"/>
      <c r="D1884" s="63"/>
      <c r="E1884" s="64"/>
      <c r="F1884" s="66"/>
      <c r="G1884" s="100" t="s">
        <v>13872</v>
      </c>
      <c r="H1884" s="63"/>
      <c r="I1884" s="67"/>
      <c r="J1884" s="68"/>
      <c r="K1884" s="68"/>
      <c r="L1884" s="67" t="s">
        <v>18047</v>
      </c>
      <c r="M1884" s="71"/>
      <c r="N1884" s="72">
        <v>7625.4677734375</v>
      </c>
      <c r="O1884" s="72">
        <v>6837.15576171875</v>
      </c>
      <c r="P1884" s="73"/>
      <c r="Q1884" s="74"/>
      <c r="R1884" s="74"/>
      <c r="S1884" s="84"/>
      <c r="T1884" s="84"/>
      <c r="U1884" s="84"/>
      <c r="V1884" s="84"/>
      <c r="W1884" s="50"/>
      <c r="X1884" s="50"/>
      <c r="Y1884" s="50"/>
      <c r="Z1884" s="50"/>
      <c r="AA1884" s="49"/>
      <c r="AB1884" s="69">
        <v>1884</v>
      </c>
      <c r="AC188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84" s="70"/>
      <c r="AE1884" s="76">
        <v>6</v>
      </c>
      <c r="AF1884" s="76">
        <v>68092</v>
      </c>
      <c r="AG1884" s="76">
        <v>8176</v>
      </c>
      <c r="AH1884" s="76">
        <v>10558</v>
      </c>
      <c r="AI1884" s="76"/>
      <c r="AJ1884" s="76" t="s">
        <v>10156</v>
      </c>
      <c r="AK1884" s="76" t="s">
        <v>11220</v>
      </c>
      <c r="AL1884" s="82" t="s">
        <v>11920</v>
      </c>
      <c r="AM1884" s="76"/>
      <c r="AN1884" s="78">
        <v>43508.296863425923</v>
      </c>
      <c r="AO1884" s="76" t="s">
        <v>14075</v>
      </c>
      <c r="AP1884" s="82" t="s">
        <v>15957</v>
      </c>
      <c r="AQ1884" s="76" t="s">
        <v>65</v>
      </c>
      <c r="AR1884" s="2"/>
      <c r="AS1884" s="3"/>
      <c r="AT1884" s="3"/>
      <c r="AU1884" s="3"/>
      <c r="AV1884" s="3"/>
    </row>
    <row r="1885" spans="1:48" ht="41.45" customHeight="1" x14ac:dyDescent="0.25">
      <c r="A1885" s="62" t="s">
        <v>2156</v>
      </c>
      <c r="C1885" s="63"/>
      <c r="D1885" s="63"/>
      <c r="E1885" s="64"/>
      <c r="F1885" s="66"/>
      <c r="G1885" s="100" t="s">
        <v>13873</v>
      </c>
      <c r="H1885" s="63"/>
      <c r="I1885" s="67"/>
      <c r="J1885" s="68"/>
      <c r="K1885" s="68"/>
      <c r="L1885" s="67" t="s">
        <v>18048</v>
      </c>
      <c r="M1885" s="71"/>
      <c r="N1885" s="72">
        <v>8756.7080078125</v>
      </c>
      <c r="O1885" s="72">
        <v>5135.27734375</v>
      </c>
      <c r="P1885" s="73"/>
      <c r="Q1885" s="74"/>
      <c r="R1885" s="74"/>
      <c r="S1885" s="84"/>
      <c r="T1885" s="84"/>
      <c r="U1885" s="84"/>
      <c r="V1885" s="84"/>
      <c r="W1885" s="50"/>
      <c r="X1885" s="50"/>
      <c r="Y1885" s="50"/>
      <c r="Z1885" s="50"/>
      <c r="AA1885" s="49"/>
      <c r="AB1885" s="69">
        <v>1885</v>
      </c>
      <c r="AC188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85" s="70"/>
      <c r="AE1885" s="76">
        <v>0</v>
      </c>
      <c r="AF1885" s="76">
        <v>22572</v>
      </c>
      <c r="AG1885" s="76">
        <v>3135</v>
      </c>
      <c r="AH1885" s="76">
        <v>343</v>
      </c>
      <c r="AI1885" s="76"/>
      <c r="AJ1885" s="76" t="s">
        <v>10157</v>
      </c>
      <c r="AK1885" s="76" t="s">
        <v>11221</v>
      </c>
      <c r="AL1885" s="82" t="s">
        <v>11921</v>
      </c>
      <c r="AM1885" s="76"/>
      <c r="AN1885" s="78">
        <v>44214.304039351853</v>
      </c>
      <c r="AO1885" s="76" t="s">
        <v>14075</v>
      </c>
      <c r="AP1885" s="82" t="s">
        <v>15958</v>
      </c>
      <c r="AQ1885" s="76" t="s">
        <v>65</v>
      </c>
      <c r="AR1885" s="2"/>
      <c r="AS1885" s="3"/>
      <c r="AT1885" s="3"/>
      <c r="AU1885" s="3"/>
      <c r="AV1885" s="3"/>
    </row>
    <row r="1886" spans="1:48" ht="41.45" customHeight="1" x14ac:dyDescent="0.25">
      <c r="A1886" s="62" t="s">
        <v>2157</v>
      </c>
      <c r="C1886" s="63"/>
      <c r="D1886" s="63"/>
      <c r="E1886" s="64"/>
      <c r="F1886" s="66"/>
      <c r="G1886" s="100" t="s">
        <v>13874</v>
      </c>
      <c r="H1886" s="63"/>
      <c r="I1886" s="67"/>
      <c r="J1886" s="68"/>
      <c r="K1886" s="68"/>
      <c r="L1886" s="67" t="s">
        <v>18049</v>
      </c>
      <c r="M1886" s="71"/>
      <c r="N1886" s="72">
        <v>735.3453369140625</v>
      </c>
      <c r="O1886" s="72">
        <v>4515.125</v>
      </c>
      <c r="P1886" s="73"/>
      <c r="Q1886" s="74"/>
      <c r="R1886" s="74"/>
      <c r="S1886" s="84"/>
      <c r="T1886" s="84"/>
      <c r="U1886" s="84"/>
      <c r="V1886" s="84"/>
      <c r="W1886" s="50"/>
      <c r="X1886" s="50"/>
      <c r="Y1886" s="50"/>
      <c r="Z1886" s="50"/>
      <c r="AA1886" s="49"/>
      <c r="AB1886" s="69">
        <v>1886</v>
      </c>
      <c r="AC188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86" s="70"/>
      <c r="AE1886" s="76">
        <v>1</v>
      </c>
      <c r="AF1886" s="76">
        <v>18369</v>
      </c>
      <c r="AG1886" s="76">
        <v>1391</v>
      </c>
      <c r="AH1886" s="76">
        <v>237</v>
      </c>
      <c r="AI1886" s="76"/>
      <c r="AJ1886" s="76" t="s">
        <v>10158</v>
      </c>
      <c r="AK1886" s="76"/>
      <c r="AL1886" s="82" t="s">
        <v>11922</v>
      </c>
      <c r="AM1886" s="76"/>
      <c r="AN1886" s="78">
        <v>44280.441365740742</v>
      </c>
      <c r="AO1886" s="76" t="s">
        <v>14075</v>
      </c>
      <c r="AP1886" s="82" t="s">
        <v>15959</v>
      </c>
      <c r="AQ1886" s="76" t="s">
        <v>65</v>
      </c>
      <c r="AR1886" s="2"/>
      <c r="AS1886" s="3"/>
      <c r="AT1886" s="3"/>
      <c r="AU1886" s="3"/>
      <c r="AV1886" s="3"/>
    </row>
    <row r="1887" spans="1:48" ht="41.45" customHeight="1" x14ac:dyDescent="0.25">
      <c r="A1887" s="62" t="s">
        <v>2158</v>
      </c>
      <c r="C1887" s="63"/>
      <c r="D1887" s="63"/>
      <c r="E1887" s="64"/>
      <c r="F1887" s="66"/>
      <c r="G1887" s="100" t="s">
        <v>13875</v>
      </c>
      <c r="H1887" s="63"/>
      <c r="I1887" s="67"/>
      <c r="J1887" s="68"/>
      <c r="K1887" s="68"/>
      <c r="L1887" s="67" t="s">
        <v>18050</v>
      </c>
      <c r="M1887" s="71"/>
      <c r="N1887" s="72">
        <v>2922.28466796875</v>
      </c>
      <c r="O1887" s="72">
        <v>1080.3809814453125</v>
      </c>
      <c r="P1887" s="73"/>
      <c r="Q1887" s="74"/>
      <c r="R1887" s="74"/>
      <c r="S1887" s="84"/>
      <c r="T1887" s="84"/>
      <c r="U1887" s="84"/>
      <c r="V1887" s="84"/>
      <c r="W1887" s="50"/>
      <c r="X1887" s="50"/>
      <c r="Y1887" s="50"/>
      <c r="Z1887" s="50"/>
      <c r="AA1887" s="49"/>
      <c r="AB1887" s="69">
        <v>1887</v>
      </c>
      <c r="AC188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87" s="70"/>
      <c r="AE1887" s="76">
        <v>467</v>
      </c>
      <c r="AF1887" s="76">
        <v>4108</v>
      </c>
      <c r="AG1887" s="76">
        <v>8666</v>
      </c>
      <c r="AH1887" s="76">
        <v>9441</v>
      </c>
      <c r="AI1887" s="76"/>
      <c r="AJ1887" s="76" t="s">
        <v>10159</v>
      </c>
      <c r="AK1887" s="76" t="s">
        <v>10878</v>
      </c>
      <c r="AL1887" s="82" t="s">
        <v>11923</v>
      </c>
      <c r="AM1887" s="76"/>
      <c r="AN1887" s="78">
        <v>44170.241041666668</v>
      </c>
      <c r="AO1887" s="76" t="s">
        <v>14075</v>
      </c>
      <c r="AP1887" s="82" t="s">
        <v>15960</v>
      </c>
      <c r="AQ1887" s="76" t="s">
        <v>65</v>
      </c>
      <c r="AR1887" s="2"/>
      <c r="AS1887" s="3"/>
      <c r="AT1887" s="3"/>
      <c r="AU1887" s="3"/>
      <c r="AV1887" s="3"/>
    </row>
    <row r="1888" spans="1:48" ht="41.45" customHeight="1" x14ac:dyDescent="0.25">
      <c r="A1888" s="62" t="s">
        <v>2159</v>
      </c>
      <c r="C1888" s="63"/>
      <c r="D1888" s="63"/>
      <c r="E1888" s="64"/>
      <c r="F1888" s="66"/>
      <c r="G1888" s="100" t="s">
        <v>13876</v>
      </c>
      <c r="H1888" s="63"/>
      <c r="I1888" s="67"/>
      <c r="J1888" s="68"/>
      <c r="K1888" s="68"/>
      <c r="L1888" s="67" t="s">
        <v>18051</v>
      </c>
      <c r="M1888" s="71"/>
      <c r="N1888" s="72">
        <v>1616.9228515625</v>
      </c>
      <c r="O1888" s="72">
        <v>2197.042724609375</v>
      </c>
      <c r="P1888" s="73"/>
      <c r="Q1888" s="74"/>
      <c r="R1888" s="74"/>
      <c r="S1888" s="84"/>
      <c r="T1888" s="84"/>
      <c r="U1888" s="84"/>
      <c r="V1888" s="84"/>
      <c r="W1888" s="50"/>
      <c r="X1888" s="50"/>
      <c r="Y1888" s="50"/>
      <c r="Z1888" s="50"/>
      <c r="AA1888" s="49"/>
      <c r="AB1888" s="69">
        <v>1888</v>
      </c>
      <c r="AC188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88" s="70"/>
      <c r="AE1888" s="76">
        <v>70</v>
      </c>
      <c r="AF1888" s="76">
        <v>6001</v>
      </c>
      <c r="AG1888" s="76">
        <v>8663</v>
      </c>
      <c r="AH1888" s="76">
        <v>6621</v>
      </c>
      <c r="AI1888" s="76"/>
      <c r="AJ1888" s="76" t="s">
        <v>10160</v>
      </c>
      <c r="AK1888" s="76" t="s">
        <v>11222</v>
      </c>
      <c r="AL1888" s="82" t="s">
        <v>11924</v>
      </c>
      <c r="AM1888" s="76"/>
      <c r="AN1888" s="78">
        <v>44188.536689814813</v>
      </c>
      <c r="AO1888" s="76" t="s">
        <v>14075</v>
      </c>
      <c r="AP1888" s="82" t="s">
        <v>15961</v>
      </c>
      <c r="AQ1888" s="76" t="s">
        <v>65</v>
      </c>
      <c r="AR1888" s="2"/>
      <c r="AS1888" s="3"/>
      <c r="AT1888" s="3"/>
      <c r="AU1888" s="3"/>
      <c r="AV1888" s="3"/>
    </row>
    <row r="1889" spans="1:48" ht="41.45" customHeight="1" x14ac:dyDescent="0.25">
      <c r="A1889" s="62" t="s">
        <v>2160</v>
      </c>
      <c r="C1889" s="63"/>
      <c r="D1889" s="63"/>
      <c r="E1889" s="64"/>
      <c r="F1889" s="66"/>
      <c r="G1889" s="100" t="s">
        <v>13877</v>
      </c>
      <c r="H1889" s="63"/>
      <c r="I1889" s="67"/>
      <c r="J1889" s="68"/>
      <c r="K1889" s="68"/>
      <c r="L1889" s="67" t="s">
        <v>18052</v>
      </c>
      <c r="M1889" s="71"/>
      <c r="N1889" s="72">
        <v>4249.193359375</v>
      </c>
      <c r="O1889" s="72">
        <v>2101.29296875</v>
      </c>
      <c r="P1889" s="73"/>
      <c r="Q1889" s="74"/>
      <c r="R1889" s="74"/>
      <c r="S1889" s="84"/>
      <c r="T1889" s="84"/>
      <c r="U1889" s="84"/>
      <c r="V1889" s="84"/>
      <c r="W1889" s="50"/>
      <c r="X1889" s="50"/>
      <c r="Y1889" s="50"/>
      <c r="Z1889" s="50"/>
      <c r="AA1889" s="49"/>
      <c r="AB1889" s="69">
        <v>1889</v>
      </c>
      <c r="AC188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89" s="70"/>
      <c r="AE1889" s="76">
        <v>550</v>
      </c>
      <c r="AF1889" s="76">
        <v>28092</v>
      </c>
      <c r="AG1889" s="76">
        <v>86109</v>
      </c>
      <c r="AH1889" s="76">
        <v>20515</v>
      </c>
      <c r="AI1889" s="76"/>
      <c r="AJ1889" s="76" t="s">
        <v>10161</v>
      </c>
      <c r="AK1889" s="76" t="s">
        <v>11223</v>
      </c>
      <c r="AL1889" s="82" t="s">
        <v>11925</v>
      </c>
      <c r="AM1889" s="76"/>
      <c r="AN1889" s="78">
        <v>43449.41479166667</v>
      </c>
      <c r="AO1889" s="76" t="s">
        <v>14075</v>
      </c>
      <c r="AP1889" s="82" t="s">
        <v>15962</v>
      </c>
      <c r="AQ1889" s="76" t="s">
        <v>65</v>
      </c>
      <c r="AR1889" s="2"/>
      <c r="AS1889" s="3"/>
      <c r="AT1889" s="3"/>
      <c r="AU1889" s="3"/>
      <c r="AV1889" s="3"/>
    </row>
    <row r="1890" spans="1:48" ht="41.45" customHeight="1" x14ac:dyDescent="0.25">
      <c r="A1890" s="62" t="s">
        <v>2161</v>
      </c>
      <c r="C1890" s="63"/>
      <c r="D1890" s="63"/>
      <c r="E1890" s="64"/>
      <c r="F1890" s="66"/>
      <c r="G1890" s="100" t="s">
        <v>13878</v>
      </c>
      <c r="H1890" s="63"/>
      <c r="I1890" s="67"/>
      <c r="J1890" s="68"/>
      <c r="K1890" s="68"/>
      <c r="L1890" s="67" t="s">
        <v>18053</v>
      </c>
      <c r="M1890" s="71"/>
      <c r="N1890" s="72">
        <v>6094.52587890625</v>
      </c>
      <c r="O1890" s="72">
        <v>2062.90185546875</v>
      </c>
      <c r="P1890" s="73"/>
      <c r="Q1890" s="74"/>
      <c r="R1890" s="74"/>
      <c r="S1890" s="84"/>
      <c r="T1890" s="84"/>
      <c r="U1890" s="84"/>
      <c r="V1890" s="84"/>
      <c r="W1890" s="50"/>
      <c r="X1890" s="50"/>
      <c r="Y1890" s="50"/>
      <c r="Z1890" s="50"/>
      <c r="AA1890" s="49"/>
      <c r="AB1890" s="69">
        <v>1890</v>
      </c>
      <c r="AC189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90" s="70"/>
      <c r="AE1890" s="76">
        <v>389</v>
      </c>
      <c r="AF1890" s="76">
        <v>11024</v>
      </c>
      <c r="AG1890" s="76">
        <v>17418</v>
      </c>
      <c r="AH1890" s="76">
        <v>20079</v>
      </c>
      <c r="AI1890" s="76"/>
      <c r="AJ1890" s="76" t="s">
        <v>10162</v>
      </c>
      <c r="AK1890" s="76"/>
      <c r="AL1890" s="76"/>
      <c r="AM1890" s="76"/>
      <c r="AN1890" s="78">
        <v>44036.007222222222</v>
      </c>
      <c r="AO1890" s="76" t="s">
        <v>14075</v>
      </c>
      <c r="AP1890" s="82" t="s">
        <v>15963</v>
      </c>
      <c r="AQ1890" s="76" t="s">
        <v>65</v>
      </c>
      <c r="AR1890" s="2"/>
      <c r="AS1890" s="3"/>
      <c r="AT1890" s="3"/>
      <c r="AU1890" s="3"/>
      <c r="AV1890" s="3"/>
    </row>
    <row r="1891" spans="1:48" ht="41.45" customHeight="1" x14ac:dyDescent="0.25">
      <c r="A1891" s="62" t="s">
        <v>2162</v>
      </c>
      <c r="C1891" s="63"/>
      <c r="D1891" s="63"/>
      <c r="E1891" s="64"/>
      <c r="F1891" s="66"/>
      <c r="G1891" s="100" t="s">
        <v>13879</v>
      </c>
      <c r="H1891" s="63"/>
      <c r="I1891" s="67"/>
      <c r="J1891" s="68"/>
      <c r="K1891" s="68"/>
      <c r="L1891" s="67" t="s">
        <v>18054</v>
      </c>
      <c r="M1891" s="71"/>
      <c r="N1891" s="72">
        <v>5801.11328125</v>
      </c>
      <c r="O1891" s="72">
        <v>945.15771484375</v>
      </c>
      <c r="P1891" s="73"/>
      <c r="Q1891" s="74"/>
      <c r="R1891" s="74"/>
      <c r="S1891" s="84"/>
      <c r="T1891" s="84"/>
      <c r="U1891" s="84"/>
      <c r="V1891" s="84"/>
      <c r="W1891" s="50"/>
      <c r="X1891" s="50"/>
      <c r="Y1891" s="50"/>
      <c r="Z1891" s="50"/>
      <c r="AA1891" s="49"/>
      <c r="AB1891" s="69">
        <v>1891</v>
      </c>
      <c r="AC189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91" s="70"/>
      <c r="AE1891" s="76">
        <v>322</v>
      </c>
      <c r="AF1891" s="76">
        <v>7653</v>
      </c>
      <c r="AG1891" s="76">
        <v>263</v>
      </c>
      <c r="AH1891" s="76">
        <v>617</v>
      </c>
      <c r="AI1891" s="76"/>
      <c r="AJ1891" s="76" t="s">
        <v>10163</v>
      </c>
      <c r="AK1891" s="76" t="s">
        <v>11224</v>
      </c>
      <c r="AL1891" s="76"/>
      <c r="AM1891" s="76"/>
      <c r="AN1891" s="78">
        <v>44490.121574074074</v>
      </c>
      <c r="AO1891" s="76" t="s">
        <v>14075</v>
      </c>
      <c r="AP1891" s="82" t="s">
        <v>15964</v>
      </c>
      <c r="AQ1891" s="76" t="s">
        <v>65</v>
      </c>
      <c r="AR1891" s="2"/>
      <c r="AS1891" s="3"/>
      <c r="AT1891" s="3"/>
      <c r="AU1891" s="3"/>
      <c r="AV1891" s="3"/>
    </row>
    <row r="1892" spans="1:48" ht="41.45" customHeight="1" x14ac:dyDescent="0.25">
      <c r="A1892" s="62" t="s">
        <v>2163</v>
      </c>
      <c r="C1892" s="63"/>
      <c r="D1892" s="63"/>
      <c r="E1892" s="64"/>
      <c r="F1892" s="66"/>
      <c r="G1892" s="100" t="s">
        <v>13880</v>
      </c>
      <c r="H1892" s="63"/>
      <c r="I1892" s="67"/>
      <c r="J1892" s="68"/>
      <c r="K1892" s="68"/>
      <c r="L1892" s="67" t="s">
        <v>18055</v>
      </c>
      <c r="M1892" s="71"/>
      <c r="N1892" s="72">
        <v>8545.763671875</v>
      </c>
      <c r="O1892" s="72">
        <v>4372.79443359375</v>
      </c>
      <c r="P1892" s="73"/>
      <c r="Q1892" s="74"/>
      <c r="R1892" s="74"/>
      <c r="S1892" s="84"/>
      <c r="T1892" s="84"/>
      <c r="U1892" s="84"/>
      <c r="V1892" s="84"/>
      <c r="W1892" s="50"/>
      <c r="X1892" s="50"/>
      <c r="Y1892" s="50"/>
      <c r="Z1892" s="50"/>
      <c r="AA1892" s="49"/>
      <c r="AB1892" s="69">
        <v>1892</v>
      </c>
      <c r="AC189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92" s="70"/>
      <c r="AE1892" s="76">
        <v>448</v>
      </c>
      <c r="AF1892" s="76">
        <v>50569</v>
      </c>
      <c r="AG1892" s="76">
        <v>15252</v>
      </c>
      <c r="AH1892" s="76">
        <v>13899</v>
      </c>
      <c r="AI1892" s="76"/>
      <c r="AJ1892" s="76" t="s">
        <v>10164</v>
      </c>
      <c r="AK1892" s="76" t="s">
        <v>11225</v>
      </c>
      <c r="AL1892" s="82" t="s">
        <v>11926</v>
      </c>
      <c r="AM1892" s="76"/>
      <c r="AN1892" s="78">
        <v>43437.14403935185</v>
      </c>
      <c r="AO1892" s="76" t="s">
        <v>14075</v>
      </c>
      <c r="AP1892" s="82" t="s">
        <v>15965</v>
      </c>
      <c r="AQ1892" s="76" t="s">
        <v>65</v>
      </c>
      <c r="AR1892" s="2"/>
      <c r="AS1892" s="3"/>
      <c r="AT1892" s="3"/>
      <c r="AU1892" s="3"/>
      <c r="AV1892" s="3"/>
    </row>
    <row r="1893" spans="1:48" ht="41.45" customHeight="1" x14ac:dyDescent="0.25">
      <c r="A1893" s="62" t="s">
        <v>2164</v>
      </c>
      <c r="C1893" s="63"/>
      <c r="D1893" s="63"/>
      <c r="E1893" s="64"/>
      <c r="F1893" s="66"/>
      <c r="G1893" s="100" t="s">
        <v>13881</v>
      </c>
      <c r="H1893" s="63"/>
      <c r="I1893" s="67"/>
      <c r="J1893" s="68"/>
      <c r="K1893" s="68"/>
      <c r="L1893" s="67" t="s">
        <v>18056</v>
      </c>
      <c r="M1893" s="71"/>
      <c r="N1893" s="72">
        <v>8513.2685546875</v>
      </c>
      <c r="O1893" s="72">
        <v>3192.949951171875</v>
      </c>
      <c r="P1893" s="73"/>
      <c r="Q1893" s="74"/>
      <c r="R1893" s="74"/>
      <c r="S1893" s="84"/>
      <c r="T1893" s="84"/>
      <c r="U1893" s="84"/>
      <c r="V1893" s="84"/>
      <c r="W1893" s="50"/>
      <c r="X1893" s="50"/>
      <c r="Y1893" s="50"/>
      <c r="Z1893" s="50"/>
      <c r="AA1893" s="49"/>
      <c r="AB1893" s="69">
        <v>1893</v>
      </c>
      <c r="AC189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93" s="70"/>
      <c r="AE1893" s="76">
        <v>88</v>
      </c>
      <c r="AF1893" s="76">
        <v>5265</v>
      </c>
      <c r="AG1893" s="76">
        <v>4974</v>
      </c>
      <c r="AH1893" s="76">
        <v>216</v>
      </c>
      <c r="AI1893" s="76"/>
      <c r="AJ1893" s="76" t="s">
        <v>10165</v>
      </c>
      <c r="AK1893" s="76"/>
      <c r="AL1893" s="76"/>
      <c r="AM1893" s="76"/>
      <c r="AN1893" s="78">
        <v>44408.563807870371</v>
      </c>
      <c r="AO1893" s="76" t="s">
        <v>14075</v>
      </c>
      <c r="AP1893" s="82" t="s">
        <v>15966</v>
      </c>
      <c r="AQ1893" s="76" t="s">
        <v>65</v>
      </c>
      <c r="AR1893" s="2"/>
      <c r="AS1893" s="3"/>
      <c r="AT1893" s="3"/>
      <c r="AU1893" s="3"/>
      <c r="AV1893" s="3"/>
    </row>
    <row r="1894" spans="1:48" ht="41.45" customHeight="1" x14ac:dyDescent="0.25">
      <c r="A1894" s="62" t="s">
        <v>2165</v>
      </c>
      <c r="C1894" s="63"/>
      <c r="D1894" s="63"/>
      <c r="E1894" s="64"/>
      <c r="F1894" s="66"/>
      <c r="G1894" s="100" t="s">
        <v>13882</v>
      </c>
      <c r="H1894" s="63"/>
      <c r="I1894" s="67"/>
      <c r="J1894" s="68"/>
      <c r="K1894" s="68"/>
      <c r="L1894" s="67" t="s">
        <v>18057</v>
      </c>
      <c r="M1894" s="71"/>
      <c r="N1894" s="72">
        <v>4916.572265625</v>
      </c>
      <c r="O1894" s="72">
        <v>1114.2989501953125</v>
      </c>
      <c r="P1894" s="73"/>
      <c r="Q1894" s="74"/>
      <c r="R1894" s="74"/>
      <c r="S1894" s="84"/>
      <c r="T1894" s="84"/>
      <c r="U1894" s="84"/>
      <c r="V1894" s="84"/>
      <c r="W1894" s="50"/>
      <c r="X1894" s="50"/>
      <c r="Y1894" s="50"/>
      <c r="Z1894" s="50"/>
      <c r="AA1894" s="49"/>
      <c r="AB1894" s="69">
        <v>1894</v>
      </c>
      <c r="AC189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94" s="70"/>
      <c r="AE1894" s="76">
        <v>810</v>
      </c>
      <c r="AF1894" s="76">
        <v>8466</v>
      </c>
      <c r="AG1894" s="76">
        <v>4387</v>
      </c>
      <c r="AH1894" s="76">
        <v>8310</v>
      </c>
      <c r="AI1894" s="76"/>
      <c r="AJ1894" s="76" t="s">
        <v>10166</v>
      </c>
      <c r="AK1894" s="76"/>
      <c r="AL1894" s="82" t="s">
        <v>11927</v>
      </c>
      <c r="AM1894" s="76"/>
      <c r="AN1894" s="78">
        <v>44305.414282407408</v>
      </c>
      <c r="AO1894" s="76" t="s">
        <v>14075</v>
      </c>
      <c r="AP1894" s="82" t="s">
        <v>15967</v>
      </c>
      <c r="AQ1894" s="76" t="s">
        <v>65</v>
      </c>
      <c r="AR1894" s="2"/>
      <c r="AS1894" s="3"/>
      <c r="AT1894" s="3"/>
      <c r="AU1894" s="3"/>
      <c r="AV1894" s="3"/>
    </row>
    <row r="1895" spans="1:48" ht="41.45" customHeight="1" x14ac:dyDescent="0.25">
      <c r="A1895" s="62" t="s">
        <v>2166</v>
      </c>
      <c r="C1895" s="63"/>
      <c r="D1895" s="63"/>
      <c r="E1895" s="64"/>
      <c r="F1895" s="66"/>
      <c r="G1895" s="100" t="s">
        <v>13883</v>
      </c>
      <c r="H1895" s="63"/>
      <c r="I1895" s="67"/>
      <c r="J1895" s="68"/>
      <c r="K1895" s="68"/>
      <c r="L1895" s="67" t="s">
        <v>18058</v>
      </c>
      <c r="M1895" s="71"/>
      <c r="N1895" s="72">
        <v>5188.673828125</v>
      </c>
      <c r="O1895" s="72">
        <v>7810.91259765625</v>
      </c>
      <c r="P1895" s="73"/>
      <c r="Q1895" s="74"/>
      <c r="R1895" s="74"/>
      <c r="S1895" s="84"/>
      <c r="T1895" s="84"/>
      <c r="U1895" s="84"/>
      <c r="V1895" s="84"/>
      <c r="W1895" s="50"/>
      <c r="X1895" s="50"/>
      <c r="Y1895" s="50"/>
      <c r="Z1895" s="50"/>
      <c r="AA1895" s="49"/>
      <c r="AB1895" s="69">
        <v>1895</v>
      </c>
      <c r="AC189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95" s="70"/>
      <c r="AE1895" s="76">
        <v>33260</v>
      </c>
      <c r="AF1895" s="76">
        <v>120615</v>
      </c>
      <c r="AG1895" s="76">
        <v>7388</v>
      </c>
      <c r="AH1895" s="76">
        <v>27863</v>
      </c>
      <c r="AI1895" s="76"/>
      <c r="AJ1895" s="76" t="s">
        <v>10167</v>
      </c>
      <c r="AK1895" s="76" t="s">
        <v>11226</v>
      </c>
      <c r="AL1895" s="82" t="s">
        <v>11928</v>
      </c>
      <c r="AM1895" s="76"/>
      <c r="AN1895" s="78">
        <v>43469.272499999999</v>
      </c>
      <c r="AO1895" s="76" t="s">
        <v>14075</v>
      </c>
      <c r="AP1895" s="82" t="s">
        <v>15968</v>
      </c>
      <c r="AQ1895" s="76" t="s">
        <v>65</v>
      </c>
      <c r="AR1895" s="2"/>
      <c r="AS1895" s="3"/>
      <c r="AT1895" s="3"/>
      <c r="AU1895" s="3"/>
      <c r="AV1895" s="3"/>
    </row>
    <row r="1896" spans="1:48" ht="41.45" customHeight="1" x14ac:dyDescent="0.25">
      <c r="A1896" s="62" t="s">
        <v>2167</v>
      </c>
      <c r="C1896" s="63"/>
      <c r="D1896" s="63"/>
      <c r="E1896" s="64"/>
      <c r="F1896" s="66"/>
      <c r="G1896" s="100" t="s">
        <v>13884</v>
      </c>
      <c r="H1896" s="63"/>
      <c r="I1896" s="67"/>
      <c r="J1896" s="68"/>
      <c r="K1896" s="68"/>
      <c r="L1896" s="67" t="s">
        <v>18059</v>
      </c>
      <c r="M1896" s="71"/>
      <c r="N1896" s="72">
        <v>3321.05810546875</v>
      </c>
      <c r="O1896" s="72">
        <v>1204.6109619140625</v>
      </c>
      <c r="P1896" s="73"/>
      <c r="Q1896" s="74"/>
      <c r="R1896" s="74"/>
      <c r="S1896" s="84"/>
      <c r="T1896" s="84"/>
      <c r="U1896" s="84"/>
      <c r="V1896" s="84"/>
      <c r="W1896" s="50"/>
      <c r="X1896" s="50"/>
      <c r="Y1896" s="50"/>
      <c r="Z1896" s="50"/>
      <c r="AA1896" s="49"/>
      <c r="AB1896" s="69">
        <v>1896</v>
      </c>
      <c r="AC189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96" s="70"/>
      <c r="AE1896" s="76">
        <v>939</v>
      </c>
      <c r="AF1896" s="76">
        <v>23075</v>
      </c>
      <c r="AG1896" s="76">
        <v>9581</v>
      </c>
      <c r="AH1896" s="76">
        <v>19304</v>
      </c>
      <c r="AI1896" s="76"/>
      <c r="AJ1896" s="76" t="s">
        <v>10168</v>
      </c>
      <c r="AK1896" s="76" t="s">
        <v>11227</v>
      </c>
      <c r="AL1896" s="82" t="s">
        <v>11929</v>
      </c>
      <c r="AM1896" s="76"/>
      <c r="AN1896" s="78">
        <v>43534.728958333333</v>
      </c>
      <c r="AO1896" s="76" t="s">
        <v>14075</v>
      </c>
      <c r="AP1896" s="82" t="s">
        <v>15969</v>
      </c>
      <c r="AQ1896" s="76" t="s">
        <v>65</v>
      </c>
      <c r="AR1896" s="2"/>
      <c r="AS1896" s="3"/>
      <c r="AT1896" s="3"/>
      <c r="AU1896" s="3"/>
      <c r="AV1896" s="3"/>
    </row>
    <row r="1897" spans="1:48" ht="41.45" customHeight="1" x14ac:dyDescent="0.25">
      <c r="A1897" s="62" t="s">
        <v>2168</v>
      </c>
      <c r="C1897" s="63"/>
      <c r="D1897" s="63"/>
      <c r="E1897" s="64"/>
      <c r="F1897" s="66"/>
      <c r="G1897" s="100" t="s">
        <v>13885</v>
      </c>
      <c r="H1897" s="63"/>
      <c r="I1897" s="67"/>
      <c r="J1897" s="68"/>
      <c r="K1897" s="68"/>
      <c r="L1897" s="67" t="s">
        <v>18060</v>
      </c>
      <c r="M1897" s="71"/>
      <c r="N1897" s="72">
        <v>829.7451171875</v>
      </c>
      <c r="O1897" s="72">
        <v>4690.8837890625</v>
      </c>
      <c r="P1897" s="73"/>
      <c r="Q1897" s="74"/>
      <c r="R1897" s="74"/>
      <c r="S1897" s="84"/>
      <c r="T1897" s="84"/>
      <c r="U1897" s="84"/>
      <c r="V1897" s="84"/>
      <c r="W1897" s="50"/>
      <c r="X1897" s="50"/>
      <c r="Y1897" s="50"/>
      <c r="Z1897" s="50"/>
      <c r="AA1897" s="49"/>
      <c r="AB1897" s="69">
        <v>1897</v>
      </c>
      <c r="AC189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97" s="70"/>
      <c r="AE1897" s="76">
        <v>788</v>
      </c>
      <c r="AF1897" s="76">
        <v>9494</v>
      </c>
      <c r="AG1897" s="76">
        <v>20983</v>
      </c>
      <c r="AH1897" s="76">
        <v>15555</v>
      </c>
      <c r="AI1897" s="76"/>
      <c r="AJ1897" s="76" t="s">
        <v>10169</v>
      </c>
      <c r="AK1897" s="76"/>
      <c r="AL1897" s="76"/>
      <c r="AM1897" s="76"/>
      <c r="AN1897" s="78">
        <v>43931.020983796298</v>
      </c>
      <c r="AO1897" s="76" t="s">
        <v>14075</v>
      </c>
      <c r="AP1897" s="82" t="s">
        <v>15970</v>
      </c>
      <c r="AQ1897" s="76" t="s">
        <v>65</v>
      </c>
      <c r="AR1897" s="2"/>
      <c r="AS1897" s="3"/>
      <c r="AT1897" s="3"/>
      <c r="AU1897" s="3"/>
      <c r="AV1897" s="3"/>
    </row>
    <row r="1898" spans="1:48" ht="41.45" customHeight="1" x14ac:dyDescent="0.25">
      <c r="A1898" s="62" t="s">
        <v>2169</v>
      </c>
      <c r="C1898" s="63"/>
      <c r="D1898" s="63"/>
      <c r="E1898" s="64"/>
      <c r="F1898" s="66"/>
      <c r="G1898" s="100" t="s">
        <v>13886</v>
      </c>
      <c r="H1898" s="63"/>
      <c r="I1898" s="67"/>
      <c r="J1898" s="68"/>
      <c r="K1898" s="68"/>
      <c r="L1898" s="67" t="s">
        <v>18061</v>
      </c>
      <c r="M1898" s="71"/>
      <c r="N1898" s="72">
        <v>917.0765380859375</v>
      </c>
      <c r="O1898" s="72">
        <v>4851.66748046875</v>
      </c>
      <c r="P1898" s="73"/>
      <c r="Q1898" s="74"/>
      <c r="R1898" s="74"/>
      <c r="S1898" s="84"/>
      <c r="T1898" s="84"/>
      <c r="U1898" s="84"/>
      <c r="V1898" s="84"/>
      <c r="W1898" s="50"/>
      <c r="X1898" s="50"/>
      <c r="Y1898" s="50"/>
      <c r="Z1898" s="50"/>
      <c r="AA1898" s="49"/>
      <c r="AB1898" s="69">
        <v>1898</v>
      </c>
      <c r="AC189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98" s="70"/>
      <c r="AE1898" s="76">
        <v>636</v>
      </c>
      <c r="AF1898" s="76">
        <v>24777</v>
      </c>
      <c r="AG1898" s="76">
        <v>15738</v>
      </c>
      <c r="AH1898" s="76">
        <v>7655</v>
      </c>
      <c r="AI1898" s="76"/>
      <c r="AJ1898" s="76" t="s">
        <v>10170</v>
      </c>
      <c r="AK1898" s="76" t="s">
        <v>11228</v>
      </c>
      <c r="AL1898" s="76"/>
      <c r="AM1898" s="76"/>
      <c r="AN1898" s="78">
        <v>43981.585196759261</v>
      </c>
      <c r="AO1898" s="76" t="s">
        <v>14075</v>
      </c>
      <c r="AP1898" s="82" t="s">
        <v>15971</v>
      </c>
      <c r="AQ1898" s="76" t="s">
        <v>65</v>
      </c>
      <c r="AR1898" s="2"/>
      <c r="AS1898" s="3"/>
      <c r="AT1898" s="3"/>
      <c r="AU1898" s="3"/>
      <c r="AV1898" s="3"/>
    </row>
    <row r="1899" spans="1:48" ht="41.45" customHeight="1" x14ac:dyDescent="0.25">
      <c r="A1899" s="62" t="s">
        <v>2170</v>
      </c>
      <c r="C1899" s="63"/>
      <c r="D1899" s="63"/>
      <c r="E1899" s="64"/>
      <c r="F1899" s="66"/>
      <c r="G1899" s="100" t="s">
        <v>13887</v>
      </c>
      <c r="H1899" s="63"/>
      <c r="I1899" s="67"/>
      <c r="J1899" s="68"/>
      <c r="K1899" s="68"/>
      <c r="L1899" s="67" t="s">
        <v>18062</v>
      </c>
      <c r="M1899" s="71"/>
      <c r="N1899" s="72">
        <v>7718.9990234375</v>
      </c>
      <c r="O1899" s="72">
        <v>1686.15771484375</v>
      </c>
      <c r="P1899" s="73"/>
      <c r="Q1899" s="74"/>
      <c r="R1899" s="74"/>
      <c r="S1899" s="84"/>
      <c r="T1899" s="84"/>
      <c r="U1899" s="84"/>
      <c r="V1899" s="84"/>
      <c r="W1899" s="50"/>
      <c r="X1899" s="50"/>
      <c r="Y1899" s="50"/>
      <c r="Z1899" s="50"/>
      <c r="AA1899" s="49"/>
      <c r="AB1899" s="69">
        <v>1899</v>
      </c>
      <c r="AC189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899" s="70"/>
      <c r="AE1899" s="76">
        <v>25247</v>
      </c>
      <c r="AF1899" s="76">
        <v>71943</v>
      </c>
      <c r="AG1899" s="76">
        <v>88</v>
      </c>
      <c r="AH1899" s="76">
        <v>8723</v>
      </c>
      <c r="AI1899" s="76"/>
      <c r="AJ1899" s="76" t="s">
        <v>10171</v>
      </c>
      <c r="AK1899" s="76" t="s">
        <v>11229</v>
      </c>
      <c r="AL1899" s="82" t="s">
        <v>11930</v>
      </c>
      <c r="AM1899" s="76"/>
      <c r="AN1899" s="78">
        <v>44258.911354166667</v>
      </c>
      <c r="AO1899" s="76" t="s">
        <v>14075</v>
      </c>
      <c r="AP1899" s="82" t="s">
        <v>15972</v>
      </c>
      <c r="AQ1899" s="76" t="s">
        <v>65</v>
      </c>
      <c r="AR1899" s="2"/>
      <c r="AS1899" s="3"/>
      <c r="AT1899" s="3"/>
      <c r="AU1899" s="3"/>
      <c r="AV1899" s="3"/>
    </row>
    <row r="1900" spans="1:48" ht="41.45" customHeight="1" x14ac:dyDescent="0.25">
      <c r="A1900" s="62" t="s">
        <v>2171</v>
      </c>
      <c r="C1900" s="63"/>
      <c r="D1900" s="63"/>
      <c r="E1900" s="64"/>
      <c r="F1900" s="66"/>
      <c r="G1900" s="100" t="s">
        <v>13888</v>
      </c>
      <c r="H1900" s="63"/>
      <c r="I1900" s="67"/>
      <c r="J1900" s="68"/>
      <c r="K1900" s="68"/>
      <c r="L1900" s="67" t="s">
        <v>18063</v>
      </c>
      <c r="M1900" s="71"/>
      <c r="N1900" s="72">
        <v>7127.4169921875</v>
      </c>
      <c r="O1900" s="72">
        <v>3288.109375</v>
      </c>
      <c r="P1900" s="73"/>
      <c r="Q1900" s="74"/>
      <c r="R1900" s="74"/>
      <c r="S1900" s="84"/>
      <c r="T1900" s="84"/>
      <c r="U1900" s="84"/>
      <c r="V1900" s="84"/>
      <c r="W1900" s="50"/>
      <c r="X1900" s="50"/>
      <c r="Y1900" s="50"/>
      <c r="Z1900" s="50"/>
      <c r="AA1900" s="49"/>
      <c r="AB1900" s="69">
        <v>1900</v>
      </c>
      <c r="AC190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00" s="70"/>
      <c r="AE1900" s="76">
        <v>2619</v>
      </c>
      <c r="AF1900" s="76">
        <v>229934</v>
      </c>
      <c r="AG1900" s="76">
        <v>21617</v>
      </c>
      <c r="AH1900" s="76">
        <v>29754</v>
      </c>
      <c r="AI1900" s="76"/>
      <c r="AJ1900" s="76" t="s">
        <v>10172</v>
      </c>
      <c r="AK1900" s="76" t="s">
        <v>11230</v>
      </c>
      <c r="AL1900" s="82" t="s">
        <v>11931</v>
      </c>
      <c r="AM1900" s="76"/>
      <c r="AN1900" s="78">
        <v>42994.76462962963</v>
      </c>
      <c r="AO1900" s="76" t="s">
        <v>14075</v>
      </c>
      <c r="AP1900" s="82" t="s">
        <v>15973</v>
      </c>
      <c r="AQ1900" s="76" t="s">
        <v>65</v>
      </c>
      <c r="AR1900" s="2"/>
      <c r="AS1900" s="3"/>
      <c r="AT1900" s="3"/>
      <c r="AU1900" s="3"/>
      <c r="AV1900" s="3"/>
    </row>
    <row r="1901" spans="1:48" ht="41.45" customHeight="1" x14ac:dyDescent="0.25">
      <c r="A1901" s="62" t="s">
        <v>2172</v>
      </c>
      <c r="C1901" s="63"/>
      <c r="D1901" s="63"/>
      <c r="E1901" s="64"/>
      <c r="F1901" s="66"/>
      <c r="G1901" s="100" t="s">
        <v>13889</v>
      </c>
      <c r="H1901" s="63"/>
      <c r="I1901" s="67"/>
      <c r="J1901" s="68"/>
      <c r="K1901" s="68"/>
      <c r="L1901" s="67" t="s">
        <v>18064</v>
      </c>
      <c r="M1901" s="71"/>
      <c r="N1901" s="72">
        <v>2479.31494140625</v>
      </c>
      <c r="O1901" s="72">
        <v>2490.03857421875</v>
      </c>
      <c r="P1901" s="73"/>
      <c r="Q1901" s="74"/>
      <c r="R1901" s="74"/>
      <c r="S1901" s="84"/>
      <c r="T1901" s="84"/>
      <c r="U1901" s="84"/>
      <c r="V1901" s="84"/>
      <c r="W1901" s="50"/>
      <c r="X1901" s="50"/>
      <c r="Y1901" s="50"/>
      <c r="Z1901" s="50"/>
      <c r="AA1901" s="49"/>
      <c r="AB1901" s="69">
        <v>1901</v>
      </c>
      <c r="AC190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01" s="70"/>
      <c r="AE1901" s="76">
        <v>677</v>
      </c>
      <c r="AF1901" s="76">
        <v>18076</v>
      </c>
      <c r="AG1901" s="76">
        <v>6084</v>
      </c>
      <c r="AH1901" s="76">
        <v>8280</v>
      </c>
      <c r="AI1901" s="76"/>
      <c r="AJ1901" s="76" t="s">
        <v>10173</v>
      </c>
      <c r="AK1901" s="76"/>
      <c r="AL1901" s="82" t="s">
        <v>11932</v>
      </c>
      <c r="AM1901" s="76"/>
      <c r="AN1901" s="78">
        <v>44023.251875000002</v>
      </c>
      <c r="AO1901" s="76" t="s">
        <v>14075</v>
      </c>
      <c r="AP1901" s="82" t="s">
        <v>15974</v>
      </c>
      <c r="AQ1901" s="76" t="s">
        <v>65</v>
      </c>
      <c r="AR1901" s="2"/>
      <c r="AS1901" s="3"/>
      <c r="AT1901" s="3"/>
      <c r="AU1901" s="3"/>
      <c r="AV1901" s="3"/>
    </row>
    <row r="1902" spans="1:48" ht="41.45" customHeight="1" x14ac:dyDescent="0.25">
      <c r="A1902" s="62" t="s">
        <v>2173</v>
      </c>
      <c r="C1902" s="63"/>
      <c r="D1902" s="63"/>
      <c r="E1902" s="64"/>
      <c r="F1902" s="66"/>
      <c r="G1902" s="100" t="s">
        <v>13890</v>
      </c>
      <c r="H1902" s="63"/>
      <c r="I1902" s="67"/>
      <c r="J1902" s="68"/>
      <c r="K1902" s="68"/>
      <c r="L1902" s="67" t="s">
        <v>18065</v>
      </c>
      <c r="M1902" s="71"/>
      <c r="N1902" s="72">
        <v>7350.048828125</v>
      </c>
      <c r="O1902" s="72">
        <v>813.763671875</v>
      </c>
      <c r="P1902" s="73"/>
      <c r="Q1902" s="74"/>
      <c r="R1902" s="74"/>
      <c r="S1902" s="84"/>
      <c r="T1902" s="84"/>
      <c r="U1902" s="84"/>
      <c r="V1902" s="84"/>
      <c r="W1902" s="50"/>
      <c r="X1902" s="50"/>
      <c r="Y1902" s="50"/>
      <c r="Z1902" s="50"/>
      <c r="AA1902" s="49"/>
      <c r="AB1902" s="69">
        <v>1902</v>
      </c>
      <c r="AC190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02" s="70"/>
      <c r="AE1902" s="76">
        <v>2830</v>
      </c>
      <c r="AF1902" s="76">
        <v>55275</v>
      </c>
      <c r="AG1902" s="76">
        <v>1934</v>
      </c>
      <c r="AH1902" s="76">
        <v>9439</v>
      </c>
      <c r="AI1902" s="76"/>
      <c r="AJ1902" s="76" t="s">
        <v>10174</v>
      </c>
      <c r="AK1902" s="76" t="s">
        <v>11231</v>
      </c>
      <c r="AL1902" s="82" t="s">
        <v>11933</v>
      </c>
      <c r="AM1902" s="76"/>
      <c r="AN1902" s="78">
        <v>43926.52815972222</v>
      </c>
      <c r="AO1902" s="76" t="s">
        <v>14075</v>
      </c>
      <c r="AP1902" s="82" t="s">
        <v>15975</v>
      </c>
      <c r="AQ1902" s="76" t="s">
        <v>65</v>
      </c>
      <c r="AR1902" s="2"/>
      <c r="AS1902" s="3"/>
      <c r="AT1902" s="3"/>
      <c r="AU1902" s="3"/>
      <c r="AV1902" s="3"/>
    </row>
    <row r="1903" spans="1:48" ht="41.45" customHeight="1" x14ac:dyDescent="0.25">
      <c r="A1903" s="62" t="s">
        <v>2174</v>
      </c>
      <c r="C1903" s="63"/>
      <c r="D1903" s="63"/>
      <c r="E1903" s="64"/>
      <c r="F1903" s="66"/>
      <c r="G1903" s="100" t="s">
        <v>13891</v>
      </c>
      <c r="H1903" s="63"/>
      <c r="I1903" s="67"/>
      <c r="J1903" s="68"/>
      <c r="K1903" s="68"/>
      <c r="L1903" s="67" t="s">
        <v>18066</v>
      </c>
      <c r="M1903" s="71"/>
      <c r="N1903" s="72">
        <v>1494.395751953125</v>
      </c>
      <c r="O1903" s="72">
        <v>2342.826171875</v>
      </c>
      <c r="P1903" s="73"/>
      <c r="Q1903" s="74"/>
      <c r="R1903" s="74"/>
      <c r="S1903" s="84"/>
      <c r="T1903" s="84"/>
      <c r="U1903" s="84"/>
      <c r="V1903" s="84"/>
      <c r="W1903" s="50"/>
      <c r="X1903" s="50"/>
      <c r="Y1903" s="50"/>
      <c r="Z1903" s="50"/>
      <c r="AA1903" s="49"/>
      <c r="AB1903" s="69">
        <v>1903</v>
      </c>
      <c r="AC190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03" s="70"/>
      <c r="AE1903" s="76">
        <v>668</v>
      </c>
      <c r="AF1903" s="76">
        <v>108808</v>
      </c>
      <c r="AG1903" s="76">
        <v>25626</v>
      </c>
      <c r="AH1903" s="76">
        <v>124104</v>
      </c>
      <c r="AI1903" s="76"/>
      <c r="AJ1903" s="76" t="s">
        <v>10175</v>
      </c>
      <c r="AK1903" s="76" t="s">
        <v>11232</v>
      </c>
      <c r="AL1903" s="82" t="s">
        <v>11934</v>
      </c>
      <c r="AM1903" s="76"/>
      <c r="AN1903" s="78">
        <v>43712.20994212963</v>
      </c>
      <c r="AO1903" s="76" t="s">
        <v>14075</v>
      </c>
      <c r="AP1903" s="82" t="s">
        <v>15976</v>
      </c>
      <c r="AQ1903" s="76" t="s">
        <v>65</v>
      </c>
      <c r="AR1903" s="2"/>
      <c r="AS1903" s="3"/>
      <c r="AT1903" s="3"/>
      <c r="AU1903" s="3"/>
      <c r="AV1903" s="3"/>
    </row>
    <row r="1904" spans="1:48" ht="41.45" customHeight="1" x14ac:dyDescent="0.25">
      <c r="A1904" s="62" t="s">
        <v>2175</v>
      </c>
      <c r="C1904" s="63"/>
      <c r="D1904" s="63"/>
      <c r="E1904" s="64"/>
      <c r="F1904" s="66"/>
      <c r="G1904" s="100" t="s">
        <v>13892</v>
      </c>
      <c r="H1904" s="63"/>
      <c r="I1904" s="67"/>
      <c r="J1904" s="68"/>
      <c r="K1904" s="68"/>
      <c r="L1904" s="67" t="s">
        <v>18067</v>
      </c>
      <c r="M1904" s="71"/>
      <c r="N1904" s="72">
        <v>4788.41455078125</v>
      </c>
      <c r="O1904" s="72">
        <v>7898.28759765625</v>
      </c>
      <c r="P1904" s="73"/>
      <c r="Q1904" s="74"/>
      <c r="R1904" s="74"/>
      <c r="S1904" s="84"/>
      <c r="T1904" s="84"/>
      <c r="U1904" s="84"/>
      <c r="V1904" s="84"/>
      <c r="W1904" s="50"/>
      <c r="X1904" s="50"/>
      <c r="Y1904" s="50"/>
      <c r="Z1904" s="50"/>
      <c r="AA1904" s="49"/>
      <c r="AB1904" s="69">
        <v>1904</v>
      </c>
      <c r="AC190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04" s="70"/>
      <c r="AE1904" s="76">
        <v>43</v>
      </c>
      <c r="AF1904" s="76">
        <v>4473</v>
      </c>
      <c r="AG1904" s="76">
        <v>16208</v>
      </c>
      <c r="AH1904" s="76">
        <v>21054</v>
      </c>
      <c r="AI1904" s="76"/>
      <c r="AJ1904" s="76" t="s">
        <v>10176</v>
      </c>
      <c r="AK1904" s="76" t="s">
        <v>11233</v>
      </c>
      <c r="AL1904" s="82" t="s">
        <v>11935</v>
      </c>
      <c r="AM1904" s="76"/>
      <c r="AN1904" s="78">
        <v>43897.159803240742</v>
      </c>
      <c r="AO1904" s="76" t="s">
        <v>14075</v>
      </c>
      <c r="AP1904" s="82" t="s">
        <v>15977</v>
      </c>
      <c r="AQ1904" s="76" t="s">
        <v>65</v>
      </c>
      <c r="AR1904" s="2"/>
      <c r="AS1904" s="3"/>
      <c r="AT1904" s="3"/>
      <c r="AU1904" s="3"/>
      <c r="AV1904" s="3"/>
    </row>
    <row r="1905" spans="1:48" ht="41.45" customHeight="1" x14ac:dyDescent="0.25">
      <c r="A1905" s="62" t="s">
        <v>2176</v>
      </c>
      <c r="C1905" s="63"/>
      <c r="D1905" s="63"/>
      <c r="E1905" s="64"/>
      <c r="F1905" s="66"/>
      <c r="G1905" s="100" t="s">
        <v>13893</v>
      </c>
      <c r="H1905" s="63"/>
      <c r="I1905" s="67"/>
      <c r="J1905" s="68"/>
      <c r="K1905" s="68"/>
      <c r="L1905" s="67" t="s">
        <v>18068</v>
      </c>
      <c r="M1905" s="71"/>
      <c r="N1905" s="72">
        <v>3841.611572265625</v>
      </c>
      <c r="O1905" s="72">
        <v>2326.844482421875</v>
      </c>
      <c r="P1905" s="73"/>
      <c r="Q1905" s="74"/>
      <c r="R1905" s="74"/>
      <c r="S1905" s="84"/>
      <c r="T1905" s="84"/>
      <c r="U1905" s="84"/>
      <c r="V1905" s="84"/>
      <c r="W1905" s="50"/>
      <c r="X1905" s="50"/>
      <c r="Y1905" s="50"/>
      <c r="Z1905" s="50"/>
      <c r="AA1905" s="49"/>
      <c r="AB1905" s="69">
        <v>1905</v>
      </c>
      <c r="AC190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05" s="70"/>
      <c r="AE1905" s="76">
        <v>102</v>
      </c>
      <c r="AF1905" s="76">
        <v>12394</v>
      </c>
      <c r="AG1905" s="76">
        <v>2458</v>
      </c>
      <c r="AH1905" s="76">
        <v>1353</v>
      </c>
      <c r="AI1905" s="76"/>
      <c r="AJ1905" s="76" t="s">
        <v>10177</v>
      </c>
      <c r="AK1905" s="76" t="s">
        <v>11234</v>
      </c>
      <c r="AL1905" s="82" t="s">
        <v>11936</v>
      </c>
      <c r="AM1905" s="76"/>
      <c r="AN1905" s="78">
        <v>42371.586168981485</v>
      </c>
      <c r="AO1905" s="76" t="s">
        <v>14075</v>
      </c>
      <c r="AP1905" s="82" t="s">
        <v>15978</v>
      </c>
      <c r="AQ1905" s="76" t="s">
        <v>65</v>
      </c>
      <c r="AR1905" s="2"/>
      <c r="AS1905" s="3"/>
      <c r="AT1905" s="3"/>
      <c r="AU1905" s="3"/>
      <c r="AV1905" s="3"/>
    </row>
    <row r="1906" spans="1:48" ht="41.45" customHeight="1" x14ac:dyDescent="0.25">
      <c r="A1906" s="62" t="s">
        <v>2177</v>
      </c>
      <c r="C1906" s="63"/>
      <c r="D1906" s="63"/>
      <c r="E1906" s="64"/>
      <c r="F1906" s="66"/>
      <c r="G1906" s="100" t="s">
        <v>13894</v>
      </c>
      <c r="H1906" s="63"/>
      <c r="I1906" s="67"/>
      <c r="J1906" s="68"/>
      <c r="K1906" s="68"/>
      <c r="L1906" s="67" t="s">
        <v>18069</v>
      </c>
      <c r="M1906" s="71"/>
      <c r="N1906" s="72">
        <v>6375.5703125</v>
      </c>
      <c r="O1906" s="72">
        <v>2553.978271484375</v>
      </c>
      <c r="P1906" s="73"/>
      <c r="Q1906" s="74"/>
      <c r="R1906" s="74"/>
      <c r="S1906" s="84"/>
      <c r="T1906" s="84"/>
      <c r="U1906" s="84"/>
      <c r="V1906" s="84"/>
      <c r="W1906" s="50"/>
      <c r="X1906" s="50"/>
      <c r="Y1906" s="50"/>
      <c r="Z1906" s="50"/>
      <c r="AA1906" s="49"/>
      <c r="AB1906" s="69">
        <v>1906</v>
      </c>
      <c r="AC190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06" s="70"/>
      <c r="AE1906" s="76">
        <v>652</v>
      </c>
      <c r="AF1906" s="76">
        <v>117960</v>
      </c>
      <c r="AG1906" s="76">
        <v>8264</v>
      </c>
      <c r="AH1906" s="76">
        <v>13621</v>
      </c>
      <c r="AI1906" s="76"/>
      <c r="AJ1906" s="76" t="s">
        <v>10178</v>
      </c>
      <c r="AK1906" s="76"/>
      <c r="AL1906" s="82" t="s">
        <v>11937</v>
      </c>
      <c r="AM1906" s="76"/>
      <c r="AN1906" s="78">
        <v>42636.595405092594</v>
      </c>
      <c r="AO1906" s="76" t="s">
        <v>14075</v>
      </c>
      <c r="AP1906" s="82" t="s">
        <v>15979</v>
      </c>
      <c r="AQ1906" s="76" t="s">
        <v>65</v>
      </c>
      <c r="AR1906" s="2"/>
      <c r="AS1906" s="3"/>
      <c r="AT1906" s="3"/>
      <c r="AU1906" s="3"/>
      <c r="AV1906" s="3"/>
    </row>
    <row r="1907" spans="1:48" ht="41.45" customHeight="1" x14ac:dyDescent="0.25">
      <c r="A1907" s="62" t="s">
        <v>2178</v>
      </c>
      <c r="C1907" s="63"/>
      <c r="D1907" s="63"/>
      <c r="E1907" s="64"/>
      <c r="F1907" s="66"/>
      <c r="G1907" s="100" t="s">
        <v>13895</v>
      </c>
      <c r="H1907" s="63"/>
      <c r="I1907" s="67"/>
      <c r="J1907" s="68"/>
      <c r="K1907" s="68"/>
      <c r="L1907" s="67" t="s">
        <v>18070</v>
      </c>
      <c r="M1907" s="71"/>
      <c r="N1907" s="72">
        <v>6105.4453125</v>
      </c>
      <c r="O1907" s="72">
        <v>845.66705322265625</v>
      </c>
      <c r="P1907" s="73"/>
      <c r="Q1907" s="74"/>
      <c r="R1907" s="74"/>
      <c r="S1907" s="84"/>
      <c r="T1907" s="84"/>
      <c r="U1907" s="84"/>
      <c r="V1907" s="84"/>
      <c r="W1907" s="50"/>
      <c r="X1907" s="50"/>
      <c r="Y1907" s="50"/>
      <c r="Z1907" s="50"/>
      <c r="AA1907" s="49"/>
      <c r="AB1907" s="69">
        <v>1907</v>
      </c>
      <c r="AC190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07" s="70"/>
      <c r="AE1907" s="76">
        <v>130</v>
      </c>
      <c r="AF1907" s="76">
        <v>350834</v>
      </c>
      <c r="AG1907" s="76">
        <v>177797</v>
      </c>
      <c r="AH1907" s="76">
        <v>2385</v>
      </c>
      <c r="AI1907" s="76"/>
      <c r="AJ1907" s="76" t="s">
        <v>10179</v>
      </c>
      <c r="AK1907" s="76"/>
      <c r="AL1907" s="82" t="s">
        <v>11938</v>
      </c>
      <c r="AM1907" s="76"/>
      <c r="AN1907" s="78">
        <v>43536.490706018521</v>
      </c>
      <c r="AO1907" s="76" t="s">
        <v>14075</v>
      </c>
      <c r="AP1907" s="82" t="s">
        <v>15980</v>
      </c>
      <c r="AQ1907" s="76" t="s">
        <v>65</v>
      </c>
      <c r="AR1907" s="2"/>
      <c r="AS1907" s="3"/>
      <c r="AT1907" s="3"/>
      <c r="AU1907" s="3"/>
      <c r="AV1907" s="3"/>
    </row>
    <row r="1908" spans="1:48" ht="41.45" customHeight="1" x14ac:dyDescent="0.25">
      <c r="A1908" s="62" t="s">
        <v>2179</v>
      </c>
      <c r="C1908" s="63"/>
      <c r="D1908" s="63"/>
      <c r="E1908" s="64"/>
      <c r="F1908" s="66"/>
      <c r="G1908" s="100" t="s">
        <v>13896</v>
      </c>
      <c r="H1908" s="63"/>
      <c r="I1908" s="67"/>
      <c r="J1908" s="68"/>
      <c r="K1908" s="68"/>
      <c r="L1908" s="67" t="s">
        <v>18071</v>
      </c>
      <c r="M1908" s="71"/>
      <c r="N1908" s="72">
        <v>9248.59765625</v>
      </c>
      <c r="O1908" s="72">
        <v>4904.30615234375</v>
      </c>
      <c r="P1908" s="73"/>
      <c r="Q1908" s="74"/>
      <c r="R1908" s="74"/>
      <c r="S1908" s="84"/>
      <c r="T1908" s="84"/>
      <c r="U1908" s="84"/>
      <c r="V1908" s="84"/>
      <c r="W1908" s="50"/>
      <c r="X1908" s="50"/>
      <c r="Y1908" s="50"/>
      <c r="Z1908" s="50"/>
      <c r="AA1908" s="49"/>
      <c r="AB1908" s="69">
        <v>1908</v>
      </c>
      <c r="AC190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08" s="70"/>
      <c r="AE1908" s="76">
        <v>3593</v>
      </c>
      <c r="AF1908" s="76">
        <v>4729</v>
      </c>
      <c r="AG1908" s="76">
        <v>65190</v>
      </c>
      <c r="AH1908" s="76">
        <v>81677</v>
      </c>
      <c r="AI1908" s="76"/>
      <c r="AJ1908" s="76" t="s">
        <v>10180</v>
      </c>
      <c r="AK1908" s="76"/>
      <c r="AL1908" s="82" t="s">
        <v>11939</v>
      </c>
      <c r="AM1908" s="76"/>
      <c r="AN1908" s="78">
        <v>41795.014039351852</v>
      </c>
      <c r="AO1908" s="76" t="s">
        <v>14075</v>
      </c>
      <c r="AP1908" s="82" t="s">
        <v>15981</v>
      </c>
      <c r="AQ1908" s="76" t="s">
        <v>65</v>
      </c>
      <c r="AR1908" s="2"/>
      <c r="AS1908" s="3"/>
      <c r="AT1908" s="3"/>
      <c r="AU1908" s="3"/>
      <c r="AV1908" s="3"/>
    </row>
    <row r="1909" spans="1:48" ht="41.45" customHeight="1" x14ac:dyDescent="0.25">
      <c r="A1909" s="62" t="s">
        <v>2180</v>
      </c>
      <c r="C1909" s="63"/>
      <c r="D1909" s="63"/>
      <c r="E1909" s="64"/>
      <c r="F1909" s="66"/>
      <c r="G1909" s="100" t="s">
        <v>13897</v>
      </c>
      <c r="H1909" s="63"/>
      <c r="I1909" s="67"/>
      <c r="J1909" s="68"/>
      <c r="K1909" s="68"/>
      <c r="L1909" s="67" t="s">
        <v>18072</v>
      </c>
      <c r="M1909" s="71"/>
      <c r="N1909" s="72">
        <v>8373.779296875</v>
      </c>
      <c r="O1909" s="72">
        <v>4488.08544921875</v>
      </c>
      <c r="P1909" s="73"/>
      <c r="Q1909" s="74"/>
      <c r="R1909" s="74"/>
      <c r="S1909" s="84"/>
      <c r="T1909" s="84"/>
      <c r="U1909" s="84"/>
      <c r="V1909" s="84"/>
      <c r="W1909" s="50"/>
      <c r="X1909" s="50"/>
      <c r="Y1909" s="50"/>
      <c r="Z1909" s="50"/>
      <c r="AA1909" s="49"/>
      <c r="AB1909" s="69">
        <v>1909</v>
      </c>
      <c r="AC190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09" s="70"/>
      <c r="AE1909" s="76">
        <v>149</v>
      </c>
      <c r="AF1909" s="76">
        <v>5873</v>
      </c>
      <c r="AG1909" s="76">
        <v>3685</v>
      </c>
      <c r="AH1909" s="76">
        <v>7626</v>
      </c>
      <c r="AI1909" s="76"/>
      <c r="AJ1909" s="76" t="s">
        <v>10181</v>
      </c>
      <c r="AK1909" s="76" t="s">
        <v>11235</v>
      </c>
      <c r="AL1909" s="76"/>
      <c r="AM1909" s="76"/>
      <c r="AN1909" s="78">
        <v>44262.145567129628</v>
      </c>
      <c r="AO1909" s="76" t="s">
        <v>14075</v>
      </c>
      <c r="AP1909" s="82" t="s">
        <v>15982</v>
      </c>
      <c r="AQ1909" s="76" t="s">
        <v>65</v>
      </c>
      <c r="AR1909" s="2"/>
      <c r="AS1909" s="3"/>
      <c r="AT1909" s="3"/>
      <c r="AU1909" s="3"/>
      <c r="AV1909" s="3"/>
    </row>
    <row r="1910" spans="1:48" ht="41.45" customHeight="1" x14ac:dyDescent="0.25">
      <c r="A1910" s="62" t="s">
        <v>2181</v>
      </c>
      <c r="C1910" s="63"/>
      <c r="D1910" s="63"/>
      <c r="E1910" s="64"/>
      <c r="F1910" s="66"/>
      <c r="G1910" s="100" t="s">
        <v>13898</v>
      </c>
      <c r="H1910" s="63"/>
      <c r="I1910" s="67"/>
      <c r="J1910" s="68"/>
      <c r="K1910" s="68"/>
      <c r="L1910" s="67" t="s">
        <v>18073</v>
      </c>
      <c r="M1910" s="71"/>
      <c r="N1910" s="72">
        <v>8080.15966796875</v>
      </c>
      <c r="O1910" s="72">
        <v>3726.186279296875</v>
      </c>
      <c r="P1910" s="73"/>
      <c r="Q1910" s="74"/>
      <c r="R1910" s="74"/>
      <c r="S1910" s="84"/>
      <c r="T1910" s="84"/>
      <c r="U1910" s="84"/>
      <c r="V1910" s="84"/>
      <c r="W1910" s="50"/>
      <c r="X1910" s="50"/>
      <c r="Y1910" s="50"/>
      <c r="Z1910" s="50"/>
      <c r="AA1910" s="49"/>
      <c r="AB1910" s="69">
        <v>1910</v>
      </c>
      <c r="AC191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10" s="70"/>
      <c r="AE1910" s="76">
        <v>919</v>
      </c>
      <c r="AF1910" s="76">
        <v>20419</v>
      </c>
      <c r="AG1910" s="76">
        <v>137</v>
      </c>
      <c r="AH1910" s="76">
        <v>142</v>
      </c>
      <c r="AI1910" s="76"/>
      <c r="AJ1910" s="76" t="s">
        <v>10182</v>
      </c>
      <c r="AK1910" s="76" t="s">
        <v>11236</v>
      </c>
      <c r="AL1910" s="76"/>
      <c r="AM1910" s="76"/>
      <c r="AN1910" s="78">
        <v>44462.515949074077</v>
      </c>
      <c r="AO1910" s="76" t="s">
        <v>14075</v>
      </c>
      <c r="AP1910" s="82" t="s">
        <v>15983</v>
      </c>
      <c r="AQ1910" s="76" t="s">
        <v>65</v>
      </c>
      <c r="AR1910" s="2"/>
      <c r="AS1910" s="3"/>
      <c r="AT1910" s="3"/>
      <c r="AU1910" s="3"/>
      <c r="AV1910" s="3"/>
    </row>
    <row r="1911" spans="1:48" ht="41.45" customHeight="1" x14ac:dyDescent="0.25">
      <c r="A1911" s="62" t="s">
        <v>2182</v>
      </c>
      <c r="C1911" s="63"/>
      <c r="D1911" s="63"/>
      <c r="E1911" s="64"/>
      <c r="F1911" s="66"/>
      <c r="G1911" s="100" t="s">
        <v>13899</v>
      </c>
      <c r="H1911" s="63"/>
      <c r="I1911" s="67"/>
      <c r="J1911" s="68"/>
      <c r="K1911" s="68"/>
      <c r="L1911" s="67" t="s">
        <v>18074</v>
      </c>
      <c r="M1911" s="71"/>
      <c r="N1911" s="72">
        <v>4304.62255859375</v>
      </c>
      <c r="O1911" s="72">
        <v>565.069580078125</v>
      </c>
      <c r="P1911" s="73"/>
      <c r="Q1911" s="74"/>
      <c r="R1911" s="74"/>
      <c r="S1911" s="84"/>
      <c r="T1911" s="84"/>
      <c r="U1911" s="84"/>
      <c r="V1911" s="84"/>
      <c r="W1911" s="50"/>
      <c r="X1911" s="50"/>
      <c r="Y1911" s="50"/>
      <c r="Z1911" s="50"/>
      <c r="AA1911" s="49"/>
      <c r="AB1911" s="69">
        <v>1911</v>
      </c>
      <c r="AC191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11" s="70"/>
      <c r="AE1911" s="76">
        <v>30</v>
      </c>
      <c r="AF1911" s="76">
        <v>19189</v>
      </c>
      <c r="AG1911" s="76">
        <v>653</v>
      </c>
      <c r="AH1911" s="76">
        <v>11320</v>
      </c>
      <c r="AI1911" s="76"/>
      <c r="AJ1911" s="76" t="s">
        <v>10183</v>
      </c>
      <c r="AK1911" s="76" t="s">
        <v>10878</v>
      </c>
      <c r="AL1911" s="82" t="s">
        <v>11940</v>
      </c>
      <c r="AM1911" s="76"/>
      <c r="AN1911" s="78">
        <v>43139.379293981481</v>
      </c>
      <c r="AO1911" s="76" t="s">
        <v>14075</v>
      </c>
      <c r="AP1911" s="82" t="s">
        <v>15984</v>
      </c>
      <c r="AQ1911" s="76" t="s">
        <v>65</v>
      </c>
      <c r="AR1911" s="2"/>
      <c r="AS1911" s="3"/>
      <c r="AT1911" s="3"/>
      <c r="AU1911" s="3"/>
      <c r="AV1911" s="3"/>
    </row>
    <row r="1912" spans="1:48" ht="41.45" customHeight="1" x14ac:dyDescent="0.25">
      <c r="A1912" s="62" t="s">
        <v>2183</v>
      </c>
      <c r="C1912" s="63"/>
      <c r="D1912" s="63"/>
      <c r="E1912" s="64"/>
      <c r="F1912" s="66"/>
      <c r="G1912" s="100" t="s">
        <v>13900</v>
      </c>
      <c r="H1912" s="63"/>
      <c r="I1912" s="67"/>
      <c r="J1912" s="68"/>
      <c r="K1912" s="68"/>
      <c r="L1912" s="67" t="s">
        <v>18075</v>
      </c>
      <c r="M1912" s="71"/>
      <c r="N1912" s="72">
        <v>7367.5361328125</v>
      </c>
      <c r="O1912" s="72">
        <v>1223.6551513671875</v>
      </c>
      <c r="P1912" s="73"/>
      <c r="Q1912" s="74"/>
      <c r="R1912" s="74"/>
      <c r="S1912" s="84"/>
      <c r="T1912" s="84"/>
      <c r="U1912" s="84"/>
      <c r="V1912" s="84"/>
      <c r="W1912" s="50"/>
      <c r="X1912" s="50"/>
      <c r="Y1912" s="50"/>
      <c r="Z1912" s="50"/>
      <c r="AA1912" s="49"/>
      <c r="AB1912" s="69">
        <v>1912</v>
      </c>
      <c r="AC191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12" s="70"/>
      <c r="AE1912" s="76">
        <v>23</v>
      </c>
      <c r="AF1912" s="76">
        <v>8892</v>
      </c>
      <c r="AG1912" s="76">
        <v>7668</v>
      </c>
      <c r="AH1912" s="76">
        <v>1307</v>
      </c>
      <c r="AI1912" s="76"/>
      <c r="AJ1912" s="76" t="s">
        <v>10184</v>
      </c>
      <c r="AK1912" s="76"/>
      <c r="AL1912" s="82" t="s">
        <v>11941</v>
      </c>
      <c r="AM1912" s="76"/>
      <c r="AN1912" s="78">
        <v>44021.501782407409</v>
      </c>
      <c r="AO1912" s="76" t="s">
        <v>14075</v>
      </c>
      <c r="AP1912" s="82" t="s">
        <v>15985</v>
      </c>
      <c r="AQ1912" s="76" t="s">
        <v>65</v>
      </c>
      <c r="AR1912" s="2"/>
      <c r="AS1912" s="3"/>
      <c r="AT1912" s="3"/>
      <c r="AU1912" s="3"/>
      <c r="AV1912" s="3"/>
    </row>
    <row r="1913" spans="1:48" ht="41.45" customHeight="1" x14ac:dyDescent="0.25">
      <c r="A1913" s="62" t="s">
        <v>2184</v>
      </c>
      <c r="C1913" s="63"/>
      <c r="D1913" s="63"/>
      <c r="E1913" s="64"/>
      <c r="F1913" s="66"/>
      <c r="G1913" s="100" t="s">
        <v>13901</v>
      </c>
      <c r="H1913" s="63"/>
      <c r="I1913" s="67"/>
      <c r="J1913" s="68"/>
      <c r="K1913" s="68"/>
      <c r="L1913" s="67" t="s">
        <v>18076</v>
      </c>
      <c r="M1913" s="71"/>
      <c r="N1913" s="72">
        <v>9022.232421875</v>
      </c>
      <c r="O1913" s="72">
        <v>5598.51611328125</v>
      </c>
      <c r="P1913" s="73"/>
      <c r="Q1913" s="74"/>
      <c r="R1913" s="74"/>
      <c r="S1913" s="84"/>
      <c r="T1913" s="84"/>
      <c r="U1913" s="84"/>
      <c r="V1913" s="84"/>
      <c r="W1913" s="50"/>
      <c r="X1913" s="50"/>
      <c r="Y1913" s="50"/>
      <c r="Z1913" s="50"/>
      <c r="AA1913" s="49"/>
      <c r="AB1913" s="69">
        <v>1913</v>
      </c>
      <c r="AC191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13" s="70"/>
      <c r="AE1913" s="76">
        <v>568</v>
      </c>
      <c r="AF1913" s="76">
        <v>140836</v>
      </c>
      <c r="AG1913" s="76">
        <v>10180</v>
      </c>
      <c r="AH1913" s="76">
        <v>8591</v>
      </c>
      <c r="AI1913" s="76"/>
      <c r="AJ1913" s="76" t="s">
        <v>10185</v>
      </c>
      <c r="AK1913" s="76" t="s">
        <v>11237</v>
      </c>
      <c r="AL1913" s="82" t="s">
        <v>11942</v>
      </c>
      <c r="AM1913" s="76"/>
      <c r="AN1913" s="78">
        <v>40287.317499999997</v>
      </c>
      <c r="AO1913" s="76" t="s">
        <v>14075</v>
      </c>
      <c r="AP1913" s="82" t="s">
        <v>15986</v>
      </c>
      <c r="AQ1913" s="76" t="s">
        <v>65</v>
      </c>
      <c r="AR1913" s="2"/>
      <c r="AS1913" s="3"/>
      <c r="AT1913" s="3"/>
      <c r="AU1913" s="3"/>
      <c r="AV1913" s="3"/>
    </row>
    <row r="1914" spans="1:48" ht="41.45" customHeight="1" x14ac:dyDescent="0.25">
      <c r="A1914" s="62" t="s">
        <v>2185</v>
      </c>
      <c r="C1914" s="63"/>
      <c r="D1914" s="63"/>
      <c r="E1914" s="64"/>
      <c r="F1914" s="66"/>
      <c r="G1914" s="100" t="s">
        <v>13902</v>
      </c>
      <c r="H1914" s="63"/>
      <c r="I1914" s="67"/>
      <c r="J1914" s="68"/>
      <c r="K1914" s="68"/>
      <c r="L1914" s="67" t="s">
        <v>18077</v>
      </c>
      <c r="M1914" s="71"/>
      <c r="N1914" s="72">
        <v>3959.212890625</v>
      </c>
      <c r="O1914" s="72">
        <v>971.9815673828125</v>
      </c>
      <c r="P1914" s="73"/>
      <c r="Q1914" s="74"/>
      <c r="R1914" s="74"/>
      <c r="S1914" s="84"/>
      <c r="T1914" s="84"/>
      <c r="U1914" s="84"/>
      <c r="V1914" s="84"/>
      <c r="W1914" s="50"/>
      <c r="X1914" s="50"/>
      <c r="Y1914" s="50"/>
      <c r="Z1914" s="50"/>
      <c r="AA1914" s="49"/>
      <c r="AB1914" s="69">
        <v>1914</v>
      </c>
      <c r="AC191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14" s="70"/>
      <c r="AE1914" s="76">
        <v>1</v>
      </c>
      <c r="AF1914" s="76">
        <v>6845</v>
      </c>
      <c r="AG1914" s="76">
        <v>79</v>
      </c>
      <c r="AH1914" s="76">
        <v>5</v>
      </c>
      <c r="AI1914" s="76"/>
      <c r="AJ1914" s="76" t="s">
        <v>10186</v>
      </c>
      <c r="AK1914" s="76" t="s">
        <v>11238</v>
      </c>
      <c r="AL1914" s="76"/>
      <c r="AM1914" s="76"/>
      <c r="AN1914" s="78">
        <v>44167.007395833331</v>
      </c>
      <c r="AO1914" s="76" t="s">
        <v>14075</v>
      </c>
      <c r="AP1914" s="82" t="s">
        <v>15987</v>
      </c>
      <c r="AQ1914" s="76" t="s">
        <v>65</v>
      </c>
      <c r="AR1914" s="2"/>
      <c r="AS1914" s="3"/>
      <c r="AT1914" s="3"/>
      <c r="AU1914" s="3"/>
      <c r="AV1914" s="3"/>
    </row>
    <row r="1915" spans="1:48" ht="41.45" customHeight="1" x14ac:dyDescent="0.25">
      <c r="A1915" s="62" t="s">
        <v>2186</v>
      </c>
      <c r="C1915" s="63"/>
      <c r="D1915" s="63"/>
      <c r="E1915" s="64"/>
      <c r="F1915" s="66"/>
      <c r="G1915" s="100" t="s">
        <v>13903</v>
      </c>
      <c r="H1915" s="63"/>
      <c r="I1915" s="67"/>
      <c r="J1915" s="68"/>
      <c r="K1915" s="68"/>
      <c r="L1915" s="67" t="s">
        <v>18078</v>
      </c>
      <c r="M1915" s="71"/>
      <c r="N1915" s="72">
        <v>8257.0576171875</v>
      </c>
      <c r="O1915" s="72">
        <v>2688.954833984375</v>
      </c>
      <c r="P1915" s="73"/>
      <c r="Q1915" s="74"/>
      <c r="R1915" s="74"/>
      <c r="S1915" s="84"/>
      <c r="T1915" s="84"/>
      <c r="U1915" s="84"/>
      <c r="V1915" s="84"/>
      <c r="W1915" s="50"/>
      <c r="X1915" s="50"/>
      <c r="Y1915" s="50"/>
      <c r="Z1915" s="50"/>
      <c r="AA1915" s="49"/>
      <c r="AB1915" s="69">
        <v>1915</v>
      </c>
      <c r="AC191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15" s="70"/>
      <c r="AE1915" s="76">
        <v>7</v>
      </c>
      <c r="AF1915" s="76">
        <v>14425</v>
      </c>
      <c r="AG1915" s="76">
        <v>4868</v>
      </c>
      <c r="AH1915" s="76">
        <v>392</v>
      </c>
      <c r="AI1915" s="76"/>
      <c r="AJ1915" s="76" t="s">
        <v>10187</v>
      </c>
      <c r="AK1915" s="76"/>
      <c r="AL1915" s="76"/>
      <c r="AM1915" s="76"/>
      <c r="AN1915" s="78">
        <v>44023.176388888889</v>
      </c>
      <c r="AO1915" s="76" t="s">
        <v>14075</v>
      </c>
      <c r="AP1915" s="82" t="s">
        <v>15988</v>
      </c>
      <c r="AQ1915" s="76" t="s">
        <v>65</v>
      </c>
      <c r="AR1915" s="2"/>
      <c r="AS1915" s="3"/>
      <c r="AT1915" s="3"/>
      <c r="AU1915" s="3"/>
      <c r="AV1915" s="3"/>
    </row>
    <row r="1916" spans="1:48" ht="41.45" customHeight="1" x14ac:dyDescent="0.25">
      <c r="A1916" s="62" t="s">
        <v>1569</v>
      </c>
      <c r="C1916" s="63"/>
      <c r="D1916" s="63"/>
      <c r="E1916" s="64"/>
      <c r="F1916" s="66"/>
      <c r="G1916" s="100" t="s">
        <v>13904</v>
      </c>
      <c r="H1916" s="63"/>
      <c r="I1916" s="67"/>
      <c r="J1916" s="68"/>
      <c r="K1916" s="68"/>
      <c r="L1916" s="67" t="s">
        <v>18079</v>
      </c>
      <c r="M1916" s="71"/>
      <c r="N1916" s="72">
        <v>3062.568359375</v>
      </c>
      <c r="O1916" s="72">
        <v>4112.4580078125</v>
      </c>
      <c r="P1916" s="73"/>
      <c r="Q1916" s="74"/>
      <c r="R1916" s="74"/>
      <c r="S1916" s="84"/>
      <c r="T1916" s="84"/>
      <c r="U1916" s="84"/>
      <c r="V1916" s="84"/>
      <c r="W1916" s="50"/>
      <c r="X1916" s="50"/>
      <c r="Y1916" s="50"/>
      <c r="Z1916" s="50"/>
      <c r="AA1916" s="49"/>
      <c r="AB1916" s="69">
        <v>1916</v>
      </c>
      <c r="AC191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16" s="70"/>
      <c r="AE1916" s="76">
        <v>1</v>
      </c>
      <c r="AF1916" s="76">
        <v>53858</v>
      </c>
      <c r="AG1916" s="76">
        <v>25804</v>
      </c>
      <c r="AH1916" s="76">
        <v>289</v>
      </c>
      <c r="AI1916" s="76"/>
      <c r="AJ1916" s="76" t="s">
        <v>10188</v>
      </c>
      <c r="AK1916" s="76" t="s">
        <v>11239</v>
      </c>
      <c r="AL1916" s="82" t="s">
        <v>11943</v>
      </c>
      <c r="AM1916" s="76"/>
      <c r="AN1916" s="78">
        <v>43511.240914351853</v>
      </c>
      <c r="AO1916" s="76" t="s">
        <v>14075</v>
      </c>
      <c r="AP1916" s="82" t="s">
        <v>15989</v>
      </c>
      <c r="AQ1916" s="76" t="s">
        <v>66</v>
      </c>
      <c r="AR1916" s="2"/>
      <c r="AS1916" s="3"/>
      <c r="AT1916" s="3"/>
      <c r="AU1916" s="3"/>
      <c r="AV1916" s="3"/>
    </row>
    <row r="1917" spans="1:48" ht="41.45" customHeight="1" x14ac:dyDescent="0.25">
      <c r="A1917" s="62" t="s">
        <v>2187</v>
      </c>
      <c r="C1917" s="63"/>
      <c r="D1917" s="63"/>
      <c r="E1917" s="64"/>
      <c r="F1917" s="66"/>
      <c r="G1917" s="100" t="s">
        <v>13905</v>
      </c>
      <c r="H1917" s="63"/>
      <c r="I1917" s="67"/>
      <c r="J1917" s="68"/>
      <c r="K1917" s="68"/>
      <c r="L1917" s="67" t="s">
        <v>18080</v>
      </c>
      <c r="M1917" s="71"/>
      <c r="N1917" s="72">
        <v>3810.912109375</v>
      </c>
      <c r="O1917" s="72">
        <v>376.17135620117188</v>
      </c>
      <c r="P1917" s="73"/>
      <c r="Q1917" s="74"/>
      <c r="R1917" s="74"/>
      <c r="S1917" s="84"/>
      <c r="T1917" s="84"/>
      <c r="U1917" s="84"/>
      <c r="V1917" s="84"/>
      <c r="W1917" s="50"/>
      <c r="X1917" s="50"/>
      <c r="Y1917" s="50"/>
      <c r="Z1917" s="50"/>
      <c r="AA1917" s="49"/>
      <c r="AB1917" s="69">
        <v>1917</v>
      </c>
      <c r="AC191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17" s="70"/>
      <c r="AE1917" s="76">
        <v>1653</v>
      </c>
      <c r="AF1917" s="76">
        <v>4090</v>
      </c>
      <c r="AG1917" s="76">
        <v>6719</v>
      </c>
      <c r="AH1917" s="76">
        <v>2147</v>
      </c>
      <c r="AI1917" s="76"/>
      <c r="AJ1917" s="76" t="s">
        <v>10189</v>
      </c>
      <c r="AK1917" s="76" t="s">
        <v>11240</v>
      </c>
      <c r="AL1917" s="82" t="s">
        <v>11944</v>
      </c>
      <c r="AM1917" s="76"/>
      <c r="AN1917" s="78">
        <v>41621.955636574072</v>
      </c>
      <c r="AO1917" s="76" t="s">
        <v>14075</v>
      </c>
      <c r="AP1917" s="82" t="s">
        <v>15990</v>
      </c>
      <c r="AQ1917" s="76" t="s">
        <v>65</v>
      </c>
      <c r="AR1917" s="2"/>
      <c r="AS1917" s="3"/>
      <c r="AT1917" s="3"/>
      <c r="AU1917" s="3"/>
      <c r="AV1917" s="3"/>
    </row>
    <row r="1918" spans="1:48" ht="41.45" customHeight="1" x14ac:dyDescent="0.25">
      <c r="A1918" s="62" t="s">
        <v>2188</v>
      </c>
      <c r="C1918" s="63"/>
      <c r="D1918" s="63"/>
      <c r="E1918" s="64"/>
      <c r="F1918" s="66"/>
      <c r="G1918" s="100" t="s">
        <v>13906</v>
      </c>
      <c r="H1918" s="63"/>
      <c r="I1918" s="67"/>
      <c r="J1918" s="68"/>
      <c r="K1918" s="68"/>
      <c r="L1918" s="67" t="s">
        <v>18081</v>
      </c>
      <c r="M1918" s="71"/>
      <c r="N1918" s="72">
        <v>3993.227783203125</v>
      </c>
      <c r="O1918" s="72">
        <v>485.4376220703125</v>
      </c>
      <c r="P1918" s="73"/>
      <c r="Q1918" s="74"/>
      <c r="R1918" s="74"/>
      <c r="S1918" s="84"/>
      <c r="T1918" s="84"/>
      <c r="U1918" s="84"/>
      <c r="V1918" s="84"/>
      <c r="W1918" s="50"/>
      <c r="X1918" s="50"/>
      <c r="Y1918" s="50"/>
      <c r="Z1918" s="50"/>
      <c r="AA1918" s="49"/>
      <c r="AB1918" s="69">
        <v>1918</v>
      </c>
      <c r="AC191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18" s="70"/>
      <c r="AE1918" s="76">
        <v>1</v>
      </c>
      <c r="AF1918" s="76">
        <v>178</v>
      </c>
      <c r="AG1918" s="76">
        <v>1</v>
      </c>
      <c r="AH1918" s="76">
        <v>1759</v>
      </c>
      <c r="AI1918" s="76"/>
      <c r="AJ1918" s="76" t="s">
        <v>10190</v>
      </c>
      <c r="AK1918" s="76"/>
      <c r="AL1918" s="76"/>
      <c r="AM1918" s="76"/>
      <c r="AN1918" s="78">
        <v>44510.496238425927</v>
      </c>
      <c r="AO1918" s="76" t="s">
        <v>14075</v>
      </c>
      <c r="AP1918" s="82" t="s">
        <v>15991</v>
      </c>
      <c r="AQ1918" s="76" t="s">
        <v>65</v>
      </c>
      <c r="AR1918" s="2"/>
      <c r="AS1918" s="3"/>
      <c r="AT1918" s="3"/>
      <c r="AU1918" s="3"/>
      <c r="AV1918" s="3"/>
    </row>
    <row r="1919" spans="1:48" ht="41.45" customHeight="1" x14ac:dyDescent="0.25">
      <c r="A1919" s="62" t="s">
        <v>2189</v>
      </c>
      <c r="C1919" s="63"/>
      <c r="D1919" s="63"/>
      <c r="E1919" s="64"/>
      <c r="F1919" s="66"/>
      <c r="G1919" s="100" t="s">
        <v>13907</v>
      </c>
      <c r="H1919" s="63"/>
      <c r="I1919" s="67"/>
      <c r="J1919" s="68"/>
      <c r="K1919" s="68"/>
      <c r="L1919" s="67" t="s">
        <v>18082</v>
      </c>
      <c r="M1919" s="71"/>
      <c r="N1919" s="72">
        <v>8541.1845703125</v>
      </c>
      <c r="O1919" s="72">
        <v>1927.0831298828125</v>
      </c>
      <c r="P1919" s="73"/>
      <c r="Q1919" s="74"/>
      <c r="R1919" s="74"/>
      <c r="S1919" s="84"/>
      <c r="T1919" s="84"/>
      <c r="U1919" s="84"/>
      <c r="V1919" s="84"/>
      <c r="W1919" s="50"/>
      <c r="X1919" s="50"/>
      <c r="Y1919" s="50"/>
      <c r="Z1919" s="50"/>
      <c r="AA1919" s="49"/>
      <c r="AB1919" s="69">
        <v>1919</v>
      </c>
      <c r="AC191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19" s="70"/>
      <c r="AE1919" s="76">
        <v>771</v>
      </c>
      <c r="AF1919" s="76">
        <v>25160</v>
      </c>
      <c r="AG1919" s="76">
        <v>3201</v>
      </c>
      <c r="AH1919" s="76">
        <v>778</v>
      </c>
      <c r="AI1919" s="76"/>
      <c r="AJ1919" s="76" t="s">
        <v>10191</v>
      </c>
      <c r="AK1919" s="76" t="s">
        <v>10522</v>
      </c>
      <c r="AL1919" s="82" t="s">
        <v>11945</v>
      </c>
      <c r="AM1919" s="76"/>
      <c r="AN1919" s="78">
        <v>40807.277025462965</v>
      </c>
      <c r="AO1919" s="76" t="s">
        <v>14075</v>
      </c>
      <c r="AP1919" s="82" t="s">
        <v>15992</v>
      </c>
      <c r="AQ1919" s="76" t="s">
        <v>65</v>
      </c>
      <c r="AR1919" s="2"/>
      <c r="AS1919" s="3"/>
      <c r="AT1919" s="3"/>
      <c r="AU1919" s="3"/>
      <c r="AV1919" s="3"/>
    </row>
    <row r="1920" spans="1:48" ht="41.45" customHeight="1" x14ac:dyDescent="0.25">
      <c r="A1920" s="62" t="s">
        <v>2190</v>
      </c>
      <c r="C1920" s="63"/>
      <c r="D1920" s="63"/>
      <c r="E1920" s="64"/>
      <c r="F1920" s="66"/>
      <c r="G1920" s="100" t="s">
        <v>13908</v>
      </c>
      <c r="H1920" s="63"/>
      <c r="I1920" s="67"/>
      <c r="J1920" s="68"/>
      <c r="K1920" s="68"/>
      <c r="L1920" s="67" t="s">
        <v>18083</v>
      </c>
      <c r="M1920" s="71"/>
      <c r="N1920" s="72">
        <v>4522.068359375</v>
      </c>
      <c r="O1920" s="72">
        <v>7741.671875</v>
      </c>
      <c r="P1920" s="73"/>
      <c r="Q1920" s="74"/>
      <c r="R1920" s="74"/>
      <c r="S1920" s="84"/>
      <c r="T1920" s="84"/>
      <c r="U1920" s="84"/>
      <c r="V1920" s="84"/>
      <c r="W1920" s="50"/>
      <c r="X1920" s="50"/>
      <c r="Y1920" s="50"/>
      <c r="Z1920" s="50"/>
      <c r="AA1920" s="49"/>
      <c r="AB1920" s="69">
        <v>1920</v>
      </c>
      <c r="AC192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20" s="70"/>
      <c r="AE1920" s="76">
        <v>258</v>
      </c>
      <c r="AF1920" s="76">
        <v>3239</v>
      </c>
      <c r="AG1920" s="76">
        <v>13</v>
      </c>
      <c r="AH1920" s="76">
        <v>487</v>
      </c>
      <c r="AI1920" s="76"/>
      <c r="AJ1920" s="76" t="s">
        <v>10192</v>
      </c>
      <c r="AK1920" s="76"/>
      <c r="AL1920" s="76"/>
      <c r="AM1920" s="76"/>
      <c r="AN1920" s="78">
        <v>44472.631527777776</v>
      </c>
      <c r="AO1920" s="76" t="s">
        <v>14075</v>
      </c>
      <c r="AP1920" s="82" t="s">
        <v>15993</v>
      </c>
      <c r="AQ1920" s="76" t="s">
        <v>65</v>
      </c>
      <c r="AR1920" s="2"/>
      <c r="AS1920" s="3"/>
      <c r="AT1920" s="3"/>
      <c r="AU1920" s="3"/>
      <c r="AV1920" s="3"/>
    </row>
    <row r="1921" spans="1:48" ht="41.45" customHeight="1" x14ac:dyDescent="0.25">
      <c r="A1921" s="62" t="s">
        <v>2191</v>
      </c>
      <c r="C1921" s="63"/>
      <c r="D1921" s="63"/>
      <c r="E1921" s="64"/>
      <c r="F1921" s="66"/>
      <c r="G1921" s="100" t="s">
        <v>13909</v>
      </c>
      <c r="H1921" s="63"/>
      <c r="I1921" s="67"/>
      <c r="J1921" s="68"/>
      <c r="K1921" s="68"/>
      <c r="L1921" s="67" t="s">
        <v>18084</v>
      </c>
      <c r="M1921" s="71"/>
      <c r="N1921" s="72">
        <v>2558.791748046875</v>
      </c>
      <c r="O1921" s="72">
        <v>3478.8994140625</v>
      </c>
      <c r="P1921" s="73"/>
      <c r="Q1921" s="74"/>
      <c r="R1921" s="74"/>
      <c r="S1921" s="84"/>
      <c r="T1921" s="84"/>
      <c r="U1921" s="84"/>
      <c r="V1921" s="84"/>
      <c r="W1921" s="50"/>
      <c r="X1921" s="50"/>
      <c r="Y1921" s="50"/>
      <c r="Z1921" s="50"/>
      <c r="AA1921" s="49"/>
      <c r="AB1921" s="69">
        <v>1921</v>
      </c>
      <c r="AC192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21" s="70"/>
      <c r="AE1921" s="76">
        <v>592</v>
      </c>
      <c r="AF1921" s="76">
        <v>113352</v>
      </c>
      <c r="AG1921" s="76">
        <v>22442</v>
      </c>
      <c r="AH1921" s="76">
        <v>10278</v>
      </c>
      <c r="AI1921" s="76"/>
      <c r="AJ1921" s="76" t="s">
        <v>10193</v>
      </c>
      <c r="AK1921" s="76" t="s">
        <v>11241</v>
      </c>
      <c r="AL1921" s="82" t="s">
        <v>11946</v>
      </c>
      <c r="AM1921" s="76"/>
      <c r="AN1921" s="78">
        <v>43553.480162037034</v>
      </c>
      <c r="AO1921" s="76" t="s">
        <v>14075</v>
      </c>
      <c r="AP1921" s="82" t="s">
        <v>15994</v>
      </c>
      <c r="AQ1921" s="76" t="s">
        <v>65</v>
      </c>
      <c r="AR1921" s="2"/>
      <c r="AS1921" s="3"/>
      <c r="AT1921" s="3"/>
      <c r="AU1921" s="3"/>
      <c r="AV1921" s="3"/>
    </row>
    <row r="1922" spans="1:48" ht="41.45" customHeight="1" x14ac:dyDescent="0.25">
      <c r="A1922" s="62" t="s">
        <v>2192</v>
      </c>
      <c r="C1922" s="63"/>
      <c r="D1922" s="63"/>
      <c r="E1922" s="64"/>
      <c r="F1922" s="66"/>
      <c r="G1922" s="100" t="s">
        <v>13910</v>
      </c>
      <c r="H1922" s="63"/>
      <c r="I1922" s="67"/>
      <c r="J1922" s="68"/>
      <c r="K1922" s="68"/>
      <c r="L1922" s="67" t="s">
        <v>18085</v>
      </c>
      <c r="M1922" s="71"/>
      <c r="N1922" s="72">
        <v>7512.6630859375</v>
      </c>
      <c r="O1922" s="72">
        <v>2426.949462890625</v>
      </c>
      <c r="P1922" s="73"/>
      <c r="Q1922" s="74"/>
      <c r="R1922" s="74"/>
      <c r="S1922" s="84"/>
      <c r="T1922" s="84"/>
      <c r="U1922" s="84"/>
      <c r="V1922" s="84"/>
      <c r="W1922" s="50"/>
      <c r="X1922" s="50"/>
      <c r="Y1922" s="50"/>
      <c r="Z1922" s="50"/>
      <c r="AA1922" s="49"/>
      <c r="AB1922" s="69">
        <v>1922</v>
      </c>
      <c r="AC192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22" s="70"/>
      <c r="AE1922" s="76">
        <v>745</v>
      </c>
      <c r="AF1922" s="76">
        <v>48523</v>
      </c>
      <c r="AG1922" s="76">
        <v>89717</v>
      </c>
      <c r="AH1922" s="76">
        <v>23292</v>
      </c>
      <c r="AI1922" s="76"/>
      <c r="AJ1922" s="76" t="s">
        <v>10194</v>
      </c>
      <c r="AK1922" s="76"/>
      <c r="AL1922" s="82" t="s">
        <v>11947</v>
      </c>
      <c r="AM1922" s="76"/>
      <c r="AN1922" s="78">
        <v>40854.169710648152</v>
      </c>
      <c r="AO1922" s="76" t="s">
        <v>14075</v>
      </c>
      <c r="AP1922" s="82" t="s">
        <v>15995</v>
      </c>
      <c r="AQ1922" s="76" t="s">
        <v>65</v>
      </c>
      <c r="AR1922" s="2"/>
      <c r="AS1922" s="3"/>
      <c r="AT1922" s="3"/>
      <c r="AU1922" s="3"/>
      <c r="AV1922" s="3"/>
    </row>
    <row r="1923" spans="1:48" ht="41.45" customHeight="1" x14ac:dyDescent="0.25">
      <c r="A1923" s="62" t="s">
        <v>2193</v>
      </c>
      <c r="C1923" s="63"/>
      <c r="D1923" s="63"/>
      <c r="E1923" s="64"/>
      <c r="F1923" s="66"/>
      <c r="G1923" s="100" t="s">
        <v>13911</v>
      </c>
      <c r="H1923" s="63"/>
      <c r="I1923" s="67"/>
      <c r="J1923" s="68"/>
      <c r="K1923" s="68"/>
      <c r="L1923" s="67" t="s">
        <v>18086</v>
      </c>
      <c r="M1923" s="71"/>
      <c r="N1923" s="72">
        <v>5031.02978515625</v>
      </c>
      <c r="O1923" s="72">
        <v>1312.2545166015625</v>
      </c>
      <c r="P1923" s="73"/>
      <c r="Q1923" s="74"/>
      <c r="R1923" s="74"/>
      <c r="S1923" s="84"/>
      <c r="T1923" s="84"/>
      <c r="U1923" s="84"/>
      <c r="V1923" s="84"/>
      <c r="W1923" s="50"/>
      <c r="X1923" s="50"/>
      <c r="Y1923" s="50"/>
      <c r="Z1923" s="50"/>
      <c r="AA1923" s="49"/>
      <c r="AB1923" s="69">
        <v>1923</v>
      </c>
      <c r="AC192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23" s="70"/>
      <c r="AE1923" s="76">
        <v>2261</v>
      </c>
      <c r="AF1923" s="76">
        <v>123433</v>
      </c>
      <c r="AG1923" s="76">
        <v>637282</v>
      </c>
      <c r="AH1923" s="76">
        <v>13450</v>
      </c>
      <c r="AI1923" s="76"/>
      <c r="AJ1923" s="76" t="s">
        <v>10195</v>
      </c>
      <c r="AK1923" s="76"/>
      <c r="AL1923" s="82" t="s">
        <v>11948</v>
      </c>
      <c r="AM1923" s="76"/>
      <c r="AN1923" s="78">
        <v>40688.291909722226</v>
      </c>
      <c r="AO1923" s="76" t="s">
        <v>14075</v>
      </c>
      <c r="AP1923" s="82" t="s">
        <v>15996</v>
      </c>
      <c r="AQ1923" s="76" t="s">
        <v>65</v>
      </c>
      <c r="AR1923" s="2"/>
      <c r="AS1923" s="3"/>
      <c r="AT1923" s="3"/>
      <c r="AU1923" s="3"/>
      <c r="AV1923" s="3"/>
    </row>
    <row r="1924" spans="1:48" ht="41.45" customHeight="1" x14ac:dyDescent="0.25">
      <c r="A1924" s="62" t="s">
        <v>2194</v>
      </c>
      <c r="C1924" s="63"/>
      <c r="D1924" s="63"/>
      <c r="E1924" s="64"/>
      <c r="F1924" s="66"/>
      <c r="G1924" s="100" t="s">
        <v>13912</v>
      </c>
      <c r="H1924" s="63"/>
      <c r="I1924" s="67"/>
      <c r="J1924" s="68"/>
      <c r="K1924" s="68"/>
      <c r="L1924" s="67" t="s">
        <v>18087</v>
      </c>
      <c r="M1924" s="71"/>
      <c r="N1924" s="72">
        <v>1960.632080078125</v>
      </c>
      <c r="O1924" s="72">
        <v>6512.0068359375</v>
      </c>
      <c r="P1924" s="73"/>
      <c r="Q1924" s="74"/>
      <c r="R1924" s="74"/>
      <c r="S1924" s="84"/>
      <c r="T1924" s="84"/>
      <c r="U1924" s="84"/>
      <c r="V1924" s="84"/>
      <c r="W1924" s="50"/>
      <c r="X1924" s="50"/>
      <c r="Y1924" s="50"/>
      <c r="Z1924" s="50"/>
      <c r="AA1924" s="49"/>
      <c r="AB1924" s="69">
        <v>1924</v>
      </c>
      <c r="AC192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24" s="70"/>
      <c r="AE1924" s="76">
        <v>14777</v>
      </c>
      <c r="AF1924" s="76">
        <v>110527</v>
      </c>
      <c r="AG1924" s="76">
        <v>133154</v>
      </c>
      <c r="AH1924" s="76">
        <v>6596</v>
      </c>
      <c r="AI1924" s="76"/>
      <c r="AJ1924" s="76" t="s">
        <v>10196</v>
      </c>
      <c r="AK1924" s="76" t="s">
        <v>10638</v>
      </c>
      <c r="AL1924" s="82" t="s">
        <v>11949</v>
      </c>
      <c r="AM1924" s="76"/>
      <c r="AN1924" s="78">
        <v>40409.496423611112</v>
      </c>
      <c r="AO1924" s="76" t="s">
        <v>14075</v>
      </c>
      <c r="AP1924" s="82" t="s">
        <v>15997</v>
      </c>
      <c r="AQ1924" s="76" t="s">
        <v>65</v>
      </c>
      <c r="AR1924" s="2"/>
      <c r="AS1924" s="3"/>
      <c r="AT1924" s="3"/>
      <c r="AU1924" s="3"/>
      <c r="AV1924" s="3"/>
    </row>
    <row r="1925" spans="1:48" ht="41.45" customHeight="1" x14ac:dyDescent="0.25">
      <c r="A1925" s="62" t="s">
        <v>2195</v>
      </c>
      <c r="C1925" s="63"/>
      <c r="D1925" s="63"/>
      <c r="E1925" s="64"/>
      <c r="F1925" s="66"/>
      <c r="G1925" s="100" t="s">
        <v>13913</v>
      </c>
      <c r="H1925" s="63"/>
      <c r="I1925" s="67"/>
      <c r="J1925" s="68"/>
      <c r="K1925" s="68"/>
      <c r="L1925" s="67" t="s">
        <v>18088</v>
      </c>
      <c r="M1925" s="71"/>
      <c r="N1925" s="72">
        <v>3641.613525390625</v>
      </c>
      <c r="O1925" s="72">
        <v>2295.9990234375</v>
      </c>
      <c r="P1925" s="73"/>
      <c r="Q1925" s="74"/>
      <c r="R1925" s="74"/>
      <c r="S1925" s="84"/>
      <c r="T1925" s="84"/>
      <c r="U1925" s="84"/>
      <c r="V1925" s="84"/>
      <c r="W1925" s="50"/>
      <c r="X1925" s="50"/>
      <c r="Y1925" s="50"/>
      <c r="Z1925" s="50"/>
      <c r="AA1925" s="49"/>
      <c r="AB1925" s="69">
        <v>1925</v>
      </c>
      <c r="AC192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25" s="70"/>
      <c r="AE1925" s="76">
        <v>113</v>
      </c>
      <c r="AF1925" s="76">
        <v>53144</v>
      </c>
      <c r="AG1925" s="76">
        <v>2213</v>
      </c>
      <c r="AH1925" s="76">
        <v>3</v>
      </c>
      <c r="AI1925" s="76"/>
      <c r="AJ1925" s="76" t="s">
        <v>10197</v>
      </c>
      <c r="AK1925" s="76" t="s">
        <v>11242</v>
      </c>
      <c r="AL1925" s="82" t="s">
        <v>11950</v>
      </c>
      <c r="AM1925" s="76"/>
      <c r="AN1925" s="78">
        <v>43027.279907407406</v>
      </c>
      <c r="AO1925" s="76" t="s">
        <v>14075</v>
      </c>
      <c r="AP1925" s="82" t="s">
        <v>15998</v>
      </c>
      <c r="AQ1925" s="76" t="s">
        <v>65</v>
      </c>
      <c r="AR1925" s="2"/>
      <c r="AS1925" s="3"/>
      <c r="AT1925" s="3"/>
      <c r="AU1925" s="3"/>
      <c r="AV1925" s="3"/>
    </row>
    <row r="1926" spans="1:48" ht="41.45" customHeight="1" x14ac:dyDescent="0.25">
      <c r="A1926" s="62" t="s">
        <v>2196</v>
      </c>
      <c r="C1926" s="63"/>
      <c r="D1926" s="63"/>
      <c r="E1926" s="64"/>
      <c r="F1926" s="66"/>
      <c r="G1926" s="100" t="s">
        <v>13914</v>
      </c>
      <c r="H1926" s="63"/>
      <c r="I1926" s="67"/>
      <c r="J1926" s="68"/>
      <c r="K1926" s="68"/>
      <c r="L1926" s="67" t="s">
        <v>18089</v>
      </c>
      <c r="M1926" s="71"/>
      <c r="N1926" s="72">
        <v>6927.6240234375</v>
      </c>
      <c r="O1926" s="72">
        <v>4561.84814453125</v>
      </c>
      <c r="P1926" s="73"/>
      <c r="Q1926" s="74"/>
      <c r="R1926" s="74"/>
      <c r="S1926" s="84"/>
      <c r="T1926" s="84"/>
      <c r="U1926" s="84"/>
      <c r="V1926" s="84"/>
      <c r="W1926" s="50"/>
      <c r="X1926" s="50"/>
      <c r="Y1926" s="50"/>
      <c r="Z1926" s="50"/>
      <c r="AA1926" s="49"/>
      <c r="AB1926" s="69">
        <v>1926</v>
      </c>
      <c r="AC192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26" s="70"/>
      <c r="AE1926" s="76">
        <v>2636</v>
      </c>
      <c r="AF1926" s="76">
        <v>20276</v>
      </c>
      <c r="AG1926" s="76">
        <v>56390</v>
      </c>
      <c r="AH1926" s="76">
        <v>166058</v>
      </c>
      <c r="AI1926" s="76"/>
      <c r="AJ1926" s="76" t="s">
        <v>10198</v>
      </c>
      <c r="AK1926" s="76" t="s">
        <v>11243</v>
      </c>
      <c r="AL1926" s="76"/>
      <c r="AM1926" s="76"/>
      <c r="AN1926" s="78">
        <v>43796.783750000002</v>
      </c>
      <c r="AO1926" s="76" t="s">
        <v>14075</v>
      </c>
      <c r="AP1926" s="82" t="s">
        <v>15999</v>
      </c>
      <c r="AQ1926" s="76" t="s">
        <v>65</v>
      </c>
      <c r="AR1926" s="2"/>
      <c r="AS1926" s="3"/>
      <c r="AT1926" s="3"/>
      <c r="AU1926" s="3"/>
      <c r="AV1926" s="3"/>
    </row>
    <row r="1927" spans="1:48" ht="41.45" customHeight="1" x14ac:dyDescent="0.25">
      <c r="A1927" s="62" t="s">
        <v>2197</v>
      </c>
      <c r="C1927" s="63"/>
      <c r="D1927" s="63"/>
      <c r="E1927" s="64"/>
      <c r="F1927" s="66"/>
      <c r="G1927" s="100" t="s">
        <v>13915</v>
      </c>
      <c r="H1927" s="63"/>
      <c r="I1927" s="67"/>
      <c r="J1927" s="68"/>
      <c r="K1927" s="68"/>
      <c r="L1927" s="67" t="s">
        <v>18090</v>
      </c>
      <c r="M1927" s="71"/>
      <c r="N1927" s="72">
        <v>3312.63232421875</v>
      </c>
      <c r="O1927" s="72">
        <v>4489.25048828125</v>
      </c>
      <c r="P1927" s="73"/>
      <c r="Q1927" s="74"/>
      <c r="R1927" s="74"/>
      <c r="S1927" s="84"/>
      <c r="T1927" s="84"/>
      <c r="U1927" s="84"/>
      <c r="V1927" s="84"/>
      <c r="W1927" s="50"/>
      <c r="X1927" s="50"/>
      <c r="Y1927" s="50"/>
      <c r="Z1927" s="50"/>
      <c r="AA1927" s="49"/>
      <c r="AB1927" s="69">
        <v>1927</v>
      </c>
      <c r="AC192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27" s="70"/>
      <c r="AE1927" s="76">
        <v>56</v>
      </c>
      <c r="AF1927" s="76">
        <v>117246</v>
      </c>
      <c r="AG1927" s="76">
        <v>646</v>
      </c>
      <c r="AH1927" s="76">
        <v>69</v>
      </c>
      <c r="AI1927" s="76"/>
      <c r="AJ1927" s="76" t="s">
        <v>10199</v>
      </c>
      <c r="AK1927" s="76"/>
      <c r="AL1927" s="76"/>
      <c r="AM1927" s="76"/>
      <c r="AN1927" s="78">
        <v>41509.66233796296</v>
      </c>
      <c r="AO1927" s="76" t="s">
        <v>14075</v>
      </c>
      <c r="AP1927" s="82" t="s">
        <v>16000</v>
      </c>
      <c r="AQ1927" s="76" t="s">
        <v>65</v>
      </c>
      <c r="AR1927" s="2"/>
      <c r="AS1927" s="3"/>
      <c r="AT1927" s="3"/>
      <c r="AU1927" s="3"/>
      <c r="AV1927" s="3"/>
    </row>
    <row r="1928" spans="1:48" ht="41.45" customHeight="1" x14ac:dyDescent="0.25">
      <c r="A1928" s="62" t="s">
        <v>2198</v>
      </c>
      <c r="C1928" s="63"/>
      <c r="D1928" s="63"/>
      <c r="E1928" s="64"/>
      <c r="F1928" s="66"/>
      <c r="G1928" s="100" t="s">
        <v>13916</v>
      </c>
      <c r="H1928" s="63"/>
      <c r="I1928" s="67"/>
      <c r="J1928" s="68"/>
      <c r="K1928" s="68"/>
      <c r="L1928" s="67" t="s">
        <v>18091</v>
      </c>
      <c r="M1928" s="71"/>
      <c r="N1928" s="72">
        <v>1252.2801513671875</v>
      </c>
      <c r="O1928" s="72">
        <v>4634.904296875</v>
      </c>
      <c r="P1928" s="73"/>
      <c r="Q1928" s="74"/>
      <c r="R1928" s="74"/>
      <c r="S1928" s="84"/>
      <c r="T1928" s="84"/>
      <c r="U1928" s="84"/>
      <c r="V1928" s="84"/>
      <c r="W1928" s="50"/>
      <c r="X1928" s="50"/>
      <c r="Y1928" s="50"/>
      <c r="Z1928" s="50"/>
      <c r="AA1928" s="49"/>
      <c r="AB1928" s="69">
        <v>1928</v>
      </c>
      <c r="AC192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28" s="70"/>
      <c r="AE1928" s="76">
        <v>351</v>
      </c>
      <c r="AF1928" s="76">
        <v>26196</v>
      </c>
      <c r="AG1928" s="76">
        <v>7019</v>
      </c>
      <c r="AH1928" s="76">
        <v>8566</v>
      </c>
      <c r="AI1928" s="76"/>
      <c r="AJ1928" s="76" t="s">
        <v>10200</v>
      </c>
      <c r="AK1928" s="76" t="s">
        <v>11244</v>
      </c>
      <c r="AL1928" s="82" t="s">
        <v>11951</v>
      </c>
      <c r="AM1928" s="76"/>
      <c r="AN1928" s="78">
        <v>43950.669583333336</v>
      </c>
      <c r="AO1928" s="76" t="s">
        <v>14075</v>
      </c>
      <c r="AP1928" s="82" t="s">
        <v>16001</v>
      </c>
      <c r="AQ1928" s="76" t="s">
        <v>65</v>
      </c>
      <c r="AR1928" s="2"/>
      <c r="AS1928" s="3"/>
      <c r="AT1928" s="3"/>
      <c r="AU1928" s="3"/>
      <c r="AV1928" s="3"/>
    </row>
    <row r="1929" spans="1:48" ht="41.45" customHeight="1" x14ac:dyDescent="0.25">
      <c r="A1929" s="62" t="s">
        <v>2199</v>
      </c>
      <c r="C1929" s="63"/>
      <c r="D1929" s="63"/>
      <c r="E1929" s="64"/>
      <c r="F1929" s="66"/>
      <c r="G1929" s="100" t="s">
        <v>13917</v>
      </c>
      <c r="H1929" s="63"/>
      <c r="I1929" s="67"/>
      <c r="J1929" s="68"/>
      <c r="K1929" s="68"/>
      <c r="L1929" s="67" t="s">
        <v>18092</v>
      </c>
      <c r="M1929" s="71"/>
      <c r="N1929" s="72">
        <v>8518.7060546875</v>
      </c>
      <c r="O1929" s="72">
        <v>6253.55126953125</v>
      </c>
      <c r="P1929" s="73"/>
      <c r="Q1929" s="74"/>
      <c r="R1929" s="74"/>
      <c r="S1929" s="84"/>
      <c r="T1929" s="84"/>
      <c r="U1929" s="84"/>
      <c r="V1929" s="84"/>
      <c r="W1929" s="50"/>
      <c r="X1929" s="50"/>
      <c r="Y1929" s="50"/>
      <c r="Z1929" s="50"/>
      <c r="AA1929" s="49"/>
      <c r="AB1929" s="69">
        <v>1929</v>
      </c>
      <c r="AC192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29" s="70"/>
      <c r="AE1929" s="76">
        <v>0</v>
      </c>
      <c r="AF1929" s="76">
        <v>35337</v>
      </c>
      <c r="AG1929" s="76">
        <v>867</v>
      </c>
      <c r="AH1929" s="76">
        <v>23</v>
      </c>
      <c r="AI1929" s="76"/>
      <c r="AJ1929" s="76" t="s">
        <v>10201</v>
      </c>
      <c r="AK1929" s="76" t="s">
        <v>10757</v>
      </c>
      <c r="AL1929" s="82" t="s">
        <v>11952</v>
      </c>
      <c r="AM1929" s="76"/>
      <c r="AN1929" s="78">
        <v>40482.202719907407</v>
      </c>
      <c r="AO1929" s="76" t="s">
        <v>14075</v>
      </c>
      <c r="AP1929" s="82" t="s">
        <v>16002</v>
      </c>
      <c r="AQ1929" s="76" t="s">
        <v>65</v>
      </c>
      <c r="AR1929" s="2"/>
      <c r="AS1929" s="3"/>
      <c r="AT1929" s="3"/>
      <c r="AU1929" s="3"/>
      <c r="AV1929" s="3"/>
    </row>
    <row r="1930" spans="1:48" ht="41.45" customHeight="1" x14ac:dyDescent="0.25">
      <c r="A1930" s="62" t="s">
        <v>2200</v>
      </c>
      <c r="C1930" s="63"/>
      <c r="D1930" s="63"/>
      <c r="E1930" s="64"/>
      <c r="F1930" s="66"/>
      <c r="G1930" s="100" t="s">
        <v>13918</v>
      </c>
      <c r="H1930" s="63"/>
      <c r="I1930" s="67"/>
      <c r="J1930" s="68"/>
      <c r="K1930" s="68"/>
      <c r="L1930" s="67" t="s">
        <v>18093</v>
      </c>
      <c r="M1930" s="71"/>
      <c r="N1930" s="72">
        <v>8276.38671875</v>
      </c>
      <c r="O1930" s="72">
        <v>1569.4873046875</v>
      </c>
      <c r="P1930" s="73"/>
      <c r="Q1930" s="74"/>
      <c r="R1930" s="74"/>
      <c r="S1930" s="84"/>
      <c r="T1930" s="84"/>
      <c r="U1930" s="84"/>
      <c r="V1930" s="84"/>
      <c r="W1930" s="50"/>
      <c r="X1930" s="50"/>
      <c r="Y1930" s="50"/>
      <c r="Z1930" s="50"/>
      <c r="AA1930" s="49"/>
      <c r="AB1930" s="69">
        <v>1930</v>
      </c>
      <c r="AC193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30" s="70"/>
      <c r="AE1930" s="76">
        <v>882</v>
      </c>
      <c r="AF1930" s="76">
        <v>11716</v>
      </c>
      <c r="AG1930" s="76">
        <v>5646</v>
      </c>
      <c r="AH1930" s="76">
        <v>444</v>
      </c>
      <c r="AI1930" s="76"/>
      <c r="AJ1930" s="76" t="s">
        <v>10202</v>
      </c>
      <c r="AK1930" s="76" t="s">
        <v>11245</v>
      </c>
      <c r="AL1930" s="82" t="s">
        <v>11953</v>
      </c>
      <c r="AM1930" s="76"/>
      <c r="AN1930" s="78">
        <v>41451.261840277781</v>
      </c>
      <c r="AO1930" s="76" t="s">
        <v>14075</v>
      </c>
      <c r="AP1930" s="82" t="s">
        <v>16003</v>
      </c>
      <c r="AQ1930" s="76" t="s">
        <v>65</v>
      </c>
      <c r="AR1930" s="2"/>
      <c r="AS1930" s="3"/>
      <c r="AT1930" s="3"/>
      <c r="AU1930" s="3"/>
      <c r="AV1930" s="3"/>
    </row>
    <row r="1931" spans="1:48" ht="41.45" customHeight="1" x14ac:dyDescent="0.25">
      <c r="A1931" s="62" t="s">
        <v>2201</v>
      </c>
      <c r="C1931" s="63"/>
      <c r="D1931" s="63"/>
      <c r="E1931" s="64"/>
      <c r="F1931" s="66"/>
      <c r="G1931" s="100" t="s">
        <v>13919</v>
      </c>
      <c r="H1931" s="63"/>
      <c r="I1931" s="67"/>
      <c r="J1931" s="68"/>
      <c r="K1931" s="68"/>
      <c r="L1931" s="67" t="s">
        <v>18094</v>
      </c>
      <c r="M1931" s="71"/>
      <c r="N1931" s="72">
        <v>1998.8109130859375</v>
      </c>
      <c r="O1931" s="72">
        <v>5222.3271484375</v>
      </c>
      <c r="P1931" s="73"/>
      <c r="Q1931" s="74"/>
      <c r="R1931" s="74"/>
      <c r="S1931" s="84"/>
      <c r="T1931" s="84"/>
      <c r="U1931" s="84"/>
      <c r="V1931" s="84"/>
      <c r="W1931" s="50"/>
      <c r="X1931" s="50"/>
      <c r="Y1931" s="50"/>
      <c r="Z1931" s="50"/>
      <c r="AA1931" s="49"/>
      <c r="AB1931" s="69">
        <v>1931</v>
      </c>
      <c r="AC193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31" s="70"/>
      <c r="AE1931" s="76">
        <v>121</v>
      </c>
      <c r="AF1931" s="76">
        <v>2921</v>
      </c>
      <c r="AG1931" s="76">
        <v>347</v>
      </c>
      <c r="AH1931" s="76">
        <v>81</v>
      </c>
      <c r="AI1931" s="76"/>
      <c r="AJ1931" s="76" t="s">
        <v>10203</v>
      </c>
      <c r="AK1931" s="76" t="s">
        <v>11246</v>
      </c>
      <c r="AL1931" s="82" t="s">
        <v>11954</v>
      </c>
      <c r="AM1931" s="76"/>
      <c r="AN1931" s="78">
        <v>44266.085196759261</v>
      </c>
      <c r="AO1931" s="76" t="s">
        <v>14075</v>
      </c>
      <c r="AP1931" s="82" t="s">
        <v>16004</v>
      </c>
      <c r="AQ1931" s="76" t="s">
        <v>65</v>
      </c>
      <c r="AR1931" s="2"/>
      <c r="AS1931" s="3"/>
      <c r="AT1931" s="3"/>
      <c r="AU1931" s="3"/>
      <c r="AV1931" s="3"/>
    </row>
    <row r="1932" spans="1:48" ht="41.45" customHeight="1" x14ac:dyDescent="0.25">
      <c r="A1932" s="62" t="s">
        <v>2202</v>
      </c>
      <c r="C1932" s="63"/>
      <c r="D1932" s="63"/>
      <c r="E1932" s="64"/>
      <c r="F1932" s="66"/>
      <c r="G1932" s="100" t="s">
        <v>13920</v>
      </c>
      <c r="H1932" s="63"/>
      <c r="I1932" s="67"/>
      <c r="J1932" s="68"/>
      <c r="K1932" s="68"/>
      <c r="L1932" s="67" t="s">
        <v>18095</v>
      </c>
      <c r="M1932" s="71"/>
      <c r="N1932" s="72">
        <v>1434.5218505859375</v>
      </c>
      <c r="O1932" s="72">
        <v>4452.1552734375</v>
      </c>
      <c r="P1932" s="73"/>
      <c r="Q1932" s="74"/>
      <c r="R1932" s="74"/>
      <c r="S1932" s="84"/>
      <c r="T1932" s="84"/>
      <c r="U1932" s="84"/>
      <c r="V1932" s="84"/>
      <c r="W1932" s="50"/>
      <c r="X1932" s="50"/>
      <c r="Y1932" s="50"/>
      <c r="Z1932" s="50"/>
      <c r="AA1932" s="49"/>
      <c r="AB1932" s="69">
        <v>1932</v>
      </c>
      <c r="AC193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32" s="70"/>
      <c r="AE1932" s="76">
        <v>6680</v>
      </c>
      <c r="AF1932" s="76">
        <v>7041</v>
      </c>
      <c r="AG1932" s="76">
        <v>9616</v>
      </c>
      <c r="AH1932" s="76">
        <v>1312</v>
      </c>
      <c r="AI1932" s="76"/>
      <c r="AJ1932" s="76" t="s">
        <v>10204</v>
      </c>
      <c r="AK1932" s="76" t="s">
        <v>11247</v>
      </c>
      <c r="AL1932" s="82" t="s">
        <v>11955</v>
      </c>
      <c r="AM1932" s="76"/>
      <c r="AN1932" s="78">
        <v>40165.153773148151</v>
      </c>
      <c r="AO1932" s="76" t="s">
        <v>14075</v>
      </c>
      <c r="AP1932" s="82" t="s">
        <v>16005</v>
      </c>
      <c r="AQ1932" s="76" t="s">
        <v>65</v>
      </c>
      <c r="AR1932" s="2"/>
      <c r="AS1932" s="3"/>
      <c r="AT1932" s="3"/>
      <c r="AU1932" s="3"/>
      <c r="AV1932" s="3"/>
    </row>
    <row r="1933" spans="1:48" ht="41.45" customHeight="1" x14ac:dyDescent="0.25">
      <c r="A1933" s="62" t="s">
        <v>2203</v>
      </c>
      <c r="C1933" s="63"/>
      <c r="D1933" s="63"/>
      <c r="E1933" s="64"/>
      <c r="F1933" s="66"/>
      <c r="G1933" s="100" t="s">
        <v>13921</v>
      </c>
      <c r="H1933" s="63"/>
      <c r="I1933" s="67"/>
      <c r="J1933" s="68"/>
      <c r="K1933" s="68"/>
      <c r="L1933" s="67" t="s">
        <v>18096</v>
      </c>
      <c r="M1933" s="71"/>
      <c r="N1933" s="72">
        <v>8292.8623046875</v>
      </c>
      <c r="O1933" s="72">
        <v>6136.87646484375</v>
      </c>
      <c r="P1933" s="73"/>
      <c r="Q1933" s="74"/>
      <c r="R1933" s="74"/>
      <c r="S1933" s="84"/>
      <c r="T1933" s="84"/>
      <c r="U1933" s="84"/>
      <c r="V1933" s="84"/>
      <c r="W1933" s="50"/>
      <c r="X1933" s="50"/>
      <c r="Y1933" s="50"/>
      <c r="Z1933" s="50"/>
      <c r="AA1933" s="49"/>
      <c r="AB1933" s="69">
        <v>1933</v>
      </c>
      <c r="AC193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33" s="70"/>
      <c r="AE1933" s="76">
        <v>97</v>
      </c>
      <c r="AF1933" s="76">
        <v>26938</v>
      </c>
      <c r="AG1933" s="76">
        <v>5082</v>
      </c>
      <c r="AH1933" s="76">
        <v>2341</v>
      </c>
      <c r="AI1933" s="76"/>
      <c r="AJ1933" s="76" t="s">
        <v>10205</v>
      </c>
      <c r="AK1933" s="76" t="s">
        <v>11248</v>
      </c>
      <c r="AL1933" s="82" t="s">
        <v>11956</v>
      </c>
      <c r="AM1933" s="76"/>
      <c r="AN1933" s="78">
        <v>42779.342638888891</v>
      </c>
      <c r="AO1933" s="76" t="s">
        <v>14075</v>
      </c>
      <c r="AP1933" s="82" t="s">
        <v>16006</v>
      </c>
      <c r="AQ1933" s="76" t="s">
        <v>65</v>
      </c>
      <c r="AR1933" s="2"/>
      <c r="AS1933" s="3"/>
      <c r="AT1933" s="3"/>
      <c r="AU1933" s="3"/>
      <c r="AV1933" s="3"/>
    </row>
    <row r="1934" spans="1:48" ht="41.45" customHeight="1" x14ac:dyDescent="0.25">
      <c r="A1934" s="62" t="s">
        <v>2204</v>
      </c>
      <c r="C1934" s="63"/>
      <c r="D1934" s="63"/>
      <c r="E1934" s="64"/>
      <c r="F1934" s="66"/>
      <c r="G1934" s="100" t="s">
        <v>13922</v>
      </c>
      <c r="H1934" s="63"/>
      <c r="I1934" s="67"/>
      <c r="J1934" s="68"/>
      <c r="K1934" s="68"/>
      <c r="L1934" s="67" t="s">
        <v>18097</v>
      </c>
      <c r="M1934" s="71"/>
      <c r="N1934" s="72">
        <v>2790.19287109375</v>
      </c>
      <c r="O1934" s="72">
        <v>2524.985595703125</v>
      </c>
      <c r="P1934" s="73"/>
      <c r="Q1934" s="74"/>
      <c r="R1934" s="74"/>
      <c r="S1934" s="84"/>
      <c r="T1934" s="84"/>
      <c r="U1934" s="84"/>
      <c r="V1934" s="84"/>
      <c r="W1934" s="50"/>
      <c r="X1934" s="50"/>
      <c r="Y1934" s="50"/>
      <c r="Z1934" s="50"/>
      <c r="AA1934" s="49"/>
      <c r="AB1934" s="69">
        <v>1934</v>
      </c>
      <c r="AC193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34" s="70"/>
      <c r="AE1934" s="76">
        <v>68</v>
      </c>
      <c r="AF1934" s="76">
        <v>10003</v>
      </c>
      <c r="AG1934" s="76">
        <v>1791</v>
      </c>
      <c r="AH1934" s="76">
        <v>6267</v>
      </c>
      <c r="AI1934" s="76"/>
      <c r="AJ1934" s="76" t="s">
        <v>10206</v>
      </c>
      <c r="AK1934" s="76" t="s">
        <v>11249</v>
      </c>
      <c r="AL1934" s="82" t="s">
        <v>11957</v>
      </c>
      <c r="AM1934" s="76"/>
      <c r="AN1934" s="78">
        <v>43476.117731481485</v>
      </c>
      <c r="AO1934" s="76" t="s">
        <v>14075</v>
      </c>
      <c r="AP1934" s="82" t="s">
        <v>16007</v>
      </c>
      <c r="AQ1934" s="76" t="s">
        <v>65</v>
      </c>
      <c r="AR1934" s="2"/>
      <c r="AS1934" s="3"/>
      <c r="AT1934" s="3"/>
      <c r="AU1934" s="3"/>
      <c r="AV1934" s="3"/>
    </row>
    <row r="1935" spans="1:48" ht="41.45" customHeight="1" x14ac:dyDescent="0.25">
      <c r="A1935" s="62" t="s">
        <v>2205</v>
      </c>
      <c r="C1935" s="63"/>
      <c r="D1935" s="63"/>
      <c r="E1935" s="64"/>
      <c r="F1935" s="66"/>
      <c r="G1935" s="100" t="s">
        <v>13923</v>
      </c>
      <c r="H1935" s="63"/>
      <c r="I1935" s="67"/>
      <c r="J1935" s="68"/>
      <c r="K1935" s="68"/>
      <c r="L1935" s="67" t="s">
        <v>18098</v>
      </c>
      <c r="M1935" s="71"/>
      <c r="N1935" s="72">
        <v>5764.41357421875</v>
      </c>
      <c r="O1935" s="72">
        <v>7981.9482421875</v>
      </c>
      <c r="P1935" s="73"/>
      <c r="Q1935" s="74"/>
      <c r="R1935" s="74"/>
      <c r="S1935" s="84"/>
      <c r="T1935" s="84"/>
      <c r="U1935" s="84"/>
      <c r="V1935" s="84"/>
      <c r="W1935" s="50"/>
      <c r="X1935" s="50"/>
      <c r="Y1935" s="50"/>
      <c r="Z1935" s="50"/>
      <c r="AA1935" s="49"/>
      <c r="AB1935" s="69">
        <v>1935</v>
      </c>
      <c r="AC193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35" s="70"/>
      <c r="AE1935" s="76">
        <v>15</v>
      </c>
      <c r="AF1935" s="76">
        <v>81302</v>
      </c>
      <c r="AG1935" s="76">
        <v>397</v>
      </c>
      <c r="AH1935" s="76">
        <v>2</v>
      </c>
      <c r="AI1935" s="76"/>
      <c r="AJ1935" s="76" t="s">
        <v>10207</v>
      </c>
      <c r="AK1935" s="76" t="s">
        <v>11250</v>
      </c>
      <c r="AL1935" s="82" t="s">
        <v>11958</v>
      </c>
      <c r="AM1935" s="76"/>
      <c r="AN1935" s="78">
        <v>41011.367569444446</v>
      </c>
      <c r="AO1935" s="76" t="s">
        <v>14075</v>
      </c>
      <c r="AP1935" s="82" t="s">
        <v>16008</v>
      </c>
      <c r="AQ1935" s="76" t="s">
        <v>65</v>
      </c>
      <c r="AR1935" s="2"/>
      <c r="AS1935" s="3"/>
      <c r="AT1935" s="3"/>
      <c r="AU1935" s="3"/>
      <c r="AV1935" s="3"/>
    </row>
    <row r="1936" spans="1:48" ht="41.45" customHeight="1" x14ac:dyDescent="0.25">
      <c r="A1936" s="62" t="s">
        <v>2206</v>
      </c>
      <c r="C1936" s="63"/>
      <c r="D1936" s="63"/>
      <c r="E1936" s="64"/>
      <c r="F1936" s="66"/>
      <c r="G1936" s="100" t="s">
        <v>13924</v>
      </c>
      <c r="H1936" s="63"/>
      <c r="I1936" s="67"/>
      <c r="J1936" s="68"/>
      <c r="K1936" s="68"/>
      <c r="L1936" s="67" t="s">
        <v>18099</v>
      </c>
      <c r="M1936" s="71"/>
      <c r="N1936" s="72">
        <v>4595.09033203125</v>
      </c>
      <c r="O1936" s="72">
        <v>474.5462646484375</v>
      </c>
      <c r="P1936" s="73"/>
      <c r="Q1936" s="74"/>
      <c r="R1936" s="74"/>
      <c r="S1936" s="84"/>
      <c r="T1936" s="84"/>
      <c r="U1936" s="84"/>
      <c r="V1936" s="84"/>
      <c r="W1936" s="50"/>
      <c r="X1936" s="50"/>
      <c r="Y1936" s="50"/>
      <c r="Z1936" s="50"/>
      <c r="AA1936" s="49"/>
      <c r="AB1936" s="69">
        <v>1936</v>
      </c>
      <c r="AC193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36" s="70"/>
      <c r="AE1936" s="76">
        <v>1824</v>
      </c>
      <c r="AF1936" s="76">
        <v>62264</v>
      </c>
      <c r="AG1936" s="76">
        <v>6699</v>
      </c>
      <c r="AH1936" s="76">
        <v>1174</v>
      </c>
      <c r="AI1936" s="76"/>
      <c r="AJ1936" s="76" t="s">
        <v>10208</v>
      </c>
      <c r="AK1936" s="76" t="s">
        <v>11247</v>
      </c>
      <c r="AL1936" s="82" t="s">
        <v>11959</v>
      </c>
      <c r="AM1936" s="76"/>
      <c r="AN1936" s="78">
        <v>40703.151817129627</v>
      </c>
      <c r="AO1936" s="76" t="s">
        <v>14075</v>
      </c>
      <c r="AP1936" s="82" t="s">
        <v>16009</v>
      </c>
      <c r="AQ1936" s="76" t="s">
        <v>65</v>
      </c>
      <c r="AR1936" s="2"/>
      <c r="AS1936" s="3"/>
      <c r="AT1936" s="3"/>
      <c r="AU1936" s="3"/>
      <c r="AV1936" s="3"/>
    </row>
    <row r="1937" spans="1:48" ht="41.45" customHeight="1" x14ac:dyDescent="0.25">
      <c r="A1937" s="62" t="s">
        <v>2207</v>
      </c>
      <c r="C1937" s="63"/>
      <c r="D1937" s="63"/>
      <c r="E1937" s="64"/>
      <c r="F1937" s="66"/>
      <c r="G1937" s="100" t="s">
        <v>13925</v>
      </c>
      <c r="H1937" s="63"/>
      <c r="I1937" s="67"/>
      <c r="J1937" s="68"/>
      <c r="K1937" s="68"/>
      <c r="L1937" s="67" t="s">
        <v>18100</v>
      </c>
      <c r="M1937" s="71"/>
      <c r="N1937" s="72">
        <v>1033.7672119140625</v>
      </c>
      <c r="O1937" s="72">
        <v>3225.689208984375</v>
      </c>
      <c r="P1937" s="73"/>
      <c r="Q1937" s="74"/>
      <c r="R1937" s="74"/>
      <c r="S1937" s="84"/>
      <c r="T1937" s="84"/>
      <c r="U1937" s="84"/>
      <c r="V1937" s="84"/>
      <c r="W1937" s="50"/>
      <c r="X1937" s="50"/>
      <c r="Y1937" s="50"/>
      <c r="Z1937" s="50"/>
      <c r="AA1937" s="49"/>
      <c r="AB1937" s="69">
        <v>1937</v>
      </c>
      <c r="AC193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37" s="70"/>
      <c r="AE1937" s="76">
        <v>66</v>
      </c>
      <c r="AF1937" s="76">
        <v>118461</v>
      </c>
      <c r="AG1937" s="76">
        <v>4660</v>
      </c>
      <c r="AH1937" s="76">
        <v>229</v>
      </c>
      <c r="AI1937" s="76"/>
      <c r="AJ1937" s="76" t="s">
        <v>10209</v>
      </c>
      <c r="AK1937" s="76"/>
      <c r="AL1937" s="82" t="s">
        <v>11960</v>
      </c>
      <c r="AM1937" s="76"/>
      <c r="AN1937" s="78">
        <v>43613.367581018516</v>
      </c>
      <c r="AO1937" s="76" t="s">
        <v>14075</v>
      </c>
      <c r="AP1937" s="82" t="s">
        <v>16010</v>
      </c>
      <c r="AQ1937" s="76" t="s">
        <v>65</v>
      </c>
      <c r="AR1937" s="2"/>
      <c r="AS1937" s="3"/>
      <c r="AT1937" s="3"/>
      <c r="AU1937" s="3"/>
      <c r="AV1937" s="3"/>
    </row>
    <row r="1938" spans="1:48" ht="41.45" customHeight="1" x14ac:dyDescent="0.25">
      <c r="A1938" s="62" t="s">
        <v>2208</v>
      </c>
      <c r="C1938" s="63"/>
      <c r="D1938" s="63"/>
      <c r="E1938" s="64"/>
      <c r="F1938" s="66"/>
      <c r="G1938" s="100" t="s">
        <v>13926</v>
      </c>
      <c r="H1938" s="63"/>
      <c r="I1938" s="67"/>
      <c r="J1938" s="68"/>
      <c r="K1938" s="68"/>
      <c r="L1938" s="67" t="s">
        <v>18101</v>
      </c>
      <c r="M1938" s="71"/>
      <c r="N1938" s="72">
        <v>3155.500732421875</v>
      </c>
      <c r="O1938" s="72">
        <v>631.0247802734375</v>
      </c>
      <c r="P1938" s="73"/>
      <c r="Q1938" s="74"/>
      <c r="R1938" s="74"/>
      <c r="S1938" s="84"/>
      <c r="T1938" s="84"/>
      <c r="U1938" s="84"/>
      <c r="V1938" s="84"/>
      <c r="W1938" s="50"/>
      <c r="X1938" s="50"/>
      <c r="Y1938" s="50"/>
      <c r="Z1938" s="50"/>
      <c r="AA1938" s="49"/>
      <c r="AB1938" s="69">
        <v>1938</v>
      </c>
      <c r="AC193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38" s="70"/>
      <c r="AE1938" s="76">
        <v>139</v>
      </c>
      <c r="AF1938" s="76">
        <v>15634</v>
      </c>
      <c r="AG1938" s="76">
        <v>237</v>
      </c>
      <c r="AH1938" s="76">
        <v>55</v>
      </c>
      <c r="AI1938" s="76"/>
      <c r="AJ1938" s="76" t="s">
        <v>10210</v>
      </c>
      <c r="AK1938" s="76" t="s">
        <v>11251</v>
      </c>
      <c r="AL1938" s="82" t="s">
        <v>11961</v>
      </c>
      <c r="AM1938" s="76"/>
      <c r="AN1938" s="78">
        <v>44084.261377314811</v>
      </c>
      <c r="AO1938" s="76" t="s">
        <v>14075</v>
      </c>
      <c r="AP1938" s="82" t="s">
        <v>16011</v>
      </c>
      <c r="AQ1938" s="76" t="s">
        <v>65</v>
      </c>
      <c r="AR1938" s="2"/>
      <c r="AS1938" s="3"/>
      <c r="AT1938" s="3"/>
      <c r="AU1938" s="3"/>
      <c r="AV1938" s="3"/>
    </row>
    <row r="1939" spans="1:48" ht="41.45" customHeight="1" x14ac:dyDescent="0.25">
      <c r="A1939" s="62" t="s">
        <v>2209</v>
      </c>
      <c r="C1939" s="63"/>
      <c r="D1939" s="63"/>
      <c r="E1939" s="64"/>
      <c r="F1939" s="66"/>
      <c r="G1939" s="100" t="s">
        <v>13927</v>
      </c>
      <c r="H1939" s="63"/>
      <c r="I1939" s="67"/>
      <c r="J1939" s="68"/>
      <c r="K1939" s="68"/>
      <c r="L1939" s="67" t="s">
        <v>18102</v>
      </c>
      <c r="M1939" s="71"/>
      <c r="N1939" s="72">
        <v>2485.623291015625</v>
      </c>
      <c r="O1939" s="72">
        <v>6695.7392578125</v>
      </c>
      <c r="P1939" s="73"/>
      <c r="Q1939" s="74"/>
      <c r="R1939" s="74"/>
      <c r="S1939" s="84"/>
      <c r="T1939" s="84"/>
      <c r="U1939" s="84"/>
      <c r="V1939" s="84"/>
      <c r="W1939" s="50"/>
      <c r="X1939" s="50"/>
      <c r="Y1939" s="50"/>
      <c r="Z1939" s="50"/>
      <c r="AA1939" s="49"/>
      <c r="AB1939" s="69">
        <v>1939</v>
      </c>
      <c r="AC193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39" s="70"/>
      <c r="AE1939" s="76">
        <v>3</v>
      </c>
      <c r="AF1939" s="76">
        <v>10482</v>
      </c>
      <c r="AG1939" s="76">
        <v>2799</v>
      </c>
      <c r="AH1939" s="76">
        <v>3981</v>
      </c>
      <c r="AI1939" s="76"/>
      <c r="AJ1939" s="76" t="s">
        <v>10211</v>
      </c>
      <c r="AK1939" s="76" t="s">
        <v>11252</v>
      </c>
      <c r="AL1939" s="82" t="s">
        <v>11962</v>
      </c>
      <c r="AM1939" s="76"/>
      <c r="AN1939" s="78">
        <v>44276.753171296295</v>
      </c>
      <c r="AO1939" s="76" t="s">
        <v>14075</v>
      </c>
      <c r="AP1939" s="82" t="s">
        <v>16012</v>
      </c>
      <c r="AQ1939" s="76" t="s">
        <v>65</v>
      </c>
      <c r="AR1939" s="2"/>
      <c r="AS1939" s="3"/>
      <c r="AT1939" s="3"/>
      <c r="AU1939" s="3"/>
      <c r="AV1939" s="3"/>
    </row>
    <row r="1940" spans="1:48" ht="41.45" customHeight="1" x14ac:dyDescent="0.25">
      <c r="A1940" s="62" t="s">
        <v>2210</v>
      </c>
      <c r="C1940" s="63"/>
      <c r="D1940" s="63"/>
      <c r="E1940" s="64"/>
      <c r="F1940" s="66"/>
      <c r="G1940" s="100" t="s">
        <v>13928</v>
      </c>
      <c r="H1940" s="63"/>
      <c r="I1940" s="67"/>
      <c r="J1940" s="68"/>
      <c r="K1940" s="68"/>
      <c r="L1940" s="67" t="s">
        <v>18103</v>
      </c>
      <c r="M1940" s="71"/>
      <c r="N1940" s="72">
        <v>4316.62255859375</v>
      </c>
      <c r="O1940" s="72">
        <v>4416.8291015625</v>
      </c>
      <c r="P1940" s="73"/>
      <c r="Q1940" s="74"/>
      <c r="R1940" s="74"/>
      <c r="S1940" s="84"/>
      <c r="T1940" s="84"/>
      <c r="U1940" s="84"/>
      <c r="V1940" s="84"/>
      <c r="W1940" s="50"/>
      <c r="X1940" s="50"/>
      <c r="Y1940" s="50"/>
      <c r="Z1940" s="50"/>
      <c r="AA1940" s="49"/>
      <c r="AB1940" s="69">
        <v>1940</v>
      </c>
      <c r="AC194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40" s="70"/>
      <c r="AE1940" s="76">
        <v>5702</v>
      </c>
      <c r="AF1940" s="76">
        <v>476259</v>
      </c>
      <c r="AG1940" s="76">
        <v>723844</v>
      </c>
      <c r="AH1940" s="76">
        <v>29866</v>
      </c>
      <c r="AI1940" s="76"/>
      <c r="AJ1940" s="76" t="s">
        <v>10212</v>
      </c>
      <c r="AK1940" s="76"/>
      <c r="AL1940" s="82" t="s">
        <v>11963</v>
      </c>
      <c r="AM1940" s="76"/>
      <c r="AN1940" s="78">
        <v>41124.133402777778</v>
      </c>
      <c r="AO1940" s="76" t="s">
        <v>14075</v>
      </c>
      <c r="AP1940" s="82" t="s">
        <v>16013</v>
      </c>
      <c r="AQ1940" s="76" t="s">
        <v>65</v>
      </c>
      <c r="AR1940" s="2"/>
      <c r="AS1940" s="3"/>
      <c r="AT1940" s="3"/>
      <c r="AU1940" s="3"/>
      <c r="AV1940" s="3"/>
    </row>
    <row r="1941" spans="1:48" ht="41.45" customHeight="1" x14ac:dyDescent="0.25">
      <c r="A1941" s="62" t="s">
        <v>2211</v>
      </c>
      <c r="C1941" s="63"/>
      <c r="D1941" s="63"/>
      <c r="E1941" s="64"/>
      <c r="F1941" s="66"/>
      <c r="G1941" s="100" t="s">
        <v>13929</v>
      </c>
      <c r="H1941" s="63"/>
      <c r="I1941" s="67"/>
      <c r="J1941" s="68"/>
      <c r="K1941" s="68"/>
      <c r="L1941" s="67" t="s">
        <v>18104</v>
      </c>
      <c r="M1941" s="71"/>
      <c r="N1941" s="72">
        <v>9173.552734375</v>
      </c>
      <c r="O1941" s="72">
        <v>5322.39501953125</v>
      </c>
      <c r="P1941" s="73"/>
      <c r="Q1941" s="74"/>
      <c r="R1941" s="74"/>
      <c r="S1941" s="84"/>
      <c r="T1941" s="84"/>
      <c r="U1941" s="84"/>
      <c r="V1941" s="84"/>
      <c r="W1941" s="50"/>
      <c r="X1941" s="50"/>
      <c r="Y1941" s="50"/>
      <c r="Z1941" s="50"/>
      <c r="AA1941" s="49"/>
      <c r="AB1941" s="69">
        <v>1941</v>
      </c>
      <c r="AC194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41" s="70"/>
      <c r="AE1941" s="76">
        <v>17</v>
      </c>
      <c r="AF1941" s="76">
        <v>30098</v>
      </c>
      <c r="AG1941" s="76">
        <v>3874</v>
      </c>
      <c r="AH1941" s="76">
        <v>1472</v>
      </c>
      <c r="AI1941" s="76"/>
      <c r="AJ1941" s="76" t="s">
        <v>10213</v>
      </c>
      <c r="AK1941" s="76"/>
      <c r="AL1941" s="82" t="s">
        <v>11964</v>
      </c>
      <c r="AM1941" s="76"/>
      <c r="AN1941" s="78">
        <v>42639.250625000001</v>
      </c>
      <c r="AO1941" s="76" t="s">
        <v>14075</v>
      </c>
      <c r="AP1941" s="82" t="s">
        <v>16014</v>
      </c>
      <c r="AQ1941" s="76" t="s">
        <v>65</v>
      </c>
      <c r="AR1941" s="2"/>
      <c r="AS1941" s="3"/>
      <c r="AT1941" s="3"/>
      <c r="AU1941" s="3"/>
      <c r="AV1941" s="3"/>
    </row>
    <row r="1942" spans="1:48" ht="41.45" customHeight="1" x14ac:dyDescent="0.25">
      <c r="A1942" s="62" t="s">
        <v>2212</v>
      </c>
      <c r="C1942" s="63"/>
      <c r="D1942" s="63"/>
      <c r="E1942" s="64"/>
      <c r="F1942" s="66"/>
      <c r="G1942" s="100" t="s">
        <v>13930</v>
      </c>
      <c r="H1942" s="63"/>
      <c r="I1942" s="67"/>
      <c r="J1942" s="68"/>
      <c r="K1942" s="68"/>
      <c r="L1942" s="67" t="s">
        <v>18105</v>
      </c>
      <c r="M1942" s="71"/>
      <c r="N1942" s="72">
        <v>4188.65283203125</v>
      </c>
      <c r="O1942" s="72">
        <v>7254.31689453125</v>
      </c>
      <c r="P1942" s="73"/>
      <c r="Q1942" s="74"/>
      <c r="R1942" s="74"/>
      <c r="S1942" s="84"/>
      <c r="T1942" s="84"/>
      <c r="U1942" s="84"/>
      <c r="V1942" s="84"/>
      <c r="W1942" s="50"/>
      <c r="X1942" s="50"/>
      <c r="Y1942" s="50"/>
      <c r="Z1942" s="50"/>
      <c r="AA1942" s="49"/>
      <c r="AB1942" s="69">
        <v>1942</v>
      </c>
      <c r="AC194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42" s="70"/>
      <c r="AE1942" s="76">
        <v>70</v>
      </c>
      <c r="AF1942" s="76">
        <v>2906</v>
      </c>
      <c r="AG1942" s="76">
        <v>1564</v>
      </c>
      <c r="AH1942" s="76">
        <v>3929</v>
      </c>
      <c r="AI1942" s="76"/>
      <c r="AJ1942" s="76" t="s">
        <v>10214</v>
      </c>
      <c r="AK1942" s="76" t="s">
        <v>11253</v>
      </c>
      <c r="AL1942" s="82" t="s">
        <v>11965</v>
      </c>
      <c r="AM1942" s="76"/>
      <c r="AN1942" s="78">
        <v>40834.240289351852</v>
      </c>
      <c r="AO1942" s="76" t="s">
        <v>14075</v>
      </c>
      <c r="AP1942" s="82" t="s">
        <v>16015</v>
      </c>
      <c r="AQ1942" s="76" t="s">
        <v>65</v>
      </c>
      <c r="AR1942" s="2"/>
      <c r="AS1942" s="3"/>
      <c r="AT1942" s="3"/>
      <c r="AU1942" s="3"/>
      <c r="AV1942" s="3"/>
    </row>
    <row r="1943" spans="1:48" ht="41.45" customHeight="1" x14ac:dyDescent="0.25">
      <c r="A1943" s="62" t="s">
        <v>2213</v>
      </c>
      <c r="C1943" s="63"/>
      <c r="D1943" s="63"/>
      <c r="E1943" s="64"/>
      <c r="F1943" s="66"/>
      <c r="G1943" s="100" t="s">
        <v>13931</v>
      </c>
      <c r="H1943" s="63"/>
      <c r="I1943" s="67"/>
      <c r="J1943" s="68"/>
      <c r="K1943" s="68"/>
      <c r="L1943" s="67" t="s">
        <v>18106</v>
      </c>
      <c r="M1943" s="71"/>
      <c r="N1943" s="72">
        <v>1806.8309326171875</v>
      </c>
      <c r="O1943" s="72">
        <v>2005.327880859375</v>
      </c>
      <c r="P1943" s="73"/>
      <c r="Q1943" s="74"/>
      <c r="R1943" s="74"/>
      <c r="S1943" s="84"/>
      <c r="T1943" s="84"/>
      <c r="U1943" s="84"/>
      <c r="V1943" s="84"/>
      <c r="W1943" s="50"/>
      <c r="X1943" s="50"/>
      <c r="Y1943" s="50"/>
      <c r="Z1943" s="50"/>
      <c r="AA1943" s="49"/>
      <c r="AB1943" s="69">
        <v>1943</v>
      </c>
      <c r="AC194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43" s="70"/>
      <c r="AE1943" s="76">
        <v>3119</v>
      </c>
      <c r="AF1943" s="76">
        <v>55311</v>
      </c>
      <c r="AG1943" s="76">
        <v>20950</v>
      </c>
      <c r="AH1943" s="76">
        <v>13419</v>
      </c>
      <c r="AI1943" s="76"/>
      <c r="AJ1943" s="76" t="s">
        <v>10215</v>
      </c>
      <c r="AK1943" s="76" t="s">
        <v>11254</v>
      </c>
      <c r="AL1943" s="82" t="s">
        <v>11966</v>
      </c>
      <c r="AM1943" s="76"/>
      <c r="AN1943" s="78">
        <v>40044.374224537038</v>
      </c>
      <c r="AO1943" s="76" t="s">
        <v>14075</v>
      </c>
      <c r="AP1943" s="82" t="s">
        <v>16016</v>
      </c>
      <c r="AQ1943" s="76" t="s">
        <v>65</v>
      </c>
      <c r="AR1943" s="2"/>
      <c r="AS1943" s="3"/>
      <c r="AT1943" s="3"/>
      <c r="AU1943" s="3"/>
      <c r="AV1943" s="3"/>
    </row>
    <row r="1944" spans="1:48" ht="41.45" customHeight="1" x14ac:dyDescent="0.25">
      <c r="A1944" s="62" t="s">
        <v>2214</v>
      </c>
      <c r="C1944" s="63"/>
      <c r="D1944" s="63"/>
      <c r="E1944" s="64"/>
      <c r="F1944" s="66"/>
      <c r="G1944" s="100" t="s">
        <v>13932</v>
      </c>
      <c r="H1944" s="63"/>
      <c r="I1944" s="67"/>
      <c r="J1944" s="68"/>
      <c r="K1944" s="68"/>
      <c r="L1944" s="67" t="s">
        <v>18107</v>
      </c>
      <c r="M1944" s="71"/>
      <c r="N1944" s="72">
        <v>3557.22998046875</v>
      </c>
      <c r="O1944" s="72">
        <v>462.23873901367188</v>
      </c>
      <c r="P1944" s="73"/>
      <c r="Q1944" s="74"/>
      <c r="R1944" s="74"/>
      <c r="S1944" s="84"/>
      <c r="T1944" s="84"/>
      <c r="U1944" s="84"/>
      <c r="V1944" s="84"/>
      <c r="W1944" s="50"/>
      <c r="X1944" s="50"/>
      <c r="Y1944" s="50"/>
      <c r="Z1944" s="50"/>
      <c r="AA1944" s="49"/>
      <c r="AB1944" s="69">
        <v>1944</v>
      </c>
      <c r="AC194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44" s="70"/>
      <c r="AE1944" s="76">
        <v>433</v>
      </c>
      <c r="AF1944" s="76">
        <v>897</v>
      </c>
      <c r="AG1944" s="76">
        <v>238</v>
      </c>
      <c r="AH1944" s="76">
        <v>6861</v>
      </c>
      <c r="AI1944" s="76"/>
      <c r="AJ1944" s="76" t="s">
        <v>10216</v>
      </c>
      <c r="AK1944" s="76"/>
      <c r="AL1944" s="82" t="s">
        <v>11967</v>
      </c>
      <c r="AM1944" s="76"/>
      <c r="AN1944" s="78">
        <v>44349.180648148147</v>
      </c>
      <c r="AO1944" s="76" t="s">
        <v>14075</v>
      </c>
      <c r="AP1944" s="82" t="s">
        <v>16017</v>
      </c>
      <c r="AQ1944" s="76" t="s">
        <v>65</v>
      </c>
      <c r="AR1944" s="2"/>
      <c r="AS1944" s="3"/>
      <c r="AT1944" s="3"/>
      <c r="AU1944" s="3"/>
      <c r="AV1944" s="3"/>
    </row>
    <row r="1945" spans="1:48" ht="41.45" customHeight="1" x14ac:dyDescent="0.25">
      <c r="A1945" s="62" t="s">
        <v>2215</v>
      </c>
      <c r="C1945" s="63"/>
      <c r="D1945" s="63"/>
      <c r="E1945" s="64"/>
      <c r="F1945" s="66"/>
      <c r="G1945" s="100" t="s">
        <v>13933</v>
      </c>
      <c r="H1945" s="63"/>
      <c r="I1945" s="67"/>
      <c r="J1945" s="68"/>
      <c r="K1945" s="68"/>
      <c r="L1945" s="67" t="s">
        <v>18108</v>
      </c>
      <c r="M1945" s="71"/>
      <c r="N1945" s="72">
        <v>6345.7841796875</v>
      </c>
      <c r="O1945" s="72">
        <v>2222.407470703125</v>
      </c>
      <c r="P1945" s="73"/>
      <c r="Q1945" s="74"/>
      <c r="R1945" s="74"/>
      <c r="S1945" s="84"/>
      <c r="T1945" s="84"/>
      <c r="U1945" s="84"/>
      <c r="V1945" s="84"/>
      <c r="W1945" s="50"/>
      <c r="X1945" s="50"/>
      <c r="Y1945" s="50"/>
      <c r="Z1945" s="50"/>
      <c r="AA1945" s="49"/>
      <c r="AB1945" s="69">
        <v>1945</v>
      </c>
      <c r="AC194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45" s="70"/>
      <c r="AE1945" s="76">
        <v>557</v>
      </c>
      <c r="AF1945" s="76">
        <v>111964</v>
      </c>
      <c r="AG1945" s="76">
        <v>8076</v>
      </c>
      <c r="AH1945" s="76">
        <v>3087</v>
      </c>
      <c r="AI1945" s="76"/>
      <c r="AJ1945" s="76" t="s">
        <v>10217</v>
      </c>
      <c r="AK1945" s="76"/>
      <c r="AL1945" s="82" t="s">
        <v>11968</v>
      </c>
      <c r="AM1945" s="76"/>
      <c r="AN1945" s="78">
        <v>43686.161469907405</v>
      </c>
      <c r="AO1945" s="76" t="s">
        <v>14075</v>
      </c>
      <c r="AP1945" s="82" t="s">
        <v>16018</v>
      </c>
      <c r="AQ1945" s="76" t="s">
        <v>65</v>
      </c>
      <c r="AR1945" s="2"/>
      <c r="AS1945" s="3"/>
      <c r="AT1945" s="3"/>
      <c r="AU1945" s="3"/>
      <c r="AV1945" s="3"/>
    </row>
    <row r="1946" spans="1:48" ht="41.45" customHeight="1" x14ac:dyDescent="0.25">
      <c r="A1946" s="62" t="s">
        <v>2216</v>
      </c>
      <c r="C1946" s="63"/>
      <c r="D1946" s="63"/>
      <c r="E1946" s="64"/>
      <c r="F1946" s="66"/>
      <c r="G1946" s="100" t="s">
        <v>13934</v>
      </c>
      <c r="H1946" s="63"/>
      <c r="I1946" s="67"/>
      <c r="J1946" s="68"/>
      <c r="K1946" s="68"/>
      <c r="L1946" s="67" t="s">
        <v>18109</v>
      </c>
      <c r="M1946" s="71"/>
      <c r="N1946" s="72">
        <v>2374.518310546875</v>
      </c>
      <c r="O1946" s="72">
        <v>1516.9482421875</v>
      </c>
      <c r="P1946" s="73"/>
      <c r="Q1946" s="74"/>
      <c r="R1946" s="74"/>
      <c r="S1946" s="84"/>
      <c r="T1946" s="84"/>
      <c r="U1946" s="84"/>
      <c r="V1946" s="84"/>
      <c r="W1946" s="50"/>
      <c r="X1946" s="50"/>
      <c r="Y1946" s="50"/>
      <c r="Z1946" s="50"/>
      <c r="AA1946" s="49"/>
      <c r="AB1946" s="69">
        <v>1946</v>
      </c>
      <c r="AC194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46" s="70"/>
      <c r="AE1946" s="76">
        <v>188</v>
      </c>
      <c r="AF1946" s="76">
        <v>47229</v>
      </c>
      <c r="AG1946" s="76">
        <v>13428</v>
      </c>
      <c r="AH1946" s="76">
        <v>3326</v>
      </c>
      <c r="AI1946" s="76"/>
      <c r="AJ1946" s="76" t="s">
        <v>10218</v>
      </c>
      <c r="AK1946" s="76" t="s">
        <v>11255</v>
      </c>
      <c r="AL1946" s="82" t="s">
        <v>11969</v>
      </c>
      <c r="AM1946" s="76"/>
      <c r="AN1946" s="78">
        <v>41338.43854166667</v>
      </c>
      <c r="AO1946" s="76" t="s">
        <v>14075</v>
      </c>
      <c r="AP1946" s="82" t="s">
        <v>16019</v>
      </c>
      <c r="AQ1946" s="76" t="s">
        <v>65</v>
      </c>
      <c r="AR1946" s="2"/>
      <c r="AS1946" s="3"/>
      <c r="AT1946" s="3"/>
      <c r="AU1946" s="3"/>
      <c r="AV1946" s="3"/>
    </row>
    <row r="1947" spans="1:48" ht="41.45" customHeight="1" x14ac:dyDescent="0.25">
      <c r="A1947" s="62" t="s">
        <v>2217</v>
      </c>
      <c r="C1947" s="63"/>
      <c r="D1947" s="63"/>
      <c r="E1947" s="64"/>
      <c r="F1947" s="66"/>
      <c r="G1947" s="100" t="s">
        <v>13935</v>
      </c>
      <c r="H1947" s="63"/>
      <c r="I1947" s="67"/>
      <c r="J1947" s="68"/>
      <c r="K1947" s="68"/>
      <c r="L1947" s="67" t="s">
        <v>18110</v>
      </c>
      <c r="M1947" s="71"/>
      <c r="N1947" s="72">
        <v>8853.1357421875</v>
      </c>
      <c r="O1947" s="72">
        <v>3891.781982421875</v>
      </c>
      <c r="P1947" s="73"/>
      <c r="Q1947" s="74"/>
      <c r="R1947" s="74"/>
      <c r="S1947" s="84"/>
      <c r="T1947" s="84"/>
      <c r="U1947" s="84"/>
      <c r="V1947" s="84"/>
      <c r="W1947" s="50"/>
      <c r="X1947" s="50"/>
      <c r="Y1947" s="50"/>
      <c r="Z1947" s="50"/>
      <c r="AA1947" s="49"/>
      <c r="AB1947" s="69">
        <v>1947</v>
      </c>
      <c r="AC194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47" s="70"/>
      <c r="AE1947" s="76">
        <v>943</v>
      </c>
      <c r="AF1947" s="76">
        <v>16992</v>
      </c>
      <c r="AG1947" s="76">
        <v>11304</v>
      </c>
      <c r="AH1947" s="76">
        <v>9396</v>
      </c>
      <c r="AI1947" s="76"/>
      <c r="AJ1947" s="76" t="s">
        <v>10219</v>
      </c>
      <c r="AK1947" s="76" t="s">
        <v>11256</v>
      </c>
      <c r="AL1947" s="82" t="s">
        <v>11970</v>
      </c>
      <c r="AM1947" s="76"/>
      <c r="AN1947" s="78">
        <v>42035.368460648147</v>
      </c>
      <c r="AO1947" s="76" t="s">
        <v>14075</v>
      </c>
      <c r="AP1947" s="82" t="s">
        <v>16020</v>
      </c>
      <c r="AQ1947" s="76" t="s">
        <v>65</v>
      </c>
      <c r="AR1947" s="2"/>
      <c r="AS1947" s="3"/>
      <c r="AT1947" s="3"/>
      <c r="AU1947" s="3"/>
      <c r="AV1947" s="3"/>
    </row>
    <row r="1948" spans="1:48" ht="41.45" customHeight="1" x14ac:dyDescent="0.25">
      <c r="A1948" s="62" t="s">
        <v>2218</v>
      </c>
      <c r="C1948" s="63"/>
      <c r="D1948" s="63"/>
      <c r="E1948" s="64"/>
      <c r="F1948" s="66"/>
      <c r="G1948" s="100" t="s">
        <v>13936</v>
      </c>
      <c r="H1948" s="63"/>
      <c r="I1948" s="67"/>
      <c r="J1948" s="68"/>
      <c r="K1948" s="68"/>
      <c r="L1948" s="67" t="s">
        <v>18111</v>
      </c>
      <c r="M1948" s="71"/>
      <c r="N1948" s="72">
        <v>6768.26708984375</v>
      </c>
      <c r="O1948" s="72">
        <v>523.913330078125</v>
      </c>
      <c r="P1948" s="73"/>
      <c r="Q1948" s="74"/>
      <c r="R1948" s="74"/>
      <c r="S1948" s="84"/>
      <c r="T1948" s="84"/>
      <c r="U1948" s="84"/>
      <c r="V1948" s="84"/>
      <c r="W1948" s="50"/>
      <c r="X1948" s="50"/>
      <c r="Y1948" s="50"/>
      <c r="Z1948" s="50"/>
      <c r="AA1948" s="49"/>
      <c r="AB1948" s="69">
        <v>1948</v>
      </c>
      <c r="AC194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48" s="70"/>
      <c r="AE1948" s="76">
        <v>16</v>
      </c>
      <c r="AF1948" s="76">
        <v>3343</v>
      </c>
      <c r="AG1948" s="76">
        <v>89</v>
      </c>
      <c r="AH1948" s="76">
        <v>7</v>
      </c>
      <c r="AI1948" s="76"/>
      <c r="AJ1948" s="76" t="s">
        <v>10220</v>
      </c>
      <c r="AK1948" s="76" t="s">
        <v>11257</v>
      </c>
      <c r="AL1948" s="82" t="s">
        <v>11971</v>
      </c>
      <c r="AM1948" s="76"/>
      <c r="AN1948" s="78">
        <v>42863.366736111115</v>
      </c>
      <c r="AO1948" s="76" t="s">
        <v>14075</v>
      </c>
      <c r="AP1948" s="82" t="s">
        <v>16021</v>
      </c>
      <c r="AQ1948" s="76" t="s">
        <v>65</v>
      </c>
      <c r="AR1948" s="2"/>
      <c r="AS1948" s="3"/>
      <c r="AT1948" s="3"/>
      <c r="AU1948" s="3"/>
      <c r="AV1948" s="3"/>
    </row>
    <row r="1949" spans="1:48" ht="41.45" customHeight="1" x14ac:dyDescent="0.25">
      <c r="A1949" s="62" t="s">
        <v>2219</v>
      </c>
      <c r="C1949" s="63"/>
      <c r="D1949" s="63"/>
      <c r="E1949" s="64"/>
      <c r="F1949" s="66"/>
      <c r="G1949" s="100" t="s">
        <v>13937</v>
      </c>
      <c r="H1949" s="63"/>
      <c r="I1949" s="67"/>
      <c r="J1949" s="68"/>
      <c r="K1949" s="68"/>
      <c r="L1949" s="67" t="s">
        <v>18112</v>
      </c>
      <c r="M1949" s="71"/>
      <c r="N1949" s="72">
        <v>2436.753173828125</v>
      </c>
      <c r="O1949" s="72">
        <v>6277.8935546875</v>
      </c>
      <c r="P1949" s="73"/>
      <c r="Q1949" s="74"/>
      <c r="R1949" s="74"/>
      <c r="S1949" s="84"/>
      <c r="T1949" s="84"/>
      <c r="U1949" s="84"/>
      <c r="V1949" s="84"/>
      <c r="W1949" s="50"/>
      <c r="X1949" s="50"/>
      <c r="Y1949" s="50"/>
      <c r="Z1949" s="50"/>
      <c r="AA1949" s="49"/>
      <c r="AB1949" s="69">
        <v>1949</v>
      </c>
      <c r="AC194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49" s="70"/>
      <c r="AE1949" s="76">
        <v>22</v>
      </c>
      <c r="AF1949" s="76">
        <v>19895</v>
      </c>
      <c r="AG1949" s="76">
        <v>78</v>
      </c>
      <c r="AH1949" s="76">
        <v>2</v>
      </c>
      <c r="AI1949" s="76"/>
      <c r="AJ1949" s="76" t="s">
        <v>10221</v>
      </c>
      <c r="AK1949" s="76"/>
      <c r="AL1949" s="82" t="s">
        <v>11972</v>
      </c>
      <c r="AM1949" s="76"/>
      <c r="AN1949" s="78">
        <v>44245.311539351853</v>
      </c>
      <c r="AO1949" s="76" t="s">
        <v>14075</v>
      </c>
      <c r="AP1949" s="82" t="s">
        <v>16022</v>
      </c>
      <c r="AQ1949" s="76" t="s">
        <v>65</v>
      </c>
      <c r="AR1949" s="2"/>
      <c r="AS1949" s="3"/>
      <c r="AT1949" s="3"/>
      <c r="AU1949" s="3"/>
      <c r="AV1949" s="3"/>
    </row>
    <row r="1950" spans="1:48" ht="41.45" customHeight="1" x14ac:dyDescent="0.25">
      <c r="A1950" s="62" t="s">
        <v>2220</v>
      </c>
      <c r="C1950" s="63"/>
      <c r="D1950" s="63"/>
      <c r="E1950" s="64"/>
      <c r="F1950" s="66"/>
      <c r="G1950" s="100" t="s">
        <v>13938</v>
      </c>
      <c r="H1950" s="63"/>
      <c r="I1950" s="67"/>
      <c r="J1950" s="68"/>
      <c r="K1950" s="68"/>
      <c r="L1950" s="67" t="s">
        <v>18113</v>
      </c>
      <c r="M1950" s="71"/>
      <c r="N1950" s="72">
        <v>8653.755859375</v>
      </c>
      <c r="O1950" s="72">
        <v>5417.630859375</v>
      </c>
      <c r="P1950" s="73"/>
      <c r="Q1950" s="74"/>
      <c r="R1950" s="74"/>
      <c r="S1950" s="84"/>
      <c r="T1950" s="84"/>
      <c r="U1950" s="84"/>
      <c r="V1950" s="84"/>
      <c r="W1950" s="50"/>
      <c r="X1950" s="50"/>
      <c r="Y1950" s="50"/>
      <c r="Z1950" s="50"/>
      <c r="AA1950" s="49"/>
      <c r="AB1950" s="69">
        <v>1950</v>
      </c>
      <c r="AC195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50" s="70"/>
      <c r="AE1950" s="76">
        <v>3978</v>
      </c>
      <c r="AF1950" s="76">
        <v>40352</v>
      </c>
      <c r="AG1950" s="76">
        <v>32263</v>
      </c>
      <c r="AH1950" s="76">
        <v>70402</v>
      </c>
      <c r="AI1950" s="76"/>
      <c r="AJ1950" s="76" t="s">
        <v>10222</v>
      </c>
      <c r="AK1950" s="76" t="s">
        <v>11258</v>
      </c>
      <c r="AL1950" s="82" t="s">
        <v>11973</v>
      </c>
      <c r="AM1950" s="76"/>
      <c r="AN1950" s="78">
        <v>41648.062025462961</v>
      </c>
      <c r="AO1950" s="76" t="s">
        <v>14075</v>
      </c>
      <c r="AP1950" s="82" t="s">
        <v>16023</v>
      </c>
      <c r="AQ1950" s="76" t="s">
        <v>65</v>
      </c>
      <c r="AR1950" s="2"/>
      <c r="AS1950" s="3"/>
      <c r="AT1950" s="3"/>
      <c r="AU1950" s="3"/>
      <c r="AV1950" s="3"/>
    </row>
    <row r="1951" spans="1:48" ht="41.45" customHeight="1" x14ac:dyDescent="0.25">
      <c r="A1951" s="62" t="s">
        <v>2221</v>
      </c>
      <c r="C1951" s="63"/>
      <c r="D1951" s="63"/>
      <c r="E1951" s="64"/>
      <c r="F1951" s="66"/>
      <c r="G1951" s="100" t="s">
        <v>12040</v>
      </c>
      <c r="H1951" s="63"/>
      <c r="I1951" s="67"/>
      <c r="J1951" s="68"/>
      <c r="K1951" s="68"/>
      <c r="L1951" s="67" t="s">
        <v>18114</v>
      </c>
      <c r="M1951" s="71"/>
      <c r="N1951" s="72">
        <v>2675.937744140625</v>
      </c>
      <c r="O1951" s="72">
        <v>2791.3671875</v>
      </c>
      <c r="P1951" s="73"/>
      <c r="Q1951" s="74"/>
      <c r="R1951" s="74"/>
      <c r="S1951" s="84"/>
      <c r="T1951" s="84"/>
      <c r="U1951" s="84"/>
      <c r="V1951" s="84"/>
      <c r="W1951" s="50"/>
      <c r="X1951" s="50"/>
      <c r="Y1951" s="50"/>
      <c r="Z1951" s="50"/>
      <c r="AA1951" s="49"/>
      <c r="AB1951" s="69">
        <v>1951</v>
      </c>
      <c r="AC195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51" s="70"/>
      <c r="AE1951" s="76">
        <v>0</v>
      </c>
      <c r="AF1951" s="76">
        <v>2</v>
      </c>
      <c r="AG1951" s="76">
        <v>1</v>
      </c>
      <c r="AH1951" s="76">
        <v>0</v>
      </c>
      <c r="AI1951" s="76"/>
      <c r="AJ1951" s="76"/>
      <c r="AK1951" s="76"/>
      <c r="AL1951" s="76"/>
      <c r="AM1951" s="76"/>
      <c r="AN1951" s="78">
        <v>40204.579270833332</v>
      </c>
      <c r="AO1951" s="76" t="s">
        <v>14075</v>
      </c>
      <c r="AP1951" s="82" t="s">
        <v>16024</v>
      </c>
      <c r="AQ1951" s="76" t="s">
        <v>65</v>
      </c>
      <c r="AR1951" s="2"/>
      <c r="AS1951" s="3"/>
      <c r="AT1951" s="3"/>
      <c r="AU1951" s="3"/>
      <c r="AV1951" s="3"/>
    </row>
    <row r="1952" spans="1:48" ht="41.45" customHeight="1" x14ac:dyDescent="0.25">
      <c r="A1952" s="62" t="s">
        <v>2222</v>
      </c>
      <c r="C1952" s="63"/>
      <c r="D1952" s="63"/>
      <c r="E1952" s="64"/>
      <c r="F1952" s="66"/>
      <c r="G1952" s="100" t="s">
        <v>13939</v>
      </c>
      <c r="H1952" s="63"/>
      <c r="I1952" s="67"/>
      <c r="J1952" s="68"/>
      <c r="K1952" s="68"/>
      <c r="L1952" s="67" t="s">
        <v>18115</v>
      </c>
      <c r="M1952" s="71"/>
      <c r="N1952" s="72">
        <v>6253.29052734375</v>
      </c>
      <c r="O1952" s="72">
        <v>3371.015625</v>
      </c>
      <c r="P1952" s="73"/>
      <c r="Q1952" s="74"/>
      <c r="R1952" s="74"/>
      <c r="S1952" s="84"/>
      <c r="T1952" s="84"/>
      <c r="U1952" s="84"/>
      <c r="V1952" s="84"/>
      <c r="W1952" s="50"/>
      <c r="X1952" s="50"/>
      <c r="Y1952" s="50"/>
      <c r="Z1952" s="50"/>
      <c r="AA1952" s="49"/>
      <c r="AB1952" s="69">
        <v>1952</v>
      </c>
      <c r="AC195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52" s="70"/>
      <c r="AE1952" s="76">
        <v>229</v>
      </c>
      <c r="AF1952" s="76">
        <v>445827</v>
      </c>
      <c r="AG1952" s="76">
        <v>13518</v>
      </c>
      <c r="AH1952" s="76">
        <v>700</v>
      </c>
      <c r="AI1952" s="76"/>
      <c r="AJ1952" s="76" t="s">
        <v>10223</v>
      </c>
      <c r="AK1952" s="82" t="s">
        <v>11259</v>
      </c>
      <c r="AL1952" s="82" t="s">
        <v>11974</v>
      </c>
      <c r="AM1952" s="76"/>
      <c r="AN1952" s="78">
        <v>40652.356180555558</v>
      </c>
      <c r="AO1952" s="76" t="s">
        <v>14075</v>
      </c>
      <c r="AP1952" s="82" t="s">
        <v>16025</v>
      </c>
      <c r="AQ1952" s="76" t="s">
        <v>65</v>
      </c>
      <c r="AR1952" s="2"/>
      <c r="AS1952" s="3"/>
      <c r="AT1952" s="3"/>
      <c r="AU1952" s="3"/>
      <c r="AV1952" s="3"/>
    </row>
    <row r="1953" spans="1:48" ht="41.45" customHeight="1" x14ac:dyDescent="0.25">
      <c r="A1953" s="62" t="s">
        <v>2223</v>
      </c>
      <c r="C1953" s="63"/>
      <c r="D1953" s="63"/>
      <c r="E1953" s="64"/>
      <c r="F1953" s="66"/>
      <c r="G1953" s="100" t="s">
        <v>13940</v>
      </c>
      <c r="H1953" s="63"/>
      <c r="I1953" s="67"/>
      <c r="J1953" s="68"/>
      <c r="K1953" s="68"/>
      <c r="L1953" s="67" t="s">
        <v>18116</v>
      </c>
      <c r="M1953" s="71"/>
      <c r="N1953" s="72">
        <v>2049.586181640625</v>
      </c>
      <c r="O1953" s="72">
        <v>1985.9744873046875</v>
      </c>
      <c r="P1953" s="73"/>
      <c r="Q1953" s="74"/>
      <c r="R1953" s="74"/>
      <c r="S1953" s="84"/>
      <c r="T1953" s="84"/>
      <c r="U1953" s="84"/>
      <c r="V1953" s="84"/>
      <c r="W1953" s="50"/>
      <c r="X1953" s="50"/>
      <c r="Y1953" s="50"/>
      <c r="Z1953" s="50"/>
      <c r="AA1953" s="49"/>
      <c r="AB1953" s="69">
        <v>1953</v>
      </c>
      <c r="AC195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53" s="70"/>
      <c r="AE1953" s="76">
        <v>26</v>
      </c>
      <c r="AF1953" s="76">
        <v>411947</v>
      </c>
      <c r="AG1953" s="76">
        <v>83965</v>
      </c>
      <c r="AH1953" s="76">
        <v>0</v>
      </c>
      <c r="AI1953" s="76"/>
      <c r="AJ1953" s="76" t="s">
        <v>10224</v>
      </c>
      <c r="AK1953" s="76"/>
      <c r="AL1953" s="82" t="s">
        <v>11975</v>
      </c>
      <c r="AM1953" s="76"/>
      <c r="AN1953" s="78">
        <v>41439.448750000003</v>
      </c>
      <c r="AO1953" s="76" t="s">
        <v>14075</v>
      </c>
      <c r="AP1953" s="82" t="s">
        <v>16026</v>
      </c>
      <c r="AQ1953" s="76" t="s">
        <v>65</v>
      </c>
      <c r="AR1953" s="2"/>
      <c r="AS1953" s="3"/>
      <c r="AT1953" s="3"/>
      <c r="AU1953" s="3"/>
      <c r="AV1953" s="3"/>
    </row>
    <row r="1954" spans="1:48" ht="41.45" customHeight="1" x14ac:dyDescent="0.25">
      <c r="A1954" s="62" t="s">
        <v>2224</v>
      </c>
      <c r="C1954" s="63"/>
      <c r="D1954" s="63"/>
      <c r="E1954" s="64"/>
      <c r="F1954" s="66"/>
      <c r="G1954" s="100" t="s">
        <v>13941</v>
      </c>
      <c r="H1954" s="63"/>
      <c r="I1954" s="67"/>
      <c r="J1954" s="68"/>
      <c r="K1954" s="68"/>
      <c r="L1954" s="67" t="s">
        <v>18117</v>
      </c>
      <c r="M1954" s="71"/>
      <c r="N1954" s="72">
        <v>1827.8280029296875</v>
      </c>
      <c r="O1954" s="72">
        <v>3662.8544921875</v>
      </c>
      <c r="P1954" s="73"/>
      <c r="Q1954" s="74"/>
      <c r="R1954" s="74"/>
      <c r="S1954" s="84"/>
      <c r="T1954" s="84"/>
      <c r="U1954" s="84"/>
      <c r="V1954" s="84"/>
      <c r="W1954" s="50"/>
      <c r="X1954" s="50"/>
      <c r="Y1954" s="50"/>
      <c r="Z1954" s="50"/>
      <c r="AA1954" s="49"/>
      <c r="AB1954" s="69">
        <v>1954</v>
      </c>
      <c r="AC195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54" s="70"/>
      <c r="AE1954" s="76">
        <v>2</v>
      </c>
      <c r="AF1954" s="76">
        <v>1615856</v>
      </c>
      <c r="AG1954" s="76">
        <v>7107631</v>
      </c>
      <c r="AH1954" s="76">
        <v>2188</v>
      </c>
      <c r="AI1954" s="76"/>
      <c r="AJ1954" s="76" t="s">
        <v>10225</v>
      </c>
      <c r="AK1954" s="76"/>
      <c r="AL1954" s="82" t="s">
        <v>11976</v>
      </c>
      <c r="AM1954" s="76"/>
      <c r="AN1954" s="78">
        <v>43000.084131944444</v>
      </c>
      <c r="AO1954" s="76" t="s">
        <v>14075</v>
      </c>
      <c r="AP1954" s="82" t="s">
        <v>16027</v>
      </c>
      <c r="AQ1954" s="76" t="s">
        <v>65</v>
      </c>
      <c r="AR1954" s="2"/>
      <c r="AS1954" s="3"/>
      <c r="AT1954" s="3"/>
      <c r="AU1954" s="3"/>
      <c r="AV1954" s="3"/>
    </row>
    <row r="1955" spans="1:48" ht="41.45" customHeight="1" x14ac:dyDescent="0.25">
      <c r="A1955" s="62" t="s">
        <v>2225</v>
      </c>
      <c r="C1955" s="63"/>
      <c r="D1955" s="63"/>
      <c r="E1955" s="64"/>
      <c r="F1955" s="66"/>
      <c r="G1955" s="100" t="s">
        <v>13942</v>
      </c>
      <c r="H1955" s="63"/>
      <c r="I1955" s="67"/>
      <c r="J1955" s="68"/>
      <c r="K1955" s="68"/>
      <c r="L1955" s="67" t="s">
        <v>18118</v>
      </c>
      <c r="M1955" s="71"/>
      <c r="N1955" s="72">
        <v>1185.1673583984375</v>
      </c>
      <c r="O1955" s="72">
        <v>5526.12255859375</v>
      </c>
      <c r="P1955" s="73"/>
      <c r="Q1955" s="74"/>
      <c r="R1955" s="74"/>
      <c r="S1955" s="84"/>
      <c r="T1955" s="84"/>
      <c r="U1955" s="84"/>
      <c r="V1955" s="84"/>
      <c r="W1955" s="50"/>
      <c r="X1955" s="50"/>
      <c r="Y1955" s="50"/>
      <c r="Z1955" s="50"/>
      <c r="AA1955" s="49"/>
      <c r="AB1955" s="69">
        <v>1955</v>
      </c>
      <c r="AC195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55" s="70"/>
      <c r="AE1955" s="76">
        <v>697</v>
      </c>
      <c r="AF1955" s="76">
        <v>7736</v>
      </c>
      <c r="AG1955" s="76">
        <v>91</v>
      </c>
      <c r="AH1955" s="76">
        <v>63</v>
      </c>
      <c r="AI1955" s="76"/>
      <c r="AJ1955" s="76" t="s">
        <v>10226</v>
      </c>
      <c r="AK1955" s="76" t="s">
        <v>11260</v>
      </c>
      <c r="AL1955" s="82" t="s">
        <v>11977</v>
      </c>
      <c r="AM1955" s="76"/>
      <c r="AN1955" s="78">
        <v>44299.972615740742</v>
      </c>
      <c r="AO1955" s="76" t="s">
        <v>14075</v>
      </c>
      <c r="AP1955" s="82" t="s">
        <v>16028</v>
      </c>
      <c r="AQ1955" s="76" t="s">
        <v>65</v>
      </c>
      <c r="AR1955" s="2"/>
      <c r="AS1955" s="3"/>
      <c r="AT1955" s="3"/>
      <c r="AU1955" s="3"/>
      <c r="AV1955" s="3"/>
    </row>
    <row r="1956" spans="1:48" ht="41.45" customHeight="1" x14ac:dyDescent="0.25">
      <c r="A1956" s="62" t="s">
        <v>2226</v>
      </c>
      <c r="C1956" s="63"/>
      <c r="D1956" s="63"/>
      <c r="E1956" s="64"/>
      <c r="F1956" s="66"/>
      <c r="G1956" s="100" t="s">
        <v>13943</v>
      </c>
      <c r="H1956" s="63"/>
      <c r="I1956" s="67"/>
      <c r="J1956" s="68"/>
      <c r="K1956" s="68"/>
      <c r="L1956" s="67" t="s">
        <v>18119</v>
      </c>
      <c r="M1956" s="71"/>
      <c r="N1956" s="72">
        <v>2781.8427734375</v>
      </c>
      <c r="O1956" s="72">
        <v>1196.05126953125</v>
      </c>
      <c r="P1956" s="73"/>
      <c r="Q1956" s="74"/>
      <c r="R1956" s="74"/>
      <c r="S1956" s="84"/>
      <c r="T1956" s="84"/>
      <c r="U1956" s="84"/>
      <c r="V1956" s="84"/>
      <c r="W1956" s="50"/>
      <c r="X1956" s="50"/>
      <c r="Y1956" s="50"/>
      <c r="Z1956" s="50"/>
      <c r="AA1956" s="49"/>
      <c r="AB1956" s="69">
        <v>1956</v>
      </c>
      <c r="AC195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56" s="70"/>
      <c r="AE1956" s="76">
        <v>435</v>
      </c>
      <c r="AF1956" s="76">
        <v>19234</v>
      </c>
      <c r="AG1956" s="76">
        <v>794</v>
      </c>
      <c r="AH1956" s="76">
        <v>4540</v>
      </c>
      <c r="AI1956" s="76"/>
      <c r="AJ1956" s="76" t="s">
        <v>10227</v>
      </c>
      <c r="AK1956" s="76" t="s">
        <v>11247</v>
      </c>
      <c r="AL1956" s="82" t="s">
        <v>11978</v>
      </c>
      <c r="AM1956" s="76"/>
      <c r="AN1956" s="78">
        <v>41939.294108796297</v>
      </c>
      <c r="AO1956" s="76" t="s">
        <v>14075</v>
      </c>
      <c r="AP1956" s="82" t="s">
        <v>16029</v>
      </c>
      <c r="AQ1956" s="76" t="s">
        <v>65</v>
      </c>
      <c r="AR1956" s="2"/>
      <c r="AS1956" s="3"/>
      <c r="AT1956" s="3"/>
      <c r="AU1956" s="3"/>
      <c r="AV1956" s="3"/>
    </row>
    <row r="1957" spans="1:48" ht="41.45" customHeight="1" x14ac:dyDescent="0.25">
      <c r="A1957" s="62" t="s">
        <v>2227</v>
      </c>
      <c r="C1957" s="63"/>
      <c r="D1957" s="63"/>
      <c r="E1957" s="64"/>
      <c r="F1957" s="66"/>
      <c r="G1957" s="100" t="s">
        <v>12040</v>
      </c>
      <c r="H1957" s="63"/>
      <c r="I1957" s="67"/>
      <c r="J1957" s="68"/>
      <c r="K1957" s="68"/>
      <c r="L1957" s="67" t="s">
        <v>18120</v>
      </c>
      <c r="M1957" s="71"/>
      <c r="N1957" s="72">
        <v>7404.98583984375</v>
      </c>
      <c r="O1957" s="72">
        <v>1678.46630859375</v>
      </c>
      <c r="P1957" s="73"/>
      <c r="Q1957" s="74"/>
      <c r="R1957" s="74"/>
      <c r="S1957" s="84"/>
      <c r="T1957" s="84"/>
      <c r="U1957" s="84"/>
      <c r="V1957" s="84"/>
      <c r="W1957" s="50"/>
      <c r="X1957" s="50"/>
      <c r="Y1957" s="50"/>
      <c r="Z1957" s="50"/>
      <c r="AA1957" s="49"/>
      <c r="AB1957" s="69">
        <v>1957</v>
      </c>
      <c r="AC195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57" s="70"/>
      <c r="AE1957" s="76">
        <v>13</v>
      </c>
      <c r="AF1957" s="76">
        <v>2</v>
      </c>
      <c r="AG1957" s="76">
        <v>0</v>
      </c>
      <c r="AH1957" s="76">
        <v>0</v>
      </c>
      <c r="AI1957" s="76"/>
      <c r="AJ1957" s="76"/>
      <c r="AK1957" s="76"/>
      <c r="AL1957" s="76"/>
      <c r="AM1957" s="76"/>
      <c r="AN1957" s="78">
        <v>40094.885266203702</v>
      </c>
      <c r="AO1957" s="76" t="s">
        <v>14075</v>
      </c>
      <c r="AP1957" s="82" t="s">
        <v>16030</v>
      </c>
      <c r="AQ1957" s="76" t="s">
        <v>65</v>
      </c>
      <c r="AR1957" s="2"/>
      <c r="AS1957" s="3"/>
      <c r="AT1957" s="3"/>
      <c r="AU1957" s="3"/>
      <c r="AV1957" s="3"/>
    </row>
    <row r="1958" spans="1:48" ht="41.45" customHeight="1" x14ac:dyDescent="0.25">
      <c r="A1958" s="62" t="s">
        <v>2228</v>
      </c>
      <c r="C1958" s="63"/>
      <c r="D1958" s="63"/>
      <c r="E1958" s="64"/>
      <c r="F1958" s="66"/>
      <c r="G1958" s="100" t="s">
        <v>13944</v>
      </c>
      <c r="H1958" s="63"/>
      <c r="I1958" s="67"/>
      <c r="J1958" s="68"/>
      <c r="K1958" s="68"/>
      <c r="L1958" s="67" t="s">
        <v>18121</v>
      </c>
      <c r="M1958" s="71"/>
      <c r="N1958" s="72">
        <v>8558.021484375</v>
      </c>
      <c r="O1958" s="72">
        <v>6113.1923828125</v>
      </c>
      <c r="P1958" s="73"/>
      <c r="Q1958" s="74"/>
      <c r="R1958" s="74"/>
      <c r="S1958" s="84"/>
      <c r="T1958" s="84"/>
      <c r="U1958" s="84"/>
      <c r="V1958" s="84"/>
      <c r="W1958" s="50"/>
      <c r="X1958" s="50"/>
      <c r="Y1958" s="50"/>
      <c r="Z1958" s="50"/>
      <c r="AA1958" s="49"/>
      <c r="AB1958" s="69">
        <v>1958</v>
      </c>
      <c r="AC195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58" s="70"/>
      <c r="AE1958" s="76">
        <v>0</v>
      </c>
      <c r="AF1958" s="76">
        <v>219682</v>
      </c>
      <c r="AG1958" s="76">
        <v>1443</v>
      </c>
      <c r="AH1958" s="76">
        <v>280</v>
      </c>
      <c r="AI1958" s="76"/>
      <c r="AJ1958" s="76" t="s">
        <v>10228</v>
      </c>
      <c r="AK1958" s="76"/>
      <c r="AL1958" s="82" t="s">
        <v>11979</v>
      </c>
      <c r="AM1958" s="76"/>
      <c r="AN1958" s="78">
        <v>40694.10255787037</v>
      </c>
      <c r="AO1958" s="76" t="s">
        <v>14075</v>
      </c>
      <c r="AP1958" s="82" t="s">
        <v>16031</v>
      </c>
      <c r="AQ1958" s="76" t="s">
        <v>65</v>
      </c>
      <c r="AR1958" s="2"/>
      <c r="AS1958" s="3"/>
      <c r="AT1958" s="3"/>
      <c r="AU1958" s="3"/>
      <c r="AV1958" s="3"/>
    </row>
    <row r="1959" spans="1:48" ht="41.45" customHeight="1" x14ac:dyDescent="0.25">
      <c r="A1959" s="62" t="s">
        <v>2229</v>
      </c>
      <c r="C1959" s="63"/>
      <c r="D1959" s="63"/>
      <c r="E1959" s="64"/>
      <c r="F1959" s="66"/>
      <c r="G1959" s="100" t="s">
        <v>13945</v>
      </c>
      <c r="H1959" s="63"/>
      <c r="I1959" s="67"/>
      <c r="J1959" s="68"/>
      <c r="K1959" s="68"/>
      <c r="L1959" s="67" t="s">
        <v>18122</v>
      </c>
      <c r="M1959" s="71"/>
      <c r="N1959" s="72">
        <v>8042.2392578125</v>
      </c>
      <c r="O1959" s="72">
        <v>1251.0799560546875</v>
      </c>
      <c r="P1959" s="73"/>
      <c r="Q1959" s="74"/>
      <c r="R1959" s="74"/>
      <c r="S1959" s="84"/>
      <c r="T1959" s="84"/>
      <c r="U1959" s="84"/>
      <c r="V1959" s="84"/>
      <c r="W1959" s="50"/>
      <c r="X1959" s="50"/>
      <c r="Y1959" s="50"/>
      <c r="Z1959" s="50"/>
      <c r="AA1959" s="49"/>
      <c r="AB1959" s="69">
        <v>1959</v>
      </c>
      <c r="AC195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59" s="70"/>
      <c r="AE1959" s="76">
        <v>13</v>
      </c>
      <c r="AF1959" s="76">
        <v>33227</v>
      </c>
      <c r="AG1959" s="76">
        <v>321</v>
      </c>
      <c r="AH1959" s="76">
        <v>10</v>
      </c>
      <c r="AI1959" s="76"/>
      <c r="AJ1959" s="76" t="s">
        <v>10229</v>
      </c>
      <c r="AK1959" s="76" t="s">
        <v>11261</v>
      </c>
      <c r="AL1959" s="82" t="s">
        <v>11980</v>
      </c>
      <c r="AM1959" s="76"/>
      <c r="AN1959" s="78">
        <v>44133.276076388887</v>
      </c>
      <c r="AO1959" s="76" t="s">
        <v>14075</v>
      </c>
      <c r="AP1959" s="82" t="s">
        <v>16032</v>
      </c>
      <c r="AQ1959" s="76" t="s">
        <v>65</v>
      </c>
      <c r="AR1959" s="2"/>
      <c r="AS1959" s="3"/>
      <c r="AT1959" s="3"/>
      <c r="AU1959" s="3"/>
      <c r="AV1959" s="3"/>
    </row>
    <row r="1960" spans="1:48" ht="41.45" customHeight="1" x14ac:dyDescent="0.25">
      <c r="A1960" s="62" t="s">
        <v>2230</v>
      </c>
      <c r="C1960" s="63"/>
      <c r="D1960" s="63"/>
      <c r="E1960" s="64"/>
      <c r="F1960" s="66"/>
      <c r="G1960" s="100" t="s">
        <v>13946</v>
      </c>
      <c r="H1960" s="63"/>
      <c r="I1960" s="67"/>
      <c r="J1960" s="68"/>
      <c r="K1960" s="68"/>
      <c r="L1960" s="67" t="s">
        <v>18123</v>
      </c>
      <c r="M1960" s="71"/>
      <c r="N1960" s="72">
        <v>3543.998779296875</v>
      </c>
      <c r="O1960" s="72">
        <v>7658.42041015625</v>
      </c>
      <c r="P1960" s="73"/>
      <c r="Q1960" s="74"/>
      <c r="R1960" s="74"/>
      <c r="S1960" s="84"/>
      <c r="T1960" s="84"/>
      <c r="U1960" s="84"/>
      <c r="V1960" s="84"/>
      <c r="W1960" s="50"/>
      <c r="X1960" s="50"/>
      <c r="Y1960" s="50"/>
      <c r="Z1960" s="50"/>
      <c r="AA1960" s="49"/>
      <c r="AB1960" s="69">
        <v>1960</v>
      </c>
      <c r="AC196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60" s="70"/>
      <c r="AE1960" s="76">
        <v>268</v>
      </c>
      <c r="AF1960" s="76">
        <v>45588</v>
      </c>
      <c r="AG1960" s="76">
        <v>1193</v>
      </c>
      <c r="AH1960" s="76">
        <v>925</v>
      </c>
      <c r="AI1960" s="76"/>
      <c r="AJ1960" s="76" t="s">
        <v>10230</v>
      </c>
      <c r="AK1960" s="76"/>
      <c r="AL1960" s="82" t="s">
        <v>11981</v>
      </c>
      <c r="AM1960" s="76"/>
      <c r="AN1960" s="78">
        <v>43746.195972222224</v>
      </c>
      <c r="AO1960" s="76" t="s">
        <v>14075</v>
      </c>
      <c r="AP1960" s="82" t="s">
        <v>16033</v>
      </c>
      <c r="AQ1960" s="76" t="s">
        <v>65</v>
      </c>
      <c r="AR1960" s="2"/>
      <c r="AS1960" s="3"/>
      <c r="AT1960" s="3"/>
      <c r="AU1960" s="3"/>
      <c r="AV1960" s="3"/>
    </row>
    <row r="1961" spans="1:48" ht="41.45" customHeight="1" x14ac:dyDescent="0.25">
      <c r="A1961" s="62" t="s">
        <v>2231</v>
      </c>
      <c r="C1961" s="63"/>
      <c r="D1961" s="63"/>
      <c r="E1961" s="64"/>
      <c r="F1961" s="66"/>
      <c r="G1961" s="100" t="s">
        <v>13947</v>
      </c>
      <c r="H1961" s="63"/>
      <c r="I1961" s="67"/>
      <c r="J1961" s="68"/>
      <c r="K1961" s="68"/>
      <c r="L1961" s="67" t="s">
        <v>18124</v>
      </c>
      <c r="M1961" s="71"/>
      <c r="N1961" s="72">
        <v>3866.645263671875</v>
      </c>
      <c r="O1961" s="72">
        <v>3542.29296875</v>
      </c>
      <c r="P1961" s="73"/>
      <c r="Q1961" s="74"/>
      <c r="R1961" s="74"/>
      <c r="S1961" s="84"/>
      <c r="T1961" s="84"/>
      <c r="U1961" s="84"/>
      <c r="V1961" s="84"/>
      <c r="W1961" s="50"/>
      <c r="X1961" s="50"/>
      <c r="Y1961" s="50"/>
      <c r="Z1961" s="50"/>
      <c r="AA1961" s="49"/>
      <c r="AB1961" s="69">
        <v>1961</v>
      </c>
      <c r="AC196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61" s="70"/>
      <c r="AE1961" s="76">
        <v>1562</v>
      </c>
      <c r="AF1961" s="76">
        <v>73458</v>
      </c>
      <c r="AG1961" s="76">
        <v>6519</v>
      </c>
      <c r="AH1961" s="76">
        <v>57940</v>
      </c>
      <c r="AI1961" s="76"/>
      <c r="AJ1961" s="76" t="s">
        <v>10231</v>
      </c>
      <c r="AK1961" s="76" t="s">
        <v>11262</v>
      </c>
      <c r="AL1961" s="82" t="s">
        <v>11982</v>
      </c>
      <c r="AM1961" s="76"/>
      <c r="AN1961" s="78">
        <v>42608.237881944442</v>
      </c>
      <c r="AO1961" s="76" t="s">
        <v>14075</v>
      </c>
      <c r="AP1961" s="82" t="s">
        <v>16034</v>
      </c>
      <c r="AQ1961" s="76" t="s">
        <v>65</v>
      </c>
      <c r="AR1961" s="2"/>
      <c r="AS1961" s="3"/>
      <c r="AT1961" s="3"/>
      <c r="AU1961" s="3"/>
      <c r="AV1961" s="3"/>
    </row>
    <row r="1962" spans="1:48" ht="41.45" customHeight="1" x14ac:dyDescent="0.25">
      <c r="A1962" s="62" t="s">
        <v>2232</v>
      </c>
      <c r="C1962" s="63"/>
      <c r="D1962" s="63"/>
      <c r="E1962" s="64"/>
      <c r="F1962" s="66"/>
      <c r="G1962" s="100" t="s">
        <v>13948</v>
      </c>
      <c r="H1962" s="63"/>
      <c r="I1962" s="67"/>
      <c r="J1962" s="68"/>
      <c r="K1962" s="68"/>
      <c r="L1962" s="67" t="s">
        <v>18125</v>
      </c>
      <c r="M1962" s="71"/>
      <c r="N1962" s="72">
        <v>8401.8193359375</v>
      </c>
      <c r="O1962" s="72">
        <v>2885.321533203125</v>
      </c>
      <c r="P1962" s="73"/>
      <c r="Q1962" s="74"/>
      <c r="R1962" s="74"/>
      <c r="S1962" s="84"/>
      <c r="T1962" s="84"/>
      <c r="U1962" s="84"/>
      <c r="V1962" s="84"/>
      <c r="W1962" s="50"/>
      <c r="X1962" s="50"/>
      <c r="Y1962" s="50"/>
      <c r="Z1962" s="50"/>
      <c r="AA1962" s="49"/>
      <c r="AB1962" s="69">
        <v>1962</v>
      </c>
      <c r="AC196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62" s="70"/>
      <c r="AE1962" s="76">
        <v>145</v>
      </c>
      <c r="AF1962" s="76">
        <v>2946</v>
      </c>
      <c r="AG1962" s="76">
        <v>106</v>
      </c>
      <c r="AH1962" s="76">
        <v>646</v>
      </c>
      <c r="AI1962" s="76"/>
      <c r="AJ1962" s="76" t="s">
        <v>10232</v>
      </c>
      <c r="AK1962" s="76" t="s">
        <v>11263</v>
      </c>
      <c r="AL1962" s="76"/>
      <c r="AM1962" s="76"/>
      <c r="AN1962" s="78">
        <v>44351.687291666669</v>
      </c>
      <c r="AO1962" s="76" t="s">
        <v>14075</v>
      </c>
      <c r="AP1962" s="82" t="s">
        <v>16035</v>
      </c>
      <c r="AQ1962" s="76" t="s">
        <v>65</v>
      </c>
      <c r="AR1962" s="2"/>
      <c r="AS1962" s="3"/>
      <c r="AT1962" s="3"/>
      <c r="AU1962" s="3"/>
      <c r="AV1962" s="3"/>
    </row>
    <row r="1963" spans="1:48" ht="41.45" customHeight="1" x14ac:dyDescent="0.25">
      <c r="A1963" s="62" t="s">
        <v>2233</v>
      </c>
      <c r="C1963" s="63"/>
      <c r="D1963" s="63"/>
      <c r="E1963" s="64"/>
      <c r="F1963" s="66"/>
      <c r="G1963" s="100" t="s">
        <v>13949</v>
      </c>
      <c r="H1963" s="63"/>
      <c r="I1963" s="67"/>
      <c r="J1963" s="68"/>
      <c r="K1963" s="68"/>
      <c r="L1963" s="67" t="s">
        <v>18126</v>
      </c>
      <c r="M1963" s="71"/>
      <c r="N1963" s="72">
        <v>3599.240234375</v>
      </c>
      <c r="O1963" s="72">
        <v>3638.394287109375</v>
      </c>
      <c r="P1963" s="73"/>
      <c r="Q1963" s="74"/>
      <c r="R1963" s="74"/>
      <c r="S1963" s="84"/>
      <c r="T1963" s="84"/>
      <c r="U1963" s="84"/>
      <c r="V1963" s="84"/>
      <c r="W1963" s="50"/>
      <c r="X1963" s="50"/>
      <c r="Y1963" s="50"/>
      <c r="Z1963" s="50"/>
      <c r="AA1963" s="49"/>
      <c r="AB1963" s="69">
        <v>1963</v>
      </c>
      <c r="AC196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63" s="70"/>
      <c r="AE1963" s="76">
        <v>6290</v>
      </c>
      <c r="AF1963" s="76">
        <v>31877</v>
      </c>
      <c r="AG1963" s="76">
        <v>2391</v>
      </c>
      <c r="AH1963" s="76">
        <v>9869</v>
      </c>
      <c r="AI1963" s="76"/>
      <c r="AJ1963" s="76" t="s">
        <v>10233</v>
      </c>
      <c r="AK1963" s="76" t="s">
        <v>11264</v>
      </c>
      <c r="AL1963" s="76"/>
      <c r="AM1963" s="76"/>
      <c r="AN1963" s="78">
        <v>44321.646655092591</v>
      </c>
      <c r="AO1963" s="76" t="s">
        <v>14075</v>
      </c>
      <c r="AP1963" s="82" t="s">
        <v>16036</v>
      </c>
      <c r="AQ1963" s="76" t="s">
        <v>65</v>
      </c>
      <c r="AR1963" s="2"/>
      <c r="AS1963" s="3"/>
      <c r="AT1963" s="3"/>
      <c r="AU1963" s="3"/>
      <c r="AV1963" s="3"/>
    </row>
    <row r="1964" spans="1:48" ht="41.45" customHeight="1" x14ac:dyDescent="0.25">
      <c r="A1964" s="62" t="s">
        <v>2234</v>
      </c>
      <c r="C1964" s="63"/>
      <c r="D1964" s="63"/>
      <c r="E1964" s="64"/>
      <c r="F1964" s="66"/>
      <c r="G1964" s="100" t="s">
        <v>13950</v>
      </c>
      <c r="H1964" s="63"/>
      <c r="I1964" s="67"/>
      <c r="J1964" s="68"/>
      <c r="K1964" s="68"/>
      <c r="L1964" s="67" t="s">
        <v>18127</v>
      </c>
      <c r="M1964" s="71"/>
      <c r="N1964" s="72">
        <v>1103.407470703125</v>
      </c>
      <c r="O1964" s="72">
        <v>4004.025634765625</v>
      </c>
      <c r="P1964" s="73"/>
      <c r="Q1964" s="74"/>
      <c r="R1964" s="74"/>
      <c r="S1964" s="84"/>
      <c r="T1964" s="84"/>
      <c r="U1964" s="84"/>
      <c r="V1964" s="84"/>
      <c r="W1964" s="50"/>
      <c r="X1964" s="50"/>
      <c r="Y1964" s="50"/>
      <c r="Z1964" s="50"/>
      <c r="AA1964" s="49"/>
      <c r="AB1964" s="69">
        <v>1964</v>
      </c>
      <c r="AC196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64" s="70"/>
      <c r="AE1964" s="76">
        <v>174</v>
      </c>
      <c r="AF1964" s="76">
        <v>10466</v>
      </c>
      <c r="AG1964" s="76">
        <v>398</v>
      </c>
      <c r="AH1964" s="76">
        <v>1862</v>
      </c>
      <c r="AI1964" s="76"/>
      <c r="AJ1964" s="76" t="s">
        <v>10234</v>
      </c>
      <c r="AK1964" s="76"/>
      <c r="AL1964" s="76"/>
      <c r="AM1964" s="76"/>
      <c r="AN1964" s="78">
        <v>44225.399340277778</v>
      </c>
      <c r="AO1964" s="76" t="s">
        <v>14075</v>
      </c>
      <c r="AP1964" s="82" t="s">
        <v>16037</v>
      </c>
      <c r="AQ1964" s="76" t="s">
        <v>65</v>
      </c>
      <c r="AR1964" s="2"/>
      <c r="AS1964" s="3"/>
      <c r="AT1964" s="3"/>
      <c r="AU1964" s="3"/>
      <c r="AV1964" s="3"/>
    </row>
    <row r="1965" spans="1:48" ht="41.45" customHeight="1" x14ac:dyDescent="0.25">
      <c r="A1965" s="62" t="s">
        <v>2235</v>
      </c>
      <c r="C1965" s="63"/>
      <c r="D1965" s="63"/>
      <c r="E1965" s="64"/>
      <c r="F1965" s="66"/>
      <c r="G1965" s="100" t="s">
        <v>13951</v>
      </c>
      <c r="H1965" s="63"/>
      <c r="I1965" s="67"/>
      <c r="J1965" s="68"/>
      <c r="K1965" s="68"/>
      <c r="L1965" s="67" t="s">
        <v>18128</v>
      </c>
      <c r="M1965" s="71"/>
      <c r="N1965" s="72">
        <v>6370.01171875</v>
      </c>
      <c r="O1965" s="72">
        <v>4189.19140625</v>
      </c>
      <c r="P1965" s="73"/>
      <c r="Q1965" s="74"/>
      <c r="R1965" s="74"/>
      <c r="S1965" s="84"/>
      <c r="T1965" s="84"/>
      <c r="U1965" s="84"/>
      <c r="V1965" s="84"/>
      <c r="W1965" s="50"/>
      <c r="X1965" s="50"/>
      <c r="Y1965" s="50"/>
      <c r="Z1965" s="50"/>
      <c r="AA1965" s="49"/>
      <c r="AB1965" s="69">
        <v>1965</v>
      </c>
      <c r="AC196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65" s="70"/>
      <c r="AE1965" s="76">
        <v>362</v>
      </c>
      <c r="AF1965" s="76">
        <v>34597</v>
      </c>
      <c r="AG1965" s="76">
        <v>1325</v>
      </c>
      <c r="AH1965" s="76">
        <v>202</v>
      </c>
      <c r="AI1965" s="76"/>
      <c r="AJ1965" s="76" t="s">
        <v>10235</v>
      </c>
      <c r="AK1965" s="76" t="s">
        <v>11265</v>
      </c>
      <c r="AL1965" s="76"/>
      <c r="AM1965" s="76"/>
      <c r="AN1965" s="78">
        <v>44325.441377314812</v>
      </c>
      <c r="AO1965" s="76" t="s">
        <v>14075</v>
      </c>
      <c r="AP1965" s="82" t="s">
        <v>16038</v>
      </c>
      <c r="AQ1965" s="76" t="s">
        <v>65</v>
      </c>
      <c r="AR1965" s="2"/>
      <c r="AS1965" s="3"/>
      <c r="AT1965" s="3"/>
      <c r="AU1965" s="3"/>
      <c r="AV1965" s="3"/>
    </row>
    <row r="1966" spans="1:48" ht="41.45" customHeight="1" x14ac:dyDescent="0.25">
      <c r="A1966" s="62" t="s">
        <v>2236</v>
      </c>
      <c r="C1966" s="63"/>
      <c r="D1966" s="63"/>
      <c r="E1966" s="64"/>
      <c r="F1966" s="66"/>
      <c r="G1966" s="100" t="s">
        <v>13952</v>
      </c>
      <c r="H1966" s="63"/>
      <c r="I1966" s="67"/>
      <c r="J1966" s="68"/>
      <c r="K1966" s="68"/>
      <c r="L1966" s="67" t="s">
        <v>18129</v>
      </c>
      <c r="M1966" s="71"/>
      <c r="N1966" s="72">
        <v>7084.623046875</v>
      </c>
      <c r="O1966" s="72">
        <v>7172.4365234375</v>
      </c>
      <c r="P1966" s="73"/>
      <c r="Q1966" s="74"/>
      <c r="R1966" s="74"/>
      <c r="S1966" s="84"/>
      <c r="T1966" s="84"/>
      <c r="U1966" s="84"/>
      <c r="V1966" s="84"/>
      <c r="W1966" s="50"/>
      <c r="X1966" s="50"/>
      <c r="Y1966" s="50"/>
      <c r="Z1966" s="50"/>
      <c r="AA1966" s="49"/>
      <c r="AB1966" s="69">
        <v>1966</v>
      </c>
      <c r="AC196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66" s="70"/>
      <c r="AE1966" s="76">
        <v>161</v>
      </c>
      <c r="AF1966" s="76">
        <v>12807</v>
      </c>
      <c r="AG1966" s="76">
        <v>1054</v>
      </c>
      <c r="AH1966" s="76">
        <v>4184</v>
      </c>
      <c r="AI1966" s="76"/>
      <c r="AJ1966" s="76" t="s">
        <v>10236</v>
      </c>
      <c r="AK1966" s="76" t="s">
        <v>11266</v>
      </c>
      <c r="AL1966" s="82" t="s">
        <v>11983</v>
      </c>
      <c r="AM1966" s="76"/>
      <c r="AN1966" s="78">
        <v>43906.478067129632</v>
      </c>
      <c r="AO1966" s="76" t="s">
        <v>14075</v>
      </c>
      <c r="AP1966" s="82" t="s">
        <v>16039</v>
      </c>
      <c r="AQ1966" s="76" t="s">
        <v>65</v>
      </c>
      <c r="AR1966" s="2"/>
      <c r="AS1966" s="3"/>
      <c r="AT1966" s="3"/>
      <c r="AU1966" s="3"/>
      <c r="AV1966" s="3"/>
    </row>
    <row r="1967" spans="1:48" ht="41.45" customHeight="1" x14ac:dyDescent="0.25">
      <c r="A1967" s="62" t="s">
        <v>2237</v>
      </c>
      <c r="C1967" s="63"/>
      <c r="D1967" s="63"/>
      <c r="E1967" s="64"/>
      <c r="F1967" s="66"/>
      <c r="G1967" s="100" t="s">
        <v>13953</v>
      </c>
      <c r="H1967" s="63"/>
      <c r="I1967" s="67"/>
      <c r="J1967" s="68"/>
      <c r="K1967" s="68"/>
      <c r="L1967" s="67" t="s">
        <v>18130</v>
      </c>
      <c r="M1967" s="71"/>
      <c r="N1967" s="72">
        <v>2156.74658203125</v>
      </c>
      <c r="O1967" s="72">
        <v>6664.71337890625</v>
      </c>
      <c r="P1967" s="73"/>
      <c r="Q1967" s="74"/>
      <c r="R1967" s="74"/>
      <c r="S1967" s="84"/>
      <c r="T1967" s="84"/>
      <c r="U1967" s="84"/>
      <c r="V1967" s="84"/>
      <c r="W1967" s="50"/>
      <c r="X1967" s="50"/>
      <c r="Y1967" s="50"/>
      <c r="Z1967" s="50"/>
      <c r="AA1967" s="49"/>
      <c r="AB1967" s="69">
        <v>1967</v>
      </c>
      <c r="AC196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67" s="70"/>
      <c r="AE1967" s="76">
        <v>547</v>
      </c>
      <c r="AF1967" s="76">
        <v>23864</v>
      </c>
      <c r="AG1967" s="76">
        <v>13920</v>
      </c>
      <c r="AH1967" s="76">
        <v>10588</v>
      </c>
      <c r="AI1967" s="76"/>
      <c r="AJ1967" s="76" t="s">
        <v>10237</v>
      </c>
      <c r="AK1967" s="76"/>
      <c r="AL1967" s="82" t="s">
        <v>11984</v>
      </c>
      <c r="AM1967" s="76"/>
      <c r="AN1967" s="78">
        <v>43717.489942129629</v>
      </c>
      <c r="AO1967" s="76" t="s">
        <v>14075</v>
      </c>
      <c r="AP1967" s="82" t="s">
        <v>16040</v>
      </c>
      <c r="AQ1967" s="76" t="s">
        <v>65</v>
      </c>
      <c r="AR1967" s="2"/>
      <c r="AS1967" s="3"/>
      <c r="AT1967" s="3"/>
      <c r="AU1967" s="3"/>
      <c r="AV1967" s="3"/>
    </row>
    <row r="1968" spans="1:48" ht="41.45" customHeight="1" x14ac:dyDescent="0.25">
      <c r="A1968" s="62" t="s">
        <v>2238</v>
      </c>
      <c r="C1968" s="63"/>
      <c r="D1968" s="63"/>
      <c r="E1968" s="64"/>
      <c r="F1968" s="66"/>
      <c r="G1968" s="100" t="s">
        <v>13954</v>
      </c>
      <c r="H1968" s="63"/>
      <c r="I1968" s="67"/>
      <c r="J1968" s="68"/>
      <c r="K1968" s="68"/>
      <c r="L1968" s="67" t="s">
        <v>18131</v>
      </c>
      <c r="M1968" s="71"/>
      <c r="N1968" s="72">
        <v>8749.51171875</v>
      </c>
      <c r="O1968" s="72">
        <v>5252.0078125</v>
      </c>
      <c r="P1968" s="73"/>
      <c r="Q1968" s="74"/>
      <c r="R1968" s="74"/>
      <c r="S1968" s="84"/>
      <c r="T1968" s="84"/>
      <c r="U1968" s="84"/>
      <c r="V1968" s="84"/>
      <c r="W1968" s="50"/>
      <c r="X1968" s="50"/>
      <c r="Y1968" s="50"/>
      <c r="Z1968" s="50"/>
      <c r="AA1968" s="49"/>
      <c r="AB1968" s="69">
        <v>1968</v>
      </c>
      <c r="AC196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68" s="70"/>
      <c r="AE1968" s="76">
        <v>90</v>
      </c>
      <c r="AF1968" s="76">
        <v>3805</v>
      </c>
      <c r="AG1968" s="76">
        <v>330</v>
      </c>
      <c r="AH1968" s="76">
        <v>106</v>
      </c>
      <c r="AI1968" s="76"/>
      <c r="AJ1968" s="76" t="s">
        <v>10238</v>
      </c>
      <c r="AK1968" s="76" t="s">
        <v>11267</v>
      </c>
      <c r="AL1968" s="76"/>
      <c r="AM1968" s="76"/>
      <c r="AN1968" s="78">
        <v>44397.532939814817</v>
      </c>
      <c r="AO1968" s="76" t="s">
        <v>14075</v>
      </c>
      <c r="AP1968" s="82" t="s">
        <v>16041</v>
      </c>
      <c r="AQ1968" s="76" t="s">
        <v>65</v>
      </c>
      <c r="AR1968" s="2"/>
      <c r="AS1968" s="3"/>
      <c r="AT1968" s="3"/>
      <c r="AU1968" s="3"/>
      <c r="AV1968" s="3"/>
    </row>
    <row r="1969" spans="1:48" ht="41.45" customHeight="1" x14ac:dyDescent="0.25">
      <c r="A1969" s="62" t="s">
        <v>2239</v>
      </c>
      <c r="C1969" s="63"/>
      <c r="D1969" s="63"/>
      <c r="E1969" s="64"/>
      <c r="F1969" s="66"/>
      <c r="G1969" s="100" t="s">
        <v>13955</v>
      </c>
      <c r="H1969" s="63"/>
      <c r="I1969" s="67"/>
      <c r="J1969" s="68"/>
      <c r="K1969" s="68"/>
      <c r="L1969" s="67" t="s">
        <v>18132</v>
      </c>
      <c r="M1969" s="71"/>
      <c r="N1969" s="72">
        <v>7431.373046875</v>
      </c>
      <c r="O1969" s="72">
        <v>7172.8837890625</v>
      </c>
      <c r="P1969" s="73"/>
      <c r="Q1969" s="74"/>
      <c r="R1969" s="74"/>
      <c r="S1969" s="84"/>
      <c r="T1969" s="84"/>
      <c r="U1969" s="84"/>
      <c r="V1969" s="84"/>
      <c r="W1969" s="50"/>
      <c r="X1969" s="50"/>
      <c r="Y1969" s="50"/>
      <c r="Z1969" s="50"/>
      <c r="AA1969" s="49"/>
      <c r="AB1969" s="69">
        <v>1969</v>
      </c>
      <c r="AC196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69" s="70"/>
      <c r="AE1969" s="76">
        <v>1143</v>
      </c>
      <c r="AF1969" s="76">
        <v>21909</v>
      </c>
      <c r="AG1969" s="76">
        <v>476</v>
      </c>
      <c r="AH1969" s="76">
        <v>522</v>
      </c>
      <c r="AI1969" s="76"/>
      <c r="AJ1969" s="76" t="s">
        <v>10239</v>
      </c>
      <c r="AK1969" s="76" t="s">
        <v>11268</v>
      </c>
      <c r="AL1969" s="76"/>
      <c r="AM1969" s="76"/>
      <c r="AN1969" s="78">
        <v>44350.281006944446</v>
      </c>
      <c r="AO1969" s="76" t="s">
        <v>14075</v>
      </c>
      <c r="AP1969" s="82" t="s">
        <v>16042</v>
      </c>
      <c r="AQ1969" s="76" t="s">
        <v>65</v>
      </c>
      <c r="AR1969" s="2"/>
      <c r="AS1969" s="3"/>
      <c r="AT1969" s="3"/>
      <c r="AU1969" s="3"/>
      <c r="AV1969" s="3"/>
    </row>
    <row r="1970" spans="1:48" ht="41.45" customHeight="1" x14ac:dyDescent="0.25">
      <c r="A1970" s="62" t="s">
        <v>2240</v>
      </c>
      <c r="C1970" s="63"/>
      <c r="D1970" s="63"/>
      <c r="E1970" s="64"/>
      <c r="F1970" s="66"/>
      <c r="G1970" s="100" t="s">
        <v>13956</v>
      </c>
      <c r="H1970" s="63"/>
      <c r="I1970" s="67"/>
      <c r="J1970" s="68"/>
      <c r="K1970" s="68"/>
      <c r="L1970" s="67" t="s">
        <v>18133</v>
      </c>
      <c r="M1970" s="71"/>
      <c r="N1970" s="72">
        <v>4345.60888671875</v>
      </c>
      <c r="O1970" s="72">
        <v>4105.22705078125</v>
      </c>
      <c r="P1970" s="73"/>
      <c r="Q1970" s="74"/>
      <c r="R1970" s="74"/>
      <c r="S1970" s="84"/>
      <c r="T1970" s="84"/>
      <c r="U1970" s="84"/>
      <c r="V1970" s="84"/>
      <c r="W1970" s="50"/>
      <c r="X1970" s="50"/>
      <c r="Y1970" s="50"/>
      <c r="Z1970" s="50"/>
      <c r="AA1970" s="49"/>
      <c r="AB1970" s="69">
        <v>1970</v>
      </c>
      <c r="AC197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70" s="70"/>
      <c r="AE1970" s="76">
        <v>3810</v>
      </c>
      <c r="AF1970" s="76">
        <v>41965</v>
      </c>
      <c r="AG1970" s="76">
        <v>144</v>
      </c>
      <c r="AH1970" s="76">
        <v>275</v>
      </c>
      <c r="AI1970" s="76"/>
      <c r="AJ1970" s="76" t="s">
        <v>10240</v>
      </c>
      <c r="AK1970" s="76" t="s">
        <v>11269</v>
      </c>
      <c r="AL1970" s="76"/>
      <c r="AM1970" s="76"/>
      <c r="AN1970" s="78">
        <v>44197.025231481479</v>
      </c>
      <c r="AO1970" s="76" t="s">
        <v>14075</v>
      </c>
      <c r="AP1970" s="82" t="s">
        <v>16043</v>
      </c>
      <c r="AQ1970" s="76" t="s">
        <v>65</v>
      </c>
      <c r="AR1970" s="2"/>
      <c r="AS1970" s="3"/>
      <c r="AT1970" s="3"/>
      <c r="AU1970" s="3"/>
      <c r="AV1970" s="3"/>
    </row>
    <row r="1971" spans="1:48" ht="41.45" customHeight="1" x14ac:dyDescent="0.25">
      <c r="A1971" s="62" t="s">
        <v>2241</v>
      </c>
      <c r="C1971" s="63"/>
      <c r="D1971" s="63"/>
      <c r="E1971" s="64"/>
      <c r="F1971" s="66"/>
      <c r="G1971" s="100" t="s">
        <v>13957</v>
      </c>
      <c r="H1971" s="63"/>
      <c r="I1971" s="67"/>
      <c r="J1971" s="68"/>
      <c r="K1971" s="68"/>
      <c r="L1971" s="67" t="s">
        <v>18134</v>
      </c>
      <c r="M1971" s="71"/>
      <c r="N1971" s="72">
        <v>6033.8916015625</v>
      </c>
      <c r="O1971" s="72">
        <v>1853.0352783203125</v>
      </c>
      <c r="P1971" s="73"/>
      <c r="Q1971" s="74"/>
      <c r="R1971" s="74"/>
      <c r="S1971" s="84"/>
      <c r="T1971" s="84"/>
      <c r="U1971" s="84"/>
      <c r="V1971" s="84"/>
      <c r="W1971" s="50"/>
      <c r="X1971" s="50"/>
      <c r="Y1971" s="50"/>
      <c r="Z1971" s="50"/>
      <c r="AA1971" s="49"/>
      <c r="AB1971" s="69">
        <v>1971</v>
      </c>
      <c r="AC197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71" s="70"/>
      <c r="AE1971" s="76">
        <v>62</v>
      </c>
      <c r="AF1971" s="76">
        <v>22038</v>
      </c>
      <c r="AG1971" s="76">
        <v>361</v>
      </c>
      <c r="AH1971" s="76">
        <v>220</v>
      </c>
      <c r="AI1971" s="76"/>
      <c r="AJ1971" s="76" t="s">
        <v>10241</v>
      </c>
      <c r="AK1971" s="76"/>
      <c r="AL1971" s="76"/>
      <c r="AM1971" s="76"/>
      <c r="AN1971" s="78">
        <v>44377.752500000002</v>
      </c>
      <c r="AO1971" s="76" t="s">
        <v>14075</v>
      </c>
      <c r="AP1971" s="82" t="s">
        <v>16044</v>
      </c>
      <c r="AQ1971" s="76" t="s">
        <v>65</v>
      </c>
      <c r="AR1971" s="2"/>
      <c r="AS1971" s="3"/>
      <c r="AT1971" s="3"/>
      <c r="AU1971" s="3"/>
      <c r="AV1971" s="3"/>
    </row>
    <row r="1972" spans="1:48" ht="41.45" customHeight="1" x14ac:dyDescent="0.25">
      <c r="A1972" s="62" t="s">
        <v>2242</v>
      </c>
      <c r="C1972" s="63"/>
      <c r="D1972" s="63"/>
      <c r="E1972" s="64"/>
      <c r="F1972" s="66"/>
      <c r="G1972" s="100" t="s">
        <v>13958</v>
      </c>
      <c r="H1972" s="63"/>
      <c r="I1972" s="67"/>
      <c r="J1972" s="68"/>
      <c r="K1972" s="68"/>
      <c r="L1972" s="67" t="s">
        <v>18135</v>
      </c>
      <c r="M1972" s="71"/>
      <c r="N1972" s="72">
        <v>9125.7158203125</v>
      </c>
      <c r="O1972" s="72">
        <v>3367.333740234375</v>
      </c>
      <c r="P1972" s="73"/>
      <c r="Q1972" s="74"/>
      <c r="R1972" s="74"/>
      <c r="S1972" s="84"/>
      <c r="T1972" s="84"/>
      <c r="U1972" s="84"/>
      <c r="V1972" s="84"/>
      <c r="W1972" s="50"/>
      <c r="X1972" s="50"/>
      <c r="Y1972" s="50"/>
      <c r="Z1972" s="50"/>
      <c r="AA1972" s="49"/>
      <c r="AB1972" s="69">
        <v>1972</v>
      </c>
      <c r="AC197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72" s="70"/>
      <c r="AE1972" s="76">
        <v>581</v>
      </c>
      <c r="AF1972" s="76">
        <v>9570</v>
      </c>
      <c r="AG1972" s="76">
        <v>0</v>
      </c>
      <c r="AH1972" s="76">
        <v>66784</v>
      </c>
      <c r="AI1972" s="76"/>
      <c r="AJ1972" s="76" t="s">
        <v>10242</v>
      </c>
      <c r="AK1972" s="76" t="s">
        <v>11036</v>
      </c>
      <c r="AL1972" s="76"/>
      <c r="AM1972" s="76"/>
      <c r="AN1972" s="78">
        <v>43914.8749537037</v>
      </c>
      <c r="AO1972" s="76" t="s">
        <v>14075</v>
      </c>
      <c r="AP1972" s="82" t="s">
        <v>16045</v>
      </c>
      <c r="AQ1972" s="76" t="s">
        <v>65</v>
      </c>
      <c r="AR1972" s="2"/>
      <c r="AS1972" s="3"/>
      <c r="AT1972" s="3"/>
      <c r="AU1972" s="3"/>
      <c r="AV1972" s="3"/>
    </row>
    <row r="1973" spans="1:48" ht="41.45" customHeight="1" x14ac:dyDescent="0.25">
      <c r="A1973" s="62" t="s">
        <v>2243</v>
      </c>
      <c r="C1973" s="63"/>
      <c r="D1973" s="63"/>
      <c r="E1973" s="64"/>
      <c r="F1973" s="66"/>
      <c r="G1973" s="100" t="s">
        <v>13959</v>
      </c>
      <c r="H1973" s="63"/>
      <c r="I1973" s="67"/>
      <c r="J1973" s="68"/>
      <c r="K1973" s="68"/>
      <c r="L1973" s="67" t="s">
        <v>18136</v>
      </c>
      <c r="M1973" s="71"/>
      <c r="N1973" s="72">
        <v>7958.376953125</v>
      </c>
      <c r="O1973" s="72">
        <v>6581.89404296875</v>
      </c>
      <c r="P1973" s="73"/>
      <c r="Q1973" s="74"/>
      <c r="R1973" s="74"/>
      <c r="S1973" s="84"/>
      <c r="T1973" s="84"/>
      <c r="U1973" s="84"/>
      <c r="V1973" s="84"/>
      <c r="W1973" s="50"/>
      <c r="X1973" s="50"/>
      <c r="Y1973" s="50"/>
      <c r="Z1973" s="50"/>
      <c r="AA1973" s="49"/>
      <c r="AB1973" s="69">
        <v>1973</v>
      </c>
      <c r="AC197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73" s="70"/>
      <c r="AE1973" s="76">
        <v>1948</v>
      </c>
      <c r="AF1973" s="76">
        <v>31391</v>
      </c>
      <c r="AG1973" s="76">
        <v>3551</v>
      </c>
      <c r="AH1973" s="76">
        <v>23398</v>
      </c>
      <c r="AI1973" s="76"/>
      <c r="AJ1973" s="76" t="s">
        <v>10243</v>
      </c>
      <c r="AK1973" s="76" t="s">
        <v>11270</v>
      </c>
      <c r="AL1973" s="76"/>
      <c r="AM1973" s="76"/>
      <c r="AN1973" s="78">
        <v>42740.626840277779</v>
      </c>
      <c r="AO1973" s="76" t="s">
        <v>14075</v>
      </c>
      <c r="AP1973" s="82" t="s">
        <v>16046</v>
      </c>
      <c r="AQ1973" s="76" t="s">
        <v>65</v>
      </c>
      <c r="AR1973" s="2"/>
      <c r="AS1973" s="3"/>
      <c r="AT1973" s="3"/>
      <c r="AU1973" s="3"/>
      <c r="AV1973" s="3"/>
    </row>
    <row r="1974" spans="1:48" ht="41.45" customHeight="1" x14ac:dyDescent="0.25">
      <c r="A1974" s="62" t="s">
        <v>2244</v>
      </c>
      <c r="C1974" s="63"/>
      <c r="D1974" s="63"/>
      <c r="E1974" s="64"/>
      <c r="F1974" s="66"/>
      <c r="G1974" s="100" t="s">
        <v>13960</v>
      </c>
      <c r="H1974" s="63"/>
      <c r="I1974" s="67"/>
      <c r="J1974" s="68"/>
      <c r="K1974" s="68"/>
      <c r="L1974" s="67" t="s">
        <v>18137</v>
      </c>
      <c r="M1974" s="71"/>
      <c r="N1974" s="72">
        <v>2155.7392578125</v>
      </c>
      <c r="O1974" s="72">
        <v>6768.15576171875</v>
      </c>
      <c r="P1974" s="73"/>
      <c r="Q1974" s="74"/>
      <c r="R1974" s="74"/>
      <c r="S1974" s="84"/>
      <c r="T1974" s="84"/>
      <c r="U1974" s="84"/>
      <c r="V1974" s="84"/>
      <c r="W1974" s="50"/>
      <c r="X1974" s="50"/>
      <c r="Y1974" s="50"/>
      <c r="Z1974" s="50"/>
      <c r="AA1974" s="49"/>
      <c r="AB1974" s="69">
        <v>1974</v>
      </c>
      <c r="AC197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74" s="70"/>
      <c r="AE1974" s="76">
        <v>124</v>
      </c>
      <c r="AF1974" s="76">
        <v>26303</v>
      </c>
      <c r="AG1974" s="76">
        <v>8</v>
      </c>
      <c r="AH1974" s="76">
        <v>606</v>
      </c>
      <c r="AI1974" s="76"/>
      <c r="AJ1974" s="76" t="s">
        <v>10244</v>
      </c>
      <c r="AK1974" s="76"/>
      <c r="AL1974" s="76"/>
      <c r="AM1974" s="76"/>
      <c r="AN1974" s="78">
        <v>44377.208368055559</v>
      </c>
      <c r="AO1974" s="76" t="s">
        <v>14075</v>
      </c>
      <c r="AP1974" s="82" t="s">
        <v>16047</v>
      </c>
      <c r="AQ1974" s="76" t="s">
        <v>65</v>
      </c>
      <c r="AR1974" s="2"/>
      <c r="AS1974" s="3"/>
      <c r="AT1974" s="3"/>
      <c r="AU1974" s="3"/>
      <c r="AV1974" s="3"/>
    </row>
    <row r="1975" spans="1:48" ht="41.45" customHeight="1" x14ac:dyDescent="0.25">
      <c r="A1975" s="62" t="s">
        <v>2245</v>
      </c>
      <c r="C1975" s="63"/>
      <c r="D1975" s="63"/>
      <c r="E1975" s="64"/>
      <c r="F1975" s="66"/>
      <c r="G1975" s="100" t="s">
        <v>13961</v>
      </c>
      <c r="H1975" s="63"/>
      <c r="I1975" s="67"/>
      <c r="J1975" s="68"/>
      <c r="K1975" s="68"/>
      <c r="L1975" s="67" t="s">
        <v>18138</v>
      </c>
      <c r="M1975" s="71"/>
      <c r="N1975" s="72">
        <v>6932.4521484375</v>
      </c>
      <c r="O1975" s="72">
        <v>1669.2330322265625</v>
      </c>
      <c r="P1975" s="73"/>
      <c r="Q1975" s="74"/>
      <c r="R1975" s="74"/>
      <c r="S1975" s="84"/>
      <c r="T1975" s="84"/>
      <c r="U1975" s="84"/>
      <c r="V1975" s="84"/>
      <c r="W1975" s="50"/>
      <c r="X1975" s="50"/>
      <c r="Y1975" s="50"/>
      <c r="Z1975" s="50"/>
      <c r="AA1975" s="49"/>
      <c r="AB1975" s="69">
        <v>1975</v>
      </c>
      <c r="AC197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75" s="70"/>
      <c r="AE1975" s="76">
        <v>867</v>
      </c>
      <c r="AF1975" s="76">
        <v>14043</v>
      </c>
      <c r="AG1975" s="76">
        <v>33571</v>
      </c>
      <c r="AH1975" s="76">
        <v>28123</v>
      </c>
      <c r="AI1975" s="76"/>
      <c r="AJ1975" s="76" t="s">
        <v>10245</v>
      </c>
      <c r="AK1975" s="76"/>
      <c r="AL1975" s="76"/>
      <c r="AM1975" s="76"/>
      <c r="AN1975" s="78">
        <v>43738.33222222222</v>
      </c>
      <c r="AO1975" s="76" t="s">
        <v>14075</v>
      </c>
      <c r="AP1975" s="82" t="s">
        <v>16048</v>
      </c>
      <c r="AQ1975" s="76" t="s">
        <v>65</v>
      </c>
      <c r="AR1975" s="2"/>
      <c r="AS1975" s="3"/>
      <c r="AT1975" s="3"/>
      <c r="AU1975" s="3"/>
      <c r="AV1975" s="3"/>
    </row>
    <row r="1976" spans="1:48" ht="41.45" customHeight="1" x14ac:dyDescent="0.25">
      <c r="A1976" s="62" t="s">
        <v>2246</v>
      </c>
      <c r="C1976" s="63"/>
      <c r="D1976" s="63"/>
      <c r="E1976" s="64"/>
      <c r="F1976" s="66"/>
      <c r="G1976" s="100" t="s">
        <v>13962</v>
      </c>
      <c r="H1976" s="63"/>
      <c r="I1976" s="67"/>
      <c r="J1976" s="68"/>
      <c r="K1976" s="68"/>
      <c r="L1976" s="67" t="s">
        <v>18139</v>
      </c>
      <c r="M1976" s="71"/>
      <c r="N1976" s="72">
        <v>4319.0458984375</v>
      </c>
      <c r="O1976" s="72">
        <v>3981.302490234375</v>
      </c>
      <c r="P1976" s="73"/>
      <c r="Q1976" s="74"/>
      <c r="R1976" s="74"/>
      <c r="S1976" s="84"/>
      <c r="T1976" s="84"/>
      <c r="U1976" s="84"/>
      <c r="V1976" s="84"/>
      <c r="W1976" s="50"/>
      <c r="X1976" s="50"/>
      <c r="Y1976" s="50"/>
      <c r="Z1976" s="50"/>
      <c r="AA1976" s="49"/>
      <c r="AB1976" s="69">
        <v>1976</v>
      </c>
      <c r="AC197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76" s="70"/>
      <c r="AE1976" s="76">
        <v>466</v>
      </c>
      <c r="AF1976" s="76">
        <v>32451</v>
      </c>
      <c r="AG1976" s="76">
        <v>2827</v>
      </c>
      <c r="AH1976" s="76">
        <v>7028</v>
      </c>
      <c r="AI1976" s="76"/>
      <c r="AJ1976" s="76" t="s">
        <v>10246</v>
      </c>
      <c r="AK1976" s="76" t="s">
        <v>11271</v>
      </c>
      <c r="AL1976" s="82" t="s">
        <v>11985</v>
      </c>
      <c r="AM1976" s="76"/>
      <c r="AN1976" s="78">
        <v>44298.576458333337</v>
      </c>
      <c r="AO1976" s="76" t="s">
        <v>14075</v>
      </c>
      <c r="AP1976" s="82" t="s">
        <v>16049</v>
      </c>
      <c r="AQ1976" s="76" t="s">
        <v>65</v>
      </c>
      <c r="AR1976" s="2"/>
      <c r="AS1976" s="3"/>
      <c r="AT1976" s="3"/>
      <c r="AU1976" s="3"/>
      <c r="AV1976" s="3"/>
    </row>
    <row r="1977" spans="1:48" ht="41.45" customHeight="1" x14ac:dyDescent="0.25">
      <c r="A1977" s="62" t="s">
        <v>2247</v>
      </c>
      <c r="C1977" s="63"/>
      <c r="D1977" s="63"/>
      <c r="E1977" s="64"/>
      <c r="F1977" s="66"/>
      <c r="G1977" s="100" t="s">
        <v>13963</v>
      </c>
      <c r="H1977" s="63"/>
      <c r="I1977" s="67"/>
      <c r="J1977" s="68"/>
      <c r="K1977" s="68"/>
      <c r="L1977" s="67" t="s">
        <v>18140</v>
      </c>
      <c r="M1977" s="71"/>
      <c r="N1977" s="72">
        <v>7703.638671875</v>
      </c>
      <c r="O1977" s="72">
        <v>1043.4317626953125</v>
      </c>
      <c r="P1977" s="73"/>
      <c r="Q1977" s="74"/>
      <c r="R1977" s="74"/>
      <c r="S1977" s="84"/>
      <c r="T1977" s="84"/>
      <c r="U1977" s="84"/>
      <c r="V1977" s="84"/>
      <c r="W1977" s="50"/>
      <c r="X1977" s="50"/>
      <c r="Y1977" s="50"/>
      <c r="Z1977" s="50"/>
      <c r="AA1977" s="49"/>
      <c r="AB1977" s="69">
        <v>1977</v>
      </c>
      <c r="AC197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77" s="70"/>
      <c r="AE1977" s="76">
        <v>562</v>
      </c>
      <c r="AF1977" s="76">
        <v>19632</v>
      </c>
      <c r="AG1977" s="76">
        <v>9062</v>
      </c>
      <c r="AH1977" s="76">
        <v>68832</v>
      </c>
      <c r="AI1977" s="76"/>
      <c r="AJ1977" s="76" t="s">
        <v>10247</v>
      </c>
      <c r="AK1977" s="76" t="s">
        <v>11272</v>
      </c>
      <c r="AL1977" s="82" t="s">
        <v>11986</v>
      </c>
      <c r="AM1977" s="76"/>
      <c r="AN1977" s="78">
        <v>42821.33258101852</v>
      </c>
      <c r="AO1977" s="76" t="s">
        <v>14075</v>
      </c>
      <c r="AP1977" s="82" t="s">
        <v>16050</v>
      </c>
      <c r="AQ1977" s="76" t="s">
        <v>65</v>
      </c>
      <c r="AR1977" s="2"/>
      <c r="AS1977" s="3"/>
      <c r="AT1977" s="3"/>
      <c r="AU1977" s="3"/>
      <c r="AV1977" s="3"/>
    </row>
    <row r="1978" spans="1:48" ht="41.45" customHeight="1" x14ac:dyDescent="0.25">
      <c r="A1978" s="62" t="s">
        <v>2248</v>
      </c>
      <c r="C1978" s="63"/>
      <c r="D1978" s="63"/>
      <c r="E1978" s="64"/>
      <c r="F1978" s="66"/>
      <c r="G1978" s="100" t="s">
        <v>13964</v>
      </c>
      <c r="H1978" s="63"/>
      <c r="I1978" s="67"/>
      <c r="J1978" s="68"/>
      <c r="K1978" s="68"/>
      <c r="L1978" s="67" t="s">
        <v>18141</v>
      </c>
      <c r="M1978" s="71"/>
      <c r="N1978" s="72">
        <v>4923.5576171875</v>
      </c>
      <c r="O1978" s="72">
        <v>3064.12841796875</v>
      </c>
      <c r="P1978" s="73"/>
      <c r="Q1978" s="74"/>
      <c r="R1978" s="74"/>
      <c r="S1978" s="84"/>
      <c r="T1978" s="84"/>
      <c r="U1978" s="84"/>
      <c r="V1978" s="84"/>
      <c r="W1978" s="50"/>
      <c r="X1978" s="50"/>
      <c r="Y1978" s="50"/>
      <c r="Z1978" s="50"/>
      <c r="AA1978" s="49"/>
      <c r="AB1978" s="69">
        <v>1978</v>
      </c>
      <c r="AC197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78" s="70"/>
      <c r="AE1978" s="76">
        <v>8594</v>
      </c>
      <c r="AF1978" s="76">
        <v>173678</v>
      </c>
      <c r="AG1978" s="76">
        <v>4460</v>
      </c>
      <c r="AH1978" s="76">
        <v>7243</v>
      </c>
      <c r="AI1978" s="76"/>
      <c r="AJ1978" s="76" t="s">
        <v>10248</v>
      </c>
      <c r="AK1978" s="76" t="s">
        <v>11273</v>
      </c>
      <c r="AL1978" s="76"/>
      <c r="AM1978" s="76"/>
      <c r="AN1978" s="78">
        <v>41023.209108796298</v>
      </c>
      <c r="AO1978" s="76" t="s">
        <v>14075</v>
      </c>
      <c r="AP1978" s="82" t="s">
        <v>16051</v>
      </c>
      <c r="AQ1978" s="76" t="s">
        <v>65</v>
      </c>
      <c r="AR1978" s="2"/>
      <c r="AS1978" s="3"/>
      <c r="AT1978" s="3"/>
      <c r="AU1978" s="3"/>
      <c r="AV1978" s="3"/>
    </row>
    <row r="1979" spans="1:48" ht="41.45" customHeight="1" x14ac:dyDescent="0.25">
      <c r="A1979" s="62" t="s">
        <v>2249</v>
      </c>
      <c r="C1979" s="63"/>
      <c r="D1979" s="63"/>
      <c r="E1979" s="64"/>
      <c r="F1979" s="66"/>
      <c r="G1979" s="100" t="s">
        <v>13965</v>
      </c>
      <c r="H1979" s="63"/>
      <c r="I1979" s="67"/>
      <c r="J1979" s="68"/>
      <c r="K1979" s="68"/>
      <c r="L1979" s="67" t="s">
        <v>18142</v>
      </c>
      <c r="M1979" s="71"/>
      <c r="N1979" s="72">
        <v>6986.0126953125</v>
      </c>
      <c r="O1979" s="72">
        <v>547.53155517578125</v>
      </c>
      <c r="P1979" s="73"/>
      <c r="Q1979" s="74"/>
      <c r="R1979" s="74"/>
      <c r="S1979" s="84"/>
      <c r="T1979" s="84"/>
      <c r="U1979" s="84"/>
      <c r="V1979" s="84"/>
      <c r="W1979" s="50"/>
      <c r="X1979" s="50"/>
      <c r="Y1979" s="50"/>
      <c r="Z1979" s="50"/>
      <c r="AA1979" s="49"/>
      <c r="AB1979" s="69">
        <v>1979</v>
      </c>
      <c r="AC197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79" s="70"/>
      <c r="AE1979" s="76">
        <v>32</v>
      </c>
      <c r="AF1979" s="76">
        <v>16329</v>
      </c>
      <c r="AG1979" s="76">
        <v>660</v>
      </c>
      <c r="AH1979" s="76">
        <v>424</v>
      </c>
      <c r="AI1979" s="76"/>
      <c r="AJ1979" s="76" t="s">
        <v>10249</v>
      </c>
      <c r="AK1979" s="76"/>
      <c r="AL1979" s="82" t="s">
        <v>11987</v>
      </c>
      <c r="AM1979" s="76"/>
      <c r="AN1979" s="78">
        <v>41082.183113425926</v>
      </c>
      <c r="AO1979" s="76" t="s">
        <v>14075</v>
      </c>
      <c r="AP1979" s="82" t="s">
        <v>16052</v>
      </c>
      <c r="AQ1979" s="76" t="s">
        <v>65</v>
      </c>
      <c r="AR1979" s="2"/>
      <c r="AS1979" s="3"/>
      <c r="AT1979" s="3"/>
      <c r="AU1979" s="3"/>
      <c r="AV1979" s="3"/>
    </row>
    <row r="1980" spans="1:48" ht="41.45" customHeight="1" x14ac:dyDescent="0.25">
      <c r="A1980" s="62" t="s">
        <v>2250</v>
      </c>
      <c r="C1980" s="63"/>
      <c r="D1980" s="63"/>
      <c r="E1980" s="64"/>
      <c r="F1980" s="66"/>
      <c r="G1980" s="100" t="s">
        <v>13966</v>
      </c>
      <c r="H1980" s="63"/>
      <c r="I1980" s="67"/>
      <c r="J1980" s="68"/>
      <c r="K1980" s="68"/>
      <c r="L1980" s="67" t="s">
        <v>18143</v>
      </c>
      <c r="M1980" s="71"/>
      <c r="N1980" s="72">
        <v>3199.4033203125</v>
      </c>
      <c r="O1980" s="72">
        <v>2039.5205078125</v>
      </c>
      <c r="P1980" s="73"/>
      <c r="Q1980" s="74"/>
      <c r="R1980" s="74"/>
      <c r="S1980" s="84"/>
      <c r="T1980" s="84"/>
      <c r="U1980" s="84"/>
      <c r="V1980" s="84"/>
      <c r="W1980" s="50"/>
      <c r="X1980" s="50"/>
      <c r="Y1980" s="50"/>
      <c r="Z1980" s="50"/>
      <c r="AA1980" s="49"/>
      <c r="AB1980" s="69">
        <v>1980</v>
      </c>
      <c r="AC198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80" s="70"/>
      <c r="AE1980" s="76">
        <v>32</v>
      </c>
      <c r="AF1980" s="76">
        <v>19843</v>
      </c>
      <c r="AG1980" s="76">
        <v>1179</v>
      </c>
      <c r="AH1980" s="76">
        <v>2042</v>
      </c>
      <c r="AI1980" s="76"/>
      <c r="AJ1980" s="76" t="s">
        <v>10250</v>
      </c>
      <c r="AK1980" s="76"/>
      <c r="AL1980" s="82" t="s">
        <v>11988</v>
      </c>
      <c r="AM1980" s="76"/>
      <c r="AN1980" s="78">
        <v>44077.170694444445</v>
      </c>
      <c r="AO1980" s="76" t="s">
        <v>14075</v>
      </c>
      <c r="AP1980" s="82" t="s">
        <v>16053</v>
      </c>
      <c r="AQ1980" s="76" t="s">
        <v>65</v>
      </c>
      <c r="AR1980" s="2"/>
      <c r="AS1980" s="3"/>
      <c r="AT1980" s="3"/>
      <c r="AU1980" s="3"/>
      <c r="AV1980" s="3"/>
    </row>
    <row r="1981" spans="1:48" ht="41.45" customHeight="1" x14ac:dyDescent="0.25">
      <c r="A1981" s="62" t="s">
        <v>2251</v>
      </c>
      <c r="C1981" s="63"/>
      <c r="D1981" s="63"/>
      <c r="E1981" s="64"/>
      <c r="F1981" s="66"/>
      <c r="G1981" s="100" t="s">
        <v>13967</v>
      </c>
      <c r="H1981" s="63"/>
      <c r="I1981" s="67"/>
      <c r="J1981" s="68"/>
      <c r="K1981" s="68"/>
      <c r="L1981" s="67" t="s">
        <v>18144</v>
      </c>
      <c r="M1981" s="71"/>
      <c r="N1981" s="72">
        <v>7047.62451171875</v>
      </c>
      <c r="O1981" s="72">
        <v>1894.845703125</v>
      </c>
      <c r="P1981" s="73"/>
      <c r="Q1981" s="74"/>
      <c r="R1981" s="74"/>
      <c r="S1981" s="84"/>
      <c r="T1981" s="84"/>
      <c r="U1981" s="84"/>
      <c r="V1981" s="84"/>
      <c r="W1981" s="50"/>
      <c r="X1981" s="50"/>
      <c r="Y1981" s="50"/>
      <c r="Z1981" s="50"/>
      <c r="AA1981" s="49"/>
      <c r="AB1981" s="69">
        <v>1981</v>
      </c>
      <c r="AC198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81" s="70"/>
      <c r="AE1981" s="76">
        <v>4166</v>
      </c>
      <c r="AF1981" s="76">
        <v>46784</v>
      </c>
      <c r="AG1981" s="76">
        <v>46086</v>
      </c>
      <c r="AH1981" s="76">
        <v>1518</v>
      </c>
      <c r="AI1981" s="76"/>
      <c r="AJ1981" s="76" t="s">
        <v>10251</v>
      </c>
      <c r="AK1981" s="76"/>
      <c r="AL1981" s="82" t="s">
        <v>11989</v>
      </c>
      <c r="AM1981" s="76"/>
      <c r="AN1981" s="78">
        <v>40834.05914351852</v>
      </c>
      <c r="AO1981" s="76" t="s">
        <v>14075</v>
      </c>
      <c r="AP1981" s="82" t="s">
        <v>16054</v>
      </c>
      <c r="AQ1981" s="76" t="s">
        <v>65</v>
      </c>
      <c r="AR1981" s="2"/>
      <c r="AS1981" s="3"/>
      <c r="AT1981" s="3"/>
      <c r="AU1981" s="3"/>
      <c r="AV1981" s="3"/>
    </row>
    <row r="1982" spans="1:48" ht="41.45" customHeight="1" x14ac:dyDescent="0.25">
      <c r="A1982" s="62" t="s">
        <v>2252</v>
      </c>
      <c r="C1982" s="63"/>
      <c r="D1982" s="63"/>
      <c r="E1982" s="64"/>
      <c r="F1982" s="66"/>
      <c r="G1982" s="100" t="s">
        <v>13968</v>
      </c>
      <c r="H1982" s="63"/>
      <c r="I1982" s="67"/>
      <c r="J1982" s="68"/>
      <c r="K1982" s="68"/>
      <c r="L1982" s="67" t="s">
        <v>18145</v>
      </c>
      <c r="M1982" s="71"/>
      <c r="N1982" s="72">
        <v>7111.4970703125</v>
      </c>
      <c r="O1982" s="72">
        <v>1183.597412109375</v>
      </c>
      <c r="P1982" s="73"/>
      <c r="Q1982" s="74"/>
      <c r="R1982" s="74"/>
      <c r="S1982" s="84"/>
      <c r="T1982" s="84"/>
      <c r="U1982" s="84"/>
      <c r="V1982" s="84"/>
      <c r="W1982" s="50"/>
      <c r="X1982" s="50"/>
      <c r="Y1982" s="50"/>
      <c r="Z1982" s="50"/>
      <c r="AA1982" s="49"/>
      <c r="AB1982" s="69">
        <v>1982</v>
      </c>
      <c r="AC198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82" s="70"/>
      <c r="AE1982" s="76">
        <v>2679</v>
      </c>
      <c r="AF1982" s="76">
        <v>74945</v>
      </c>
      <c r="AG1982" s="76">
        <v>73469</v>
      </c>
      <c r="AH1982" s="76">
        <v>91509</v>
      </c>
      <c r="AI1982" s="76"/>
      <c r="AJ1982" s="76" t="s">
        <v>10252</v>
      </c>
      <c r="AK1982" s="76" t="s">
        <v>11274</v>
      </c>
      <c r="AL1982" s="82" t="s">
        <v>11990</v>
      </c>
      <c r="AM1982" s="76"/>
      <c r="AN1982" s="78">
        <v>43408.067824074074</v>
      </c>
      <c r="AO1982" s="76" t="s">
        <v>14075</v>
      </c>
      <c r="AP1982" s="82" t="s">
        <v>16055</v>
      </c>
      <c r="AQ1982" s="76" t="s">
        <v>65</v>
      </c>
      <c r="AR1982" s="2"/>
      <c r="AS1982" s="3"/>
      <c r="AT1982" s="3"/>
      <c r="AU1982" s="3"/>
      <c r="AV1982" s="3"/>
    </row>
    <row r="1983" spans="1:48" ht="41.45" customHeight="1" x14ac:dyDescent="0.25">
      <c r="A1983" s="62" t="s">
        <v>2253</v>
      </c>
      <c r="C1983" s="63"/>
      <c r="D1983" s="63"/>
      <c r="E1983" s="64"/>
      <c r="F1983" s="66"/>
      <c r="G1983" s="100" t="s">
        <v>13969</v>
      </c>
      <c r="H1983" s="63"/>
      <c r="I1983" s="67"/>
      <c r="J1983" s="68"/>
      <c r="K1983" s="68"/>
      <c r="L1983" s="67" t="s">
        <v>18146</v>
      </c>
      <c r="M1983" s="71"/>
      <c r="N1983" s="72">
        <v>7123</v>
      </c>
      <c r="O1983" s="72">
        <v>6904.4482421875</v>
      </c>
      <c r="P1983" s="73"/>
      <c r="Q1983" s="74"/>
      <c r="R1983" s="74"/>
      <c r="S1983" s="84"/>
      <c r="T1983" s="84"/>
      <c r="U1983" s="84"/>
      <c r="V1983" s="84"/>
      <c r="W1983" s="50"/>
      <c r="X1983" s="50"/>
      <c r="Y1983" s="50"/>
      <c r="Z1983" s="50"/>
      <c r="AA1983" s="49"/>
      <c r="AB1983" s="69">
        <v>1983</v>
      </c>
      <c r="AC198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83" s="70"/>
      <c r="AE1983" s="76">
        <v>7749</v>
      </c>
      <c r="AF1983" s="76">
        <v>822053</v>
      </c>
      <c r="AG1983" s="76">
        <v>249855</v>
      </c>
      <c r="AH1983" s="76">
        <v>5503</v>
      </c>
      <c r="AI1983" s="76"/>
      <c r="AJ1983" s="76" t="s">
        <v>10253</v>
      </c>
      <c r="AK1983" s="76" t="s">
        <v>11275</v>
      </c>
      <c r="AL1983" s="82" t="s">
        <v>11991</v>
      </c>
      <c r="AM1983" s="76"/>
      <c r="AN1983" s="78">
        <v>40749.346134259256</v>
      </c>
      <c r="AO1983" s="76" t="s">
        <v>14075</v>
      </c>
      <c r="AP1983" s="82" t="s">
        <v>16056</v>
      </c>
      <c r="AQ1983" s="76" t="s">
        <v>65</v>
      </c>
      <c r="AR1983" s="2"/>
      <c r="AS1983" s="3"/>
      <c r="AT1983" s="3"/>
      <c r="AU1983" s="3"/>
      <c r="AV1983" s="3"/>
    </row>
    <row r="1984" spans="1:48" ht="41.45" customHeight="1" x14ac:dyDescent="0.25">
      <c r="A1984" s="62" t="s">
        <v>2254</v>
      </c>
      <c r="C1984" s="63"/>
      <c r="D1984" s="63"/>
      <c r="E1984" s="64"/>
      <c r="F1984" s="66"/>
      <c r="G1984" s="100" t="s">
        <v>13970</v>
      </c>
      <c r="H1984" s="63"/>
      <c r="I1984" s="67"/>
      <c r="J1984" s="68"/>
      <c r="K1984" s="68"/>
      <c r="L1984" s="67" t="s">
        <v>18147</v>
      </c>
      <c r="M1984" s="71"/>
      <c r="N1984" s="72">
        <v>7265.43408203125</v>
      </c>
      <c r="O1984" s="72">
        <v>2269.270751953125</v>
      </c>
      <c r="P1984" s="73"/>
      <c r="Q1984" s="74"/>
      <c r="R1984" s="74"/>
      <c r="S1984" s="84"/>
      <c r="T1984" s="84"/>
      <c r="U1984" s="84"/>
      <c r="V1984" s="84"/>
      <c r="W1984" s="50"/>
      <c r="X1984" s="50"/>
      <c r="Y1984" s="50"/>
      <c r="Z1984" s="50"/>
      <c r="AA1984" s="49"/>
      <c r="AB1984" s="69">
        <v>1984</v>
      </c>
      <c r="AC198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84" s="70"/>
      <c r="AE1984" s="76">
        <v>42</v>
      </c>
      <c r="AF1984" s="76">
        <v>63045</v>
      </c>
      <c r="AG1984" s="76">
        <v>350400</v>
      </c>
      <c r="AH1984" s="76">
        <v>4704</v>
      </c>
      <c r="AI1984" s="76"/>
      <c r="AJ1984" s="76" t="s">
        <v>10254</v>
      </c>
      <c r="AK1984" s="76" t="s">
        <v>11276</v>
      </c>
      <c r="AL1984" s="82" t="s">
        <v>11992</v>
      </c>
      <c r="AM1984" s="76"/>
      <c r="AN1984" s="78">
        <v>43493.617581018516</v>
      </c>
      <c r="AO1984" s="76" t="s">
        <v>14075</v>
      </c>
      <c r="AP1984" s="82" t="s">
        <v>16057</v>
      </c>
      <c r="AQ1984" s="76" t="s">
        <v>65</v>
      </c>
      <c r="AR1984" s="2"/>
      <c r="AS1984" s="3"/>
      <c r="AT1984" s="3"/>
      <c r="AU1984" s="3"/>
      <c r="AV1984" s="3"/>
    </row>
    <row r="1985" spans="1:48" ht="41.45" customHeight="1" x14ac:dyDescent="0.25">
      <c r="A1985" s="62" t="s">
        <v>2255</v>
      </c>
      <c r="C1985" s="63"/>
      <c r="D1985" s="63"/>
      <c r="E1985" s="64"/>
      <c r="F1985" s="66"/>
      <c r="G1985" s="100" t="s">
        <v>13971</v>
      </c>
      <c r="H1985" s="63"/>
      <c r="I1985" s="67"/>
      <c r="J1985" s="68"/>
      <c r="K1985" s="68"/>
      <c r="L1985" s="67" t="s">
        <v>18148</v>
      </c>
      <c r="M1985" s="71"/>
      <c r="N1985" s="72">
        <v>9190.5732421875</v>
      </c>
      <c r="O1985" s="72">
        <v>3891.0478515625</v>
      </c>
      <c r="P1985" s="73"/>
      <c r="Q1985" s="74"/>
      <c r="R1985" s="74"/>
      <c r="S1985" s="84"/>
      <c r="T1985" s="84"/>
      <c r="U1985" s="84"/>
      <c r="V1985" s="84"/>
      <c r="W1985" s="50"/>
      <c r="X1985" s="50"/>
      <c r="Y1985" s="50"/>
      <c r="Z1985" s="50"/>
      <c r="AA1985" s="49"/>
      <c r="AB1985" s="69">
        <v>1985</v>
      </c>
      <c r="AC198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85" s="70"/>
      <c r="AE1985" s="76">
        <v>74</v>
      </c>
      <c r="AF1985" s="76">
        <v>45</v>
      </c>
      <c r="AG1985" s="76">
        <v>52</v>
      </c>
      <c r="AH1985" s="76">
        <v>53</v>
      </c>
      <c r="AI1985" s="76"/>
      <c r="AJ1985" s="76" t="s">
        <v>10255</v>
      </c>
      <c r="AK1985" s="76"/>
      <c r="AL1985" s="76"/>
      <c r="AM1985" s="76"/>
      <c r="AN1985" s="78">
        <v>44468.474641203706</v>
      </c>
      <c r="AO1985" s="76" t="s">
        <v>14075</v>
      </c>
      <c r="AP1985" s="82" t="s">
        <v>16058</v>
      </c>
      <c r="AQ1985" s="76" t="s">
        <v>65</v>
      </c>
      <c r="AR1985" s="2"/>
      <c r="AS1985" s="3"/>
      <c r="AT1985" s="3"/>
      <c r="AU1985" s="3"/>
      <c r="AV1985" s="3"/>
    </row>
    <row r="1986" spans="1:48" ht="41.45" customHeight="1" x14ac:dyDescent="0.25">
      <c r="A1986" s="62" t="s">
        <v>2256</v>
      </c>
      <c r="C1986" s="63"/>
      <c r="D1986" s="63"/>
      <c r="E1986" s="64"/>
      <c r="F1986" s="66"/>
      <c r="G1986" s="100" t="s">
        <v>13972</v>
      </c>
      <c r="H1986" s="63"/>
      <c r="I1986" s="67"/>
      <c r="J1986" s="68"/>
      <c r="K1986" s="68"/>
      <c r="L1986" s="67" t="s">
        <v>18149</v>
      </c>
      <c r="M1986" s="71"/>
      <c r="N1986" s="72">
        <v>4179.640625</v>
      </c>
      <c r="O1986" s="72">
        <v>878.55859375</v>
      </c>
      <c r="P1986" s="73"/>
      <c r="Q1986" s="74"/>
      <c r="R1986" s="74"/>
      <c r="S1986" s="84"/>
      <c r="T1986" s="84"/>
      <c r="U1986" s="84"/>
      <c r="V1986" s="84"/>
      <c r="W1986" s="50"/>
      <c r="X1986" s="50"/>
      <c r="Y1986" s="50"/>
      <c r="Z1986" s="50"/>
      <c r="AA1986" s="49"/>
      <c r="AB1986" s="69">
        <v>1986</v>
      </c>
      <c r="AC198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86" s="70"/>
      <c r="AE1986" s="76">
        <v>152</v>
      </c>
      <c r="AF1986" s="76">
        <v>5568</v>
      </c>
      <c r="AG1986" s="76">
        <v>10451</v>
      </c>
      <c r="AH1986" s="76">
        <v>55</v>
      </c>
      <c r="AI1986" s="76"/>
      <c r="AJ1986" s="76" t="s">
        <v>10256</v>
      </c>
      <c r="AK1986" s="76" t="s">
        <v>11277</v>
      </c>
      <c r="AL1986" s="76"/>
      <c r="AM1986" s="76"/>
      <c r="AN1986" s="78">
        <v>43956.508032407408</v>
      </c>
      <c r="AO1986" s="76" t="s">
        <v>14075</v>
      </c>
      <c r="AP1986" s="82" t="s">
        <v>16059</v>
      </c>
      <c r="AQ1986" s="76" t="s">
        <v>65</v>
      </c>
      <c r="AR1986" s="2"/>
      <c r="AS1986" s="3"/>
      <c r="AT1986" s="3"/>
      <c r="AU1986" s="3"/>
      <c r="AV1986" s="3"/>
    </row>
    <row r="1987" spans="1:48" ht="41.45" customHeight="1" x14ac:dyDescent="0.25">
      <c r="A1987" s="62" t="s">
        <v>2257</v>
      </c>
      <c r="C1987" s="63"/>
      <c r="D1987" s="63"/>
      <c r="E1987" s="64"/>
      <c r="F1987" s="66"/>
      <c r="G1987" s="100" t="s">
        <v>13973</v>
      </c>
      <c r="H1987" s="63"/>
      <c r="I1987" s="67"/>
      <c r="J1987" s="68"/>
      <c r="K1987" s="68"/>
      <c r="L1987" s="67" t="s">
        <v>18150</v>
      </c>
      <c r="M1987" s="71"/>
      <c r="N1987" s="72">
        <v>8637.6484375</v>
      </c>
      <c r="O1987" s="72">
        <v>5979.16357421875</v>
      </c>
      <c r="P1987" s="73"/>
      <c r="Q1987" s="74"/>
      <c r="R1987" s="74"/>
      <c r="S1987" s="84"/>
      <c r="T1987" s="84"/>
      <c r="U1987" s="84"/>
      <c r="V1987" s="84"/>
      <c r="W1987" s="50"/>
      <c r="X1987" s="50"/>
      <c r="Y1987" s="50"/>
      <c r="Z1987" s="50"/>
      <c r="AA1987" s="49"/>
      <c r="AB1987" s="69">
        <v>1987</v>
      </c>
      <c r="AC198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87" s="70"/>
      <c r="AE1987" s="76">
        <v>240</v>
      </c>
      <c r="AF1987" s="76">
        <v>750</v>
      </c>
      <c r="AG1987" s="76">
        <v>8749</v>
      </c>
      <c r="AH1987" s="76">
        <v>7675</v>
      </c>
      <c r="AI1987" s="76"/>
      <c r="AJ1987" s="76" t="s">
        <v>10257</v>
      </c>
      <c r="AK1987" s="76" t="s">
        <v>11278</v>
      </c>
      <c r="AL1987" s="76"/>
      <c r="AM1987" s="76"/>
      <c r="AN1987" s="78">
        <v>43989.294965277775</v>
      </c>
      <c r="AO1987" s="76" t="s">
        <v>14075</v>
      </c>
      <c r="AP1987" s="82" t="s">
        <v>16060</v>
      </c>
      <c r="AQ1987" s="76" t="s">
        <v>65</v>
      </c>
      <c r="AR1987" s="2"/>
      <c r="AS1987" s="3"/>
      <c r="AT1987" s="3"/>
      <c r="AU1987" s="3"/>
      <c r="AV1987" s="3"/>
    </row>
    <row r="1988" spans="1:48" ht="41.45" customHeight="1" x14ac:dyDescent="0.25">
      <c r="A1988" s="62" t="s">
        <v>1570</v>
      </c>
      <c r="C1988" s="63"/>
      <c r="D1988" s="63"/>
      <c r="E1988" s="64"/>
      <c r="F1988" s="66"/>
      <c r="G1988" s="100" t="s">
        <v>12040</v>
      </c>
      <c r="H1988" s="63"/>
      <c r="I1988" s="67"/>
      <c r="J1988" s="68"/>
      <c r="K1988" s="68"/>
      <c r="L1988" s="67" t="s">
        <v>18151</v>
      </c>
      <c r="M1988" s="71"/>
      <c r="N1988" s="72">
        <v>4157.43212890625</v>
      </c>
      <c r="O1988" s="72">
        <v>6170.16845703125</v>
      </c>
      <c r="P1988" s="73"/>
      <c r="Q1988" s="74"/>
      <c r="R1988" s="74"/>
      <c r="S1988" s="84"/>
      <c r="T1988" s="84"/>
      <c r="U1988" s="84"/>
      <c r="V1988" s="84"/>
      <c r="W1988" s="50"/>
      <c r="X1988" s="50"/>
      <c r="Y1988" s="50"/>
      <c r="Z1988" s="50"/>
      <c r="AA1988" s="49"/>
      <c r="AB1988" s="69">
        <v>1988</v>
      </c>
      <c r="AC198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88" s="70"/>
      <c r="AE1988" s="76">
        <v>6</v>
      </c>
      <c r="AF1988" s="76">
        <v>11</v>
      </c>
      <c r="AG1988" s="76">
        <v>4372</v>
      </c>
      <c r="AH1988" s="76">
        <v>2072</v>
      </c>
      <c r="AI1988" s="76"/>
      <c r="AJ1988" s="76"/>
      <c r="AK1988" s="76"/>
      <c r="AL1988" s="76"/>
      <c r="AM1988" s="76"/>
      <c r="AN1988" s="78">
        <v>44478.653495370374</v>
      </c>
      <c r="AO1988" s="76" t="s">
        <v>14075</v>
      </c>
      <c r="AP1988" s="82" t="s">
        <v>16061</v>
      </c>
      <c r="AQ1988" s="76" t="s">
        <v>66</v>
      </c>
      <c r="AR1988" s="2"/>
      <c r="AS1988" s="3"/>
      <c r="AT1988" s="3"/>
      <c r="AU1988" s="3"/>
      <c r="AV1988" s="3"/>
    </row>
    <row r="1989" spans="1:48" ht="41.45" customHeight="1" x14ac:dyDescent="0.25">
      <c r="A1989" s="62" t="s">
        <v>2258</v>
      </c>
      <c r="C1989" s="63"/>
      <c r="D1989" s="63"/>
      <c r="E1989" s="64"/>
      <c r="F1989" s="66"/>
      <c r="G1989" s="100" t="s">
        <v>13974</v>
      </c>
      <c r="H1989" s="63"/>
      <c r="I1989" s="67"/>
      <c r="J1989" s="68"/>
      <c r="K1989" s="68"/>
      <c r="L1989" s="67" t="s">
        <v>18152</v>
      </c>
      <c r="M1989" s="71"/>
      <c r="N1989" s="72">
        <v>7229.5126953125</v>
      </c>
      <c r="O1989" s="72">
        <v>6208.45654296875</v>
      </c>
      <c r="P1989" s="73"/>
      <c r="Q1989" s="74"/>
      <c r="R1989" s="74"/>
      <c r="S1989" s="84"/>
      <c r="T1989" s="84"/>
      <c r="U1989" s="84"/>
      <c r="V1989" s="84"/>
      <c r="W1989" s="50"/>
      <c r="X1989" s="50"/>
      <c r="Y1989" s="50"/>
      <c r="Z1989" s="50"/>
      <c r="AA1989" s="49"/>
      <c r="AB1989" s="69">
        <v>1989</v>
      </c>
      <c r="AC198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89" s="70"/>
      <c r="AE1989" s="76">
        <v>693</v>
      </c>
      <c r="AF1989" s="76">
        <v>2304</v>
      </c>
      <c r="AG1989" s="76">
        <v>33119</v>
      </c>
      <c r="AH1989" s="76">
        <v>7148</v>
      </c>
      <c r="AI1989" s="76"/>
      <c r="AJ1989" s="76" t="s">
        <v>10258</v>
      </c>
      <c r="AK1989" s="76"/>
      <c r="AL1989" s="76"/>
      <c r="AM1989" s="76"/>
      <c r="AN1989" s="78">
        <v>42270.766423611109</v>
      </c>
      <c r="AO1989" s="76" t="s">
        <v>14075</v>
      </c>
      <c r="AP1989" s="82" t="s">
        <v>16062</v>
      </c>
      <c r="AQ1989" s="76" t="s">
        <v>65</v>
      </c>
      <c r="AR1989" s="2"/>
      <c r="AS1989" s="3"/>
      <c r="AT1989" s="3"/>
      <c r="AU1989" s="3"/>
      <c r="AV1989" s="3"/>
    </row>
    <row r="1990" spans="1:48" ht="41.45" customHeight="1" x14ac:dyDescent="0.25">
      <c r="A1990" s="62" t="s">
        <v>1571</v>
      </c>
      <c r="C1990" s="63"/>
      <c r="D1990" s="63"/>
      <c r="E1990" s="64"/>
      <c r="F1990" s="66"/>
      <c r="G1990" s="100" t="s">
        <v>13975</v>
      </c>
      <c r="H1990" s="63"/>
      <c r="I1990" s="67"/>
      <c r="J1990" s="68"/>
      <c r="K1990" s="68"/>
      <c r="L1990" s="67" t="s">
        <v>18153</v>
      </c>
      <c r="M1990" s="71"/>
      <c r="N1990" s="72">
        <v>6653.7861328125</v>
      </c>
      <c r="O1990" s="72">
        <v>5489.6337890625</v>
      </c>
      <c r="P1990" s="73"/>
      <c r="Q1990" s="74"/>
      <c r="R1990" s="74"/>
      <c r="S1990" s="84"/>
      <c r="T1990" s="84"/>
      <c r="U1990" s="84"/>
      <c r="V1990" s="84"/>
      <c r="W1990" s="50"/>
      <c r="X1990" s="50"/>
      <c r="Y1990" s="50"/>
      <c r="Z1990" s="50"/>
      <c r="AA1990" s="49"/>
      <c r="AB1990" s="69">
        <v>1990</v>
      </c>
      <c r="AC199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90" s="70"/>
      <c r="AE1990" s="76">
        <v>237</v>
      </c>
      <c r="AF1990" s="76">
        <v>46</v>
      </c>
      <c r="AG1990" s="76">
        <v>3320</v>
      </c>
      <c r="AH1990" s="76">
        <v>6536</v>
      </c>
      <c r="AI1990" s="76"/>
      <c r="AJ1990" s="76" t="s">
        <v>10259</v>
      </c>
      <c r="AK1990" s="76"/>
      <c r="AL1990" s="76"/>
      <c r="AM1990" s="76"/>
      <c r="AN1990" s="78">
        <v>44352.916307870371</v>
      </c>
      <c r="AO1990" s="76" t="s">
        <v>14075</v>
      </c>
      <c r="AP1990" s="82" t="s">
        <v>16063</v>
      </c>
      <c r="AQ1990" s="76" t="s">
        <v>66</v>
      </c>
      <c r="AR1990" s="2"/>
      <c r="AS1990" s="3"/>
      <c r="AT1990" s="3"/>
      <c r="AU1990" s="3"/>
      <c r="AV1990" s="3"/>
    </row>
    <row r="1991" spans="1:48" ht="41.45" customHeight="1" x14ac:dyDescent="0.25">
      <c r="A1991" s="62" t="s">
        <v>1572</v>
      </c>
      <c r="C1991" s="63"/>
      <c r="D1991" s="63"/>
      <c r="E1991" s="64"/>
      <c r="F1991" s="66"/>
      <c r="G1991" s="100" t="s">
        <v>13976</v>
      </c>
      <c r="H1991" s="63"/>
      <c r="I1991" s="67"/>
      <c r="J1991" s="68"/>
      <c r="K1991" s="68"/>
      <c r="L1991" s="67" t="s">
        <v>18154</v>
      </c>
      <c r="M1991" s="71"/>
      <c r="N1991" s="72">
        <v>5989.07421875</v>
      </c>
      <c r="O1991" s="72">
        <v>6212.17041015625</v>
      </c>
      <c r="P1991" s="73"/>
      <c r="Q1991" s="74"/>
      <c r="R1991" s="74"/>
      <c r="S1991" s="84"/>
      <c r="T1991" s="84"/>
      <c r="U1991" s="84"/>
      <c r="V1991" s="84"/>
      <c r="W1991" s="50"/>
      <c r="X1991" s="50"/>
      <c r="Y1991" s="50"/>
      <c r="Z1991" s="50"/>
      <c r="AA1991" s="49"/>
      <c r="AB1991" s="69">
        <v>1991</v>
      </c>
      <c r="AC199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91" s="70"/>
      <c r="AE1991" s="76">
        <v>156</v>
      </c>
      <c r="AF1991" s="76">
        <v>75</v>
      </c>
      <c r="AG1991" s="76">
        <v>6047</v>
      </c>
      <c r="AH1991" s="76">
        <v>15551</v>
      </c>
      <c r="AI1991" s="76"/>
      <c r="AJ1991" s="76" t="s">
        <v>10260</v>
      </c>
      <c r="AK1991" s="76"/>
      <c r="AL1991" s="76"/>
      <c r="AM1991" s="76"/>
      <c r="AN1991" s="78">
        <v>41718.783692129633</v>
      </c>
      <c r="AO1991" s="76" t="s">
        <v>14075</v>
      </c>
      <c r="AP1991" s="82" t="s">
        <v>16064</v>
      </c>
      <c r="AQ1991" s="76" t="s">
        <v>66</v>
      </c>
      <c r="AR1991" s="2"/>
      <c r="AS1991" s="3"/>
      <c r="AT1991" s="3"/>
      <c r="AU1991" s="3"/>
      <c r="AV1991" s="3"/>
    </row>
    <row r="1992" spans="1:48" ht="41.45" customHeight="1" x14ac:dyDescent="0.25">
      <c r="A1992" s="62" t="s">
        <v>1573</v>
      </c>
      <c r="C1992" s="63"/>
      <c r="D1992" s="63"/>
      <c r="E1992" s="64"/>
      <c r="F1992" s="66"/>
      <c r="G1992" s="100" t="s">
        <v>13977</v>
      </c>
      <c r="H1992" s="63"/>
      <c r="I1992" s="67"/>
      <c r="J1992" s="68"/>
      <c r="K1992" s="68"/>
      <c r="L1992" s="67" t="s">
        <v>18155</v>
      </c>
      <c r="M1992" s="71"/>
      <c r="N1992" s="72">
        <v>7805.9287109375</v>
      </c>
      <c r="O1992" s="72">
        <v>6444.4697265625</v>
      </c>
      <c r="P1992" s="73"/>
      <c r="Q1992" s="74"/>
      <c r="R1992" s="74"/>
      <c r="S1992" s="84"/>
      <c r="T1992" s="84"/>
      <c r="U1992" s="84"/>
      <c r="V1992" s="84"/>
      <c r="W1992" s="50"/>
      <c r="X1992" s="50"/>
      <c r="Y1992" s="50"/>
      <c r="Z1992" s="50"/>
      <c r="AA1992" s="49"/>
      <c r="AB1992" s="69">
        <v>1992</v>
      </c>
      <c r="AC199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92" s="70"/>
      <c r="AE1992" s="76">
        <v>22</v>
      </c>
      <c r="AF1992" s="76">
        <v>25</v>
      </c>
      <c r="AG1992" s="76">
        <v>80</v>
      </c>
      <c r="AH1992" s="76">
        <v>3388</v>
      </c>
      <c r="AI1992" s="76"/>
      <c r="AJ1992" s="76"/>
      <c r="AK1992" s="76" t="s">
        <v>11279</v>
      </c>
      <c r="AL1992" s="82" t="s">
        <v>11993</v>
      </c>
      <c r="AM1992" s="76"/>
      <c r="AN1992" s="78">
        <v>43956.987141203703</v>
      </c>
      <c r="AO1992" s="76" t="s">
        <v>14075</v>
      </c>
      <c r="AP1992" s="82" t="s">
        <v>16065</v>
      </c>
      <c r="AQ1992" s="76" t="s">
        <v>66</v>
      </c>
      <c r="AR1992" s="2"/>
      <c r="AS1992" s="3"/>
      <c r="AT1992" s="3"/>
      <c r="AU1992" s="3"/>
      <c r="AV1992" s="3"/>
    </row>
    <row r="1993" spans="1:48" ht="41.45" customHeight="1" x14ac:dyDescent="0.25">
      <c r="A1993" s="62" t="s">
        <v>1574</v>
      </c>
      <c r="C1993" s="63"/>
      <c r="D1993" s="63"/>
      <c r="E1993" s="64"/>
      <c r="F1993" s="66"/>
      <c r="G1993" s="100" t="s">
        <v>13978</v>
      </c>
      <c r="H1993" s="63"/>
      <c r="I1993" s="67"/>
      <c r="J1993" s="68"/>
      <c r="K1993" s="68"/>
      <c r="L1993" s="67" t="s">
        <v>18156</v>
      </c>
      <c r="M1993" s="71"/>
      <c r="N1993" s="72">
        <v>877.9881591796875</v>
      </c>
      <c r="O1993" s="72">
        <v>6262.1982421875</v>
      </c>
      <c r="P1993" s="73"/>
      <c r="Q1993" s="74"/>
      <c r="R1993" s="74"/>
      <c r="S1993" s="84"/>
      <c r="T1993" s="84"/>
      <c r="U1993" s="84"/>
      <c r="V1993" s="84"/>
      <c r="W1993" s="50"/>
      <c r="X1993" s="50"/>
      <c r="Y1993" s="50"/>
      <c r="Z1993" s="50"/>
      <c r="AA1993" s="49"/>
      <c r="AB1993" s="69">
        <v>1993</v>
      </c>
      <c r="AC199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93" s="70"/>
      <c r="AE1993" s="76">
        <v>5002</v>
      </c>
      <c r="AF1993" s="76">
        <v>142</v>
      </c>
      <c r="AG1993" s="76">
        <v>73006</v>
      </c>
      <c r="AH1993" s="76">
        <v>12369</v>
      </c>
      <c r="AI1993" s="76"/>
      <c r="AJ1993" s="76" t="s">
        <v>10261</v>
      </c>
      <c r="AK1993" s="76"/>
      <c r="AL1993" s="76"/>
      <c r="AM1993" s="76"/>
      <c r="AN1993" s="78">
        <v>44072.348715277774</v>
      </c>
      <c r="AO1993" s="76" t="s">
        <v>14075</v>
      </c>
      <c r="AP1993" s="82" t="s">
        <v>16066</v>
      </c>
      <c r="AQ1993" s="76" t="s">
        <v>66</v>
      </c>
      <c r="AR1993" s="2"/>
      <c r="AS1993" s="3"/>
      <c r="AT1993" s="3"/>
      <c r="AU1993" s="3"/>
      <c r="AV1993" s="3"/>
    </row>
    <row r="1994" spans="1:48" ht="41.45" customHeight="1" x14ac:dyDescent="0.25">
      <c r="A1994" s="62" t="s">
        <v>1575</v>
      </c>
      <c r="C1994" s="63"/>
      <c r="D1994" s="63"/>
      <c r="E1994" s="64"/>
      <c r="F1994" s="66"/>
      <c r="G1994" s="100" t="s">
        <v>13979</v>
      </c>
      <c r="H1994" s="63"/>
      <c r="I1994" s="67"/>
      <c r="J1994" s="68"/>
      <c r="K1994" s="68"/>
      <c r="L1994" s="67" t="s">
        <v>18157</v>
      </c>
      <c r="M1994" s="71"/>
      <c r="N1994" s="72">
        <v>2131.23291015625</v>
      </c>
      <c r="O1994" s="72">
        <v>4509.6796875</v>
      </c>
      <c r="P1994" s="73"/>
      <c r="Q1994" s="74"/>
      <c r="R1994" s="74"/>
      <c r="S1994" s="84"/>
      <c r="T1994" s="84"/>
      <c r="U1994" s="84"/>
      <c r="V1994" s="84"/>
      <c r="W1994" s="50"/>
      <c r="X1994" s="50"/>
      <c r="Y1994" s="50"/>
      <c r="Z1994" s="50"/>
      <c r="AA1994" s="49"/>
      <c r="AB1994" s="69">
        <v>1994</v>
      </c>
      <c r="AC199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94" s="70"/>
      <c r="AE1994" s="76">
        <v>513</v>
      </c>
      <c r="AF1994" s="76">
        <v>362</v>
      </c>
      <c r="AG1994" s="76">
        <v>153</v>
      </c>
      <c r="AH1994" s="76">
        <v>160</v>
      </c>
      <c r="AI1994" s="76"/>
      <c r="AJ1994" s="82" t="s">
        <v>10262</v>
      </c>
      <c r="AK1994" s="76"/>
      <c r="AL1994" s="76"/>
      <c r="AM1994" s="76"/>
      <c r="AN1994" s="78">
        <v>44227.434328703705</v>
      </c>
      <c r="AO1994" s="76" t="s">
        <v>14075</v>
      </c>
      <c r="AP1994" s="82" t="s">
        <v>16067</v>
      </c>
      <c r="AQ1994" s="76" t="s">
        <v>66</v>
      </c>
      <c r="AR1994" s="2"/>
      <c r="AS1994" s="3"/>
      <c r="AT1994" s="3"/>
      <c r="AU1994" s="3"/>
      <c r="AV1994" s="3"/>
    </row>
    <row r="1995" spans="1:48" ht="41.45" customHeight="1" x14ac:dyDescent="0.25">
      <c r="A1995" s="62" t="s">
        <v>1576</v>
      </c>
      <c r="C1995" s="63"/>
      <c r="D1995" s="63"/>
      <c r="E1995" s="64"/>
      <c r="F1995" s="66"/>
      <c r="G1995" s="100" t="s">
        <v>13980</v>
      </c>
      <c r="H1995" s="63"/>
      <c r="I1995" s="67"/>
      <c r="J1995" s="68"/>
      <c r="K1995" s="68"/>
      <c r="L1995" s="67" t="s">
        <v>18158</v>
      </c>
      <c r="M1995" s="71"/>
      <c r="N1995" s="72">
        <v>4294.78076171875</v>
      </c>
      <c r="O1995" s="72">
        <v>4195.69970703125</v>
      </c>
      <c r="P1995" s="73"/>
      <c r="Q1995" s="74"/>
      <c r="R1995" s="74"/>
      <c r="S1995" s="84"/>
      <c r="T1995" s="84"/>
      <c r="U1995" s="84"/>
      <c r="V1995" s="84"/>
      <c r="W1995" s="50"/>
      <c r="X1995" s="50"/>
      <c r="Y1995" s="50"/>
      <c r="Z1995" s="50"/>
      <c r="AA1995" s="49"/>
      <c r="AB1995" s="69">
        <v>1995</v>
      </c>
      <c r="AC199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95" s="70"/>
      <c r="AE1995" s="76">
        <v>489</v>
      </c>
      <c r="AF1995" s="76">
        <v>609</v>
      </c>
      <c r="AG1995" s="76">
        <v>960</v>
      </c>
      <c r="AH1995" s="76">
        <v>1553</v>
      </c>
      <c r="AI1995" s="76"/>
      <c r="AJ1995" s="76" t="s">
        <v>10263</v>
      </c>
      <c r="AK1995" s="76"/>
      <c r="AL1995" s="76"/>
      <c r="AM1995" s="76"/>
      <c r="AN1995" s="78">
        <v>44515.413680555554</v>
      </c>
      <c r="AO1995" s="76" t="s">
        <v>14075</v>
      </c>
      <c r="AP1995" s="82" t="s">
        <v>16068</v>
      </c>
      <c r="AQ1995" s="76" t="s">
        <v>66</v>
      </c>
      <c r="AR1995" s="2"/>
      <c r="AS1995" s="3"/>
      <c r="AT1995" s="3"/>
      <c r="AU1995" s="3"/>
      <c r="AV1995" s="3"/>
    </row>
    <row r="1996" spans="1:48" ht="41.45" customHeight="1" x14ac:dyDescent="0.25">
      <c r="A1996" s="62" t="s">
        <v>1577</v>
      </c>
      <c r="C1996" s="63"/>
      <c r="D1996" s="63"/>
      <c r="E1996" s="64"/>
      <c r="F1996" s="66"/>
      <c r="G1996" s="100" t="s">
        <v>13981</v>
      </c>
      <c r="H1996" s="63"/>
      <c r="I1996" s="67"/>
      <c r="J1996" s="68"/>
      <c r="K1996" s="68"/>
      <c r="L1996" s="67" t="s">
        <v>18159</v>
      </c>
      <c r="M1996" s="71"/>
      <c r="N1996" s="72">
        <v>4660.0078125</v>
      </c>
      <c r="O1996" s="72">
        <v>960.052734375</v>
      </c>
      <c r="P1996" s="73"/>
      <c r="Q1996" s="74"/>
      <c r="R1996" s="74"/>
      <c r="S1996" s="84"/>
      <c r="T1996" s="84"/>
      <c r="U1996" s="84"/>
      <c r="V1996" s="84"/>
      <c r="W1996" s="50"/>
      <c r="X1996" s="50"/>
      <c r="Y1996" s="50"/>
      <c r="Z1996" s="50"/>
      <c r="AA1996" s="49"/>
      <c r="AB1996" s="69">
        <v>1996</v>
      </c>
      <c r="AC199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96" s="70"/>
      <c r="AE1996" s="76">
        <v>784</v>
      </c>
      <c r="AF1996" s="76">
        <v>246</v>
      </c>
      <c r="AG1996" s="76">
        <v>32713</v>
      </c>
      <c r="AH1996" s="76">
        <v>27165</v>
      </c>
      <c r="AI1996" s="76"/>
      <c r="AJ1996" s="76" t="s">
        <v>10264</v>
      </c>
      <c r="AK1996" s="76" t="s">
        <v>11280</v>
      </c>
      <c r="AL1996" s="76"/>
      <c r="AM1996" s="76"/>
      <c r="AN1996" s="78">
        <v>41347.498657407406</v>
      </c>
      <c r="AO1996" s="76" t="s">
        <v>14075</v>
      </c>
      <c r="AP1996" s="82" t="s">
        <v>16069</v>
      </c>
      <c r="AQ1996" s="76" t="s">
        <v>66</v>
      </c>
      <c r="AR1996" s="2"/>
      <c r="AS1996" s="3"/>
      <c r="AT1996" s="3"/>
      <c r="AU1996" s="3"/>
      <c r="AV1996" s="3"/>
    </row>
    <row r="1997" spans="1:48" ht="41.45" customHeight="1" x14ac:dyDescent="0.25">
      <c r="A1997" s="62" t="s">
        <v>1578</v>
      </c>
      <c r="C1997" s="63"/>
      <c r="D1997" s="63"/>
      <c r="E1997" s="64"/>
      <c r="F1997" s="66"/>
      <c r="G1997" s="100" t="s">
        <v>13982</v>
      </c>
      <c r="H1997" s="63"/>
      <c r="I1997" s="67"/>
      <c r="J1997" s="68"/>
      <c r="K1997" s="68"/>
      <c r="L1997" s="67" t="s">
        <v>18160</v>
      </c>
      <c r="M1997" s="71"/>
      <c r="N1997" s="72">
        <v>7787.564453125</v>
      </c>
      <c r="O1997" s="72">
        <v>4620.89404296875</v>
      </c>
      <c r="P1997" s="73"/>
      <c r="Q1997" s="74"/>
      <c r="R1997" s="74"/>
      <c r="S1997" s="84"/>
      <c r="T1997" s="84"/>
      <c r="U1997" s="84"/>
      <c r="V1997" s="84"/>
      <c r="W1997" s="50"/>
      <c r="X1997" s="50"/>
      <c r="Y1997" s="50"/>
      <c r="Z1997" s="50"/>
      <c r="AA1997" s="49"/>
      <c r="AB1997" s="69">
        <v>1997</v>
      </c>
      <c r="AC199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97" s="70"/>
      <c r="AE1997" s="76">
        <v>627</v>
      </c>
      <c r="AF1997" s="76">
        <v>51</v>
      </c>
      <c r="AG1997" s="76">
        <v>4360</v>
      </c>
      <c r="AH1997" s="76">
        <v>2714</v>
      </c>
      <c r="AI1997" s="76"/>
      <c r="AJ1997" s="76" t="s">
        <v>10265</v>
      </c>
      <c r="AK1997" s="76" t="s">
        <v>11281</v>
      </c>
      <c r="AL1997" s="76"/>
      <c r="AM1997" s="76"/>
      <c r="AN1997" s="78">
        <v>43126.275370370371</v>
      </c>
      <c r="AO1997" s="76" t="s">
        <v>14075</v>
      </c>
      <c r="AP1997" s="82" t="s">
        <v>16070</v>
      </c>
      <c r="AQ1997" s="76" t="s">
        <v>66</v>
      </c>
      <c r="AR1997" s="2"/>
      <c r="AS1997" s="3"/>
      <c r="AT1997" s="3"/>
      <c r="AU1997" s="3"/>
      <c r="AV1997" s="3"/>
    </row>
    <row r="1998" spans="1:48" ht="41.45" customHeight="1" x14ac:dyDescent="0.25">
      <c r="A1998" s="62" t="s">
        <v>2259</v>
      </c>
      <c r="C1998" s="63"/>
      <c r="D1998" s="63"/>
      <c r="E1998" s="64"/>
      <c r="F1998" s="66"/>
      <c r="G1998" s="100" t="s">
        <v>13983</v>
      </c>
      <c r="H1998" s="63"/>
      <c r="I1998" s="67"/>
      <c r="J1998" s="68"/>
      <c r="K1998" s="68"/>
      <c r="L1998" s="67" t="s">
        <v>18161</v>
      </c>
      <c r="M1998" s="71"/>
      <c r="N1998" s="72">
        <v>8429.767578125</v>
      </c>
      <c r="O1998" s="72">
        <v>5153.41015625</v>
      </c>
      <c r="P1998" s="73"/>
      <c r="Q1998" s="74"/>
      <c r="R1998" s="74"/>
      <c r="S1998" s="84"/>
      <c r="T1998" s="84"/>
      <c r="U1998" s="84"/>
      <c r="V1998" s="84"/>
      <c r="W1998" s="50"/>
      <c r="X1998" s="50"/>
      <c r="Y1998" s="50"/>
      <c r="Z1998" s="50"/>
      <c r="AA1998" s="49"/>
      <c r="AB1998" s="69">
        <v>1998</v>
      </c>
      <c r="AC199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98" s="70"/>
      <c r="AE1998" s="76">
        <v>633</v>
      </c>
      <c r="AF1998" s="76">
        <v>3300</v>
      </c>
      <c r="AG1998" s="76">
        <v>20424</v>
      </c>
      <c r="AH1998" s="76">
        <v>8606</v>
      </c>
      <c r="AI1998" s="76"/>
      <c r="AJ1998" s="76" t="s">
        <v>10266</v>
      </c>
      <c r="AK1998" s="76" t="s">
        <v>11282</v>
      </c>
      <c r="AL1998" s="82" t="s">
        <v>11994</v>
      </c>
      <c r="AM1998" s="76"/>
      <c r="AN1998" s="78">
        <v>39979.258761574078</v>
      </c>
      <c r="AO1998" s="76" t="s">
        <v>14075</v>
      </c>
      <c r="AP1998" s="82" t="s">
        <v>16071</v>
      </c>
      <c r="AQ1998" s="76" t="s">
        <v>65</v>
      </c>
      <c r="AR1998" s="2"/>
      <c r="AS1998" s="3"/>
      <c r="AT1998" s="3"/>
      <c r="AU1998" s="3"/>
      <c r="AV1998" s="3"/>
    </row>
    <row r="1999" spans="1:48" ht="41.45" customHeight="1" x14ac:dyDescent="0.25">
      <c r="A1999" s="62" t="s">
        <v>1579</v>
      </c>
      <c r="C1999" s="63"/>
      <c r="D1999" s="63"/>
      <c r="E1999" s="64"/>
      <c r="F1999" s="66"/>
      <c r="G1999" s="100" t="s">
        <v>12040</v>
      </c>
      <c r="H1999" s="63"/>
      <c r="I1999" s="67"/>
      <c r="J1999" s="68"/>
      <c r="K1999" s="68"/>
      <c r="L1999" s="67" t="s">
        <v>18162</v>
      </c>
      <c r="M1999" s="71"/>
      <c r="N1999" s="72">
        <v>8208.4599609375</v>
      </c>
      <c r="O1999" s="72">
        <v>4077.239013671875</v>
      </c>
      <c r="P1999" s="73"/>
      <c r="Q1999" s="74"/>
      <c r="R1999" s="74"/>
      <c r="S1999" s="84"/>
      <c r="T1999" s="84"/>
      <c r="U1999" s="84"/>
      <c r="V1999" s="84"/>
      <c r="W1999" s="50"/>
      <c r="X1999" s="50"/>
      <c r="Y1999" s="50"/>
      <c r="Z1999" s="50"/>
      <c r="AA1999" s="49"/>
      <c r="AB1999" s="69">
        <v>1999</v>
      </c>
      <c r="AC199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1999" s="70"/>
      <c r="AE1999" s="76">
        <v>233</v>
      </c>
      <c r="AF1999" s="76">
        <v>20</v>
      </c>
      <c r="AG1999" s="76">
        <v>139</v>
      </c>
      <c r="AH1999" s="76">
        <v>19</v>
      </c>
      <c r="AI1999" s="76"/>
      <c r="AJ1999" s="76"/>
      <c r="AK1999" s="76"/>
      <c r="AL1999" s="76"/>
      <c r="AM1999" s="76"/>
      <c r="AN1999" s="78">
        <v>41223.668969907405</v>
      </c>
      <c r="AO1999" s="76" t="s">
        <v>14075</v>
      </c>
      <c r="AP1999" s="82" t="s">
        <v>16072</v>
      </c>
      <c r="AQ1999" s="76" t="s">
        <v>66</v>
      </c>
      <c r="AR1999" s="2"/>
      <c r="AS1999" s="3"/>
      <c r="AT1999" s="3"/>
      <c r="AU1999" s="3"/>
      <c r="AV1999" s="3"/>
    </row>
    <row r="2000" spans="1:48" ht="41.45" customHeight="1" x14ac:dyDescent="0.25">
      <c r="A2000" s="62" t="s">
        <v>2260</v>
      </c>
      <c r="C2000" s="63"/>
      <c r="D2000" s="63"/>
      <c r="E2000" s="64"/>
      <c r="F2000" s="66"/>
      <c r="G2000" s="100" t="s">
        <v>13984</v>
      </c>
      <c r="H2000" s="63"/>
      <c r="I2000" s="67"/>
      <c r="J2000" s="68"/>
      <c r="K2000" s="68"/>
      <c r="L2000" s="67" t="s">
        <v>18163</v>
      </c>
      <c r="M2000" s="71"/>
      <c r="N2000" s="72">
        <v>9328.486328125</v>
      </c>
      <c r="O2000" s="72">
        <v>5945.04345703125</v>
      </c>
      <c r="P2000" s="73"/>
      <c r="Q2000" s="74"/>
      <c r="R2000" s="74"/>
      <c r="S2000" s="84"/>
      <c r="T2000" s="84"/>
      <c r="U2000" s="84"/>
      <c r="V2000" s="84"/>
      <c r="W2000" s="50"/>
      <c r="X2000" s="50"/>
      <c r="Y2000" s="50"/>
      <c r="Z2000" s="50"/>
      <c r="AA2000" s="49"/>
      <c r="AB2000" s="69">
        <v>2000</v>
      </c>
      <c r="AC200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00" s="70"/>
      <c r="AE2000" s="76">
        <v>692</v>
      </c>
      <c r="AF2000" s="76">
        <v>346577</v>
      </c>
      <c r="AG2000" s="76">
        <v>24958</v>
      </c>
      <c r="AH2000" s="76">
        <v>29398</v>
      </c>
      <c r="AI2000" s="76"/>
      <c r="AJ2000" s="76" t="s">
        <v>10267</v>
      </c>
      <c r="AK2000" s="76" t="s">
        <v>10564</v>
      </c>
      <c r="AL2000" s="82" t="s">
        <v>11995</v>
      </c>
      <c r="AM2000" s="76"/>
      <c r="AN2000" s="78">
        <v>39526.048310185186</v>
      </c>
      <c r="AO2000" s="76" t="s">
        <v>14075</v>
      </c>
      <c r="AP2000" s="82" t="s">
        <v>16073</v>
      </c>
      <c r="AQ2000" s="76" t="s">
        <v>65</v>
      </c>
      <c r="AR2000" s="2"/>
      <c r="AS2000" s="3"/>
      <c r="AT2000" s="3"/>
      <c r="AU2000" s="3"/>
      <c r="AV2000" s="3"/>
    </row>
    <row r="2001" spans="1:48" ht="41.45" customHeight="1" x14ac:dyDescent="0.25">
      <c r="A2001" s="62" t="s">
        <v>1580</v>
      </c>
      <c r="C2001" s="63"/>
      <c r="D2001" s="63"/>
      <c r="E2001" s="64"/>
      <c r="F2001" s="66"/>
      <c r="G2001" s="100" t="s">
        <v>13985</v>
      </c>
      <c r="H2001" s="63"/>
      <c r="I2001" s="67"/>
      <c r="J2001" s="68"/>
      <c r="K2001" s="68"/>
      <c r="L2001" s="67" t="s">
        <v>18164</v>
      </c>
      <c r="M2001" s="71"/>
      <c r="N2001" s="72">
        <v>2873.470458984375</v>
      </c>
      <c r="O2001" s="72">
        <v>3983.86865234375</v>
      </c>
      <c r="P2001" s="73"/>
      <c r="Q2001" s="74"/>
      <c r="R2001" s="74"/>
      <c r="S2001" s="84"/>
      <c r="T2001" s="84"/>
      <c r="U2001" s="84"/>
      <c r="V2001" s="84"/>
      <c r="W2001" s="50"/>
      <c r="X2001" s="50"/>
      <c r="Y2001" s="50"/>
      <c r="Z2001" s="50"/>
      <c r="AA2001" s="49"/>
      <c r="AB2001" s="69">
        <v>2001</v>
      </c>
      <c r="AC200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01" s="70"/>
      <c r="AE2001" s="76">
        <v>1087</v>
      </c>
      <c r="AF2001" s="76">
        <v>1143</v>
      </c>
      <c r="AG2001" s="76">
        <v>82060</v>
      </c>
      <c r="AH2001" s="76">
        <v>147793</v>
      </c>
      <c r="AI2001" s="76"/>
      <c r="AJ2001" s="76" t="s">
        <v>10268</v>
      </c>
      <c r="AK2001" s="76" t="s">
        <v>11283</v>
      </c>
      <c r="AL2001" s="76"/>
      <c r="AM2001" s="76"/>
      <c r="AN2001" s="78">
        <v>42326.219317129631</v>
      </c>
      <c r="AO2001" s="76" t="s">
        <v>14075</v>
      </c>
      <c r="AP2001" s="82" t="s">
        <v>16074</v>
      </c>
      <c r="AQ2001" s="76" t="s">
        <v>66</v>
      </c>
      <c r="AR2001" s="2"/>
      <c r="AS2001" s="3"/>
      <c r="AT2001" s="3"/>
      <c r="AU2001" s="3"/>
      <c r="AV2001" s="3"/>
    </row>
    <row r="2002" spans="1:48" ht="41.45" customHeight="1" x14ac:dyDescent="0.25">
      <c r="A2002" s="62" t="s">
        <v>1581</v>
      </c>
      <c r="C2002" s="63"/>
      <c r="D2002" s="63"/>
      <c r="E2002" s="64"/>
      <c r="F2002" s="66"/>
      <c r="G2002" s="100" t="s">
        <v>13986</v>
      </c>
      <c r="H2002" s="63"/>
      <c r="I2002" s="67"/>
      <c r="J2002" s="68"/>
      <c r="K2002" s="68"/>
      <c r="L2002" s="67" t="s">
        <v>18165</v>
      </c>
      <c r="M2002" s="71"/>
      <c r="N2002" s="72">
        <v>215.15609741210938</v>
      </c>
      <c r="O2002" s="72">
        <v>4499.7880859375</v>
      </c>
      <c r="P2002" s="73"/>
      <c r="Q2002" s="74"/>
      <c r="R2002" s="74"/>
      <c r="S2002" s="84"/>
      <c r="T2002" s="84"/>
      <c r="U2002" s="84"/>
      <c r="V2002" s="84"/>
      <c r="W2002" s="50"/>
      <c r="X2002" s="50"/>
      <c r="Y2002" s="50"/>
      <c r="Z2002" s="50"/>
      <c r="AA2002" s="49"/>
      <c r="AB2002" s="69">
        <v>2002</v>
      </c>
      <c r="AC200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02" s="70"/>
      <c r="AE2002" s="76">
        <v>848</v>
      </c>
      <c r="AF2002" s="76">
        <v>296</v>
      </c>
      <c r="AG2002" s="76">
        <v>1984</v>
      </c>
      <c r="AH2002" s="76">
        <v>4825</v>
      </c>
      <c r="AI2002" s="76"/>
      <c r="AJ2002" s="76" t="s">
        <v>10269</v>
      </c>
      <c r="AK2002" s="76"/>
      <c r="AL2002" s="76"/>
      <c r="AM2002" s="76"/>
      <c r="AN2002" s="78">
        <v>44177.405439814815</v>
      </c>
      <c r="AO2002" s="76" t="s">
        <v>14075</v>
      </c>
      <c r="AP2002" s="82" t="s">
        <v>16075</v>
      </c>
      <c r="AQ2002" s="76" t="s">
        <v>66</v>
      </c>
      <c r="AR2002" s="2"/>
      <c r="AS2002" s="3"/>
      <c r="AT2002" s="3"/>
      <c r="AU2002" s="3"/>
      <c r="AV2002" s="3"/>
    </row>
    <row r="2003" spans="1:48" ht="41.45" customHeight="1" x14ac:dyDescent="0.25">
      <c r="A2003" s="62" t="s">
        <v>1582</v>
      </c>
      <c r="C2003" s="63"/>
      <c r="D2003" s="63"/>
      <c r="E2003" s="64"/>
      <c r="F2003" s="66"/>
      <c r="G2003" s="100" t="s">
        <v>13987</v>
      </c>
      <c r="H2003" s="63"/>
      <c r="I2003" s="67"/>
      <c r="J2003" s="68"/>
      <c r="K2003" s="68"/>
      <c r="L2003" s="67" t="s">
        <v>18166</v>
      </c>
      <c r="M2003" s="71"/>
      <c r="N2003" s="72">
        <v>1948.790771484375</v>
      </c>
      <c r="O2003" s="72">
        <v>9187.181640625</v>
      </c>
      <c r="P2003" s="73"/>
      <c r="Q2003" s="74"/>
      <c r="R2003" s="74"/>
      <c r="S2003" s="84"/>
      <c r="T2003" s="84"/>
      <c r="U2003" s="84"/>
      <c r="V2003" s="84"/>
      <c r="W2003" s="50"/>
      <c r="X2003" s="50"/>
      <c r="Y2003" s="50"/>
      <c r="Z2003" s="50"/>
      <c r="AA2003" s="49"/>
      <c r="AB2003" s="69">
        <v>2003</v>
      </c>
      <c r="AC200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03" s="70"/>
      <c r="AE2003" s="76">
        <v>255</v>
      </c>
      <c r="AF2003" s="76">
        <v>496</v>
      </c>
      <c r="AG2003" s="76">
        <v>18518</v>
      </c>
      <c r="AH2003" s="76">
        <v>759</v>
      </c>
      <c r="AI2003" s="76"/>
      <c r="AJ2003" s="76" t="s">
        <v>10270</v>
      </c>
      <c r="AK2003" s="76" t="s">
        <v>11021</v>
      </c>
      <c r="AL2003" s="76"/>
      <c r="AM2003" s="76"/>
      <c r="AN2003" s="78">
        <v>40808.518877314818</v>
      </c>
      <c r="AO2003" s="76" t="s">
        <v>14075</v>
      </c>
      <c r="AP2003" s="82" t="s">
        <v>16076</v>
      </c>
      <c r="AQ2003" s="76" t="s">
        <v>66</v>
      </c>
      <c r="AR2003" s="2"/>
      <c r="AS2003" s="3"/>
      <c r="AT2003" s="3"/>
      <c r="AU2003" s="3"/>
      <c r="AV2003" s="3"/>
    </row>
    <row r="2004" spans="1:48" ht="41.45" customHeight="1" x14ac:dyDescent="0.25">
      <c r="A2004" s="62" t="s">
        <v>2261</v>
      </c>
      <c r="C2004" s="63"/>
      <c r="D2004" s="63"/>
      <c r="E2004" s="64"/>
      <c r="F2004" s="66"/>
      <c r="G2004" s="100" t="s">
        <v>13988</v>
      </c>
      <c r="H2004" s="63"/>
      <c r="I2004" s="67"/>
      <c r="J2004" s="68"/>
      <c r="K2004" s="68"/>
      <c r="L2004" s="67" t="s">
        <v>18167</v>
      </c>
      <c r="M2004" s="71"/>
      <c r="N2004" s="72">
        <v>3193.146484375</v>
      </c>
      <c r="O2004" s="72">
        <v>8754.2177734375</v>
      </c>
      <c r="P2004" s="73"/>
      <c r="Q2004" s="74"/>
      <c r="R2004" s="74"/>
      <c r="S2004" s="84"/>
      <c r="T2004" s="84"/>
      <c r="U2004" s="84"/>
      <c r="V2004" s="84"/>
      <c r="W2004" s="50"/>
      <c r="X2004" s="50"/>
      <c r="Y2004" s="50"/>
      <c r="Z2004" s="50"/>
      <c r="AA2004" s="49"/>
      <c r="AB2004" s="69">
        <v>2004</v>
      </c>
      <c r="AC200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04" s="70"/>
      <c r="AE2004" s="76">
        <v>160</v>
      </c>
      <c r="AF2004" s="76">
        <v>1313054</v>
      </c>
      <c r="AG2004" s="76">
        <v>149884</v>
      </c>
      <c r="AH2004" s="76">
        <v>1771</v>
      </c>
      <c r="AI2004" s="76"/>
      <c r="AJ2004" s="76" t="s">
        <v>10271</v>
      </c>
      <c r="AK2004" s="76" t="s">
        <v>11284</v>
      </c>
      <c r="AL2004" s="82" t="s">
        <v>11996</v>
      </c>
      <c r="AM2004" s="76"/>
      <c r="AN2004" s="78">
        <v>40822.588009259256</v>
      </c>
      <c r="AO2004" s="76" t="s">
        <v>14075</v>
      </c>
      <c r="AP2004" s="82" t="s">
        <v>16077</v>
      </c>
      <c r="AQ2004" s="76" t="s">
        <v>65</v>
      </c>
      <c r="AR2004" s="2"/>
      <c r="AS2004" s="3"/>
      <c r="AT2004" s="3"/>
      <c r="AU2004" s="3"/>
      <c r="AV2004" s="3"/>
    </row>
    <row r="2005" spans="1:48" ht="41.45" customHeight="1" x14ac:dyDescent="0.25">
      <c r="A2005" s="62" t="s">
        <v>1583</v>
      </c>
      <c r="C2005" s="63"/>
      <c r="D2005" s="63"/>
      <c r="E2005" s="64"/>
      <c r="F2005" s="66"/>
      <c r="G2005" s="100" t="s">
        <v>13989</v>
      </c>
      <c r="H2005" s="63"/>
      <c r="I2005" s="67"/>
      <c r="J2005" s="68"/>
      <c r="K2005" s="68"/>
      <c r="L2005" s="67" t="s">
        <v>18168</v>
      </c>
      <c r="M2005" s="71"/>
      <c r="N2005" s="72">
        <v>6433.54443359375</v>
      </c>
      <c r="O2005" s="72">
        <v>2679.99072265625</v>
      </c>
      <c r="P2005" s="73"/>
      <c r="Q2005" s="74"/>
      <c r="R2005" s="74"/>
      <c r="S2005" s="84"/>
      <c r="T2005" s="84"/>
      <c r="U2005" s="84"/>
      <c r="V2005" s="84"/>
      <c r="W2005" s="50"/>
      <c r="X2005" s="50"/>
      <c r="Y2005" s="50"/>
      <c r="Z2005" s="50"/>
      <c r="AA2005" s="49"/>
      <c r="AB2005" s="69">
        <v>2005</v>
      </c>
      <c r="AC200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05" s="70"/>
      <c r="AE2005" s="76">
        <v>2157</v>
      </c>
      <c r="AF2005" s="76">
        <v>1840</v>
      </c>
      <c r="AG2005" s="76">
        <v>98800</v>
      </c>
      <c r="AH2005" s="76">
        <v>65969</v>
      </c>
      <c r="AI2005" s="76"/>
      <c r="AJ2005" s="76" t="s">
        <v>10272</v>
      </c>
      <c r="AK2005" s="76" t="s">
        <v>11285</v>
      </c>
      <c r="AL2005" s="76"/>
      <c r="AM2005" s="76"/>
      <c r="AN2005" s="78">
        <v>41416.75508101852</v>
      </c>
      <c r="AO2005" s="76" t="s">
        <v>14075</v>
      </c>
      <c r="AP2005" s="82" t="s">
        <v>16078</v>
      </c>
      <c r="AQ2005" s="76" t="s">
        <v>66</v>
      </c>
      <c r="AR2005" s="2"/>
      <c r="AS2005" s="3"/>
      <c r="AT2005" s="3"/>
      <c r="AU2005" s="3"/>
      <c r="AV2005" s="3"/>
    </row>
    <row r="2006" spans="1:48" ht="41.45" customHeight="1" x14ac:dyDescent="0.25">
      <c r="A2006" s="62" t="s">
        <v>1584</v>
      </c>
      <c r="C2006" s="63"/>
      <c r="D2006" s="63"/>
      <c r="E2006" s="64"/>
      <c r="F2006" s="66"/>
      <c r="G2006" s="100" t="s">
        <v>13990</v>
      </c>
      <c r="H2006" s="63"/>
      <c r="I2006" s="67"/>
      <c r="J2006" s="68"/>
      <c r="K2006" s="68"/>
      <c r="L2006" s="67" t="s">
        <v>18169</v>
      </c>
      <c r="M2006" s="71"/>
      <c r="N2006" s="72">
        <v>5035.3525390625</v>
      </c>
      <c r="O2006" s="72">
        <v>2070.306640625</v>
      </c>
      <c r="P2006" s="73"/>
      <c r="Q2006" s="74"/>
      <c r="R2006" s="74"/>
      <c r="S2006" s="84"/>
      <c r="T2006" s="84"/>
      <c r="U2006" s="84"/>
      <c r="V2006" s="84"/>
      <c r="W2006" s="50"/>
      <c r="X2006" s="50"/>
      <c r="Y2006" s="50"/>
      <c r="Z2006" s="50"/>
      <c r="AA2006" s="49"/>
      <c r="AB2006" s="69">
        <v>2006</v>
      </c>
      <c r="AC200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06" s="70"/>
      <c r="AE2006" s="76">
        <v>320</v>
      </c>
      <c r="AF2006" s="76">
        <v>4</v>
      </c>
      <c r="AG2006" s="76">
        <v>1395</v>
      </c>
      <c r="AH2006" s="76">
        <v>2433</v>
      </c>
      <c r="AI2006" s="76"/>
      <c r="AJ2006" s="76"/>
      <c r="AK2006" s="76"/>
      <c r="AL2006" s="76"/>
      <c r="AM2006" s="76"/>
      <c r="AN2006" s="78">
        <v>44114.571006944447</v>
      </c>
      <c r="AO2006" s="76" t="s">
        <v>14075</v>
      </c>
      <c r="AP2006" s="82" t="s">
        <v>16079</v>
      </c>
      <c r="AQ2006" s="76" t="s">
        <v>66</v>
      </c>
      <c r="AR2006" s="2"/>
      <c r="AS2006" s="3"/>
      <c r="AT2006" s="3"/>
      <c r="AU2006" s="3"/>
      <c r="AV2006" s="3"/>
    </row>
    <row r="2007" spans="1:48" ht="41.45" customHeight="1" x14ac:dyDescent="0.25">
      <c r="A2007" s="62" t="s">
        <v>1585</v>
      </c>
      <c r="C2007" s="63"/>
      <c r="D2007" s="63"/>
      <c r="E2007" s="64"/>
      <c r="F2007" s="66"/>
      <c r="G2007" s="100" t="s">
        <v>13991</v>
      </c>
      <c r="H2007" s="63"/>
      <c r="I2007" s="67"/>
      <c r="J2007" s="68"/>
      <c r="K2007" s="68"/>
      <c r="L2007" s="67" t="s">
        <v>18170</v>
      </c>
      <c r="M2007" s="71"/>
      <c r="N2007" s="72">
        <v>5806.494140625</v>
      </c>
      <c r="O2007" s="72">
        <v>2219.794189453125</v>
      </c>
      <c r="P2007" s="73"/>
      <c r="Q2007" s="74"/>
      <c r="R2007" s="74"/>
      <c r="S2007" s="84"/>
      <c r="T2007" s="84"/>
      <c r="U2007" s="84"/>
      <c r="V2007" s="84"/>
      <c r="W2007" s="50"/>
      <c r="X2007" s="50"/>
      <c r="Y2007" s="50"/>
      <c r="Z2007" s="50"/>
      <c r="AA2007" s="49"/>
      <c r="AB2007" s="69">
        <v>2007</v>
      </c>
      <c r="AC200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07" s="70"/>
      <c r="AE2007" s="76">
        <v>222</v>
      </c>
      <c r="AF2007" s="76">
        <v>67</v>
      </c>
      <c r="AG2007" s="76">
        <v>1814</v>
      </c>
      <c r="AH2007" s="76">
        <v>2396</v>
      </c>
      <c r="AI2007" s="76"/>
      <c r="AJ2007" s="76" t="s">
        <v>10273</v>
      </c>
      <c r="AK2007" s="76"/>
      <c r="AL2007" s="76"/>
      <c r="AM2007" s="76"/>
      <c r="AN2007" s="78">
        <v>41923.655150462961</v>
      </c>
      <c r="AO2007" s="76" t="s">
        <v>14075</v>
      </c>
      <c r="AP2007" s="82" t="s">
        <v>16080</v>
      </c>
      <c r="AQ2007" s="76" t="s">
        <v>66</v>
      </c>
      <c r="AR2007" s="2"/>
      <c r="AS2007" s="3"/>
      <c r="AT2007" s="3"/>
      <c r="AU2007" s="3"/>
      <c r="AV2007" s="3"/>
    </row>
    <row r="2008" spans="1:48" ht="41.45" customHeight="1" x14ac:dyDescent="0.25">
      <c r="A2008" s="62" t="s">
        <v>1586</v>
      </c>
      <c r="C2008" s="63"/>
      <c r="D2008" s="63"/>
      <c r="E2008" s="64"/>
      <c r="F2008" s="66"/>
      <c r="G2008" s="100" t="s">
        <v>13992</v>
      </c>
      <c r="H2008" s="63"/>
      <c r="I2008" s="67"/>
      <c r="J2008" s="68"/>
      <c r="K2008" s="68"/>
      <c r="L2008" s="67" t="s">
        <v>18171</v>
      </c>
      <c r="M2008" s="71"/>
      <c r="N2008" s="72">
        <v>8487.220703125</v>
      </c>
      <c r="O2008" s="72">
        <v>1125.601806640625</v>
      </c>
      <c r="P2008" s="73"/>
      <c r="Q2008" s="74"/>
      <c r="R2008" s="74"/>
      <c r="S2008" s="84"/>
      <c r="T2008" s="84"/>
      <c r="U2008" s="84"/>
      <c r="V2008" s="84"/>
      <c r="W2008" s="50"/>
      <c r="X2008" s="50"/>
      <c r="Y2008" s="50"/>
      <c r="Z2008" s="50"/>
      <c r="AA2008" s="49"/>
      <c r="AB2008" s="69">
        <v>2008</v>
      </c>
      <c r="AC200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08" s="70"/>
      <c r="AE2008" s="76">
        <v>4</v>
      </c>
      <c r="AF2008" s="76">
        <v>14</v>
      </c>
      <c r="AG2008" s="76">
        <v>35953</v>
      </c>
      <c r="AH2008" s="76">
        <v>0</v>
      </c>
      <c r="AI2008" s="76"/>
      <c r="AJ2008" s="76" t="s">
        <v>10274</v>
      </c>
      <c r="AK2008" s="76" t="s">
        <v>10590</v>
      </c>
      <c r="AL2008" s="76"/>
      <c r="AM2008" s="76"/>
      <c r="AN2008" s="78">
        <v>42956.498402777775</v>
      </c>
      <c r="AO2008" s="76" t="s">
        <v>14075</v>
      </c>
      <c r="AP2008" s="82" t="s">
        <v>16081</v>
      </c>
      <c r="AQ2008" s="76" t="s">
        <v>66</v>
      </c>
      <c r="AR2008" s="2"/>
      <c r="AS2008" s="3"/>
      <c r="AT2008" s="3"/>
      <c r="AU2008" s="3"/>
      <c r="AV2008" s="3"/>
    </row>
    <row r="2009" spans="1:48" ht="41.45" customHeight="1" x14ac:dyDescent="0.25">
      <c r="A2009" s="62" t="s">
        <v>1587</v>
      </c>
      <c r="C2009" s="63"/>
      <c r="D2009" s="63"/>
      <c r="E2009" s="64"/>
      <c r="F2009" s="66"/>
      <c r="G2009" s="100" t="s">
        <v>13993</v>
      </c>
      <c r="H2009" s="63"/>
      <c r="I2009" s="67"/>
      <c r="J2009" s="68"/>
      <c r="K2009" s="68"/>
      <c r="L2009" s="67" t="s">
        <v>18172</v>
      </c>
      <c r="M2009" s="71"/>
      <c r="N2009" s="72">
        <v>488.56411743164063</v>
      </c>
      <c r="O2009" s="72">
        <v>5661.34765625</v>
      </c>
      <c r="P2009" s="73"/>
      <c r="Q2009" s="74"/>
      <c r="R2009" s="74"/>
      <c r="S2009" s="84"/>
      <c r="T2009" s="84"/>
      <c r="U2009" s="84"/>
      <c r="V2009" s="84"/>
      <c r="W2009" s="50"/>
      <c r="X2009" s="50"/>
      <c r="Y2009" s="50"/>
      <c r="Z2009" s="50"/>
      <c r="AA2009" s="49"/>
      <c r="AB2009" s="69">
        <v>2009</v>
      </c>
      <c r="AC200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09" s="70"/>
      <c r="AE2009" s="76">
        <v>36</v>
      </c>
      <c r="AF2009" s="76">
        <v>8</v>
      </c>
      <c r="AG2009" s="76">
        <v>198</v>
      </c>
      <c r="AH2009" s="76">
        <v>184</v>
      </c>
      <c r="AI2009" s="76"/>
      <c r="AJ2009" s="76" t="s">
        <v>10275</v>
      </c>
      <c r="AK2009" s="76" t="s">
        <v>10907</v>
      </c>
      <c r="AL2009" s="76"/>
      <c r="AM2009" s="76"/>
      <c r="AN2009" s="78">
        <v>44383.948784722219</v>
      </c>
      <c r="AO2009" s="76" t="s">
        <v>14075</v>
      </c>
      <c r="AP2009" s="82" t="s">
        <v>16082</v>
      </c>
      <c r="AQ2009" s="76" t="s">
        <v>66</v>
      </c>
      <c r="AR2009" s="2"/>
      <c r="AS2009" s="3"/>
      <c r="AT2009" s="3"/>
      <c r="AU2009" s="3"/>
      <c r="AV2009" s="3"/>
    </row>
    <row r="2010" spans="1:48" ht="41.45" customHeight="1" x14ac:dyDescent="0.25">
      <c r="A2010" s="62" t="s">
        <v>2262</v>
      </c>
      <c r="C2010" s="63"/>
      <c r="D2010" s="63"/>
      <c r="E2010" s="64"/>
      <c r="F2010" s="66"/>
      <c r="G2010" s="100" t="s">
        <v>13994</v>
      </c>
      <c r="H2010" s="63"/>
      <c r="I2010" s="67"/>
      <c r="J2010" s="68"/>
      <c r="K2010" s="68"/>
      <c r="L2010" s="67" t="s">
        <v>18173</v>
      </c>
      <c r="M2010" s="71"/>
      <c r="N2010" s="72">
        <v>5688.70458984375</v>
      </c>
      <c r="O2010" s="72">
        <v>2496.9794921875</v>
      </c>
      <c r="P2010" s="73"/>
      <c r="Q2010" s="74"/>
      <c r="R2010" s="74"/>
      <c r="S2010" s="84"/>
      <c r="T2010" s="84"/>
      <c r="U2010" s="84"/>
      <c r="V2010" s="84"/>
      <c r="W2010" s="50"/>
      <c r="X2010" s="50"/>
      <c r="Y2010" s="50"/>
      <c r="Z2010" s="50"/>
      <c r="AA2010" s="49"/>
      <c r="AB2010" s="69">
        <v>2010</v>
      </c>
      <c r="AC201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10" s="70"/>
      <c r="AE2010" s="76">
        <v>4</v>
      </c>
      <c r="AF2010" s="76">
        <v>8265</v>
      </c>
      <c r="AG2010" s="76">
        <v>788</v>
      </c>
      <c r="AH2010" s="76">
        <v>85</v>
      </c>
      <c r="AI2010" s="76"/>
      <c r="AJ2010" s="76" t="s">
        <v>10276</v>
      </c>
      <c r="AK2010" s="76"/>
      <c r="AL2010" s="76"/>
      <c r="AM2010" s="76"/>
      <c r="AN2010" s="78">
        <v>44346.454340277778</v>
      </c>
      <c r="AO2010" s="76" t="s">
        <v>14075</v>
      </c>
      <c r="AP2010" s="82" t="s">
        <v>16083</v>
      </c>
      <c r="AQ2010" s="76" t="s">
        <v>65</v>
      </c>
      <c r="AR2010" s="2"/>
      <c r="AS2010" s="3"/>
      <c r="AT2010" s="3"/>
      <c r="AU2010" s="3"/>
      <c r="AV2010" s="3"/>
    </row>
    <row r="2011" spans="1:48" ht="41.45" customHeight="1" x14ac:dyDescent="0.25">
      <c r="A2011" s="62" t="s">
        <v>1588</v>
      </c>
      <c r="C2011" s="63"/>
      <c r="D2011" s="63"/>
      <c r="E2011" s="64"/>
      <c r="F2011" s="66"/>
      <c r="G2011" s="100" t="s">
        <v>13995</v>
      </c>
      <c r="H2011" s="63"/>
      <c r="I2011" s="67"/>
      <c r="J2011" s="68"/>
      <c r="K2011" s="68"/>
      <c r="L2011" s="67" t="s">
        <v>18174</v>
      </c>
      <c r="M2011" s="71"/>
      <c r="N2011" s="72">
        <v>7449.431640625</v>
      </c>
      <c r="O2011" s="72">
        <v>2224.61865234375</v>
      </c>
      <c r="P2011" s="73"/>
      <c r="Q2011" s="74"/>
      <c r="R2011" s="74"/>
      <c r="S2011" s="84"/>
      <c r="T2011" s="84"/>
      <c r="U2011" s="84"/>
      <c r="V2011" s="84"/>
      <c r="W2011" s="50"/>
      <c r="X2011" s="50"/>
      <c r="Y2011" s="50"/>
      <c r="Z2011" s="50"/>
      <c r="AA2011" s="49"/>
      <c r="AB2011" s="69">
        <v>2011</v>
      </c>
      <c r="AC201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11" s="70"/>
      <c r="AE2011" s="76">
        <v>393</v>
      </c>
      <c r="AF2011" s="76">
        <v>75</v>
      </c>
      <c r="AG2011" s="76">
        <v>1769</v>
      </c>
      <c r="AH2011" s="76">
        <v>3138</v>
      </c>
      <c r="AI2011" s="76"/>
      <c r="AJ2011" s="76" t="s">
        <v>10277</v>
      </c>
      <c r="AK2011" s="76" t="s">
        <v>10635</v>
      </c>
      <c r="AL2011" s="76"/>
      <c r="AM2011" s="76"/>
      <c r="AN2011" s="78">
        <v>44169.584432870368</v>
      </c>
      <c r="AO2011" s="76" t="s">
        <v>14075</v>
      </c>
      <c r="AP2011" s="82" t="s">
        <v>16084</v>
      </c>
      <c r="AQ2011" s="76" t="s">
        <v>66</v>
      </c>
      <c r="AR2011" s="2"/>
      <c r="AS2011" s="3"/>
      <c r="AT2011" s="3"/>
      <c r="AU2011" s="3"/>
      <c r="AV2011" s="3"/>
    </row>
    <row r="2012" spans="1:48" ht="41.45" customHeight="1" x14ac:dyDescent="0.25">
      <c r="A2012" s="62" t="s">
        <v>1589</v>
      </c>
      <c r="C2012" s="63"/>
      <c r="D2012" s="63"/>
      <c r="E2012" s="64"/>
      <c r="F2012" s="66"/>
      <c r="G2012" s="100" t="s">
        <v>13996</v>
      </c>
      <c r="H2012" s="63"/>
      <c r="I2012" s="67"/>
      <c r="J2012" s="68"/>
      <c r="K2012" s="68"/>
      <c r="L2012" s="67" t="s">
        <v>18175</v>
      </c>
      <c r="M2012" s="71"/>
      <c r="N2012" s="72">
        <v>7906.26904296875</v>
      </c>
      <c r="O2012" s="72">
        <v>6610.3642578125</v>
      </c>
      <c r="P2012" s="73"/>
      <c r="Q2012" s="74"/>
      <c r="R2012" s="74"/>
      <c r="S2012" s="84"/>
      <c r="T2012" s="84"/>
      <c r="U2012" s="84"/>
      <c r="V2012" s="84"/>
      <c r="W2012" s="50"/>
      <c r="X2012" s="50"/>
      <c r="Y2012" s="50"/>
      <c r="Z2012" s="50"/>
      <c r="AA2012" s="49"/>
      <c r="AB2012" s="69">
        <v>2012</v>
      </c>
      <c r="AC201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12" s="70"/>
      <c r="AE2012" s="76">
        <v>1286</v>
      </c>
      <c r="AF2012" s="76">
        <v>139</v>
      </c>
      <c r="AG2012" s="76">
        <v>2024</v>
      </c>
      <c r="AH2012" s="76">
        <v>1468</v>
      </c>
      <c r="AI2012" s="76"/>
      <c r="AJ2012" s="76" t="s">
        <v>10278</v>
      </c>
      <c r="AK2012" s="76" t="s">
        <v>11286</v>
      </c>
      <c r="AL2012" s="76"/>
      <c r="AM2012" s="76"/>
      <c r="AN2012" s="78">
        <v>41143.885937500003</v>
      </c>
      <c r="AO2012" s="76" t="s">
        <v>14075</v>
      </c>
      <c r="AP2012" s="82" t="s">
        <v>16085</v>
      </c>
      <c r="AQ2012" s="76" t="s">
        <v>66</v>
      </c>
      <c r="AR2012" s="2"/>
      <c r="AS2012" s="3"/>
      <c r="AT2012" s="3"/>
      <c r="AU2012" s="3"/>
      <c r="AV2012" s="3"/>
    </row>
    <row r="2013" spans="1:48" ht="41.45" customHeight="1" x14ac:dyDescent="0.25">
      <c r="A2013" s="62" t="s">
        <v>1590</v>
      </c>
      <c r="C2013" s="63"/>
      <c r="D2013" s="63"/>
      <c r="E2013" s="64"/>
      <c r="F2013" s="66"/>
      <c r="G2013" s="100" t="s">
        <v>13997</v>
      </c>
      <c r="H2013" s="63"/>
      <c r="I2013" s="67"/>
      <c r="J2013" s="68"/>
      <c r="K2013" s="68"/>
      <c r="L2013" s="67" t="s">
        <v>18176</v>
      </c>
      <c r="M2013" s="71"/>
      <c r="N2013" s="72">
        <v>8725.8701171875</v>
      </c>
      <c r="O2013" s="72">
        <v>4756.23095703125</v>
      </c>
      <c r="P2013" s="73"/>
      <c r="Q2013" s="74"/>
      <c r="R2013" s="74"/>
      <c r="S2013" s="84"/>
      <c r="T2013" s="84"/>
      <c r="U2013" s="84"/>
      <c r="V2013" s="84"/>
      <c r="W2013" s="50"/>
      <c r="X2013" s="50"/>
      <c r="Y2013" s="50"/>
      <c r="Z2013" s="50"/>
      <c r="AA2013" s="49"/>
      <c r="AB2013" s="69">
        <v>2013</v>
      </c>
      <c r="AC201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13" s="70"/>
      <c r="AE2013" s="76">
        <v>148</v>
      </c>
      <c r="AF2013" s="76">
        <v>8</v>
      </c>
      <c r="AG2013" s="76">
        <v>450</v>
      </c>
      <c r="AH2013" s="76">
        <v>769</v>
      </c>
      <c r="AI2013" s="76"/>
      <c r="AJ2013" s="76" t="s">
        <v>10279</v>
      </c>
      <c r="AK2013" s="76" t="s">
        <v>11287</v>
      </c>
      <c r="AL2013" s="76"/>
      <c r="AM2013" s="76"/>
      <c r="AN2013" s="78">
        <v>44302.574363425927</v>
      </c>
      <c r="AO2013" s="76" t="s">
        <v>14075</v>
      </c>
      <c r="AP2013" s="82" t="s">
        <v>16086</v>
      </c>
      <c r="AQ2013" s="76" t="s">
        <v>66</v>
      </c>
      <c r="AR2013" s="2"/>
      <c r="AS2013" s="3"/>
      <c r="AT2013" s="3"/>
      <c r="AU2013" s="3"/>
      <c r="AV2013" s="3"/>
    </row>
    <row r="2014" spans="1:48" ht="41.45" customHeight="1" x14ac:dyDescent="0.25">
      <c r="A2014" s="62" t="s">
        <v>1591</v>
      </c>
      <c r="C2014" s="63"/>
      <c r="D2014" s="63"/>
      <c r="E2014" s="64"/>
      <c r="F2014" s="66"/>
      <c r="G2014" s="100" t="s">
        <v>13998</v>
      </c>
      <c r="H2014" s="63"/>
      <c r="I2014" s="67"/>
      <c r="J2014" s="68"/>
      <c r="K2014" s="68"/>
      <c r="L2014" s="67" t="s">
        <v>18177</v>
      </c>
      <c r="M2014" s="71"/>
      <c r="N2014" s="72">
        <v>4360.9697265625</v>
      </c>
      <c r="O2014" s="72">
        <v>7343.4755859375</v>
      </c>
      <c r="P2014" s="73"/>
      <c r="Q2014" s="74"/>
      <c r="R2014" s="74"/>
      <c r="S2014" s="84"/>
      <c r="T2014" s="84"/>
      <c r="U2014" s="84"/>
      <c r="V2014" s="84"/>
      <c r="W2014" s="50"/>
      <c r="X2014" s="50"/>
      <c r="Y2014" s="50"/>
      <c r="Z2014" s="50"/>
      <c r="AA2014" s="49"/>
      <c r="AB2014" s="69">
        <v>2014</v>
      </c>
      <c r="AC201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14" s="70"/>
      <c r="AE2014" s="76">
        <v>4738</v>
      </c>
      <c r="AF2014" s="76">
        <v>625</v>
      </c>
      <c r="AG2014" s="76">
        <v>45933</v>
      </c>
      <c r="AH2014" s="76">
        <v>28811</v>
      </c>
      <c r="AI2014" s="76"/>
      <c r="AJ2014" s="76" t="s">
        <v>10280</v>
      </c>
      <c r="AK2014" s="76" t="s">
        <v>11288</v>
      </c>
      <c r="AL2014" s="76"/>
      <c r="AM2014" s="76"/>
      <c r="AN2014" s="78">
        <v>40331.349780092591</v>
      </c>
      <c r="AO2014" s="76" t="s">
        <v>14075</v>
      </c>
      <c r="AP2014" s="82" t="s">
        <v>16087</v>
      </c>
      <c r="AQ2014" s="76" t="s">
        <v>66</v>
      </c>
      <c r="AR2014" s="2"/>
      <c r="AS2014" s="3"/>
      <c r="AT2014" s="3"/>
      <c r="AU2014" s="3"/>
      <c r="AV2014" s="3"/>
    </row>
    <row r="2015" spans="1:48" ht="41.45" customHeight="1" x14ac:dyDescent="0.25">
      <c r="A2015" s="62" t="s">
        <v>1592</v>
      </c>
      <c r="C2015" s="63"/>
      <c r="D2015" s="63"/>
      <c r="E2015" s="64"/>
      <c r="F2015" s="66"/>
      <c r="G2015" s="100" t="s">
        <v>13999</v>
      </c>
      <c r="H2015" s="63"/>
      <c r="I2015" s="67"/>
      <c r="J2015" s="68"/>
      <c r="K2015" s="68"/>
      <c r="L2015" s="67" t="s">
        <v>18178</v>
      </c>
      <c r="M2015" s="71"/>
      <c r="N2015" s="72">
        <v>8716.7412109375</v>
      </c>
      <c r="O2015" s="72">
        <v>2857.34912109375</v>
      </c>
      <c r="P2015" s="73"/>
      <c r="Q2015" s="74"/>
      <c r="R2015" s="74"/>
      <c r="S2015" s="84"/>
      <c r="T2015" s="84"/>
      <c r="U2015" s="84"/>
      <c r="V2015" s="84"/>
      <c r="W2015" s="50"/>
      <c r="X2015" s="50"/>
      <c r="Y2015" s="50"/>
      <c r="Z2015" s="50"/>
      <c r="AA2015" s="49"/>
      <c r="AB2015" s="69">
        <v>2015</v>
      </c>
      <c r="AC201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15" s="70"/>
      <c r="AE2015" s="76">
        <v>1457</v>
      </c>
      <c r="AF2015" s="76">
        <v>34</v>
      </c>
      <c r="AG2015" s="76">
        <v>13420</v>
      </c>
      <c r="AH2015" s="76">
        <v>3267</v>
      </c>
      <c r="AI2015" s="76"/>
      <c r="AJ2015" s="76" t="s">
        <v>10281</v>
      </c>
      <c r="AK2015" s="76"/>
      <c r="AL2015" s="76"/>
      <c r="AM2015" s="76"/>
      <c r="AN2015" s="78">
        <v>44074.684513888889</v>
      </c>
      <c r="AO2015" s="76" t="s">
        <v>14075</v>
      </c>
      <c r="AP2015" s="82" t="s">
        <v>16088</v>
      </c>
      <c r="AQ2015" s="76" t="s">
        <v>66</v>
      </c>
      <c r="AR2015" s="2"/>
      <c r="AS2015" s="3"/>
      <c r="AT2015" s="3"/>
      <c r="AU2015" s="3"/>
      <c r="AV2015" s="3"/>
    </row>
    <row r="2016" spans="1:48" ht="41.45" customHeight="1" x14ac:dyDescent="0.25">
      <c r="A2016" s="62" t="s">
        <v>1593</v>
      </c>
      <c r="C2016" s="63"/>
      <c r="D2016" s="63"/>
      <c r="E2016" s="64"/>
      <c r="F2016" s="66"/>
      <c r="G2016" s="100" t="s">
        <v>14000</v>
      </c>
      <c r="H2016" s="63"/>
      <c r="I2016" s="67"/>
      <c r="J2016" s="68"/>
      <c r="K2016" s="68"/>
      <c r="L2016" s="67" t="s">
        <v>18179</v>
      </c>
      <c r="M2016" s="71"/>
      <c r="N2016" s="72">
        <v>1755.9351806640625</v>
      </c>
      <c r="O2016" s="72">
        <v>4059.695556640625</v>
      </c>
      <c r="P2016" s="73"/>
      <c r="Q2016" s="74"/>
      <c r="R2016" s="74"/>
      <c r="S2016" s="84"/>
      <c r="T2016" s="84"/>
      <c r="U2016" s="84"/>
      <c r="V2016" s="84"/>
      <c r="W2016" s="50"/>
      <c r="X2016" s="50"/>
      <c r="Y2016" s="50"/>
      <c r="Z2016" s="50"/>
      <c r="AA2016" s="49"/>
      <c r="AB2016" s="69">
        <v>2016</v>
      </c>
      <c r="AC201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16" s="70"/>
      <c r="AE2016" s="76">
        <v>2236</v>
      </c>
      <c r="AF2016" s="76">
        <v>777</v>
      </c>
      <c r="AG2016" s="76">
        <v>11298</v>
      </c>
      <c r="AH2016" s="76">
        <v>77462</v>
      </c>
      <c r="AI2016" s="76"/>
      <c r="AJ2016" s="76"/>
      <c r="AK2016" s="76"/>
      <c r="AL2016" s="76"/>
      <c r="AM2016" s="76"/>
      <c r="AN2016" s="78">
        <v>43750.825300925928</v>
      </c>
      <c r="AO2016" s="76" t="s">
        <v>14075</v>
      </c>
      <c r="AP2016" s="82" t="s">
        <v>16089</v>
      </c>
      <c r="AQ2016" s="76" t="s">
        <v>66</v>
      </c>
      <c r="AR2016" s="2"/>
      <c r="AS2016" s="3"/>
      <c r="AT2016" s="3"/>
      <c r="AU2016" s="3"/>
      <c r="AV2016" s="3"/>
    </row>
    <row r="2017" spans="1:48" ht="41.45" customHeight="1" x14ac:dyDescent="0.25">
      <c r="A2017" s="62" t="s">
        <v>1594</v>
      </c>
      <c r="C2017" s="63"/>
      <c r="D2017" s="63"/>
      <c r="E2017" s="64"/>
      <c r="F2017" s="66"/>
      <c r="G2017" s="100" t="s">
        <v>14001</v>
      </c>
      <c r="H2017" s="63"/>
      <c r="I2017" s="67"/>
      <c r="J2017" s="68"/>
      <c r="K2017" s="68"/>
      <c r="L2017" s="67" t="s">
        <v>18180</v>
      </c>
      <c r="M2017" s="71"/>
      <c r="N2017" s="72">
        <v>9589.236328125</v>
      </c>
      <c r="O2017" s="72">
        <v>6192.02490234375</v>
      </c>
      <c r="P2017" s="73"/>
      <c r="Q2017" s="74"/>
      <c r="R2017" s="74"/>
      <c r="S2017" s="84"/>
      <c r="T2017" s="84"/>
      <c r="U2017" s="84"/>
      <c r="V2017" s="84"/>
      <c r="W2017" s="50"/>
      <c r="X2017" s="50"/>
      <c r="Y2017" s="50"/>
      <c r="Z2017" s="50"/>
      <c r="AA2017" s="49"/>
      <c r="AB2017" s="69">
        <v>2017</v>
      </c>
      <c r="AC201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17" s="70"/>
      <c r="AE2017" s="76">
        <v>78</v>
      </c>
      <c r="AF2017" s="76">
        <v>2495</v>
      </c>
      <c r="AG2017" s="76">
        <v>27046</v>
      </c>
      <c r="AH2017" s="76">
        <v>20459</v>
      </c>
      <c r="AI2017" s="76"/>
      <c r="AJ2017" s="76" t="s">
        <v>10282</v>
      </c>
      <c r="AK2017" s="76"/>
      <c r="AL2017" s="76"/>
      <c r="AM2017" s="76"/>
      <c r="AN2017" s="78">
        <v>42772.639641203707</v>
      </c>
      <c r="AO2017" s="76" t="s">
        <v>14075</v>
      </c>
      <c r="AP2017" s="82" t="s">
        <v>16090</v>
      </c>
      <c r="AQ2017" s="76" t="s">
        <v>66</v>
      </c>
      <c r="AR2017" s="2"/>
      <c r="AS2017" s="3"/>
      <c r="AT2017" s="3"/>
      <c r="AU2017" s="3"/>
      <c r="AV2017" s="3"/>
    </row>
    <row r="2018" spans="1:48" ht="41.45" customHeight="1" x14ac:dyDescent="0.25">
      <c r="A2018" s="62" t="s">
        <v>1595</v>
      </c>
      <c r="C2018" s="63"/>
      <c r="D2018" s="63"/>
      <c r="E2018" s="64"/>
      <c r="F2018" s="66"/>
      <c r="G2018" s="100" t="s">
        <v>14002</v>
      </c>
      <c r="H2018" s="63"/>
      <c r="I2018" s="67"/>
      <c r="J2018" s="68"/>
      <c r="K2018" s="68"/>
      <c r="L2018" s="67" t="s">
        <v>18181</v>
      </c>
      <c r="M2018" s="71"/>
      <c r="N2018" s="72">
        <v>5279.4833984375</v>
      </c>
      <c r="O2018" s="72">
        <v>9684.701171875</v>
      </c>
      <c r="P2018" s="73"/>
      <c r="Q2018" s="74"/>
      <c r="R2018" s="74"/>
      <c r="S2018" s="84"/>
      <c r="T2018" s="84"/>
      <c r="U2018" s="84"/>
      <c r="V2018" s="84"/>
      <c r="W2018" s="50"/>
      <c r="X2018" s="50"/>
      <c r="Y2018" s="50"/>
      <c r="Z2018" s="50"/>
      <c r="AA2018" s="49"/>
      <c r="AB2018" s="69">
        <v>2018</v>
      </c>
      <c r="AC201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18" s="70"/>
      <c r="AE2018" s="76">
        <v>1982</v>
      </c>
      <c r="AF2018" s="76">
        <v>915</v>
      </c>
      <c r="AG2018" s="76">
        <v>57482</v>
      </c>
      <c r="AH2018" s="76">
        <v>23109</v>
      </c>
      <c r="AI2018" s="76"/>
      <c r="AJ2018" s="76" t="s">
        <v>10283</v>
      </c>
      <c r="AK2018" s="76" t="s">
        <v>10434</v>
      </c>
      <c r="AL2018" s="82" t="s">
        <v>11997</v>
      </c>
      <c r="AM2018" s="76"/>
      <c r="AN2018" s="78">
        <v>39874.487881944442</v>
      </c>
      <c r="AO2018" s="76" t="s">
        <v>14075</v>
      </c>
      <c r="AP2018" s="82" t="s">
        <v>16091</v>
      </c>
      <c r="AQ2018" s="76" t="s">
        <v>66</v>
      </c>
      <c r="AR2018" s="2"/>
      <c r="AS2018" s="3"/>
      <c r="AT2018" s="3"/>
      <c r="AU2018" s="3"/>
      <c r="AV2018" s="3"/>
    </row>
    <row r="2019" spans="1:48" ht="41.45" customHeight="1" x14ac:dyDescent="0.25">
      <c r="A2019" s="62" t="s">
        <v>1596</v>
      </c>
      <c r="C2019" s="63"/>
      <c r="D2019" s="63"/>
      <c r="E2019" s="64"/>
      <c r="F2019" s="66"/>
      <c r="G2019" s="100" t="s">
        <v>14003</v>
      </c>
      <c r="H2019" s="63"/>
      <c r="I2019" s="67"/>
      <c r="J2019" s="68"/>
      <c r="K2019" s="68"/>
      <c r="L2019" s="67" t="s">
        <v>18182</v>
      </c>
      <c r="M2019" s="71"/>
      <c r="N2019" s="72">
        <v>3449.211669921875</v>
      </c>
      <c r="O2019" s="72">
        <v>9572.7265625</v>
      </c>
      <c r="P2019" s="73"/>
      <c r="Q2019" s="74"/>
      <c r="R2019" s="74"/>
      <c r="S2019" s="84"/>
      <c r="T2019" s="84"/>
      <c r="U2019" s="84"/>
      <c r="V2019" s="84"/>
      <c r="W2019" s="50"/>
      <c r="X2019" s="50"/>
      <c r="Y2019" s="50"/>
      <c r="Z2019" s="50"/>
      <c r="AA2019" s="49"/>
      <c r="AB2019" s="69">
        <v>2019</v>
      </c>
      <c r="AC201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19" s="70"/>
      <c r="AE2019" s="76">
        <v>0</v>
      </c>
      <c r="AF2019" s="76">
        <v>382</v>
      </c>
      <c r="AG2019" s="76">
        <v>15007</v>
      </c>
      <c r="AH2019" s="76">
        <v>482</v>
      </c>
      <c r="AI2019" s="76"/>
      <c r="AJ2019" s="76" t="s">
        <v>10284</v>
      </c>
      <c r="AK2019" s="76" t="s">
        <v>10353</v>
      </c>
      <c r="AL2019" s="82" t="s">
        <v>11998</v>
      </c>
      <c r="AM2019" s="76"/>
      <c r="AN2019" s="78">
        <v>44075.127534722225</v>
      </c>
      <c r="AO2019" s="76" t="s">
        <v>14075</v>
      </c>
      <c r="AP2019" s="82" t="s">
        <v>16092</v>
      </c>
      <c r="AQ2019" s="76" t="s">
        <v>66</v>
      </c>
      <c r="AR2019" s="2"/>
      <c r="AS2019" s="3"/>
      <c r="AT2019" s="3"/>
      <c r="AU2019" s="3"/>
      <c r="AV2019" s="3"/>
    </row>
    <row r="2020" spans="1:48" ht="41.45" customHeight="1" x14ac:dyDescent="0.25">
      <c r="A2020" s="62" t="s">
        <v>1597</v>
      </c>
      <c r="C2020" s="63"/>
      <c r="D2020" s="63"/>
      <c r="E2020" s="64"/>
      <c r="F2020" s="66"/>
      <c r="G2020" s="100" t="s">
        <v>14004</v>
      </c>
      <c r="H2020" s="63"/>
      <c r="I2020" s="67"/>
      <c r="J2020" s="68"/>
      <c r="K2020" s="68"/>
      <c r="L2020" s="67" t="s">
        <v>18183</v>
      </c>
      <c r="M2020" s="71"/>
      <c r="N2020" s="72">
        <v>2214.577392578125</v>
      </c>
      <c r="O2020" s="72">
        <v>3729.873291015625</v>
      </c>
      <c r="P2020" s="73"/>
      <c r="Q2020" s="74"/>
      <c r="R2020" s="74"/>
      <c r="S2020" s="84"/>
      <c r="T2020" s="84"/>
      <c r="U2020" s="84"/>
      <c r="V2020" s="84"/>
      <c r="W2020" s="50"/>
      <c r="X2020" s="50"/>
      <c r="Y2020" s="50"/>
      <c r="Z2020" s="50"/>
      <c r="AA2020" s="49"/>
      <c r="AB2020" s="69">
        <v>2020</v>
      </c>
      <c r="AC202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20" s="70"/>
      <c r="AE2020" s="76">
        <v>1</v>
      </c>
      <c r="AF2020" s="76">
        <v>0</v>
      </c>
      <c r="AG2020" s="76">
        <v>1</v>
      </c>
      <c r="AH2020" s="76">
        <v>0</v>
      </c>
      <c r="AI2020" s="76"/>
      <c r="AJ2020" s="76" t="s">
        <v>10285</v>
      </c>
      <c r="AK2020" s="76" t="s">
        <v>11289</v>
      </c>
      <c r="AL2020" s="76"/>
      <c r="AM2020" s="76"/>
      <c r="AN2020" s="78">
        <v>44510.888078703705</v>
      </c>
      <c r="AO2020" s="76" t="s">
        <v>14075</v>
      </c>
      <c r="AP2020" s="82" t="s">
        <v>16093</v>
      </c>
      <c r="AQ2020" s="76" t="s">
        <v>66</v>
      </c>
      <c r="AR2020" s="2"/>
      <c r="AS2020" s="3"/>
      <c r="AT2020" s="3"/>
      <c r="AU2020" s="3"/>
      <c r="AV2020" s="3"/>
    </row>
    <row r="2021" spans="1:48" ht="41.45" customHeight="1" x14ac:dyDescent="0.25">
      <c r="A2021" s="62" t="s">
        <v>1598</v>
      </c>
      <c r="C2021" s="63"/>
      <c r="D2021" s="63"/>
      <c r="E2021" s="64"/>
      <c r="F2021" s="66"/>
      <c r="G2021" s="100" t="s">
        <v>14005</v>
      </c>
      <c r="H2021" s="63"/>
      <c r="I2021" s="67"/>
      <c r="J2021" s="68"/>
      <c r="K2021" s="68"/>
      <c r="L2021" s="67" t="s">
        <v>18184</v>
      </c>
      <c r="M2021" s="71"/>
      <c r="N2021" s="72">
        <v>3394.747802734375</v>
      </c>
      <c r="O2021" s="72">
        <v>8677.5234375</v>
      </c>
      <c r="P2021" s="73"/>
      <c r="Q2021" s="74"/>
      <c r="R2021" s="74"/>
      <c r="S2021" s="84"/>
      <c r="T2021" s="84"/>
      <c r="U2021" s="84"/>
      <c r="V2021" s="84"/>
      <c r="W2021" s="50"/>
      <c r="X2021" s="50"/>
      <c r="Y2021" s="50"/>
      <c r="Z2021" s="50"/>
      <c r="AA2021" s="49"/>
      <c r="AB2021" s="69">
        <v>2021</v>
      </c>
      <c r="AC202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21" s="70"/>
      <c r="AE2021" s="76">
        <v>0</v>
      </c>
      <c r="AF2021" s="76">
        <v>6</v>
      </c>
      <c r="AG2021" s="76">
        <v>1081</v>
      </c>
      <c r="AH2021" s="76">
        <v>9</v>
      </c>
      <c r="AI2021" s="76"/>
      <c r="AJ2021" s="76" t="s">
        <v>10286</v>
      </c>
      <c r="AK2021" s="76" t="s">
        <v>10353</v>
      </c>
      <c r="AL2021" s="82" t="s">
        <v>11999</v>
      </c>
      <c r="AM2021" s="76"/>
      <c r="AN2021" s="78">
        <v>44500.297847222224</v>
      </c>
      <c r="AO2021" s="76" t="s">
        <v>14075</v>
      </c>
      <c r="AP2021" s="82" t="s">
        <v>16094</v>
      </c>
      <c r="AQ2021" s="76" t="s">
        <v>66</v>
      </c>
      <c r="AR2021" s="2"/>
      <c r="AS2021" s="3"/>
      <c r="AT2021" s="3"/>
      <c r="AU2021" s="3"/>
      <c r="AV2021" s="3"/>
    </row>
    <row r="2022" spans="1:48" ht="41.45" customHeight="1" x14ac:dyDescent="0.25">
      <c r="A2022" s="62" t="s">
        <v>1599</v>
      </c>
      <c r="C2022" s="63"/>
      <c r="D2022" s="63"/>
      <c r="E2022" s="64"/>
      <c r="F2022" s="66"/>
      <c r="G2022" s="100" t="s">
        <v>14006</v>
      </c>
      <c r="H2022" s="63"/>
      <c r="I2022" s="67"/>
      <c r="J2022" s="68"/>
      <c r="K2022" s="68"/>
      <c r="L2022" s="67" t="s">
        <v>18185</v>
      </c>
      <c r="M2022" s="71"/>
      <c r="N2022" s="72">
        <v>8469.677734375</v>
      </c>
      <c r="O2022" s="72">
        <v>8716.8828125</v>
      </c>
      <c r="P2022" s="73"/>
      <c r="Q2022" s="74"/>
      <c r="R2022" s="74"/>
      <c r="S2022" s="84"/>
      <c r="T2022" s="84"/>
      <c r="U2022" s="84"/>
      <c r="V2022" s="84"/>
      <c r="W2022" s="50"/>
      <c r="X2022" s="50"/>
      <c r="Y2022" s="50"/>
      <c r="Z2022" s="50"/>
      <c r="AA2022" s="49"/>
      <c r="AB2022" s="69">
        <v>2022</v>
      </c>
      <c r="AC202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22" s="70"/>
      <c r="AE2022" s="76">
        <v>53</v>
      </c>
      <c r="AF2022" s="76">
        <v>51</v>
      </c>
      <c r="AG2022" s="76">
        <v>777</v>
      </c>
      <c r="AH2022" s="76">
        <v>706</v>
      </c>
      <c r="AI2022" s="76"/>
      <c r="AJ2022" s="76"/>
      <c r="AK2022" s="76"/>
      <c r="AL2022" s="76"/>
      <c r="AM2022" s="76"/>
      <c r="AN2022" s="78">
        <v>44137.863703703704</v>
      </c>
      <c r="AO2022" s="76" t="s">
        <v>14075</v>
      </c>
      <c r="AP2022" s="82" t="s">
        <v>16095</v>
      </c>
      <c r="AQ2022" s="76" t="s">
        <v>66</v>
      </c>
      <c r="AR2022" s="2"/>
      <c r="AS2022" s="3"/>
      <c r="AT2022" s="3"/>
      <c r="AU2022" s="3"/>
      <c r="AV2022" s="3"/>
    </row>
    <row r="2023" spans="1:48" ht="41.45" customHeight="1" x14ac:dyDescent="0.25">
      <c r="A2023" s="62" t="s">
        <v>1600</v>
      </c>
      <c r="C2023" s="63"/>
      <c r="D2023" s="63"/>
      <c r="E2023" s="64"/>
      <c r="F2023" s="66"/>
      <c r="G2023" s="100" t="s">
        <v>14007</v>
      </c>
      <c r="H2023" s="63"/>
      <c r="I2023" s="67"/>
      <c r="J2023" s="68"/>
      <c r="K2023" s="68"/>
      <c r="L2023" s="67" t="s">
        <v>18186</v>
      </c>
      <c r="M2023" s="71"/>
      <c r="N2023" s="72">
        <v>2453.197998046875</v>
      </c>
      <c r="O2023" s="72">
        <v>7108.1005859375</v>
      </c>
      <c r="P2023" s="73"/>
      <c r="Q2023" s="74"/>
      <c r="R2023" s="74"/>
      <c r="S2023" s="84"/>
      <c r="T2023" s="84"/>
      <c r="U2023" s="84"/>
      <c r="V2023" s="84"/>
      <c r="W2023" s="50"/>
      <c r="X2023" s="50"/>
      <c r="Y2023" s="50"/>
      <c r="Z2023" s="50"/>
      <c r="AA2023" s="49"/>
      <c r="AB2023" s="69">
        <v>2023</v>
      </c>
      <c r="AC202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23" s="70"/>
      <c r="AE2023" s="76">
        <v>857</v>
      </c>
      <c r="AF2023" s="76">
        <v>870</v>
      </c>
      <c r="AG2023" s="76">
        <v>9773</v>
      </c>
      <c r="AH2023" s="76">
        <v>20464</v>
      </c>
      <c r="AI2023" s="76"/>
      <c r="AJ2023" s="76" t="s">
        <v>10287</v>
      </c>
      <c r="AK2023" s="76" t="s">
        <v>11290</v>
      </c>
      <c r="AL2023" s="76"/>
      <c r="AM2023" s="76"/>
      <c r="AN2023" s="78">
        <v>41732.972800925927</v>
      </c>
      <c r="AO2023" s="76" t="s">
        <v>14075</v>
      </c>
      <c r="AP2023" s="82" t="s">
        <v>16096</v>
      </c>
      <c r="AQ2023" s="76" t="s">
        <v>66</v>
      </c>
      <c r="AR2023" s="2"/>
      <c r="AS2023" s="3"/>
      <c r="AT2023" s="3"/>
      <c r="AU2023" s="3"/>
      <c r="AV2023" s="3"/>
    </row>
    <row r="2024" spans="1:48" ht="41.45" customHeight="1" x14ac:dyDescent="0.25">
      <c r="A2024" s="62" t="s">
        <v>2263</v>
      </c>
      <c r="C2024" s="63"/>
      <c r="D2024" s="63"/>
      <c r="E2024" s="64"/>
      <c r="F2024" s="66"/>
      <c r="G2024" s="100" t="s">
        <v>14008</v>
      </c>
      <c r="H2024" s="63"/>
      <c r="I2024" s="67"/>
      <c r="J2024" s="68"/>
      <c r="K2024" s="68"/>
      <c r="L2024" s="67" t="s">
        <v>18187</v>
      </c>
      <c r="M2024" s="71"/>
      <c r="N2024" s="72">
        <v>717.45989990234375</v>
      </c>
      <c r="O2024" s="72">
        <v>6141.39599609375</v>
      </c>
      <c r="P2024" s="73"/>
      <c r="Q2024" s="74"/>
      <c r="R2024" s="74"/>
      <c r="S2024" s="84"/>
      <c r="T2024" s="84"/>
      <c r="U2024" s="84"/>
      <c r="V2024" s="84"/>
      <c r="W2024" s="50"/>
      <c r="X2024" s="50"/>
      <c r="Y2024" s="50"/>
      <c r="Z2024" s="50"/>
      <c r="AA2024" s="49"/>
      <c r="AB2024" s="69">
        <v>2024</v>
      </c>
      <c r="AC202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24" s="70"/>
      <c r="AE2024" s="76">
        <v>1</v>
      </c>
      <c r="AF2024" s="76">
        <v>37172</v>
      </c>
      <c r="AG2024" s="76">
        <v>166</v>
      </c>
      <c r="AH2024" s="76">
        <v>26</v>
      </c>
      <c r="AI2024" s="76"/>
      <c r="AJ2024" s="76" t="s">
        <v>10288</v>
      </c>
      <c r="AK2024" s="76" t="s">
        <v>11291</v>
      </c>
      <c r="AL2024" s="76"/>
      <c r="AM2024" s="76"/>
      <c r="AN2024" s="78">
        <v>39964.878865740742</v>
      </c>
      <c r="AO2024" s="76" t="s">
        <v>14075</v>
      </c>
      <c r="AP2024" s="82" t="s">
        <v>16097</v>
      </c>
      <c r="AQ2024" s="76" t="s">
        <v>65</v>
      </c>
      <c r="AR2024" s="2"/>
      <c r="AS2024" s="3"/>
      <c r="AT2024" s="3"/>
      <c r="AU2024" s="3"/>
      <c r="AV2024" s="3"/>
    </row>
    <row r="2025" spans="1:48" ht="41.45" customHeight="1" x14ac:dyDescent="0.25">
      <c r="A2025" s="62" t="s">
        <v>1601</v>
      </c>
      <c r="C2025" s="63"/>
      <c r="D2025" s="63"/>
      <c r="E2025" s="64"/>
      <c r="F2025" s="66"/>
      <c r="G2025" s="100" t="s">
        <v>14009</v>
      </c>
      <c r="H2025" s="63"/>
      <c r="I2025" s="67"/>
      <c r="J2025" s="68"/>
      <c r="K2025" s="68"/>
      <c r="L2025" s="67" t="s">
        <v>18188</v>
      </c>
      <c r="M2025" s="71"/>
      <c r="N2025" s="72">
        <v>2133.976318359375</v>
      </c>
      <c r="O2025" s="72">
        <v>2881.629150390625</v>
      </c>
      <c r="P2025" s="73"/>
      <c r="Q2025" s="74"/>
      <c r="R2025" s="74"/>
      <c r="S2025" s="84"/>
      <c r="T2025" s="84"/>
      <c r="U2025" s="84"/>
      <c r="V2025" s="84"/>
      <c r="W2025" s="50"/>
      <c r="X2025" s="50"/>
      <c r="Y2025" s="50"/>
      <c r="Z2025" s="50"/>
      <c r="AA2025" s="49"/>
      <c r="AB2025" s="69">
        <v>2025</v>
      </c>
      <c r="AC202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25" s="70"/>
      <c r="AE2025" s="76">
        <v>223</v>
      </c>
      <c r="AF2025" s="76">
        <v>197</v>
      </c>
      <c r="AG2025" s="76">
        <v>2845</v>
      </c>
      <c r="AH2025" s="76">
        <v>712</v>
      </c>
      <c r="AI2025" s="76"/>
      <c r="AJ2025" s="76" t="s">
        <v>10289</v>
      </c>
      <c r="AK2025" s="76" t="s">
        <v>11292</v>
      </c>
      <c r="AL2025" s="82" t="s">
        <v>12000</v>
      </c>
      <c r="AM2025" s="76"/>
      <c r="AN2025" s="78">
        <v>43538.262233796297</v>
      </c>
      <c r="AO2025" s="76" t="s">
        <v>14075</v>
      </c>
      <c r="AP2025" s="82" t="s">
        <v>16098</v>
      </c>
      <c r="AQ2025" s="76" t="s">
        <v>66</v>
      </c>
      <c r="AR2025" s="2"/>
      <c r="AS2025" s="3"/>
      <c r="AT2025" s="3"/>
      <c r="AU2025" s="3"/>
      <c r="AV2025" s="3"/>
    </row>
    <row r="2026" spans="1:48" ht="41.45" customHeight="1" x14ac:dyDescent="0.25">
      <c r="A2026" s="62" t="s">
        <v>1602</v>
      </c>
      <c r="C2026" s="63"/>
      <c r="D2026" s="63"/>
      <c r="E2026" s="64"/>
      <c r="F2026" s="66"/>
      <c r="G2026" s="100" t="s">
        <v>14010</v>
      </c>
      <c r="H2026" s="63"/>
      <c r="I2026" s="67"/>
      <c r="J2026" s="68"/>
      <c r="K2026" s="68"/>
      <c r="L2026" s="67" t="s">
        <v>18189</v>
      </c>
      <c r="M2026" s="71"/>
      <c r="N2026" s="72">
        <v>3047.691162109375</v>
      </c>
      <c r="O2026" s="72">
        <v>1273.9439697265625</v>
      </c>
      <c r="P2026" s="73"/>
      <c r="Q2026" s="74"/>
      <c r="R2026" s="74"/>
      <c r="S2026" s="84"/>
      <c r="T2026" s="84"/>
      <c r="U2026" s="84"/>
      <c r="V2026" s="84"/>
      <c r="W2026" s="50"/>
      <c r="X2026" s="50"/>
      <c r="Y2026" s="50"/>
      <c r="Z2026" s="50"/>
      <c r="AA2026" s="49"/>
      <c r="AB2026" s="69">
        <v>2026</v>
      </c>
      <c r="AC202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26" s="70"/>
      <c r="AE2026" s="76">
        <v>226</v>
      </c>
      <c r="AF2026" s="76">
        <v>36</v>
      </c>
      <c r="AG2026" s="76">
        <v>304</v>
      </c>
      <c r="AH2026" s="76">
        <v>302</v>
      </c>
      <c r="AI2026" s="76"/>
      <c r="AJ2026" s="76" t="s">
        <v>10290</v>
      </c>
      <c r="AK2026" s="76"/>
      <c r="AL2026" s="76"/>
      <c r="AM2026" s="76"/>
      <c r="AN2026" s="78">
        <v>44386.373171296298</v>
      </c>
      <c r="AO2026" s="76" t="s">
        <v>14075</v>
      </c>
      <c r="AP2026" s="82" t="s">
        <v>16099</v>
      </c>
      <c r="AQ2026" s="76" t="s">
        <v>66</v>
      </c>
      <c r="AR2026" s="2"/>
      <c r="AS2026" s="3"/>
      <c r="AT2026" s="3"/>
      <c r="AU2026" s="3"/>
      <c r="AV2026" s="3"/>
    </row>
    <row r="2027" spans="1:48" ht="41.45" customHeight="1" x14ac:dyDescent="0.25">
      <c r="A2027" s="62" t="s">
        <v>1603</v>
      </c>
      <c r="C2027" s="63"/>
      <c r="D2027" s="63"/>
      <c r="E2027" s="64"/>
      <c r="F2027" s="66"/>
      <c r="G2027" s="100" t="s">
        <v>14011</v>
      </c>
      <c r="H2027" s="63"/>
      <c r="I2027" s="67"/>
      <c r="J2027" s="68"/>
      <c r="K2027" s="68"/>
      <c r="L2027" s="67" t="s">
        <v>18190</v>
      </c>
      <c r="M2027" s="71"/>
      <c r="N2027" s="72">
        <v>4673.31640625</v>
      </c>
      <c r="O2027" s="72">
        <v>5132.240234375</v>
      </c>
      <c r="P2027" s="73"/>
      <c r="Q2027" s="74"/>
      <c r="R2027" s="74"/>
      <c r="S2027" s="84"/>
      <c r="T2027" s="84"/>
      <c r="U2027" s="84"/>
      <c r="V2027" s="84"/>
      <c r="W2027" s="50"/>
      <c r="X2027" s="50"/>
      <c r="Y2027" s="50"/>
      <c r="Z2027" s="50"/>
      <c r="AA2027" s="49"/>
      <c r="AB2027" s="69">
        <v>2027</v>
      </c>
      <c r="AC202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27" s="70"/>
      <c r="AE2027" s="76">
        <v>491</v>
      </c>
      <c r="AF2027" s="76">
        <v>861</v>
      </c>
      <c r="AG2027" s="76">
        <v>305766</v>
      </c>
      <c r="AH2027" s="76">
        <v>89754</v>
      </c>
      <c r="AI2027" s="76"/>
      <c r="AJ2027" s="76" t="s">
        <v>10291</v>
      </c>
      <c r="AK2027" s="76" t="s">
        <v>11293</v>
      </c>
      <c r="AL2027" s="76"/>
      <c r="AM2027" s="76"/>
      <c r="AN2027" s="78">
        <v>41206.778726851851</v>
      </c>
      <c r="AO2027" s="76" t="s">
        <v>14075</v>
      </c>
      <c r="AP2027" s="82" t="s">
        <v>16100</v>
      </c>
      <c r="AQ2027" s="76" t="s">
        <v>66</v>
      </c>
      <c r="AR2027" s="2"/>
      <c r="AS2027" s="3"/>
      <c r="AT2027" s="3"/>
      <c r="AU2027" s="3"/>
      <c r="AV2027" s="3"/>
    </row>
    <row r="2028" spans="1:48" ht="41.45" customHeight="1" x14ac:dyDescent="0.25">
      <c r="A2028" s="62" t="s">
        <v>1604</v>
      </c>
      <c r="C2028" s="63"/>
      <c r="D2028" s="63"/>
      <c r="E2028" s="64"/>
      <c r="F2028" s="66"/>
      <c r="G2028" s="100" t="s">
        <v>14012</v>
      </c>
      <c r="H2028" s="63"/>
      <c r="I2028" s="67"/>
      <c r="J2028" s="68"/>
      <c r="K2028" s="68"/>
      <c r="L2028" s="67" t="s">
        <v>18191</v>
      </c>
      <c r="M2028" s="71"/>
      <c r="N2028" s="72">
        <v>193.53498840332031</v>
      </c>
      <c r="O2028" s="72">
        <v>5605.451171875</v>
      </c>
      <c r="P2028" s="73"/>
      <c r="Q2028" s="74"/>
      <c r="R2028" s="74"/>
      <c r="S2028" s="84"/>
      <c r="T2028" s="84"/>
      <c r="U2028" s="84"/>
      <c r="V2028" s="84"/>
      <c r="W2028" s="50"/>
      <c r="X2028" s="50"/>
      <c r="Y2028" s="50"/>
      <c r="Z2028" s="50"/>
      <c r="AA2028" s="49"/>
      <c r="AB2028" s="69">
        <v>2028</v>
      </c>
      <c r="AC202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28" s="70"/>
      <c r="AE2028" s="76">
        <v>178</v>
      </c>
      <c r="AF2028" s="76">
        <v>290</v>
      </c>
      <c r="AG2028" s="76">
        <v>75090</v>
      </c>
      <c r="AH2028" s="76">
        <v>17</v>
      </c>
      <c r="AI2028" s="76"/>
      <c r="AJ2028" s="76"/>
      <c r="AK2028" s="76" t="s">
        <v>10406</v>
      </c>
      <c r="AL2028" s="76"/>
      <c r="AM2028" s="76"/>
      <c r="AN2028" s="78">
        <v>40965.906747685185</v>
      </c>
      <c r="AO2028" s="76" t="s">
        <v>14075</v>
      </c>
      <c r="AP2028" s="82" t="s">
        <v>16101</v>
      </c>
      <c r="AQ2028" s="76" t="s">
        <v>66</v>
      </c>
      <c r="AR2028" s="2"/>
      <c r="AS2028" s="3"/>
      <c r="AT2028" s="3"/>
      <c r="AU2028" s="3"/>
      <c r="AV2028" s="3"/>
    </row>
    <row r="2029" spans="1:48" ht="41.45" customHeight="1" x14ac:dyDescent="0.25">
      <c r="A2029" s="62" t="s">
        <v>1605</v>
      </c>
      <c r="C2029" s="63"/>
      <c r="D2029" s="63"/>
      <c r="E2029" s="64"/>
      <c r="F2029" s="66"/>
      <c r="G2029" s="100" t="s">
        <v>14013</v>
      </c>
      <c r="H2029" s="63"/>
      <c r="I2029" s="67"/>
      <c r="J2029" s="68"/>
      <c r="K2029" s="68"/>
      <c r="L2029" s="67" t="s">
        <v>18192</v>
      </c>
      <c r="M2029" s="71"/>
      <c r="N2029" s="72">
        <v>8331.5673828125</v>
      </c>
      <c r="O2029" s="72">
        <v>1637.7012939453125</v>
      </c>
      <c r="P2029" s="73"/>
      <c r="Q2029" s="74"/>
      <c r="R2029" s="74"/>
      <c r="S2029" s="84"/>
      <c r="T2029" s="84"/>
      <c r="U2029" s="84"/>
      <c r="V2029" s="84"/>
      <c r="W2029" s="50"/>
      <c r="X2029" s="50"/>
      <c r="Y2029" s="50"/>
      <c r="Z2029" s="50"/>
      <c r="AA2029" s="49"/>
      <c r="AB2029" s="69">
        <v>2029</v>
      </c>
      <c r="AC202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29" s="70"/>
      <c r="AE2029" s="76">
        <v>178</v>
      </c>
      <c r="AF2029" s="76">
        <v>92</v>
      </c>
      <c r="AG2029" s="76">
        <v>1463</v>
      </c>
      <c r="AH2029" s="76">
        <v>6302</v>
      </c>
      <c r="AI2029" s="76"/>
      <c r="AJ2029" s="76" t="s">
        <v>10292</v>
      </c>
      <c r="AK2029" s="76" t="s">
        <v>11294</v>
      </c>
      <c r="AL2029" s="76"/>
      <c r="AM2029" s="76"/>
      <c r="AN2029" s="78">
        <v>44374.545983796299</v>
      </c>
      <c r="AO2029" s="76" t="s">
        <v>14075</v>
      </c>
      <c r="AP2029" s="82" t="s">
        <v>16102</v>
      </c>
      <c r="AQ2029" s="76" t="s">
        <v>66</v>
      </c>
      <c r="AR2029" s="2"/>
      <c r="AS2029" s="3"/>
      <c r="AT2029" s="3"/>
      <c r="AU2029" s="3"/>
      <c r="AV2029" s="3"/>
    </row>
    <row r="2030" spans="1:48" ht="41.45" customHeight="1" x14ac:dyDescent="0.25">
      <c r="A2030" s="62" t="s">
        <v>2264</v>
      </c>
      <c r="C2030" s="63"/>
      <c r="D2030" s="63"/>
      <c r="E2030" s="64"/>
      <c r="F2030" s="66"/>
      <c r="G2030" s="100" t="s">
        <v>14014</v>
      </c>
      <c r="H2030" s="63"/>
      <c r="I2030" s="67"/>
      <c r="J2030" s="68"/>
      <c r="K2030" s="68"/>
      <c r="L2030" s="67" t="s">
        <v>18193</v>
      </c>
      <c r="M2030" s="71"/>
      <c r="N2030" s="72">
        <v>6837.71142578125</v>
      </c>
      <c r="O2030" s="72">
        <v>299.38192749023438</v>
      </c>
      <c r="P2030" s="73"/>
      <c r="Q2030" s="74"/>
      <c r="R2030" s="74"/>
      <c r="S2030" s="84"/>
      <c r="T2030" s="84"/>
      <c r="U2030" s="84"/>
      <c r="V2030" s="84"/>
      <c r="W2030" s="50"/>
      <c r="X2030" s="50"/>
      <c r="Y2030" s="50"/>
      <c r="Z2030" s="50"/>
      <c r="AA2030" s="49"/>
      <c r="AB2030" s="69">
        <v>2030</v>
      </c>
      <c r="AC203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30" s="70"/>
      <c r="AE2030" s="76">
        <v>5290</v>
      </c>
      <c r="AF2030" s="76">
        <v>10860</v>
      </c>
      <c r="AG2030" s="76">
        <v>12218</v>
      </c>
      <c r="AH2030" s="76">
        <v>51286</v>
      </c>
      <c r="AI2030" s="76"/>
      <c r="AJ2030" s="76" t="s">
        <v>10293</v>
      </c>
      <c r="AK2030" s="76" t="s">
        <v>11295</v>
      </c>
      <c r="AL2030" s="76"/>
      <c r="AM2030" s="76"/>
      <c r="AN2030" s="78">
        <v>43619.322800925926</v>
      </c>
      <c r="AO2030" s="76" t="s">
        <v>14075</v>
      </c>
      <c r="AP2030" s="82" t="s">
        <v>16103</v>
      </c>
      <c r="AQ2030" s="76" t="s">
        <v>65</v>
      </c>
      <c r="AR2030" s="2"/>
      <c r="AS2030" s="3"/>
      <c r="AT2030" s="3"/>
      <c r="AU2030" s="3"/>
      <c r="AV2030" s="3"/>
    </row>
    <row r="2031" spans="1:48" ht="41.45" customHeight="1" x14ac:dyDescent="0.25">
      <c r="A2031" s="62" t="s">
        <v>1606</v>
      </c>
      <c r="C2031" s="63"/>
      <c r="D2031" s="63"/>
      <c r="E2031" s="64"/>
      <c r="F2031" s="66"/>
      <c r="G2031" s="100" t="s">
        <v>14015</v>
      </c>
      <c r="H2031" s="63"/>
      <c r="I2031" s="67"/>
      <c r="J2031" s="68"/>
      <c r="K2031" s="68"/>
      <c r="L2031" s="67" t="s">
        <v>18194</v>
      </c>
      <c r="M2031" s="71"/>
      <c r="N2031" s="72">
        <v>8432.78125</v>
      </c>
      <c r="O2031" s="72">
        <v>4598.89208984375</v>
      </c>
      <c r="P2031" s="73"/>
      <c r="Q2031" s="74"/>
      <c r="R2031" s="74"/>
      <c r="S2031" s="84"/>
      <c r="T2031" s="84"/>
      <c r="U2031" s="84"/>
      <c r="V2031" s="84"/>
      <c r="W2031" s="50"/>
      <c r="X2031" s="50"/>
      <c r="Y2031" s="50"/>
      <c r="Z2031" s="50"/>
      <c r="AA2031" s="49"/>
      <c r="AB2031" s="69">
        <v>2031</v>
      </c>
      <c r="AC203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31" s="70"/>
      <c r="AE2031" s="76">
        <v>189</v>
      </c>
      <c r="AF2031" s="76">
        <v>160</v>
      </c>
      <c r="AG2031" s="76">
        <v>9397</v>
      </c>
      <c r="AH2031" s="76">
        <v>3128</v>
      </c>
      <c r="AI2031" s="76"/>
      <c r="AJ2031" s="76" t="s">
        <v>10294</v>
      </c>
      <c r="AK2031" s="76" t="s">
        <v>11296</v>
      </c>
      <c r="AL2031" s="76"/>
      <c r="AM2031" s="76"/>
      <c r="AN2031" s="78">
        <v>40901.06422453704</v>
      </c>
      <c r="AO2031" s="76" t="s">
        <v>14075</v>
      </c>
      <c r="AP2031" s="82" t="s">
        <v>16104</v>
      </c>
      <c r="AQ2031" s="76" t="s">
        <v>66</v>
      </c>
      <c r="AR2031" s="2"/>
      <c r="AS2031" s="3"/>
      <c r="AT2031" s="3"/>
      <c r="AU2031" s="3"/>
      <c r="AV2031" s="3"/>
    </row>
    <row r="2032" spans="1:48" ht="41.45" customHeight="1" x14ac:dyDescent="0.25">
      <c r="A2032" s="62" t="s">
        <v>1608</v>
      </c>
      <c r="C2032" s="63"/>
      <c r="D2032" s="63"/>
      <c r="E2032" s="64"/>
      <c r="F2032" s="66"/>
      <c r="G2032" s="100" t="s">
        <v>14016</v>
      </c>
      <c r="H2032" s="63"/>
      <c r="I2032" s="67"/>
      <c r="J2032" s="68"/>
      <c r="K2032" s="68"/>
      <c r="L2032" s="67" t="s">
        <v>18195</v>
      </c>
      <c r="M2032" s="71"/>
      <c r="N2032" s="72">
        <v>8896.1240234375</v>
      </c>
      <c r="O2032" s="72">
        <v>1764.0799560546875</v>
      </c>
      <c r="P2032" s="73"/>
      <c r="Q2032" s="74"/>
      <c r="R2032" s="74"/>
      <c r="S2032" s="84"/>
      <c r="T2032" s="84"/>
      <c r="U2032" s="84"/>
      <c r="V2032" s="84"/>
      <c r="W2032" s="50"/>
      <c r="X2032" s="50"/>
      <c r="Y2032" s="50"/>
      <c r="Z2032" s="50"/>
      <c r="AA2032" s="49"/>
      <c r="AB2032" s="69">
        <v>2032</v>
      </c>
      <c r="AC203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32" s="70"/>
      <c r="AE2032" s="76">
        <v>634</v>
      </c>
      <c r="AF2032" s="76">
        <v>435</v>
      </c>
      <c r="AG2032" s="76">
        <v>45247</v>
      </c>
      <c r="AH2032" s="76">
        <v>19794</v>
      </c>
      <c r="AI2032" s="76"/>
      <c r="AJ2032" s="76" t="s">
        <v>10295</v>
      </c>
      <c r="AK2032" s="76"/>
      <c r="AL2032" s="76"/>
      <c r="AM2032" s="76"/>
      <c r="AN2032" s="78">
        <v>41915.411793981482</v>
      </c>
      <c r="AO2032" s="76" t="s">
        <v>14075</v>
      </c>
      <c r="AP2032" s="82" t="s">
        <v>16105</v>
      </c>
      <c r="AQ2032" s="76" t="s">
        <v>66</v>
      </c>
      <c r="AR2032" s="2"/>
      <c r="AS2032" s="3"/>
      <c r="AT2032" s="3"/>
      <c r="AU2032" s="3"/>
      <c r="AV2032" s="3"/>
    </row>
    <row r="2033" spans="1:48" ht="41.45" customHeight="1" x14ac:dyDescent="0.25">
      <c r="A2033" s="62" t="s">
        <v>1609</v>
      </c>
      <c r="C2033" s="63"/>
      <c r="D2033" s="63"/>
      <c r="E2033" s="64"/>
      <c r="F2033" s="66"/>
      <c r="G2033" s="100" t="s">
        <v>14017</v>
      </c>
      <c r="H2033" s="63"/>
      <c r="I2033" s="67"/>
      <c r="J2033" s="68"/>
      <c r="K2033" s="68"/>
      <c r="L2033" s="67" t="s">
        <v>18196</v>
      </c>
      <c r="M2033" s="71"/>
      <c r="N2033" s="72">
        <v>3788.536865234375</v>
      </c>
      <c r="O2033" s="72">
        <v>522.39697265625</v>
      </c>
      <c r="P2033" s="73"/>
      <c r="Q2033" s="74"/>
      <c r="R2033" s="74"/>
      <c r="S2033" s="84"/>
      <c r="T2033" s="84"/>
      <c r="U2033" s="84"/>
      <c r="V2033" s="84"/>
      <c r="W2033" s="50"/>
      <c r="X2033" s="50"/>
      <c r="Y2033" s="50"/>
      <c r="Z2033" s="50"/>
      <c r="AA2033" s="49"/>
      <c r="AB2033" s="69">
        <v>2033</v>
      </c>
      <c r="AC203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33" s="70"/>
      <c r="AE2033" s="76">
        <v>130</v>
      </c>
      <c r="AF2033" s="76">
        <v>10</v>
      </c>
      <c r="AG2033" s="76">
        <v>225</v>
      </c>
      <c r="AH2033" s="76">
        <v>234</v>
      </c>
      <c r="AI2033" s="76"/>
      <c r="AJ2033" s="76"/>
      <c r="AK2033" s="76"/>
      <c r="AL2033" s="76"/>
      <c r="AM2033" s="76"/>
      <c r="AN2033" s="78">
        <v>44509.587627314817</v>
      </c>
      <c r="AO2033" s="76" t="s">
        <v>14075</v>
      </c>
      <c r="AP2033" s="82" t="s">
        <v>16106</v>
      </c>
      <c r="AQ2033" s="76" t="s">
        <v>66</v>
      </c>
      <c r="AR2033" s="2"/>
      <c r="AS2033" s="3"/>
      <c r="AT2033" s="3"/>
      <c r="AU2033" s="3"/>
      <c r="AV2033" s="3"/>
    </row>
    <row r="2034" spans="1:48" ht="41.45" customHeight="1" x14ac:dyDescent="0.25">
      <c r="A2034" s="62" t="s">
        <v>1610</v>
      </c>
      <c r="C2034" s="63"/>
      <c r="D2034" s="63"/>
      <c r="E2034" s="64"/>
      <c r="F2034" s="66"/>
      <c r="G2034" s="100" t="s">
        <v>14018</v>
      </c>
      <c r="H2034" s="63"/>
      <c r="I2034" s="67"/>
      <c r="J2034" s="68"/>
      <c r="K2034" s="68"/>
      <c r="L2034" s="67" t="s">
        <v>18197</v>
      </c>
      <c r="M2034" s="71"/>
      <c r="N2034" s="72">
        <v>8908.5693359375</v>
      </c>
      <c r="O2034" s="72">
        <v>9289.7470703125</v>
      </c>
      <c r="P2034" s="73"/>
      <c r="Q2034" s="74"/>
      <c r="R2034" s="74"/>
      <c r="S2034" s="84"/>
      <c r="T2034" s="84"/>
      <c r="U2034" s="84"/>
      <c r="V2034" s="84"/>
      <c r="W2034" s="50"/>
      <c r="X2034" s="50"/>
      <c r="Y2034" s="50"/>
      <c r="Z2034" s="50"/>
      <c r="AA2034" s="49"/>
      <c r="AB2034" s="69">
        <v>2034</v>
      </c>
      <c r="AC203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34" s="70"/>
      <c r="AE2034" s="76">
        <v>231</v>
      </c>
      <c r="AF2034" s="76">
        <v>652</v>
      </c>
      <c r="AG2034" s="76">
        <v>14267</v>
      </c>
      <c r="AH2034" s="76">
        <v>104</v>
      </c>
      <c r="AI2034" s="76"/>
      <c r="AJ2034" s="76" t="s">
        <v>10296</v>
      </c>
      <c r="AK2034" s="76"/>
      <c r="AL2034" s="76"/>
      <c r="AM2034" s="76"/>
      <c r="AN2034" s="78">
        <v>42036.208310185182</v>
      </c>
      <c r="AO2034" s="76" t="s">
        <v>14075</v>
      </c>
      <c r="AP2034" s="82" t="s">
        <v>16107</v>
      </c>
      <c r="AQ2034" s="76" t="s">
        <v>66</v>
      </c>
      <c r="AR2034" s="2"/>
      <c r="AS2034" s="3"/>
      <c r="AT2034" s="3"/>
      <c r="AU2034" s="3"/>
      <c r="AV2034" s="3"/>
    </row>
    <row r="2035" spans="1:48" ht="41.45" customHeight="1" x14ac:dyDescent="0.25">
      <c r="A2035" s="62" t="s">
        <v>1611</v>
      </c>
      <c r="C2035" s="63"/>
      <c r="D2035" s="63"/>
      <c r="E2035" s="64"/>
      <c r="F2035" s="66"/>
      <c r="G2035" s="100" t="s">
        <v>14019</v>
      </c>
      <c r="H2035" s="63"/>
      <c r="I2035" s="67"/>
      <c r="J2035" s="68"/>
      <c r="K2035" s="68"/>
      <c r="L2035" s="67" t="s">
        <v>18198</v>
      </c>
      <c r="M2035" s="71"/>
      <c r="N2035" s="72">
        <v>7162.1669921875</v>
      </c>
      <c r="O2035" s="72">
        <v>8903.0634765625</v>
      </c>
      <c r="P2035" s="73"/>
      <c r="Q2035" s="74"/>
      <c r="R2035" s="74"/>
      <c r="S2035" s="84"/>
      <c r="T2035" s="84"/>
      <c r="U2035" s="84"/>
      <c r="V2035" s="84"/>
      <c r="W2035" s="50"/>
      <c r="X2035" s="50"/>
      <c r="Y2035" s="50"/>
      <c r="Z2035" s="50"/>
      <c r="AA2035" s="49"/>
      <c r="AB2035" s="69">
        <v>2035</v>
      </c>
      <c r="AC203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35" s="70"/>
      <c r="AE2035" s="76">
        <v>69</v>
      </c>
      <c r="AF2035" s="76">
        <v>660</v>
      </c>
      <c r="AG2035" s="76">
        <v>4119</v>
      </c>
      <c r="AH2035" s="76">
        <v>152</v>
      </c>
      <c r="AI2035" s="76"/>
      <c r="AJ2035" s="76" t="s">
        <v>10297</v>
      </c>
      <c r="AK2035" s="76" t="s">
        <v>11056</v>
      </c>
      <c r="AL2035" s="82" t="s">
        <v>12001</v>
      </c>
      <c r="AM2035" s="76"/>
      <c r="AN2035" s="78">
        <v>44213.742164351854</v>
      </c>
      <c r="AO2035" s="76" t="s">
        <v>14075</v>
      </c>
      <c r="AP2035" s="82" t="s">
        <v>16108</v>
      </c>
      <c r="AQ2035" s="76" t="s">
        <v>66</v>
      </c>
      <c r="AR2035" s="2"/>
      <c r="AS2035" s="3"/>
      <c r="AT2035" s="3"/>
      <c r="AU2035" s="3"/>
      <c r="AV2035" s="3"/>
    </row>
    <row r="2036" spans="1:48" ht="41.45" customHeight="1" x14ac:dyDescent="0.25">
      <c r="A2036" s="62" t="s">
        <v>1612</v>
      </c>
      <c r="C2036" s="63"/>
      <c r="D2036" s="63"/>
      <c r="E2036" s="64"/>
      <c r="F2036" s="66"/>
      <c r="G2036" s="100" t="s">
        <v>14020</v>
      </c>
      <c r="H2036" s="63"/>
      <c r="I2036" s="67"/>
      <c r="J2036" s="68"/>
      <c r="K2036" s="68"/>
      <c r="L2036" s="67" t="s">
        <v>18199</v>
      </c>
      <c r="M2036" s="71"/>
      <c r="N2036" s="72">
        <v>8762.7041015625</v>
      </c>
      <c r="O2036" s="72">
        <v>6894.80517578125</v>
      </c>
      <c r="P2036" s="73"/>
      <c r="Q2036" s="74"/>
      <c r="R2036" s="74"/>
      <c r="S2036" s="84"/>
      <c r="T2036" s="84"/>
      <c r="U2036" s="84"/>
      <c r="V2036" s="84"/>
      <c r="W2036" s="50"/>
      <c r="X2036" s="50"/>
      <c r="Y2036" s="50"/>
      <c r="Z2036" s="50"/>
      <c r="AA2036" s="49"/>
      <c r="AB2036" s="69">
        <v>2036</v>
      </c>
      <c r="AC203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36" s="70"/>
      <c r="AE2036" s="76">
        <v>199</v>
      </c>
      <c r="AF2036" s="76">
        <v>982</v>
      </c>
      <c r="AG2036" s="76">
        <v>34149</v>
      </c>
      <c r="AH2036" s="76">
        <v>20003</v>
      </c>
      <c r="AI2036" s="76"/>
      <c r="AJ2036" s="76" t="s">
        <v>10298</v>
      </c>
      <c r="AK2036" s="76" t="s">
        <v>11297</v>
      </c>
      <c r="AL2036" s="82" t="s">
        <v>12002</v>
      </c>
      <c r="AM2036" s="76"/>
      <c r="AN2036" s="78">
        <v>41888.119930555556</v>
      </c>
      <c r="AO2036" s="76" t="s">
        <v>14075</v>
      </c>
      <c r="AP2036" s="82" t="s">
        <v>16109</v>
      </c>
      <c r="AQ2036" s="76" t="s">
        <v>66</v>
      </c>
      <c r="AR2036" s="2"/>
      <c r="AS2036" s="3"/>
      <c r="AT2036" s="3"/>
      <c r="AU2036" s="3"/>
      <c r="AV2036" s="3"/>
    </row>
    <row r="2037" spans="1:48" ht="41.45" customHeight="1" x14ac:dyDescent="0.25">
      <c r="A2037" s="62" t="s">
        <v>1613</v>
      </c>
      <c r="C2037" s="63"/>
      <c r="D2037" s="63"/>
      <c r="E2037" s="64"/>
      <c r="F2037" s="66"/>
      <c r="G2037" s="100" t="s">
        <v>14021</v>
      </c>
      <c r="H2037" s="63"/>
      <c r="I2037" s="67"/>
      <c r="J2037" s="68"/>
      <c r="K2037" s="68"/>
      <c r="L2037" s="67" t="s">
        <v>18200</v>
      </c>
      <c r="M2037" s="71"/>
      <c r="N2037" s="72">
        <v>5205.84716796875</v>
      </c>
      <c r="O2037" s="72">
        <v>2046.2930908203125</v>
      </c>
      <c r="P2037" s="73"/>
      <c r="Q2037" s="74"/>
      <c r="R2037" s="74"/>
      <c r="S2037" s="84"/>
      <c r="T2037" s="84"/>
      <c r="U2037" s="84"/>
      <c r="V2037" s="84"/>
      <c r="W2037" s="50"/>
      <c r="X2037" s="50"/>
      <c r="Y2037" s="50"/>
      <c r="Z2037" s="50"/>
      <c r="AA2037" s="49"/>
      <c r="AB2037" s="69">
        <v>2037</v>
      </c>
      <c r="AC203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37" s="70"/>
      <c r="AE2037" s="76">
        <v>187</v>
      </c>
      <c r="AF2037" s="76">
        <v>50</v>
      </c>
      <c r="AG2037" s="76">
        <v>1203</v>
      </c>
      <c r="AH2037" s="76">
        <v>12822</v>
      </c>
      <c r="AI2037" s="76"/>
      <c r="AJ2037" s="76"/>
      <c r="AK2037" s="76"/>
      <c r="AL2037" s="76"/>
      <c r="AM2037" s="76"/>
      <c r="AN2037" s="78">
        <v>41330.883842592593</v>
      </c>
      <c r="AO2037" s="76" t="s">
        <v>14075</v>
      </c>
      <c r="AP2037" s="82" t="s">
        <v>16110</v>
      </c>
      <c r="AQ2037" s="76" t="s">
        <v>66</v>
      </c>
      <c r="AR2037" s="2"/>
      <c r="AS2037" s="3"/>
      <c r="AT2037" s="3"/>
      <c r="AU2037" s="3"/>
      <c r="AV2037" s="3"/>
    </row>
    <row r="2038" spans="1:48" ht="41.45" customHeight="1" x14ac:dyDescent="0.25">
      <c r="A2038" s="62" t="s">
        <v>1614</v>
      </c>
      <c r="C2038" s="63"/>
      <c r="D2038" s="63"/>
      <c r="E2038" s="64"/>
      <c r="F2038" s="66"/>
      <c r="G2038" s="100" t="s">
        <v>14022</v>
      </c>
      <c r="H2038" s="63"/>
      <c r="I2038" s="67"/>
      <c r="J2038" s="68"/>
      <c r="K2038" s="68"/>
      <c r="L2038" s="67" t="s">
        <v>18201</v>
      </c>
      <c r="M2038" s="71"/>
      <c r="N2038" s="72">
        <v>2925.418212890625</v>
      </c>
      <c r="O2038" s="72">
        <v>5414.25439453125</v>
      </c>
      <c r="P2038" s="73"/>
      <c r="Q2038" s="74"/>
      <c r="R2038" s="74"/>
      <c r="S2038" s="84"/>
      <c r="T2038" s="84"/>
      <c r="U2038" s="84"/>
      <c r="V2038" s="84"/>
      <c r="W2038" s="50"/>
      <c r="X2038" s="50"/>
      <c r="Y2038" s="50"/>
      <c r="Z2038" s="50"/>
      <c r="AA2038" s="49"/>
      <c r="AB2038" s="69">
        <v>2038</v>
      </c>
      <c r="AC203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38" s="70"/>
      <c r="AE2038" s="76">
        <v>371</v>
      </c>
      <c r="AF2038" s="76">
        <v>46</v>
      </c>
      <c r="AG2038" s="76">
        <v>425</v>
      </c>
      <c r="AH2038" s="76">
        <v>299</v>
      </c>
      <c r="AI2038" s="76"/>
      <c r="AJ2038" s="76" t="s">
        <v>10299</v>
      </c>
      <c r="AK2038" s="76" t="s">
        <v>11298</v>
      </c>
      <c r="AL2038" s="76"/>
      <c r="AM2038" s="76"/>
      <c r="AN2038" s="78">
        <v>44386.351840277777</v>
      </c>
      <c r="AO2038" s="76" t="s">
        <v>14075</v>
      </c>
      <c r="AP2038" s="82" t="s">
        <v>16111</v>
      </c>
      <c r="AQ2038" s="76" t="s">
        <v>66</v>
      </c>
      <c r="AR2038" s="2"/>
      <c r="AS2038" s="3"/>
      <c r="AT2038" s="3"/>
      <c r="AU2038" s="3"/>
      <c r="AV2038" s="3"/>
    </row>
    <row r="2039" spans="1:48" ht="41.45" customHeight="1" x14ac:dyDescent="0.25">
      <c r="A2039" s="62" t="s">
        <v>2265</v>
      </c>
      <c r="C2039" s="63"/>
      <c r="D2039" s="63"/>
      <c r="E2039" s="64"/>
      <c r="F2039" s="66"/>
      <c r="G2039" s="100" t="s">
        <v>14023</v>
      </c>
      <c r="H2039" s="63"/>
      <c r="I2039" s="67"/>
      <c r="J2039" s="68"/>
      <c r="K2039" s="68"/>
      <c r="L2039" s="67" t="s">
        <v>18202</v>
      </c>
      <c r="M2039" s="71"/>
      <c r="N2039" s="72">
        <v>5359.32080078125</v>
      </c>
      <c r="O2039" s="72">
        <v>8793.9404296875</v>
      </c>
      <c r="P2039" s="73"/>
      <c r="Q2039" s="74"/>
      <c r="R2039" s="74"/>
      <c r="S2039" s="84"/>
      <c r="T2039" s="84"/>
      <c r="U2039" s="84"/>
      <c r="V2039" s="84"/>
      <c r="W2039" s="50"/>
      <c r="X2039" s="50"/>
      <c r="Y2039" s="50"/>
      <c r="Z2039" s="50"/>
      <c r="AA2039" s="49"/>
      <c r="AB2039" s="69">
        <v>2039</v>
      </c>
      <c r="AC203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39" s="70"/>
      <c r="AE2039" s="76">
        <v>34</v>
      </c>
      <c r="AF2039" s="76">
        <v>165</v>
      </c>
      <c r="AG2039" s="76">
        <v>1925</v>
      </c>
      <c r="AH2039" s="76">
        <v>20</v>
      </c>
      <c r="AI2039" s="76"/>
      <c r="AJ2039" s="76"/>
      <c r="AK2039" s="76"/>
      <c r="AL2039" s="76"/>
      <c r="AM2039" s="76"/>
      <c r="AN2039" s="78">
        <v>39188.803923611114</v>
      </c>
      <c r="AO2039" s="76" t="s">
        <v>14075</v>
      </c>
      <c r="AP2039" s="82" t="s">
        <v>16112</v>
      </c>
      <c r="AQ2039" s="76" t="s">
        <v>65</v>
      </c>
      <c r="AR2039" s="2"/>
      <c r="AS2039" s="3"/>
      <c r="AT2039" s="3"/>
      <c r="AU2039" s="3"/>
      <c r="AV2039" s="3"/>
    </row>
    <row r="2040" spans="1:48" ht="41.45" customHeight="1" x14ac:dyDescent="0.25">
      <c r="A2040" s="62" t="s">
        <v>2266</v>
      </c>
      <c r="C2040" s="63"/>
      <c r="D2040" s="63"/>
      <c r="E2040" s="64"/>
      <c r="F2040" s="66"/>
      <c r="G2040" s="100" t="s">
        <v>14024</v>
      </c>
      <c r="H2040" s="63"/>
      <c r="I2040" s="67"/>
      <c r="J2040" s="68"/>
      <c r="K2040" s="68"/>
      <c r="L2040" s="67" t="s">
        <v>18203</v>
      </c>
      <c r="M2040" s="71"/>
      <c r="N2040" s="72">
        <v>557.618408203125</v>
      </c>
      <c r="O2040" s="72">
        <v>4112.90673828125</v>
      </c>
      <c r="P2040" s="73"/>
      <c r="Q2040" s="74"/>
      <c r="R2040" s="74"/>
      <c r="S2040" s="84"/>
      <c r="T2040" s="84"/>
      <c r="U2040" s="84"/>
      <c r="V2040" s="84"/>
      <c r="W2040" s="50"/>
      <c r="X2040" s="50"/>
      <c r="Y2040" s="50"/>
      <c r="Z2040" s="50"/>
      <c r="AA2040" s="49"/>
      <c r="AB2040" s="69">
        <v>2040</v>
      </c>
      <c r="AC204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40" s="70"/>
      <c r="AE2040" s="76">
        <v>1886</v>
      </c>
      <c r="AF2040" s="76">
        <v>35302122</v>
      </c>
      <c r="AG2040" s="76">
        <v>288360</v>
      </c>
      <c r="AH2040" s="76">
        <v>2591</v>
      </c>
      <c r="AI2040" s="76"/>
      <c r="AJ2040" s="76" t="s">
        <v>10300</v>
      </c>
      <c r="AK2040" s="76"/>
      <c r="AL2040" s="82" t="s">
        <v>12003</v>
      </c>
      <c r="AM2040" s="76"/>
      <c r="AN2040" s="78">
        <v>39846.794930555552</v>
      </c>
      <c r="AO2040" s="76" t="s">
        <v>14075</v>
      </c>
      <c r="AP2040" s="82" t="s">
        <v>16113</v>
      </c>
      <c r="AQ2040" s="76" t="s">
        <v>65</v>
      </c>
      <c r="AR2040" s="2"/>
      <c r="AS2040" s="3"/>
      <c r="AT2040" s="3"/>
      <c r="AU2040" s="3"/>
      <c r="AV2040" s="3"/>
    </row>
    <row r="2041" spans="1:48" ht="41.45" customHeight="1" x14ac:dyDescent="0.25">
      <c r="A2041" s="62" t="s">
        <v>2267</v>
      </c>
      <c r="C2041" s="63"/>
      <c r="D2041" s="63"/>
      <c r="E2041" s="64"/>
      <c r="F2041" s="66"/>
      <c r="G2041" s="100" t="s">
        <v>14025</v>
      </c>
      <c r="H2041" s="63"/>
      <c r="I2041" s="67"/>
      <c r="J2041" s="68"/>
      <c r="K2041" s="68"/>
      <c r="L2041" s="67" t="s">
        <v>18204</v>
      </c>
      <c r="M2041" s="71"/>
      <c r="N2041" s="72">
        <v>1305.819091796875</v>
      </c>
      <c r="O2041" s="72">
        <v>4085.21826171875</v>
      </c>
      <c r="P2041" s="73"/>
      <c r="Q2041" s="74"/>
      <c r="R2041" s="74"/>
      <c r="S2041" s="84"/>
      <c r="T2041" s="84"/>
      <c r="U2041" s="84"/>
      <c r="V2041" s="84"/>
      <c r="W2041" s="50"/>
      <c r="X2041" s="50"/>
      <c r="Y2041" s="50"/>
      <c r="Z2041" s="50"/>
      <c r="AA2041" s="49"/>
      <c r="AB2041" s="69">
        <v>2041</v>
      </c>
      <c r="AC204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41" s="70"/>
      <c r="AE2041" s="76">
        <v>81</v>
      </c>
      <c r="AF2041" s="76">
        <v>29248354</v>
      </c>
      <c r="AG2041" s="76">
        <v>133851</v>
      </c>
      <c r="AH2041" s="76">
        <v>1976</v>
      </c>
      <c r="AI2041" s="76"/>
      <c r="AJ2041" s="76" t="s">
        <v>10301</v>
      </c>
      <c r="AK2041" s="76"/>
      <c r="AL2041" s="82" t="s">
        <v>12004</v>
      </c>
      <c r="AM2041" s="76"/>
      <c r="AN2041" s="78">
        <v>40751.881620370368</v>
      </c>
      <c r="AO2041" s="76" t="s">
        <v>14075</v>
      </c>
      <c r="AP2041" s="82" t="s">
        <v>16114</v>
      </c>
      <c r="AQ2041" s="76" t="s">
        <v>65</v>
      </c>
      <c r="AR2041" s="2"/>
      <c r="AS2041" s="3"/>
      <c r="AT2041" s="3"/>
      <c r="AU2041" s="3"/>
      <c r="AV2041" s="3"/>
    </row>
    <row r="2042" spans="1:48" ht="41.45" customHeight="1" x14ac:dyDescent="0.25">
      <c r="A2042" s="62" t="s">
        <v>1615</v>
      </c>
      <c r="C2042" s="63"/>
      <c r="D2042" s="63"/>
      <c r="E2042" s="64"/>
      <c r="F2042" s="66"/>
      <c r="G2042" s="100" t="s">
        <v>14026</v>
      </c>
      <c r="H2042" s="63"/>
      <c r="I2042" s="67"/>
      <c r="J2042" s="68"/>
      <c r="K2042" s="68"/>
      <c r="L2042" s="67" t="s">
        <v>18205</v>
      </c>
      <c r="M2042" s="71"/>
      <c r="N2042" s="72">
        <v>1346.286376953125</v>
      </c>
      <c r="O2042" s="72">
        <v>3071.555419921875</v>
      </c>
      <c r="P2042" s="73"/>
      <c r="Q2042" s="74"/>
      <c r="R2042" s="74"/>
      <c r="S2042" s="84"/>
      <c r="T2042" s="84"/>
      <c r="U2042" s="84"/>
      <c r="V2042" s="84"/>
      <c r="W2042" s="50"/>
      <c r="X2042" s="50"/>
      <c r="Y2042" s="50"/>
      <c r="Z2042" s="50"/>
      <c r="AA2042" s="49"/>
      <c r="AB2042" s="69">
        <v>2042</v>
      </c>
      <c r="AC204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42" s="70"/>
      <c r="AE2042" s="76">
        <v>95</v>
      </c>
      <c r="AF2042" s="76">
        <v>28</v>
      </c>
      <c r="AG2042" s="76">
        <v>314</v>
      </c>
      <c r="AH2042" s="76">
        <v>225</v>
      </c>
      <c r="AI2042" s="76"/>
      <c r="AJ2042" s="76" t="s">
        <v>10302</v>
      </c>
      <c r="AK2042" s="76"/>
      <c r="AL2042" s="76"/>
      <c r="AM2042" s="76"/>
      <c r="AN2042" s="78">
        <v>43796.328009259261</v>
      </c>
      <c r="AO2042" s="76" t="s">
        <v>14075</v>
      </c>
      <c r="AP2042" s="82" t="s">
        <v>16115</v>
      </c>
      <c r="AQ2042" s="76" t="s">
        <v>66</v>
      </c>
      <c r="AR2042" s="2"/>
      <c r="AS2042" s="3"/>
      <c r="AT2042" s="3"/>
      <c r="AU2042" s="3"/>
      <c r="AV2042" s="3"/>
    </row>
    <row r="2043" spans="1:48" ht="41.45" customHeight="1" x14ac:dyDescent="0.25">
      <c r="A2043" s="62" t="s">
        <v>1616</v>
      </c>
      <c r="C2043" s="63"/>
      <c r="D2043" s="63"/>
      <c r="E2043" s="64"/>
      <c r="F2043" s="66"/>
      <c r="G2043" s="100" t="s">
        <v>14027</v>
      </c>
      <c r="H2043" s="63"/>
      <c r="I2043" s="67"/>
      <c r="J2043" s="68"/>
      <c r="K2043" s="68"/>
      <c r="L2043" s="67" t="s">
        <v>18206</v>
      </c>
      <c r="M2043" s="71"/>
      <c r="N2043" s="72">
        <v>3993.397216796875</v>
      </c>
      <c r="O2043" s="72">
        <v>9421.306640625</v>
      </c>
      <c r="P2043" s="73"/>
      <c r="Q2043" s="74"/>
      <c r="R2043" s="74"/>
      <c r="S2043" s="84"/>
      <c r="T2043" s="84"/>
      <c r="U2043" s="84"/>
      <c r="V2043" s="84"/>
      <c r="W2043" s="50"/>
      <c r="X2043" s="50"/>
      <c r="Y2043" s="50"/>
      <c r="Z2043" s="50"/>
      <c r="AA2043" s="49"/>
      <c r="AB2043" s="69">
        <v>2043</v>
      </c>
      <c r="AC204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43" s="70"/>
      <c r="AE2043" s="76">
        <v>378</v>
      </c>
      <c r="AF2043" s="76">
        <v>101</v>
      </c>
      <c r="AG2043" s="76">
        <v>7899</v>
      </c>
      <c r="AH2043" s="76">
        <v>9667</v>
      </c>
      <c r="AI2043" s="76"/>
      <c r="AJ2043" s="76" t="s">
        <v>10303</v>
      </c>
      <c r="AK2043" s="76"/>
      <c r="AL2043" s="76"/>
      <c r="AM2043" s="76"/>
      <c r="AN2043" s="78">
        <v>43614.049189814818</v>
      </c>
      <c r="AO2043" s="76" t="s">
        <v>14075</v>
      </c>
      <c r="AP2043" s="82" t="s">
        <v>16116</v>
      </c>
      <c r="AQ2043" s="76" t="s">
        <v>66</v>
      </c>
      <c r="AR2043" s="2"/>
      <c r="AS2043" s="3"/>
      <c r="AT2043" s="3"/>
      <c r="AU2043" s="3"/>
      <c r="AV2043" s="3"/>
    </row>
    <row r="2044" spans="1:48" ht="41.45" customHeight="1" x14ac:dyDescent="0.25">
      <c r="A2044" s="62" t="s">
        <v>1617</v>
      </c>
      <c r="C2044" s="63"/>
      <c r="D2044" s="63"/>
      <c r="E2044" s="64"/>
      <c r="F2044" s="66"/>
      <c r="G2044" s="100" t="s">
        <v>14028</v>
      </c>
      <c r="H2044" s="63"/>
      <c r="I2044" s="67"/>
      <c r="J2044" s="68"/>
      <c r="K2044" s="68"/>
      <c r="L2044" s="67" t="s">
        <v>18207</v>
      </c>
      <c r="M2044" s="71"/>
      <c r="N2044" s="72">
        <v>3909.766845703125</v>
      </c>
      <c r="O2044" s="72">
        <v>9129.482421875</v>
      </c>
      <c r="P2044" s="73"/>
      <c r="Q2044" s="74"/>
      <c r="R2044" s="74"/>
      <c r="S2044" s="84"/>
      <c r="T2044" s="84"/>
      <c r="U2044" s="84"/>
      <c r="V2044" s="84"/>
      <c r="W2044" s="50"/>
      <c r="X2044" s="50"/>
      <c r="Y2044" s="50"/>
      <c r="Z2044" s="50"/>
      <c r="AA2044" s="49"/>
      <c r="AB2044" s="69">
        <v>2044</v>
      </c>
      <c r="AC204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44" s="70"/>
      <c r="AE2044" s="76">
        <v>1066</v>
      </c>
      <c r="AF2044" s="76">
        <v>78</v>
      </c>
      <c r="AG2044" s="76">
        <v>2115</v>
      </c>
      <c r="AH2044" s="76">
        <v>8855</v>
      </c>
      <c r="AI2044" s="76"/>
      <c r="AJ2044" s="76" t="s">
        <v>10304</v>
      </c>
      <c r="AK2044" s="76"/>
      <c r="AL2044" s="76"/>
      <c r="AM2044" s="76"/>
      <c r="AN2044" s="78">
        <v>43929.533645833333</v>
      </c>
      <c r="AO2044" s="76" t="s">
        <v>14075</v>
      </c>
      <c r="AP2044" s="82" t="s">
        <v>16117</v>
      </c>
      <c r="AQ2044" s="76" t="s">
        <v>66</v>
      </c>
      <c r="AR2044" s="2"/>
      <c r="AS2044" s="3"/>
      <c r="AT2044" s="3"/>
      <c r="AU2044" s="3"/>
      <c r="AV2044" s="3"/>
    </row>
    <row r="2045" spans="1:48" ht="41.45" customHeight="1" x14ac:dyDescent="0.25">
      <c r="A2045" s="62" t="s">
        <v>1618</v>
      </c>
      <c r="C2045" s="63"/>
      <c r="D2045" s="63"/>
      <c r="E2045" s="64"/>
      <c r="F2045" s="66"/>
      <c r="G2045" s="100" t="s">
        <v>14029</v>
      </c>
      <c r="H2045" s="63"/>
      <c r="I2045" s="67"/>
      <c r="J2045" s="68"/>
      <c r="K2045" s="68"/>
      <c r="L2045" s="67" t="s">
        <v>18208</v>
      </c>
      <c r="M2045" s="71"/>
      <c r="N2045" s="72">
        <v>6977.27587890625</v>
      </c>
      <c r="O2045" s="72">
        <v>3861.9755859375</v>
      </c>
      <c r="P2045" s="73"/>
      <c r="Q2045" s="74"/>
      <c r="R2045" s="74"/>
      <c r="S2045" s="84"/>
      <c r="T2045" s="84"/>
      <c r="U2045" s="84"/>
      <c r="V2045" s="84"/>
      <c r="W2045" s="50"/>
      <c r="X2045" s="50"/>
      <c r="Y2045" s="50"/>
      <c r="Z2045" s="50"/>
      <c r="AA2045" s="49"/>
      <c r="AB2045" s="69">
        <v>2045</v>
      </c>
      <c r="AC204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45" s="70"/>
      <c r="AE2045" s="76">
        <v>398</v>
      </c>
      <c r="AF2045" s="76">
        <v>252</v>
      </c>
      <c r="AG2045" s="76">
        <v>43681</v>
      </c>
      <c r="AH2045" s="76">
        <v>46677</v>
      </c>
      <c r="AI2045" s="76"/>
      <c r="AJ2045" s="76" t="s">
        <v>10305</v>
      </c>
      <c r="AK2045" s="76" t="s">
        <v>11299</v>
      </c>
      <c r="AL2045" s="76"/>
      <c r="AM2045" s="76"/>
      <c r="AN2045" s="78">
        <v>43637.902488425927</v>
      </c>
      <c r="AO2045" s="76" t="s">
        <v>14075</v>
      </c>
      <c r="AP2045" s="82" t="s">
        <v>16118</v>
      </c>
      <c r="AQ2045" s="76" t="s">
        <v>66</v>
      </c>
      <c r="AR2045" s="2"/>
      <c r="AS2045" s="3"/>
      <c r="AT2045" s="3"/>
      <c r="AU2045" s="3"/>
      <c r="AV2045" s="3"/>
    </row>
    <row r="2046" spans="1:48" ht="41.45" customHeight="1" x14ac:dyDescent="0.25">
      <c r="A2046" s="62" t="s">
        <v>1619</v>
      </c>
      <c r="C2046" s="63"/>
      <c r="D2046" s="63"/>
      <c r="E2046" s="64"/>
      <c r="F2046" s="66"/>
      <c r="G2046" s="100" t="s">
        <v>14030</v>
      </c>
      <c r="H2046" s="63"/>
      <c r="I2046" s="67"/>
      <c r="J2046" s="68"/>
      <c r="K2046" s="68"/>
      <c r="L2046" s="67" t="s">
        <v>18209</v>
      </c>
      <c r="M2046" s="71"/>
      <c r="N2046" s="72">
        <v>5234.03515625</v>
      </c>
      <c r="O2046" s="72">
        <v>9435.1806640625</v>
      </c>
      <c r="P2046" s="73"/>
      <c r="Q2046" s="74"/>
      <c r="R2046" s="74"/>
      <c r="S2046" s="84"/>
      <c r="T2046" s="84"/>
      <c r="U2046" s="84"/>
      <c r="V2046" s="84"/>
      <c r="W2046" s="50"/>
      <c r="X2046" s="50"/>
      <c r="Y2046" s="50"/>
      <c r="Z2046" s="50"/>
      <c r="AA2046" s="49"/>
      <c r="AB2046" s="69">
        <v>2046</v>
      </c>
      <c r="AC204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46" s="70"/>
      <c r="AE2046" s="76">
        <v>268</v>
      </c>
      <c r="AF2046" s="76">
        <v>588</v>
      </c>
      <c r="AG2046" s="76">
        <v>42</v>
      </c>
      <c r="AH2046" s="76">
        <v>1262</v>
      </c>
      <c r="AI2046" s="76"/>
      <c r="AJ2046" s="76" t="s">
        <v>10306</v>
      </c>
      <c r="AK2046" s="76" t="s">
        <v>11300</v>
      </c>
      <c r="AL2046" s="76"/>
      <c r="AM2046" s="76"/>
      <c r="AN2046" s="78">
        <v>44188.871134259258</v>
      </c>
      <c r="AO2046" s="76" t="s">
        <v>14075</v>
      </c>
      <c r="AP2046" s="82" t="s">
        <v>16119</v>
      </c>
      <c r="AQ2046" s="76" t="s">
        <v>66</v>
      </c>
      <c r="AR2046" s="2"/>
      <c r="AS2046" s="3"/>
      <c r="AT2046" s="3"/>
      <c r="AU2046" s="3"/>
      <c r="AV2046" s="3"/>
    </row>
    <row r="2047" spans="1:48" ht="41.45" customHeight="1" x14ac:dyDescent="0.25">
      <c r="A2047" s="62" t="s">
        <v>1620</v>
      </c>
      <c r="C2047" s="63"/>
      <c r="D2047" s="63"/>
      <c r="E2047" s="64"/>
      <c r="F2047" s="66"/>
      <c r="G2047" s="100" t="s">
        <v>14031</v>
      </c>
      <c r="H2047" s="63"/>
      <c r="I2047" s="67"/>
      <c r="J2047" s="68"/>
      <c r="K2047" s="68"/>
      <c r="L2047" s="67" t="s">
        <v>18210</v>
      </c>
      <c r="M2047" s="71"/>
      <c r="N2047" s="72">
        <v>4142.875</v>
      </c>
      <c r="O2047" s="72">
        <v>6428.2353515625</v>
      </c>
      <c r="P2047" s="73"/>
      <c r="Q2047" s="74"/>
      <c r="R2047" s="74"/>
      <c r="S2047" s="84"/>
      <c r="T2047" s="84"/>
      <c r="U2047" s="84"/>
      <c r="V2047" s="84"/>
      <c r="W2047" s="50"/>
      <c r="X2047" s="50"/>
      <c r="Y2047" s="50"/>
      <c r="Z2047" s="50"/>
      <c r="AA2047" s="49"/>
      <c r="AB2047" s="69">
        <v>2047</v>
      </c>
      <c r="AC204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47" s="70"/>
      <c r="AE2047" s="76">
        <v>326</v>
      </c>
      <c r="AF2047" s="76">
        <v>303</v>
      </c>
      <c r="AG2047" s="76">
        <v>1527</v>
      </c>
      <c r="AH2047" s="76">
        <v>2073</v>
      </c>
      <c r="AI2047" s="76"/>
      <c r="AJ2047" s="76" t="s">
        <v>10307</v>
      </c>
      <c r="AK2047" s="76"/>
      <c r="AL2047" s="76"/>
      <c r="AM2047" s="76"/>
      <c r="AN2047" s="78">
        <v>44469.599756944444</v>
      </c>
      <c r="AO2047" s="76" t="s">
        <v>14075</v>
      </c>
      <c r="AP2047" s="82" t="s">
        <v>16120</v>
      </c>
      <c r="AQ2047" s="76" t="s">
        <v>66</v>
      </c>
      <c r="AR2047" s="2"/>
      <c r="AS2047" s="3"/>
      <c r="AT2047" s="3"/>
      <c r="AU2047" s="3"/>
      <c r="AV2047" s="3"/>
    </row>
    <row r="2048" spans="1:48" ht="41.45" customHeight="1" x14ac:dyDescent="0.25">
      <c r="A2048" s="62" t="s">
        <v>1621</v>
      </c>
      <c r="C2048" s="63"/>
      <c r="D2048" s="63"/>
      <c r="E2048" s="64"/>
      <c r="F2048" s="66"/>
      <c r="G2048" s="100" t="s">
        <v>14032</v>
      </c>
      <c r="H2048" s="63"/>
      <c r="I2048" s="67"/>
      <c r="J2048" s="68"/>
      <c r="K2048" s="68"/>
      <c r="L2048" s="67" t="s">
        <v>18211</v>
      </c>
      <c r="M2048" s="71"/>
      <c r="N2048" s="72">
        <v>5491.14892578125</v>
      </c>
      <c r="O2048" s="72">
        <v>905.45208740234375</v>
      </c>
      <c r="P2048" s="73"/>
      <c r="Q2048" s="74"/>
      <c r="R2048" s="74"/>
      <c r="S2048" s="84"/>
      <c r="T2048" s="84"/>
      <c r="U2048" s="84"/>
      <c r="V2048" s="84"/>
      <c r="W2048" s="50"/>
      <c r="X2048" s="50"/>
      <c r="Y2048" s="50"/>
      <c r="Z2048" s="50"/>
      <c r="AA2048" s="49"/>
      <c r="AB2048" s="69">
        <v>2048</v>
      </c>
      <c r="AC204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48" s="70"/>
      <c r="AE2048" s="76">
        <v>11</v>
      </c>
      <c r="AF2048" s="76">
        <v>10</v>
      </c>
      <c r="AG2048" s="76">
        <v>1159</v>
      </c>
      <c r="AH2048" s="76">
        <v>2</v>
      </c>
      <c r="AI2048" s="76"/>
      <c r="AJ2048" s="76" t="s">
        <v>10308</v>
      </c>
      <c r="AK2048" s="76" t="s">
        <v>11163</v>
      </c>
      <c r="AL2048" s="82" t="s">
        <v>12005</v>
      </c>
      <c r="AM2048" s="76"/>
      <c r="AN2048" s="78">
        <v>42777.945706018516</v>
      </c>
      <c r="AO2048" s="76" t="s">
        <v>14075</v>
      </c>
      <c r="AP2048" s="82" t="s">
        <v>16121</v>
      </c>
      <c r="AQ2048" s="76" t="s">
        <v>66</v>
      </c>
      <c r="AR2048" s="2"/>
      <c r="AS2048" s="3"/>
      <c r="AT2048" s="3"/>
      <c r="AU2048" s="3"/>
      <c r="AV2048" s="3"/>
    </row>
    <row r="2049" spans="1:48" ht="41.45" customHeight="1" x14ac:dyDescent="0.25">
      <c r="A2049" s="62" t="s">
        <v>1622</v>
      </c>
      <c r="C2049" s="63"/>
      <c r="D2049" s="63"/>
      <c r="E2049" s="64"/>
      <c r="F2049" s="66"/>
      <c r="G2049" s="100" t="s">
        <v>14033</v>
      </c>
      <c r="H2049" s="63"/>
      <c r="I2049" s="67"/>
      <c r="J2049" s="68"/>
      <c r="K2049" s="68"/>
      <c r="L2049" s="67" t="s">
        <v>18212</v>
      </c>
      <c r="M2049" s="71"/>
      <c r="N2049" s="72">
        <v>7444.73291015625</v>
      </c>
      <c r="O2049" s="72">
        <v>5595.4453125</v>
      </c>
      <c r="P2049" s="73"/>
      <c r="Q2049" s="74"/>
      <c r="R2049" s="74"/>
      <c r="S2049" s="84"/>
      <c r="T2049" s="84"/>
      <c r="U2049" s="84"/>
      <c r="V2049" s="84"/>
      <c r="W2049" s="50"/>
      <c r="X2049" s="50"/>
      <c r="Y2049" s="50"/>
      <c r="Z2049" s="50"/>
      <c r="AA2049" s="49"/>
      <c r="AB2049" s="69">
        <v>2049</v>
      </c>
      <c r="AC204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49" s="70"/>
      <c r="AE2049" s="76">
        <v>3049</v>
      </c>
      <c r="AF2049" s="76">
        <v>827</v>
      </c>
      <c r="AG2049" s="76">
        <v>13782</v>
      </c>
      <c r="AH2049" s="76">
        <v>399</v>
      </c>
      <c r="AI2049" s="76"/>
      <c r="AJ2049" s="76" t="s">
        <v>10309</v>
      </c>
      <c r="AK2049" s="76" t="s">
        <v>11301</v>
      </c>
      <c r="AL2049" s="76"/>
      <c r="AM2049" s="76"/>
      <c r="AN2049" s="78">
        <v>44231.134699074071</v>
      </c>
      <c r="AO2049" s="76" t="s">
        <v>14075</v>
      </c>
      <c r="AP2049" s="82" t="s">
        <v>16122</v>
      </c>
      <c r="AQ2049" s="76" t="s">
        <v>66</v>
      </c>
      <c r="AR2049" s="2"/>
      <c r="AS2049" s="3"/>
      <c r="AT2049" s="3"/>
      <c r="AU2049" s="3"/>
      <c r="AV2049" s="3"/>
    </row>
    <row r="2050" spans="1:48" ht="41.45" customHeight="1" x14ac:dyDescent="0.25">
      <c r="A2050" s="62" t="s">
        <v>2268</v>
      </c>
      <c r="C2050" s="63"/>
      <c r="D2050" s="63"/>
      <c r="E2050" s="64"/>
      <c r="F2050" s="66"/>
      <c r="G2050" s="100" t="s">
        <v>14034</v>
      </c>
      <c r="H2050" s="63"/>
      <c r="I2050" s="67"/>
      <c r="J2050" s="68"/>
      <c r="K2050" s="68"/>
      <c r="L2050" s="67" t="s">
        <v>18213</v>
      </c>
      <c r="M2050" s="71"/>
      <c r="N2050" s="72">
        <v>7583.46875</v>
      </c>
      <c r="O2050" s="72">
        <v>5071.4560546875</v>
      </c>
      <c r="P2050" s="73"/>
      <c r="Q2050" s="74"/>
      <c r="R2050" s="74"/>
      <c r="S2050" s="84"/>
      <c r="T2050" s="84"/>
      <c r="U2050" s="84"/>
      <c r="V2050" s="84"/>
      <c r="W2050" s="50"/>
      <c r="X2050" s="50"/>
      <c r="Y2050" s="50"/>
      <c r="Z2050" s="50"/>
      <c r="AA2050" s="49"/>
      <c r="AB2050" s="69">
        <v>2050</v>
      </c>
      <c r="AC205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50" s="70"/>
      <c r="AE2050" s="76">
        <v>413</v>
      </c>
      <c r="AF2050" s="76">
        <v>487429</v>
      </c>
      <c r="AG2050" s="76">
        <v>4730</v>
      </c>
      <c r="AH2050" s="76">
        <v>4157</v>
      </c>
      <c r="AI2050" s="76"/>
      <c r="AJ2050" s="76" t="s">
        <v>10310</v>
      </c>
      <c r="AK2050" s="76" t="s">
        <v>11302</v>
      </c>
      <c r="AL2050" s="82" t="s">
        <v>12006</v>
      </c>
      <c r="AM2050" s="76"/>
      <c r="AN2050" s="78">
        <v>40625.125</v>
      </c>
      <c r="AO2050" s="76" t="s">
        <v>14075</v>
      </c>
      <c r="AP2050" s="82" t="s">
        <v>16123</v>
      </c>
      <c r="AQ2050" s="76" t="s">
        <v>65</v>
      </c>
      <c r="AR2050" s="2"/>
      <c r="AS2050" s="3"/>
      <c r="AT2050" s="3"/>
      <c r="AU2050" s="3"/>
      <c r="AV2050" s="3"/>
    </row>
    <row r="2051" spans="1:48" ht="41.45" customHeight="1" x14ac:dyDescent="0.25">
      <c r="A2051" s="62" t="s">
        <v>2269</v>
      </c>
      <c r="C2051" s="63"/>
      <c r="D2051" s="63"/>
      <c r="E2051" s="64"/>
      <c r="F2051" s="66"/>
      <c r="G2051" s="100" t="s">
        <v>14035</v>
      </c>
      <c r="H2051" s="63"/>
      <c r="I2051" s="67"/>
      <c r="J2051" s="68"/>
      <c r="K2051" s="68"/>
      <c r="L2051" s="67" t="s">
        <v>18214</v>
      </c>
      <c r="M2051" s="71"/>
      <c r="N2051" s="72">
        <v>6228.572265625</v>
      </c>
      <c r="O2051" s="72">
        <v>2492.86767578125</v>
      </c>
      <c r="P2051" s="73"/>
      <c r="Q2051" s="74"/>
      <c r="R2051" s="74"/>
      <c r="S2051" s="84"/>
      <c r="T2051" s="84"/>
      <c r="U2051" s="84"/>
      <c r="V2051" s="84"/>
      <c r="W2051" s="50"/>
      <c r="X2051" s="50"/>
      <c r="Y2051" s="50"/>
      <c r="Z2051" s="50"/>
      <c r="AA2051" s="49"/>
      <c r="AB2051" s="69">
        <v>2051</v>
      </c>
      <c r="AC205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51" s="70"/>
      <c r="AE2051" s="76">
        <v>268</v>
      </c>
      <c r="AF2051" s="76">
        <v>319357</v>
      </c>
      <c r="AG2051" s="76">
        <v>2979</v>
      </c>
      <c r="AH2051" s="76">
        <v>576</v>
      </c>
      <c r="AI2051" s="76"/>
      <c r="AJ2051" s="76" t="s">
        <v>10311</v>
      </c>
      <c r="AK2051" s="76" t="s">
        <v>11303</v>
      </c>
      <c r="AL2051" s="76"/>
      <c r="AM2051" s="76"/>
      <c r="AN2051" s="78">
        <v>41827.825914351852</v>
      </c>
      <c r="AO2051" s="76" t="s">
        <v>14075</v>
      </c>
      <c r="AP2051" s="82" t="s">
        <v>16124</v>
      </c>
      <c r="AQ2051" s="76" t="s">
        <v>65</v>
      </c>
      <c r="AR2051" s="2"/>
      <c r="AS2051" s="3"/>
      <c r="AT2051" s="3"/>
      <c r="AU2051" s="3"/>
      <c r="AV2051" s="3"/>
    </row>
    <row r="2052" spans="1:48" ht="41.45" customHeight="1" x14ac:dyDescent="0.25">
      <c r="A2052" s="62" t="s">
        <v>2270</v>
      </c>
      <c r="C2052" s="63"/>
      <c r="D2052" s="63"/>
      <c r="E2052" s="64"/>
      <c r="F2052" s="66"/>
      <c r="G2052" s="100" t="s">
        <v>14036</v>
      </c>
      <c r="H2052" s="63"/>
      <c r="I2052" s="67"/>
      <c r="J2052" s="68"/>
      <c r="K2052" s="68"/>
      <c r="L2052" s="67" t="s">
        <v>18215</v>
      </c>
      <c r="M2052" s="71"/>
      <c r="N2052" s="72">
        <v>8476.841796875</v>
      </c>
      <c r="O2052" s="72">
        <v>8287.01953125</v>
      </c>
      <c r="P2052" s="73"/>
      <c r="Q2052" s="74"/>
      <c r="R2052" s="74"/>
      <c r="S2052" s="84"/>
      <c r="T2052" s="84"/>
      <c r="U2052" s="84"/>
      <c r="V2052" s="84"/>
      <c r="W2052" s="50"/>
      <c r="X2052" s="50"/>
      <c r="Y2052" s="50"/>
      <c r="Z2052" s="50"/>
      <c r="AA2052" s="49"/>
      <c r="AB2052" s="69">
        <v>2052</v>
      </c>
      <c r="AC205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52" s="70"/>
      <c r="AE2052" s="76">
        <v>1191</v>
      </c>
      <c r="AF2052" s="76">
        <v>478025</v>
      </c>
      <c r="AG2052" s="76">
        <v>23894</v>
      </c>
      <c r="AH2052" s="76">
        <v>6468</v>
      </c>
      <c r="AI2052" s="76"/>
      <c r="AJ2052" s="76" t="s">
        <v>10312</v>
      </c>
      <c r="AK2052" s="76" t="s">
        <v>11304</v>
      </c>
      <c r="AL2052" s="76"/>
      <c r="AM2052" s="76"/>
      <c r="AN2052" s="78">
        <v>40542.08189814815</v>
      </c>
      <c r="AO2052" s="76" t="s">
        <v>14075</v>
      </c>
      <c r="AP2052" s="82" t="s">
        <v>16125</v>
      </c>
      <c r="AQ2052" s="76" t="s">
        <v>65</v>
      </c>
      <c r="AR2052" s="2"/>
      <c r="AS2052" s="3"/>
      <c r="AT2052" s="3"/>
      <c r="AU2052" s="3"/>
      <c r="AV2052" s="3"/>
    </row>
    <row r="2053" spans="1:48" ht="41.45" customHeight="1" x14ac:dyDescent="0.25">
      <c r="A2053" s="62" t="s">
        <v>1624</v>
      </c>
      <c r="C2053" s="63"/>
      <c r="D2053" s="63"/>
      <c r="E2053" s="64"/>
      <c r="F2053" s="66"/>
      <c r="G2053" s="100" t="s">
        <v>14037</v>
      </c>
      <c r="H2053" s="63"/>
      <c r="I2053" s="67"/>
      <c r="J2053" s="68"/>
      <c r="K2053" s="68"/>
      <c r="L2053" s="67" t="s">
        <v>18216</v>
      </c>
      <c r="M2053" s="71"/>
      <c r="N2053" s="72">
        <v>4790.31201171875</v>
      </c>
      <c r="O2053" s="72">
        <v>6229.1318359375</v>
      </c>
      <c r="P2053" s="73"/>
      <c r="Q2053" s="74"/>
      <c r="R2053" s="74"/>
      <c r="S2053" s="84"/>
      <c r="T2053" s="84"/>
      <c r="U2053" s="84"/>
      <c r="V2053" s="84"/>
      <c r="W2053" s="50"/>
      <c r="X2053" s="50"/>
      <c r="Y2053" s="50"/>
      <c r="Z2053" s="50"/>
      <c r="AA2053" s="49"/>
      <c r="AB2053" s="69">
        <v>2053</v>
      </c>
      <c r="AC205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53" s="70"/>
      <c r="AE2053" s="76">
        <v>713</v>
      </c>
      <c r="AF2053" s="76">
        <v>389</v>
      </c>
      <c r="AG2053" s="76">
        <v>9530</v>
      </c>
      <c r="AH2053" s="76">
        <v>92378</v>
      </c>
      <c r="AI2053" s="76"/>
      <c r="AJ2053" s="76" t="s">
        <v>10313</v>
      </c>
      <c r="AK2053" s="76" t="s">
        <v>10544</v>
      </c>
      <c r="AL2053" s="76"/>
      <c r="AM2053" s="76"/>
      <c r="AN2053" s="78">
        <v>42199.325057870374</v>
      </c>
      <c r="AO2053" s="76" t="s">
        <v>14075</v>
      </c>
      <c r="AP2053" s="82" t="s">
        <v>16126</v>
      </c>
      <c r="AQ2053" s="76" t="s">
        <v>66</v>
      </c>
      <c r="AR2053" s="2"/>
      <c r="AS2053" s="3"/>
      <c r="AT2053" s="3"/>
      <c r="AU2053" s="3"/>
      <c r="AV2053" s="3"/>
    </row>
    <row r="2054" spans="1:48" ht="41.45" customHeight="1" x14ac:dyDescent="0.25">
      <c r="A2054" s="62" t="s">
        <v>1625</v>
      </c>
      <c r="C2054" s="63"/>
      <c r="D2054" s="63"/>
      <c r="E2054" s="64"/>
      <c r="F2054" s="66"/>
      <c r="G2054" s="100" t="s">
        <v>14038</v>
      </c>
      <c r="H2054" s="63"/>
      <c r="I2054" s="67"/>
      <c r="J2054" s="68"/>
      <c r="K2054" s="68"/>
      <c r="L2054" s="67" t="s">
        <v>18217</v>
      </c>
      <c r="M2054" s="71"/>
      <c r="N2054" s="72">
        <v>5462.67236328125</v>
      </c>
      <c r="O2054" s="72">
        <v>7421.99560546875</v>
      </c>
      <c r="P2054" s="73"/>
      <c r="Q2054" s="74"/>
      <c r="R2054" s="74"/>
      <c r="S2054" s="84"/>
      <c r="T2054" s="84"/>
      <c r="U2054" s="84"/>
      <c r="V2054" s="84"/>
      <c r="W2054" s="50"/>
      <c r="X2054" s="50"/>
      <c r="Y2054" s="50"/>
      <c r="Z2054" s="50"/>
      <c r="AA2054" s="49"/>
      <c r="AB2054" s="69">
        <v>2054</v>
      </c>
      <c r="AC205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54" s="70"/>
      <c r="AE2054" s="76">
        <v>216</v>
      </c>
      <c r="AF2054" s="76">
        <v>123</v>
      </c>
      <c r="AG2054" s="76">
        <v>1683</v>
      </c>
      <c r="AH2054" s="76">
        <v>2052</v>
      </c>
      <c r="AI2054" s="76"/>
      <c r="AJ2054" s="76" t="s">
        <v>10314</v>
      </c>
      <c r="AK2054" s="76" t="s">
        <v>11305</v>
      </c>
      <c r="AL2054" s="82" t="s">
        <v>12007</v>
      </c>
      <c r="AM2054" s="76"/>
      <c r="AN2054" s="78">
        <v>42156.004814814813</v>
      </c>
      <c r="AO2054" s="76" t="s">
        <v>14075</v>
      </c>
      <c r="AP2054" s="82" t="s">
        <v>16127</v>
      </c>
      <c r="AQ2054" s="76" t="s">
        <v>66</v>
      </c>
      <c r="AR2054" s="2"/>
      <c r="AS2054" s="3"/>
      <c r="AT2054" s="3"/>
      <c r="AU2054" s="3"/>
      <c r="AV2054" s="3"/>
    </row>
    <row r="2055" spans="1:48" ht="41.45" customHeight="1" x14ac:dyDescent="0.25">
      <c r="A2055" s="62" t="s">
        <v>1626</v>
      </c>
      <c r="C2055" s="63"/>
      <c r="D2055" s="63"/>
      <c r="E2055" s="64"/>
      <c r="F2055" s="66"/>
      <c r="G2055" s="100" t="s">
        <v>14039</v>
      </c>
      <c r="H2055" s="63"/>
      <c r="I2055" s="67"/>
      <c r="J2055" s="68"/>
      <c r="K2055" s="68"/>
      <c r="L2055" s="67" t="s">
        <v>18218</v>
      </c>
      <c r="M2055" s="71"/>
      <c r="N2055" s="72">
        <v>6545.7451171875</v>
      </c>
      <c r="O2055" s="72">
        <v>9293.0517578125</v>
      </c>
      <c r="P2055" s="73"/>
      <c r="Q2055" s="74"/>
      <c r="R2055" s="74"/>
      <c r="S2055" s="84"/>
      <c r="T2055" s="84"/>
      <c r="U2055" s="84"/>
      <c r="V2055" s="84"/>
      <c r="W2055" s="50"/>
      <c r="X2055" s="50"/>
      <c r="Y2055" s="50"/>
      <c r="Z2055" s="50"/>
      <c r="AA2055" s="49"/>
      <c r="AB2055" s="69">
        <v>2055</v>
      </c>
      <c r="AC205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55" s="70"/>
      <c r="AE2055" s="76">
        <v>278</v>
      </c>
      <c r="AF2055" s="76">
        <v>141</v>
      </c>
      <c r="AG2055" s="76">
        <v>2883</v>
      </c>
      <c r="AH2055" s="76">
        <v>7370</v>
      </c>
      <c r="AI2055" s="76"/>
      <c r="AJ2055" s="76" t="s">
        <v>10315</v>
      </c>
      <c r="AK2055" s="76"/>
      <c r="AL2055" s="76"/>
      <c r="AM2055" s="76"/>
      <c r="AN2055" s="78">
        <v>42418.028067129628</v>
      </c>
      <c r="AO2055" s="76" t="s">
        <v>14075</v>
      </c>
      <c r="AP2055" s="82" t="s">
        <v>16128</v>
      </c>
      <c r="AQ2055" s="76" t="s">
        <v>66</v>
      </c>
      <c r="AR2055" s="2"/>
      <c r="AS2055" s="3"/>
      <c r="AT2055" s="3"/>
      <c r="AU2055" s="3"/>
      <c r="AV2055" s="3"/>
    </row>
    <row r="2056" spans="1:48" ht="41.45" customHeight="1" x14ac:dyDescent="0.25">
      <c r="A2056" s="62" t="s">
        <v>1628</v>
      </c>
      <c r="C2056" s="63"/>
      <c r="D2056" s="63"/>
      <c r="E2056" s="64"/>
      <c r="F2056" s="66"/>
      <c r="G2056" s="100" t="s">
        <v>14040</v>
      </c>
      <c r="H2056" s="63"/>
      <c r="I2056" s="67"/>
      <c r="J2056" s="68"/>
      <c r="K2056" s="68"/>
      <c r="L2056" s="67" t="s">
        <v>18219</v>
      </c>
      <c r="M2056" s="71"/>
      <c r="N2056" s="72">
        <v>7787.8486328125</v>
      </c>
      <c r="O2056" s="72">
        <v>5675.38037109375</v>
      </c>
      <c r="P2056" s="73"/>
      <c r="Q2056" s="74"/>
      <c r="R2056" s="74"/>
      <c r="S2056" s="84"/>
      <c r="T2056" s="84"/>
      <c r="U2056" s="84"/>
      <c r="V2056" s="84"/>
      <c r="W2056" s="50"/>
      <c r="X2056" s="50"/>
      <c r="Y2056" s="50"/>
      <c r="Z2056" s="50"/>
      <c r="AA2056" s="49"/>
      <c r="AB2056" s="69">
        <v>2056</v>
      </c>
      <c r="AC205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56" s="70"/>
      <c r="AE2056" s="76">
        <v>279</v>
      </c>
      <c r="AF2056" s="76">
        <v>631</v>
      </c>
      <c r="AG2056" s="76">
        <v>53249</v>
      </c>
      <c r="AH2056" s="76">
        <v>493</v>
      </c>
      <c r="AI2056" s="76"/>
      <c r="AJ2056" s="76" t="s">
        <v>10316</v>
      </c>
      <c r="AK2056" s="76" t="s">
        <v>11306</v>
      </c>
      <c r="AL2056" s="76"/>
      <c r="AM2056" s="76"/>
      <c r="AN2056" s="78">
        <v>41150.46533564815</v>
      </c>
      <c r="AO2056" s="76" t="s">
        <v>14075</v>
      </c>
      <c r="AP2056" s="82" t="s">
        <v>16129</v>
      </c>
      <c r="AQ2056" s="76" t="s">
        <v>66</v>
      </c>
      <c r="AR2056" s="2"/>
      <c r="AS2056" s="3"/>
      <c r="AT2056" s="3"/>
      <c r="AU2056" s="3"/>
      <c r="AV2056" s="3"/>
    </row>
    <row r="2057" spans="1:48" ht="41.45" customHeight="1" x14ac:dyDescent="0.25">
      <c r="A2057" s="62" t="s">
        <v>1629</v>
      </c>
      <c r="C2057" s="63"/>
      <c r="D2057" s="63"/>
      <c r="E2057" s="64"/>
      <c r="F2057" s="66"/>
      <c r="G2057" s="100" t="s">
        <v>14041</v>
      </c>
      <c r="H2057" s="63"/>
      <c r="I2057" s="67"/>
      <c r="J2057" s="68"/>
      <c r="K2057" s="68"/>
      <c r="L2057" s="67" t="s">
        <v>18220</v>
      </c>
      <c r="M2057" s="71"/>
      <c r="N2057" s="72">
        <v>5761.15380859375</v>
      </c>
      <c r="O2057" s="72">
        <v>5213.84033203125</v>
      </c>
      <c r="P2057" s="73"/>
      <c r="Q2057" s="74"/>
      <c r="R2057" s="74"/>
      <c r="S2057" s="84"/>
      <c r="T2057" s="84"/>
      <c r="U2057" s="84"/>
      <c r="V2057" s="84"/>
      <c r="W2057" s="50"/>
      <c r="X2057" s="50"/>
      <c r="Y2057" s="50"/>
      <c r="Z2057" s="50"/>
      <c r="AA2057" s="49"/>
      <c r="AB2057" s="69">
        <v>2057</v>
      </c>
      <c r="AC205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57" s="70"/>
      <c r="AE2057" s="76">
        <v>628</v>
      </c>
      <c r="AF2057" s="76">
        <v>325</v>
      </c>
      <c r="AG2057" s="76">
        <v>10907</v>
      </c>
      <c r="AH2057" s="76">
        <v>28511</v>
      </c>
      <c r="AI2057" s="76"/>
      <c r="AJ2057" s="76" t="s">
        <v>10317</v>
      </c>
      <c r="AK2057" s="76" t="s">
        <v>11307</v>
      </c>
      <c r="AL2057" s="76"/>
      <c r="AM2057" s="76"/>
      <c r="AN2057" s="78">
        <v>42384.266030092593</v>
      </c>
      <c r="AO2057" s="76" t="s">
        <v>14075</v>
      </c>
      <c r="AP2057" s="82" t="s">
        <v>16130</v>
      </c>
      <c r="AQ2057" s="76" t="s">
        <v>66</v>
      </c>
      <c r="AR2057" s="2"/>
      <c r="AS2057" s="3"/>
      <c r="AT2057" s="3"/>
      <c r="AU2057" s="3"/>
      <c r="AV2057" s="3"/>
    </row>
    <row r="2058" spans="1:48" ht="41.45" customHeight="1" x14ac:dyDescent="0.25">
      <c r="A2058" s="62" t="s">
        <v>1632</v>
      </c>
      <c r="C2058" s="63"/>
      <c r="D2058" s="63"/>
      <c r="E2058" s="64"/>
      <c r="F2058" s="66"/>
      <c r="G2058" s="100" t="s">
        <v>14042</v>
      </c>
      <c r="H2058" s="63"/>
      <c r="I2058" s="67"/>
      <c r="J2058" s="68"/>
      <c r="K2058" s="68"/>
      <c r="L2058" s="67" t="s">
        <v>18221</v>
      </c>
      <c r="M2058" s="71"/>
      <c r="N2058" s="72">
        <v>227.18113708496094</v>
      </c>
      <c r="O2058" s="72">
        <v>2612.80615234375</v>
      </c>
      <c r="P2058" s="73"/>
      <c r="Q2058" s="74"/>
      <c r="R2058" s="74"/>
      <c r="S2058" s="84"/>
      <c r="T2058" s="84"/>
      <c r="U2058" s="84"/>
      <c r="V2058" s="84"/>
      <c r="W2058" s="50"/>
      <c r="X2058" s="50"/>
      <c r="Y2058" s="50"/>
      <c r="Z2058" s="50"/>
      <c r="AA2058" s="49"/>
      <c r="AB2058" s="69">
        <v>2058</v>
      </c>
      <c r="AC205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58" s="70"/>
      <c r="AE2058" s="76">
        <v>4125</v>
      </c>
      <c r="AF2058" s="76">
        <v>40</v>
      </c>
      <c r="AG2058" s="76">
        <v>37088</v>
      </c>
      <c r="AH2058" s="76">
        <v>24508</v>
      </c>
      <c r="AI2058" s="76"/>
      <c r="AJ2058" s="76"/>
      <c r="AK2058" s="76"/>
      <c r="AL2058" s="76"/>
      <c r="AM2058" s="76"/>
      <c r="AN2058" s="78">
        <v>44465.080046296294</v>
      </c>
      <c r="AO2058" s="76" t="s">
        <v>14075</v>
      </c>
      <c r="AP2058" s="82" t="s">
        <v>16131</v>
      </c>
      <c r="AQ2058" s="76" t="s">
        <v>66</v>
      </c>
      <c r="AR2058" s="2"/>
      <c r="AS2058" s="3"/>
      <c r="AT2058" s="3"/>
      <c r="AU2058" s="3"/>
      <c r="AV2058" s="3"/>
    </row>
    <row r="2059" spans="1:48" ht="41.45" customHeight="1" x14ac:dyDescent="0.25">
      <c r="A2059" s="62" t="s">
        <v>1633</v>
      </c>
      <c r="C2059" s="63"/>
      <c r="D2059" s="63"/>
      <c r="E2059" s="64"/>
      <c r="F2059" s="66"/>
      <c r="G2059" s="100" t="s">
        <v>14043</v>
      </c>
      <c r="H2059" s="63"/>
      <c r="I2059" s="67"/>
      <c r="J2059" s="68"/>
      <c r="K2059" s="68"/>
      <c r="L2059" s="67" t="s">
        <v>18222</v>
      </c>
      <c r="M2059" s="71"/>
      <c r="N2059" s="72">
        <v>5089.87841796875</v>
      </c>
      <c r="O2059" s="72">
        <v>3052.1474609375</v>
      </c>
      <c r="P2059" s="73"/>
      <c r="Q2059" s="74"/>
      <c r="R2059" s="74"/>
      <c r="S2059" s="84"/>
      <c r="T2059" s="84"/>
      <c r="U2059" s="84"/>
      <c r="V2059" s="84"/>
      <c r="W2059" s="50"/>
      <c r="X2059" s="50"/>
      <c r="Y2059" s="50"/>
      <c r="Z2059" s="50"/>
      <c r="AA2059" s="49"/>
      <c r="AB2059" s="69">
        <v>2059</v>
      </c>
      <c r="AC205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59" s="70"/>
      <c r="AE2059" s="76">
        <v>54</v>
      </c>
      <c r="AF2059" s="76">
        <v>7</v>
      </c>
      <c r="AG2059" s="76">
        <v>2913</v>
      </c>
      <c r="AH2059" s="76">
        <v>15543</v>
      </c>
      <c r="AI2059" s="76"/>
      <c r="AJ2059" s="76"/>
      <c r="AK2059" s="76"/>
      <c r="AL2059" s="76"/>
      <c r="AM2059" s="76"/>
      <c r="AN2059" s="78">
        <v>44283.568611111114</v>
      </c>
      <c r="AO2059" s="76" t="s">
        <v>14075</v>
      </c>
      <c r="AP2059" s="82" t="s">
        <v>16132</v>
      </c>
      <c r="AQ2059" s="76" t="s">
        <v>66</v>
      </c>
      <c r="AR2059" s="2"/>
      <c r="AS2059" s="3"/>
      <c r="AT2059" s="3"/>
      <c r="AU2059" s="3"/>
      <c r="AV2059" s="3"/>
    </row>
    <row r="2060" spans="1:48" ht="41.45" customHeight="1" x14ac:dyDescent="0.25">
      <c r="A2060" s="62" t="s">
        <v>1634</v>
      </c>
      <c r="C2060" s="63"/>
      <c r="D2060" s="63"/>
      <c r="E2060" s="64"/>
      <c r="F2060" s="66"/>
      <c r="G2060" s="100" t="s">
        <v>14044</v>
      </c>
      <c r="H2060" s="63"/>
      <c r="I2060" s="67"/>
      <c r="J2060" s="68"/>
      <c r="K2060" s="68"/>
      <c r="L2060" s="67" t="s">
        <v>18223</v>
      </c>
      <c r="M2060" s="71"/>
      <c r="N2060" s="72">
        <v>8821.447265625</v>
      </c>
      <c r="O2060" s="72">
        <v>5086.28369140625</v>
      </c>
      <c r="P2060" s="73"/>
      <c r="Q2060" s="74"/>
      <c r="R2060" s="74"/>
      <c r="S2060" s="84"/>
      <c r="T2060" s="84"/>
      <c r="U2060" s="84"/>
      <c r="V2060" s="84"/>
      <c r="W2060" s="50"/>
      <c r="X2060" s="50"/>
      <c r="Y2060" s="50"/>
      <c r="Z2060" s="50"/>
      <c r="AA2060" s="49"/>
      <c r="AB2060" s="69">
        <v>2060</v>
      </c>
      <c r="AC206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60" s="70"/>
      <c r="AE2060" s="76">
        <v>23</v>
      </c>
      <c r="AF2060" s="76">
        <v>5436</v>
      </c>
      <c r="AG2060" s="76">
        <v>1626</v>
      </c>
      <c r="AH2060" s="76">
        <v>49</v>
      </c>
      <c r="AI2060" s="76"/>
      <c r="AJ2060" s="76" t="s">
        <v>10318</v>
      </c>
      <c r="AK2060" s="76" t="s">
        <v>10504</v>
      </c>
      <c r="AL2060" s="82" t="s">
        <v>12008</v>
      </c>
      <c r="AM2060" s="76"/>
      <c r="AN2060" s="78">
        <v>43325.105347222219</v>
      </c>
      <c r="AO2060" s="76" t="s">
        <v>14075</v>
      </c>
      <c r="AP2060" s="82" t="s">
        <v>16133</v>
      </c>
      <c r="AQ2060" s="76" t="s">
        <v>66</v>
      </c>
      <c r="AR2060" s="2"/>
      <c r="AS2060" s="3"/>
      <c r="AT2060" s="3"/>
      <c r="AU2060" s="3"/>
      <c r="AV2060" s="3"/>
    </row>
    <row r="2061" spans="1:48" ht="41.45" customHeight="1" x14ac:dyDescent="0.25">
      <c r="A2061" s="62" t="s">
        <v>2271</v>
      </c>
      <c r="C2061" s="63"/>
      <c r="D2061" s="63"/>
      <c r="E2061" s="64"/>
      <c r="F2061" s="66"/>
      <c r="G2061" s="100" t="s">
        <v>12040</v>
      </c>
      <c r="H2061" s="63"/>
      <c r="I2061" s="67"/>
      <c r="J2061" s="68"/>
      <c r="K2061" s="68"/>
      <c r="L2061" s="67" t="s">
        <v>18224</v>
      </c>
      <c r="M2061" s="71"/>
      <c r="N2061" s="72">
        <v>6311.84375</v>
      </c>
      <c r="O2061" s="72">
        <v>6678.72705078125</v>
      </c>
      <c r="P2061" s="73"/>
      <c r="Q2061" s="74"/>
      <c r="R2061" s="74"/>
      <c r="S2061" s="84"/>
      <c r="T2061" s="84"/>
      <c r="U2061" s="84"/>
      <c r="V2061" s="84"/>
      <c r="W2061" s="50"/>
      <c r="X2061" s="50"/>
      <c r="Y2061" s="50"/>
      <c r="Z2061" s="50"/>
      <c r="AA2061" s="49"/>
      <c r="AB2061" s="69">
        <v>2061</v>
      </c>
      <c r="AC206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61" s="70"/>
      <c r="AE2061" s="76">
        <v>0</v>
      </c>
      <c r="AF2061" s="76">
        <v>140</v>
      </c>
      <c r="AG2061" s="76">
        <v>0</v>
      </c>
      <c r="AH2061" s="76">
        <v>0</v>
      </c>
      <c r="AI2061" s="76"/>
      <c r="AJ2061" s="76"/>
      <c r="AK2061" s="76"/>
      <c r="AL2061" s="76"/>
      <c r="AM2061" s="76"/>
      <c r="AN2061" s="78">
        <v>42332.984212962961</v>
      </c>
      <c r="AO2061" s="76" t="s">
        <v>14075</v>
      </c>
      <c r="AP2061" s="82" t="s">
        <v>16134</v>
      </c>
      <c r="AQ2061" s="76" t="s">
        <v>65</v>
      </c>
      <c r="AR2061" s="2"/>
      <c r="AS2061" s="3"/>
      <c r="AT2061" s="3"/>
      <c r="AU2061" s="3"/>
      <c r="AV2061" s="3"/>
    </row>
    <row r="2062" spans="1:48" ht="41.45" customHeight="1" x14ac:dyDescent="0.25">
      <c r="A2062" s="62" t="s">
        <v>1635</v>
      </c>
      <c r="C2062" s="63"/>
      <c r="D2062" s="63"/>
      <c r="E2062" s="64"/>
      <c r="F2062" s="66"/>
      <c r="G2062" s="100" t="s">
        <v>14045</v>
      </c>
      <c r="H2062" s="63"/>
      <c r="I2062" s="67"/>
      <c r="J2062" s="68"/>
      <c r="K2062" s="68"/>
      <c r="L2062" s="67" t="s">
        <v>18225</v>
      </c>
      <c r="M2062" s="71"/>
      <c r="N2062" s="72">
        <v>5658.56396484375</v>
      </c>
      <c r="O2062" s="72">
        <v>8976.09765625</v>
      </c>
      <c r="P2062" s="73"/>
      <c r="Q2062" s="74"/>
      <c r="R2062" s="74"/>
      <c r="S2062" s="84"/>
      <c r="T2062" s="84"/>
      <c r="U2062" s="84"/>
      <c r="V2062" s="84"/>
      <c r="W2062" s="50"/>
      <c r="X2062" s="50"/>
      <c r="Y2062" s="50"/>
      <c r="Z2062" s="50"/>
      <c r="AA2062" s="49"/>
      <c r="AB2062" s="69">
        <v>2062</v>
      </c>
      <c r="AC206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62" s="70"/>
      <c r="AE2062" s="76">
        <v>995</v>
      </c>
      <c r="AF2062" s="76">
        <v>1913</v>
      </c>
      <c r="AG2062" s="76">
        <v>8056</v>
      </c>
      <c r="AH2062" s="76">
        <v>14089</v>
      </c>
      <c r="AI2062" s="76"/>
      <c r="AJ2062" s="76" t="s">
        <v>10319</v>
      </c>
      <c r="AK2062" s="76" t="s">
        <v>10347</v>
      </c>
      <c r="AL2062" s="76"/>
      <c r="AM2062" s="76"/>
      <c r="AN2062" s="78">
        <v>42157.097233796296</v>
      </c>
      <c r="AO2062" s="76" t="s">
        <v>14075</v>
      </c>
      <c r="AP2062" s="82" t="s">
        <v>16135</v>
      </c>
      <c r="AQ2062" s="76" t="s">
        <v>66</v>
      </c>
      <c r="AR2062" s="2"/>
      <c r="AS2062" s="3"/>
      <c r="AT2062" s="3"/>
      <c r="AU2062" s="3"/>
      <c r="AV2062" s="3"/>
    </row>
    <row r="2063" spans="1:48" ht="41.45" customHeight="1" x14ac:dyDescent="0.25">
      <c r="A2063" s="62" t="s">
        <v>2272</v>
      </c>
      <c r="C2063" s="63"/>
      <c r="D2063" s="63"/>
      <c r="E2063" s="64"/>
      <c r="F2063" s="66"/>
      <c r="G2063" s="100" t="s">
        <v>14046</v>
      </c>
      <c r="H2063" s="63"/>
      <c r="I2063" s="67"/>
      <c r="J2063" s="68"/>
      <c r="K2063" s="68"/>
      <c r="L2063" s="67" t="s">
        <v>18226</v>
      </c>
      <c r="M2063" s="71"/>
      <c r="N2063" s="72">
        <v>4155.697265625</v>
      </c>
      <c r="O2063" s="72">
        <v>9568.416015625</v>
      </c>
      <c r="P2063" s="73"/>
      <c r="Q2063" s="74"/>
      <c r="R2063" s="74"/>
      <c r="S2063" s="84"/>
      <c r="T2063" s="84"/>
      <c r="U2063" s="84"/>
      <c r="V2063" s="84"/>
      <c r="W2063" s="50"/>
      <c r="X2063" s="50"/>
      <c r="Y2063" s="50"/>
      <c r="Z2063" s="50"/>
      <c r="AA2063" s="49"/>
      <c r="AB2063" s="69">
        <v>2063</v>
      </c>
      <c r="AC206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63" s="70"/>
      <c r="AE2063" s="76">
        <v>205</v>
      </c>
      <c r="AF2063" s="76">
        <v>70</v>
      </c>
      <c r="AG2063" s="76">
        <v>1814</v>
      </c>
      <c r="AH2063" s="76">
        <v>1090</v>
      </c>
      <c r="AI2063" s="76"/>
      <c r="AJ2063" s="76" t="s">
        <v>10320</v>
      </c>
      <c r="AK2063" s="76"/>
      <c r="AL2063" s="76"/>
      <c r="AM2063" s="76"/>
      <c r="AN2063" s="78">
        <v>44299.592210648145</v>
      </c>
      <c r="AO2063" s="76" t="s">
        <v>14075</v>
      </c>
      <c r="AP2063" s="82" t="s">
        <v>16136</v>
      </c>
      <c r="AQ2063" s="76" t="s">
        <v>65</v>
      </c>
      <c r="AR2063" s="2"/>
      <c r="AS2063" s="3"/>
      <c r="AT2063" s="3"/>
      <c r="AU2063" s="3"/>
      <c r="AV2063" s="3"/>
    </row>
    <row r="2064" spans="1:48" ht="41.45" customHeight="1" x14ac:dyDescent="0.25">
      <c r="A2064" s="62" t="s">
        <v>1636</v>
      </c>
      <c r="C2064" s="63"/>
      <c r="D2064" s="63"/>
      <c r="E2064" s="64"/>
      <c r="F2064" s="66"/>
      <c r="G2064" s="100" t="s">
        <v>14047</v>
      </c>
      <c r="H2064" s="63"/>
      <c r="I2064" s="67"/>
      <c r="J2064" s="68"/>
      <c r="K2064" s="68"/>
      <c r="L2064" s="67" t="s">
        <v>18227</v>
      </c>
      <c r="M2064" s="71"/>
      <c r="N2064" s="72">
        <v>7083.24853515625</v>
      </c>
      <c r="O2064" s="72">
        <v>5939.54150390625</v>
      </c>
      <c r="P2064" s="73"/>
      <c r="Q2064" s="74"/>
      <c r="R2064" s="74"/>
      <c r="S2064" s="84"/>
      <c r="T2064" s="84"/>
      <c r="U2064" s="84"/>
      <c r="V2064" s="84"/>
      <c r="W2064" s="50"/>
      <c r="X2064" s="50"/>
      <c r="Y2064" s="50"/>
      <c r="Z2064" s="50"/>
      <c r="AA2064" s="49"/>
      <c r="AB2064" s="69">
        <v>2064</v>
      </c>
      <c r="AC206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64" s="70"/>
      <c r="AE2064" s="76">
        <v>101</v>
      </c>
      <c r="AF2064" s="76">
        <v>10</v>
      </c>
      <c r="AG2064" s="76">
        <v>143</v>
      </c>
      <c r="AH2064" s="76">
        <v>997</v>
      </c>
      <c r="AI2064" s="76"/>
      <c r="AJ2064" s="76" t="s">
        <v>10321</v>
      </c>
      <c r="AK2064" s="76"/>
      <c r="AL2064" s="76"/>
      <c r="AM2064" s="76"/>
      <c r="AN2064" s="78">
        <v>44390.595300925925</v>
      </c>
      <c r="AO2064" s="76" t="s">
        <v>14075</v>
      </c>
      <c r="AP2064" s="82" t="s">
        <v>16137</v>
      </c>
      <c r="AQ2064" s="76" t="s">
        <v>66</v>
      </c>
      <c r="AR2064" s="2"/>
      <c r="AS2064" s="3"/>
      <c r="AT2064" s="3"/>
      <c r="AU2064" s="3"/>
      <c r="AV2064" s="3"/>
    </row>
    <row r="2065" spans="1:48" ht="41.45" customHeight="1" x14ac:dyDescent="0.25">
      <c r="A2065" s="62" t="s">
        <v>1637</v>
      </c>
      <c r="C2065" s="63"/>
      <c r="D2065" s="63"/>
      <c r="E2065" s="64"/>
      <c r="F2065" s="66"/>
      <c r="G2065" s="100" t="s">
        <v>14048</v>
      </c>
      <c r="H2065" s="63"/>
      <c r="I2065" s="67"/>
      <c r="J2065" s="68"/>
      <c r="K2065" s="68"/>
      <c r="L2065" s="67" t="s">
        <v>18228</v>
      </c>
      <c r="M2065" s="71"/>
      <c r="N2065" s="72">
        <v>1529.938232421875</v>
      </c>
      <c r="O2065" s="72">
        <v>3598.854736328125</v>
      </c>
      <c r="P2065" s="73"/>
      <c r="Q2065" s="74"/>
      <c r="R2065" s="74"/>
      <c r="S2065" s="84"/>
      <c r="T2065" s="84"/>
      <c r="U2065" s="84"/>
      <c r="V2065" s="84"/>
      <c r="W2065" s="50"/>
      <c r="X2065" s="50"/>
      <c r="Y2065" s="50"/>
      <c r="Z2065" s="50"/>
      <c r="AA2065" s="49"/>
      <c r="AB2065" s="69">
        <v>2065</v>
      </c>
      <c r="AC206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65" s="70"/>
      <c r="AE2065" s="76">
        <v>1567</v>
      </c>
      <c r="AF2065" s="76">
        <v>821</v>
      </c>
      <c r="AG2065" s="76">
        <v>44</v>
      </c>
      <c r="AH2065" s="76">
        <v>41</v>
      </c>
      <c r="AI2065" s="76"/>
      <c r="AJ2065" s="76" t="s">
        <v>10322</v>
      </c>
      <c r="AK2065" s="76"/>
      <c r="AL2065" s="76"/>
      <c r="AM2065" s="76"/>
      <c r="AN2065" s="78">
        <v>44512.34646990741</v>
      </c>
      <c r="AO2065" s="76" t="s">
        <v>14075</v>
      </c>
      <c r="AP2065" s="82" t="s">
        <v>16138</v>
      </c>
      <c r="AQ2065" s="76" t="s">
        <v>66</v>
      </c>
      <c r="AR2065" s="2"/>
      <c r="AS2065" s="3"/>
      <c r="AT2065" s="3"/>
      <c r="AU2065" s="3"/>
      <c r="AV2065" s="3"/>
    </row>
    <row r="2066" spans="1:48" ht="41.45" customHeight="1" x14ac:dyDescent="0.25">
      <c r="A2066" s="62" t="s">
        <v>1638</v>
      </c>
      <c r="C2066" s="63"/>
      <c r="D2066" s="63"/>
      <c r="E2066" s="64"/>
      <c r="F2066" s="66"/>
      <c r="G2066" s="100" t="s">
        <v>14049</v>
      </c>
      <c r="H2066" s="63"/>
      <c r="I2066" s="67"/>
      <c r="J2066" s="68"/>
      <c r="K2066" s="68"/>
      <c r="L2066" s="67" t="s">
        <v>18229</v>
      </c>
      <c r="M2066" s="71"/>
      <c r="N2066" s="72">
        <v>1127.10498046875</v>
      </c>
      <c r="O2066" s="72">
        <v>7670.740234375</v>
      </c>
      <c r="P2066" s="73"/>
      <c r="Q2066" s="74"/>
      <c r="R2066" s="74"/>
      <c r="S2066" s="84"/>
      <c r="T2066" s="84"/>
      <c r="U2066" s="84"/>
      <c r="V2066" s="84"/>
      <c r="W2066" s="50"/>
      <c r="X2066" s="50"/>
      <c r="Y2066" s="50"/>
      <c r="Z2066" s="50"/>
      <c r="AA2066" s="49"/>
      <c r="AB2066" s="69">
        <v>2066</v>
      </c>
      <c r="AC206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66" s="70"/>
      <c r="AE2066" s="76">
        <v>451</v>
      </c>
      <c r="AF2066" s="76">
        <v>3593</v>
      </c>
      <c r="AG2066" s="76">
        <v>57950</v>
      </c>
      <c r="AH2066" s="76">
        <v>1919</v>
      </c>
      <c r="AI2066" s="76"/>
      <c r="AJ2066" s="76" t="s">
        <v>10323</v>
      </c>
      <c r="AK2066" s="76"/>
      <c r="AL2066" s="82" t="s">
        <v>12009</v>
      </c>
      <c r="AM2066" s="76"/>
      <c r="AN2066" s="78">
        <v>39924.992013888892</v>
      </c>
      <c r="AO2066" s="76" t="s">
        <v>14075</v>
      </c>
      <c r="AP2066" s="82" t="s">
        <v>16139</v>
      </c>
      <c r="AQ2066" s="76" t="s">
        <v>66</v>
      </c>
      <c r="AR2066" s="2"/>
      <c r="AS2066" s="3"/>
      <c r="AT2066" s="3"/>
      <c r="AU2066" s="3"/>
      <c r="AV2066" s="3"/>
    </row>
    <row r="2067" spans="1:48" ht="41.45" customHeight="1" x14ac:dyDescent="0.25">
      <c r="A2067" s="62" t="s">
        <v>1639</v>
      </c>
      <c r="C2067" s="63"/>
      <c r="D2067" s="63"/>
      <c r="E2067" s="64"/>
      <c r="F2067" s="66"/>
      <c r="G2067" s="100" t="s">
        <v>14050</v>
      </c>
      <c r="H2067" s="63"/>
      <c r="I2067" s="67"/>
      <c r="J2067" s="68"/>
      <c r="K2067" s="68"/>
      <c r="L2067" s="67" t="s">
        <v>18230</v>
      </c>
      <c r="M2067" s="71"/>
      <c r="N2067" s="72">
        <v>2036.109375</v>
      </c>
      <c r="O2067" s="72">
        <v>4893.18603515625</v>
      </c>
      <c r="P2067" s="73"/>
      <c r="Q2067" s="74"/>
      <c r="R2067" s="74"/>
      <c r="S2067" s="84"/>
      <c r="T2067" s="84"/>
      <c r="U2067" s="84"/>
      <c r="V2067" s="84"/>
      <c r="W2067" s="50"/>
      <c r="X2067" s="50"/>
      <c r="Y2067" s="50"/>
      <c r="Z2067" s="50"/>
      <c r="AA2067" s="49"/>
      <c r="AB2067" s="69">
        <v>2067</v>
      </c>
      <c r="AC206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67" s="70"/>
      <c r="AE2067" s="76">
        <v>2198</v>
      </c>
      <c r="AF2067" s="76">
        <v>234</v>
      </c>
      <c r="AG2067" s="76">
        <v>4977</v>
      </c>
      <c r="AH2067" s="76">
        <v>27516</v>
      </c>
      <c r="AI2067" s="76"/>
      <c r="AJ2067" s="76" t="s">
        <v>10324</v>
      </c>
      <c r="AK2067" s="76" t="s">
        <v>11308</v>
      </c>
      <c r="AL2067" s="82" t="s">
        <v>12010</v>
      </c>
      <c r="AM2067" s="76"/>
      <c r="AN2067" s="78">
        <v>41343.542800925927</v>
      </c>
      <c r="AO2067" s="76" t="s">
        <v>14075</v>
      </c>
      <c r="AP2067" s="82" t="s">
        <v>16140</v>
      </c>
      <c r="AQ2067" s="76" t="s">
        <v>66</v>
      </c>
      <c r="AR2067" s="2"/>
      <c r="AS2067" s="3"/>
      <c r="AT2067" s="3"/>
      <c r="AU2067" s="3"/>
      <c r="AV2067" s="3"/>
    </row>
    <row r="2068" spans="1:48" ht="41.45" customHeight="1" x14ac:dyDescent="0.25">
      <c r="A2068" s="62" t="s">
        <v>1640</v>
      </c>
      <c r="C2068" s="63"/>
      <c r="D2068" s="63"/>
      <c r="E2068" s="64"/>
      <c r="F2068" s="66"/>
      <c r="G2068" s="100" t="s">
        <v>14051</v>
      </c>
      <c r="H2068" s="63"/>
      <c r="I2068" s="67"/>
      <c r="J2068" s="68"/>
      <c r="K2068" s="68"/>
      <c r="L2068" s="67" t="s">
        <v>18231</v>
      </c>
      <c r="M2068" s="71"/>
      <c r="N2068" s="72">
        <v>8475.64453125</v>
      </c>
      <c r="O2068" s="72">
        <v>1422.3328857421875</v>
      </c>
      <c r="P2068" s="73"/>
      <c r="Q2068" s="74"/>
      <c r="R2068" s="74"/>
      <c r="S2068" s="84"/>
      <c r="T2068" s="84"/>
      <c r="U2068" s="84"/>
      <c r="V2068" s="84"/>
      <c r="W2068" s="50"/>
      <c r="X2068" s="50"/>
      <c r="Y2068" s="50"/>
      <c r="Z2068" s="50"/>
      <c r="AA2068" s="49"/>
      <c r="AB2068" s="69">
        <v>2068</v>
      </c>
      <c r="AC206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68" s="70"/>
      <c r="AE2068" s="76">
        <v>1651</v>
      </c>
      <c r="AF2068" s="76">
        <v>869</v>
      </c>
      <c r="AG2068" s="76">
        <v>12267</v>
      </c>
      <c r="AH2068" s="76">
        <v>24306</v>
      </c>
      <c r="AI2068" s="76"/>
      <c r="AJ2068" s="76"/>
      <c r="AK2068" s="76"/>
      <c r="AL2068" s="76"/>
      <c r="AM2068" s="76"/>
      <c r="AN2068" s="78">
        <v>44273.244421296295</v>
      </c>
      <c r="AO2068" s="76" t="s">
        <v>14075</v>
      </c>
      <c r="AP2068" s="82" t="s">
        <v>16141</v>
      </c>
      <c r="AQ2068" s="76" t="s">
        <v>66</v>
      </c>
      <c r="AR2068" s="2"/>
      <c r="AS2068" s="3"/>
      <c r="AT2068" s="3"/>
      <c r="AU2068" s="3"/>
      <c r="AV2068" s="3"/>
    </row>
    <row r="2069" spans="1:48" ht="41.45" customHeight="1" x14ac:dyDescent="0.25">
      <c r="A2069" s="62" t="s">
        <v>1641</v>
      </c>
      <c r="C2069" s="63"/>
      <c r="D2069" s="63"/>
      <c r="E2069" s="64"/>
      <c r="F2069" s="66"/>
      <c r="G2069" s="100" t="s">
        <v>14052</v>
      </c>
      <c r="H2069" s="63"/>
      <c r="I2069" s="67"/>
      <c r="J2069" s="68"/>
      <c r="K2069" s="68"/>
      <c r="L2069" s="67" t="s">
        <v>18232</v>
      </c>
      <c r="M2069" s="71"/>
      <c r="N2069" s="72">
        <v>5782.4404296875</v>
      </c>
      <c r="O2069" s="72">
        <v>8188.8994140625</v>
      </c>
      <c r="P2069" s="73"/>
      <c r="Q2069" s="74"/>
      <c r="R2069" s="74"/>
      <c r="S2069" s="84"/>
      <c r="T2069" s="84"/>
      <c r="U2069" s="84"/>
      <c r="V2069" s="84"/>
      <c r="W2069" s="50"/>
      <c r="X2069" s="50"/>
      <c r="Y2069" s="50"/>
      <c r="Z2069" s="50"/>
      <c r="AA2069" s="49"/>
      <c r="AB2069" s="69">
        <v>2069</v>
      </c>
      <c r="AC206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69" s="70"/>
      <c r="AE2069" s="76">
        <v>1696</v>
      </c>
      <c r="AF2069" s="76">
        <v>514</v>
      </c>
      <c r="AG2069" s="76">
        <v>49240</v>
      </c>
      <c r="AH2069" s="76">
        <v>103268</v>
      </c>
      <c r="AI2069" s="76"/>
      <c r="AJ2069" s="76" t="s">
        <v>10325</v>
      </c>
      <c r="AK2069" s="76" t="s">
        <v>10348</v>
      </c>
      <c r="AL2069" s="76"/>
      <c r="AM2069" s="76"/>
      <c r="AN2069" s="78">
        <v>40967.689039351855</v>
      </c>
      <c r="AO2069" s="76" t="s">
        <v>14075</v>
      </c>
      <c r="AP2069" s="82" t="s">
        <v>16142</v>
      </c>
      <c r="AQ2069" s="76" t="s">
        <v>66</v>
      </c>
      <c r="AR2069" s="2"/>
      <c r="AS2069" s="3"/>
      <c r="AT2069" s="3"/>
      <c r="AU2069" s="3"/>
      <c r="AV2069" s="3"/>
    </row>
    <row r="2070" spans="1:48" ht="41.45" customHeight="1" x14ac:dyDescent="0.25">
      <c r="A2070" s="62" t="s">
        <v>1642</v>
      </c>
      <c r="C2070" s="63"/>
      <c r="D2070" s="63"/>
      <c r="E2070" s="64"/>
      <c r="F2070" s="66"/>
      <c r="G2070" s="100" t="s">
        <v>14053</v>
      </c>
      <c r="H2070" s="63"/>
      <c r="I2070" s="67"/>
      <c r="J2070" s="68"/>
      <c r="K2070" s="68"/>
      <c r="L2070" s="67" t="s">
        <v>18233</v>
      </c>
      <c r="M2070" s="71"/>
      <c r="N2070" s="72">
        <v>7663.9326171875</v>
      </c>
      <c r="O2070" s="72">
        <v>3347.959228515625</v>
      </c>
      <c r="P2070" s="73"/>
      <c r="Q2070" s="74"/>
      <c r="R2070" s="74"/>
      <c r="S2070" s="84"/>
      <c r="T2070" s="84"/>
      <c r="U2070" s="84"/>
      <c r="V2070" s="84"/>
      <c r="W2070" s="50"/>
      <c r="X2070" s="50"/>
      <c r="Y2070" s="50"/>
      <c r="Z2070" s="50"/>
      <c r="AA2070" s="49"/>
      <c r="AB2070" s="69">
        <v>2070</v>
      </c>
      <c r="AC207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70" s="70"/>
      <c r="AE2070" s="76">
        <v>225</v>
      </c>
      <c r="AF2070" s="76">
        <v>207</v>
      </c>
      <c r="AG2070" s="76">
        <v>22178</v>
      </c>
      <c r="AH2070" s="76">
        <v>13328</v>
      </c>
      <c r="AI2070" s="76"/>
      <c r="AJ2070" s="76" t="s">
        <v>10326</v>
      </c>
      <c r="AK2070" s="76" t="s">
        <v>11309</v>
      </c>
      <c r="AL2070" s="82" t="s">
        <v>12011</v>
      </c>
      <c r="AM2070" s="76"/>
      <c r="AN2070" s="78">
        <v>42482.885393518518</v>
      </c>
      <c r="AO2070" s="76" t="s">
        <v>14075</v>
      </c>
      <c r="AP2070" s="82" t="s">
        <v>16143</v>
      </c>
      <c r="AQ2070" s="76" t="s">
        <v>66</v>
      </c>
      <c r="AR2070" s="2"/>
      <c r="AS2070" s="3"/>
      <c r="AT2070" s="3"/>
      <c r="AU2070" s="3"/>
      <c r="AV2070" s="3"/>
    </row>
    <row r="2071" spans="1:48" ht="41.45" customHeight="1" x14ac:dyDescent="0.25">
      <c r="A2071" s="62" t="s">
        <v>2273</v>
      </c>
      <c r="C2071" s="63"/>
      <c r="D2071" s="63"/>
      <c r="E2071" s="64"/>
      <c r="F2071" s="66"/>
      <c r="G2071" s="100" t="s">
        <v>14054</v>
      </c>
      <c r="H2071" s="63"/>
      <c r="I2071" s="67"/>
      <c r="J2071" s="68"/>
      <c r="K2071" s="68"/>
      <c r="L2071" s="67" t="s">
        <v>18234</v>
      </c>
      <c r="M2071" s="71"/>
      <c r="N2071" s="72">
        <v>5693.12841796875</v>
      </c>
      <c r="O2071" s="72">
        <v>8407.5078125</v>
      </c>
      <c r="P2071" s="73"/>
      <c r="Q2071" s="74"/>
      <c r="R2071" s="74"/>
      <c r="S2071" s="84"/>
      <c r="T2071" s="84"/>
      <c r="U2071" s="84"/>
      <c r="V2071" s="84"/>
      <c r="W2071" s="50"/>
      <c r="X2071" s="50"/>
      <c r="Y2071" s="50"/>
      <c r="Z2071" s="50"/>
      <c r="AA2071" s="49"/>
      <c r="AB2071" s="69">
        <v>2071</v>
      </c>
      <c r="AC207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71" s="70"/>
      <c r="AE2071" s="76">
        <v>711</v>
      </c>
      <c r="AF2071" s="76">
        <v>57</v>
      </c>
      <c r="AG2071" s="76">
        <v>199</v>
      </c>
      <c r="AH2071" s="76">
        <v>25844</v>
      </c>
      <c r="AI2071" s="76"/>
      <c r="AJ2071" s="76" t="s">
        <v>10327</v>
      </c>
      <c r="AK2071" s="76"/>
      <c r="AL2071" s="76"/>
      <c r="AM2071" s="76"/>
      <c r="AN2071" s="78">
        <v>44224.527962962966</v>
      </c>
      <c r="AO2071" s="76" t="s">
        <v>14075</v>
      </c>
      <c r="AP2071" s="82" t="s">
        <v>16144</v>
      </c>
      <c r="AQ2071" s="76" t="s">
        <v>65</v>
      </c>
      <c r="AR2071" s="2"/>
      <c r="AS2071" s="3"/>
      <c r="AT2071" s="3"/>
      <c r="AU2071" s="3"/>
      <c r="AV2071" s="3"/>
    </row>
    <row r="2072" spans="1:48" ht="41.45" customHeight="1" x14ac:dyDescent="0.25">
      <c r="A2072" s="62" t="s">
        <v>1643</v>
      </c>
      <c r="C2072" s="63"/>
      <c r="D2072" s="63"/>
      <c r="E2072" s="64"/>
      <c r="F2072" s="66"/>
      <c r="G2072" s="100" t="s">
        <v>14055</v>
      </c>
      <c r="H2072" s="63"/>
      <c r="I2072" s="67"/>
      <c r="J2072" s="68"/>
      <c r="K2072" s="68"/>
      <c r="L2072" s="67" t="s">
        <v>18235</v>
      </c>
      <c r="M2072" s="71"/>
      <c r="N2072" s="72">
        <v>5287.00537109375</v>
      </c>
      <c r="O2072" s="72">
        <v>5387.14306640625</v>
      </c>
      <c r="P2072" s="73"/>
      <c r="Q2072" s="74"/>
      <c r="R2072" s="74"/>
      <c r="S2072" s="84"/>
      <c r="T2072" s="84"/>
      <c r="U2072" s="84"/>
      <c r="V2072" s="84"/>
      <c r="W2072" s="50"/>
      <c r="X2072" s="50"/>
      <c r="Y2072" s="50"/>
      <c r="Z2072" s="50"/>
      <c r="AA2072" s="49"/>
      <c r="AB2072" s="69">
        <v>2072</v>
      </c>
      <c r="AC207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72" s="70"/>
      <c r="AE2072" s="76">
        <v>148</v>
      </c>
      <c r="AF2072" s="76">
        <v>127</v>
      </c>
      <c r="AG2072" s="76">
        <v>14034</v>
      </c>
      <c r="AH2072" s="76">
        <v>4193</v>
      </c>
      <c r="AI2072" s="76"/>
      <c r="AJ2072" s="76"/>
      <c r="AK2072" s="76" t="s">
        <v>11310</v>
      </c>
      <c r="AL2072" s="76"/>
      <c r="AM2072" s="76"/>
      <c r="AN2072" s="78">
        <v>41640.201493055552</v>
      </c>
      <c r="AO2072" s="76" t="s">
        <v>14075</v>
      </c>
      <c r="AP2072" s="82" t="s">
        <v>16145</v>
      </c>
      <c r="AQ2072" s="76" t="s">
        <v>66</v>
      </c>
      <c r="AR2072" s="2"/>
      <c r="AS2072" s="3"/>
      <c r="AT2072" s="3"/>
      <c r="AU2072" s="3"/>
      <c r="AV2072" s="3"/>
    </row>
    <row r="2073" spans="1:48" ht="41.45" customHeight="1" x14ac:dyDescent="0.25">
      <c r="A2073" s="62" t="s">
        <v>1644</v>
      </c>
      <c r="C2073" s="63"/>
      <c r="D2073" s="63"/>
      <c r="E2073" s="64"/>
      <c r="F2073" s="66"/>
      <c r="G2073" s="100" t="s">
        <v>14056</v>
      </c>
      <c r="H2073" s="63"/>
      <c r="I2073" s="67"/>
      <c r="J2073" s="68"/>
      <c r="K2073" s="68"/>
      <c r="L2073" s="67" t="s">
        <v>18236</v>
      </c>
      <c r="M2073" s="71"/>
      <c r="N2073" s="72">
        <v>927.90155029296875</v>
      </c>
      <c r="O2073" s="72">
        <v>7159.55078125</v>
      </c>
      <c r="P2073" s="73"/>
      <c r="Q2073" s="74"/>
      <c r="R2073" s="74"/>
      <c r="S2073" s="84"/>
      <c r="T2073" s="84"/>
      <c r="U2073" s="84"/>
      <c r="V2073" s="84"/>
      <c r="W2073" s="50"/>
      <c r="X2073" s="50"/>
      <c r="Y2073" s="50"/>
      <c r="Z2073" s="50"/>
      <c r="AA2073" s="49"/>
      <c r="AB2073" s="69">
        <v>2073</v>
      </c>
      <c r="AC207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73" s="70"/>
      <c r="AE2073" s="76">
        <v>2820</v>
      </c>
      <c r="AF2073" s="76">
        <v>397</v>
      </c>
      <c r="AG2073" s="76">
        <v>10815</v>
      </c>
      <c r="AH2073" s="76">
        <v>40799</v>
      </c>
      <c r="AI2073" s="76"/>
      <c r="AJ2073" s="76" t="s">
        <v>10328</v>
      </c>
      <c r="AK2073" s="76"/>
      <c r="AL2073" s="76"/>
      <c r="AM2073" s="76"/>
      <c r="AN2073" s="78">
        <v>43418.798437500001</v>
      </c>
      <c r="AO2073" s="76" t="s">
        <v>14075</v>
      </c>
      <c r="AP2073" s="82" t="s">
        <v>16146</v>
      </c>
      <c r="AQ2073" s="76" t="s">
        <v>66</v>
      </c>
      <c r="AR2073" s="2"/>
      <c r="AS2073" s="3"/>
      <c r="AT2073" s="3"/>
      <c r="AU2073" s="3"/>
      <c r="AV2073" s="3"/>
    </row>
    <row r="2074" spans="1:48" ht="41.45" customHeight="1" x14ac:dyDescent="0.25">
      <c r="A2074" s="62" t="s">
        <v>1645</v>
      </c>
      <c r="C2074" s="63"/>
      <c r="D2074" s="63"/>
      <c r="E2074" s="64"/>
      <c r="F2074" s="66"/>
      <c r="G2074" s="100" t="s">
        <v>14057</v>
      </c>
      <c r="H2074" s="63"/>
      <c r="I2074" s="67"/>
      <c r="J2074" s="68"/>
      <c r="K2074" s="68"/>
      <c r="L2074" s="67" t="s">
        <v>18237</v>
      </c>
      <c r="M2074" s="71"/>
      <c r="N2074" s="72">
        <v>3632.765625</v>
      </c>
      <c r="O2074" s="72">
        <v>4927.0537109375</v>
      </c>
      <c r="P2074" s="73"/>
      <c r="Q2074" s="74"/>
      <c r="R2074" s="74"/>
      <c r="S2074" s="84"/>
      <c r="T2074" s="84"/>
      <c r="U2074" s="84"/>
      <c r="V2074" s="84"/>
      <c r="W2074" s="50"/>
      <c r="X2074" s="50"/>
      <c r="Y2074" s="50"/>
      <c r="Z2074" s="50"/>
      <c r="AA2074" s="49"/>
      <c r="AB2074" s="69">
        <v>2074</v>
      </c>
      <c r="AC207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74" s="70"/>
      <c r="AE2074" s="76">
        <v>273</v>
      </c>
      <c r="AF2074" s="76">
        <v>253</v>
      </c>
      <c r="AG2074" s="76">
        <v>375</v>
      </c>
      <c r="AH2074" s="76">
        <v>21171</v>
      </c>
      <c r="AI2074" s="76"/>
      <c r="AJ2074" s="76" t="s">
        <v>10329</v>
      </c>
      <c r="AK2074" s="76"/>
      <c r="AL2074" s="76"/>
      <c r="AM2074" s="76"/>
      <c r="AN2074" s="78">
        <v>43943.677025462966</v>
      </c>
      <c r="AO2074" s="76" t="s">
        <v>14075</v>
      </c>
      <c r="AP2074" s="82" t="s">
        <v>16147</v>
      </c>
      <c r="AQ2074" s="76" t="s">
        <v>66</v>
      </c>
      <c r="AR2074" s="2"/>
      <c r="AS2074" s="3"/>
      <c r="AT2074" s="3"/>
      <c r="AU2074" s="3"/>
      <c r="AV2074" s="3"/>
    </row>
    <row r="2075" spans="1:48" ht="41.45" customHeight="1" x14ac:dyDescent="0.25">
      <c r="A2075" s="62" t="s">
        <v>2274</v>
      </c>
      <c r="C2075" s="63"/>
      <c r="D2075" s="63"/>
      <c r="E2075" s="64"/>
      <c r="F2075" s="66"/>
      <c r="G2075" s="100" t="s">
        <v>14058</v>
      </c>
      <c r="H2075" s="63"/>
      <c r="I2075" s="67"/>
      <c r="J2075" s="68"/>
      <c r="K2075" s="68"/>
      <c r="L2075" s="67" t="s">
        <v>18238</v>
      </c>
      <c r="M2075" s="71"/>
      <c r="N2075" s="72">
        <v>4519.4794921875</v>
      </c>
      <c r="O2075" s="72">
        <v>7196.09619140625</v>
      </c>
      <c r="P2075" s="73"/>
      <c r="Q2075" s="74"/>
      <c r="R2075" s="74"/>
      <c r="S2075" s="84"/>
      <c r="T2075" s="84"/>
      <c r="U2075" s="84"/>
      <c r="V2075" s="84"/>
      <c r="W2075" s="50"/>
      <c r="X2075" s="50"/>
      <c r="Y2075" s="50"/>
      <c r="Z2075" s="50"/>
      <c r="AA2075" s="49"/>
      <c r="AB2075" s="69">
        <v>2075</v>
      </c>
      <c r="AC207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75" s="70"/>
      <c r="AE2075" s="76">
        <v>63</v>
      </c>
      <c r="AF2075" s="76">
        <v>24124</v>
      </c>
      <c r="AG2075" s="76">
        <v>4379</v>
      </c>
      <c r="AH2075" s="76">
        <v>2647</v>
      </c>
      <c r="AI2075" s="76"/>
      <c r="AJ2075" s="76" t="s">
        <v>10330</v>
      </c>
      <c r="AK2075" s="76" t="s">
        <v>11311</v>
      </c>
      <c r="AL2075" s="82" t="s">
        <v>12012</v>
      </c>
      <c r="AM2075" s="76"/>
      <c r="AN2075" s="78">
        <v>43395.618773148148</v>
      </c>
      <c r="AO2075" s="76" t="s">
        <v>14075</v>
      </c>
      <c r="AP2075" s="82" t="s">
        <v>16148</v>
      </c>
      <c r="AQ2075" s="76" t="s">
        <v>65</v>
      </c>
      <c r="AR2075" s="2"/>
      <c r="AS2075" s="3"/>
      <c r="AT2075" s="3"/>
      <c r="AU2075" s="3"/>
      <c r="AV2075" s="3"/>
    </row>
    <row r="2076" spans="1:48" ht="41.45" customHeight="1" x14ac:dyDescent="0.25">
      <c r="A2076" s="62" t="s">
        <v>2275</v>
      </c>
      <c r="C2076" s="63"/>
      <c r="D2076" s="63"/>
      <c r="E2076" s="64"/>
      <c r="F2076" s="66"/>
      <c r="G2076" s="100" t="s">
        <v>14059</v>
      </c>
      <c r="H2076" s="63"/>
      <c r="I2076" s="67"/>
      <c r="J2076" s="68"/>
      <c r="K2076" s="68"/>
      <c r="L2076" s="67" t="s">
        <v>18239</v>
      </c>
      <c r="M2076" s="71"/>
      <c r="N2076" s="72">
        <v>3892.064697265625</v>
      </c>
      <c r="O2076" s="72">
        <v>3745.399658203125</v>
      </c>
      <c r="P2076" s="73"/>
      <c r="Q2076" s="74"/>
      <c r="R2076" s="74"/>
      <c r="S2076" s="84"/>
      <c r="T2076" s="84"/>
      <c r="U2076" s="84"/>
      <c r="V2076" s="84"/>
      <c r="W2076" s="50"/>
      <c r="X2076" s="50"/>
      <c r="Y2076" s="50"/>
      <c r="Z2076" s="50"/>
      <c r="AA2076" s="49"/>
      <c r="AB2076" s="69">
        <v>2076</v>
      </c>
      <c r="AC207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76" s="70"/>
      <c r="AE2076" s="76">
        <v>1608</v>
      </c>
      <c r="AF2076" s="76">
        <v>5934536</v>
      </c>
      <c r="AG2076" s="76">
        <v>11740</v>
      </c>
      <c r="AH2076" s="76">
        <v>6426</v>
      </c>
      <c r="AI2076" s="76"/>
      <c r="AJ2076" s="76" t="s">
        <v>10331</v>
      </c>
      <c r="AK2076" s="76" t="s">
        <v>11312</v>
      </c>
      <c r="AL2076" s="82" t="s">
        <v>12013</v>
      </c>
      <c r="AM2076" s="76"/>
      <c r="AN2076" s="78">
        <v>40730.45758101852</v>
      </c>
      <c r="AO2076" s="76" t="s">
        <v>14075</v>
      </c>
      <c r="AP2076" s="82" t="s">
        <v>16149</v>
      </c>
      <c r="AQ2076" s="76" t="s">
        <v>65</v>
      </c>
      <c r="AR2076" s="2"/>
      <c r="AS2076" s="3"/>
      <c r="AT2076" s="3"/>
      <c r="AU2076" s="3"/>
      <c r="AV2076" s="3"/>
    </row>
    <row r="2077" spans="1:48" ht="41.45" customHeight="1" x14ac:dyDescent="0.25">
      <c r="A2077" s="62" t="s">
        <v>2276</v>
      </c>
      <c r="C2077" s="63"/>
      <c r="D2077" s="63"/>
      <c r="E2077" s="64"/>
      <c r="F2077" s="66"/>
      <c r="G2077" s="100" t="s">
        <v>14060</v>
      </c>
      <c r="H2077" s="63"/>
      <c r="I2077" s="67"/>
      <c r="J2077" s="68"/>
      <c r="K2077" s="68"/>
      <c r="L2077" s="67" t="s">
        <v>18240</v>
      </c>
      <c r="M2077" s="71"/>
      <c r="N2077" s="72">
        <v>1821.04443359375</v>
      </c>
      <c r="O2077" s="72">
        <v>2153.039306640625</v>
      </c>
      <c r="P2077" s="73"/>
      <c r="Q2077" s="74"/>
      <c r="R2077" s="74"/>
      <c r="S2077" s="84"/>
      <c r="T2077" s="84"/>
      <c r="U2077" s="84"/>
      <c r="V2077" s="84"/>
      <c r="W2077" s="50"/>
      <c r="X2077" s="50"/>
      <c r="Y2077" s="50"/>
      <c r="Z2077" s="50"/>
      <c r="AA2077" s="49"/>
      <c r="AB2077" s="69">
        <v>2077</v>
      </c>
      <c r="AC207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77" s="70"/>
      <c r="AE2077" s="76">
        <v>164</v>
      </c>
      <c r="AF2077" s="76">
        <v>28605461</v>
      </c>
      <c r="AG2077" s="76">
        <v>70709</v>
      </c>
      <c r="AH2077" s="76">
        <v>4251</v>
      </c>
      <c r="AI2077" s="76"/>
      <c r="AJ2077" s="76" t="s">
        <v>10332</v>
      </c>
      <c r="AK2077" s="76" t="s">
        <v>11313</v>
      </c>
      <c r="AL2077" s="82" t="s">
        <v>12014</v>
      </c>
      <c r="AM2077" s="76"/>
      <c r="AN2077" s="78">
        <v>41019.637303240743</v>
      </c>
      <c r="AO2077" s="76" t="s">
        <v>14075</v>
      </c>
      <c r="AP2077" s="82" t="s">
        <v>16150</v>
      </c>
      <c r="AQ2077" s="76" t="s">
        <v>65</v>
      </c>
      <c r="AR2077" s="2"/>
      <c r="AS2077" s="3"/>
      <c r="AT2077" s="3"/>
      <c r="AU2077" s="3"/>
      <c r="AV2077" s="3"/>
    </row>
    <row r="2078" spans="1:48" ht="41.45" customHeight="1" x14ac:dyDescent="0.25">
      <c r="A2078" s="62" t="s">
        <v>1646</v>
      </c>
      <c r="C2078" s="63"/>
      <c r="D2078" s="63"/>
      <c r="E2078" s="64"/>
      <c r="F2078" s="66"/>
      <c r="G2078" s="100" t="s">
        <v>14061</v>
      </c>
      <c r="H2078" s="63"/>
      <c r="I2078" s="67"/>
      <c r="J2078" s="68"/>
      <c r="K2078" s="68"/>
      <c r="L2078" s="67" t="s">
        <v>18241</v>
      </c>
      <c r="M2078" s="71"/>
      <c r="N2078" s="72">
        <v>9126.7001953125</v>
      </c>
      <c r="O2078" s="72">
        <v>2990.94873046875</v>
      </c>
      <c r="P2078" s="73"/>
      <c r="Q2078" s="74"/>
      <c r="R2078" s="74"/>
      <c r="S2078" s="84"/>
      <c r="T2078" s="84"/>
      <c r="U2078" s="84"/>
      <c r="V2078" s="84"/>
      <c r="W2078" s="50"/>
      <c r="X2078" s="50"/>
      <c r="Y2078" s="50"/>
      <c r="Z2078" s="50"/>
      <c r="AA2078" s="49"/>
      <c r="AB2078" s="69">
        <v>2078</v>
      </c>
      <c r="AC207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78" s="70"/>
      <c r="AE2078" s="76">
        <v>37</v>
      </c>
      <c r="AF2078" s="76">
        <v>11</v>
      </c>
      <c r="AG2078" s="76">
        <v>34</v>
      </c>
      <c r="AH2078" s="76">
        <v>8</v>
      </c>
      <c r="AI2078" s="76"/>
      <c r="AJ2078" s="76" t="s">
        <v>10333</v>
      </c>
      <c r="AK2078" s="76"/>
      <c r="AL2078" s="76"/>
      <c r="AM2078" s="76"/>
      <c r="AN2078" s="78">
        <v>44512.492013888892</v>
      </c>
      <c r="AO2078" s="76" t="s">
        <v>14075</v>
      </c>
      <c r="AP2078" s="82" t="s">
        <v>16151</v>
      </c>
      <c r="AQ2078" s="76" t="s">
        <v>66</v>
      </c>
      <c r="AR2078" s="2"/>
      <c r="AS2078" s="3"/>
      <c r="AT2078" s="3"/>
      <c r="AU2078" s="3"/>
      <c r="AV2078" s="3"/>
    </row>
    <row r="2079" spans="1:48" ht="41.45" customHeight="1" x14ac:dyDescent="0.25">
      <c r="A2079" s="62" t="s">
        <v>1647</v>
      </c>
      <c r="C2079" s="63"/>
      <c r="D2079" s="63"/>
      <c r="E2079" s="64"/>
      <c r="F2079" s="66"/>
      <c r="G2079" s="100" t="s">
        <v>14062</v>
      </c>
      <c r="H2079" s="63"/>
      <c r="I2079" s="67"/>
      <c r="J2079" s="68"/>
      <c r="K2079" s="68"/>
      <c r="L2079" s="67" t="s">
        <v>18242</v>
      </c>
      <c r="M2079" s="71"/>
      <c r="N2079" s="72">
        <v>9452.6826171875</v>
      </c>
      <c r="O2079" s="72">
        <v>7507.6376953125</v>
      </c>
      <c r="P2079" s="73"/>
      <c r="Q2079" s="74"/>
      <c r="R2079" s="74"/>
      <c r="S2079" s="84"/>
      <c r="T2079" s="84"/>
      <c r="U2079" s="84"/>
      <c r="V2079" s="84"/>
      <c r="W2079" s="50"/>
      <c r="X2079" s="50"/>
      <c r="Y2079" s="50"/>
      <c r="Z2079" s="50"/>
      <c r="AA2079" s="49"/>
      <c r="AB2079" s="69">
        <v>2079</v>
      </c>
      <c r="AC207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79" s="70"/>
      <c r="AE2079" s="76">
        <v>15</v>
      </c>
      <c r="AF2079" s="76">
        <v>13</v>
      </c>
      <c r="AG2079" s="76">
        <v>34</v>
      </c>
      <c r="AH2079" s="76">
        <v>12</v>
      </c>
      <c r="AI2079" s="76"/>
      <c r="AJ2079" s="76" t="s">
        <v>10334</v>
      </c>
      <c r="AK2079" s="76"/>
      <c r="AL2079" s="76"/>
      <c r="AM2079" s="76"/>
      <c r="AN2079" s="78">
        <v>44514.407800925925</v>
      </c>
      <c r="AO2079" s="76" t="s">
        <v>14075</v>
      </c>
      <c r="AP2079" s="82" t="s">
        <v>16152</v>
      </c>
      <c r="AQ2079" s="76" t="s">
        <v>66</v>
      </c>
      <c r="AR2079" s="2"/>
      <c r="AS2079" s="3"/>
      <c r="AT2079" s="3"/>
      <c r="AU2079" s="3"/>
      <c r="AV2079" s="3"/>
    </row>
    <row r="2080" spans="1:48" ht="41.45" customHeight="1" x14ac:dyDescent="0.25">
      <c r="A2080" s="62" t="s">
        <v>1648</v>
      </c>
      <c r="C2080" s="63"/>
      <c r="D2080" s="63"/>
      <c r="E2080" s="64"/>
      <c r="F2080" s="66"/>
      <c r="G2080" s="100" t="s">
        <v>14063</v>
      </c>
      <c r="H2080" s="63"/>
      <c r="I2080" s="67"/>
      <c r="J2080" s="68"/>
      <c r="K2080" s="68"/>
      <c r="L2080" s="67" t="s">
        <v>18243</v>
      </c>
      <c r="M2080" s="71"/>
      <c r="N2080" s="72">
        <v>3583.08447265625</v>
      </c>
      <c r="O2080" s="72">
        <v>2078.399169921875</v>
      </c>
      <c r="P2080" s="73"/>
      <c r="Q2080" s="74"/>
      <c r="R2080" s="74"/>
      <c r="S2080" s="84"/>
      <c r="T2080" s="84"/>
      <c r="U2080" s="84"/>
      <c r="V2080" s="84"/>
      <c r="W2080" s="50"/>
      <c r="X2080" s="50"/>
      <c r="Y2080" s="50"/>
      <c r="Z2080" s="50"/>
      <c r="AA2080" s="49"/>
      <c r="AB2080" s="69">
        <v>2080</v>
      </c>
      <c r="AC208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80" s="70"/>
      <c r="AE2080" s="76">
        <v>20</v>
      </c>
      <c r="AF2080" s="76">
        <v>14</v>
      </c>
      <c r="AG2080" s="76">
        <v>39</v>
      </c>
      <c r="AH2080" s="76">
        <v>27</v>
      </c>
      <c r="AI2080" s="76"/>
      <c r="AJ2080" s="76" t="s">
        <v>10335</v>
      </c>
      <c r="AK2080" s="76" t="s">
        <v>10987</v>
      </c>
      <c r="AL2080" s="82" t="s">
        <v>12015</v>
      </c>
      <c r="AM2080" s="76"/>
      <c r="AN2080" s="78">
        <v>44508.468414351853</v>
      </c>
      <c r="AO2080" s="76" t="s">
        <v>14075</v>
      </c>
      <c r="AP2080" s="82" t="s">
        <v>16153</v>
      </c>
      <c r="AQ2080" s="76" t="s">
        <v>66</v>
      </c>
      <c r="AR2080" s="2"/>
      <c r="AS2080" s="3"/>
      <c r="AT2080" s="3"/>
      <c r="AU2080" s="3"/>
      <c r="AV2080" s="3"/>
    </row>
    <row r="2081" spans="1:48" ht="41.45" customHeight="1" x14ac:dyDescent="0.25">
      <c r="A2081" s="62" t="s">
        <v>1649</v>
      </c>
      <c r="C2081" s="63"/>
      <c r="D2081" s="63"/>
      <c r="E2081" s="64"/>
      <c r="F2081" s="66"/>
      <c r="G2081" s="100" t="s">
        <v>14064</v>
      </c>
      <c r="H2081" s="63"/>
      <c r="I2081" s="67"/>
      <c r="J2081" s="68"/>
      <c r="K2081" s="68"/>
      <c r="L2081" s="67" t="s">
        <v>18244</v>
      </c>
      <c r="M2081" s="71"/>
      <c r="N2081" s="72">
        <v>8590.4326171875</v>
      </c>
      <c r="O2081" s="72">
        <v>7198.76171875</v>
      </c>
      <c r="P2081" s="73"/>
      <c r="Q2081" s="74"/>
      <c r="R2081" s="74"/>
      <c r="S2081" s="84"/>
      <c r="T2081" s="84"/>
      <c r="U2081" s="84"/>
      <c r="V2081" s="84"/>
      <c r="W2081" s="50"/>
      <c r="X2081" s="50"/>
      <c r="Y2081" s="50"/>
      <c r="Z2081" s="50"/>
      <c r="AA2081" s="49"/>
      <c r="AB2081" s="69">
        <v>2081</v>
      </c>
      <c r="AC208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81" s="70"/>
      <c r="AE2081" s="76">
        <v>57</v>
      </c>
      <c r="AF2081" s="76">
        <v>15</v>
      </c>
      <c r="AG2081" s="76">
        <v>35</v>
      </c>
      <c r="AH2081" s="76">
        <v>18</v>
      </c>
      <c r="AI2081" s="76"/>
      <c r="AJ2081" s="76" t="s">
        <v>10336</v>
      </c>
      <c r="AK2081" s="76"/>
      <c r="AL2081" s="76"/>
      <c r="AM2081" s="76"/>
      <c r="AN2081" s="78">
        <v>44512.431192129632</v>
      </c>
      <c r="AO2081" s="76" t="s">
        <v>14075</v>
      </c>
      <c r="AP2081" s="82" t="s">
        <v>16154</v>
      </c>
      <c r="AQ2081" s="76" t="s">
        <v>66</v>
      </c>
      <c r="AR2081" s="2"/>
      <c r="AS2081" s="3"/>
      <c r="AT2081" s="3"/>
      <c r="AU2081" s="3"/>
      <c r="AV2081" s="3"/>
    </row>
    <row r="2082" spans="1:48" ht="41.45" customHeight="1" x14ac:dyDescent="0.25">
      <c r="A2082" s="62" t="s">
        <v>1650</v>
      </c>
      <c r="C2082" s="63"/>
      <c r="D2082" s="63"/>
      <c r="E2082" s="64"/>
      <c r="F2082" s="66"/>
      <c r="G2082" s="100" t="s">
        <v>14065</v>
      </c>
      <c r="H2082" s="63"/>
      <c r="I2082" s="67"/>
      <c r="J2082" s="68"/>
      <c r="K2082" s="68"/>
      <c r="L2082" s="67" t="s">
        <v>18245</v>
      </c>
      <c r="M2082" s="71"/>
      <c r="N2082" s="72">
        <v>5623.5830078125</v>
      </c>
      <c r="O2082" s="72">
        <v>1596.73046875</v>
      </c>
      <c r="P2082" s="73"/>
      <c r="Q2082" s="74"/>
      <c r="R2082" s="74"/>
      <c r="S2082" s="84"/>
      <c r="T2082" s="84"/>
      <c r="U2082" s="84"/>
      <c r="V2082" s="84"/>
      <c r="W2082" s="50"/>
      <c r="X2082" s="50"/>
      <c r="Y2082" s="50"/>
      <c r="Z2082" s="50"/>
      <c r="AA2082" s="49"/>
      <c r="AB2082" s="69">
        <v>2082</v>
      </c>
      <c r="AC2082"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82" s="70"/>
      <c r="AE2082" s="76">
        <v>42</v>
      </c>
      <c r="AF2082" s="76">
        <v>12</v>
      </c>
      <c r="AG2082" s="76">
        <v>46</v>
      </c>
      <c r="AH2082" s="76">
        <v>18</v>
      </c>
      <c r="AI2082" s="76"/>
      <c r="AJ2082" s="76" t="s">
        <v>10337</v>
      </c>
      <c r="AK2082" s="76" t="s">
        <v>11314</v>
      </c>
      <c r="AL2082" s="82" t="s">
        <v>12016</v>
      </c>
      <c r="AM2082" s="76"/>
      <c r="AN2082" s="78">
        <v>44509.375856481478</v>
      </c>
      <c r="AO2082" s="76" t="s">
        <v>14075</v>
      </c>
      <c r="AP2082" s="82" t="s">
        <v>16155</v>
      </c>
      <c r="AQ2082" s="76" t="s">
        <v>66</v>
      </c>
      <c r="AR2082" s="2"/>
      <c r="AS2082" s="3"/>
      <c r="AT2082" s="3"/>
      <c r="AU2082" s="3"/>
      <c r="AV2082" s="3"/>
    </row>
    <row r="2083" spans="1:48" ht="41.45" customHeight="1" x14ac:dyDescent="0.25">
      <c r="A2083" s="62" t="s">
        <v>1651</v>
      </c>
      <c r="C2083" s="63"/>
      <c r="D2083" s="63"/>
      <c r="E2083" s="64"/>
      <c r="F2083" s="66"/>
      <c r="G2083" s="100" t="s">
        <v>14066</v>
      </c>
      <c r="H2083" s="63"/>
      <c r="I2083" s="67"/>
      <c r="J2083" s="68"/>
      <c r="K2083" s="68"/>
      <c r="L2083" s="67" t="s">
        <v>18246</v>
      </c>
      <c r="M2083" s="71"/>
      <c r="N2083" s="72">
        <v>5350.64990234375</v>
      </c>
      <c r="O2083" s="72">
        <v>6374.62646484375</v>
      </c>
      <c r="P2083" s="73"/>
      <c r="Q2083" s="74"/>
      <c r="R2083" s="74"/>
      <c r="S2083" s="84"/>
      <c r="T2083" s="84"/>
      <c r="U2083" s="84"/>
      <c r="V2083" s="84"/>
      <c r="W2083" s="50"/>
      <c r="X2083" s="50"/>
      <c r="Y2083" s="50"/>
      <c r="Z2083" s="50"/>
      <c r="AA2083" s="49"/>
      <c r="AB2083" s="69">
        <v>2083</v>
      </c>
      <c r="AC2083"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83" s="70"/>
      <c r="AE2083" s="76">
        <v>205</v>
      </c>
      <c r="AF2083" s="76">
        <v>24</v>
      </c>
      <c r="AG2083" s="76">
        <v>1447</v>
      </c>
      <c r="AH2083" s="76">
        <v>1591</v>
      </c>
      <c r="AI2083" s="76"/>
      <c r="AJ2083" s="76" t="s">
        <v>10338</v>
      </c>
      <c r="AK2083" s="76" t="s">
        <v>11315</v>
      </c>
      <c r="AL2083" s="76"/>
      <c r="AM2083" s="76"/>
      <c r="AN2083" s="78">
        <v>43934.56790509259</v>
      </c>
      <c r="AO2083" s="76" t="s">
        <v>14075</v>
      </c>
      <c r="AP2083" s="82" t="s">
        <v>16156</v>
      </c>
      <c r="AQ2083" s="76" t="s">
        <v>66</v>
      </c>
      <c r="AR2083" s="2"/>
      <c r="AS2083" s="3"/>
      <c r="AT2083" s="3"/>
      <c r="AU2083" s="3"/>
      <c r="AV2083" s="3"/>
    </row>
    <row r="2084" spans="1:48" ht="41.45" customHeight="1" x14ac:dyDescent="0.25">
      <c r="A2084" s="62" t="s">
        <v>2277</v>
      </c>
      <c r="C2084" s="63"/>
      <c r="D2084" s="63"/>
      <c r="E2084" s="64"/>
      <c r="F2084" s="66"/>
      <c r="G2084" s="100" t="s">
        <v>14067</v>
      </c>
      <c r="H2084" s="63"/>
      <c r="I2084" s="67"/>
      <c r="J2084" s="68"/>
      <c r="K2084" s="68"/>
      <c r="L2084" s="67" t="s">
        <v>18247</v>
      </c>
      <c r="M2084" s="71"/>
      <c r="N2084" s="72">
        <v>3276.6376953125</v>
      </c>
      <c r="O2084" s="72">
        <v>8719.474609375</v>
      </c>
      <c r="P2084" s="73"/>
      <c r="Q2084" s="74"/>
      <c r="R2084" s="74"/>
      <c r="S2084" s="84"/>
      <c r="T2084" s="84"/>
      <c r="U2084" s="84"/>
      <c r="V2084" s="84"/>
      <c r="W2084" s="50"/>
      <c r="X2084" s="50"/>
      <c r="Y2084" s="50"/>
      <c r="Z2084" s="50"/>
      <c r="AA2084" s="49"/>
      <c r="AB2084" s="69">
        <v>2084</v>
      </c>
      <c r="AC2084"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84" s="70"/>
      <c r="AE2084" s="76">
        <v>1835</v>
      </c>
      <c r="AF2084" s="76">
        <v>199</v>
      </c>
      <c r="AG2084" s="76">
        <v>3260</v>
      </c>
      <c r="AH2084" s="76">
        <v>37101</v>
      </c>
      <c r="AI2084" s="76"/>
      <c r="AJ2084" s="76" t="s">
        <v>10339</v>
      </c>
      <c r="AK2084" s="76" t="s">
        <v>11316</v>
      </c>
      <c r="AL2084" s="76"/>
      <c r="AM2084" s="76"/>
      <c r="AN2084" s="78">
        <v>42638.287083333336</v>
      </c>
      <c r="AO2084" s="76" t="s">
        <v>14075</v>
      </c>
      <c r="AP2084" s="82" t="s">
        <v>16157</v>
      </c>
      <c r="AQ2084" s="76" t="s">
        <v>65</v>
      </c>
      <c r="AR2084" s="2"/>
      <c r="AS2084" s="3"/>
      <c r="AT2084" s="3"/>
      <c r="AU2084" s="3"/>
      <c r="AV2084" s="3"/>
    </row>
    <row r="2085" spans="1:48" ht="41.45" customHeight="1" x14ac:dyDescent="0.25">
      <c r="A2085" s="62" t="s">
        <v>1652</v>
      </c>
      <c r="C2085" s="63"/>
      <c r="D2085" s="63"/>
      <c r="E2085" s="64"/>
      <c r="F2085" s="66"/>
      <c r="G2085" s="100" t="s">
        <v>14068</v>
      </c>
      <c r="H2085" s="63"/>
      <c r="I2085" s="67"/>
      <c r="J2085" s="68"/>
      <c r="K2085" s="68"/>
      <c r="L2085" s="67" t="s">
        <v>18248</v>
      </c>
      <c r="M2085" s="71"/>
      <c r="N2085" s="72">
        <v>1980.146728515625</v>
      </c>
      <c r="O2085" s="72">
        <v>3104.509521484375</v>
      </c>
      <c r="P2085" s="73"/>
      <c r="Q2085" s="74"/>
      <c r="R2085" s="74"/>
      <c r="S2085" s="84"/>
      <c r="T2085" s="84"/>
      <c r="U2085" s="84"/>
      <c r="V2085" s="84"/>
      <c r="W2085" s="50"/>
      <c r="X2085" s="50"/>
      <c r="Y2085" s="50"/>
      <c r="Z2085" s="50"/>
      <c r="AA2085" s="49"/>
      <c r="AB2085" s="69">
        <v>2085</v>
      </c>
      <c r="AC2085"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85" s="70"/>
      <c r="AE2085" s="76">
        <v>2692</v>
      </c>
      <c r="AF2085" s="76">
        <v>372</v>
      </c>
      <c r="AG2085" s="76">
        <v>13812</v>
      </c>
      <c r="AH2085" s="76">
        <v>11116</v>
      </c>
      <c r="AI2085" s="76"/>
      <c r="AJ2085" s="76" t="s">
        <v>10340</v>
      </c>
      <c r="AK2085" s="76" t="s">
        <v>11317</v>
      </c>
      <c r="AL2085" s="76"/>
      <c r="AM2085" s="76"/>
      <c r="AN2085" s="78">
        <v>43398.491701388892</v>
      </c>
      <c r="AO2085" s="76" t="s">
        <v>14075</v>
      </c>
      <c r="AP2085" s="82" t="s">
        <v>16158</v>
      </c>
      <c r="AQ2085" s="76" t="s">
        <v>66</v>
      </c>
      <c r="AR2085" s="2"/>
      <c r="AS2085" s="3"/>
      <c r="AT2085" s="3"/>
      <c r="AU2085" s="3"/>
      <c r="AV2085" s="3"/>
    </row>
    <row r="2086" spans="1:48" ht="41.45" customHeight="1" x14ac:dyDescent="0.25">
      <c r="A2086" s="62" t="s">
        <v>1653</v>
      </c>
      <c r="C2086" s="63"/>
      <c r="D2086" s="63"/>
      <c r="E2086" s="64"/>
      <c r="F2086" s="66"/>
      <c r="G2086" s="100" t="s">
        <v>14069</v>
      </c>
      <c r="H2086" s="63"/>
      <c r="I2086" s="67"/>
      <c r="J2086" s="68"/>
      <c r="K2086" s="68"/>
      <c r="L2086" s="67" t="s">
        <v>18249</v>
      </c>
      <c r="M2086" s="71"/>
      <c r="N2086" s="72">
        <v>2378.95458984375</v>
      </c>
      <c r="O2086" s="72">
        <v>4408.4921875</v>
      </c>
      <c r="P2086" s="73"/>
      <c r="Q2086" s="74"/>
      <c r="R2086" s="74"/>
      <c r="S2086" s="84"/>
      <c r="T2086" s="84"/>
      <c r="U2086" s="84"/>
      <c r="V2086" s="84"/>
      <c r="W2086" s="50"/>
      <c r="X2086" s="50"/>
      <c r="Y2086" s="50"/>
      <c r="Z2086" s="50"/>
      <c r="AA2086" s="49"/>
      <c r="AB2086" s="69">
        <v>2086</v>
      </c>
      <c r="AC2086"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86" s="70"/>
      <c r="AE2086" s="76">
        <v>51</v>
      </c>
      <c r="AF2086" s="76">
        <v>131543</v>
      </c>
      <c r="AG2086" s="76">
        <v>18650</v>
      </c>
      <c r="AH2086" s="76">
        <v>396</v>
      </c>
      <c r="AI2086" s="76"/>
      <c r="AJ2086" s="76" t="s">
        <v>10341</v>
      </c>
      <c r="AK2086" s="76" t="s">
        <v>11318</v>
      </c>
      <c r="AL2086" s="82" t="s">
        <v>12017</v>
      </c>
      <c r="AM2086" s="76"/>
      <c r="AN2086" s="78">
        <v>40009.700266203705</v>
      </c>
      <c r="AO2086" s="76" t="s">
        <v>14075</v>
      </c>
      <c r="AP2086" s="82" t="s">
        <v>16159</v>
      </c>
      <c r="AQ2086" s="76" t="s">
        <v>66</v>
      </c>
      <c r="AR2086" s="2"/>
      <c r="AS2086" s="3"/>
      <c r="AT2086" s="3"/>
      <c r="AU2086" s="3"/>
      <c r="AV2086" s="3"/>
    </row>
    <row r="2087" spans="1:48" ht="41.45" customHeight="1" x14ac:dyDescent="0.25">
      <c r="A2087" s="62" t="s">
        <v>1654</v>
      </c>
      <c r="C2087" s="63"/>
      <c r="D2087" s="63"/>
      <c r="E2087" s="64"/>
      <c r="F2087" s="66"/>
      <c r="G2087" s="100" t="s">
        <v>14070</v>
      </c>
      <c r="H2087" s="63"/>
      <c r="I2087" s="67"/>
      <c r="J2087" s="68"/>
      <c r="K2087" s="68"/>
      <c r="L2087" s="67" t="s">
        <v>18250</v>
      </c>
      <c r="M2087" s="71"/>
      <c r="N2087" s="72">
        <v>3457.0244140625</v>
      </c>
      <c r="O2087" s="72">
        <v>2057.848876953125</v>
      </c>
      <c r="P2087" s="73"/>
      <c r="Q2087" s="74"/>
      <c r="R2087" s="74"/>
      <c r="S2087" s="84"/>
      <c r="T2087" s="84"/>
      <c r="U2087" s="84"/>
      <c r="V2087" s="84"/>
      <c r="W2087" s="50"/>
      <c r="X2087" s="50"/>
      <c r="Y2087" s="50"/>
      <c r="Z2087" s="50"/>
      <c r="AA2087" s="49"/>
      <c r="AB2087" s="69">
        <v>2087</v>
      </c>
      <c r="AC2087"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87" s="70"/>
      <c r="AE2087" s="76">
        <v>560</v>
      </c>
      <c r="AF2087" s="76">
        <v>265</v>
      </c>
      <c r="AG2087" s="76">
        <v>19282</v>
      </c>
      <c r="AH2087" s="76">
        <v>40266</v>
      </c>
      <c r="AI2087" s="76"/>
      <c r="AJ2087" s="76" t="s">
        <v>10342</v>
      </c>
      <c r="AK2087" s="76" t="s">
        <v>11319</v>
      </c>
      <c r="AL2087" s="82" t="s">
        <v>12018</v>
      </c>
      <c r="AM2087" s="76"/>
      <c r="AN2087" s="78">
        <v>40018.787199074075</v>
      </c>
      <c r="AO2087" s="76" t="s">
        <v>14075</v>
      </c>
      <c r="AP2087" s="82" t="s">
        <v>16160</v>
      </c>
      <c r="AQ2087" s="76" t="s">
        <v>66</v>
      </c>
      <c r="AR2087" s="2"/>
      <c r="AS2087" s="3"/>
      <c r="AT2087" s="3"/>
      <c r="AU2087" s="3"/>
      <c r="AV2087" s="3"/>
    </row>
    <row r="2088" spans="1:48" ht="41.45" customHeight="1" x14ac:dyDescent="0.25">
      <c r="A2088" s="62" t="s">
        <v>1655</v>
      </c>
      <c r="C2088" s="63"/>
      <c r="D2088" s="63"/>
      <c r="E2088" s="64"/>
      <c r="F2088" s="66"/>
      <c r="G2088" s="100" t="s">
        <v>14071</v>
      </c>
      <c r="H2088" s="63"/>
      <c r="I2088" s="67"/>
      <c r="J2088" s="68"/>
      <c r="K2088" s="68"/>
      <c r="L2088" s="67" t="s">
        <v>18251</v>
      </c>
      <c r="M2088" s="71"/>
      <c r="N2088" s="72">
        <v>1307.7999267578125</v>
      </c>
      <c r="O2088" s="72">
        <v>4962.17041015625</v>
      </c>
      <c r="P2088" s="73"/>
      <c r="Q2088" s="74"/>
      <c r="R2088" s="74"/>
      <c r="S2088" s="84"/>
      <c r="T2088" s="84"/>
      <c r="U2088" s="84"/>
      <c r="V2088" s="84"/>
      <c r="W2088" s="50"/>
      <c r="X2088" s="50"/>
      <c r="Y2088" s="50"/>
      <c r="Z2088" s="50"/>
      <c r="AA2088" s="49"/>
      <c r="AB2088" s="69">
        <v>2088</v>
      </c>
      <c r="AC2088"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88" s="70"/>
      <c r="AE2088" s="76">
        <v>2287</v>
      </c>
      <c r="AF2088" s="76">
        <v>534</v>
      </c>
      <c r="AG2088" s="76">
        <v>2220</v>
      </c>
      <c r="AH2088" s="76">
        <v>3110</v>
      </c>
      <c r="AI2088" s="76"/>
      <c r="AJ2088" s="76" t="s">
        <v>10343</v>
      </c>
      <c r="AK2088" s="76" t="s">
        <v>11320</v>
      </c>
      <c r="AL2088" s="82" t="s">
        <v>12019</v>
      </c>
      <c r="AM2088" s="76"/>
      <c r="AN2088" s="78">
        <v>41025.152291666665</v>
      </c>
      <c r="AO2088" s="76" t="s">
        <v>14075</v>
      </c>
      <c r="AP2088" s="82" t="s">
        <v>16161</v>
      </c>
      <c r="AQ2088" s="76" t="s">
        <v>66</v>
      </c>
      <c r="AR2088" s="2"/>
      <c r="AS2088" s="3"/>
      <c r="AT2088" s="3"/>
      <c r="AU2088" s="3"/>
      <c r="AV2088" s="3"/>
    </row>
    <row r="2089" spans="1:48" ht="41.45" customHeight="1" x14ac:dyDescent="0.25">
      <c r="A2089" s="62" t="s">
        <v>1656</v>
      </c>
      <c r="C2089" s="63"/>
      <c r="D2089" s="63"/>
      <c r="E2089" s="64"/>
      <c r="F2089" s="66"/>
      <c r="G2089" s="100" t="s">
        <v>14072</v>
      </c>
      <c r="H2089" s="63"/>
      <c r="I2089" s="67"/>
      <c r="J2089" s="68"/>
      <c r="K2089" s="68"/>
      <c r="L2089" s="67" t="s">
        <v>18252</v>
      </c>
      <c r="M2089" s="71"/>
      <c r="N2089" s="72">
        <v>3861.363525390625</v>
      </c>
      <c r="O2089" s="72">
        <v>9052.763671875</v>
      </c>
      <c r="P2089" s="73"/>
      <c r="Q2089" s="74"/>
      <c r="R2089" s="74"/>
      <c r="S2089" s="84"/>
      <c r="T2089" s="84"/>
      <c r="U2089" s="84"/>
      <c r="V2089" s="84"/>
      <c r="W2089" s="50"/>
      <c r="X2089" s="50"/>
      <c r="Y2089" s="50"/>
      <c r="Z2089" s="50"/>
      <c r="AA2089" s="49"/>
      <c r="AB2089" s="69">
        <v>2089</v>
      </c>
      <c r="AC2089"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89" s="70"/>
      <c r="AE2089" s="76">
        <v>148</v>
      </c>
      <c r="AF2089" s="76">
        <v>101</v>
      </c>
      <c r="AG2089" s="76">
        <v>395</v>
      </c>
      <c r="AH2089" s="76">
        <v>1503</v>
      </c>
      <c r="AI2089" s="76"/>
      <c r="AJ2089" s="76" t="s">
        <v>10344</v>
      </c>
      <c r="AK2089" s="76"/>
      <c r="AL2089" s="82" t="s">
        <v>12020</v>
      </c>
      <c r="AM2089" s="76"/>
      <c r="AN2089" s="78">
        <v>44435.290995370371</v>
      </c>
      <c r="AO2089" s="76" t="s">
        <v>14075</v>
      </c>
      <c r="AP2089" s="82" t="s">
        <v>16162</v>
      </c>
      <c r="AQ2089" s="76" t="s">
        <v>66</v>
      </c>
      <c r="AR2089" s="2"/>
      <c r="AS2089" s="3"/>
      <c r="AT2089" s="3"/>
      <c r="AU2089" s="3"/>
      <c r="AV2089" s="3"/>
    </row>
    <row r="2090" spans="1:48" ht="41.45" customHeight="1" x14ac:dyDescent="0.25">
      <c r="A2090" s="62" t="s">
        <v>1658</v>
      </c>
      <c r="C2090" s="63"/>
      <c r="D2090" s="63"/>
      <c r="E2090" s="64"/>
      <c r="F2090" s="66"/>
      <c r="G2090" s="100" t="s">
        <v>12040</v>
      </c>
      <c r="H2090" s="63"/>
      <c r="I2090" s="67"/>
      <c r="J2090" s="68"/>
      <c r="K2090" s="68"/>
      <c r="L2090" s="67" t="s">
        <v>18253</v>
      </c>
      <c r="M2090" s="71"/>
      <c r="N2090" s="72">
        <v>4292.2001953125</v>
      </c>
      <c r="O2090" s="72">
        <v>6099.07421875</v>
      </c>
      <c r="P2090" s="73"/>
      <c r="Q2090" s="74"/>
      <c r="R2090" s="74"/>
      <c r="S2090" s="84"/>
      <c r="T2090" s="84"/>
      <c r="U2090" s="84"/>
      <c r="V2090" s="84"/>
      <c r="W2090" s="50"/>
      <c r="X2090" s="50"/>
      <c r="Y2090" s="50"/>
      <c r="Z2090" s="50"/>
      <c r="AA2090" s="49"/>
      <c r="AB2090" s="69">
        <v>2090</v>
      </c>
      <c r="AC2090"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90" s="70"/>
      <c r="AE2090" s="76">
        <v>5</v>
      </c>
      <c r="AF2090" s="76">
        <v>17</v>
      </c>
      <c r="AG2090" s="76">
        <v>8256</v>
      </c>
      <c r="AH2090" s="76">
        <v>4985</v>
      </c>
      <c r="AI2090" s="76"/>
      <c r="AJ2090" s="76" t="s">
        <v>8731</v>
      </c>
      <c r="AK2090" s="76"/>
      <c r="AL2090" s="76"/>
      <c r="AM2090" s="76"/>
      <c r="AN2090" s="78">
        <v>40683.289502314816</v>
      </c>
      <c r="AO2090" s="76" t="s">
        <v>14075</v>
      </c>
      <c r="AP2090" s="82" t="s">
        <v>16163</v>
      </c>
      <c r="AQ2090" s="76" t="s">
        <v>66</v>
      </c>
      <c r="AR2090" s="2"/>
      <c r="AS2090" s="3"/>
      <c r="AT2090" s="3"/>
      <c r="AU2090" s="3"/>
      <c r="AV2090" s="3"/>
    </row>
    <row r="2091" spans="1:48" ht="41.45" customHeight="1" x14ac:dyDescent="0.25">
      <c r="A2091" s="62" t="s">
        <v>1659</v>
      </c>
      <c r="C2091" s="63"/>
      <c r="D2091" s="63"/>
      <c r="E2091" s="64"/>
      <c r="F2091" s="66"/>
      <c r="G2091" s="100" t="s">
        <v>14073</v>
      </c>
      <c r="H2091" s="63"/>
      <c r="I2091" s="67"/>
      <c r="J2091" s="68"/>
      <c r="K2091" s="68"/>
      <c r="L2091" s="67" t="s">
        <v>18254</v>
      </c>
      <c r="M2091" s="71"/>
      <c r="N2091" s="72">
        <v>3858.16552734375</v>
      </c>
      <c r="O2091" s="72">
        <v>456.91122436523438</v>
      </c>
      <c r="P2091" s="73"/>
      <c r="Q2091" s="74"/>
      <c r="R2091" s="74"/>
      <c r="S2091" s="84"/>
      <c r="T2091" s="84"/>
      <c r="U2091" s="84"/>
      <c r="V2091" s="84"/>
      <c r="W2091" s="50"/>
      <c r="X2091" s="50"/>
      <c r="Y2091" s="50"/>
      <c r="Z2091" s="50"/>
      <c r="AA2091" s="49"/>
      <c r="AB2091" s="69">
        <v>2091</v>
      </c>
      <c r="AC2091" s="69"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91" s="70"/>
      <c r="AE2091" s="76">
        <v>505</v>
      </c>
      <c r="AF2091" s="76">
        <v>538</v>
      </c>
      <c r="AG2091" s="76">
        <v>2959</v>
      </c>
      <c r="AH2091" s="76">
        <v>2956</v>
      </c>
      <c r="AI2091" s="76"/>
      <c r="AJ2091" s="76" t="s">
        <v>10345</v>
      </c>
      <c r="AK2091" s="76"/>
      <c r="AL2091" s="82" t="s">
        <v>12021</v>
      </c>
      <c r="AM2091" s="76"/>
      <c r="AN2091" s="78">
        <v>41248.473483796297</v>
      </c>
      <c r="AO2091" s="76" t="s">
        <v>14075</v>
      </c>
      <c r="AP2091" s="82" t="s">
        <v>16164</v>
      </c>
      <c r="AQ2091" s="76" t="s">
        <v>66</v>
      </c>
      <c r="AR2091" s="2"/>
      <c r="AS2091" s="3"/>
      <c r="AT2091" s="3"/>
      <c r="AU2091" s="3"/>
      <c r="AV2091" s="3"/>
    </row>
    <row r="2092" spans="1:48" ht="41.45" customHeight="1" x14ac:dyDescent="0.25">
      <c r="A2092" s="85" t="s">
        <v>1661</v>
      </c>
      <c r="C2092" s="86"/>
      <c r="D2092" s="86"/>
      <c r="E2092" s="87"/>
      <c r="F2092" s="88"/>
      <c r="G2092" s="101" t="s">
        <v>14074</v>
      </c>
      <c r="H2092" s="86"/>
      <c r="I2092" s="89"/>
      <c r="J2092" s="90"/>
      <c r="K2092" s="90"/>
      <c r="L2092" s="89" t="s">
        <v>18255</v>
      </c>
      <c r="M2092" s="91"/>
      <c r="N2092" s="92">
        <v>2467.151123046875</v>
      </c>
      <c r="O2092" s="92">
        <v>746.418212890625</v>
      </c>
      <c r="P2092" s="93"/>
      <c r="Q2092" s="94"/>
      <c r="R2092" s="94"/>
      <c r="S2092" s="95"/>
      <c r="T2092" s="95"/>
      <c r="U2092" s="95"/>
      <c r="V2092" s="95"/>
      <c r="W2092" s="96"/>
      <c r="X2092" s="96"/>
      <c r="Y2092" s="96"/>
      <c r="Z2092" s="96"/>
      <c r="AA2092" s="97"/>
      <c r="AB2092" s="98">
        <v>2092</v>
      </c>
      <c r="AC2092" s="98" t="b">
        <f xml:space="preserve"> IF(AND(OR(NOT(ISNUMBER(Vertices[[#This Row],[Followed]])), Vertices[[#This Row],[Followed]] &gt;= Misc!$O$4), OR(NOT(ISNUMBER(Vertices[[#This Row],[Followed]])), Vertices[[#This Row],[Followed]] &lt;= Misc!$P$4),OR(NOT(ISNUMBER(Vertices[[#This Row],[Followers]])), Vertices[[#This Row],[Followers]] &gt;= Misc!$O$5), OR(NOT(ISNUMBER(Vertices[[#This Row],[Followers]])), Vertices[[#This Row],[Followers]] &lt;= Misc!$P$5),OR(NOT(ISNUMBER(Vertices[[#This Row],[Tweets]])), Vertices[[#This Row],[Tweets]] &gt;= Misc!$O$6), OR(NOT(ISNUMBER(Vertices[[#This Row],[Tweets]])), Vertices[[#This Row],[Tweets]] &lt;= Misc!$P$6),OR(NOT(ISNUMBER(Vertices[[#This Row],[Favorites]])), Vertices[[#This Row],[Favorites]] &gt;= Misc!$O$7), OR(NOT(ISNUMBER(Vertices[[#This Row],[Favorites]])), Vertices[[#This Row],[Favorites]] &lt;= Misc!$P$7),OR(NOT(ISNUMBER(Vertices[[#This Row],[Joined Twitter Date (UTC)]])), Vertices[[#This Row],[Joined Twitter Date (UTC)]] &gt;= Misc!$O$8), OR(NOT(ISNUMBER(Vertices[[#This Row],[Joined Twitter Date (UTC)]])), Vertices[[#This Row],[Joined Twitter Date (UTC)]] &lt;= Misc!$P$8),TRUE), TRUE, FALSE)</f>
        <v>1</v>
      </c>
      <c r="AD2092" s="99"/>
      <c r="AE2092" s="76">
        <v>883</v>
      </c>
      <c r="AF2092" s="76">
        <v>30</v>
      </c>
      <c r="AG2092" s="76">
        <v>5152</v>
      </c>
      <c r="AH2092" s="76">
        <v>3066</v>
      </c>
      <c r="AI2092" s="76"/>
      <c r="AJ2092" s="76" t="s">
        <v>10346</v>
      </c>
      <c r="AK2092" s="76"/>
      <c r="AL2092" s="76"/>
      <c r="AM2092" s="76"/>
      <c r="AN2092" s="78">
        <v>44500.147916666669</v>
      </c>
      <c r="AO2092" s="76" t="s">
        <v>14075</v>
      </c>
      <c r="AP2092" s="82" t="s">
        <v>16165</v>
      </c>
      <c r="AQ2092" s="76" t="s">
        <v>66</v>
      </c>
      <c r="AR2092" s="2"/>
      <c r="AS2092" s="3"/>
      <c r="AT2092" s="3"/>
      <c r="AU2092" s="3"/>
      <c r="AV2092" s="3"/>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B3:AB2092" xr:uid="{00000000-0002-0000-0100-000000000000}"/>
    <dataValidation allowBlank="1" errorTitle="Invalid Vertex Visibility" error="You have entered an unrecognized vertex visibility.  Try selecting from the drop-down list instead." sqref="AR3" xr:uid="{00000000-0002-0000-0100-000001000000}"/>
    <dataValidation allowBlank="1" showErrorMessage="1" sqref="AR2" xr:uid="{00000000-0002-0000-0100-000002000000}"/>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P3:P2092" xr:uid="{00000000-0002-0000-0100-000003000000}">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N3:O2092" xr:uid="{00000000-0002-0000-0100-000004000000}"/>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M3:M2092" xr:uid="{00000000-0002-0000-0100-000005000000}"/>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Q3:Q2092" xr:uid="{00000000-0002-0000-0100-000006000000}"/>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R3:R2092" xr:uid="{00000000-0002-0000-0100-000007000000}"/>
    <dataValidation allowBlank="1" showInputMessage="1" errorTitle="Invalid Vertex Image Key" promptTitle="Vertex Tooltip" prompt="Enter optional text that will pop up when the mouse is hovered over the vertex." sqref="L3:L2092" xr:uid="{00000000-0002-0000-0100-000008000000}"/>
    <dataValidation allowBlank="1" errorTitle="Invalid Vertex Visibility" error="You have entered an unrecognized vertex visibility.  Try selecting from the drop-down list instead." promptTitle="Vertex ID" prompt="This is a unique ID that gets filled in automatically.  Do not edit this column." sqref="AC3:AC2092" xr:uid="{00000000-0002-0000-0100-000009000000}"/>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H3:H2092" xr:uid="{00000000-0002-0000-0100-00000A000000}">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I3:I2092" xr:uid="{00000000-0002-0000-0100-00000B000000}"/>
    <dataValidation allowBlank="1" showInputMessage="1" promptTitle="Vertex Label Fill Color" prompt="To select an optional fill color for the Label shape, right-click and select Select Color on the right-click menu." sqref="J3:J2092" xr:uid="{00000000-0002-0000-0100-00000C000000}"/>
    <dataValidation allowBlank="1" showInputMessage="1" errorTitle="Invalid Vertex Image Key" promptTitle="Vertex Image File" prompt="Enter the path to an image file.  Hover over the column header for examples." sqref="G3:G2092" xr:uid="{00000000-0002-0000-0100-00000D000000}"/>
    <dataValidation allowBlank="1" showInputMessage="1" promptTitle="Vertex Color" prompt="To select an optional vertex color, right-click and select Select Color on the right-click menu." sqref="C3:C2092" xr:uid="{00000000-0002-0000-0100-00000E000000}"/>
    <dataValidation allowBlank="1" showInputMessage="1" errorTitle="Invalid Vertex Opacity" error="The optional vertex opacity must be a whole number between 0 and 10." promptTitle="Vertex Opacity" prompt="Enter an optional vertex opacity between 0 (transparent) and 100 (opaque)." sqref="F3:F2092" xr:uid="{00000000-0002-0000-0100-00000F000000}"/>
    <dataValidation type="list" allowBlank="1" showInputMessage="1" showErrorMessage="1" errorTitle="Invalid Vertex Shape" error="You have entered an invalid vertex shape.  Try selecting from the drop-down list instead." promptTitle="Vertex Shape" prompt="Select an optional vertex shape." sqref="D3:D2092" xr:uid="{00000000-0002-0000-0100-000010000000}">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E3:E2092" xr:uid="{00000000-0002-0000-0100-000011000000}"/>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K3:K2092" xr:uid="{00000000-0002-0000-0100-000012000000}">
      <formula1>ValidVertexLabelPositions</formula1>
    </dataValidation>
    <dataValidation allowBlank="1" showInputMessage="1" showErrorMessage="1" promptTitle="Vertex Name" prompt="Enter the name of the vertex." sqref="A3:A2092" xr:uid="{00000000-0002-0000-0100-000013000000}"/>
  </dataValidations>
  <hyperlinks>
    <hyperlink ref="AJ238" r:id="rId1" xr:uid="{45B645D6-F933-4E56-9272-FA56CBDE588B}"/>
    <hyperlink ref="AJ273" r:id="rId2" xr:uid="{8504813F-A2DD-4A46-A726-5DCD5AA099AE}"/>
    <hyperlink ref="AJ319" r:id="rId3" xr:uid="{66ACFED2-D49A-4BD6-BF3A-4EEE1C7FE3D2}"/>
    <hyperlink ref="AJ457" r:id="rId4" xr:uid="{7E3B0713-5341-472B-B343-D8E9A7E88418}"/>
    <hyperlink ref="AJ788" r:id="rId5" xr:uid="{FE778D03-6E35-4532-838C-7DEE478592BC}"/>
    <hyperlink ref="AJ1663" r:id="rId6" xr:uid="{12335A43-0D0E-4658-8072-BC7C7AF5D471}"/>
    <hyperlink ref="AJ1721" r:id="rId7" location="CSGO" xr:uid="{E48A217C-81A9-4F1D-9C2C-0FA3262C3116}"/>
    <hyperlink ref="AJ1994" r:id="rId8" xr:uid="{12B610C4-5314-406B-8A94-5E9381859B4D}"/>
    <hyperlink ref="AK250" r:id="rId9" xr:uid="{DF55AD04-6917-4F23-BB44-989B8D27DD97}"/>
    <hyperlink ref="AK512" r:id="rId10" xr:uid="{251BE6EB-5691-4B94-999B-D2E8B999DDCC}"/>
    <hyperlink ref="AK1952" r:id="rId11" xr:uid="{56B9CA0E-B05D-42EF-8915-BACCA87644FC}"/>
    <hyperlink ref="AL4" r:id="rId12" xr:uid="{6AF914DC-239E-4948-97F5-00F691C5910D}"/>
    <hyperlink ref="AL5" r:id="rId13" xr:uid="{AE588290-F8CD-4835-B694-8D1EDB678806}"/>
    <hyperlink ref="AL6" r:id="rId14" xr:uid="{1CB2662C-D1C4-454D-A9C2-9DEC7C38DF0B}"/>
    <hyperlink ref="AL7" r:id="rId15" xr:uid="{8BB0EAE1-A28C-4A32-830D-210418956E07}"/>
    <hyperlink ref="AL8" r:id="rId16" xr:uid="{ECE53FAE-5EEE-4660-8454-966926336432}"/>
    <hyperlink ref="AL10" r:id="rId17" xr:uid="{11489B59-4D84-4585-A2B7-EC07982DC721}"/>
    <hyperlink ref="AL12" r:id="rId18" xr:uid="{58DF0638-7663-4000-8C05-D1FD337639DA}"/>
    <hyperlink ref="AL14" r:id="rId19" xr:uid="{BD9D95B9-1454-4F40-8D30-0140D9D2329D}"/>
    <hyperlink ref="AL15" r:id="rId20" xr:uid="{15CB9B00-2ABE-40B2-882C-98D84BAED869}"/>
    <hyperlink ref="AL17" r:id="rId21" xr:uid="{5165F753-EBA1-4A6B-9828-9A42286385A2}"/>
    <hyperlink ref="AL18" r:id="rId22" xr:uid="{8EFAEB55-92A8-4B01-AA8C-5DF974DDCE4E}"/>
    <hyperlink ref="AL19" r:id="rId23" xr:uid="{661A7EAB-831A-4EE1-BD00-930F1E7CFCFC}"/>
    <hyperlink ref="AL20" r:id="rId24" xr:uid="{B108BF33-0AB1-436B-8AC7-AB8FEB7F6987}"/>
    <hyperlink ref="AL25" r:id="rId25" xr:uid="{F4952B0D-EA6D-4150-BF5A-0C42CB78052F}"/>
    <hyperlink ref="AL30" r:id="rId26" xr:uid="{37904BD1-A6DA-4D46-95B7-B88332BCF168}"/>
    <hyperlink ref="AL32" r:id="rId27" xr:uid="{A79EAE13-9824-4F86-810E-803A1A4AEBD5}"/>
    <hyperlink ref="AL35" r:id="rId28" xr:uid="{D47DE93F-AFD7-4261-9A3F-590CC134E818}"/>
    <hyperlink ref="AL37" r:id="rId29" xr:uid="{EB8A7821-959C-4D9E-B802-C55274AF7D59}"/>
    <hyperlink ref="AL38" r:id="rId30" xr:uid="{EBF73CD8-EDDB-40BE-A153-201D01149E7E}"/>
    <hyperlink ref="AL40" r:id="rId31" xr:uid="{56BF347A-6096-47AC-B6AF-6C2766FDEB77}"/>
    <hyperlink ref="AL41" r:id="rId32" xr:uid="{722CC025-1FB0-40B0-AC9B-57E94F5D19D1}"/>
    <hyperlink ref="AL42" r:id="rId33" xr:uid="{85F1FEB9-4137-4242-8587-6C8F48588531}"/>
    <hyperlink ref="AL43" r:id="rId34" xr:uid="{96E09348-190D-449B-92C2-024DFD62AA69}"/>
    <hyperlink ref="AL44" r:id="rId35" xr:uid="{B7027F67-EB81-4411-99B5-08D107E3A69A}"/>
    <hyperlink ref="AL45" r:id="rId36" xr:uid="{314E06B9-F2AB-43EC-A615-50E0599FBADD}"/>
    <hyperlink ref="AL46" r:id="rId37" xr:uid="{5220C9A9-EFFF-4269-9FC6-3417A5F638E9}"/>
    <hyperlink ref="AL47" r:id="rId38" xr:uid="{98974E5D-26A2-45DB-9CC0-CE376B980C1A}"/>
    <hyperlink ref="AL48" r:id="rId39" xr:uid="{9424BD6D-3CAA-4A43-8FDB-2ADFDBD4FC52}"/>
    <hyperlink ref="AL49" r:id="rId40" xr:uid="{B6B7250B-4CE7-416B-B09F-D16C4B6128A4}"/>
    <hyperlink ref="AL50" r:id="rId41" xr:uid="{002A6946-08B3-4387-948A-6C8581FE0C79}"/>
    <hyperlink ref="AL51" r:id="rId42" xr:uid="{9070DB0D-19C3-4153-B64E-70E87E103912}"/>
    <hyperlink ref="AL54" r:id="rId43" xr:uid="{4AB83466-F081-4A04-A59A-79D24EC21BD1}"/>
    <hyperlink ref="AL55" r:id="rId44" xr:uid="{56269B66-494F-4384-9E2A-519FE61DDD58}"/>
    <hyperlink ref="AL60" r:id="rId45" xr:uid="{77752805-7498-4881-85EA-5004CC8975E7}"/>
    <hyperlink ref="AL66" r:id="rId46" xr:uid="{92606FE6-479E-4FF9-A479-62C1CE4C6CE2}"/>
    <hyperlink ref="AL70" r:id="rId47" xr:uid="{82257718-80CF-440C-97E1-006D5B915AA7}"/>
    <hyperlink ref="AL73" r:id="rId48" xr:uid="{8A3A8747-10B0-4C48-A0CA-C133ADB3712F}"/>
    <hyperlink ref="AL75" r:id="rId49" xr:uid="{33A305C2-35CF-40D6-ACE3-100899077BEF}"/>
    <hyperlink ref="AL78" r:id="rId50" xr:uid="{5C8ED614-BF06-424B-BEB5-D7DCCAE95D40}"/>
    <hyperlink ref="AL87" r:id="rId51" xr:uid="{4D6FBDED-6C87-41A0-B186-975552AA02EB}"/>
    <hyperlink ref="AL91" r:id="rId52" xr:uid="{B7E5CD8C-5B36-4AEC-ADFE-6FBDCBA56A88}"/>
    <hyperlink ref="AL93" r:id="rId53" xr:uid="{B317D133-45DC-40C7-97A0-D48E896C9142}"/>
    <hyperlink ref="AL95" r:id="rId54" xr:uid="{7FBF8CF5-B16C-447A-876F-8D6BF78F1B4D}"/>
    <hyperlink ref="AL98" r:id="rId55" xr:uid="{86192ED8-7151-48F6-9013-46924C4D60BE}"/>
    <hyperlink ref="AL102" r:id="rId56" xr:uid="{14B30155-20FD-4987-BF3B-51D81D4F5AB1}"/>
    <hyperlink ref="AL106" r:id="rId57" xr:uid="{9EEB5146-3019-4EA1-803C-53756A5D4CFA}"/>
    <hyperlink ref="AL107" r:id="rId58" xr:uid="{19C55E4D-A2F5-47FB-B6D0-508FAA315B99}"/>
    <hyperlink ref="AL108" r:id="rId59" xr:uid="{FD9CA012-81A3-4DB4-A770-62AF114A0049}"/>
    <hyperlink ref="AL109" r:id="rId60" xr:uid="{E974C785-F5CC-41C3-BF5F-E2962B622669}"/>
    <hyperlink ref="AL111" r:id="rId61" xr:uid="{59A82319-E9A6-471C-ADF7-A009C8D32C5A}"/>
    <hyperlink ref="AL112" r:id="rId62" xr:uid="{74852886-EC2A-466E-8EF9-4909AED30303}"/>
    <hyperlink ref="AL114" r:id="rId63" xr:uid="{FDA64B7F-0AF0-4DB3-BD9F-0E1D28210BDC}"/>
    <hyperlink ref="AL116" r:id="rId64" xr:uid="{51A48C03-84FA-4BD0-8B43-15CA76A7B359}"/>
    <hyperlink ref="AL120" r:id="rId65" xr:uid="{C9832946-3880-4D66-B75D-15FD24422BF8}"/>
    <hyperlink ref="AL122" r:id="rId66" xr:uid="{1AFB4499-9286-4BEA-825E-4AB03AC825AA}"/>
    <hyperlink ref="AL123" r:id="rId67" xr:uid="{26963FB2-0D59-4FD6-A46E-2B456C39DF15}"/>
    <hyperlink ref="AL131" r:id="rId68" xr:uid="{39CA4F37-CC30-4995-B44B-ED096A4D7674}"/>
    <hyperlink ref="AL133" r:id="rId69" xr:uid="{DF476ABB-A584-455C-85AE-3DD3DEB4D2E6}"/>
    <hyperlink ref="AL136" r:id="rId70" xr:uid="{5D458A07-3C9B-4897-820A-833BB6F3E4A9}"/>
    <hyperlink ref="AL138" r:id="rId71" xr:uid="{BCF77696-16DC-463F-B51A-7339F48E37AC}"/>
    <hyperlink ref="AL139" r:id="rId72" xr:uid="{1D0482AC-E146-44D8-AB69-B5C4153BB786}"/>
    <hyperlink ref="AL142" r:id="rId73" xr:uid="{24968738-05AB-4CB8-985C-E758662FECF5}"/>
    <hyperlink ref="AL143" r:id="rId74" xr:uid="{B4E39DAE-BBDD-4155-BDF5-DC9F29699432}"/>
    <hyperlink ref="AL146" r:id="rId75" xr:uid="{B30BA7BE-5C7F-4D59-8C33-4CC36ADACC26}"/>
    <hyperlink ref="AL148" r:id="rId76" xr:uid="{434B8171-BB1F-419D-BAFC-30E3F7C8B7A6}"/>
    <hyperlink ref="AL149" r:id="rId77" xr:uid="{87B7E53F-2B17-43F1-931A-2987070EFA20}"/>
    <hyperlink ref="AL153" r:id="rId78" xr:uid="{2A5DC130-0BD5-4C5C-9CC1-6AB416E357C8}"/>
    <hyperlink ref="AL154" r:id="rId79" xr:uid="{4DCF9473-0186-432A-9515-A3522377D96B}"/>
    <hyperlink ref="AL156" r:id="rId80" xr:uid="{ED10823F-2681-4C7F-B151-82C63245F199}"/>
    <hyperlink ref="AL158" r:id="rId81" xr:uid="{3C6D424D-39F8-47BA-9336-08E282360F5D}"/>
    <hyperlink ref="AL159" r:id="rId82" xr:uid="{E3FF9F89-DF22-433D-A1E8-7C6643773AED}"/>
    <hyperlink ref="AL160" r:id="rId83" xr:uid="{0A99DEC3-1D54-476B-975C-D8C6A5E00CB9}"/>
    <hyperlink ref="AL162" r:id="rId84" xr:uid="{8288740A-2F91-4A69-8697-1462B97B8DD3}"/>
    <hyperlink ref="AL163" r:id="rId85" xr:uid="{84B0F683-C607-40EB-B7D0-453AAA9907B9}"/>
    <hyperlink ref="AL165" r:id="rId86" xr:uid="{78CDA770-FE63-4F72-9C84-1E047F2F2C1E}"/>
    <hyperlink ref="AL168" r:id="rId87" xr:uid="{8C844B0C-D03E-4A31-AAE1-E7484FEFF093}"/>
    <hyperlink ref="AL169" r:id="rId88" xr:uid="{29E1218A-D2FC-425E-B1A6-AAD4FF1B5B4B}"/>
    <hyperlink ref="AL170" r:id="rId89" xr:uid="{20FB5591-D882-415E-BB9E-988DAF8E30EB}"/>
    <hyperlink ref="AL171" r:id="rId90" xr:uid="{DA607A5B-A5FD-48FB-BD70-BDAC02F19F54}"/>
    <hyperlink ref="AL177" r:id="rId91" xr:uid="{33864DF9-0CD6-4648-AB8E-72B6A14DE249}"/>
    <hyperlink ref="AL181" r:id="rId92" xr:uid="{76D6C903-EA2F-4C41-8736-36E3182847FF}"/>
    <hyperlink ref="AL183" r:id="rId93" xr:uid="{04E48618-B68F-4F12-9FBD-641D05C3E332}"/>
    <hyperlink ref="AL185" r:id="rId94" xr:uid="{0F8E3F0F-1570-4DFB-B009-B82A17C95CD7}"/>
    <hyperlink ref="AL188" r:id="rId95" xr:uid="{28E22973-DBB0-43BC-9D2D-B818B44FD2B0}"/>
    <hyperlink ref="AL192" r:id="rId96" xr:uid="{05FDF2B4-9F15-4424-9AA4-92AD47AFC311}"/>
    <hyperlink ref="AL193" r:id="rId97" xr:uid="{13D904D4-1153-4B48-A95F-D5501EC49890}"/>
    <hyperlink ref="AL196" r:id="rId98" xr:uid="{C4BA8381-3869-496F-8FED-BC9A404C2A73}"/>
    <hyperlink ref="AL197" r:id="rId99" xr:uid="{9BDE0C4B-E242-4F97-A849-D350E14B974D}"/>
    <hyperlink ref="AL199" r:id="rId100" xr:uid="{1D3F03CA-6FD5-4AF7-8243-6B220DE6019A}"/>
    <hyperlink ref="AL200" r:id="rId101" xr:uid="{F85C4185-362C-4127-B591-437EB2BF4214}"/>
    <hyperlink ref="AL202" r:id="rId102" xr:uid="{2371E7E8-BDB4-4C15-BE5E-14E75B35F94D}"/>
    <hyperlink ref="AL212" r:id="rId103" xr:uid="{E74AB9F5-B8DF-4143-891F-F1698F587425}"/>
    <hyperlink ref="AL216" r:id="rId104" xr:uid="{A84E3401-8A38-4CB0-A9A6-9866120B3324}"/>
    <hyperlink ref="AL217" r:id="rId105" xr:uid="{8C20D210-9B2B-4ACD-8D09-AC6DC641C2C6}"/>
    <hyperlink ref="AL219" r:id="rId106" xr:uid="{32667EF2-0D2A-437D-BF19-8CD86916348D}"/>
    <hyperlink ref="AL220" r:id="rId107" xr:uid="{794F36CD-2CDD-47AE-AB45-7BA70C8ADB21}"/>
    <hyperlink ref="AL221" r:id="rId108" xr:uid="{8D2A698E-2E3A-4614-A77F-DEF8D9B2B419}"/>
    <hyperlink ref="AL226" r:id="rId109" xr:uid="{54D8B86F-19D4-43E6-B8E9-BC56ED1A418A}"/>
    <hyperlink ref="AL230" r:id="rId110" xr:uid="{FBB8ADB6-61D1-459A-9985-F77A68DA6523}"/>
    <hyperlink ref="AL231" r:id="rId111" xr:uid="{68C66EF7-9B2E-480A-8134-A9E5C870AB7C}"/>
    <hyperlink ref="AL232" r:id="rId112" xr:uid="{42D1F680-06FD-4335-9FA7-F46CB3E812E6}"/>
    <hyperlink ref="AL233" r:id="rId113" xr:uid="{F45ECC2C-689E-41B1-958E-49163A75AF98}"/>
    <hyperlink ref="AL235" r:id="rId114" xr:uid="{97668905-85F7-4AA9-B152-58C656555819}"/>
    <hyperlink ref="AL237" r:id="rId115" xr:uid="{6EA8BB6B-1698-42D9-AC0F-DF7EDFE4AA51}"/>
    <hyperlink ref="AL239" r:id="rId116" xr:uid="{B3214A6E-EDC7-4A99-9AA1-481E271E4ACE}"/>
    <hyperlink ref="AL240" r:id="rId117" xr:uid="{7F70E83D-3840-48F5-92B2-9E632CE0A852}"/>
    <hyperlink ref="AL241" r:id="rId118" xr:uid="{B8C03BDF-AA64-4665-B3A6-9838C9FBFE0A}"/>
    <hyperlink ref="AL247" r:id="rId119" xr:uid="{972AEC10-92E7-4231-B4A5-273908FC4CF6}"/>
    <hyperlink ref="AL248" r:id="rId120" xr:uid="{FA1D5AF7-08BF-46C9-AB47-2A3FC1136B99}"/>
    <hyperlink ref="AL249" r:id="rId121" xr:uid="{9B46BC65-DAAB-49E9-A47C-ED6E85CCFB72}"/>
    <hyperlink ref="AL250" r:id="rId122" xr:uid="{134D5B6F-A058-46EA-ADA9-5591A579A129}"/>
    <hyperlink ref="AL251" r:id="rId123" xr:uid="{87F45D01-50F8-41D1-81EC-4E1CB07D8A99}"/>
    <hyperlink ref="AL252" r:id="rId124" xr:uid="{14B93962-168C-4B98-9B56-674547800A2F}"/>
    <hyperlink ref="AL253" r:id="rId125" xr:uid="{873E7675-4ECD-41CD-962A-2ECBA424A75E}"/>
    <hyperlink ref="AL265" r:id="rId126" xr:uid="{43BD1BAC-40DC-45C6-8D87-91D75B192FD8}"/>
    <hyperlink ref="AL267" r:id="rId127" xr:uid="{CAA5FD59-A3DD-4F7A-9884-BFC3BE55586E}"/>
    <hyperlink ref="AL268" r:id="rId128" xr:uid="{93FD504C-80A2-44F8-A020-3FC4C3C2BC92}"/>
    <hyperlink ref="AL269" r:id="rId129" xr:uid="{BB4F9C12-4FC8-4FFF-8275-6FCD37CEB2D4}"/>
    <hyperlink ref="AL271" r:id="rId130" xr:uid="{489DCD49-7B91-4EA8-B335-BF4645C862F4}"/>
    <hyperlink ref="AL276" r:id="rId131" xr:uid="{242502C4-F918-40D6-BDAD-7A76626E677C}"/>
    <hyperlink ref="AL281" r:id="rId132" xr:uid="{C8BCA9BA-ACF8-4E6F-AE75-C8580C6CFB29}"/>
    <hyperlink ref="AL284" r:id="rId133" xr:uid="{BFB12B7A-6A05-490C-8C1E-909C5D6F0DD0}"/>
    <hyperlink ref="AL286" r:id="rId134" xr:uid="{D30C8E70-B72E-47F2-B6A8-C202818EFFAA}"/>
    <hyperlink ref="AL289" r:id="rId135" xr:uid="{AB819627-E752-4207-A6D1-81F727E373B0}"/>
    <hyperlink ref="AL290" r:id="rId136" xr:uid="{577E6338-9485-4E01-847F-76D3522D7B7B}"/>
    <hyperlink ref="AL293" r:id="rId137" xr:uid="{DED55FB2-B616-452C-9CE5-6CE3BB7ECA5A}"/>
    <hyperlink ref="AL294" r:id="rId138" xr:uid="{04EC844A-4D96-4756-9A68-0E332DA7AC52}"/>
    <hyperlink ref="AL295" r:id="rId139" xr:uid="{9C6BAED5-6344-483C-9AC7-2C0308908040}"/>
    <hyperlink ref="AL300" r:id="rId140" xr:uid="{C5C6AC94-6CA0-48A6-AEB8-FD5F4FCCA264}"/>
    <hyperlink ref="AL303" r:id="rId141" xr:uid="{E8FAB705-5315-405E-803B-D2F5104F8FF2}"/>
    <hyperlink ref="AL304" r:id="rId142" xr:uid="{13560D24-56E5-4844-BB5F-5F53BDE51175}"/>
    <hyperlink ref="AL306" r:id="rId143" xr:uid="{4BDB91D9-1F10-481C-B40A-532BA56D4A83}"/>
    <hyperlink ref="AL307" r:id="rId144" xr:uid="{88768A49-559C-42A6-81EA-42790B2DB970}"/>
    <hyperlink ref="AL308" r:id="rId145" xr:uid="{07939E4A-A480-4D47-A49A-745944049542}"/>
    <hyperlink ref="AL313" r:id="rId146" xr:uid="{A1F4932E-1669-4B27-97EE-69E2E8D5DAA4}"/>
    <hyperlink ref="AL315" r:id="rId147" xr:uid="{D80C8545-CDD4-4761-A4C1-80708A7C3516}"/>
    <hyperlink ref="AL319" r:id="rId148" xr:uid="{6800A9E5-26FB-4982-9007-165CFABE7523}"/>
    <hyperlink ref="AL323" r:id="rId149" xr:uid="{2517CAF9-DB1A-44EC-AF28-41C95DFE854A}"/>
    <hyperlink ref="AL324" r:id="rId150" xr:uid="{57836FA7-CBFF-47F8-9944-7950BD249627}"/>
    <hyperlink ref="AL325" r:id="rId151" xr:uid="{A4B39262-B096-46F6-A9D3-3CA585F2252C}"/>
    <hyperlink ref="AL326" r:id="rId152" xr:uid="{2A75D477-31A1-4749-99B4-057C0D9D56D2}"/>
    <hyperlink ref="AL335" r:id="rId153" xr:uid="{8DA34DD5-3A44-4F24-8CD5-4CA1017D3623}"/>
    <hyperlink ref="AL339" r:id="rId154" xr:uid="{FFD785A0-9475-4E37-8B67-CEC5AA1CA18F}"/>
    <hyperlink ref="AL341" r:id="rId155" xr:uid="{3A796AF9-79FE-4891-BF61-97100E19C109}"/>
    <hyperlink ref="AL350" r:id="rId156" xr:uid="{7B579B19-84CE-43D5-8568-959193BF6440}"/>
    <hyperlink ref="AL351" r:id="rId157" xr:uid="{6CDD3D3B-122E-45E4-8B38-B163826C34BD}"/>
    <hyperlink ref="AL355" r:id="rId158" xr:uid="{E32C7241-DDD1-41D1-8EB8-EA867A062705}"/>
    <hyperlink ref="AL357" r:id="rId159" xr:uid="{89B11DC3-D043-4E71-95E8-C1BB744DA313}"/>
    <hyperlink ref="AL360" r:id="rId160" xr:uid="{CAB05FD9-6567-4E03-B255-85B19D28C7AC}"/>
    <hyperlink ref="AL366" r:id="rId161" xr:uid="{DE0FE7A0-BBAB-4B17-A407-272D17E7FBD9}"/>
    <hyperlink ref="AL367" r:id="rId162" xr:uid="{EE79C60F-589C-4A88-BDE0-189F0014F6F5}"/>
    <hyperlink ref="AL374" r:id="rId163" xr:uid="{E034E746-2255-46C6-8D02-42572B7BB960}"/>
    <hyperlink ref="AL376" r:id="rId164" xr:uid="{28EDB669-259D-4D37-B5F6-720271783746}"/>
    <hyperlink ref="AL380" r:id="rId165" xr:uid="{9D2591B2-7228-4C5F-B741-27EFAAA91F97}"/>
    <hyperlink ref="AL384" r:id="rId166" xr:uid="{BF7C4C4C-3AEC-4292-8486-969696747C3B}"/>
    <hyperlink ref="AL392" r:id="rId167" xr:uid="{5C84D81C-C04E-4F7C-8D35-2F1F02CF3D8E}"/>
    <hyperlink ref="AL393" r:id="rId168" xr:uid="{62D22971-805A-4E11-AB86-59D0925EFF39}"/>
    <hyperlink ref="AL395" r:id="rId169" xr:uid="{CEC42C76-7F91-4306-A680-2EEBD5CE261B}"/>
    <hyperlink ref="AL396" r:id="rId170" xr:uid="{E363A67C-7A02-4177-B7CB-610C993E6C5D}"/>
    <hyperlink ref="AL399" r:id="rId171" xr:uid="{4E195910-5A99-48BA-8CD5-F6A363EC29D3}"/>
    <hyperlink ref="AL400" r:id="rId172" xr:uid="{6D658299-87E8-48C2-95ED-EF22A87EA3E5}"/>
    <hyperlink ref="AL404" r:id="rId173" xr:uid="{78D1C0FD-7B93-4FCC-902B-91BE628985C1}"/>
    <hyperlink ref="AL405" r:id="rId174" xr:uid="{CD570AC6-DA6B-48A9-BA95-4F7E6CDD84C4}"/>
    <hyperlink ref="AL407" r:id="rId175" xr:uid="{EAA1EB3B-8137-4537-8455-580ACC795FAC}"/>
    <hyperlink ref="AL409" r:id="rId176" xr:uid="{3157F414-AF64-45D6-B74C-0989510B9A41}"/>
    <hyperlink ref="AL415" r:id="rId177" xr:uid="{22139D40-210B-4F14-912E-8ADB33B7C107}"/>
    <hyperlink ref="AL417" r:id="rId178" xr:uid="{E9B3B4CE-D490-40D0-A26D-A15182AA1976}"/>
    <hyperlink ref="AL419" r:id="rId179" xr:uid="{A3708153-0577-4EEC-A38E-EE6AF2D32F04}"/>
    <hyperlink ref="AL420" r:id="rId180" xr:uid="{AA5FDCDB-41AD-48D6-A5E2-FFA885CF67D6}"/>
    <hyperlink ref="AL421" r:id="rId181" xr:uid="{B2489D5F-28E7-46D4-9653-F83BDA59561A}"/>
    <hyperlink ref="AL432" r:id="rId182" xr:uid="{DC7AFC6D-0EBF-4629-ADDC-9F74D59AAD80}"/>
    <hyperlink ref="AL433" r:id="rId183" xr:uid="{29E50FD8-5C74-4ED6-82B6-D566EBA7A8AD}"/>
    <hyperlink ref="AL436" r:id="rId184" xr:uid="{957DA5EA-E239-427A-A6AB-10054FFFDDF6}"/>
    <hyperlink ref="AL438" r:id="rId185" xr:uid="{49628C6F-E4D3-485A-95FF-515B3A592CC7}"/>
    <hyperlink ref="AL441" r:id="rId186" xr:uid="{3FA0A72B-50A3-407E-9D9F-982E72DA542D}"/>
    <hyperlink ref="AL443" r:id="rId187" xr:uid="{DAD2F4A1-6800-452E-9A6A-3E17697E3147}"/>
    <hyperlink ref="AL444" r:id="rId188" xr:uid="{AF5492CC-A3A6-48C4-8D5D-96A4F1D099C9}"/>
    <hyperlink ref="AL446" r:id="rId189" xr:uid="{0AD104AC-2E14-48E1-96F9-93F0850B9C71}"/>
    <hyperlink ref="AL451" r:id="rId190" xr:uid="{D4AB5D14-F57F-40D1-B82C-8BBE9FAFCCB8}"/>
    <hyperlink ref="AL452" r:id="rId191" xr:uid="{9C1E605A-B6BD-449C-AF81-49556DFD2929}"/>
    <hyperlink ref="AL453" r:id="rId192" xr:uid="{85BB8645-B208-4AF6-8CFC-987108B3EE18}"/>
    <hyperlink ref="AL455" r:id="rId193" xr:uid="{78F95AD1-6CB7-4739-89BE-E1255CC9CE3A}"/>
    <hyperlink ref="AL456" r:id="rId194" xr:uid="{CC19ED07-C6F5-4371-ABD0-D8E997911BAC}"/>
    <hyperlink ref="AL457" r:id="rId195" xr:uid="{51F31248-9D9A-44C2-B3A9-4A9F322E6377}"/>
    <hyperlink ref="AL462" r:id="rId196" xr:uid="{92DF5653-90D0-40E9-8807-21715B4038C3}"/>
    <hyperlink ref="AL463" r:id="rId197" xr:uid="{D692616B-5223-4817-B7FA-9A8D34357CF2}"/>
    <hyperlink ref="AL464" r:id="rId198" xr:uid="{43A57EB6-C980-4FB5-93C3-11A37D6C87F5}"/>
    <hyperlink ref="AL468" r:id="rId199" xr:uid="{7863EA62-7236-4475-9B8F-3FF954A3D324}"/>
    <hyperlink ref="AL470" r:id="rId200" xr:uid="{D8B8AAF9-DBC1-40E3-963E-D4583C5D05E3}"/>
    <hyperlink ref="AL471" r:id="rId201" xr:uid="{8B1BABC6-9748-4B5C-A73A-330DD70EC483}"/>
    <hyperlink ref="AL474" r:id="rId202" xr:uid="{A7A287A5-BF8C-41C6-95C0-9093AADBE120}"/>
    <hyperlink ref="AL476" r:id="rId203" xr:uid="{2B89C8CD-3256-4DB6-9DBB-9FB0B41D2FC5}"/>
    <hyperlink ref="AL479" r:id="rId204" xr:uid="{40768617-A70F-48F4-8E14-B35A7783A839}"/>
    <hyperlink ref="AL480" r:id="rId205" xr:uid="{D557A918-7953-4056-A5F8-ECC2AD15246A}"/>
    <hyperlink ref="AL481" r:id="rId206" xr:uid="{62916CB6-F917-4B84-B081-605575A5E18A}"/>
    <hyperlink ref="AL483" r:id="rId207" xr:uid="{39BBC333-9F37-4FA3-89A9-7F7DCC713037}"/>
    <hyperlink ref="AL484" r:id="rId208" xr:uid="{E0C20216-174C-4FB6-BD1C-596CB0C32B73}"/>
    <hyperlink ref="AL486" r:id="rId209" xr:uid="{916B381B-F2FF-4BC3-AE3B-CD0B77A17C12}"/>
    <hyperlink ref="AL492" r:id="rId210" xr:uid="{33804A04-BA17-4874-8197-41C1507CE22A}"/>
    <hyperlink ref="AL493" r:id="rId211" xr:uid="{306078A9-455C-4EDE-897B-0D3E80227C75}"/>
    <hyperlink ref="AL494" r:id="rId212" xr:uid="{18C59E9D-49BB-47B1-B624-5B5B91232CD9}"/>
    <hyperlink ref="AL500" r:id="rId213" xr:uid="{DC3E1D37-776F-41F4-84BE-667113D3AF02}"/>
    <hyperlink ref="AL505" r:id="rId214" xr:uid="{9B229361-E9DE-4AF7-A776-D3C2E7886C74}"/>
    <hyperlink ref="AL508" r:id="rId215" xr:uid="{D6A8E10E-88C0-48FF-B3E5-4C18836696D4}"/>
    <hyperlink ref="AL512" r:id="rId216" xr:uid="{568D1E8D-8AF8-4A6E-A8CB-1CC1F3AB89C7}"/>
    <hyperlink ref="AL517" r:id="rId217" xr:uid="{041C1EB6-4804-479D-8BF0-8CF8EB5AD097}"/>
    <hyperlink ref="AL518" r:id="rId218" xr:uid="{93013865-8C43-4240-AD99-F97EFEE330AE}"/>
    <hyperlink ref="AL520" r:id="rId219" xr:uid="{A492C21B-DA78-4110-BCC3-1E38DF7920ED}"/>
    <hyperlink ref="AL521" r:id="rId220" xr:uid="{FB9E3F08-72FC-45D5-9461-1833A8CE965D}"/>
    <hyperlink ref="AL525" r:id="rId221" xr:uid="{34BDA8FB-4EBC-4A31-A1DF-3E0D14839BC8}"/>
    <hyperlink ref="AL527" r:id="rId222" xr:uid="{ADDB5FEC-26AE-4CB6-BC21-7B1241ABADE1}"/>
    <hyperlink ref="AL528" r:id="rId223" xr:uid="{FEF8A0B2-277D-41D1-A952-ABC198835C61}"/>
    <hyperlink ref="AL529" r:id="rId224" xr:uid="{3D4EFD1A-8B89-49BA-9BFE-FD90C095639A}"/>
    <hyperlink ref="AL531" r:id="rId225" xr:uid="{75740C0C-12E2-4CDD-A7F5-AA8AB24A800A}"/>
    <hyperlink ref="AL532" r:id="rId226" xr:uid="{F114AD22-1C8D-484D-B903-82EF7EC8CCF5}"/>
    <hyperlink ref="AL533" r:id="rId227" xr:uid="{15F6406B-D60F-478C-BC76-F8E14E097AEF}"/>
    <hyperlink ref="AL535" r:id="rId228" xr:uid="{248D6835-1E6D-4F46-8E91-23E20131A821}"/>
    <hyperlink ref="AL539" r:id="rId229" xr:uid="{57AA1919-A489-4C06-910E-342452B09F33}"/>
    <hyperlink ref="AL545" r:id="rId230" xr:uid="{767BC356-16A1-4DE6-BC56-1480A153EAE5}"/>
    <hyperlink ref="AL556" r:id="rId231" xr:uid="{EBAFCE79-7062-4EC7-AE97-66FE3FDFAC77}"/>
    <hyperlink ref="AL558" r:id="rId232" xr:uid="{4096D988-23D6-4D11-B2CF-F6BC947AF5FB}"/>
    <hyperlink ref="AL562" r:id="rId233" xr:uid="{E41557DD-0CA1-49FB-B5C3-DB186B64A2D9}"/>
    <hyperlink ref="AL566" r:id="rId234" xr:uid="{710D62DA-EC84-43C7-B3A1-7C12ADFA1661}"/>
    <hyperlink ref="AL569" r:id="rId235" xr:uid="{F2C433B4-F2F9-4357-8172-FB54EDAD104B}"/>
    <hyperlink ref="AL570" r:id="rId236" xr:uid="{2C411B80-6AEB-4C63-BB5A-ABB7231070DC}"/>
    <hyperlink ref="AL576" r:id="rId237" xr:uid="{902A7541-E71D-448D-A66B-1452DFF68FCB}"/>
    <hyperlink ref="AL577" r:id="rId238" xr:uid="{926698B6-DD2A-4075-B4E1-A9C14291F0E0}"/>
    <hyperlink ref="AL580" r:id="rId239" xr:uid="{C0B23BC2-8343-4CAF-976D-20F9F88A9718}"/>
    <hyperlink ref="AL581" r:id="rId240" xr:uid="{BB5EDACE-E8A1-4788-9FEE-F39717775A52}"/>
    <hyperlink ref="AL584" r:id="rId241" xr:uid="{F8703536-B3DE-430E-A93C-7B61A2EA577E}"/>
    <hyperlink ref="AL588" r:id="rId242" xr:uid="{A741C8BE-D243-4465-BBA1-D021ACA15046}"/>
    <hyperlink ref="AL593" r:id="rId243" xr:uid="{7C2CC5E3-0683-4FF3-AC9A-138E272B58E0}"/>
    <hyperlink ref="AL599" r:id="rId244" xr:uid="{A13EC188-43F4-4F1C-BEC2-8C0813A89FB7}"/>
    <hyperlink ref="AL600" r:id="rId245" xr:uid="{EC621381-D6B7-4AD3-B1FB-1094B082BEAA}"/>
    <hyperlink ref="AL601" r:id="rId246" xr:uid="{84E21FED-8A52-4959-9CA2-1EF71DC052DD}"/>
    <hyperlink ref="AL604" r:id="rId247" xr:uid="{63755544-FDD4-4322-A64A-A12B3567D65C}"/>
    <hyperlink ref="AL605" r:id="rId248" xr:uid="{B381110D-461E-4BCF-AB9F-E441F3884B65}"/>
    <hyperlink ref="AL609" r:id="rId249" xr:uid="{D3B5AA13-EAC5-4437-899F-D318F2A306CF}"/>
    <hyperlink ref="AL611" r:id="rId250" xr:uid="{4EF0A1AF-7817-4384-B51F-587DFFD94A4B}"/>
    <hyperlink ref="AL612" r:id="rId251" xr:uid="{FB6F88AC-4E19-4144-8DE5-E6CFAEADDDD3}"/>
    <hyperlink ref="AL614" r:id="rId252" xr:uid="{08C821CB-A33D-4266-9A88-0C5F5B8AC259}"/>
    <hyperlink ref="AL615" r:id="rId253" xr:uid="{39964669-8466-4148-96F5-9755C07613F3}"/>
    <hyperlink ref="AL616" r:id="rId254" xr:uid="{2A0A6B1C-C235-4BA7-9C46-2FFC0209A323}"/>
    <hyperlink ref="AL617" r:id="rId255" xr:uid="{0842E635-1007-427F-B5F0-7F2D095B64D8}"/>
    <hyperlink ref="AL618" r:id="rId256" xr:uid="{F83ADAEB-39EE-4A47-80BC-248171A8485E}"/>
    <hyperlink ref="AL619" r:id="rId257" xr:uid="{EEEC2E4D-7F8C-4068-9F4C-E89CE8A7C6DD}"/>
    <hyperlink ref="AL621" r:id="rId258" xr:uid="{C520A23B-8A3F-4B07-83FC-790D443608E5}"/>
    <hyperlink ref="AL623" r:id="rId259" xr:uid="{A13B9C1A-64C1-4BF8-837A-2065B0767DF6}"/>
    <hyperlink ref="AL635" r:id="rId260" xr:uid="{7ADA0949-5849-43EF-88A8-BC8AC18D2478}"/>
    <hyperlink ref="AL638" r:id="rId261" xr:uid="{A8264F5B-510F-4722-91B4-9E20241321D8}"/>
    <hyperlink ref="AL643" r:id="rId262" xr:uid="{8EC892D6-3843-4786-AC69-C1FE7E172285}"/>
    <hyperlink ref="AL645" r:id="rId263" xr:uid="{1FA9306C-001D-4DA0-B20E-2D06EBB615D3}"/>
    <hyperlink ref="AL647" r:id="rId264" xr:uid="{EFB7BFC4-4357-4FA6-AEA4-146730FC16E4}"/>
    <hyperlink ref="AL652" r:id="rId265" xr:uid="{0F69EBD3-63D4-4F87-B492-D7043C32D610}"/>
    <hyperlink ref="AL653" r:id="rId266" xr:uid="{36E93282-2564-4587-90BA-F0E1EBB4366D}"/>
    <hyperlink ref="AL656" r:id="rId267" xr:uid="{358C1AEE-4859-4793-8736-65F604C0D34B}"/>
    <hyperlink ref="AL657" r:id="rId268" xr:uid="{E07B9864-6B87-418B-9E4B-4318E33F75F7}"/>
    <hyperlink ref="AL663" r:id="rId269" xr:uid="{9B2D545B-7375-4EB6-9EE7-7AD34C8EDA6E}"/>
    <hyperlink ref="AL664" r:id="rId270" xr:uid="{26710107-EB87-4BB3-8959-840A04E84534}"/>
    <hyperlink ref="AL668" r:id="rId271" xr:uid="{2E2ABDAE-F435-47DB-9CA6-DFF36102BD75}"/>
    <hyperlink ref="AL675" r:id="rId272" xr:uid="{D2F33661-1469-4B97-B483-473C5F8E9725}"/>
    <hyperlink ref="AL680" r:id="rId273" xr:uid="{2D5AC61C-08EF-499F-9232-CBDC74E5EBB1}"/>
    <hyperlink ref="AL682" r:id="rId274" xr:uid="{664BE48F-5A5B-49B0-B9FE-3F9220C6EA27}"/>
    <hyperlink ref="AL684" r:id="rId275" xr:uid="{9836807F-F3FE-4516-B63A-2BF2CB4FD302}"/>
    <hyperlink ref="AL689" r:id="rId276" xr:uid="{4A4E2BE6-E07C-4080-A8E4-FDF8C7A980E0}"/>
    <hyperlink ref="AL693" r:id="rId277" xr:uid="{67538D6F-B872-482D-BD3B-1BAA121FE319}"/>
    <hyperlink ref="AL695" r:id="rId278" xr:uid="{5D1394ED-E508-4E75-B3DC-8368B419F447}"/>
    <hyperlink ref="AL696" r:id="rId279" xr:uid="{7BF3296F-257D-40AD-BBF4-1254770191CD}"/>
    <hyperlink ref="AL697" r:id="rId280" xr:uid="{419F9100-96DC-4D70-8B4C-0D7893030A58}"/>
    <hyperlink ref="AL698" r:id="rId281" xr:uid="{A184EA40-2473-4EF1-9D38-85AD8F94EB00}"/>
    <hyperlink ref="AL701" r:id="rId282" xr:uid="{93969CB0-59CC-4A92-9E69-A9AB1EA76B15}"/>
    <hyperlink ref="AL702" r:id="rId283" xr:uid="{12C7A5CD-E255-4EC2-A7F6-CCE263B1B798}"/>
    <hyperlink ref="AL703" r:id="rId284" xr:uid="{FDAE7B53-8278-42D0-8645-043D3A9797B1}"/>
    <hyperlink ref="AL706" r:id="rId285" xr:uid="{E1B59667-DD71-49A5-BB38-29D65060EA2B}"/>
    <hyperlink ref="AL708" r:id="rId286" xr:uid="{92B09BCB-64E3-416D-8A22-744B111933C0}"/>
    <hyperlink ref="AL709" r:id="rId287" xr:uid="{AA53F7FF-63EB-4080-B744-C65301456869}"/>
    <hyperlink ref="AL711" r:id="rId288" xr:uid="{7559D286-FEDF-4EE2-8BF0-938BB421A9BC}"/>
    <hyperlink ref="AL714" r:id="rId289" xr:uid="{12584818-D94C-47BF-9027-C330ACF033EE}"/>
    <hyperlink ref="AL723" r:id="rId290" xr:uid="{0DD7B290-9854-4F1E-B74C-4B3A3CB1104D}"/>
    <hyperlink ref="AL725" r:id="rId291" xr:uid="{C1D0AC7A-1F5F-4A56-AE2F-D05B05795D84}"/>
    <hyperlink ref="AL732" r:id="rId292" xr:uid="{0F4BBD06-6623-4547-9946-8DDC030BE442}"/>
    <hyperlink ref="AL733" r:id="rId293" xr:uid="{56DBBF8E-DE91-4F80-88FD-711EEB4E71CD}"/>
    <hyperlink ref="AL735" r:id="rId294" xr:uid="{6DB5AA8D-C198-4D3F-A483-9252D3049B9F}"/>
    <hyperlink ref="AL738" r:id="rId295" xr:uid="{B868B049-9B3B-485C-8A2D-F17860A76C9C}"/>
    <hyperlink ref="AL744" r:id="rId296" xr:uid="{55E8920E-DD7F-4A4C-A2C9-E966BF99A66A}"/>
    <hyperlink ref="AL748" r:id="rId297" xr:uid="{F15CE36E-7261-4BF7-A800-170727F6EFEF}"/>
    <hyperlink ref="AL749" r:id="rId298" xr:uid="{7DA5A0FA-31A7-4A5D-83E6-6A224548AB3C}"/>
    <hyperlink ref="AL752" r:id="rId299" xr:uid="{E88FB08D-6E19-4F22-8A9A-7F2A47905729}"/>
    <hyperlink ref="AL754" r:id="rId300" xr:uid="{6D598D57-63C0-4433-8A6F-6B21B934F0CB}"/>
    <hyperlink ref="AL756" r:id="rId301" xr:uid="{2010E7DD-10DA-4A77-ACCE-47858B036912}"/>
    <hyperlink ref="AL769" r:id="rId302" xr:uid="{97449A1D-A1F6-4AAF-BF32-DE83DB5B16CB}"/>
    <hyperlink ref="AL773" r:id="rId303" xr:uid="{FEA74B79-A7F4-4E52-9BB9-24A4B601BA8B}"/>
    <hyperlink ref="AL775" r:id="rId304" xr:uid="{B603382E-9CE1-4880-8D82-46AA3584142E}"/>
    <hyperlink ref="AL782" r:id="rId305" xr:uid="{80489112-FE93-467C-A22F-F6DB9D145586}"/>
    <hyperlink ref="AL785" r:id="rId306" xr:uid="{2B061251-68BE-4F35-941A-0C23C777BF00}"/>
    <hyperlink ref="AL788" r:id="rId307" xr:uid="{AB277B71-BC95-4604-B1C5-D7568A4020C9}"/>
    <hyperlink ref="AL790" r:id="rId308" xr:uid="{ED13380E-DC19-449A-A4CF-429008835130}"/>
    <hyperlink ref="AL791" r:id="rId309" xr:uid="{A23C815D-905A-4218-B63B-71B76FDE09F3}"/>
    <hyperlink ref="AL794" r:id="rId310" xr:uid="{437446FF-CA9C-49A2-B2C7-78CFEA518FD9}"/>
    <hyperlink ref="AL795" r:id="rId311" xr:uid="{5D140836-633D-46B6-83BD-F9E1E368B27D}"/>
    <hyperlink ref="AL796" r:id="rId312" xr:uid="{50120CB0-F806-4881-82E6-57EC07421395}"/>
    <hyperlink ref="AL799" r:id="rId313" xr:uid="{01055E28-CC70-4D22-9E5A-903BEF92518F}"/>
    <hyperlink ref="AL803" r:id="rId314" xr:uid="{90A9116A-F7A7-4166-B988-31589EAABD72}"/>
    <hyperlink ref="AL805" r:id="rId315" xr:uid="{17D3EC07-3CDF-4971-B1F6-337DFC744577}"/>
    <hyperlink ref="AL806" r:id="rId316" xr:uid="{8980F5B9-BA75-4CD1-832A-D91535D71132}"/>
    <hyperlink ref="AL808" r:id="rId317" xr:uid="{E463D75B-994F-41D8-B392-B848AC49F69A}"/>
    <hyperlink ref="AL809" r:id="rId318" xr:uid="{2C743243-C158-4E13-9593-2727EE1BFF04}"/>
    <hyperlink ref="AL813" r:id="rId319" xr:uid="{419BEC97-5A6B-4E13-A2B8-3643B767860D}"/>
    <hyperlink ref="AL815" r:id="rId320" xr:uid="{7C34ED4E-C8E2-449B-AFFA-B81634FD35EB}"/>
    <hyperlink ref="AL816" r:id="rId321" xr:uid="{C494DBFA-AE33-4092-B489-33AEF4B2BEEF}"/>
    <hyperlink ref="AL819" r:id="rId322" xr:uid="{FA57DEAE-6F4E-40A1-AE83-49AE446CE822}"/>
    <hyperlink ref="AL821" r:id="rId323" xr:uid="{1300D5D2-B46F-4BC3-97F7-4078BD79EADE}"/>
    <hyperlink ref="AL822" r:id="rId324" xr:uid="{7B0AB8FC-08CE-4C27-9A10-2D71FC1356EB}"/>
    <hyperlink ref="AL823" r:id="rId325" xr:uid="{F5155A5B-CB04-4FF4-9174-FFE5E4B432B6}"/>
    <hyperlink ref="AL824" r:id="rId326" xr:uid="{D141DCCA-927D-437D-BCFB-07EEAE98C943}"/>
    <hyperlink ref="AL827" r:id="rId327" xr:uid="{F617A14B-FE77-441E-B85E-7480ABB5C32C}"/>
    <hyperlink ref="AL830" r:id="rId328" xr:uid="{9FD5F58B-C0DB-45AD-9DC0-A8098C2B28F8}"/>
    <hyperlink ref="AL847" r:id="rId329" xr:uid="{BD307AF3-23DE-46B4-8E41-8FAED8F997F0}"/>
    <hyperlink ref="AL849" r:id="rId330" xr:uid="{E6EE0B94-9041-42E1-9255-DE302BCE87BA}"/>
    <hyperlink ref="AL855" r:id="rId331" xr:uid="{5EC81274-EAFF-4679-9B43-652C5E3982F9}"/>
    <hyperlink ref="AL859" r:id="rId332" xr:uid="{4C1F0690-825C-451D-B6C3-3C68FD844F1F}"/>
    <hyperlink ref="AL860" r:id="rId333" xr:uid="{70635087-D6CC-4B79-BBB3-2551B3EEC003}"/>
    <hyperlink ref="AL861" r:id="rId334" xr:uid="{4F33E9F3-63FC-4760-BFD2-D81EC4C7A81A}"/>
    <hyperlink ref="AL862" r:id="rId335" xr:uid="{D7DBC568-7C68-459B-B576-2F516AE0BAFA}"/>
    <hyperlink ref="AL863" r:id="rId336" xr:uid="{E1C9374B-8838-4B21-8E4A-EAB73835498D}"/>
    <hyperlink ref="AL864" r:id="rId337" xr:uid="{24809EC0-FA3E-468F-8280-91DB5B6713F2}"/>
    <hyperlink ref="AL866" r:id="rId338" xr:uid="{7EF775FA-352F-4ADE-96E8-2740EE353CF4}"/>
    <hyperlink ref="AL873" r:id="rId339" xr:uid="{70764DC2-A80A-439F-AFA5-96C7FBBA1F4E}"/>
    <hyperlink ref="AL874" r:id="rId340" xr:uid="{AD7FB83C-51DB-49DB-B5AB-ECC47605EBD6}"/>
    <hyperlink ref="AL875" r:id="rId341" xr:uid="{A43EB274-4F9C-4BAA-8B7F-CB04F27B988B}"/>
    <hyperlink ref="AL878" r:id="rId342" xr:uid="{173ECB7A-A66C-4D74-9CDE-4B9579F5EF17}"/>
    <hyperlink ref="AL880" r:id="rId343" xr:uid="{32776F76-6675-4B79-A770-8B8C6AE2B0F7}"/>
    <hyperlink ref="AL882" r:id="rId344" xr:uid="{E146B1A3-BA2D-43E4-99F6-24B3BDEA320B}"/>
    <hyperlink ref="AL883" r:id="rId345" xr:uid="{886F21E9-69CF-4860-A609-002F4E70333E}"/>
    <hyperlink ref="AL884" r:id="rId346" xr:uid="{B568E925-C2DA-4123-94EB-3EB74C7E8EAB}"/>
    <hyperlink ref="AL888" r:id="rId347" xr:uid="{422AE2DF-E556-4351-8599-2B11AEE45240}"/>
    <hyperlink ref="AL889" r:id="rId348" xr:uid="{205489F9-0B21-459C-A053-42A1C3B49E03}"/>
    <hyperlink ref="AL890" r:id="rId349" xr:uid="{D5760CA4-84B9-4DA4-9C97-59DC5743343F}"/>
    <hyperlink ref="AL898" r:id="rId350" xr:uid="{E33CF9B5-8CCB-47FC-B3D9-A5B14C07198D}"/>
    <hyperlink ref="AL900" r:id="rId351" xr:uid="{2D600E25-421F-4871-BEDC-D997961F370C}"/>
    <hyperlink ref="AL901" r:id="rId352" xr:uid="{D0CA4783-13A7-4473-852D-5103CDE3BA7A}"/>
    <hyperlink ref="AL906" r:id="rId353" xr:uid="{9D002E61-CBD0-4F7F-8883-57615F304F35}"/>
    <hyperlink ref="AL907" r:id="rId354" xr:uid="{D3A2A1C3-BD00-4CB2-974A-0AF38941D89A}"/>
    <hyperlink ref="AL908" r:id="rId355" xr:uid="{A4E11D48-5137-488A-BD33-67E2E2DB69C1}"/>
    <hyperlink ref="AL923" r:id="rId356" xr:uid="{D65CA40C-F932-4336-9B8C-423D401B8E84}"/>
    <hyperlink ref="AL934" r:id="rId357" xr:uid="{36716888-3FEE-4618-ABC8-A1DAAEFB5720}"/>
    <hyperlink ref="AL937" r:id="rId358" xr:uid="{448B26B1-E44E-4FAA-8B25-EB70A5B31BB4}"/>
    <hyperlink ref="AL946" r:id="rId359" xr:uid="{19DDF8C2-E259-4D4A-B497-9F554F921650}"/>
    <hyperlink ref="AL949" r:id="rId360" xr:uid="{F1001BD5-1594-49D5-BEA6-5C16669F55B8}"/>
    <hyperlink ref="AL957" r:id="rId361" xr:uid="{32BD0703-7726-4AF7-BB6C-60E677A6B60C}"/>
    <hyperlink ref="AL962" r:id="rId362" xr:uid="{EA2DF490-763B-4DEF-A55A-C60B90CC327F}"/>
    <hyperlink ref="AL964" r:id="rId363" xr:uid="{A371EF62-00CC-43FE-B101-937CFFBDC51F}"/>
    <hyperlink ref="AL969" r:id="rId364" xr:uid="{EBDBB712-313E-40D4-BCA4-73A83724A8EB}"/>
    <hyperlink ref="AL973" r:id="rId365" xr:uid="{4E529705-47C9-4F71-A26D-D830D013E325}"/>
    <hyperlink ref="AL977" r:id="rId366" xr:uid="{AE17D52F-7C21-454E-96CF-3C2B8912AB1C}"/>
    <hyperlink ref="AL980" r:id="rId367" xr:uid="{ADB5189F-1221-4F13-9D6A-2187AD78D64C}"/>
    <hyperlink ref="AL984" r:id="rId368" xr:uid="{6C6220C7-AECE-4E15-8E11-90C7470D801F}"/>
    <hyperlink ref="AL987" r:id="rId369" xr:uid="{B80707BE-AA25-49D1-9D1D-1A2C7C5B0241}"/>
    <hyperlink ref="AL988" r:id="rId370" xr:uid="{54AE60CE-4416-4C2C-872B-06585C982080}"/>
    <hyperlink ref="AL990" r:id="rId371" xr:uid="{D08E5EE4-E800-498A-BF31-B484D1BBB506}"/>
    <hyperlink ref="AL991" r:id="rId372" xr:uid="{8AC9A8BB-F2D2-4F52-9F59-B4EAD276BDB9}"/>
    <hyperlink ref="AL997" r:id="rId373" xr:uid="{DC29083E-B65F-4272-A762-570B4431C00B}"/>
    <hyperlink ref="AL998" r:id="rId374" xr:uid="{320E7165-764F-400D-BA94-6D5F48093F1B}"/>
    <hyperlink ref="AL999" r:id="rId375" xr:uid="{8985D4DB-9193-4BBB-8AD1-2D8735F80B72}"/>
    <hyperlink ref="AL1000" r:id="rId376" xr:uid="{B7CCE070-BBE0-47C9-ADE7-7B383CE1619C}"/>
    <hyperlink ref="AL1005" r:id="rId377" xr:uid="{121436CA-F323-4D8E-B248-E860EE8C4D09}"/>
    <hyperlink ref="AL1006" r:id="rId378" xr:uid="{53A890B6-2465-47B5-81BA-958EFF886218}"/>
    <hyperlink ref="AL1008" r:id="rId379" xr:uid="{DE6E57B2-12B1-4425-8DEC-D84C342D4B59}"/>
    <hyperlink ref="AL1012" r:id="rId380" xr:uid="{C224089A-FE62-4E44-BDAE-981D89133975}"/>
    <hyperlink ref="AL1013" r:id="rId381" xr:uid="{1928CDFF-E307-42C6-A135-FC303130D962}"/>
    <hyperlink ref="AL1019" r:id="rId382" xr:uid="{FBF6F334-D605-4057-B8EE-BE7D3ECF9CE2}"/>
    <hyperlink ref="AL1021" r:id="rId383" xr:uid="{D661C595-4C25-4628-BBD4-62867B4C18C3}"/>
    <hyperlink ref="AL1026" r:id="rId384" xr:uid="{7935CF17-AB7E-408A-B262-5C2AA57C18BC}"/>
    <hyperlink ref="AL1030" r:id="rId385" xr:uid="{7814CDD6-A338-42FF-BF65-61F2A791F466}"/>
    <hyperlink ref="AL1037" r:id="rId386" xr:uid="{78534035-D6CB-41D7-B4FB-DFF9744367CC}"/>
    <hyperlink ref="AL1045" r:id="rId387" xr:uid="{44EEC6B4-08B9-45D1-94B9-095C735D9C40}"/>
    <hyperlink ref="AL1047" r:id="rId388" xr:uid="{65E55DB8-F3DC-4A9D-9628-ACEB66683611}"/>
    <hyperlink ref="AL1049" r:id="rId389" xr:uid="{5447FC87-D722-442B-9773-83FA9D91BB2C}"/>
    <hyperlink ref="AL1056" r:id="rId390" xr:uid="{23073AA1-5D0A-497B-96FD-716ECEE6FCF1}"/>
    <hyperlink ref="AL1068" r:id="rId391" xr:uid="{481CBA4B-D75E-4D94-88CF-0C60D6E544A8}"/>
    <hyperlink ref="AL1069" r:id="rId392" xr:uid="{FBA1C20C-8790-4342-A1B1-63F49F1E2CAA}"/>
    <hyperlink ref="AL1079" r:id="rId393" xr:uid="{3285EABB-A4E9-4EDB-9037-C6126FDE8F10}"/>
    <hyperlink ref="AL1083" r:id="rId394" xr:uid="{7FE1CEF1-9A3B-44FB-99FC-27A792945D50}"/>
    <hyperlink ref="AL1085" r:id="rId395" xr:uid="{39410DD3-DD85-4758-BCED-96CB906D9E76}"/>
    <hyperlink ref="AL1091" r:id="rId396" xr:uid="{4F252592-BD29-46FF-9C0F-10EA8890656B}"/>
    <hyperlink ref="AL1096" r:id="rId397" xr:uid="{865BDF60-8562-4FC5-88C1-318B65D776B3}"/>
    <hyperlink ref="AL1099" r:id="rId398" xr:uid="{7B483EEE-F475-4782-A382-81438F59954E}"/>
    <hyperlink ref="AL1109" r:id="rId399" xr:uid="{C078DCDE-DC72-4EF0-9223-4B278B6A0EF0}"/>
    <hyperlink ref="AL1111" r:id="rId400" xr:uid="{B931DC48-90A4-4AD3-9F21-BB51DB36CC46}"/>
    <hyperlink ref="AL1115" r:id="rId401" xr:uid="{984150E1-A4E8-4CAC-936B-A43FD8F6AD25}"/>
    <hyperlink ref="AL1125" r:id="rId402" xr:uid="{60F419F2-010D-4EEF-84CF-5B20CED756F8}"/>
    <hyperlink ref="AL1128" r:id="rId403" xr:uid="{294C90B3-EAB0-4923-A2DD-EB2A751975A1}"/>
    <hyperlink ref="AL1143" r:id="rId404" xr:uid="{0A312871-0DF4-4598-BDC3-44CB673403AC}"/>
    <hyperlink ref="AL1144" r:id="rId405" xr:uid="{705669D2-E06C-4B6E-8DA4-E5379037E8E3}"/>
    <hyperlink ref="AL1145" r:id="rId406" xr:uid="{492615FA-4994-496D-A7E6-5A60880214DF}"/>
    <hyperlink ref="AL1146" r:id="rId407" xr:uid="{B351B6AA-7CAA-4F2A-A732-9151F4AF03C3}"/>
    <hyperlink ref="AL1147" r:id="rId408" xr:uid="{9A88558B-D034-4B89-AFD7-104E3F93D875}"/>
    <hyperlink ref="AL1150" r:id="rId409" xr:uid="{8FFFDE12-373F-4063-840C-3DED6F34D5C4}"/>
    <hyperlink ref="AL1151" r:id="rId410" xr:uid="{42CCED49-566D-417B-A746-1E36D500A6BC}"/>
    <hyperlink ref="AL1152" r:id="rId411" xr:uid="{C2F45862-CC13-4979-B98E-FDB12C933BCC}"/>
    <hyperlink ref="AL1156" r:id="rId412" xr:uid="{20477B88-88FC-4B6C-B7BA-D450049C23E6}"/>
    <hyperlink ref="AL1157" r:id="rId413" xr:uid="{5173F665-0F1D-40C1-A752-8B1BEC64C126}"/>
    <hyperlink ref="AL1162" r:id="rId414" xr:uid="{B35F2014-FB14-41F9-88C5-232375FB8697}"/>
    <hyperlink ref="AL1163" r:id="rId415" xr:uid="{F7629105-C4F9-4DF9-A10F-7EDC061FEBB6}"/>
    <hyperlink ref="AL1164" r:id="rId416" xr:uid="{0E3D6D38-2DFC-42AC-94EF-5B77343EF429}"/>
    <hyperlink ref="AL1178" r:id="rId417" xr:uid="{F324DB39-C336-471F-B5DD-C2DA78AE36E5}"/>
    <hyperlink ref="AL1179" r:id="rId418" xr:uid="{021523D5-B715-4960-9133-32A5D127A024}"/>
    <hyperlink ref="AL1182" r:id="rId419" xr:uid="{4C1E268C-493D-43E8-B332-0CCF50FE99F6}"/>
    <hyperlink ref="AL1183" r:id="rId420" xr:uid="{48174765-EF9E-434F-B966-858434736EF7}"/>
    <hyperlink ref="AL1193" r:id="rId421" xr:uid="{E1B287DF-64A7-4AF8-ADF3-4D8386116CD1}"/>
    <hyperlink ref="AL1194" r:id="rId422" xr:uid="{3C04ED67-88B9-4594-9B5D-45BE9B13D2ED}"/>
    <hyperlink ref="AL1196" r:id="rId423" xr:uid="{270D4C34-457E-4786-8030-43EAB1603482}"/>
    <hyperlink ref="AL1200" r:id="rId424" xr:uid="{1BB09901-1124-4162-A6C3-85E02CC3A882}"/>
    <hyperlink ref="AL1206" r:id="rId425" xr:uid="{FB55EFC9-5773-4A76-8402-926BE4703668}"/>
    <hyperlink ref="AL1208" r:id="rId426" xr:uid="{8162F7E1-7560-47D7-A89F-E1E132B3BC2B}"/>
    <hyperlink ref="AL1212" r:id="rId427" xr:uid="{8815A909-78A9-432B-BBFB-2A784BB7A525}"/>
    <hyperlink ref="AL1214" r:id="rId428" xr:uid="{35304986-AA56-4874-B6E6-FBEB212FF56A}"/>
    <hyperlink ref="AL1215" r:id="rId429" xr:uid="{EA7F1F27-D33D-4DC4-9DFA-8BC1C791E65D}"/>
    <hyperlink ref="AL1217" r:id="rId430" xr:uid="{A9F3F016-7E1C-48FE-9CE9-680409D5BF5F}"/>
    <hyperlink ref="AL1223" r:id="rId431" xr:uid="{31C62603-BC4F-406B-B4A8-C4071DE7C385}"/>
    <hyperlink ref="AL1224" r:id="rId432" xr:uid="{C673F2F7-D0FB-44DF-8DD5-E2F7C9DED1ED}"/>
    <hyperlink ref="AL1242" r:id="rId433" xr:uid="{0A99031C-6548-42DE-BE85-A67523482B36}"/>
    <hyperlink ref="AL1243" r:id="rId434" xr:uid="{4A21B081-3436-443B-B111-F25A0F2A5A38}"/>
    <hyperlink ref="AL1247" r:id="rId435" xr:uid="{9E06D0F2-5FE9-4866-9C56-F244908D2044}"/>
    <hyperlink ref="AL1253" r:id="rId436" xr:uid="{A7CDC957-96DC-4386-B552-BF6F9D4AA8C8}"/>
    <hyperlink ref="AL1261" r:id="rId437" xr:uid="{611BA82F-0959-42A7-B38B-642D6F2100E1}"/>
    <hyperlink ref="AL1262" r:id="rId438" xr:uid="{BFF48426-7852-489A-8EAA-4534BD870BBC}"/>
    <hyperlink ref="AL1263" r:id="rId439" xr:uid="{2D5BAC34-121E-483C-88EC-CAC97D6C9B20}"/>
    <hyperlink ref="AL1264" r:id="rId440" xr:uid="{EA70FEE9-AD0B-4CEF-8938-7667DEB8D546}"/>
    <hyperlink ref="AL1266" r:id="rId441" xr:uid="{A0393CA8-8CB3-4E00-A49E-91CFFB64452A}"/>
    <hyperlink ref="AL1268" r:id="rId442" xr:uid="{71331AA0-B002-47FC-909C-C71AC47B9C5E}"/>
    <hyperlink ref="AL1269" r:id="rId443" xr:uid="{F1179693-C79B-4ED0-BC4B-5E4FC5C82B5B}"/>
    <hyperlink ref="AL1272" r:id="rId444" xr:uid="{49215055-AB6E-4C75-81DC-57E3959F069A}"/>
    <hyperlink ref="AL1278" r:id="rId445" xr:uid="{8F778230-BBC1-48F0-91EF-A57F466F79ED}"/>
    <hyperlink ref="AL1284" r:id="rId446" xr:uid="{A9CCFE7E-F8FA-406B-ABC3-D7F9ED76C21A}"/>
    <hyperlink ref="AL1291" r:id="rId447" xr:uid="{05CDA824-FA24-44D5-8301-12428D1F4302}"/>
    <hyperlink ref="AL1292" r:id="rId448" xr:uid="{4C07D37B-9899-4D69-B4EB-3308C58D5CD8}"/>
    <hyperlink ref="AL1297" r:id="rId449" xr:uid="{5DF4A39B-DED8-42ED-86B7-B77BDE783872}"/>
    <hyperlink ref="AL1299" r:id="rId450" xr:uid="{9A0A5111-0420-4E6B-87B2-6C4CA1EC4A1C}"/>
    <hyperlink ref="AL1302" r:id="rId451" xr:uid="{B2B5D2D9-A7E3-4316-A15B-0B5FF476D458}"/>
    <hyperlink ref="AL1306" r:id="rId452" xr:uid="{A1808B11-2BDC-464A-9D34-78FECC88F857}"/>
    <hyperlink ref="AL1308" r:id="rId453" xr:uid="{823B0CE8-7E99-44B5-97E3-CD79C22E49E1}"/>
    <hyperlink ref="AL1309" r:id="rId454" xr:uid="{224FD558-95D1-4116-92A5-2607E8DD2A66}"/>
    <hyperlink ref="AL1312" r:id="rId455" xr:uid="{86D2F82A-7A96-4066-8083-12AAA5AC99DA}"/>
    <hyperlink ref="AL1314" r:id="rId456" xr:uid="{A71C19A4-032F-4F62-AE02-FC25D7003286}"/>
    <hyperlink ref="AL1316" r:id="rId457" xr:uid="{D69FFCD6-DB0B-43C8-AC7D-6670CC7F5E78}"/>
    <hyperlink ref="AL1321" r:id="rId458" xr:uid="{160CD805-3639-4F69-91DB-8E6F4A371D39}"/>
    <hyperlink ref="AL1330" r:id="rId459" xr:uid="{ED2ACEED-BBCD-469C-B33F-4E47510F7A6C}"/>
    <hyperlink ref="AL1336" r:id="rId460" xr:uid="{D5879E3C-BE88-405E-86EC-DAAD7C5DBBAE}"/>
    <hyperlink ref="AL1338" r:id="rId461" xr:uid="{591DFDD5-F855-4972-BEDC-E5BF70DB94DE}"/>
    <hyperlink ref="AL1343" r:id="rId462" xr:uid="{8201EFE7-69ED-4856-9276-639A7B5CD401}"/>
    <hyperlink ref="AL1347" r:id="rId463" xr:uid="{D5A58092-2880-41EF-B001-6F94E111C6C6}"/>
    <hyperlink ref="AL1350" r:id="rId464" xr:uid="{FB588898-F521-4B57-957D-44595DAF13CD}"/>
    <hyperlink ref="AL1351" r:id="rId465" xr:uid="{0BFBD3D0-434C-44D7-81FA-064327B17815}"/>
    <hyperlink ref="AL1352" r:id="rId466" xr:uid="{44C342CC-FDE5-4AD6-8923-DE721DAAF8C5}"/>
    <hyperlink ref="AL1367" r:id="rId467" xr:uid="{4591989B-C9D9-4577-9006-2FE98507B708}"/>
    <hyperlink ref="AL1372" r:id="rId468" xr:uid="{77BBF529-880B-46F6-B174-7E55BB4B252B}"/>
    <hyperlink ref="AL1373" r:id="rId469" xr:uid="{1E22ECB9-1934-4B5E-90D9-27CD8410A466}"/>
    <hyperlink ref="AL1379" r:id="rId470" xr:uid="{0A93F6D7-CFAA-403D-92AD-56885D0D5796}"/>
    <hyperlink ref="AL1389" r:id="rId471" xr:uid="{A3C2FE01-C3B8-4D09-A360-1910956E991C}"/>
    <hyperlink ref="AL1392" r:id="rId472" xr:uid="{F40D8C1D-F8A9-4B6A-8C46-A2E7BDFB73D2}"/>
    <hyperlink ref="AL1393" r:id="rId473" xr:uid="{51AF3F1B-93F5-40A5-8E60-A068C952F52A}"/>
    <hyperlink ref="AL1394" r:id="rId474" xr:uid="{705003C4-1301-4300-BFAE-2B2F065B4591}"/>
    <hyperlink ref="AL1395" r:id="rId475" xr:uid="{D1831BD5-6F68-4438-8A8B-80E89B7B0C66}"/>
    <hyperlink ref="AL1397" r:id="rId476" xr:uid="{6652E1B2-5E02-4F15-B2A2-D9CB2083095C}"/>
    <hyperlink ref="AL1407" r:id="rId477" xr:uid="{D6527D43-9665-4873-BB81-6C1876EC2B42}"/>
    <hyperlink ref="AL1411" r:id="rId478" xr:uid="{16ABC1DE-A41A-479A-81C1-313CF98E793F}"/>
    <hyperlink ref="AL1417" r:id="rId479" xr:uid="{5CECEC2A-9DE1-4F70-9AAA-B62DBB2822FB}"/>
    <hyperlink ref="AL1425" r:id="rId480" xr:uid="{A9F11657-FAFF-4A62-8C30-E50E0A5F67F6}"/>
    <hyperlink ref="AL1428" r:id="rId481" xr:uid="{5879DD1C-0905-4663-8E55-A3210681CAEE}"/>
    <hyperlink ref="AL1431" r:id="rId482" xr:uid="{F742D2A4-FBFA-4694-9DEB-02872483660A}"/>
    <hyperlink ref="AL1445" r:id="rId483" xr:uid="{9301D13C-FED3-4271-892D-55425B6278F3}"/>
    <hyperlink ref="AL1446" r:id="rId484" xr:uid="{D2AAAF8D-8CB4-44E5-A956-45168D603ED7}"/>
    <hyperlink ref="AL1447" r:id="rId485" xr:uid="{15C8C8D0-244E-4F50-BB8A-D8F9C6DA8661}"/>
    <hyperlink ref="AL1448" r:id="rId486" xr:uid="{E8B6482B-A353-4B7D-8890-B4C2D9D2FFF8}"/>
    <hyperlink ref="AL1453" r:id="rId487" xr:uid="{78EAE72A-B5A6-4349-8FBB-2DE4EF855900}"/>
    <hyperlink ref="AL1454" r:id="rId488" xr:uid="{01C900AA-ECBD-462B-9965-C7301922AC38}"/>
    <hyperlink ref="AL1458" r:id="rId489" xr:uid="{924FC06D-B8A1-40AD-9A3A-3BC731767252}"/>
    <hyperlink ref="AL1465" r:id="rId490" xr:uid="{8F2D7B8F-3BC8-428C-8A66-8CBC989D7774}"/>
    <hyperlink ref="AL1468" r:id="rId491" xr:uid="{C0DB2B60-828D-49B0-9C05-43BA88BBE8C3}"/>
    <hyperlink ref="AL1472" r:id="rId492" xr:uid="{A31B3C5D-CFCB-42CB-94A4-312FACDA316A}"/>
    <hyperlink ref="AL1473" r:id="rId493" xr:uid="{70B3C172-3E75-47FB-856D-AA5DC08E5DD3}"/>
    <hyperlink ref="AL1474" r:id="rId494" xr:uid="{BCF0244B-B7CC-41F8-A9B8-FE87C8FA7865}"/>
    <hyperlink ref="AL1478" r:id="rId495" xr:uid="{A5E7352D-7E4A-47CD-8CEA-57C211AD825D}"/>
    <hyperlink ref="AL1481" r:id="rId496" xr:uid="{8AD10572-0937-4267-B5BB-18B5E3BBADB8}"/>
    <hyperlink ref="AL1492" r:id="rId497" xr:uid="{E29B634D-93FB-42E9-9298-1A4BA12D5082}"/>
    <hyperlink ref="AL1493" r:id="rId498" xr:uid="{83DD0A84-AB8B-46D1-8D07-959AFDEEAC81}"/>
    <hyperlink ref="AL1496" r:id="rId499" xr:uid="{C7E749E3-F73F-4B90-8BFC-B101FE5A0696}"/>
    <hyperlink ref="AL1503" r:id="rId500" xr:uid="{01A3B07C-1F02-43F0-A529-00EEF83D84D7}"/>
    <hyperlink ref="AL1507" r:id="rId501" xr:uid="{8EDB91BF-5164-41D1-8495-0FEE0BEF761F}"/>
    <hyperlink ref="AL1508" r:id="rId502" xr:uid="{6DEB8CC4-8BEF-4205-AE36-EBC25DDCE3B7}"/>
    <hyperlink ref="AL1509" r:id="rId503" xr:uid="{0346E527-53A6-4997-B929-FA4787A2917F}"/>
    <hyperlink ref="AL1512" r:id="rId504" xr:uid="{A6AD306B-0525-40FB-B15A-C203BFF02749}"/>
    <hyperlink ref="AL1520" r:id="rId505" xr:uid="{77D2F0E0-5BB9-4A3D-BBD4-1392972FB92A}"/>
    <hyperlink ref="AL1521" r:id="rId506" xr:uid="{1B0F3276-B436-4597-8B61-834FF73851B6}"/>
    <hyperlink ref="AL1522" r:id="rId507" xr:uid="{253AAE41-3FB9-4044-B762-5117A4505790}"/>
    <hyperlink ref="AL1525" r:id="rId508" xr:uid="{30356A61-897E-45C0-B994-04D3B74B5D26}"/>
    <hyperlink ref="AL1528" r:id="rId509" xr:uid="{B9CCDEF3-DC9D-4428-8619-1AE9E7FB216B}"/>
    <hyperlink ref="AL1530" r:id="rId510" xr:uid="{580185B7-72D4-46C2-8A5E-52362A30BE33}"/>
    <hyperlink ref="AL1533" r:id="rId511" xr:uid="{333E0928-87C8-455C-BF8B-82C8422200E2}"/>
    <hyperlink ref="AL1539" r:id="rId512" xr:uid="{4F7EB790-702C-4850-B899-FC1C561B71CB}"/>
    <hyperlink ref="AL1540" r:id="rId513" xr:uid="{E670358B-3C35-4948-BD36-B50DC98F6384}"/>
    <hyperlink ref="AL1542" r:id="rId514" xr:uid="{BC3DFE68-1393-46F6-92D9-6B56CE21B137}"/>
    <hyperlink ref="AL1544" r:id="rId515" xr:uid="{BE7F665E-AC89-4330-9597-FE925839FF34}"/>
    <hyperlink ref="AL1555" r:id="rId516" xr:uid="{F32C992E-E683-40A6-ABBB-785CF150EA2E}"/>
    <hyperlink ref="AL1556" r:id="rId517" xr:uid="{9CF275DD-9D26-427F-AE01-8CF243270C8F}"/>
    <hyperlink ref="AL1557" r:id="rId518" xr:uid="{E3EBFA90-EA33-461D-976A-5DC596AA6B34}"/>
    <hyperlink ref="AL1562" r:id="rId519" xr:uid="{4EB013A8-553C-463B-950B-64C8B2989E8A}"/>
    <hyperlink ref="AL1564" r:id="rId520" xr:uid="{82ADEF69-8791-43DA-A88E-05EE5A2CDDAB}"/>
    <hyperlink ref="AL1579" r:id="rId521" xr:uid="{61FF09BD-05FC-4DC5-83D8-CE56AA4FE821}"/>
    <hyperlink ref="AL1590" r:id="rId522" xr:uid="{A1ED0130-74F0-43E0-96F3-10B7CD056956}"/>
    <hyperlink ref="AL1593" r:id="rId523" xr:uid="{B268D122-8FDB-4B44-B4F9-141D4AA7D589}"/>
    <hyperlink ref="AL1595" r:id="rId524" xr:uid="{3895E1F7-B113-4635-9FDF-E5E66F7A5779}"/>
    <hyperlink ref="AL1598" r:id="rId525" xr:uid="{6067701E-5990-48E0-8EC0-A7661380D458}"/>
    <hyperlink ref="AL1605" r:id="rId526" xr:uid="{EA28ECE8-37D0-4F84-8C6C-63AF691963C8}"/>
    <hyperlink ref="AL1610" r:id="rId527" xr:uid="{5E6287B2-01CA-4F72-98F4-D7721F777E4E}"/>
    <hyperlink ref="AL1611" r:id="rId528" xr:uid="{0AF1AE83-41EF-4164-8D5A-6DB9A2531A08}"/>
    <hyperlink ref="AL1613" r:id="rId529" xr:uid="{52A15D15-8CF9-4A4C-B313-56488636A7C4}"/>
    <hyperlink ref="AL1615" r:id="rId530" xr:uid="{5952CC12-68CE-49C8-8E18-0FE2161FDEA4}"/>
    <hyperlink ref="AL1616" r:id="rId531" xr:uid="{6A91A77D-BACE-486E-9231-39C27758A370}"/>
    <hyperlink ref="AL1624" r:id="rId532" xr:uid="{BE7EAF97-E7C0-466D-B010-40354E9E6213}"/>
    <hyperlink ref="AL1625" r:id="rId533" xr:uid="{B51CBE34-ACD1-4C16-BE56-D01E0FA73308}"/>
    <hyperlink ref="AL1628" r:id="rId534" xr:uid="{8F2CD7F4-5E8C-4C94-B272-235760B24B61}"/>
    <hyperlink ref="AL1635" r:id="rId535" xr:uid="{E2B499F2-70AE-4DD2-873C-8213B9012E24}"/>
    <hyperlink ref="AL1637" r:id="rId536" xr:uid="{192C5ABE-CF8D-4C72-B4E5-73D08B6F6411}"/>
    <hyperlink ref="AL1641" r:id="rId537" xr:uid="{3121AD3E-D0C7-49F6-9A9A-4170DC19DEF6}"/>
    <hyperlink ref="AL1646" r:id="rId538" xr:uid="{E00136AA-62E1-4263-844C-B2589CC40557}"/>
    <hyperlink ref="AL1649" r:id="rId539" xr:uid="{0FA11278-E7C0-4060-A241-7F6931A675AA}"/>
    <hyperlink ref="AL1650" r:id="rId540" xr:uid="{AE9B8F53-0572-49C5-8C24-5273BE91A603}"/>
    <hyperlink ref="AL1654" r:id="rId541" xr:uid="{51198A29-1450-44E5-B539-1D55D42CE87B}"/>
    <hyperlink ref="AL1656" r:id="rId542" xr:uid="{9D59849C-0918-46B7-B85B-C2BFEEF323D0}"/>
    <hyperlink ref="AL1657" r:id="rId543" xr:uid="{9E1E641C-4E94-49BA-974A-BB8790C30AF7}"/>
    <hyperlink ref="AL1667" r:id="rId544" xr:uid="{D896ADBF-FDF4-4F83-9C43-80939FC92288}"/>
    <hyperlink ref="AL1669" r:id="rId545" xr:uid="{ABCC51C6-5350-40AE-8064-F0C0F89F2BEC}"/>
    <hyperlink ref="AL1671" r:id="rId546" xr:uid="{0ADE0355-9CDA-4102-8074-327E519D9BCD}"/>
    <hyperlink ref="AL1672" r:id="rId547" xr:uid="{12CEA5DC-5200-49B8-998F-EA14204334C8}"/>
    <hyperlink ref="AL1673" r:id="rId548" xr:uid="{BD39AA2E-A834-4725-8B9F-608BF100816E}"/>
    <hyperlink ref="AL1677" r:id="rId549" xr:uid="{E2F1B07A-5153-4077-AA39-C72096F73C4B}"/>
    <hyperlink ref="AL1678" r:id="rId550" xr:uid="{E248104E-27EA-4B5C-964D-F0856C35FF48}"/>
    <hyperlink ref="AL1679" r:id="rId551" xr:uid="{316A2804-3831-4F73-B58E-7CD151DB2B6D}"/>
    <hyperlink ref="AL1680" r:id="rId552" xr:uid="{9541E603-384C-4FC2-93A6-ABABE87EA0AD}"/>
    <hyperlink ref="AL1690" r:id="rId553" xr:uid="{C10409F6-D019-4451-9057-5B794D7B11CD}"/>
    <hyperlink ref="AL1691" r:id="rId554" xr:uid="{F6CE53A1-2E8F-40D8-9397-CD7C6C1A2CB2}"/>
    <hyperlink ref="AL1695" r:id="rId555" xr:uid="{791DFDC3-EF8D-4A82-AA8B-3392CC1BA949}"/>
    <hyperlink ref="AL1697" r:id="rId556" xr:uid="{CD215D77-B5B7-404C-8869-5D2885F125BE}"/>
    <hyperlink ref="AL1702" r:id="rId557" xr:uid="{C43DF6AF-BF67-40BD-9926-6FADF4A56A3A}"/>
    <hyperlink ref="AL1705" r:id="rId558" xr:uid="{9482B9B7-AE36-40F7-A96E-41AAFFDC2503}"/>
    <hyperlink ref="AL1709" r:id="rId559" xr:uid="{CBDE3E94-0198-4DDE-B31F-EBC2316E890A}"/>
    <hyperlink ref="AL1714" r:id="rId560" xr:uid="{D29E2D8F-747C-4F2A-A6A0-6789BC50201A}"/>
    <hyperlink ref="AL1716" r:id="rId561" xr:uid="{C80A278F-7790-4F58-B504-183DDC8B33D5}"/>
    <hyperlink ref="AL1722" r:id="rId562" xr:uid="{0A133FC2-5C51-4C87-9D3E-8289BABBA20B}"/>
    <hyperlink ref="AL1724" r:id="rId563" xr:uid="{00A658FD-F8D5-4C01-AD8B-5AD04B5359DD}"/>
    <hyperlink ref="AL1727" r:id="rId564" xr:uid="{F3E05A25-1EED-4EE1-939B-41A64DB4D998}"/>
    <hyperlink ref="AL1729" r:id="rId565" xr:uid="{37EEE699-292A-42E2-B33C-DE839B67E7C0}"/>
    <hyperlink ref="AL1730" r:id="rId566" xr:uid="{50811F8A-1256-458E-9774-3B8D339537F2}"/>
    <hyperlink ref="AL1732" r:id="rId567" xr:uid="{D17A6854-43D5-40F1-ADB8-2599DDE6CD34}"/>
    <hyperlink ref="AL1733" r:id="rId568" xr:uid="{4308CABA-13E5-496A-90F8-F8C8CEE9A6CB}"/>
    <hyperlink ref="AL1734" r:id="rId569" xr:uid="{17CE247C-6532-489A-B479-FBEF78E4590C}"/>
    <hyperlink ref="AL1736" r:id="rId570" xr:uid="{70752D98-24F7-423E-B4D1-A30960C0746F}"/>
    <hyperlink ref="AL1741" r:id="rId571" xr:uid="{73767D0D-7A31-48BF-9066-0B9E3E17C609}"/>
    <hyperlink ref="AL1745" r:id="rId572" xr:uid="{B9D2EE48-6369-4FDC-B64F-D358472DD79E}"/>
    <hyperlink ref="AL1753" r:id="rId573" xr:uid="{E99EC72A-B04A-4C16-B7F9-E80C365B6E26}"/>
    <hyperlink ref="AL1755" r:id="rId574" xr:uid="{1B1784B8-59DC-45FB-9105-BAA4866906B5}"/>
    <hyperlink ref="AL1759" r:id="rId575" xr:uid="{B96CC288-9455-4191-93C3-BA8819C478EE}"/>
    <hyperlink ref="AL1776" r:id="rId576" xr:uid="{296B816C-7863-424A-9E08-2649E02B3EA7}"/>
    <hyperlink ref="AL1777" r:id="rId577" xr:uid="{6F47BC3C-6FA3-43CE-81AE-E835C5A11230}"/>
    <hyperlink ref="AL1787" r:id="rId578" xr:uid="{A1F4F4AE-1040-4003-B253-ABBB74621F4E}"/>
    <hyperlink ref="AL1789" r:id="rId579" xr:uid="{0B9D5BC4-0143-415D-B995-EDF5AD137DEA}"/>
    <hyperlink ref="AL1790" r:id="rId580" xr:uid="{D56532D1-9ABD-4102-9E68-737995E59AA4}"/>
    <hyperlink ref="AL1794" r:id="rId581" xr:uid="{247F3F25-51D3-4A41-804E-821DE0BFFCFE}"/>
    <hyperlink ref="AL1800" r:id="rId582" xr:uid="{E62D2331-F962-42AD-9EC5-531168DAA6D1}"/>
    <hyperlink ref="AL1804" r:id="rId583" xr:uid="{A6C13DCD-5DE2-4AA9-8146-C0E7A98BD08E}"/>
    <hyperlink ref="AL1806" r:id="rId584" xr:uid="{8D881CB1-63EE-4FB3-BCF8-19BDDA5154AB}"/>
    <hyperlink ref="AL1807" r:id="rId585" xr:uid="{6FE2911C-C69B-4E48-865E-995FE1F0CC6B}"/>
    <hyperlink ref="AL1808" r:id="rId586" xr:uid="{F2E79E57-39FA-4747-A4AC-6BE90450D6A0}"/>
    <hyperlink ref="AL1809" r:id="rId587" xr:uid="{B78A51D0-FEFB-4A92-85AF-982C469384DF}"/>
    <hyperlink ref="AL1813" r:id="rId588" xr:uid="{46CCEA4E-062C-4FCC-B4B3-06AA8864689B}"/>
    <hyperlink ref="AL1816" r:id="rId589" xr:uid="{020A0975-BFE6-4B1F-8163-8E487462C4CF}"/>
    <hyperlink ref="AL1823" r:id="rId590" xr:uid="{EA516C93-059A-4E58-9ACD-5B688734EB92}"/>
    <hyperlink ref="AL1830" r:id="rId591" xr:uid="{443F7AB6-E8C6-442B-B943-A66CEEB5E063}"/>
    <hyperlink ref="AL1831" r:id="rId592" xr:uid="{4715F9AD-BB86-4879-9CA9-7B9CF0F9813D}"/>
    <hyperlink ref="AL1832" r:id="rId593" xr:uid="{CFA28982-87DC-4477-97D8-844C6B902484}"/>
    <hyperlink ref="AL1833" r:id="rId594" xr:uid="{3EC387D4-18F6-4FA8-8A25-68D2BEECAA55}"/>
    <hyperlink ref="AL1838" r:id="rId595" xr:uid="{B0E95F20-C571-4578-B7A0-0D7B31079574}"/>
    <hyperlink ref="AL1843" r:id="rId596" xr:uid="{F477EDC8-7205-4CA1-A4ED-88CC2ED15912}"/>
    <hyperlink ref="AL1849" r:id="rId597" xr:uid="{46B35667-18BA-4719-BE20-86A7C6DE458F}"/>
    <hyperlink ref="AL1850" r:id="rId598" xr:uid="{A5AE02CE-AE3E-4C70-9569-C46650B768F1}"/>
    <hyperlink ref="AL1851" r:id="rId599" xr:uid="{DBBC34D7-58E3-4701-B5A7-9EDD83A99BC7}"/>
    <hyperlink ref="AL1854" r:id="rId600" xr:uid="{C3C3AF24-C577-4DB2-94C0-ADC147B157D6}"/>
    <hyperlink ref="AL1860" r:id="rId601" xr:uid="{10135679-8C2B-4F89-A184-15EFC7A87488}"/>
    <hyperlink ref="AL1867" r:id="rId602" xr:uid="{730FB5B6-4536-47A0-BC85-704BE37112F6}"/>
    <hyperlink ref="AL1868" r:id="rId603" xr:uid="{2D3C3ED3-91A9-441A-A4D9-7BA5817D980A}"/>
    <hyperlink ref="AL1869" r:id="rId604" xr:uid="{A968A257-0740-4527-B2C3-9F9FF0854D95}"/>
    <hyperlink ref="AL1870" r:id="rId605" xr:uid="{073FF72C-7FCA-4A0F-A6CA-F048EEEBDA2D}"/>
    <hyperlink ref="AL1871" r:id="rId606" xr:uid="{6F0E09F7-F22C-4F27-A2CF-6D7304E03956}"/>
    <hyperlink ref="AL1873" r:id="rId607" xr:uid="{BDD4BAE5-BC1C-4548-AA75-E9485D63DE70}"/>
    <hyperlink ref="AL1875" r:id="rId608" xr:uid="{847A0A26-9332-43B4-B826-8FE34C21C423}"/>
    <hyperlink ref="AL1876" r:id="rId609" xr:uid="{2537A4FD-9BD1-48F9-A777-4C142B86B7EC}"/>
    <hyperlink ref="AL1877" r:id="rId610" xr:uid="{9CBFFDD0-3D5C-4B60-80C1-DCC8136DC67D}"/>
    <hyperlink ref="AL1879" r:id="rId611" xr:uid="{0A7B9183-1445-4702-97AE-FE823ED4675C}"/>
    <hyperlink ref="AL1881" r:id="rId612" xr:uid="{0967B333-087E-48E5-95A5-0FA4E018A931}"/>
    <hyperlink ref="AL1884" r:id="rId613" xr:uid="{65ED6E17-D63D-422A-AFCB-3476AFAAB9A9}"/>
    <hyperlink ref="AL1885" r:id="rId614" xr:uid="{2537DDF4-C26C-46E0-8503-2F1ED6018D83}"/>
    <hyperlink ref="AL1886" r:id="rId615" xr:uid="{D7557376-AEE3-4F81-BC6A-C6FB7E4B0859}"/>
    <hyperlink ref="AL1887" r:id="rId616" xr:uid="{6855D15C-6D68-43EB-8635-9548728B3020}"/>
    <hyperlink ref="AL1888" r:id="rId617" xr:uid="{5E6060F7-1A1F-40B3-A5F1-A1C7E07712F0}"/>
    <hyperlink ref="AL1889" r:id="rId618" xr:uid="{C0B4021D-6543-469B-91FF-B8C735F9A1BC}"/>
    <hyperlink ref="AL1892" r:id="rId619" xr:uid="{B2D4FFEB-D451-477C-9663-0D06BF658AB9}"/>
    <hyperlink ref="AL1894" r:id="rId620" xr:uid="{C00ACBF3-147C-4364-AA72-731A92442DB0}"/>
    <hyperlink ref="AL1895" r:id="rId621" xr:uid="{66A6BF25-1402-4070-9C6A-B389B27A155A}"/>
    <hyperlink ref="AL1896" r:id="rId622" xr:uid="{B6367F6D-5086-4548-A57E-7F3C6DC4D0FF}"/>
    <hyperlink ref="AL1899" r:id="rId623" xr:uid="{51C9646A-95CF-4E81-9109-FED81C8D4E85}"/>
    <hyperlink ref="AL1900" r:id="rId624" xr:uid="{984D4674-5954-4ABE-A42F-CD76BB728651}"/>
    <hyperlink ref="AL1901" r:id="rId625" xr:uid="{270238D9-4084-4678-A79C-D46565990152}"/>
    <hyperlink ref="AL1902" r:id="rId626" xr:uid="{E75616E7-EEC2-4FCC-8165-CC72396F38EC}"/>
    <hyperlink ref="AL1903" r:id="rId627" xr:uid="{E04CDF22-5F29-4758-B97A-BF25E36B586E}"/>
    <hyperlink ref="AL1904" r:id="rId628" xr:uid="{D9BA8AA0-F5D2-426D-9038-11DC9EF682E3}"/>
    <hyperlink ref="AL1905" r:id="rId629" xr:uid="{99C0B5B7-9A41-41A9-B7A5-36FB51664A2D}"/>
    <hyperlink ref="AL1906" r:id="rId630" xr:uid="{AB4AF255-D5AD-44A8-A8C4-E7F75EF2C173}"/>
    <hyperlink ref="AL1907" r:id="rId631" xr:uid="{CB5D641B-885A-4108-B49C-EA18BA138F91}"/>
    <hyperlink ref="AL1908" r:id="rId632" xr:uid="{BA64AE65-0E94-4F87-8727-4A248375BB9A}"/>
    <hyperlink ref="AL1911" r:id="rId633" xr:uid="{B7576A68-3F65-4526-AD41-DF5893DF9A3C}"/>
    <hyperlink ref="AL1912" r:id="rId634" xr:uid="{472DF0FA-C5AD-4538-AB1F-8327C3A35BEE}"/>
    <hyperlink ref="AL1913" r:id="rId635" xr:uid="{2E143415-6B3E-49B7-96A2-6E588ABB14D5}"/>
    <hyperlink ref="AL1916" r:id="rId636" xr:uid="{55611EC0-B14C-4FF6-9639-4E2D5F906D5C}"/>
    <hyperlink ref="AL1917" r:id="rId637" xr:uid="{DC4E3AB7-2773-479B-B8F0-62D5B8AE7909}"/>
    <hyperlink ref="AL1919" r:id="rId638" xr:uid="{8F5B486E-0A7A-4DF8-B688-1D68F366F8E9}"/>
    <hyperlink ref="AL1921" r:id="rId639" xr:uid="{57E36499-B95E-4074-8AD3-4AEA5CE83FFA}"/>
    <hyperlink ref="AL1922" r:id="rId640" xr:uid="{61CE2414-F0AE-41DB-BE56-7381C0C10250}"/>
    <hyperlink ref="AL1923" r:id="rId641" xr:uid="{1A53136F-A690-40A1-879F-79C5C3CCD3EB}"/>
    <hyperlink ref="AL1924" r:id="rId642" xr:uid="{5ECCD8A6-64A7-4C5F-8432-6341C995C7BB}"/>
    <hyperlink ref="AL1925" r:id="rId643" xr:uid="{3D671F5D-96CF-48D3-AB67-6E1FE50A5BC0}"/>
    <hyperlink ref="AL1928" r:id="rId644" xr:uid="{1D7119F9-FAC0-44A0-8B41-E70862CFFA18}"/>
    <hyperlink ref="AL1929" r:id="rId645" xr:uid="{783AFA80-E245-483B-ADCB-E88A17A1D64F}"/>
    <hyperlink ref="AL1930" r:id="rId646" xr:uid="{1B9D9E34-BE08-440C-90B6-8F0CD8EDA00F}"/>
    <hyperlink ref="AL1931" r:id="rId647" xr:uid="{D84DDB4F-C9AE-4A57-94D2-36616A801E45}"/>
    <hyperlink ref="AL1932" r:id="rId648" xr:uid="{D6F6F768-0E68-454B-8A44-A3478F2B6EFD}"/>
    <hyperlink ref="AL1933" r:id="rId649" xr:uid="{387AAFAE-B8A1-4835-957B-92B1826D90C7}"/>
    <hyperlink ref="AL1934" r:id="rId650" xr:uid="{7189EEFC-C656-4C25-8CB7-C1FF912ADD73}"/>
    <hyperlink ref="AL1935" r:id="rId651" xr:uid="{C4D5230E-FADA-4F7D-AFDF-EA64817FDB29}"/>
    <hyperlink ref="AL1936" r:id="rId652" xr:uid="{B4C45497-CC43-4949-90EB-EC3E89E68600}"/>
    <hyperlink ref="AL1937" r:id="rId653" xr:uid="{BF701EEE-C058-42F1-8880-589ACE05E4AC}"/>
    <hyperlink ref="AL1938" r:id="rId654" xr:uid="{E055C92D-F12D-49E8-8487-4F148099D944}"/>
    <hyperlink ref="AL1939" r:id="rId655" xr:uid="{ADEC7879-E17C-4178-9379-CA0A9671180E}"/>
    <hyperlink ref="AL1940" r:id="rId656" xr:uid="{1BDD5F67-73DA-44F2-AC24-51CBF63301C7}"/>
    <hyperlink ref="AL1941" r:id="rId657" xr:uid="{E2CBC2DC-B582-4045-AA7C-FBE46CF8CAF7}"/>
    <hyperlink ref="AL1942" r:id="rId658" xr:uid="{7F2876A4-E531-41B3-9721-A4D926DB7AA9}"/>
    <hyperlink ref="AL1943" r:id="rId659" xr:uid="{98F4A40D-E5C3-4394-ACC3-DCA226C24163}"/>
    <hyperlink ref="AL1944" r:id="rId660" xr:uid="{D1A6D039-35B9-4CBF-AF5E-132E91836FB4}"/>
    <hyperlink ref="AL1945" r:id="rId661" xr:uid="{C9CFC8F3-C302-4DF2-AE3B-29F2BB4898C4}"/>
    <hyperlink ref="AL1946" r:id="rId662" xr:uid="{52FAA9F4-E385-4AFC-B92F-52B30F02041F}"/>
    <hyperlink ref="AL1947" r:id="rId663" xr:uid="{F2B1C88F-3A7F-405D-B850-4FD131D668BD}"/>
    <hyperlink ref="AL1948" r:id="rId664" xr:uid="{443DC018-1B18-4DE1-B4F4-BFF82E0265BD}"/>
    <hyperlink ref="AL1949" r:id="rId665" xr:uid="{07DC04B6-8EBA-4DA0-A5C7-96719F2F3953}"/>
    <hyperlink ref="AL1950" r:id="rId666" xr:uid="{E59B749E-63FE-4876-B1D6-3719BBCA267B}"/>
    <hyperlink ref="AL1952" r:id="rId667" xr:uid="{2073C724-7571-4414-A404-66657739F473}"/>
    <hyperlink ref="AL1953" r:id="rId668" xr:uid="{295DCA56-EC41-4D9F-9AFC-F767D90CC2F3}"/>
    <hyperlink ref="AL1954" r:id="rId669" xr:uid="{9F611568-28CC-419D-9222-9D02AD34BE2E}"/>
    <hyperlink ref="AL1955" r:id="rId670" xr:uid="{B1D1E25D-F094-47AE-810D-EB8CCDF31C6D}"/>
    <hyperlink ref="AL1956" r:id="rId671" xr:uid="{00A10B74-92ED-47AB-A5F3-88E3B0FCCF9E}"/>
    <hyperlink ref="AL1958" r:id="rId672" xr:uid="{56303DBD-E9F1-4249-B82A-AEE5ECF7A1D7}"/>
    <hyperlink ref="AL1959" r:id="rId673" xr:uid="{B37ADC93-2AF7-4385-A8CC-4C5091C5987F}"/>
    <hyperlink ref="AL1960" r:id="rId674" xr:uid="{B9CAE163-4D9E-4222-A94F-0274A1B395A1}"/>
    <hyperlink ref="AL1961" r:id="rId675" xr:uid="{BFB7DA93-7422-4E09-87E2-3D6F061CB17D}"/>
    <hyperlink ref="AL1966" r:id="rId676" xr:uid="{B1C9191A-4884-4638-A25F-56262BC076E1}"/>
    <hyperlink ref="AL1967" r:id="rId677" xr:uid="{AB391879-9143-492B-8968-399C7F81152E}"/>
    <hyperlink ref="AL1976" r:id="rId678" xr:uid="{0759B724-D474-4D16-960B-2FE75BAC2CF5}"/>
    <hyperlink ref="AL1977" r:id="rId679" xr:uid="{02693F78-5753-4160-B82D-4363AD9074FB}"/>
    <hyperlink ref="AL1979" r:id="rId680" xr:uid="{918132E5-20AA-4D71-A9C3-8D4BE34D5AB3}"/>
    <hyperlink ref="AL1980" r:id="rId681" xr:uid="{BF8EB8F7-291C-4C20-B986-E5B5D9334AA3}"/>
    <hyperlink ref="AL1981" r:id="rId682" xr:uid="{5E10D9E4-35AA-4662-83B3-ADCAAA9EBE8B}"/>
    <hyperlink ref="AL1982" r:id="rId683" xr:uid="{511DFC72-7392-4249-A3AA-847C41E89758}"/>
    <hyperlink ref="AL1983" r:id="rId684" xr:uid="{BAA22E0B-6FC7-4539-8A01-D94031F8EE3D}"/>
    <hyperlink ref="AL1984" r:id="rId685" xr:uid="{684341DA-37F1-4938-863F-AC5A201FDB92}"/>
    <hyperlink ref="AL1992" r:id="rId686" xr:uid="{26745BD3-E294-403B-B9BF-2B6D1580C89C}"/>
    <hyperlink ref="AL1998" r:id="rId687" xr:uid="{936BA371-FDE1-438E-B4A3-ACC443903446}"/>
    <hyperlink ref="AL2000" r:id="rId688" xr:uid="{DE3CE05F-E485-4918-A080-A72B68306A44}"/>
    <hyperlink ref="AL2004" r:id="rId689" xr:uid="{9B30770A-2EFB-4A34-B720-7FAC6D4314D9}"/>
    <hyperlink ref="AL2018" r:id="rId690" xr:uid="{BD2D8A26-D54C-4F78-885E-8FA50671D345}"/>
    <hyperlink ref="AL2019" r:id="rId691" xr:uid="{FAB4A753-E2D0-4974-A90E-5903B41C038F}"/>
    <hyperlink ref="AL2021" r:id="rId692" xr:uid="{598B65CD-6B22-4889-AC6D-FAD8E4D63549}"/>
    <hyperlink ref="AL2025" r:id="rId693" xr:uid="{D7EF0D97-7488-41F5-A6EC-BBB471097F00}"/>
    <hyperlink ref="AL2035" r:id="rId694" xr:uid="{4D17B1FF-D493-473D-8098-7F6B5EC7E2AF}"/>
    <hyperlink ref="AL2036" r:id="rId695" xr:uid="{17CF706B-555F-4325-BD1C-9BE52D4D0D99}"/>
    <hyperlink ref="AL2040" r:id="rId696" xr:uid="{892F328E-2748-49B4-824B-AB0A061A35B1}"/>
    <hyperlink ref="AL2041" r:id="rId697" xr:uid="{F3DFAB80-F16E-4648-803E-E2D2977C52F1}"/>
    <hyperlink ref="AL2048" r:id="rId698" xr:uid="{D5648853-C01A-4F33-AA56-DABC4C0B6A58}"/>
    <hyperlink ref="AL2050" r:id="rId699" xr:uid="{4E7C69CA-C4F5-4A74-9CAE-8582E6B1A6B0}"/>
    <hyperlink ref="AL2054" r:id="rId700" xr:uid="{002DD0DE-200B-4546-A04A-8BB2CB441A01}"/>
    <hyperlink ref="AL2060" r:id="rId701" xr:uid="{9586358A-B03F-4D6C-B02B-FCC46D798371}"/>
    <hyperlink ref="AL2066" r:id="rId702" xr:uid="{49173EB3-2401-4795-B788-7E076F85198C}"/>
    <hyperlink ref="AL2067" r:id="rId703" xr:uid="{A6E02302-E88F-4DF2-A2C0-6789FCE09B35}"/>
    <hyperlink ref="AL2070" r:id="rId704" xr:uid="{B442C1AD-1D20-4117-8E76-2557C3EE0F5E}"/>
    <hyperlink ref="AL2075" r:id="rId705" xr:uid="{47F57F18-FDA1-4C1E-9CE1-FC8350A60448}"/>
    <hyperlink ref="AL2076" r:id="rId706" xr:uid="{99BBFD7F-15E3-4844-BFEA-70B20C35506E}"/>
    <hyperlink ref="AL2077" r:id="rId707" xr:uid="{58823701-8DFD-41EC-BF11-2E0DAD012ABA}"/>
    <hyperlink ref="AL2080" r:id="rId708" xr:uid="{3D04D6E0-7E46-49E0-9229-4C931BEA6B14}"/>
    <hyperlink ref="AL2082" r:id="rId709" xr:uid="{CDC8DB22-6E7A-4661-90C1-7EE2888DA598}"/>
    <hyperlink ref="AL2086" r:id="rId710" xr:uid="{07C69AAD-C007-4302-8A48-1446CE7BA354}"/>
    <hyperlink ref="AL2087" r:id="rId711" xr:uid="{E3A2CA0D-6862-4039-954A-3F91DF791AD8}"/>
    <hyperlink ref="AL2088" r:id="rId712" xr:uid="{FEDB7EB1-BCC5-4B4F-BBBF-4D7887343966}"/>
    <hyperlink ref="AL2089" r:id="rId713" xr:uid="{FDF55338-9BA7-429F-ABA2-E153A3BBA016}"/>
    <hyperlink ref="AL2091" r:id="rId714" xr:uid="{EC56E6E1-CBBE-4E9C-86F1-6F123C2EC10B}"/>
    <hyperlink ref="G3" r:id="rId715" xr:uid="{931E24EF-FE80-4352-8841-33FFB1D224E7}"/>
    <hyperlink ref="G4" r:id="rId716" xr:uid="{7D2F8F08-5636-47A0-B77C-06ED3AA76801}"/>
    <hyperlink ref="G5" r:id="rId717" xr:uid="{65C958C8-80D4-4A9F-84A0-DA390B82AD85}"/>
    <hyperlink ref="G6" r:id="rId718" xr:uid="{E6F5F096-D40C-48A7-BA7B-F019BC0C2637}"/>
    <hyperlink ref="G7" r:id="rId719" xr:uid="{743BD7CF-6F4E-456E-8958-44E5F37524E5}"/>
    <hyperlink ref="G8" r:id="rId720" xr:uid="{0164D53E-A32B-4703-A0BC-89BEDEDD1D52}"/>
    <hyperlink ref="G9" r:id="rId721" xr:uid="{17351A57-06D8-4684-A63E-253958D5E875}"/>
    <hyperlink ref="G10" r:id="rId722" xr:uid="{53D94333-BAE0-45C4-BD49-5E9ED2AE1888}"/>
    <hyperlink ref="G11" r:id="rId723" xr:uid="{52F0B227-809C-471B-8CF6-C916AF451B28}"/>
    <hyperlink ref="G12" r:id="rId724" xr:uid="{C1507DB3-75D4-4D38-A7DB-C8AD5DB3BFD4}"/>
    <hyperlink ref="G13" r:id="rId725" xr:uid="{7346B751-FF07-462E-84B0-9D5A7E5891A2}"/>
    <hyperlink ref="G14" r:id="rId726" xr:uid="{9E1F1FFE-F326-459C-BBBB-B2FD44A601EB}"/>
    <hyperlink ref="G15" r:id="rId727" xr:uid="{A733602C-9C8E-438D-9B34-AD5422BDA3AD}"/>
    <hyperlink ref="G16" r:id="rId728" xr:uid="{9AAA7121-B1E8-432A-9C32-22018045E845}"/>
    <hyperlink ref="G17" r:id="rId729" xr:uid="{AAC31C1B-81DD-44B4-8C82-11CE6E3FB57A}"/>
    <hyperlink ref="G18" r:id="rId730" xr:uid="{6A3B3659-3BD2-40CB-9809-C0A8D60DBBCF}"/>
    <hyperlink ref="G19" r:id="rId731" xr:uid="{4361AC94-521F-414C-A126-E5989818831C}"/>
    <hyperlink ref="G20" r:id="rId732" xr:uid="{1074BC0A-E80D-4647-BF38-06BC283FBF74}"/>
    <hyperlink ref="G21" r:id="rId733" xr:uid="{C322BADF-9AC1-41C6-A9EB-7563562A4345}"/>
    <hyperlink ref="G22" r:id="rId734" xr:uid="{E80B8F95-BD10-4348-96F5-21692E5C6375}"/>
    <hyperlink ref="G23" r:id="rId735" xr:uid="{07028E7E-1A73-4D64-9F56-585952CA7499}"/>
    <hyperlink ref="G24" r:id="rId736" xr:uid="{DE5CBB5F-3B1F-4879-9B28-00878E19745A}"/>
    <hyperlink ref="G25" r:id="rId737" xr:uid="{F4BEA733-B4B0-4040-AB1A-CF2ECA1CC590}"/>
    <hyperlink ref="G26" r:id="rId738" xr:uid="{261D9A79-FC49-410C-94FB-CAAD2C48EC3B}"/>
    <hyperlink ref="G27" r:id="rId739" xr:uid="{E9B3D156-B895-4F68-80D8-C23BE5EC470A}"/>
    <hyperlink ref="G28" r:id="rId740" xr:uid="{28A6AE20-5D6D-4F4A-95E7-704F323EE48C}"/>
    <hyperlink ref="G29" r:id="rId741" xr:uid="{663C9A77-43E5-4A66-8C76-3E36E7AE838D}"/>
    <hyperlink ref="G30" r:id="rId742" xr:uid="{6266308C-89B8-492B-B153-F10CE93009BD}"/>
    <hyperlink ref="G31" r:id="rId743" xr:uid="{75DE2C68-C4E5-4568-8453-CC986338B7FD}"/>
    <hyperlink ref="G32" r:id="rId744" xr:uid="{F6E3C6D3-D716-4C1C-9280-D0037471F9EE}"/>
    <hyperlink ref="G33" r:id="rId745" xr:uid="{72421C2B-D7F6-44F1-BD9B-FBA4CF9DC49F}"/>
    <hyperlink ref="G34" r:id="rId746" xr:uid="{B2A3860D-AF71-40D5-B61E-4F3688969E93}"/>
    <hyperlink ref="G35" r:id="rId747" xr:uid="{5EFA16F7-A637-477C-9F4F-BB73EDDC448C}"/>
    <hyperlink ref="G36" r:id="rId748" xr:uid="{1335C875-A615-41E4-9BCD-871EB90459DA}"/>
    <hyperlink ref="G37" r:id="rId749" xr:uid="{EF0A2772-4067-4910-9A0A-C81AE7A2A937}"/>
    <hyperlink ref="G38" r:id="rId750" xr:uid="{BD1D5234-AC68-41B8-AD02-423AF0658456}"/>
    <hyperlink ref="G39" r:id="rId751" xr:uid="{BC503923-E7E5-4949-99CD-EE5556FDF31F}"/>
    <hyperlink ref="G40" r:id="rId752" xr:uid="{F24565FE-5276-41D9-9111-150ADB09AEEF}"/>
    <hyperlink ref="G41" r:id="rId753" xr:uid="{2FB92B9B-C2FB-4B6C-8BF2-8EC75CB98032}"/>
    <hyperlink ref="G42" r:id="rId754" xr:uid="{F72439C7-B3C3-4246-BF87-E55A8F5DAB07}"/>
    <hyperlink ref="G43" r:id="rId755" xr:uid="{F57FC45F-4A08-438B-81DA-49035580159F}"/>
    <hyperlink ref="G44" r:id="rId756" xr:uid="{304E9615-550A-4089-A895-FE45B5FC692D}"/>
    <hyperlink ref="G45" r:id="rId757" xr:uid="{F59B905C-42DB-4DF1-958E-88A6D9B1D011}"/>
    <hyperlink ref="G46" r:id="rId758" xr:uid="{9F634460-9C16-4A97-B9A8-00DA015E1C22}"/>
    <hyperlink ref="G47" r:id="rId759" xr:uid="{5511618B-A9E5-415A-A038-59CCBDC7C433}"/>
    <hyperlink ref="G48" r:id="rId760" xr:uid="{3B67B766-4849-4301-94EF-D46FA2634994}"/>
    <hyperlink ref="G49" r:id="rId761" xr:uid="{C8A49794-0B64-48AA-8DB8-9C3BD46A4ACE}"/>
    <hyperlink ref="G50" r:id="rId762" xr:uid="{C6EE083D-5B9A-4797-8A72-B80C40BFD51C}"/>
    <hyperlink ref="G51" r:id="rId763" xr:uid="{80FE879C-AE8E-4C88-80B5-4D969258EAE0}"/>
    <hyperlink ref="G52" r:id="rId764" xr:uid="{7C1F21D5-A629-40EC-AAF8-B6C235056DB3}"/>
    <hyperlink ref="G53" r:id="rId765" xr:uid="{B2AD0839-E243-4A0C-956F-9C841DD73196}"/>
    <hyperlink ref="G54" r:id="rId766" xr:uid="{F45170EC-7179-4E93-B3C7-8D1FE1EB4BF5}"/>
    <hyperlink ref="G55" r:id="rId767" xr:uid="{2D2CB6CF-14E9-429B-9FA5-F4C8B48ADCDA}"/>
    <hyperlink ref="G56" r:id="rId768" xr:uid="{7761AC5F-0865-484B-8A4E-8DC1F0C7CE2A}"/>
    <hyperlink ref="G57" r:id="rId769" xr:uid="{FE91BFDF-2770-4678-84FA-4F0BD07FE1E1}"/>
    <hyperlink ref="G58" r:id="rId770" xr:uid="{01A28DD4-01E8-48A9-8B55-1FC23CBBD13B}"/>
    <hyperlink ref="G59" r:id="rId771" xr:uid="{ED3B3759-4C1A-46C7-A415-D68A9E91F0EF}"/>
    <hyperlink ref="G60" r:id="rId772" xr:uid="{21C88714-2DF1-4348-8ECA-555EEB9711AB}"/>
    <hyperlink ref="G61" r:id="rId773" xr:uid="{0EE7B622-34A1-461F-886F-09F46D2C1B88}"/>
    <hyperlink ref="G62" r:id="rId774" xr:uid="{A03396F6-52E2-4FFB-AFB3-8726715E4559}"/>
    <hyperlink ref="G63" r:id="rId775" xr:uid="{0D600D63-40D4-469C-8D3A-999F278FE2B4}"/>
    <hyperlink ref="G64" r:id="rId776" xr:uid="{2CAA0D50-E684-4685-926D-38DEFC352805}"/>
    <hyperlink ref="G65" r:id="rId777" xr:uid="{68F18B69-B996-4C22-81BD-A2AEAA65B408}"/>
    <hyperlink ref="G66" r:id="rId778" xr:uid="{BAB84E1A-6C87-4ACD-9B4B-B2361051B0F0}"/>
    <hyperlink ref="G67" r:id="rId779" xr:uid="{C082E42B-82AA-4CDF-8BCD-CB5FCD20EEBA}"/>
    <hyperlink ref="G68" r:id="rId780" xr:uid="{D140D4BF-3F2C-4F58-A40B-34B44CEBCD43}"/>
    <hyperlink ref="G69" r:id="rId781" xr:uid="{B7A4B76D-F37E-4EBD-AD69-1CFF95533DDC}"/>
    <hyperlink ref="G70" r:id="rId782" xr:uid="{F45303EB-962F-47AB-B343-4B24993E5013}"/>
    <hyperlink ref="G71" r:id="rId783" xr:uid="{913C4BFF-8259-4149-8ED9-8A20B57D0472}"/>
    <hyperlink ref="G72" r:id="rId784" xr:uid="{B4E27875-7422-4506-9F8E-C891435A441E}"/>
    <hyperlink ref="G73" r:id="rId785" xr:uid="{B420F1C0-A4B9-43BC-9150-40BF40121F47}"/>
    <hyperlink ref="G74" r:id="rId786" xr:uid="{A84725FD-00A7-4FD6-B2FB-2C555BDFAAD6}"/>
    <hyperlink ref="G75" r:id="rId787" xr:uid="{1AFF862B-A21D-4A9F-A7FA-65B2D6AC9BF7}"/>
    <hyperlink ref="G76" r:id="rId788" xr:uid="{FF30B2D2-92F6-47D3-AF71-4EAF1A3FDE1A}"/>
    <hyperlink ref="G77" r:id="rId789" xr:uid="{FC6518A3-44E3-42AF-9D9B-33D72E66C7EE}"/>
    <hyperlink ref="G78" r:id="rId790" xr:uid="{2B132626-A5C9-49EF-A06E-1FE35E622417}"/>
    <hyperlink ref="G79" r:id="rId791" xr:uid="{16A5380F-3D9A-48B6-A983-C7C5FB4C8073}"/>
    <hyperlink ref="G80" r:id="rId792" xr:uid="{283ADB4B-E8A4-4A93-8F71-AF37F896D70E}"/>
    <hyperlink ref="G81" r:id="rId793" xr:uid="{F5EEB680-E961-4F1E-B857-473133F240CD}"/>
    <hyperlink ref="G82" r:id="rId794" xr:uid="{133AC1A5-35C3-46A8-9F7D-6B2EDCA97071}"/>
    <hyperlink ref="G83" r:id="rId795" xr:uid="{B099057F-466A-4673-B29E-25A02FF29838}"/>
    <hyperlink ref="G84" r:id="rId796" xr:uid="{674714E1-AA00-4EAC-942B-0F4815B51491}"/>
    <hyperlink ref="G85" r:id="rId797" xr:uid="{36C14084-FB50-4CF1-87EA-C034A9284C9E}"/>
    <hyperlink ref="G86" r:id="rId798" xr:uid="{BC542E26-ED7B-4D86-A25A-BF4A218EBC02}"/>
    <hyperlink ref="G87" r:id="rId799" xr:uid="{49B92626-8D5B-4FB5-8031-180836B93DD0}"/>
    <hyperlink ref="G88" r:id="rId800" xr:uid="{FDCC3CAA-6D22-457C-8FD1-77C60D70115A}"/>
    <hyperlink ref="G89" r:id="rId801" xr:uid="{28C63F02-45FD-4F6C-827A-3DB7027231DC}"/>
    <hyperlink ref="G90" r:id="rId802" xr:uid="{7B28D17E-5A6C-4B40-ACAE-F3F2EA80BA70}"/>
    <hyperlink ref="G91" r:id="rId803" xr:uid="{161BB29C-266F-4CAE-8F37-F96A4EF23A58}"/>
    <hyperlink ref="G92" r:id="rId804" xr:uid="{9DE28EAB-DFA6-4C68-8EF4-AA4B6AFCC6D9}"/>
    <hyperlink ref="G93" r:id="rId805" xr:uid="{1C15B34B-71EC-40A0-BFAD-7C358B87DD9B}"/>
    <hyperlink ref="G94" r:id="rId806" xr:uid="{BB01BABD-7983-424E-8003-F02196A358DF}"/>
    <hyperlink ref="G95" r:id="rId807" xr:uid="{3DAE6924-EE20-43E4-AC49-2091BB5E5069}"/>
    <hyperlink ref="G96" r:id="rId808" xr:uid="{4F31A3B2-5475-4D5E-8F75-63368E53C689}"/>
    <hyperlink ref="G97" r:id="rId809" xr:uid="{F9E0BC23-5DED-4498-96D7-A84CE001AA7E}"/>
    <hyperlink ref="G98" r:id="rId810" xr:uid="{C54E95C6-739B-4407-BD95-6E426801E249}"/>
    <hyperlink ref="G99" r:id="rId811" xr:uid="{C2CBD138-0289-4549-94E7-DFDCAED659C7}"/>
    <hyperlink ref="G100" r:id="rId812" xr:uid="{CAEDA5C3-FD8D-4EF0-9949-D295E941D9DF}"/>
    <hyperlink ref="G101" r:id="rId813" xr:uid="{7851136E-7A12-46D9-AAF6-E8713BEC1FDB}"/>
    <hyperlink ref="G102" r:id="rId814" xr:uid="{A26C408C-6E0F-41D7-B426-1C61EEE882B7}"/>
    <hyperlink ref="G103" r:id="rId815" xr:uid="{067E549A-B472-4511-8B1B-87713F77AF6A}"/>
    <hyperlink ref="G104" r:id="rId816" xr:uid="{0E175811-08EF-4AE1-A1AA-F7B7B3897E0B}"/>
    <hyperlink ref="G105" r:id="rId817" xr:uid="{1F3DA873-1C7D-4143-9129-A57F943D9BC1}"/>
    <hyperlink ref="G106" r:id="rId818" xr:uid="{84405CAD-6AD2-40BC-82EA-AD0969EE7765}"/>
    <hyperlink ref="G107" r:id="rId819" xr:uid="{3D4CC1C6-E5F9-4215-AFD1-8BE818B4641A}"/>
    <hyperlink ref="G108" r:id="rId820" xr:uid="{92F585AB-B286-479D-9DB1-7C1165711F69}"/>
    <hyperlink ref="G109" r:id="rId821" xr:uid="{5E96B72A-7772-4A8C-AFB4-2AB7A4D5EFD3}"/>
    <hyperlink ref="G110" r:id="rId822" xr:uid="{3878ACC8-2C67-4D7A-B3F2-DEED0B4DE579}"/>
    <hyperlink ref="G111" r:id="rId823" xr:uid="{86DD2E46-BF8C-409A-8C43-4DBCB2AA2669}"/>
    <hyperlink ref="G112" r:id="rId824" xr:uid="{331959AB-F2E6-49E1-BFCC-5C1A8205E05A}"/>
    <hyperlink ref="G113" r:id="rId825" xr:uid="{A6A7F471-17F6-4D0B-8EB6-A727586D6D97}"/>
    <hyperlink ref="G114" r:id="rId826" xr:uid="{6D3A5A2E-A17D-4554-80FD-03395FA5CD77}"/>
    <hyperlink ref="G115" r:id="rId827" xr:uid="{864FE4AB-353B-4691-92BB-FEE39C849639}"/>
    <hyperlink ref="G116" r:id="rId828" xr:uid="{E4C1A544-57C1-43FB-BEAB-4B9424DC5CB0}"/>
    <hyperlink ref="G117" r:id="rId829" xr:uid="{DD1D06C9-9B6D-4DD0-90D0-9FE1DDEFB751}"/>
    <hyperlink ref="G118" r:id="rId830" xr:uid="{6F850964-3DC3-4593-BB61-EB0725AD34A7}"/>
    <hyperlink ref="G119" r:id="rId831" xr:uid="{F0EB9F0C-8C28-46A5-B2AD-6E06D2487ECF}"/>
    <hyperlink ref="G120" r:id="rId832" xr:uid="{EB0BF37A-547D-4B1A-B409-B5AB571BCA68}"/>
    <hyperlink ref="G121" r:id="rId833" xr:uid="{099E27A5-3F88-4908-8003-8AC401F1000A}"/>
    <hyperlink ref="G122" r:id="rId834" xr:uid="{6EE4E675-5179-4CB1-BE6E-8D3D7EB10D9B}"/>
    <hyperlink ref="G123" r:id="rId835" xr:uid="{07D2A26D-0F58-43C3-9775-9281E384B6C9}"/>
    <hyperlink ref="G124" r:id="rId836" xr:uid="{7D808AB7-9BFF-41C4-A686-69200167146C}"/>
    <hyperlink ref="G125" r:id="rId837" xr:uid="{6F495CD9-96E0-4282-9247-C5BC79C1A261}"/>
    <hyperlink ref="G126" r:id="rId838" xr:uid="{0731B119-D3ED-44F3-8CD8-0445BF70DE7A}"/>
    <hyperlink ref="G127" r:id="rId839" xr:uid="{ABF96BF1-E8B2-43C2-B276-66644D5F5395}"/>
    <hyperlink ref="G128" r:id="rId840" xr:uid="{F16C2815-B5CD-433C-B744-0D53A576F8D5}"/>
    <hyperlink ref="G129" r:id="rId841" xr:uid="{8285C9F6-0DF0-4FF1-B50F-E28748D417B3}"/>
    <hyperlink ref="G130" r:id="rId842" xr:uid="{804F4082-23C6-40D9-BB5E-FDE6A262CFC8}"/>
    <hyperlink ref="G131" r:id="rId843" xr:uid="{D41403ED-420D-4D18-B646-09007FFABFCB}"/>
    <hyperlink ref="G132" r:id="rId844" xr:uid="{0B9CF842-6C6B-4C31-8778-3FEA5C442C0B}"/>
    <hyperlink ref="G133" r:id="rId845" xr:uid="{DD7EB984-562D-4D09-BD00-BE2C737D9E12}"/>
    <hyperlink ref="G134" r:id="rId846" xr:uid="{38617B34-8C7E-499E-B937-09AE44B02DEF}"/>
    <hyperlink ref="G135" r:id="rId847" xr:uid="{CB8CB0F2-9C8F-48E9-9B12-1A00645A4B18}"/>
    <hyperlink ref="G136" r:id="rId848" xr:uid="{56F78CC8-1D7E-4748-B1E5-BC11DC99AF27}"/>
    <hyperlink ref="G137" r:id="rId849" xr:uid="{DE20BE88-1196-484B-94EF-8E72841B62CD}"/>
    <hyperlink ref="G138" r:id="rId850" xr:uid="{9DE190E3-2192-4B4B-B11F-590D7213AD1D}"/>
    <hyperlink ref="G139" r:id="rId851" xr:uid="{3D675BE1-8B43-44C3-B343-216928B7813D}"/>
    <hyperlink ref="G140" r:id="rId852" xr:uid="{534CE376-10E0-41BF-BF28-E0A6D56919F3}"/>
    <hyperlink ref="G141" r:id="rId853" xr:uid="{7478D206-22FE-4B2D-8767-9112DAA12FCF}"/>
    <hyperlink ref="G142" r:id="rId854" xr:uid="{46E379FB-E8A3-4263-AF29-AB5611F3611D}"/>
    <hyperlink ref="G143" r:id="rId855" xr:uid="{0D8EE86F-E570-480E-A197-F49510815466}"/>
    <hyperlink ref="G144" r:id="rId856" xr:uid="{10F2D1CB-5516-41F3-B9B1-AFBBC3D0216E}"/>
    <hyperlink ref="G145" r:id="rId857" xr:uid="{86DACF99-7778-4657-94DB-43CA1118E3CC}"/>
    <hyperlink ref="G146" r:id="rId858" xr:uid="{C1943766-D692-49FC-B189-7F1D76B58F77}"/>
    <hyperlink ref="G147" r:id="rId859" xr:uid="{FC87CD3E-2AD3-4048-93F5-A25B16F7C59C}"/>
    <hyperlink ref="G148" r:id="rId860" xr:uid="{052A55DF-E48B-4935-9EAA-3548D56C6C5D}"/>
    <hyperlink ref="G149" r:id="rId861" xr:uid="{25B611A7-0C0F-40C0-8B15-496B1886793B}"/>
    <hyperlink ref="G150" r:id="rId862" xr:uid="{5B75E23C-0611-4FAD-96D9-1B4D9191B17E}"/>
    <hyperlink ref="G151" r:id="rId863" xr:uid="{7E068ABF-D663-4DDB-890B-1B0DDF3BDA02}"/>
    <hyperlink ref="G152" r:id="rId864" xr:uid="{D12F1A21-EAC0-4ECD-8E8B-1A98A708F8BC}"/>
    <hyperlink ref="G153" r:id="rId865" xr:uid="{7367912A-EEA5-4CA4-9C68-B2F15172273A}"/>
    <hyperlink ref="G154" r:id="rId866" xr:uid="{BEC68AC7-3006-4B91-999C-D4181217D94D}"/>
    <hyperlink ref="G155" r:id="rId867" xr:uid="{02B469E8-2510-4415-A797-5D868E1C38DE}"/>
    <hyperlink ref="G156" r:id="rId868" xr:uid="{1052EA3B-ACF2-4508-A6B2-9376E05000B3}"/>
    <hyperlink ref="G157" r:id="rId869" xr:uid="{A16BC300-0606-431C-BA01-6ADC56FC6650}"/>
    <hyperlink ref="G158" r:id="rId870" xr:uid="{83EE4362-5940-4C07-8E29-DB5EE2E87CC9}"/>
    <hyperlink ref="G159" r:id="rId871" xr:uid="{1B92CAD8-6B76-491B-AE05-90CA7C4943D7}"/>
    <hyperlink ref="G160" r:id="rId872" xr:uid="{31EFA841-E6C4-42EB-9A7E-AA759A0E32B8}"/>
    <hyperlink ref="G161" r:id="rId873" xr:uid="{F3D35466-D8C7-44F2-9136-C0D1D40DE1A0}"/>
    <hyperlink ref="G162" r:id="rId874" xr:uid="{B45C1FC4-4557-4F18-8015-67819443C4F2}"/>
    <hyperlink ref="G163" r:id="rId875" xr:uid="{24D3C266-518B-4E8C-B7DD-BBFDB2755393}"/>
    <hyperlink ref="G164" r:id="rId876" xr:uid="{128A37C6-38BC-41CF-B051-B6054B52DEF6}"/>
    <hyperlink ref="G165" r:id="rId877" xr:uid="{E8AE6D18-5728-4388-8B4E-197BCD43BBED}"/>
    <hyperlink ref="G166" r:id="rId878" xr:uid="{E981C2BE-92E6-4B8C-AF60-05682ACC0110}"/>
    <hyperlink ref="G167" r:id="rId879" xr:uid="{1F59283E-1652-4378-9001-DE65CDFB6C30}"/>
    <hyperlink ref="G168" r:id="rId880" xr:uid="{AF5A380D-FA31-42CA-A63D-7AB86E042407}"/>
    <hyperlink ref="G169" r:id="rId881" xr:uid="{127BCA79-F3B4-4C3B-9FD2-3984E05A588E}"/>
    <hyperlink ref="G170" r:id="rId882" xr:uid="{2FB23138-87D9-4D39-891D-66C462B2A1FF}"/>
    <hyperlink ref="G171" r:id="rId883" xr:uid="{9B5F0168-6F88-415A-B318-095AA058BF64}"/>
    <hyperlink ref="G172" r:id="rId884" xr:uid="{8EE3E9F2-0814-4EDF-AFC6-A31C3CC69629}"/>
    <hyperlink ref="G173" r:id="rId885" xr:uid="{A5868027-C241-4FD2-89F3-2B86D9FE1E56}"/>
    <hyperlink ref="G174" r:id="rId886" xr:uid="{E4CFF9A9-5EC7-4EF3-A5EC-2C7B83C52492}"/>
    <hyperlink ref="G175" r:id="rId887" xr:uid="{41AA251A-2D0A-4525-9D1E-E651F9EE3DF1}"/>
    <hyperlink ref="G176" r:id="rId888" xr:uid="{38727A16-93A9-4751-8543-F034CF93B623}"/>
    <hyperlink ref="G177" r:id="rId889" xr:uid="{35588881-673B-4E59-AFD8-ADE70036FCFB}"/>
    <hyperlink ref="G178" r:id="rId890" xr:uid="{22D87FF3-70E1-4D5E-BDCF-7BAF5DD0015C}"/>
    <hyperlink ref="G179" r:id="rId891" xr:uid="{61E6CE31-021E-44E2-9DF3-6FBEFFA82393}"/>
    <hyperlink ref="G180" r:id="rId892" xr:uid="{FD7504C1-8387-4AE1-B6B2-37A6DBFF1C21}"/>
    <hyperlink ref="G181" r:id="rId893" xr:uid="{D793CA38-9A8A-4B63-A958-F16A43BF82FF}"/>
    <hyperlink ref="G182" r:id="rId894" xr:uid="{5451694F-60EF-4159-B02C-6447C323597E}"/>
    <hyperlink ref="G183" r:id="rId895" xr:uid="{AF1C61BA-2B57-4A8E-8E3D-E1C9A30BC878}"/>
    <hyperlink ref="G184" r:id="rId896" xr:uid="{BB991FA2-6871-4292-981D-02A978A468EF}"/>
    <hyperlink ref="G185" r:id="rId897" xr:uid="{493F96C1-D144-447D-92ED-03C948AD5AC0}"/>
    <hyperlink ref="G186" r:id="rId898" xr:uid="{C7AAB0F9-FC14-4A23-B5BD-DE3778158B9F}"/>
    <hyperlink ref="G187" r:id="rId899" xr:uid="{7D54BB99-10E8-4C93-A7CE-A46FBC5B38E3}"/>
    <hyperlink ref="G188" r:id="rId900" xr:uid="{0128035E-52F2-4CEB-B81B-3ACCDE1BDB1A}"/>
    <hyperlink ref="G189" r:id="rId901" xr:uid="{9EAFFD68-D14B-4FB9-88C1-C77691C3A02B}"/>
    <hyperlink ref="G190" r:id="rId902" xr:uid="{10FF5F7C-2DD9-4499-B0AF-FCA08B25E4F8}"/>
    <hyperlink ref="G191" r:id="rId903" xr:uid="{70D8218C-FB25-41C5-88C3-E94FEB2B3C92}"/>
    <hyperlink ref="G192" r:id="rId904" xr:uid="{A0D8A7E3-89D3-4C94-AFC9-44E6ADB34A1A}"/>
    <hyperlink ref="G193" r:id="rId905" xr:uid="{1AFD8803-07E1-45A7-9E2B-E31D8E5AF05A}"/>
    <hyperlink ref="G194" r:id="rId906" xr:uid="{8601EF0C-9F00-4DAB-B645-F451C7BB2B93}"/>
    <hyperlink ref="G195" r:id="rId907" xr:uid="{31F5A19A-3E2E-442A-BA09-A18219B0A352}"/>
    <hyperlink ref="G196" r:id="rId908" xr:uid="{D9D6EFEC-AAC6-451F-951C-B8F6E208CA87}"/>
    <hyperlink ref="G197" r:id="rId909" xr:uid="{B9D46BD7-2BC6-4762-9C98-548B25081470}"/>
    <hyperlink ref="G198" r:id="rId910" xr:uid="{5B6F0AD0-36C8-486F-B747-DDC471434EC5}"/>
    <hyperlink ref="G199" r:id="rId911" xr:uid="{8503FEB3-F3EA-4C6E-BCCC-4D5AFD9BD2AD}"/>
    <hyperlink ref="G200" r:id="rId912" xr:uid="{FC63A0A3-A63A-4659-B08C-452987698635}"/>
    <hyperlink ref="G201" r:id="rId913" xr:uid="{AD70DCB1-96B1-4FE5-ADCB-A8C5F1AC20A5}"/>
    <hyperlink ref="G202" r:id="rId914" xr:uid="{E5B52B85-F04A-4B48-9B07-5CDD2B08A703}"/>
    <hyperlink ref="G203" r:id="rId915" xr:uid="{F6ED2352-0C71-4039-880D-02C431AE3A09}"/>
    <hyperlink ref="G204" r:id="rId916" xr:uid="{BBB1C567-7964-455E-AFAE-502C822D3C1D}"/>
    <hyperlink ref="G205" r:id="rId917" xr:uid="{A822C040-6337-4C10-8CB3-6DA4CCDD3874}"/>
    <hyperlink ref="G206" r:id="rId918" xr:uid="{652132EB-C3FD-4135-9B85-D885A1B76D18}"/>
    <hyperlink ref="G207" r:id="rId919" xr:uid="{56B6C9E5-2966-4757-BC86-30F952530AE5}"/>
    <hyperlink ref="G208" r:id="rId920" xr:uid="{6F620D5F-5716-4577-8035-94271BD3CED7}"/>
    <hyperlink ref="G209" r:id="rId921" xr:uid="{D2F84228-074D-4CDB-A69F-FA2950C18688}"/>
    <hyperlink ref="G210" r:id="rId922" xr:uid="{16059189-05C2-458A-9A01-EF8B4B6475C1}"/>
    <hyperlink ref="G211" r:id="rId923" xr:uid="{1DEF1714-B70C-497F-8232-2080C193ECD4}"/>
    <hyperlink ref="G212" r:id="rId924" xr:uid="{D5C6DD1D-B0C5-419F-8195-46D3909E045C}"/>
    <hyperlink ref="G213" r:id="rId925" xr:uid="{F1BE0FE1-8CB6-4E3E-B7D1-DC8C16F5AEDB}"/>
    <hyperlink ref="G214" r:id="rId926" xr:uid="{09F3FE1A-BE9E-4F42-A932-BBA7D0D59DF4}"/>
    <hyperlink ref="G215" r:id="rId927" xr:uid="{7FC5CC1D-18E1-42B1-8055-FFD86C29F9FF}"/>
    <hyperlink ref="G216" r:id="rId928" xr:uid="{B21628A9-CFDB-43AB-84C2-6BFA29B5EA46}"/>
    <hyperlink ref="G217" r:id="rId929" xr:uid="{5763CFC7-412D-44BC-8B29-562F39CA3E8C}"/>
    <hyperlink ref="G218" r:id="rId930" xr:uid="{BAAC15D4-82EB-445D-A132-B24C52841D75}"/>
    <hyperlink ref="G219" r:id="rId931" xr:uid="{D8DC23D3-3F51-44D5-BD63-FB7BA3616131}"/>
    <hyperlink ref="G220" r:id="rId932" xr:uid="{E702FCF5-2805-44CB-807E-FA64F82F4F01}"/>
    <hyperlink ref="G221" r:id="rId933" xr:uid="{6BC599B4-80E1-4A37-97BE-C83DA7345892}"/>
    <hyperlink ref="G222" r:id="rId934" xr:uid="{E708C4D5-9810-4703-A41C-1D67001398F5}"/>
    <hyperlink ref="G223" r:id="rId935" xr:uid="{5AF8FD09-AA72-403F-BEF7-3C1B380B55CA}"/>
    <hyperlink ref="G224" r:id="rId936" xr:uid="{31E55FCD-3022-4507-81F3-7FE49E2DAEF6}"/>
    <hyperlink ref="G225" r:id="rId937" xr:uid="{D6E7C501-42C8-4A48-8E38-738AD35FA893}"/>
    <hyperlink ref="G226" r:id="rId938" xr:uid="{8CF16B45-C834-4F87-95FC-ECA8EFEB6A05}"/>
    <hyperlink ref="G227" r:id="rId939" xr:uid="{D155DF72-7C20-40E9-8ADF-A8FB9B0642A3}"/>
    <hyperlink ref="G228" r:id="rId940" xr:uid="{9241107F-31DC-443D-A5B4-0352A8AE2C6D}"/>
    <hyperlink ref="G229" r:id="rId941" xr:uid="{AA4DA85E-C656-440A-A63F-0D5E5D3194AA}"/>
    <hyperlink ref="G230" r:id="rId942" xr:uid="{C931F7AA-5D83-4736-B4EC-8FB18C0AE02D}"/>
    <hyperlink ref="G231" r:id="rId943" xr:uid="{6889D54D-062A-4873-8DE5-3D4BF1C2A94A}"/>
    <hyperlink ref="G232" r:id="rId944" xr:uid="{DB4ACF2D-DB47-4224-91F2-182CA8417877}"/>
    <hyperlink ref="G233" r:id="rId945" xr:uid="{BD14A3A9-062B-46DB-A924-B0BDE85E9B4E}"/>
    <hyperlink ref="G234" r:id="rId946" xr:uid="{3C00E95B-5062-44C9-838B-715FAD4D1623}"/>
    <hyperlink ref="G235" r:id="rId947" xr:uid="{692942AF-F2AE-497C-9687-3AF611CB7B9F}"/>
    <hyperlink ref="G236" r:id="rId948" xr:uid="{BB414BCE-8B67-48AB-9574-B4A6CEBC5FFC}"/>
    <hyperlink ref="G237" r:id="rId949" xr:uid="{02FED9E2-E27F-4479-9494-83D48E79EB93}"/>
    <hyperlink ref="G238" r:id="rId950" xr:uid="{847C36E3-940E-401B-96B5-5352BDD62FC8}"/>
    <hyperlink ref="G239" r:id="rId951" xr:uid="{C712A78F-C392-4E53-A132-CE570385942F}"/>
    <hyperlink ref="G240" r:id="rId952" xr:uid="{C812C024-EFBF-4A42-80EC-20F376E70135}"/>
    <hyperlink ref="G241" r:id="rId953" xr:uid="{D0441E25-4863-440A-8044-936A3A30C49D}"/>
    <hyperlink ref="G242" r:id="rId954" xr:uid="{2DCBFEE1-5CFC-434C-96B9-9C30A821D71F}"/>
    <hyperlink ref="G243" r:id="rId955" xr:uid="{BA667A11-6591-4C18-AE3C-4F32BE7238E0}"/>
    <hyperlink ref="G244" r:id="rId956" xr:uid="{6F95C073-8185-4FCD-8EA0-ED3B7F9027D4}"/>
    <hyperlink ref="G245" r:id="rId957" xr:uid="{D226F564-981D-4EAC-93A2-3D9DB173A9AB}"/>
    <hyperlink ref="G246" r:id="rId958" xr:uid="{2386F587-BE28-460B-8BEA-2FDA820EF244}"/>
    <hyperlink ref="G247" r:id="rId959" xr:uid="{085FDFD9-2F06-4172-9316-FCBA8247BCE2}"/>
    <hyperlink ref="G248" r:id="rId960" xr:uid="{5DAFE9A0-F625-49F9-935F-F903A521F824}"/>
    <hyperlink ref="G249" r:id="rId961" xr:uid="{90286A9F-A153-42C8-AF21-F579B39FAAC5}"/>
    <hyperlink ref="G250" r:id="rId962" xr:uid="{BE51E6D8-F51A-49D5-B477-04116377C3B0}"/>
    <hyperlink ref="G251" r:id="rId963" xr:uid="{B53E2169-0D63-44E9-B441-A0C77E2C934B}"/>
    <hyperlink ref="G252" r:id="rId964" xr:uid="{DCD605E6-0C7A-4093-804F-26DC44FF891E}"/>
    <hyperlink ref="G253" r:id="rId965" xr:uid="{1EBD27BD-4734-4018-B02D-1AB6179A51D7}"/>
    <hyperlink ref="G254" r:id="rId966" xr:uid="{9071AE7C-9636-4F86-9B8F-A0E147DC86E1}"/>
    <hyperlink ref="G255" r:id="rId967" xr:uid="{8CF6D316-5F01-4EA5-BE04-91FB5C084CA9}"/>
    <hyperlink ref="G256" r:id="rId968" xr:uid="{913DDBA4-0BCF-4B1D-B345-4F10F8DB99B7}"/>
    <hyperlink ref="G257" r:id="rId969" xr:uid="{3D4361F0-5EBF-42BB-A8E9-F32B3E1BDD4E}"/>
    <hyperlink ref="G258" r:id="rId970" xr:uid="{F74D943F-4125-40DF-B5EA-FFF401782E0D}"/>
    <hyperlink ref="G259" r:id="rId971" xr:uid="{30C1165E-6DF8-49D4-90CF-3024D5E56A6A}"/>
    <hyperlink ref="G260" r:id="rId972" xr:uid="{DE9C8F6D-CE47-422F-A7F0-609F5115BFF7}"/>
    <hyperlink ref="G261" r:id="rId973" xr:uid="{4BC2A0E0-D4C3-485A-9F97-34B314882C4A}"/>
    <hyperlink ref="G262" r:id="rId974" xr:uid="{A871FF51-DA14-44F3-A657-45071DDF8CFC}"/>
    <hyperlink ref="G263" r:id="rId975" xr:uid="{2FA4674A-3CB2-4B84-A19A-650BCECD5F14}"/>
    <hyperlink ref="G264" r:id="rId976" xr:uid="{A95436BA-9C2A-4FE8-8765-38023AEEE989}"/>
    <hyperlink ref="G265" r:id="rId977" xr:uid="{CD77D976-C340-4877-9195-238FF58CB45E}"/>
    <hyperlink ref="G266" r:id="rId978" xr:uid="{988980F8-0512-4A1C-8DBB-E2F793ED56D2}"/>
    <hyperlink ref="G267" r:id="rId979" xr:uid="{B08489FC-D697-4FCA-A665-273C347B925D}"/>
    <hyperlink ref="G268" r:id="rId980" xr:uid="{8E7B07F4-8192-41B5-B07B-D0B6C0623034}"/>
    <hyperlink ref="G269" r:id="rId981" xr:uid="{019D3407-E2E4-47D8-82D8-013FFA2B7E71}"/>
    <hyperlink ref="G270" r:id="rId982" xr:uid="{CE12D31A-5951-433B-859C-DA2C1F62AE61}"/>
    <hyperlink ref="G271" r:id="rId983" xr:uid="{075EAD4C-2248-4B61-98B4-D6D0610097A1}"/>
    <hyperlink ref="G272" r:id="rId984" xr:uid="{C90EE028-0CD4-4AF9-BA35-0082EB9A4E3C}"/>
    <hyperlink ref="G273" r:id="rId985" xr:uid="{5BB1E4C8-5CC8-4951-AD80-C43AC2BD5BAE}"/>
    <hyperlink ref="G274" r:id="rId986" xr:uid="{6F665979-A7E1-4C05-A916-4C56FD9158F3}"/>
    <hyperlink ref="G275" r:id="rId987" xr:uid="{F779D710-8D70-4519-BBE2-F019BB24DB30}"/>
    <hyperlink ref="G276" r:id="rId988" xr:uid="{D290CB81-E6A2-4F70-854F-CFD73E11896D}"/>
    <hyperlink ref="G277" r:id="rId989" xr:uid="{45E610B1-CB2B-41D5-94B3-3D44F92C79AD}"/>
    <hyperlink ref="G278" r:id="rId990" xr:uid="{C588C211-0F8F-4E14-9176-CAFF9FA81A57}"/>
    <hyperlink ref="G279" r:id="rId991" xr:uid="{1828EBA7-B6E6-4A29-A26A-D1EB06EB9B55}"/>
    <hyperlink ref="G280" r:id="rId992" xr:uid="{DFFACD8E-A257-4A82-8EB7-104271B326EE}"/>
    <hyperlink ref="G281" r:id="rId993" xr:uid="{C96C9F11-8D60-46C3-BB92-1A94F7FDC397}"/>
    <hyperlink ref="G282" r:id="rId994" xr:uid="{AE750F6B-5A91-4191-8B46-20818637E2B4}"/>
    <hyperlink ref="G283" r:id="rId995" xr:uid="{0E8B424A-3FAF-430F-B071-F81125DA0C13}"/>
    <hyperlink ref="G284" r:id="rId996" xr:uid="{DB919F79-0148-4419-9296-5ADC882D0D8E}"/>
    <hyperlink ref="G285" r:id="rId997" xr:uid="{B6F98B15-846D-464E-A5EE-7A0F7C36589A}"/>
    <hyperlink ref="G286" r:id="rId998" xr:uid="{187321B6-CCF9-4825-86ED-E4859D4F7553}"/>
    <hyperlink ref="G287" r:id="rId999" xr:uid="{99B551A4-73E0-4911-A248-BD794F2593B2}"/>
    <hyperlink ref="G288" r:id="rId1000" xr:uid="{51A94930-34E1-4030-963F-84B5F99D2678}"/>
    <hyperlink ref="G289" r:id="rId1001" xr:uid="{2824E372-9BF1-410A-81F0-196B4394ABB4}"/>
    <hyperlink ref="G290" r:id="rId1002" xr:uid="{4018EF0D-3E3C-4925-BD5F-D05C5EF9D6D5}"/>
    <hyperlink ref="G291" r:id="rId1003" xr:uid="{76D42A8A-64BB-434B-8A14-25997FC73AE4}"/>
    <hyperlink ref="G292" r:id="rId1004" xr:uid="{3129949A-B147-4DAE-9027-A2B2E874CD6B}"/>
    <hyperlink ref="G293" r:id="rId1005" xr:uid="{1E44DBAA-6682-411C-9DE7-2CE2CBC46615}"/>
    <hyperlink ref="G294" r:id="rId1006" xr:uid="{63F7AF71-DD57-4D07-88F3-52B060EC8FE8}"/>
    <hyperlink ref="G295" r:id="rId1007" xr:uid="{FA859B4A-7DCA-42EE-A26C-627D72A0F1E3}"/>
    <hyperlink ref="G296" r:id="rId1008" xr:uid="{7B74BB14-6D97-47AD-83D4-3C051315AC27}"/>
    <hyperlink ref="G297" r:id="rId1009" xr:uid="{24445415-F89E-41D9-9FB2-A560ED0C3D62}"/>
    <hyperlink ref="G298" r:id="rId1010" xr:uid="{064C842C-B13A-4697-9047-49E2298BDC4E}"/>
    <hyperlink ref="G299" r:id="rId1011" xr:uid="{E7EF8BDF-4C31-4F20-B837-3FB98868F3C7}"/>
    <hyperlink ref="G300" r:id="rId1012" xr:uid="{405FA0AE-B40B-4EFA-8609-5C345B04942F}"/>
    <hyperlink ref="G301" r:id="rId1013" xr:uid="{DCD4090F-55C8-4661-BCC0-FF5BA75EA0BE}"/>
    <hyperlink ref="G302" r:id="rId1014" xr:uid="{94FC78F6-E18C-4C7D-AC59-DB60B6903925}"/>
    <hyperlink ref="G303" r:id="rId1015" xr:uid="{47162CFC-C238-4E8A-975E-EB4156D1DB4C}"/>
    <hyperlink ref="G304" r:id="rId1016" xr:uid="{0A2B833C-42D2-4855-B440-0AF0C641F010}"/>
    <hyperlink ref="G305" r:id="rId1017" xr:uid="{B5DA028C-53AA-49ED-ABD8-17F4C3CEB87A}"/>
    <hyperlink ref="G306" r:id="rId1018" xr:uid="{5419499C-8DF8-4DB7-A490-3731CA20A029}"/>
    <hyperlink ref="G307" r:id="rId1019" xr:uid="{86FD857E-E063-4ECE-B19D-DB33826B0508}"/>
    <hyperlink ref="G308" r:id="rId1020" xr:uid="{0B4C4909-0B0E-4960-A405-C10A36946F35}"/>
    <hyperlink ref="G309" r:id="rId1021" xr:uid="{EFC30A1B-72F6-4B32-93EC-788068C5A023}"/>
    <hyperlink ref="G310" r:id="rId1022" xr:uid="{50610DFB-A60E-410D-B4C0-57FA83A5FC45}"/>
    <hyperlink ref="G311" r:id="rId1023" xr:uid="{F935AAB1-9BCF-4F52-B716-534DE30FBDBF}"/>
    <hyperlink ref="G312" r:id="rId1024" xr:uid="{68852E57-51FC-410B-81AD-E75509629873}"/>
    <hyperlink ref="G313" r:id="rId1025" xr:uid="{566E724F-93EA-4914-A726-97F342AB515A}"/>
    <hyperlink ref="G314" r:id="rId1026" xr:uid="{50AFD960-293D-4F15-9B35-4C955B193499}"/>
    <hyperlink ref="G315" r:id="rId1027" xr:uid="{D4B00A2C-EA26-454B-8D94-1F798465E80A}"/>
    <hyperlink ref="G316" r:id="rId1028" xr:uid="{96251285-B099-4B67-8350-4191F3734686}"/>
    <hyperlink ref="G317" r:id="rId1029" xr:uid="{87919BFE-2B10-426A-B42B-3E5EC5A41B17}"/>
    <hyperlink ref="G318" r:id="rId1030" xr:uid="{22BBDD8F-95F9-46B5-8AD3-627CD60C85DE}"/>
    <hyperlink ref="G319" r:id="rId1031" xr:uid="{C3701EA7-07BC-431A-A7F9-BFD8FEA80999}"/>
    <hyperlink ref="G320" r:id="rId1032" xr:uid="{A5F7B8ED-E3B3-4AA8-A596-2EA40DC0EA78}"/>
    <hyperlink ref="G321" r:id="rId1033" xr:uid="{BCC10352-D787-4ABC-8F0F-5525F1EA0C5E}"/>
    <hyperlink ref="G322" r:id="rId1034" xr:uid="{4C2C3A49-83A5-496C-B52A-CF155A28525C}"/>
    <hyperlink ref="G323" r:id="rId1035" xr:uid="{711ABE2D-B23F-437E-A17D-DC72B4E2F7A0}"/>
    <hyperlink ref="G324" r:id="rId1036" xr:uid="{BC2B2102-98B8-4BA4-8A87-7E94455C5A10}"/>
    <hyperlink ref="G325" r:id="rId1037" xr:uid="{ADEA8B71-F03F-4033-A6D5-84EB275C268D}"/>
    <hyperlink ref="G326" r:id="rId1038" xr:uid="{68F67786-7016-4B21-A882-584C3436D70D}"/>
    <hyperlink ref="G327" r:id="rId1039" xr:uid="{F9E2C469-CA55-47E3-A3DA-E1BBD4EB38EB}"/>
    <hyperlink ref="G328" r:id="rId1040" xr:uid="{6F8D7964-4B45-4CD8-8CA1-1DED4AFD8E61}"/>
    <hyperlink ref="G329" r:id="rId1041" xr:uid="{E2A9A08D-3BC9-4B6C-AB88-EA68F82F2C51}"/>
    <hyperlink ref="G330" r:id="rId1042" xr:uid="{187DD513-3F7B-4D68-B765-3AEF6BDFC0D8}"/>
    <hyperlink ref="G331" r:id="rId1043" xr:uid="{8F76AAFC-5354-41D0-834F-967273E417D8}"/>
    <hyperlink ref="G332" r:id="rId1044" xr:uid="{530B5B21-58E6-488C-ACCB-5C386711A91B}"/>
    <hyperlink ref="G333" r:id="rId1045" xr:uid="{85588E24-059C-4214-B238-B9EA2428C393}"/>
    <hyperlink ref="G334" r:id="rId1046" xr:uid="{842E44D6-20F6-4B4A-919C-07A75ECAF8A6}"/>
    <hyperlink ref="G335" r:id="rId1047" xr:uid="{FCD3B90F-8598-4E45-9F48-851A487B35D7}"/>
    <hyperlink ref="G336" r:id="rId1048" xr:uid="{D15D88F1-8A10-43EE-973E-2E75552A3E39}"/>
    <hyperlink ref="G337" r:id="rId1049" xr:uid="{7DAFA7AC-747A-4738-85EE-AE0F489F85AF}"/>
    <hyperlink ref="G338" r:id="rId1050" xr:uid="{07292A13-A08A-4184-B44C-4E73F0DC7257}"/>
    <hyperlink ref="G339" r:id="rId1051" xr:uid="{D8B3E752-3567-4751-8EC4-2544132F69A9}"/>
    <hyperlink ref="G340" r:id="rId1052" xr:uid="{49A9885A-FF42-4FF2-BA56-201349A9FC55}"/>
    <hyperlink ref="G341" r:id="rId1053" xr:uid="{E0B09497-4246-438E-B052-CE90A52566B5}"/>
    <hyperlink ref="G342" r:id="rId1054" xr:uid="{86B1A40E-3A75-47E7-BBBE-73B7696B8F68}"/>
    <hyperlink ref="G343" r:id="rId1055" xr:uid="{9DB3DC04-C97C-4A01-B3A9-72B443D864A3}"/>
    <hyperlink ref="G344" r:id="rId1056" xr:uid="{871EA016-B6FD-4E16-8C9D-4BA1E17CE6CC}"/>
    <hyperlink ref="G345" r:id="rId1057" xr:uid="{5255C8E0-7C9D-4FAE-8A39-78BC436895FA}"/>
    <hyperlink ref="G346" r:id="rId1058" xr:uid="{8E81D79D-6E32-4107-9226-B68F5A4A20B1}"/>
    <hyperlink ref="G347" r:id="rId1059" xr:uid="{5CF49B33-C380-4354-A857-A25EFB76ACA8}"/>
    <hyperlink ref="G348" r:id="rId1060" xr:uid="{4E9A617A-2D2C-4C08-9F32-1DC18BB234C8}"/>
    <hyperlink ref="G349" r:id="rId1061" xr:uid="{E4070F5E-1F10-4F12-8EB3-9B4D64BD679D}"/>
    <hyperlink ref="G350" r:id="rId1062" xr:uid="{822212DB-C3E9-4456-A855-295655C49ED2}"/>
    <hyperlink ref="G351" r:id="rId1063" xr:uid="{A6AE2625-D664-45CD-95FF-56B5EA1516E5}"/>
    <hyperlink ref="G352" r:id="rId1064" xr:uid="{1A3A5EA8-5F31-4229-A1A4-E1C3DF273AD5}"/>
    <hyperlink ref="G353" r:id="rId1065" xr:uid="{61C925BC-DDE6-45FE-A876-12AA0B2FF891}"/>
    <hyperlink ref="G354" r:id="rId1066" xr:uid="{A3CEEA55-CFB0-42DA-91F4-1E25E03ACE5D}"/>
    <hyperlink ref="G355" r:id="rId1067" xr:uid="{C7804DFC-378A-47EB-BD21-9B8E6EFFF8B4}"/>
    <hyperlink ref="G356" r:id="rId1068" xr:uid="{EFC058BD-8699-47C9-BDFE-CE928375E9DA}"/>
    <hyperlink ref="G357" r:id="rId1069" xr:uid="{916FD5DF-2FEE-468E-8D81-B20D3F68C20D}"/>
    <hyperlink ref="G358" r:id="rId1070" xr:uid="{9602EC2E-E972-4020-9F71-F916064173FB}"/>
    <hyperlink ref="G359" r:id="rId1071" xr:uid="{EAC47817-6292-4A57-8F2B-BECA970D6785}"/>
    <hyperlink ref="G360" r:id="rId1072" xr:uid="{F8433557-06AA-431D-9FD2-E0D565FFDF39}"/>
    <hyperlink ref="G361" r:id="rId1073" xr:uid="{BBAB78F9-030C-425C-88C7-3000B34D6273}"/>
    <hyperlink ref="G362" r:id="rId1074" xr:uid="{F64461E7-6EBD-49B6-8032-3D601B42C7CC}"/>
    <hyperlink ref="G363" r:id="rId1075" xr:uid="{078D8C00-1BEE-421C-AF27-BCB29ED084E3}"/>
    <hyperlink ref="G364" r:id="rId1076" xr:uid="{8117D0D7-3932-4FEF-B1B9-1B6C4CE98C4B}"/>
    <hyperlink ref="G365" r:id="rId1077" xr:uid="{34756C8F-FB12-4236-A2F7-A6B903A11CB5}"/>
    <hyperlink ref="G366" r:id="rId1078" xr:uid="{704902F8-2729-40B4-B3A1-59D52BEDD61B}"/>
    <hyperlink ref="G367" r:id="rId1079" xr:uid="{42194612-A5AD-4AEE-8C36-1F56B881D6E0}"/>
    <hyperlink ref="G368" r:id="rId1080" xr:uid="{F5703CA6-FF9A-4AE2-8253-7080BFCC3518}"/>
    <hyperlink ref="G369" r:id="rId1081" xr:uid="{9B0D027D-2B7E-47F1-A3E3-092544775C03}"/>
    <hyperlink ref="G370" r:id="rId1082" xr:uid="{04A0B015-585C-47D2-B169-D1340511BEF4}"/>
    <hyperlink ref="G371" r:id="rId1083" xr:uid="{F17CDF47-51DB-4C25-8603-F24B25141F5A}"/>
    <hyperlink ref="G372" r:id="rId1084" xr:uid="{D6B318C1-C881-4B57-8957-831AAD0B80E2}"/>
    <hyperlink ref="G373" r:id="rId1085" xr:uid="{5A38A5DB-EB6A-4A96-AFDA-B9463478D7A4}"/>
    <hyperlink ref="G374" r:id="rId1086" xr:uid="{2FF7D098-B42A-4083-841A-A6F5FAD5BA92}"/>
    <hyperlink ref="G375" r:id="rId1087" xr:uid="{1DB5E2D2-95F1-4496-BE56-6C147918800B}"/>
    <hyperlink ref="G376" r:id="rId1088" xr:uid="{D8DA431B-4204-4021-9605-11C9C5307ADF}"/>
    <hyperlink ref="G377" r:id="rId1089" xr:uid="{D8A53074-D0E7-48FD-9E73-9EA9F0FA034A}"/>
    <hyperlink ref="G378" r:id="rId1090" xr:uid="{95147D2A-CB3A-4CDA-AD42-96783EF0F7FD}"/>
    <hyperlink ref="G379" r:id="rId1091" xr:uid="{6CE185BE-86B7-45FE-AA17-BDD97D48D15B}"/>
    <hyperlink ref="G380" r:id="rId1092" xr:uid="{279E9CCB-576E-4496-853E-F7DD8FBF2030}"/>
    <hyperlink ref="G381" r:id="rId1093" xr:uid="{E59F92BF-EA01-451E-92FE-B7F6DFD09EEE}"/>
    <hyperlink ref="G382" r:id="rId1094" xr:uid="{6257D552-50B1-4954-B06B-05FC081967E4}"/>
    <hyperlink ref="G383" r:id="rId1095" xr:uid="{F2D78F44-08C4-4182-A813-63217E2BF0C9}"/>
    <hyperlink ref="G384" r:id="rId1096" xr:uid="{B0837164-530D-4FBA-9D6A-1EF9BAAC890D}"/>
    <hyperlink ref="G385" r:id="rId1097" xr:uid="{BC0DC8B4-CD01-456A-89C7-74305A890BD1}"/>
    <hyperlink ref="G386" r:id="rId1098" xr:uid="{01FE425E-FE45-4536-807F-D96F8BCE550C}"/>
    <hyperlink ref="G387" r:id="rId1099" xr:uid="{88F961A9-EDA6-47DA-8310-275A27B805A5}"/>
    <hyperlink ref="G388" r:id="rId1100" xr:uid="{DF248757-0A95-4B5D-AFF9-9201772019E6}"/>
    <hyperlink ref="G389" r:id="rId1101" xr:uid="{E8C2AE18-E0E4-41D1-AC06-CFF479719597}"/>
    <hyperlink ref="G390" r:id="rId1102" xr:uid="{613F9426-0C41-4B0C-A7CA-C9F4E71ACD09}"/>
    <hyperlink ref="G391" r:id="rId1103" xr:uid="{BDE95CA0-26E5-42A5-A750-8B3B1930CC0C}"/>
    <hyperlink ref="G392" r:id="rId1104" xr:uid="{EAB940DC-E9CB-4DA1-B533-4B39560E761D}"/>
    <hyperlink ref="G393" r:id="rId1105" xr:uid="{D3D2F539-059F-41DE-BD70-F5F7917E0D62}"/>
    <hyperlink ref="G394" r:id="rId1106" xr:uid="{4696B90D-F0AE-4397-9928-C515DC725786}"/>
    <hyperlink ref="G395" r:id="rId1107" xr:uid="{25E2A2FC-BEEF-4E80-919B-44F056F04F4C}"/>
    <hyperlink ref="G396" r:id="rId1108" xr:uid="{4988EFDF-7FB6-4166-A5CC-CBB49DFF3A0B}"/>
    <hyperlink ref="G397" r:id="rId1109" xr:uid="{5AE5CB7B-6EE1-47AB-BF12-94BD744D7F7B}"/>
    <hyperlink ref="G398" r:id="rId1110" xr:uid="{CA67A582-BFBF-45C2-887B-D01F39180195}"/>
    <hyperlink ref="G399" r:id="rId1111" xr:uid="{E35CC43B-E6E8-4BC5-BB55-3C38AAE78C0C}"/>
    <hyperlink ref="G400" r:id="rId1112" xr:uid="{AB707C2E-6D95-42AC-9526-AA34F284F4FB}"/>
    <hyperlink ref="G401" r:id="rId1113" xr:uid="{2F64705E-E51A-4290-A28A-18B4C3014662}"/>
    <hyperlink ref="G402" r:id="rId1114" xr:uid="{2CFD1141-25A4-458B-A949-1B2941AFCC4D}"/>
    <hyperlink ref="G403" r:id="rId1115" xr:uid="{9F1D564A-C3AA-4487-AA0C-32638C0200D5}"/>
    <hyperlink ref="G404" r:id="rId1116" xr:uid="{984265D1-D115-4483-A2A4-47E6DE2098C4}"/>
    <hyperlink ref="G405" r:id="rId1117" xr:uid="{3AC7BD7E-E805-4D40-8B13-582CDA875426}"/>
    <hyperlink ref="G406" r:id="rId1118" xr:uid="{226EC344-6E70-4D85-8899-E96C2694376B}"/>
    <hyperlink ref="G407" r:id="rId1119" xr:uid="{A022E096-1B3E-441B-B394-DCAEA5A61147}"/>
    <hyperlink ref="G408" r:id="rId1120" xr:uid="{26514C13-A53A-44BF-903B-A06832083E3B}"/>
    <hyperlink ref="G409" r:id="rId1121" xr:uid="{24D5943E-9433-4733-96B5-4F38451A154C}"/>
    <hyperlink ref="G410" r:id="rId1122" xr:uid="{19D4E2BD-0814-48F2-86DF-E82B95F601BC}"/>
    <hyperlink ref="G411" r:id="rId1123" xr:uid="{FA0FFF31-574E-45FB-BFA7-E1D6F86C902F}"/>
    <hyperlink ref="G412" r:id="rId1124" xr:uid="{99AA2179-A8CB-4EF0-AEF9-C2E1C9BFEA8C}"/>
    <hyperlink ref="G413" r:id="rId1125" xr:uid="{161FF367-7D0E-46BB-AAFD-DFF64578C974}"/>
    <hyperlink ref="G414" r:id="rId1126" xr:uid="{2CC26090-7080-41EC-ABFB-24FB0D4609A4}"/>
    <hyperlink ref="G415" r:id="rId1127" xr:uid="{D53B4E26-B09F-43AE-B554-860ED7C39E0D}"/>
    <hyperlink ref="G416" r:id="rId1128" xr:uid="{1F78D533-6F89-45C3-9BE5-0CB3330109E6}"/>
    <hyperlink ref="G417" r:id="rId1129" xr:uid="{3EDDE080-1491-4FF1-950E-03D556B7D647}"/>
    <hyperlink ref="G418" r:id="rId1130" xr:uid="{1DC3EACA-3B47-46D0-8780-F2F94A64AE12}"/>
    <hyperlink ref="G419" r:id="rId1131" xr:uid="{9DEA0A63-A6F5-4438-98C0-1A8FC0A3727D}"/>
    <hyperlink ref="G420" r:id="rId1132" xr:uid="{29B010C8-E8EC-4969-B693-290C03C026CA}"/>
    <hyperlink ref="G421" r:id="rId1133" xr:uid="{97C7832B-6A3F-44DA-AAA8-11EDFA14D07D}"/>
    <hyperlink ref="G422" r:id="rId1134" xr:uid="{9F93758F-430D-4414-B8EC-944917AE8F6F}"/>
    <hyperlink ref="G423" r:id="rId1135" xr:uid="{599C3815-56CE-43B5-A4D1-2F577078763B}"/>
    <hyperlink ref="G424" r:id="rId1136" xr:uid="{15D22278-E114-4BF4-88AE-3544B39C7DBC}"/>
    <hyperlink ref="G425" r:id="rId1137" xr:uid="{4FFEEC69-BBDF-4990-9004-1F85F23D4A57}"/>
    <hyperlink ref="G426" r:id="rId1138" xr:uid="{D26FB663-3B38-4A22-9637-091008EA4DAA}"/>
    <hyperlink ref="G427" r:id="rId1139" xr:uid="{B804723F-6C03-494A-B448-91EF080037B1}"/>
    <hyperlink ref="G428" r:id="rId1140" xr:uid="{F45F35D7-1DB5-4E57-BB14-31ABC2D3539E}"/>
    <hyperlink ref="G429" r:id="rId1141" xr:uid="{1BB7D9A5-C189-46A1-8C13-41B267A77DBD}"/>
    <hyperlink ref="G430" r:id="rId1142" xr:uid="{EB360FD3-DB28-443C-B372-348A9F98CBEE}"/>
    <hyperlink ref="G431" r:id="rId1143" xr:uid="{5C27B0AC-5C22-4D6D-A61B-EF25E6F099F5}"/>
    <hyperlink ref="G432" r:id="rId1144" xr:uid="{F8C293A0-BA28-4664-8FC7-381574E95187}"/>
    <hyperlink ref="G433" r:id="rId1145" xr:uid="{5D83957A-876A-4394-96D4-D737A0CEF303}"/>
    <hyperlink ref="G434" r:id="rId1146" xr:uid="{E608F8CA-B8E9-4BC7-BD7E-5A550DFF12E3}"/>
    <hyperlink ref="G435" r:id="rId1147" xr:uid="{80572BD8-B9E9-4DDB-A4DF-D7F32224363D}"/>
    <hyperlink ref="G436" r:id="rId1148" xr:uid="{90CC04EE-4FA3-4132-AF9B-121840B47F0E}"/>
    <hyperlink ref="G437" r:id="rId1149" xr:uid="{2D985C51-772A-4132-8B33-6B22E0270404}"/>
    <hyperlink ref="G438" r:id="rId1150" xr:uid="{0B3FFA35-D7E2-4E76-A199-962210C48961}"/>
    <hyperlink ref="G439" r:id="rId1151" xr:uid="{0B81D1D1-15C7-4CC2-B82D-B109E054C291}"/>
    <hyperlink ref="G440" r:id="rId1152" xr:uid="{2F7C12BB-BAC1-486B-A790-20635B922BC6}"/>
    <hyperlink ref="G441" r:id="rId1153" xr:uid="{0F3A183F-3562-4043-AA80-B193A710BBD2}"/>
    <hyperlink ref="G442" r:id="rId1154" xr:uid="{E326D2A0-6A90-46D7-8003-66F5EB50778D}"/>
    <hyperlink ref="G443" r:id="rId1155" xr:uid="{219D7DE6-ED58-47D1-B2F2-17D0EDE477BB}"/>
    <hyperlink ref="G444" r:id="rId1156" xr:uid="{A1643A5A-6DE2-4E68-9B91-BD1B317FC167}"/>
    <hyperlink ref="G445" r:id="rId1157" xr:uid="{A8F795AA-AC90-4CA0-B594-BE8C2FECB604}"/>
    <hyperlink ref="G446" r:id="rId1158" xr:uid="{5B806394-2C0D-4871-88C6-D511C9348009}"/>
    <hyperlink ref="G447" r:id="rId1159" xr:uid="{179AACB9-ADC1-48F4-A220-7C65C2D09685}"/>
    <hyperlink ref="G448" r:id="rId1160" xr:uid="{243FA593-88BD-45AF-A6FA-653AC84B2CCF}"/>
    <hyperlink ref="G449" r:id="rId1161" xr:uid="{73067527-9758-4E2C-B38F-147F95B5CADC}"/>
    <hyperlink ref="G450" r:id="rId1162" xr:uid="{F87AD0C2-A46F-4BDF-AF4A-BDBB2A9ECE48}"/>
    <hyperlink ref="G451" r:id="rId1163" xr:uid="{91F33A9C-804F-47F5-8C1E-07F6C277D1E6}"/>
    <hyperlink ref="G452" r:id="rId1164" xr:uid="{25ACA097-0D3A-4FCD-BC8F-12A79F364623}"/>
    <hyperlink ref="G453" r:id="rId1165" xr:uid="{89C1332A-6032-4FCA-83C1-8CB81AD79925}"/>
    <hyperlink ref="G454" r:id="rId1166" xr:uid="{A1482D23-4BC0-452B-9095-A855453CE0B9}"/>
    <hyperlink ref="G455" r:id="rId1167" xr:uid="{10BFAE2C-C2F7-45DA-962D-AAF284441A25}"/>
    <hyperlink ref="G456" r:id="rId1168" xr:uid="{FF3A62E7-9392-47EA-AD5A-ACAF044E84EF}"/>
    <hyperlink ref="G457" r:id="rId1169" xr:uid="{4A61B73E-E007-43F3-A6F1-E09F71BF3535}"/>
    <hyperlink ref="G458" r:id="rId1170" xr:uid="{087CC415-86D8-4F9E-8D20-B76060022EF8}"/>
    <hyperlink ref="G459" r:id="rId1171" xr:uid="{346C7DC2-B6F3-48F4-96C2-077BE3E3FB73}"/>
    <hyperlink ref="G460" r:id="rId1172" xr:uid="{EA9236B1-893E-41B1-A2E3-36891BE3F22C}"/>
    <hyperlink ref="G461" r:id="rId1173" xr:uid="{5BADD517-E49A-4611-A6B8-43F25A44BC9C}"/>
    <hyperlink ref="G462" r:id="rId1174" xr:uid="{64CB02E2-D84A-41FE-9795-CDA030E69C0F}"/>
    <hyperlink ref="G463" r:id="rId1175" xr:uid="{6F83CBB6-BF56-4756-82B6-167D70A8A006}"/>
    <hyperlink ref="G464" r:id="rId1176" xr:uid="{95E1EDF3-2E4F-4C37-91AA-BBF24C1B71D3}"/>
    <hyperlink ref="G465" r:id="rId1177" xr:uid="{CE0DEC33-77D4-49DE-B734-3FE09920EB6F}"/>
    <hyperlink ref="G466" r:id="rId1178" xr:uid="{4B12F5D7-6EEB-466E-B42E-1F940A0266F7}"/>
    <hyperlink ref="G467" r:id="rId1179" xr:uid="{BEDF799E-D7C3-48E1-88D4-76ECB676D558}"/>
    <hyperlink ref="G468" r:id="rId1180" xr:uid="{D6506DE8-8CAC-46CD-8C19-7A76385641C6}"/>
    <hyperlink ref="G469" r:id="rId1181" xr:uid="{859F6B1B-46DB-4143-8181-CB868C17B5C7}"/>
    <hyperlink ref="G470" r:id="rId1182" xr:uid="{66F8C6AE-1E31-4541-B4B7-57245723599C}"/>
    <hyperlink ref="G471" r:id="rId1183" xr:uid="{342C21F8-5AE5-4A32-B940-FB9C6B5ECC46}"/>
    <hyperlink ref="G472" r:id="rId1184" xr:uid="{6C563C52-9AC7-4AD5-BFD2-F848CD46E198}"/>
    <hyperlink ref="G473" r:id="rId1185" xr:uid="{6655E0B6-3C96-48B3-943C-BD534ACFCABF}"/>
    <hyperlink ref="G474" r:id="rId1186" xr:uid="{BD7F83CE-B28B-49FA-AD86-C6C2BC2B5B68}"/>
    <hyperlink ref="G475" r:id="rId1187" xr:uid="{DD19A3D9-76BC-47E1-AE51-E8C37B93F317}"/>
    <hyperlink ref="G476" r:id="rId1188" xr:uid="{309D85DB-AC6F-4D80-91C3-8CF8D8B004EB}"/>
    <hyperlink ref="G477" r:id="rId1189" xr:uid="{8BC4BF89-3600-4A2D-8BCF-9A44B04C368C}"/>
    <hyperlink ref="G478" r:id="rId1190" xr:uid="{5BF1C53E-BFB9-43E1-ACA2-76FF505C94C2}"/>
    <hyperlink ref="G479" r:id="rId1191" xr:uid="{58B1735F-E7FF-4BDD-B04A-560C5D53161D}"/>
    <hyperlink ref="G480" r:id="rId1192" xr:uid="{43B00F26-C367-4E3C-BECB-2FDBE60159FE}"/>
    <hyperlink ref="G481" r:id="rId1193" xr:uid="{A8183AE5-AFAA-4566-843E-10CD1182D4E3}"/>
    <hyperlink ref="G482" r:id="rId1194" xr:uid="{A65E74C3-5729-4655-A026-5A3D5B89F028}"/>
    <hyperlink ref="G483" r:id="rId1195" xr:uid="{52315459-16CA-4850-8766-CBC84617ECD5}"/>
    <hyperlink ref="G484" r:id="rId1196" xr:uid="{3C3FBBF3-7DBC-48D1-B306-C4FB66BB89FD}"/>
    <hyperlink ref="G485" r:id="rId1197" xr:uid="{6BEC2B93-4F59-4D05-A97E-B14FD7094269}"/>
    <hyperlink ref="G486" r:id="rId1198" xr:uid="{EF4E11EF-000F-47C0-9BF3-6468000D2067}"/>
    <hyperlink ref="G487" r:id="rId1199" xr:uid="{53DCE236-7785-4DED-A09C-636F00AC82C6}"/>
    <hyperlink ref="G488" r:id="rId1200" xr:uid="{AA463B59-9378-4E25-A852-B75CEC58A345}"/>
    <hyperlink ref="G489" r:id="rId1201" xr:uid="{58C7CFD7-76EC-4FAE-815A-7FCA024BBC96}"/>
    <hyperlink ref="G490" r:id="rId1202" xr:uid="{EF54C856-D226-4305-8F1D-B49A7257657A}"/>
    <hyperlink ref="G491" r:id="rId1203" xr:uid="{BED5E57C-7F1D-45B0-9D96-E6C416DEDCB6}"/>
    <hyperlink ref="G492" r:id="rId1204" xr:uid="{058CC9F4-1C76-4750-80DD-161DFFFBD069}"/>
    <hyperlink ref="G493" r:id="rId1205" xr:uid="{7EA2EAE0-49D2-4F40-900A-30B24AE21A3B}"/>
    <hyperlink ref="G494" r:id="rId1206" xr:uid="{E3EB7633-B356-450B-B0BD-C5CA6104873E}"/>
    <hyperlink ref="G495" r:id="rId1207" xr:uid="{90155FA3-4319-4F3A-B8B2-F32C76978A1C}"/>
    <hyperlink ref="G496" r:id="rId1208" xr:uid="{5CF01D13-4EFF-4B86-A616-5B03F2C47EC3}"/>
    <hyperlink ref="G497" r:id="rId1209" xr:uid="{18C4CC1B-240D-47AF-879A-93B37CD78DE6}"/>
    <hyperlink ref="G498" r:id="rId1210" xr:uid="{0A35FB7E-1F9C-48B9-8B62-CCD3310AEAC4}"/>
    <hyperlink ref="G499" r:id="rId1211" xr:uid="{33216E63-1D66-479A-8212-29FDAC23F38A}"/>
    <hyperlink ref="G500" r:id="rId1212" xr:uid="{C3F49238-FBAF-4C66-976B-4E48E50F469B}"/>
    <hyperlink ref="G501" r:id="rId1213" xr:uid="{4DC86682-DE92-45CA-8C7D-3B467D8DB049}"/>
    <hyperlink ref="G502" r:id="rId1214" xr:uid="{0B727354-83C8-4977-9917-3DC4BC9B99B8}"/>
    <hyperlink ref="G503" r:id="rId1215" xr:uid="{637A73BD-D04B-40AA-8A15-9A1D1ADEABD9}"/>
    <hyperlink ref="G504" r:id="rId1216" xr:uid="{A9AA73A2-FD5C-4DFD-A4DC-2CD1598AD3B4}"/>
    <hyperlink ref="G505" r:id="rId1217" xr:uid="{2A4D999F-975B-4315-A817-5F0CBEF291B0}"/>
    <hyperlink ref="G506" r:id="rId1218" xr:uid="{590B489C-133F-4164-8DEF-EAEBE8434B5C}"/>
    <hyperlink ref="G507" r:id="rId1219" xr:uid="{096DA41B-AAFF-438A-9DDF-1E0A447DF9B7}"/>
    <hyperlink ref="G508" r:id="rId1220" xr:uid="{ED6FCA1C-9F37-4F3F-B4BE-AA4E4DAD389A}"/>
    <hyperlink ref="G509" r:id="rId1221" xr:uid="{5C4B3649-21C4-4FBC-827A-AA26034BED9D}"/>
    <hyperlink ref="G510" r:id="rId1222" xr:uid="{D7979764-8FC8-4A83-8C95-D3C27D8CCA5C}"/>
    <hyperlink ref="G511" r:id="rId1223" xr:uid="{1482CB98-EDCA-4956-94AA-A7EE10192753}"/>
    <hyperlink ref="G512" r:id="rId1224" xr:uid="{8EEEFC0B-2D69-4034-9DDB-10F16ED660E1}"/>
    <hyperlink ref="G513" r:id="rId1225" xr:uid="{2CA58B04-FC61-46CC-A5E4-22D6CBBAD9C0}"/>
    <hyperlink ref="G514" r:id="rId1226" xr:uid="{643612EB-C76B-4F43-8364-BAFC58209F6C}"/>
    <hyperlink ref="G515" r:id="rId1227" xr:uid="{696B7E0D-F0E8-4FEB-95A9-5258CAB1DDAB}"/>
    <hyperlink ref="G516" r:id="rId1228" xr:uid="{D0256D83-3877-49FE-8D8A-039A836EA8E0}"/>
    <hyperlink ref="G517" r:id="rId1229" xr:uid="{936AD77D-0D04-4C5B-A19F-BE82D4255FC1}"/>
    <hyperlink ref="G518" r:id="rId1230" xr:uid="{A230ED52-97FB-4AEE-A9C3-4174279083CA}"/>
    <hyperlink ref="G519" r:id="rId1231" xr:uid="{B1482496-F81C-4595-8EA4-1837DC5DDCDD}"/>
    <hyperlink ref="G520" r:id="rId1232" xr:uid="{1F790EA1-7CD1-43ED-A3E2-29D7CF495ED3}"/>
    <hyperlink ref="G521" r:id="rId1233" xr:uid="{943C26DA-07EA-43F5-A0D6-16DA49F3B9C2}"/>
    <hyperlink ref="G522" r:id="rId1234" xr:uid="{16BB201E-B085-4F8C-81A5-830F709858D3}"/>
    <hyperlink ref="G523" r:id="rId1235" xr:uid="{F8B59183-9228-4AB7-8EE3-F0172D2A8462}"/>
    <hyperlink ref="G524" r:id="rId1236" xr:uid="{09ED3592-2094-4F35-B783-875626C7C374}"/>
    <hyperlink ref="G525" r:id="rId1237" xr:uid="{0E57AAD2-0A2E-43EB-AAF6-54D4BC85D0A5}"/>
    <hyperlink ref="G526" r:id="rId1238" xr:uid="{4AE9A35A-ADA4-4A64-AA06-B16C2FF4D3A1}"/>
    <hyperlink ref="G527" r:id="rId1239" xr:uid="{CC5B4A34-AA6A-4CDE-AFB5-94EF3B49CE7D}"/>
    <hyperlink ref="G528" r:id="rId1240" xr:uid="{62269A83-7755-4AE1-9007-FABD2866E1C0}"/>
    <hyperlink ref="G529" r:id="rId1241" xr:uid="{80DFAB06-0A2B-4171-8DDE-AB182C163647}"/>
    <hyperlink ref="G530" r:id="rId1242" xr:uid="{ABBE0072-3038-47FA-8EFF-1674CA97394C}"/>
    <hyperlink ref="G531" r:id="rId1243" xr:uid="{F7F145C5-693F-4737-B4C8-E9E9550DBCFF}"/>
    <hyperlink ref="G532" r:id="rId1244" xr:uid="{B871C7ED-6B08-4CC5-8FBF-AF534B6D433A}"/>
    <hyperlink ref="G533" r:id="rId1245" xr:uid="{D3247556-97EB-435F-BE62-9CA4AFE5E7B2}"/>
    <hyperlink ref="G534" r:id="rId1246" xr:uid="{4CCD629A-E54C-4092-965D-E5B716605B44}"/>
    <hyperlink ref="G535" r:id="rId1247" xr:uid="{EA24A14C-0D30-4D7D-A848-B6C579967278}"/>
    <hyperlink ref="G536" r:id="rId1248" xr:uid="{15847DC8-4637-4125-990D-411CB46FF3FA}"/>
    <hyperlink ref="G537" r:id="rId1249" xr:uid="{1B6AABF4-5E39-4BFB-B2A0-1B5A9D963715}"/>
    <hyperlink ref="G538" r:id="rId1250" xr:uid="{80EA9312-EA4F-421E-A0A4-E27CFFD032FF}"/>
    <hyperlink ref="G539" r:id="rId1251" xr:uid="{B93E6DEE-8DBC-4A49-9A4A-8C93A0D071D1}"/>
    <hyperlink ref="G540" r:id="rId1252" xr:uid="{BD35DD22-ED0C-40DC-8389-ED5FD1D4E0DF}"/>
    <hyperlink ref="G541" r:id="rId1253" xr:uid="{F7C5B85D-8A48-43CC-A454-40FF5EBD01CC}"/>
    <hyperlink ref="G542" r:id="rId1254" xr:uid="{BF921B5B-CC4E-4956-B14F-057999E90021}"/>
    <hyperlink ref="G543" r:id="rId1255" xr:uid="{6A46FD54-58C6-4469-BA2B-03969959E62B}"/>
    <hyperlink ref="G544" r:id="rId1256" xr:uid="{29FD2329-22C9-4588-88E3-B669FB1C2700}"/>
    <hyperlink ref="G545" r:id="rId1257" xr:uid="{641DC38F-5DC3-4058-B81F-481B95041810}"/>
    <hyperlink ref="G546" r:id="rId1258" xr:uid="{AE454A5C-5B2A-4803-B88B-8F0BEB03C6AF}"/>
    <hyperlink ref="G547" r:id="rId1259" xr:uid="{D93306D0-C9B0-4CAE-811E-E5C11B5C07EB}"/>
    <hyperlink ref="G548" r:id="rId1260" xr:uid="{B4F7CF9E-886F-4D92-A367-365CC44964CA}"/>
    <hyperlink ref="G549" r:id="rId1261" xr:uid="{386AF02F-744A-43FE-9099-796DC5FE79CE}"/>
    <hyperlink ref="G550" r:id="rId1262" xr:uid="{A686845A-A5BB-4C2D-A91E-5F99D13C06C5}"/>
    <hyperlink ref="G551" r:id="rId1263" xr:uid="{E9EE01D3-5F22-43F3-B2A0-4940D6467415}"/>
    <hyperlink ref="G552" r:id="rId1264" xr:uid="{146890F1-B688-44AB-83CD-C0AB87FAF2E2}"/>
    <hyperlink ref="G553" r:id="rId1265" xr:uid="{3B38EBA7-0EEF-4ACA-BE94-4E57C153B3A8}"/>
    <hyperlink ref="G554" r:id="rId1266" xr:uid="{ECB8F424-6EBF-4426-9DF5-733B049A71A7}"/>
    <hyperlink ref="G555" r:id="rId1267" xr:uid="{C303B703-C732-4981-9B07-5CF4EDFB4E08}"/>
    <hyperlink ref="G556" r:id="rId1268" xr:uid="{FECEC676-BD91-46AC-A91D-0F03D636DB7E}"/>
    <hyperlink ref="G557" r:id="rId1269" xr:uid="{3DE9DEC8-60DA-4E58-B0D4-0F9488E634B0}"/>
    <hyperlink ref="G558" r:id="rId1270" xr:uid="{44869742-A58C-4F07-BE7A-FA32EC322E12}"/>
    <hyperlink ref="G559" r:id="rId1271" xr:uid="{D7B6DA3E-30D3-4CA7-A94D-7C3D6B726EDB}"/>
    <hyperlink ref="G560" r:id="rId1272" xr:uid="{291A97A9-BDB6-4247-A904-544A68C0AC8F}"/>
    <hyperlink ref="G561" r:id="rId1273" xr:uid="{D2CBF2E5-B5F4-4427-9847-6F7574BBCE21}"/>
    <hyperlink ref="G562" r:id="rId1274" xr:uid="{4B5738EC-24E7-4DCE-B767-96B5B46FB8DF}"/>
    <hyperlink ref="G563" r:id="rId1275" xr:uid="{190FD607-BC73-491B-872F-564122AA66BF}"/>
    <hyperlink ref="G564" r:id="rId1276" xr:uid="{B0613195-F59A-4078-8C0F-18E913A27D05}"/>
    <hyperlink ref="G565" r:id="rId1277" xr:uid="{1E0FB871-4A3A-4112-9F49-62CB0A8F5118}"/>
    <hyperlink ref="G566" r:id="rId1278" xr:uid="{7A3F23D2-55D4-4515-AB95-6CBFBB51F5A6}"/>
    <hyperlink ref="G567" r:id="rId1279" xr:uid="{B3A31A1C-22E3-48DB-92AD-A8E86B2F86B5}"/>
    <hyperlink ref="G568" r:id="rId1280" xr:uid="{A47351DD-8EAE-4314-B951-5E0E5ABFB000}"/>
    <hyperlink ref="G569" r:id="rId1281" xr:uid="{A64F19F1-C3E5-4E7D-807E-DEFE834D6650}"/>
    <hyperlink ref="G570" r:id="rId1282" xr:uid="{C47A6EB1-C141-4624-91E4-E1759FD1BE9E}"/>
    <hyperlink ref="G571" r:id="rId1283" xr:uid="{65C07DCE-FBEB-40B6-AC83-DF42023CDAB5}"/>
    <hyperlink ref="G572" r:id="rId1284" xr:uid="{7B298D28-CD93-41EC-AF5C-9F457AB57307}"/>
    <hyperlink ref="G573" r:id="rId1285" xr:uid="{D6489A79-85B3-4791-90C6-CC4FA700630D}"/>
    <hyperlink ref="G574" r:id="rId1286" xr:uid="{0390279D-1F8C-4F6A-9542-23671185B7C5}"/>
    <hyperlink ref="G575" r:id="rId1287" xr:uid="{D3DB365E-89E5-45C7-9449-518A0D1E0B6D}"/>
    <hyperlink ref="G576" r:id="rId1288" xr:uid="{1FAA521C-5543-468C-886D-EC5474BEEBBE}"/>
    <hyperlink ref="G577" r:id="rId1289" xr:uid="{E47B65EB-4A08-40D2-90B2-3BE06C2BC91D}"/>
    <hyperlink ref="G578" r:id="rId1290" xr:uid="{90ADCD18-E9FD-46CE-8B40-28DA239C7170}"/>
    <hyperlink ref="G579" r:id="rId1291" xr:uid="{7136B5BF-C830-4D84-850C-1E4626C00DA3}"/>
    <hyperlink ref="G580" r:id="rId1292" xr:uid="{22048A86-0DA8-4380-A800-0A8BC8C7DD11}"/>
    <hyperlink ref="G581" r:id="rId1293" xr:uid="{5211C67B-48F7-418C-88C1-1D5AFD717E81}"/>
    <hyperlink ref="G582" r:id="rId1294" xr:uid="{7ED917F8-AE42-48BA-AB6A-1AEF2FA476A1}"/>
    <hyperlink ref="G583" r:id="rId1295" xr:uid="{3D1DBEC6-4A2B-488D-98DB-61BD066219C7}"/>
    <hyperlink ref="G584" r:id="rId1296" xr:uid="{63498153-4394-464D-ACD5-F755F4317638}"/>
    <hyperlink ref="G585" r:id="rId1297" xr:uid="{A7259839-6F75-49E2-8F03-287B26E60244}"/>
    <hyperlink ref="G586" r:id="rId1298" xr:uid="{30C09EAA-5216-4ECD-8F01-CEE3C0904D53}"/>
    <hyperlink ref="G587" r:id="rId1299" xr:uid="{5EA4FE5B-C642-4508-B6B0-308BC7BB3E12}"/>
    <hyperlink ref="G588" r:id="rId1300" xr:uid="{F21DC62E-CACB-43D8-A867-835BAAC81C0E}"/>
    <hyperlink ref="G589" r:id="rId1301" xr:uid="{176140C1-A015-4934-8692-24900CB5ACF6}"/>
    <hyperlink ref="G590" r:id="rId1302" xr:uid="{7E75BDC1-1944-4C31-8162-D276AB57923B}"/>
    <hyperlink ref="G591" r:id="rId1303" xr:uid="{99A9E126-5502-4245-BA76-4483F7816582}"/>
    <hyperlink ref="G592" r:id="rId1304" xr:uid="{300F28A6-3179-4EC7-B2C6-6A2F0ABA9131}"/>
    <hyperlink ref="G593" r:id="rId1305" xr:uid="{440BCB80-136D-4AEE-8065-56B1E53C06AF}"/>
    <hyperlink ref="G594" r:id="rId1306" xr:uid="{1839DBFD-50AF-415C-9FE9-7555FA72FB2F}"/>
    <hyperlink ref="G595" r:id="rId1307" xr:uid="{71ABF5C2-2821-45FD-A38B-5AFC16B070AA}"/>
    <hyperlink ref="G596" r:id="rId1308" xr:uid="{1B5AE7D7-D1E7-4A97-84FD-3D21EC4DC633}"/>
    <hyperlink ref="G597" r:id="rId1309" xr:uid="{8D1410C8-B8C7-4AD5-978B-D0D5902C4B24}"/>
    <hyperlink ref="G598" r:id="rId1310" xr:uid="{C9E43C84-6B53-44CD-B35A-232D34CA081F}"/>
    <hyperlink ref="G599" r:id="rId1311" xr:uid="{5E161D20-D9F7-47EC-BE1C-649E0CBC237C}"/>
    <hyperlink ref="G600" r:id="rId1312" xr:uid="{939ED704-FB71-4052-950E-FCA2FD8D00DF}"/>
    <hyperlink ref="G601" r:id="rId1313" xr:uid="{D938A585-DF7B-4648-B37E-0564356E3F0A}"/>
    <hyperlink ref="G602" r:id="rId1314" xr:uid="{51256CE0-BA29-49FB-9E0A-B9277BAD273A}"/>
    <hyperlink ref="G603" r:id="rId1315" xr:uid="{C919F6CD-643C-453E-AF16-5E85493F8EB7}"/>
    <hyperlink ref="G604" r:id="rId1316" xr:uid="{D25D8149-3EA2-4B66-A564-DB14C87C6024}"/>
    <hyperlink ref="G605" r:id="rId1317" xr:uid="{BDC938E0-FA66-44F0-B049-E99849F4ACA3}"/>
    <hyperlink ref="G606" r:id="rId1318" xr:uid="{343CB8A8-A867-4D37-A418-D599C46D81CE}"/>
    <hyperlink ref="G607" r:id="rId1319" xr:uid="{18F671CE-C5CA-4690-8405-3310C089ECDD}"/>
    <hyperlink ref="G608" r:id="rId1320" xr:uid="{49B4A4E5-A83C-4B87-8D93-949D4DC03D60}"/>
    <hyperlink ref="G609" r:id="rId1321" xr:uid="{415679B0-2B2D-477C-96E3-5DA4CCAA7E38}"/>
    <hyperlink ref="G610" r:id="rId1322" xr:uid="{B51088D1-206E-4CC2-B509-F535B8267B76}"/>
    <hyperlink ref="G611" r:id="rId1323" xr:uid="{FAE583F5-2683-4EB1-9F87-B6686D0EB9FB}"/>
    <hyperlink ref="G612" r:id="rId1324" xr:uid="{DD949223-A868-4DFF-BEBC-F6270239C161}"/>
    <hyperlink ref="G613" r:id="rId1325" xr:uid="{87C95274-FB56-45D2-A8F6-CC0853B8E3B2}"/>
    <hyperlink ref="G614" r:id="rId1326" xr:uid="{756280DD-DA09-4645-83F7-37BD4CE2E5E1}"/>
    <hyperlink ref="G615" r:id="rId1327" xr:uid="{B68A03D4-977D-4DCB-B628-3B9DBBA099EE}"/>
    <hyperlink ref="G616" r:id="rId1328" xr:uid="{FB9BEF23-9001-41E0-AED2-FB583462030B}"/>
    <hyperlink ref="G617" r:id="rId1329" xr:uid="{200B47AE-4B65-44FC-82AC-D26B1C3A6F56}"/>
    <hyperlink ref="G618" r:id="rId1330" xr:uid="{8A610A48-05B2-4F56-981E-2466128022CC}"/>
    <hyperlink ref="G619" r:id="rId1331" xr:uid="{61109F7F-D9E7-45DB-83E5-D34EAA6E7A15}"/>
    <hyperlink ref="G620" r:id="rId1332" xr:uid="{654F3858-2FE3-4CC4-AC09-3F46FF13BAFC}"/>
    <hyperlink ref="G621" r:id="rId1333" xr:uid="{E5F75911-C50B-4030-A41F-D1C171802543}"/>
    <hyperlink ref="G622" r:id="rId1334" xr:uid="{393DA269-F16F-46BC-A092-B05778E44A23}"/>
    <hyperlink ref="G623" r:id="rId1335" xr:uid="{4F823EA0-834C-494E-99D5-28F69FA6FEB2}"/>
    <hyperlink ref="G624" r:id="rId1336" xr:uid="{8ADB16E2-F358-46FC-B085-F78B3F3E17BD}"/>
    <hyperlink ref="G625" r:id="rId1337" xr:uid="{456D1AD5-5AE6-4B52-9EA0-A8221FFF8601}"/>
    <hyperlink ref="G626" r:id="rId1338" xr:uid="{44C2785D-8D04-4212-9B13-93458F1BC88B}"/>
    <hyperlink ref="G627" r:id="rId1339" xr:uid="{1145DDB4-C3BF-44F0-84B9-0A6A01B2B9BD}"/>
    <hyperlink ref="G628" r:id="rId1340" xr:uid="{C51CA50D-75BE-4B1C-B296-8BBE0647B897}"/>
    <hyperlink ref="G629" r:id="rId1341" xr:uid="{F4EE3F9B-0326-4D4B-AF1E-4E025A6465EE}"/>
    <hyperlink ref="G630" r:id="rId1342" xr:uid="{8554EC69-B5FD-4E65-8654-E718F85C2FCF}"/>
    <hyperlink ref="G631" r:id="rId1343" xr:uid="{7CED9176-A07E-48D5-A86D-231DBC1B064D}"/>
    <hyperlink ref="G632" r:id="rId1344" xr:uid="{2656DC81-290C-49F0-95B8-0A7B0076CECC}"/>
    <hyperlink ref="G633" r:id="rId1345" xr:uid="{480F65B3-ABB8-484E-9B64-C1FDCDF5485B}"/>
    <hyperlink ref="G634" r:id="rId1346" xr:uid="{F492A9EB-22D9-48D5-8EC4-5B0D7C489DF3}"/>
    <hyperlink ref="G635" r:id="rId1347" xr:uid="{32DBD018-9D1C-45CD-A7AC-53168FA76301}"/>
    <hyperlink ref="G636" r:id="rId1348" xr:uid="{C54399E6-9A08-429D-8288-797F714F140D}"/>
    <hyperlink ref="G637" r:id="rId1349" xr:uid="{F924F815-F70A-4F11-BD95-EDACCFF6FF47}"/>
    <hyperlink ref="G638" r:id="rId1350" xr:uid="{8AA53FCC-5C20-4CD0-8F80-8E43E658CA6A}"/>
    <hyperlink ref="G639" r:id="rId1351" xr:uid="{A2DA2E58-6FF7-4941-BF83-C94A23870F49}"/>
    <hyperlink ref="G640" r:id="rId1352" xr:uid="{ED44C04F-BDA5-4A8F-9236-AD969392850E}"/>
    <hyperlink ref="G641" r:id="rId1353" xr:uid="{6293B358-802A-44BD-B07F-94316B589116}"/>
    <hyperlink ref="G642" r:id="rId1354" xr:uid="{2CDA1F85-4CC6-479F-8409-2893D6379CAD}"/>
    <hyperlink ref="G643" r:id="rId1355" xr:uid="{5AA1C538-E691-4C3E-9F2C-F675F0D9AEFC}"/>
    <hyperlink ref="G644" r:id="rId1356" xr:uid="{2DD3890B-E38B-43D7-9FA8-83BC474B0C78}"/>
    <hyperlink ref="G645" r:id="rId1357" xr:uid="{68BE372A-0652-4714-8050-E5BC2A6E6F23}"/>
    <hyperlink ref="G646" r:id="rId1358" xr:uid="{DEFE727C-F05B-40E9-8879-2283A3F35C9C}"/>
    <hyperlink ref="G647" r:id="rId1359" xr:uid="{538166C4-6604-4DA4-95CC-1A79546A79E5}"/>
    <hyperlink ref="G648" r:id="rId1360" xr:uid="{C9AC8B65-CB66-4F16-BAC5-A87A12642DB7}"/>
    <hyperlink ref="G649" r:id="rId1361" xr:uid="{2A0E10E1-B15A-4E71-AA0D-94149EC55025}"/>
    <hyperlink ref="G650" r:id="rId1362" xr:uid="{331B4945-EA12-4EAD-BABA-A54DF2F5FC10}"/>
    <hyperlink ref="G651" r:id="rId1363" xr:uid="{9841E018-50B0-47FB-867E-9972A2DF691F}"/>
    <hyperlink ref="G652" r:id="rId1364" xr:uid="{34EF6A0A-7FF3-4406-8DC9-978E184274A5}"/>
    <hyperlink ref="G653" r:id="rId1365" xr:uid="{F820C904-4105-40C3-98CF-5359EA58F3D4}"/>
    <hyperlink ref="G654" r:id="rId1366" xr:uid="{25023B8A-9E56-45A7-ACA9-D696B9DBCF44}"/>
    <hyperlink ref="G655" r:id="rId1367" xr:uid="{681C8A96-A669-4845-A6EC-4744DAF2ECF3}"/>
    <hyperlink ref="G656" r:id="rId1368" xr:uid="{9D99B253-C3D5-400C-8DAC-879E8F9EEA9F}"/>
    <hyperlink ref="G657" r:id="rId1369" xr:uid="{2CB3C4AA-6413-43FF-9B87-09FEBEBAE57A}"/>
    <hyperlink ref="G658" r:id="rId1370" xr:uid="{2679CA9E-3032-4C94-BDF1-D69F7EEEF801}"/>
    <hyperlink ref="G659" r:id="rId1371" xr:uid="{4E5A88F7-98A6-4791-A453-863054E5DF3E}"/>
    <hyperlink ref="G660" r:id="rId1372" xr:uid="{10AE7813-46B9-40AB-A4D6-7845FFF08D4F}"/>
    <hyperlink ref="G661" r:id="rId1373" xr:uid="{4A90A970-0A0E-4FA8-8085-A8FA16857588}"/>
    <hyperlink ref="G662" r:id="rId1374" xr:uid="{236365B9-24F7-45EB-A3A9-0835A57A69AD}"/>
    <hyperlink ref="G663" r:id="rId1375" xr:uid="{1B415A03-4C17-44AA-95FD-2129793A19A4}"/>
    <hyperlink ref="G664" r:id="rId1376" xr:uid="{C50224F0-383A-4671-80D2-0A5C9DBAF59D}"/>
    <hyperlink ref="G665" r:id="rId1377" xr:uid="{5AC01D4B-8D1B-4C32-B21C-966817501E2D}"/>
    <hyperlink ref="G666" r:id="rId1378" xr:uid="{D82A0674-27D0-4012-8D92-59C3F77DE5BC}"/>
    <hyperlink ref="G667" r:id="rId1379" xr:uid="{B60F3F47-C94A-454A-A560-EA6C81E97F37}"/>
    <hyperlink ref="G668" r:id="rId1380" xr:uid="{98091067-05DA-44E7-A91B-7C11401FB3EE}"/>
    <hyperlink ref="G669" r:id="rId1381" xr:uid="{28880579-85AD-4CFA-B600-C141F3822D60}"/>
    <hyperlink ref="G670" r:id="rId1382" xr:uid="{88A59974-8C91-4C34-90AB-8C56821F7D08}"/>
    <hyperlink ref="G671" r:id="rId1383" xr:uid="{78574F31-9B97-4BC3-AFCD-6A4F07137BA6}"/>
    <hyperlink ref="G672" r:id="rId1384" xr:uid="{1A205698-761B-4A4F-9FE9-3C9625D1717A}"/>
    <hyperlink ref="G673" r:id="rId1385" xr:uid="{1DC66566-AF64-4D74-B664-6BF2B615CDCE}"/>
    <hyperlink ref="G674" r:id="rId1386" xr:uid="{6B54405E-9BB9-449D-B113-6D08ABF1CA3E}"/>
    <hyperlink ref="G675" r:id="rId1387" xr:uid="{1350DCFE-BB9F-4501-829B-5412A2960074}"/>
    <hyperlink ref="G676" r:id="rId1388" xr:uid="{2CB8AB00-707C-4FAD-B67B-D05AF8D11177}"/>
    <hyperlink ref="G677" r:id="rId1389" xr:uid="{17C09049-C216-4B14-B36E-B4C7D88748A7}"/>
    <hyperlink ref="G678" r:id="rId1390" xr:uid="{6DEFB9CC-18B0-4E0D-A005-FF4204733C08}"/>
    <hyperlink ref="G679" r:id="rId1391" xr:uid="{A00A76DF-26B5-4F9A-83CB-3A7CA4A09993}"/>
    <hyperlink ref="G680" r:id="rId1392" xr:uid="{BB88D47B-B7AD-4B14-921F-4164F00BB63E}"/>
    <hyperlink ref="G681" r:id="rId1393" xr:uid="{6B3EE5BB-093B-4E05-B738-37AD294FB1C6}"/>
    <hyperlink ref="G682" r:id="rId1394" xr:uid="{58D58723-3E0C-4247-A8FE-6B86BDCB0E05}"/>
    <hyperlink ref="G683" r:id="rId1395" xr:uid="{149EC438-0ED2-48E8-95D2-450F094C9174}"/>
    <hyperlink ref="G684" r:id="rId1396" xr:uid="{A51EDB49-25EE-4C3C-8359-9EA48E7707EE}"/>
    <hyperlink ref="G685" r:id="rId1397" xr:uid="{F913E51A-0CC6-4A9E-9495-BD0C5827EA7E}"/>
    <hyperlink ref="G686" r:id="rId1398" xr:uid="{A74F2DCE-C9A7-407A-B010-5579010DD5CE}"/>
    <hyperlink ref="G687" r:id="rId1399" xr:uid="{9A00993C-846A-430E-962F-D4D8A8AFAB7C}"/>
    <hyperlink ref="G688" r:id="rId1400" xr:uid="{F4D71636-12E6-495B-B17A-24F6C376AEFC}"/>
    <hyperlink ref="G689" r:id="rId1401" xr:uid="{D068CB6C-92D9-4E57-9205-FB2452F7F906}"/>
    <hyperlink ref="G690" r:id="rId1402" xr:uid="{A17621CE-1274-45D5-9562-9E36A80FCCC2}"/>
    <hyperlink ref="G691" r:id="rId1403" xr:uid="{77A85280-6A01-42C3-9C1F-D10EC6647498}"/>
    <hyperlink ref="G692" r:id="rId1404" xr:uid="{41EB6CA1-3B11-45F7-84CA-1FBAFCD9963F}"/>
    <hyperlink ref="G693" r:id="rId1405" xr:uid="{E9F05480-EF60-4DDD-A065-EDE328A72921}"/>
    <hyperlink ref="G694" r:id="rId1406" xr:uid="{3F7CFD3C-1800-4A89-AC63-91D32096514E}"/>
    <hyperlink ref="G695" r:id="rId1407" xr:uid="{8D3493B3-0071-4A95-A4A5-D4578E7BD9E0}"/>
    <hyperlink ref="G696" r:id="rId1408" xr:uid="{D291006D-076A-40EE-8873-F8397FA02615}"/>
    <hyperlink ref="G697" r:id="rId1409" xr:uid="{D8851AD8-E973-4202-B5E2-8B58D1850D18}"/>
    <hyperlink ref="G698" r:id="rId1410" xr:uid="{D754C42A-C944-4F0F-B96A-D69830280A5E}"/>
    <hyperlink ref="G699" r:id="rId1411" xr:uid="{9877305C-F986-4E39-980E-5837145769D2}"/>
    <hyperlink ref="G700" r:id="rId1412" xr:uid="{62473271-0666-49BB-AE47-E02A98BC9364}"/>
    <hyperlink ref="G701" r:id="rId1413" xr:uid="{3FF4EFAD-00B1-4558-83DA-E4A46B94AC04}"/>
    <hyperlink ref="G702" r:id="rId1414" xr:uid="{AC1BE0FF-E3BA-4B0E-B19B-07A5B66CCE89}"/>
    <hyperlink ref="G703" r:id="rId1415" xr:uid="{58417396-8E95-4CB9-8369-BC98A7B2C49B}"/>
    <hyperlink ref="G704" r:id="rId1416" xr:uid="{7861A4F6-94D0-4F27-9CF9-E6D42D6AB23D}"/>
    <hyperlink ref="G705" r:id="rId1417" xr:uid="{7F3894B4-E0FA-48BD-82DF-30BD78C10299}"/>
    <hyperlink ref="G706" r:id="rId1418" xr:uid="{33DA5DD1-7A60-43D9-A212-5FBAFE203D00}"/>
    <hyperlink ref="G707" r:id="rId1419" xr:uid="{2D74606E-09C3-4BB4-A55B-26CEE58FDF02}"/>
    <hyperlink ref="G708" r:id="rId1420" xr:uid="{14611D99-A156-4F1C-8386-37E12ADC65D2}"/>
    <hyperlink ref="G709" r:id="rId1421" xr:uid="{7C022823-483F-4818-86C9-99A8739C3EAB}"/>
    <hyperlink ref="G710" r:id="rId1422" xr:uid="{8BD27ED0-8CFA-42FE-A3A2-A02D884FC7B2}"/>
    <hyperlink ref="G711" r:id="rId1423" xr:uid="{CEBA748A-8149-4404-A4A5-D0DC671BCF96}"/>
    <hyperlink ref="G712" r:id="rId1424" xr:uid="{C4BD3CDE-A1D0-4826-BD13-C016E8B3D98A}"/>
    <hyperlink ref="G713" r:id="rId1425" xr:uid="{F1CAF142-F749-40CA-8879-DE434E9A5486}"/>
    <hyperlink ref="G714" r:id="rId1426" xr:uid="{1A95CC8C-4196-4C6B-A28D-9078312E53AF}"/>
    <hyperlink ref="G715" r:id="rId1427" xr:uid="{C70C8DA8-8523-4833-800D-28F05A3E7695}"/>
    <hyperlink ref="G716" r:id="rId1428" xr:uid="{1AED0EC8-8A52-4033-B8FA-4B847A595DF0}"/>
    <hyperlink ref="G717" r:id="rId1429" xr:uid="{3952140C-F533-4187-8A68-1BA706AB2DA6}"/>
    <hyperlink ref="G718" r:id="rId1430" xr:uid="{428228E1-66FD-4C17-A707-C0FE3D9806BE}"/>
    <hyperlink ref="G719" r:id="rId1431" xr:uid="{0838DA16-FB2C-43BA-B7DB-792AA3424279}"/>
    <hyperlink ref="G720" r:id="rId1432" xr:uid="{A7C2FD9A-215B-420A-A3EB-EC7E1B1987B6}"/>
    <hyperlink ref="G721" r:id="rId1433" xr:uid="{1C6E3B0A-E986-487C-861D-E8B214FCD5C9}"/>
    <hyperlink ref="G722" r:id="rId1434" xr:uid="{D7A4D941-BFFE-493D-9786-8357A4C78A45}"/>
    <hyperlink ref="G723" r:id="rId1435" xr:uid="{F797618C-E76E-4685-94C5-BA10B3BB24AE}"/>
    <hyperlink ref="G724" r:id="rId1436" xr:uid="{FB2CD8D7-2428-4281-8250-9CE30D1A434C}"/>
    <hyperlink ref="G725" r:id="rId1437" xr:uid="{1CBFD79B-750A-4D91-B4AA-A2CECA131CFA}"/>
    <hyperlink ref="G726" r:id="rId1438" xr:uid="{A8C96BDA-5372-4613-B021-BCA4D4A22996}"/>
    <hyperlink ref="G727" r:id="rId1439" xr:uid="{D63C5813-4423-41C5-85F0-B3C1EEAC2F38}"/>
    <hyperlink ref="G728" r:id="rId1440" xr:uid="{3A362CDA-DADF-4DC8-8793-4AB6F49E4832}"/>
    <hyperlink ref="G729" r:id="rId1441" xr:uid="{6EFE0C9A-D66E-4772-BB18-3FFE1FD709BD}"/>
    <hyperlink ref="G730" r:id="rId1442" xr:uid="{C2429BB1-6CF7-42E7-A28D-728E26669726}"/>
    <hyperlink ref="G731" r:id="rId1443" xr:uid="{2CDF6D6C-CFB9-4001-B643-10DDCF94B285}"/>
    <hyperlink ref="G732" r:id="rId1444" xr:uid="{CDC1770E-9EDB-4E66-8604-7420B2B4DE7E}"/>
    <hyperlink ref="G733" r:id="rId1445" xr:uid="{60E0DB03-2B6E-40E1-A8BD-D3F9C5C42BF2}"/>
    <hyperlink ref="G734" r:id="rId1446" xr:uid="{DBD588D7-3224-4692-AB39-C9900370FC2D}"/>
    <hyperlink ref="G735" r:id="rId1447" xr:uid="{3094C444-15D1-4EA4-B2F6-3F738485B851}"/>
    <hyperlink ref="G736" r:id="rId1448" xr:uid="{C2B86A6E-7C6B-474A-B490-35C3137AB65C}"/>
    <hyperlink ref="G737" r:id="rId1449" xr:uid="{3A07B205-8249-41AD-87FB-035A09E56ADC}"/>
    <hyperlink ref="G738" r:id="rId1450" xr:uid="{59DF0387-2BF0-4B53-A405-C5E255DD179C}"/>
    <hyperlink ref="G739" r:id="rId1451" xr:uid="{43CDEB3C-9A37-42A1-9919-73492BB4FA06}"/>
    <hyperlink ref="G740" r:id="rId1452" xr:uid="{116FFB13-0451-472E-8392-F83F459E8C9B}"/>
    <hyperlink ref="G741" r:id="rId1453" xr:uid="{1B552E81-421A-4904-8118-C8EF0BDA2B4A}"/>
    <hyperlink ref="G742" r:id="rId1454" xr:uid="{FCCC776A-9DCC-47E3-9DD2-A09F912F8E10}"/>
    <hyperlink ref="G743" r:id="rId1455" xr:uid="{07E44526-662C-475C-8FC7-8B0ED1AA13DC}"/>
    <hyperlink ref="G744" r:id="rId1456" xr:uid="{B35FD11A-C4A0-456C-A70B-FAC92BD16B11}"/>
    <hyperlink ref="G745" r:id="rId1457" xr:uid="{02AE90EC-611A-49D3-A060-30830BF40225}"/>
    <hyperlink ref="G746" r:id="rId1458" xr:uid="{6C004B43-0D82-4ABA-8954-4F09BEAEF583}"/>
    <hyperlink ref="G747" r:id="rId1459" xr:uid="{914227DF-9442-4351-9AD9-6D41E011B581}"/>
    <hyperlink ref="G748" r:id="rId1460" xr:uid="{356F05DB-00CD-49EB-B24D-ADF828B43223}"/>
    <hyperlink ref="G749" r:id="rId1461" xr:uid="{70E0EEFE-BCD7-4A36-956A-EA6F2D62147A}"/>
    <hyperlink ref="G750" r:id="rId1462" xr:uid="{AF02B9A9-0829-4D5A-B4CB-7CAF21388418}"/>
    <hyperlink ref="G751" r:id="rId1463" xr:uid="{52B3A415-DD4D-4890-B730-A98CC7959131}"/>
    <hyperlink ref="G752" r:id="rId1464" xr:uid="{83D9A5A1-F078-4B39-B601-3CA0C139B176}"/>
    <hyperlink ref="G753" r:id="rId1465" xr:uid="{86282B94-3A66-426A-A1AB-FF3F112FADA6}"/>
    <hyperlink ref="G754" r:id="rId1466" xr:uid="{00EB7BE4-020A-46A8-85A1-EB82BE123D08}"/>
    <hyperlink ref="G755" r:id="rId1467" xr:uid="{27D9A7B7-43E1-402A-81B4-F398BB47565E}"/>
    <hyperlink ref="G756" r:id="rId1468" xr:uid="{1EB9F16B-DD80-42D6-88AF-35CFFFE588C6}"/>
    <hyperlink ref="G757" r:id="rId1469" xr:uid="{A3882C56-DCF9-4020-9F1C-1EC63102A387}"/>
    <hyperlink ref="G758" r:id="rId1470" xr:uid="{B29DE28A-448A-488F-8D72-3A0D85423A3B}"/>
    <hyperlink ref="G759" r:id="rId1471" xr:uid="{4A44EBAC-62AF-43DF-9603-73BCF8C84E6F}"/>
    <hyperlink ref="G760" r:id="rId1472" xr:uid="{9020925F-F23A-4E00-AD12-A5AF90BC1EF7}"/>
    <hyperlink ref="G761" r:id="rId1473" xr:uid="{6C9A9C23-F090-404C-AEC4-C8CD6017D72D}"/>
    <hyperlink ref="G762" r:id="rId1474" xr:uid="{EDB4167B-2792-464F-B5D6-D9E4ED350483}"/>
    <hyperlink ref="G763" r:id="rId1475" xr:uid="{C0D44346-99C6-43F5-813C-B8071919BF84}"/>
    <hyperlink ref="G764" r:id="rId1476" xr:uid="{BA83ADCD-B01F-41F3-93C3-D29B618287AD}"/>
    <hyperlink ref="G765" r:id="rId1477" xr:uid="{08D915D7-33C7-4EC4-967B-9C397AC9DBE0}"/>
    <hyperlink ref="G766" r:id="rId1478" xr:uid="{B7947344-F63B-4999-A29B-84A48AC18452}"/>
    <hyperlink ref="G767" r:id="rId1479" xr:uid="{7391C3D9-EB44-4417-99B9-8AC58868D21B}"/>
    <hyperlink ref="G768" r:id="rId1480" xr:uid="{EBEDF7AB-769B-4326-9FC1-62F412FFD5AC}"/>
    <hyperlink ref="G769" r:id="rId1481" xr:uid="{B6358C78-8376-4E3B-B942-27BA68B8F2E8}"/>
    <hyperlink ref="G770" r:id="rId1482" xr:uid="{96CEF26A-5909-46D5-8E08-1C4E79B6EED1}"/>
    <hyperlink ref="G771" r:id="rId1483" xr:uid="{94A5565C-E382-431C-90C7-C53E92D8DF62}"/>
    <hyperlink ref="G772" r:id="rId1484" xr:uid="{4891BBD2-E5D0-44A7-8D6D-0AAA3ED5E64B}"/>
    <hyperlink ref="G773" r:id="rId1485" xr:uid="{475D819D-6016-4FA5-964B-766F4367914E}"/>
    <hyperlink ref="G774" r:id="rId1486" xr:uid="{1C24A584-D86D-48BD-B279-6576FDAE46CA}"/>
    <hyperlink ref="G775" r:id="rId1487" xr:uid="{9687C098-C42F-495A-BF60-B73DDCC9C037}"/>
    <hyperlink ref="G776" r:id="rId1488" xr:uid="{66FCB638-0227-4A71-8798-1DCB5F2F0912}"/>
    <hyperlink ref="G777" r:id="rId1489" xr:uid="{1C3DD1DA-FA5B-4B6D-920F-EFED547EB6A6}"/>
    <hyperlink ref="G778" r:id="rId1490" xr:uid="{2561AD81-E805-4BB4-B377-C14ECD212558}"/>
    <hyperlink ref="G779" r:id="rId1491" xr:uid="{F11FE0F8-C6BE-43FD-98C3-F5E8F1524058}"/>
    <hyperlink ref="G780" r:id="rId1492" xr:uid="{9DCC35E2-D4C1-467E-B75F-5FAADE1FEEE6}"/>
    <hyperlink ref="G781" r:id="rId1493" xr:uid="{ED2254A8-390C-4A79-A6CD-F699EA75770C}"/>
    <hyperlink ref="G782" r:id="rId1494" xr:uid="{AADDBA5E-5B8A-4E37-9273-239CED87E87D}"/>
    <hyperlink ref="G783" r:id="rId1495" xr:uid="{CE9163AE-27B2-4946-B3CF-3083CF05F469}"/>
    <hyperlink ref="G784" r:id="rId1496" xr:uid="{015C7096-6B66-4317-B5D9-398DCCEE988B}"/>
    <hyperlink ref="G785" r:id="rId1497" xr:uid="{DBEE9028-AE1C-4C19-B8A3-72A0717AD4F6}"/>
    <hyperlink ref="G786" r:id="rId1498" xr:uid="{F7038571-A530-43C2-8ABB-F79BC5F0EF15}"/>
    <hyperlink ref="G787" r:id="rId1499" xr:uid="{C1F3256C-4F41-4EE3-BBC5-574F6C75AF65}"/>
    <hyperlink ref="G788" r:id="rId1500" xr:uid="{5303B0A0-5D11-4EDA-ABB5-5E5D5631ED1E}"/>
    <hyperlink ref="G789" r:id="rId1501" xr:uid="{9F040B6D-B52B-4E7C-92FB-EB0316470108}"/>
    <hyperlink ref="G790" r:id="rId1502" xr:uid="{534ACD99-A5A5-44FE-8912-223C5CAC9884}"/>
    <hyperlink ref="G791" r:id="rId1503" xr:uid="{680A2AD3-CAA6-41F0-A82B-26B657774456}"/>
    <hyperlink ref="G792" r:id="rId1504" xr:uid="{A6A8B238-DDFA-47F8-ABB9-9635CA683808}"/>
    <hyperlink ref="G793" r:id="rId1505" xr:uid="{7C725D3C-815E-403B-BC92-CF017E575B0D}"/>
    <hyperlink ref="G794" r:id="rId1506" xr:uid="{1AC0C8B9-2999-4BFC-9041-9AECA3B4D084}"/>
    <hyperlink ref="G795" r:id="rId1507" xr:uid="{69E22EA2-478C-439B-B337-D09FD770A501}"/>
    <hyperlink ref="G796" r:id="rId1508" xr:uid="{1AEA289B-05AD-4408-9B4D-91B83A2F4479}"/>
    <hyperlink ref="G797" r:id="rId1509" xr:uid="{BA055D04-6C73-447A-9A79-F4944A059751}"/>
    <hyperlink ref="G798" r:id="rId1510" xr:uid="{FF66FA6C-346C-4D62-A898-A5011784C61D}"/>
    <hyperlink ref="G799" r:id="rId1511" xr:uid="{FF604050-57D2-4FCD-BB08-09996D58EE47}"/>
    <hyperlink ref="G800" r:id="rId1512" xr:uid="{79D5AE06-7B4A-40E5-8BDB-34FA8AF9EBF4}"/>
    <hyperlink ref="G801" r:id="rId1513" xr:uid="{03D9C295-22C8-449C-BD66-EF8BC18DF95A}"/>
    <hyperlink ref="G802" r:id="rId1514" xr:uid="{07789CB2-7617-4260-9319-2B1D1FC4279C}"/>
    <hyperlink ref="G803" r:id="rId1515" xr:uid="{6235AEA0-C022-4176-AECE-36C7EA61FA1E}"/>
    <hyperlink ref="G804" r:id="rId1516" xr:uid="{19532A66-EC3E-40A7-AF40-1BE8C4FF4105}"/>
    <hyperlink ref="G805" r:id="rId1517" xr:uid="{E139C1A1-8DD7-40FD-AFDF-8AFFD96A282A}"/>
    <hyperlink ref="G806" r:id="rId1518" xr:uid="{F68C95D6-50DD-4BB7-BE42-0B61AFE9F054}"/>
    <hyperlink ref="G807" r:id="rId1519" xr:uid="{D7B3AEB5-A6CF-4C80-AB92-E8337A7DDD73}"/>
    <hyperlink ref="G808" r:id="rId1520" xr:uid="{3A7CABA3-D39F-4926-BA15-9D37E2E9E4D9}"/>
    <hyperlink ref="G809" r:id="rId1521" xr:uid="{C75F57B3-CA53-49BF-954B-296E77663144}"/>
    <hyperlink ref="G810" r:id="rId1522" xr:uid="{A182C4E3-4518-44D3-8F76-BC46533C760E}"/>
    <hyperlink ref="G811" r:id="rId1523" xr:uid="{C3EF7EB0-D5F0-4BDD-AB50-3A1059C91C9A}"/>
    <hyperlink ref="G812" r:id="rId1524" xr:uid="{189A00AB-73FD-4A9C-A6C1-04E0E49B5849}"/>
    <hyperlink ref="G813" r:id="rId1525" xr:uid="{BFA14239-CEC9-41BF-B8A1-7F0132A52A31}"/>
    <hyperlink ref="G814" r:id="rId1526" xr:uid="{0E0544FD-B7A0-4AAD-A015-8CABB1E48804}"/>
    <hyperlink ref="G815" r:id="rId1527" xr:uid="{615AB2B1-A304-4C84-9F42-A6050B8894D9}"/>
    <hyperlink ref="G816" r:id="rId1528" xr:uid="{F17A2B38-5D0C-4E74-B199-2361ACC786DF}"/>
    <hyperlink ref="G817" r:id="rId1529" xr:uid="{77A84857-BD39-4557-A28D-42CAEC31E9AB}"/>
    <hyperlink ref="G818" r:id="rId1530" xr:uid="{54771DE4-87DF-4D7D-8828-0003189B741E}"/>
    <hyperlink ref="G819" r:id="rId1531" xr:uid="{B707913D-B0F1-4F4B-89B1-1B49B774A5B1}"/>
    <hyperlink ref="G820" r:id="rId1532" xr:uid="{EB26D45D-EF44-4CC5-8A07-95077E2CE756}"/>
    <hyperlink ref="G821" r:id="rId1533" xr:uid="{80F3ECE3-D99E-4C3D-8D2B-4C1AE95DC147}"/>
    <hyperlink ref="G822" r:id="rId1534" xr:uid="{C898F317-B3CD-4F6F-8C4B-4337212C4566}"/>
    <hyperlink ref="G823" r:id="rId1535" xr:uid="{C63EFE66-1BF9-4BC4-B90F-24AD017E70D7}"/>
    <hyperlink ref="G824" r:id="rId1536" xr:uid="{297770BA-EEE6-44BC-9B3F-10E5D8D62DB8}"/>
    <hyperlink ref="G825" r:id="rId1537" xr:uid="{0B9282A1-C8BA-4A0E-85A4-624ECE6D4FAB}"/>
    <hyperlink ref="G826" r:id="rId1538" xr:uid="{1559C0CF-820C-4BB9-8250-3783728445EC}"/>
    <hyperlink ref="G827" r:id="rId1539" xr:uid="{2718E104-19F7-4078-9A1B-5D5269042C11}"/>
    <hyperlink ref="G828" r:id="rId1540" xr:uid="{79D6B92A-2942-4C36-8A54-57B77579D864}"/>
    <hyperlink ref="G829" r:id="rId1541" xr:uid="{D15FC19D-8C43-4A28-B602-1075646F2BFC}"/>
    <hyperlink ref="G830" r:id="rId1542" xr:uid="{FE155FA9-74BE-4E2A-8552-6DDE9A40F767}"/>
    <hyperlink ref="G831" r:id="rId1543" xr:uid="{A5AE8EB1-7525-4137-9F98-81524393BF94}"/>
    <hyperlink ref="G832" r:id="rId1544" xr:uid="{B3C10939-D44C-4DE2-A974-81D7EE13320A}"/>
    <hyperlink ref="G833" r:id="rId1545" xr:uid="{F48437D1-FDE0-4DFB-B8AA-C393FCBF292F}"/>
    <hyperlink ref="G834" r:id="rId1546" xr:uid="{FBD0D471-81F9-46FE-A128-874D20E8943B}"/>
    <hyperlink ref="G835" r:id="rId1547" xr:uid="{384CEF7C-1619-4D60-BC9A-6552307069E3}"/>
    <hyperlink ref="G836" r:id="rId1548" xr:uid="{EC916936-AD4B-47CB-8523-6268C0BA5737}"/>
    <hyperlink ref="G837" r:id="rId1549" xr:uid="{106C06C4-AC5C-4C9F-90D6-6E04014F66F3}"/>
    <hyperlink ref="G838" r:id="rId1550" xr:uid="{71035971-D6A7-41A5-AB70-82EB5BBC1752}"/>
    <hyperlink ref="G839" r:id="rId1551" xr:uid="{DA03301F-EFEE-47ED-A9F7-967CE72A9625}"/>
    <hyperlink ref="G840" r:id="rId1552" xr:uid="{74386076-1138-45C6-AD1D-948F6E3675C6}"/>
    <hyperlink ref="G841" r:id="rId1553" xr:uid="{7FFD2A5C-B1E6-40A7-8581-960A8E53FC74}"/>
    <hyperlink ref="G842" r:id="rId1554" xr:uid="{5BB87B48-6CB8-472D-AACF-2069A6B0B7B0}"/>
    <hyperlink ref="G843" r:id="rId1555" xr:uid="{F49C8D36-9D0E-4B92-B916-53F0B449F340}"/>
    <hyperlink ref="G844" r:id="rId1556" xr:uid="{95D3F31B-4A02-4BF4-B7FB-852F6A827270}"/>
    <hyperlink ref="G845" r:id="rId1557" xr:uid="{7626491D-FA47-42EE-9B2E-F87ABD6F4A82}"/>
    <hyperlink ref="G846" r:id="rId1558" xr:uid="{0A556C03-CFEE-46CD-974F-E500BBEDCDED}"/>
    <hyperlink ref="G847" r:id="rId1559" xr:uid="{DE8D9565-79B2-444B-9B6C-FA4A1A3F492E}"/>
    <hyperlink ref="G848" r:id="rId1560" xr:uid="{AFB643EF-9043-4C0E-8EDD-2DE6EA9EFA69}"/>
    <hyperlink ref="G849" r:id="rId1561" xr:uid="{D9E1C4C2-EB6F-4125-9EF1-C9C5F806A926}"/>
    <hyperlink ref="G850" r:id="rId1562" xr:uid="{DCCE5F57-0768-4BA4-A730-9C3B890FA0D4}"/>
    <hyperlink ref="G851" r:id="rId1563" xr:uid="{1C121934-39AB-4A28-82C0-D53B3E156EFC}"/>
    <hyperlink ref="G852" r:id="rId1564" xr:uid="{5E9158A7-EA56-4F6C-B897-938582631DF0}"/>
    <hyperlink ref="G853" r:id="rId1565" xr:uid="{BAE0A89C-1EA3-4D1F-B43F-C7E4EB6DEA45}"/>
    <hyperlink ref="G854" r:id="rId1566" xr:uid="{3CD50D74-F4DF-4DAF-9A08-9F7861035999}"/>
    <hyperlink ref="G855" r:id="rId1567" xr:uid="{EA717369-4759-451C-BCBB-B3DCEFF03AD3}"/>
    <hyperlink ref="G856" r:id="rId1568" xr:uid="{6930DCAD-58D7-4706-854E-712474C10C2C}"/>
    <hyperlink ref="G857" r:id="rId1569" xr:uid="{B2ABBED5-B5C7-4EB4-9966-08288CE9EC12}"/>
    <hyperlink ref="G858" r:id="rId1570" xr:uid="{3084167A-7A60-49B9-843C-8164F4A4A6AC}"/>
    <hyperlink ref="G859" r:id="rId1571" xr:uid="{004BE075-8DEE-4E8D-9823-D6656C17B489}"/>
    <hyperlink ref="G860" r:id="rId1572" xr:uid="{62B6F4D7-6592-4386-AEBF-FFE4423733A7}"/>
    <hyperlink ref="G861" r:id="rId1573" xr:uid="{EC68265D-95CC-4F05-B986-3A48C2B22CEF}"/>
    <hyperlink ref="G862" r:id="rId1574" xr:uid="{FA58E31D-4940-441C-BBBF-B3FEA5E0574B}"/>
    <hyperlink ref="G863" r:id="rId1575" xr:uid="{0F812E85-1E71-401D-A104-758F1B9708A7}"/>
    <hyperlink ref="G864" r:id="rId1576" xr:uid="{E40EEB9E-8222-4596-9E3B-B5ADD65CED96}"/>
    <hyperlink ref="G865" r:id="rId1577" xr:uid="{1C7B5269-E4A5-4F81-9D5E-0125262EDC02}"/>
    <hyperlink ref="G866" r:id="rId1578" xr:uid="{EBAB95D9-6A5D-447B-B3DD-D423F960100F}"/>
    <hyperlink ref="G867" r:id="rId1579" xr:uid="{BC1C02A7-55DB-4E00-8277-D90652DC529D}"/>
    <hyperlink ref="G868" r:id="rId1580" xr:uid="{65473A5B-65B9-4264-8809-0B3DB0F167EC}"/>
    <hyperlink ref="G869" r:id="rId1581" xr:uid="{D10CD89C-EB1F-487B-8887-B0CC655E3D50}"/>
    <hyperlink ref="G870" r:id="rId1582" xr:uid="{B00EC2E6-87FA-4BDC-B435-80EBDB577E83}"/>
    <hyperlink ref="G871" r:id="rId1583" xr:uid="{A54BE8B0-6B3A-4D5E-8FF6-0FC9E07BBD6A}"/>
    <hyperlink ref="G872" r:id="rId1584" xr:uid="{B62F1A67-A2A5-4F26-A184-A3F4B9A6DC89}"/>
    <hyperlink ref="G873" r:id="rId1585" xr:uid="{A44AA83C-2483-4C4E-BA00-43233F382C2A}"/>
    <hyperlink ref="G874" r:id="rId1586" xr:uid="{D2CD499D-94D5-4E06-B281-35D3D4AD9EFF}"/>
    <hyperlink ref="G875" r:id="rId1587" xr:uid="{A483B453-CE0D-4EF2-BB15-0A087AA2E7B1}"/>
    <hyperlink ref="G876" r:id="rId1588" xr:uid="{B579395D-A034-4648-9C55-AE1C237955B3}"/>
    <hyperlink ref="G877" r:id="rId1589" xr:uid="{CA1A9AA7-9FA7-4F6D-86B5-36D1499786E0}"/>
    <hyperlink ref="G878" r:id="rId1590" xr:uid="{F22F5534-6E25-4CC4-AE61-8566FE77ECC1}"/>
    <hyperlink ref="G879" r:id="rId1591" xr:uid="{45F16498-51DD-44EB-87DD-BB21BD8225ED}"/>
    <hyperlink ref="G880" r:id="rId1592" xr:uid="{6D0DD682-4DB5-4D85-99D6-AB914E1C34A3}"/>
    <hyperlink ref="G881" r:id="rId1593" xr:uid="{549A8C94-30F7-4344-B6AD-1FAC20A4AAA8}"/>
    <hyperlink ref="G882" r:id="rId1594" xr:uid="{FA3D0DBA-D01E-49CD-B138-F712E08ACF0B}"/>
    <hyperlink ref="G883" r:id="rId1595" xr:uid="{D84E2158-19D5-4630-9954-80587DB0E6D1}"/>
    <hyperlink ref="G884" r:id="rId1596" xr:uid="{14B719FC-622F-4996-AD07-B3B5DABC8A48}"/>
    <hyperlink ref="G885" r:id="rId1597" xr:uid="{8A10D553-E37C-48A8-8B06-B25DF90B81D6}"/>
    <hyperlink ref="G886" r:id="rId1598" xr:uid="{90636D80-A2A0-4939-85C1-555B30793E11}"/>
    <hyperlink ref="G887" r:id="rId1599" xr:uid="{12F74190-9A15-4487-99F6-05DED30F0FF3}"/>
    <hyperlink ref="G888" r:id="rId1600" xr:uid="{E4E5BB15-D56B-47BB-8570-28AA63FF924A}"/>
    <hyperlink ref="G889" r:id="rId1601" xr:uid="{2913A98C-E0D7-406E-97FF-8AD79A0D10BA}"/>
    <hyperlink ref="G890" r:id="rId1602" xr:uid="{CCA0E9A4-FC73-4E43-8446-F9FB70DCD74F}"/>
    <hyperlink ref="G891" r:id="rId1603" xr:uid="{937B76C9-7AEF-44C5-BF95-A12ADD62F127}"/>
    <hyperlink ref="G892" r:id="rId1604" xr:uid="{534C7F3A-2A67-41CE-9C91-61ED7D3DF93A}"/>
    <hyperlink ref="G893" r:id="rId1605" xr:uid="{868BB310-3B56-4632-A478-9B16881EC154}"/>
    <hyperlink ref="G894" r:id="rId1606" xr:uid="{1EEE561E-43CC-4DF0-86E7-AC1E70CD27DC}"/>
    <hyperlink ref="G895" r:id="rId1607" xr:uid="{C4B5262A-5EB8-4BD0-A40A-32216837A6E5}"/>
    <hyperlink ref="G896" r:id="rId1608" xr:uid="{15F42915-DE12-4118-A7EB-C2A42D5B8CCB}"/>
    <hyperlink ref="G897" r:id="rId1609" xr:uid="{6785B240-13FA-4A8C-AEED-664143B3A9E5}"/>
    <hyperlink ref="G898" r:id="rId1610" xr:uid="{00F7DDAE-8E5A-4A87-BA13-93163D6708C0}"/>
    <hyperlink ref="G899" r:id="rId1611" xr:uid="{7597668B-8430-430E-848A-BE40DDAB61DF}"/>
    <hyperlink ref="G900" r:id="rId1612" xr:uid="{62B26AC9-4D02-4ABE-AC68-913FE664AE09}"/>
    <hyperlink ref="G901" r:id="rId1613" xr:uid="{5374E51F-BF04-4C5B-9C31-BBB185859646}"/>
    <hyperlink ref="G902" r:id="rId1614" xr:uid="{0D4BC6BB-4876-4095-856E-F0E46397E689}"/>
    <hyperlink ref="G903" r:id="rId1615" xr:uid="{C73EB03D-50E7-4965-AC0F-8B9E98040229}"/>
    <hyperlink ref="G904" r:id="rId1616" xr:uid="{8326781F-0ED3-4EE0-A8BA-34961FA3E278}"/>
    <hyperlink ref="G905" r:id="rId1617" xr:uid="{FF2B1D2D-F3F2-4A70-9013-EA4711B687CD}"/>
    <hyperlink ref="G906" r:id="rId1618" xr:uid="{C6485A92-4FC8-4CD4-ADE8-4FB605DD05EF}"/>
    <hyperlink ref="G907" r:id="rId1619" xr:uid="{5184FBEB-0D7B-4EBD-A4CC-EDB5918A3829}"/>
    <hyperlink ref="G908" r:id="rId1620" xr:uid="{B15D3403-C089-418D-B4A3-2AD8B1C42183}"/>
    <hyperlink ref="G909" r:id="rId1621" xr:uid="{964C5B9B-76CA-4FBA-9178-ED3ED9E5DD87}"/>
    <hyperlink ref="G910" r:id="rId1622" xr:uid="{6F05C794-F2B3-40F5-90F5-F14C38C09BB4}"/>
    <hyperlink ref="G911" r:id="rId1623" xr:uid="{4A060906-AC33-498A-8A26-A5915EA1E560}"/>
    <hyperlink ref="G912" r:id="rId1624" xr:uid="{2BE467F6-1FD2-4F05-9068-68EA92146FFB}"/>
    <hyperlink ref="G913" r:id="rId1625" xr:uid="{4B8A8188-5872-423D-A043-9DA7F16BDF2C}"/>
    <hyperlink ref="G914" r:id="rId1626" xr:uid="{BE1C7172-389A-481B-BFFC-5A996F2029BE}"/>
    <hyperlink ref="G915" r:id="rId1627" xr:uid="{E3768594-421A-488C-A797-DD53D41E40B4}"/>
    <hyperlink ref="G916" r:id="rId1628" xr:uid="{C78E6EDB-998E-4077-971A-555152C795D5}"/>
    <hyperlink ref="G917" r:id="rId1629" xr:uid="{7597A138-CA7E-4EA4-9C80-21BD84CF2F1F}"/>
    <hyperlink ref="G918" r:id="rId1630" xr:uid="{9C0AF96B-13B9-4189-A2C8-002A878B433E}"/>
    <hyperlink ref="G919" r:id="rId1631" xr:uid="{A43BE633-DEF9-4581-9D2B-6A2EC959D6E8}"/>
    <hyperlink ref="G920" r:id="rId1632" xr:uid="{31F17AC1-8604-49B6-BA29-E20FD84733A8}"/>
    <hyperlink ref="G921" r:id="rId1633" xr:uid="{A237E6DE-2A54-4500-B4E9-38F519850D9C}"/>
    <hyperlink ref="G922" r:id="rId1634" xr:uid="{8195AEDB-E373-4524-B719-4653CE1D516E}"/>
    <hyperlink ref="G923" r:id="rId1635" xr:uid="{9871DD78-9AA8-4C29-B026-D42AD4393662}"/>
    <hyperlink ref="G924" r:id="rId1636" xr:uid="{7F74C773-A09C-4991-AD44-AABC4ACF5454}"/>
    <hyperlink ref="G925" r:id="rId1637" xr:uid="{5DF2D84B-1C67-4C8F-B1C0-CEA8C78D9C50}"/>
    <hyperlink ref="G926" r:id="rId1638" xr:uid="{9E1A936A-ED04-4AAF-A164-776C37870A33}"/>
    <hyperlink ref="G927" r:id="rId1639" xr:uid="{CA5D7C57-C120-40E4-849F-C7F79AF92C15}"/>
    <hyperlink ref="G928" r:id="rId1640" xr:uid="{33E395E3-ED6B-46B1-B381-4DE53C0E41BC}"/>
    <hyperlink ref="G929" r:id="rId1641" xr:uid="{5D3AC32C-159F-4067-8D69-F94FA01566AA}"/>
    <hyperlink ref="G930" r:id="rId1642" xr:uid="{952602F7-C171-4F3C-A921-4B45873B4346}"/>
    <hyperlink ref="G931" r:id="rId1643" xr:uid="{E9E3FCEF-69BB-4F2E-94DF-0738294FDF2F}"/>
    <hyperlink ref="G932" r:id="rId1644" xr:uid="{6D6BF2AD-6640-42E1-A109-C67F55AA6ED0}"/>
    <hyperlink ref="G933" r:id="rId1645" xr:uid="{453434BD-EE45-4231-9875-A30C65B11017}"/>
    <hyperlink ref="G934" r:id="rId1646" xr:uid="{3C58910F-3D05-4504-9DEE-34DDE6690640}"/>
    <hyperlink ref="G935" r:id="rId1647" xr:uid="{5522E602-ED74-45CF-BDF1-794A1AA412B3}"/>
    <hyperlink ref="G936" r:id="rId1648" xr:uid="{B1B19914-73D2-4240-A7EC-5C17F0D7F4EC}"/>
    <hyperlink ref="G937" r:id="rId1649" xr:uid="{75E2DCF2-CADA-4C3F-9922-1F639BA051E2}"/>
    <hyperlink ref="G938" r:id="rId1650" xr:uid="{052C641F-ACBF-4B7A-81D4-1195996B81EB}"/>
    <hyperlink ref="G939" r:id="rId1651" xr:uid="{95F8C843-EB44-4222-945D-6EE3AE333ECA}"/>
    <hyperlink ref="G940" r:id="rId1652" xr:uid="{BACB8AA8-2670-42F3-9725-AF41D80B0894}"/>
    <hyperlink ref="G941" r:id="rId1653" xr:uid="{175FC8F1-6F16-4FE8-B019-726CCDF4FCD7}"/>
    <hyperlink ref="G942" r:id="rId1654" xr:uid="{152FD84F-FC6C-482A-BB52-E1BB5E0B2801}"/>
    <hyperlink ref="G943" r:id="rId1655" xr:uid="{299C93FC-BE5C-4D65-888F-C54F31A1BFAD}"/>
    <hyperlink ref="G944" r:id="rId1656" xr:uid="{CEC98F96-78EE-4ADD-B2E5-514FA9281213}"/>
    <hyperlink ref="G945" r:id="rId1657" xr:uid="{D916804D-6F83-403C-9142-7C70BF33A8D7}"/>
    <hyperlink ref="G946" r:id="rId1658" xr:uid="{03505CE9-B138-450E-B415-7857B5EB59E9}"/>
    <hyperlink ref="G947" r:id="rId1659" xr:uid="{EEAAD6A2-B21A-4056-AE1B-FCCF4D5242A4}"/>
    <hyperlink ref="G948" r:id="rId1660" xr:uid="{D3A18469-23F2-438F-BA6D-2289A231EB6D}"/>
    <hyperlink ref="G949" r:id="rId1661" xr:uid="{15A6D9A5-5E20-42DF-A35C-0CB060FFF06E}"/>
    <hyperlink ref="G950" r:id="rId1662" xr:uid="{8E2D490C-FFB0-42EA-B4C5-D3C3EF22BB4D}"/>
    <hyperlink ref="G951" r:id="rId1663" xr:uid="{02D7E5E5-989F-41BC-96C4-8A1B154C5DDC}"/>
    <hyperlink ref="G952" r:id="rId1664" xr:uid="{5DF8AEDE-10B0-4D16-A46B-BDE48F15EDBF}"/>
    <hyperlink ref="G953" r:id="rId1665" xr:uid="{7CC25C41-19B7-4907-9DB3-FCBEF5C353CE}"/>
    <hyperlink ref="G954" r:id="rId1666" xr:uid="{CDBB92A7-5EDF-4618-9FB0-CD9EE7BCFA7B}"/>
    <hyperlink ref="G955" r:id="rId1667" xr:uid="{A239BDAC-1D28-4929-85E9-1039B1793523}"/>
    <hyperlink ref="G956" r:id="rId1668" xr:uid="{4D4AAEB9-7DF4-435B-9AEF-D7F41AFBE36D}"/>
    <hyperlink ref="G957" r:id="rId1669" xr:uid="{9825DB20-C02C-400F-8D44-A194C4423547}"/>
    <hyperlink ref="G958" r:id="rId1670" xr:uid="{686454AF-80ED-47AD-B11C-570D7ADCDD0F}"/>
    <hyperlink ref="G959" r:id="rId1671" xr:uid="{810EEA59-B690-4F27-9575-7BED13EDEF53}"/>
    <hyperlink ref="G960" r:id="rId1672" xr:uid="{EDDEBBF3-1A6D-40F5-AB94-9EC456F5FF0D}"/>
    <hyperlink ref="G961" r:id="rId1673" xr:uid="{81825AD3-E58E-4EAE-AE0A-7628730ABF66}"/>
    <hyperlink ref="G962" r:id="rId1674" xr:uid="{2EAD5690-9D9F-4B95-BBF8-5DD39BF04D8C}"/>
    <hyperlink ref="G963" r:id="rId1675" xr:uid="{AA9D009E-8FC1-4BC0-8FE1-E7864D4FC5C9}"/>
    <hyperlink ref="G964" r:id="rId1676" xr:uid="{D50F07BD-B9A7-468B-8B2B-72A9EBE36663}"/>
    <hyperlink ref="G965" r:id="rId1677" xr:uid="{8AAF9645-847F-4847-A9F2-4B95239BE699}"/>
    <hyperlink ref="G966" r:id="rId1678" xr:uid="{721C2C83-7E00-4AC8-9419-7DC7D14D6218}"/>
    <hyperlink ref="G967" r:id="rId1679" xr:uid="{CF018A92-6B12-422C-AD18-294BD427345B}"/>
    <hyperlink ref="G968" r:id="rId1680" xr:uid="{A4512545-AE77-4755-9A84-066B86D8D75C}"/>
    <hyperlink ref="G969" r:id="rId1681" xr:uid="{2F723FF9-3379-444C-A32E-4C021802D0D4}"/>
    <hyperlink ref="G970" r:id="rId1682" xr:uid="{5D7C798D-3878-45A1-8452-EF1B98ACB43E}"/>
    <hyperlink ref="G971" r:id="rId1683" xr:uid="{D4CDC860-8A34-4121-B321-F80CC5324EAB}"/>
    <hyperlink ref="G972" r:id="rId1684" xr:uid="{B6410741-642E-4268-A5CA-C1B10B875644}"/>
    <hyperlink ref="G973" r:id="rId1685" xr:uid="{E2C35F55-3309-477D-B8AE-8204C29256D4}"/>
    <hyperlink ref="G974" r:id="rId1686" xr:uid="{78F5356C-2E1D-40E5-B146-51DB97C51D06}"/>
    <hyperlink ref="G975" r:id="rId1687" xr:uid="{7CBA5DB8-0517-4355-BCAB-F7E622D0E018}"/>
    <hyperlink ref="G976" r:id="rId1688" xr:uid="{4BCE12AF-449A-46C9-930C-9EFD5A489B75}"/>
    <hyperlink ref="G977" r:id="rId1689" xr:uid="{A0748F9E-8629-48AE-8BF3-195E61DB527E}"/>
    <hyperlink ref="G978" r:id="rId1690" xr:uid="{37FA3170-B96A-4676-B455-355C7B56D91F}"/>
    <hyperlink ref="G979" r:id="rId1691" xr:uid="{06B76A7E-9578-4E1A-9505-F6719B6FD5FB}"/>
    <hyperlink ref="G980" r:id="rId1692" xr:uid="{583AAC1A-9AEB-445F-A65E-7AFD155359B5}"/>
    <hyperlink ref="G981" r:id="rId1693" xr:uid="{0055D6CD-D99C-4E04-AD4C-2B68A85E389B}"/>
    <hyperlink ref="G982" r:id="rId1694" xr:uid="{7656B74C-88E8-42B0-A8ED-6B8A184E0A10}"/>
    <hyperlink ref="G983" r:id="rId1695" xr:uid="{019E8AF3-AF44-4498-87E4-8AAEDDD6555B}"/>
    <hyperlink ref="G984" r:id="rId1696" xr:uid="{3A130AE8-503D-4AFF-AE1F-36B469AFBC23}"/>
    <hyperlink ref="G985" r:id="rId1697" xr:uid="{A13FC984-590F-4D16-84DB-4CFA23101D8E}"/>
    <hyperlink ref="G986" r:id="rId1698" xr:uid="{CAA6ED93-77B6-45CA-B4C5-8AFD99756C03}"/>
    <hyperlink ref="G987" r:id="rId1699" xr:uid="{E5856A7A-6A4C-46C3-A095-4F086B94DFEE}"/>
    <hyperlink ref="G988" r:id="rId1700" xr:uid="{6A9641C2-FACE-4E55-A79D-BDE7F6C034F7}"/>
    <hyperlink ref="G989" r:id="rId1701" xr:uid="{78E59F45-C2F2-425E-B3F1-317483898DB7}"/>
    <hyperlink ref="G990" r:id="rId1702" xr:uid="{76C60ED9-C827-4B7B-B646-07E1B0CE4859}"/>
    <hyperlink ref="G991" r:id="rId1703" xr:uid="{58196896-767D-400B-B6E4-9EF088DF8288}"/>
    <hyperlink ref="G992" r:id="rId1704" xr:uid="{3D9BE411-35A9-4AD9-9843-F5F2BE9C1CD7}"/>
    <hyperlink ref="G993" r:id="rId1705" xr:uid="{90493570-771F-4C8E-BE90-C0DE85967EBA}"/>
    <hyperlink ref="G994" r:id="rId1706" xr:uid="{89C066A8-B3CD-463E-9F12-3413CAC67E8B}"/>
    <hyperlink ref="G995" r:id="rId1707" xr:uid="{57522F8F-13EB-4038-9F05-A2922C2F2FD2}"/>
    <hyperlink ref="G996" r:id="rId1708" xr:uid="{4868A75B-3BD1-4B6E-A306-222748D91DC9}"/>
    <hyperlink ref="G997" r:id="rId1709" xr:uid="{25ECB30D-DFD0-4601-96C0-85D4ABC5E1B7}"/>
    <hyperlink ref="G998" r:id="rId1710" xr:uid="{4847F1C0-B61D-4495-97D7-09B6E541C354}"/>
    <hyperlink ref="G999" r:id="rId1711" xr:uid="{65A4C0D7-3E31-4928-AD2C-10641934E998}"/>
    <hyperlink ref="G1000" r:id="rId1712" xr:uid="{2ECEE9F6-D99B-4786-9A0D-BC3A7BB11F25}"/>
    <hyperlink ref="G1001" r:id="rId1713" xr:uid="{DF55BA8E-40CB-49C4-B9DB-248112A2BA8B}"/>
    <hyperlink ref="G1002" r:id="rId1714" xr:uid="{C60E3233-FAC9-48E2-999A-7259FCF1992A}"/>
    <hyperlink ref="G1003" r:id="rId1715" xr:uid="{80F8744D-E309-4337-8859-D25805A658BB}"/>
    <hyperlink ref="G1004" r:id="rId1716" xr:uid="{4759BB29-B90A-44D7-A48B-214F189E8C4D}"/>
    <hyperlink ref="G1005" r:id="rId1717" xr:uid="{9822987E-18A9-4A28-8575-13A4A154824A}"/>
    <hyperlink ref="G1006" r:id="rId1718" xr:uid="{2077C689-5CBA-49C7-BEC0-898E9FA99854}"/>
    <hyperlink ref="G1007" r:id="rId1719" xr:uid="{548FB524-EBC4-46F5-8B9C-95DB9789B768}"/>
    <hyperlink ref="G1008" r:id="rId1720" xr:uid="{091E3696-1050-449C-B0E2-1CD7AD9BEF6E}"/>
    <hyperlink ref="G1009" r:id="rId1721" xr:uid="{08A621EF-7CA1-48B4-8802-F0D672E8B27C}"/>
    <hyperlink ref="G1010" r:id="rId1722" xr:uid="{B14FDFCA-BD91-4642-B583-925DB6ADC729}"/>
    <hyperlink ref="G1011" r:id="rId1723" xr:uid="{6215D17A-E4BA-4D0E-93FE-9B1EECEEFD53}"/>
    <hyperlink ref="G1012" r:id="rId1724" xr:uid="{2C885EF4-CDEB-47D6-90C9-E8A7D3C6E98F}"/>
    <hyperlink ref="G1013" r:id="rId1725" xr:uid="{B72ADF44-462B-41FC-A71F-2122B8D37661}"/>
    <hyperlink ref="G1014" r:id="rId1726" xr:uid="{47E4950D-3328-41CF-A880-D91C092DD707}"/>
    <hyperlink ref="G1015" r:id="rId1727" xr:uid="{41DC506F-22A7-433A-841B-7FF8C93F3CEE}"/>
    <hyperlink ref="G1016" r:id="rId1728" xr:uid="{8CA4E56A-C508-490B-BE51-97F84A596D93}"/>
    <hyperlink ref="G1017" r:id="rId1729" xr:uid="{06B8C1F7-6897-4649-8369-1B5355B15C39}"/>
    <hyperlink ref="G1018" r:id="rId1730" xr:uid="{E52AF1AE-230A-40F1-8278-F6F3117A6364}"/>
    <hyperlink ref="G1019" r:id="rId1731" xr:uid="{E301EB6F-2DE9-4489-8656-01DB7F779DE0}"/>
    <hyperlink ref="G1020" r:id="rId1732" xr:uid="{6119CAB1-A13C-452D-92A6-201B5D004D3D}"/>
    <hyperlink ref="G1021" r:id="rId1733" xr:uid="{35733E5B-B21E-4E18-9C50-D22BA4D80F23}"/>
    <hyperlink ref="G1022" r:id="rId1734" xr:uid="{C1B39C98-4725-4677-9575-62DCFD472F84}"/>
    <hyperlink ref="G1023" r:id="rId1735" xr:uid="{212FCA16-9B57-4655-B034-0E61C693A0DD}"/>
    <hyperlink ref="G1024" r:id="rId1736" xr:uid="{4BBD7C5D-5D48-4073-B001-1875CC097F58}"/>
    <hyperlink ref="G1025" r:id="rId1737" xr:uid="{051E1291-12FA-47D7-8C41-28AB095836B4}"/>
    <hyperlink ref="G1026" r:id="rId1738" xr:uid="{8E081B82-9A9A-4659-977A-F7C9E28C8DB4}"/>
    <hyperlink ref="G1027" r:id="rId1739" xr:uid="{6C94EDF0-6313-4DE6-B73A-4FA2E490A502}"/>
    <hyperlink ref="G1028" r:id="rId1740" xr:uid="{643B8423-A258-4D99-A2FC-7C8769F24EDE}"/>
    <hyperlink ref="G1029" r:id="rId1741" xr:uid="{7491047E-7F05-4B2F-916B-D1CB71A638CA}"/>
    <hyperlink ref="G1030" r:id="rId1742" xr:uid="{435E957A-137E-4E22-92DA-E8961F681586}"/>
    <hyperlink ref="G1031" r:id="rId1743" xr:uid="{B11C7AE9-5AE5-4E3B-829A-AF81A6223D36}"/>
    <hyperlink ref="G1032" r:id="rId1744" xr:uid="{46302A25-3357-48B6-AF92-94C00AC3DD30}"/>
    <hyperlink ref="G1033" r:id="rId1745" xr:uid="{A2CA39B8-4811-4DDE-A88C-DE29189EBAE9}"/>
    <hyperlink ref="G1034" r:id="rId1746" xr:uid="{22EAE352-1E6B-43B5-AC70-CF8368717F48}"/>
    <hyperlink ref="G1035" r:id="rId1747" xr:uid="{E61FAD97-7CB2-45C7-A7C0-517F4FF773A0}"/>
    <hyperlink ref="G1036" r:id="rId1748" xr:uid="{38AC167C-EE34-43A7-B374-20454086C254}"/>
    <hyperlink ref="G1037" r:id="rId1749" xr:uid="{53079304-2DD4-4C58-A6A5-027D5FDFFBB0}"/>
    <hyperlink ref="G1038" r:id="rId1750" xr:uid="{077FE505-2A6B-4EEA-AC95-B458F138CE34}"/>
    <hyperlink ref="G1039" r:id="rId1751" xr:uid="{D6B28F0D-59AF-421F-B896-AA9F449AD815}"/>
    <hyperlink ref="G1040" r:id="rId1752" xr:uid="{F9F4C2EA-CC8B-490D-B614-71BE8AF3F2E3}"/>
    <hyperlink ref="G1041" r:id="rId1753" xr:uid="{F06944C1-988D-43D9-951F-3B6859607255}"/>
    <hyperlink ref="G1042" r:id="rId1754" xr:uid="{BB0E4330-C285-4510-A6CC-A28491700E7C}"/>
    <hyperlink ref="G1043" r:id="rId1755" xr:uid="{A15B0FB4-352B-4F48-B1BD-A8219950CEFD}"/>
    <hyperlink ref="G1044" r:id="rId1756" xr:uid="{0D6CD202-F98D-460A-825E-FC339C281FD2}"/>
    <hyperlink ref="G1045" r:id="rId1757" xr:uid="{934F1854-C341-47C8-AA5C-E15E448A55A3}"/>
    <hyperlink ref="G1046" r:id="rId1758" xr:uid="{4440E55B-6849-495C-86A4-BD36D9B39ADB}"/>
    <hyperlink ref="G1047" r:id="rId1759" xr:uid="{0143D2A6-27DC-4873-9829-75B703663B63}"/>
    <hyperlink ref="G1048" r:id="rId1760" xr:uid="{B9CF0172-2A83-4A0B-830E-12496E5BA419}"/>
    <hyperlink ref="G1049" r:id="rId1761" xr:uid="{0B1CEA30-FD14-48A1-97A7-78CE5A71A71C}"/>
    <hyperlink ref="G1050" r:id="rId1762" xr:uid="{2DA49B76-0A93-478E-AFF1-60F327FD08C1}"/>
    <hyperlink ref="G1051" r:id="rId1763" xr:uid="{10CEAA41-F030-4090-9A06-5449EFF6F178}"/>
    <hyperlink ref="G1052" r:id="rId1764" xr:uid="{31454D08-7671-4F61-B033-435258D87DEE}"/>
    <hyperlink ref="G1053" r:id="rId1765" xr:uid="{89CE04AC-56B4-4AAA-8054-D606D5E670FE}"/>
    <hyperlink ref="G1054" r:id="rId1766" xr:uid="{EB8DBD92-C46C-4803-A188-7CFAE282EFA0}"/>
    <hyperlink ref="G1055" r:id="rId1767" xr:uid="{E5FEED60-527D-476D-AE34-D842DD34AB13}"/>
    <hyperlink ref="G1056" r:id="rId1768" xr:uid="{B1C61BC4-57CB-401F-A6C7-02A2580008EA}"/>
    <hyperlink ref="G1057" r:id="rId1769" xr:uid="{5DA1B9B6-2278-49FE-83FD-E204224EAA65}"/>
    <hyperlink ref="G1058" r:id="rId1770" xr:uid="{B09E8FA8-26B3-49F6-AEB8-E38AC0A67491}"/>
    <hyperlink ref="G1059" r:id="rId1771" xr:uid="{B857EF59-3FCC-4AA9-A508-13B427892E51}"/>
    <hyperlink ref="G1060" r:id="rId1772" xr:uid="{C0B7D1BB-5FE6-4732-AFD9-C23CBFCE949D}"/>
    <hyperlink ref="G1061" r:id="rId1773" xr:uid="{1AA784C4-5C99-4EAE-A78E-661D2D2E973F}"/>
    <hyperlink ref="G1062" r:id="rId1774" xr:uid="{74518D16-C685-44FD-8AED-A554C41BD553}"/>
    <hyperlink ref="G1063" r:id="rId1775" xr:uid="{22B6AD81-9417-4C6D-A315-84FB0047AB48}"/>
    <hyperlink ref="G1064" r:id="rId1776" xr:uid="{97035946-8B49-493C-840B-A9158D280EBB}"/>
    <hyperlink ref="G1065" r:id="rId1777" xr:uid="{3E394FFB-C3C5-46B5-9FD3-527E3B35E1CC}"/>
    <hyperlink ref="G1066" r:id="rId1778" xr:uid="{6F875847-910A-40DF-B1A8-6B7A38BE3C03}"/>
    <hyperlink ref="G1067" r:id="rId1779" xr:uid="{311E26F6-BDAF-48BB-81FE-75D0869FE61A}"/>
    <hyperlink ref="G1068" r:id="rId1780" xr:uid="{C42A53FA-2431-4CD7-A15A-47C377FB7EBE}"/>
    <hyperlink ref="G1069" r:id="rId1781" xr:uid="{AF031649-CD7D-4CE7-869A-5771582130DA}"/>
    <hyperlink ref="G1070" r:id="rId1782" xr:uid="{63DD08E4-90CA-4DC5-919E-3FE344110D5C}"/>
    <hyperlink ref="G1071" r:id="rId1783" xr:uid="{66E4B8F9-A33F-406F-BBCD-8BE7757FA739}"/>
    <hyperlink ref="G1072" r:id="rId1784" xr:uid="{9F80985A-8991-4F14-972A-B1AB0EA255AF}"/>
    <hyperlink ref="G1073" r:id="rId1785" xr:uid="{7835B06C-DB26-4F81-9A07-6133B3AF7F21}"/>
    <hyperlink ref="G1074" r:id="rId1786" xr:uid="{98B308B2-CC72-4F00-A3EB-3153540CB14F}"/>
    <hyperlink ref="G1075" r:id="rId1787" xr:uid="{E361571A-631F-46A1-B701-F50EE7985D25}"/>
    <hyperlink ref="G1076" r:id="rId1788" xr:uid="{34958173-3AE0-4FBB-A014-70C09AAD5177}"/>
    <hyperlink ref="G1077" r:id="rId1789" xr:uid="{060EADAC-7F9A-416B-AA1B-ED4C35E0C343}"/>
    <hyperlink ref="G1078" r:id="rId1790" xr:uid="{B6A4E4B6-F87D-4113-93B1-C60338600EC2}"/>
    <hyperlink ref="G1079" r:id="rId1791" xr:uid="{4CA42536-862F-4A44-A5CF-FAAAB98344DE}"/>
    <hyperlink ref="G1080" r:id="rId1792" xr:uid="{DE8F2BE5-8C67-4B69-90AF-7D5C84E0A0BA}"/>
    <hyperlink ref="G1081" r:id="rId1793" xr:uid="{13FC8ABE-C037-4125-80E2-6529B91539EF}"/>
    <hyperlink ref="G1082" r:id="rId1794" xr:uid="{C39DEFE2-112E-4E77-873E-E1F0FE655BFE}"/>
    <hyperlink ref="G1083" r:id="rId1795" xr:uid="{42793E35-1CA5-4817-B89C-F6AE9B7D5332}"/>
    <hyperlink ref="G1084" r:id="rId1796" xr:uid="{5353901C-CE16-40F0-8DE9-B11FB706B7C1}"/>
    <hyperlink ref="G1085" r:id="rId1797" xr:uid="{E82686E7-634B-46E6-B237-46A9330B4CA3}"/>
    <hyperlink ref="G1086" r:id="rId1798" xr:uid="{C5C655A9-0B25-4A75-B988-CC0A3325A5A7}"/>
    <hyperlink ref="G1087" r:id="rId1799" xr:uid="{CCE75E40-1E05-46B3-8110-533110D00D85}"/>
    <hyperlink ref="G1088" r:id="rId1800" xr:uid="{987C658F-F8F7-49A0-ABEF-FB70780D461E}"/>
    <hyperlink ref="G1089" r:id="rId1801" xr:uid="{8BD6D389-DC05-4EC4-BBCD-DAF99E45FE65}"/>
    <hyperlink ref="G1090" r:id="rId1802" xr:uid="{4B11C937-E115-43C3-891C-46B800D9EA1D}"/>
    <hyperlink ref="G1091" r:id="rId1803" xr:uid="{52895B48-581F-4567-BD19-8922246F47E3}"/>
    <hyperlink ref="G1092" r:id="rId1804" xr:uid="{2E6CBDF1-6773-4BFC-8B98-462EF0E2DFA4}"/>
    <hyperlink ref="G1093" r:id="rId1805" xr:uid="{1A28AF5F-0473-4AD5-ADFD-8271C24D99BF}"/>
    <hyperlink ref="G1094" r:id="rId1806" xr:uid="{B481F854-CF45-44B1-A63B-F317DE9084B7}"/>
    <hyperlink ref="G1095" r:id="rId1807" xr:uid="{5B2D74B0-4943-4025-B283-1D24C500768C}"/>
    <hyperlink ref="G1096" r:id="rId1808" xr:uid="{AB409BF1-93BC-4115-B97B-A531993808E5}"/>
    <hyperlink ref="G1097" r:id="rId1809" xr:uid="{C116A67C-4219-48C8-B6BA-4A08223A1E1C}"/>
    <hyperlink ref="G1098" r:id="rId1810" xr:uid="{2EFA5558-9461-4F22-A7E0-9B8C3B57E053}"/>
    <hyperlink ref="G1099" r:id="rId1811" xr:uid="{0A2758E3-558A-4DE8-99BF-984D59D38741}"/>
    <hyperlink ref="G1100" r:id="rId1812" xr:uid="{107B4E67-F6F4-4D49-8FEF-865FA468F94A}"/>
    <hyperlink ref="G1101" r:id="rId1813" xr:uid="{BC2F24F1-45DA-4E96-B38A-3D2653A4CBB0}"/>
    <hyperlink ref="G1102" r:id="rId1814" xr:uid="{435DAF9E-73CD-48A5-BB2F-C3578A31EA74}"/>
    <hyperlink ref="G1103" r:id="rId1815" xr:uid="{822BF567-EEEF-46A0-B35C-3844B9854934}"/>
    <hyperlink ref="G1104" r:id="rId1816" xr:uid="{3EBEE430-7CE6-494A-B2A9-D3A7DBE798C0}"/>
    <hyperlink ref="G1105" r:id="rId1817" xr:uid="{3F6E9EC1-3E0A-4558-9F2C-A43780CDC76D}"/>
    <hyperlink ref="G1106" r:id="rId1818" xr:uid="{CCE501B5-CC6A-473F-B37B-E735388343B8}"/>
    <hyperlink ref="G1107" r:id="rId1819" xr:uid="{19F11698-34E8-4CF8-84C4-571F6184549A}"/>
    <hyperlink ref="G1108" r:id="rId1820" xr:uid="{98E41A24-0274-4A0B-A424-8187812CC763}"/>
    <hyperlink ref="G1109" r:id="rId1821" xr:uid="{50EEBE98-1238-4D26-9D58-1AC067448BF8}"/>
    <hyperlink ref="G1110" r:id="rId1822" xr:uid="{20402B13-D314-4AB1-BF26-1959C2D51228}"/>
    <hyperlink ref="G1111" r:id="rId1823" xr:uid="{1D5CB7A0-C71E-4DD0-BE13-D34796C21195}"/>
    <hyperlink ref="G1112" r:id="rId1824" xr:uid="{F7909C46-E636-4D46-AB53-EB38D67798D3}"/>
    <hyperlink ref="G1113" r:id="rId1825" xr:uid="{A0119351-4E96-40D1-B578-E61654E992B1}"/>
    <hyperlink ref="G1114" r:id="rId1826" xr:uid="{E3CF60E0-910B-4A81-80A0-F715ED878169}"/>
    <hyperlink ref="G1115" r:id="rId1827" xr:uid="{37C58041-BCB8-4C87-926D-5C74D696EF19}"/>
    <hyperlink ref="G1116" r:id="rId1828" xr:uid="{DC704E78-0453-40F7-B84C-BCF297424EAB}"/>
    <hyperlink ref="G1117" r:id="rId1829" xr:uid="{D5FA7FDF-29BE-48FA-9BD9-E85BA2E5FFFC}"/>
    <hyperlink ref="G1118" r:id="rId1830" xr:uid="{4BD6DC37-CCAC-4774-AA8B-F4B812A6A897}"/>
    <hyperlink ref="G1119" r:id="rId1831" xr:uid="{EC4A3E8C-DAE4-4794-9C64-F4CC4FFD5C24}"/>
    <hyperlink ref="G1120" r:id="rId1832" xr:uid="{43145369-0531-48DF-ACC9-13406B7FED75}"/>
    <hyperlink ref="G1121" r:id="rId1833" xr:uid="{72A3E769-5254-4532-9944-6470C263F075}"/>
    <hyperlink ref="G1122" r:id="rId1834" xr:uid="{19353CE4-633E-4BFC-9632-AA02CEB7D13A}"/>
    <hyperlink ref="G1123" r:id="rId1835" xr:uid="{6D9A38EC-935D-4582-B671-22926327A310}"/>
    <hyperlink ref="G1124" r:id="rId1836" xr:uid="{3F4CA17E-872E-43DD-8CCF-ACD73D14C0F0}"/>
    <hyperlink ref="G1125" r:id="rId1837" xr:uid="{68D3EAC4-18C9-4D07-8D7B-173F0480FB98}"/>
    <hyperlink ref="G1126" r:id="rId1838" xr:uid="{9B054A65-2EF9-4D19-A892-064DD7822620}"/>
    <hyperlink ref="G1127" r:id="rId1839" xr:uid="{6E8B8D08-A76A-4ED9-BFF5-AF58C80E7C49}"/>
    <hyperlink ref="G1128" r:id="rId1840" xr:uid="{77DC9711-5AB0-4F46-9D94-68D93ABFF322}"/>
    <hyperlink ref="G1129" r:id="rId1841" xr:uid="{395459E7-461E-4708-A3B7-E325608EE01B}"/>
    <hyperlink ref="G1130" r:id="rId1842" xr:uid="{90245AF6-E9C6-48B3-BC3B-D3FCF444B0EF}"/>
    <hyperlink ref="G1131" r:id="rId1843" xr:uid="{8DF5C42D-9E75-43EA-8126-E326E8026B20}"/>
    <hyperlink ref="G1132" r:id="rId1844" xr:uid="{A88786D0-5644-44A2-8ACB-F7F8415D0D14}"/>
    <hyperlink ref="G1133" r:id="rId1845" xr:uid="{7408E7B5-7ADC-4656-BC9A-D9DBB54FC7FB}"/>
    <hyperlink ref="G1134" r:id="rId1846" xr:uid="{AD090B7B-70AB-4A79-8495-E8F1F88B0437}"/>
    <hyperlink ref="G1135" r:id="rId1847" xr:uid="{88E3AF58-86CE-4E88-9E91-B5D2DC51EBC1}"/>
    <hyperlink ref="G1136" r:id="rId1848" xr:uid="{4FD9577A-FE64-4675-8F5D-BC09DFFCA72D}"/>
    <hyperlink ref="G1137" r:id="rId1849" xr:uid="{EE32AB26-8130-4C49-95F5-6BB907B042FC}"/>
    <hyperlink ref="G1138" r:id="rId1850" xr:uid="{F3BC1B63-D9A7-409A-8F74-C7F56451ABF7}"/>
    <hyperlink ref="G1139" r:id="rId1851" xr:uid="{DD2C23D8-6F72-4D6C-9DFA-675607FC4293}"/>
    <hyperlink ref="G1140" r:id="rId1852" xr:uid="{F808B064-6B05-4A91-B3D4-EE4A3DDFA900}"/>
    <hyperlink ref="G1141" r:id="rId1853" xr:uid="{7C0728F6-ADC6-4BC3-ADE7-3A14E9978851}"/>
    <hyperlink ref="G1142" r:id="rId1854" xr:uid="{4D29FC66-98BC-4DFE-8964-13386EBB1B48}"/>
    <hyperlink ref="G1143" r:id="rId1855" xr:uid="{B82E80F1-5CC7-4C68-A41F-4A927A4910C4}"/>
    <hyperlink ref="G1144" r:id="rId1856" xr:uid="{427E4617-01DA-4B0F-A85E-83B7888A3669}"/>
    <hyperlink ref="G1145" r:id="rId1857" xr:uid="{69EB017A-B3D9-4B2E-BBC5-B8204606C6C0}"/>
    <hyperlink ref="G1146" r:id="rId1858" xr:uid="{EA01E2ED-3065-4471-966D-8E5AF37BA777}"/>
    <hyperlink ref="G1147" r:id="rId1859" xr:uid="{2C9F007B-0DD7-4C1D-84B1-7CC179BE4E12}"/>
    <hyperlink ref="G1148" r:id="rId1860" xr:uid="{820540E7-0568-4A34-9501-DF3CEC6B2121}"/>
    <hyperlink ref="G1149" r:id="rId1861" xr:uid="{C12ABE09-9317-4813-8B96-CF31D4CBB765}"/>
    <hyperlink ref="G1150" r:id="rId1862" xr:uid="{1D0B06B5-19FE-42CD-A945-0A45D96BF6D1}"/>
    <hyperlink ref="G1151" r:id="rId1863" xr:uid="{9002A35A-5E69-4E17-BF61-37E53557A83B}"/>
    <hyperlink ref="G1152" r:id="rId1864" xr:uid="{3E3F6E23-60D1-4112-B5FA-69BD9C914749}"/>
    <hyperlink ref="G1153" r:id="rId1865" xr:uid="{4FC43E0E-F2E8-4372-BB7C-37AA6028B6A7}"/>
    <hyperlink ref="G1154" r:id="rId1866" xr:uid="{EAFE3104-ACDD-4DB1-8ED1-70F1F586CD4A}"/>
    <hyperlink ref="G1155" r:id="rId1867" xr:uid="{290EE241-B338-44EA-A605-5C93BBFA3057}"/>
    <hyperlink ref="G1156" r:id="rId1868" xr:uid="{2D869CB8-E5F9-4CA0-8AD5-7FFD5CFF79EA}"/>
    <hyperlink ref="G1157" r:id="rId1869" xr:uid="{40E461F0-EB93-4F82-A9EE-F4ABCDAF38D7}"/>
    <hyperlink ref="G1158" r:id="rId1870" xr:uid="{5D3A5946-017B-451A-A4D4-2A7D9149776D}"/>
    <hyperlink ref="G1159" r:id="rId1871" xr:uid="{E73A9712-8CBB-440D-A2D4-CCC389880536}"/>
    <hyperlink ref="G1160" r:id="rId1872" xr:uid="{18655CBC-7696-4597-95CE-700BD2288D6F}"/>
    <hyperlink ref="G1161" r:id="rId1873" xr:uid="{C05287E9-7FF2-4A7C-9001-D3024C175686}"/>
    <hyperlink ref="G1162" r:id="rId1874" xr:uid="{F9278F0D-A9D8-4D0A-8D2E-2C9D5A99200C}"/>
    <hyperlink ref="G1163" r:id="rId1875" xr:uid="{3857A240-23FE-463F-90F2-1269FE4F2E8A}"/>
    <hyperlink ref="G1164" r:id="rId1876" xr:uid="{FB319CA0-DBFA-4A64-A7D9-721FFE7F248C}"/>
    <hyperlink ref="G1165" r:id="rId1877" xr:uid="{16BC0E5F-2EB5-42E5-808A-136C776BFC6F}"/>
    <hyperlink ref="G1166" r:id="rId1878" xr:uid="{A8D9E6AA-EEEE-415C-93CC-918599EB34A2}"/>
    <hyperlink ref="G1167" r:id="rId1879" xr:uid="{ACF7FD1D-F779-4AD7-B31E-030C05C9F972}"/>
    <hyperlink ref="G1168" r:id="rId1880" xr:uid="{0C213CAE-8CED-4AC5-81EC-37840A8C6EFE}"/>
    <hyperlink ref="G1169" r:id="rId1881" xr:uid="{D53FF9CD-3DFA-48AC-BDE1-55B870D9E40A}"/>
    <hyperlink ref="G1170" r:id="rId1882" xr:uid="{E41C0851-DEEB-4D81-AD6D-0DD41A69FA85}"/>
    <hyperlink ref="G1171" r:id="rId1883" xr:uid="{06F4BE84-D6B3-4BEE-ADDF-3035314D552A}"/>
    <hyperlink ref="G1172" r:id="rId1884" xr:uid="{94650ABF-34D4-40B3-BEDA-68796D744A46}"/>
    <hyperlink ref="G1173" r:id="rId1885" xr:uid="{AFF5560B-2A3B-46AA-BF8A-E9B638E1865B}"/>
    <hyperlink ref="G1174" r:id="rId1886" xr:uid="{D0B6EA27-7339-4769-AAD8-C5E139D1CCD9}"/>
    <hyperlink ref="G1175" r:id="rId1887" xr:uid="{1FD7E58C-0C77-42D4-8135-A48E02C9DE1C}"/>
    <hyperlink ref="G1176" r:id="rId1888" xr:uid="{BC373A86-BE48-481C-8BD4-1EF1EAC4E4D0}"/>
    <hyperlink ref="G1177" r:id="rId1889" xr:uid="{9C099F64-904E-4E34-9FBF-DEC2427F2066}"/>
    <hyperlink ref="G1178" r:id="rId1890" xr:uid="{9CB0DB7B-FEF7-4837-99D5-7CA545B7AF6A}"/>
    <hyperlink ref="G1179" r:id="rId1891" xr:uid="{090BC488-767E-4F70-8A28-ABA58EBCB834}"/>
    <hyperlink ref="G1180" r:id="rId1892" xr:uid="{B053B7A0-740D-49C7-B241-8532722B4AC7}"/>
    <hyperlink ref="G1181" r:id="rId1893" xr:uid="{E1BD7D3F-8D17-4D8F-872A-FF650F497966}"/>
    <hyperlink ref="G1182" r:id="rId1894" xr:uid="{DA372A35-5716-48A0-A708-3F45E88FEFC5}"/>
    <hyperlink ref="G1183" r:id="rId1895" xr:uid="{1AB62C12-8CE8-406A-9CBC-332A8ABA6EA6}"/>
    <hyperlink ref="G1184" r:id="rId1896" xr:uid="{FA1B08DD-20A9-4ADD-94B7-2B1D918BAFB9}"/>
    <hyperlink ref="G1185" r:id="rId1897" xr:uid="{9EAB79EA-97AC-4013-89E9-86578E91B22A}"/>
    <hyperlink ref="G1186" r:id="rId1898" xr:uid="{07F35ACD-6FE1-4067-AA50-C3F307BCAC9F}"/>
    <hyperlink ref="G1187" r:id="rId1899" xr:uid="{B65951D6-8E87-444C-B7CC-E491B67F4485}"/>
    <hyperlink ref="G1188" r:id="rId1900" xr:uid="{2342A2A1-B6D4-4430-AED1-76DB42DE3556}"/>
    <hyperlink ref="G1189" r:id="rId1901" xr:uid="{D71877AE-E408-407F-B7F7-D4CC299EE95C}"/>
    <hyperlink ref="G1190" r:id="rId1902" xr:uid="{B4D108CF-3AFF-40A7-B43D-F92D08DF24AB}"/>
    <hyperlink ref="G1191" r:id="rId1903" xr:uid="{28D8DAF6-4F4D-46B8-B3A4-05A567534E36}"/>
    <hyperlink ref="G1192" r:id="rId1904" xr:uid="{52E44F2E-E03E-434A-804E-B1EB3F5E3BE7}"/>
    <hyperlink ref="G1193" r:id="rId1905" xr:uid="{52A2AF0E-65AA-45A6-AE4A-A8D7F8608655}"/>
    <hyperlink ref="G1194" r:id="rId1906" xr:uid="{45752D8A-F323-4BD3-8299-A2585B2F9DD5}"/>
    <hyperlink ref="G1195" r:id="rId1907" xr:uid="{52D9B01A-B2DA-4CAC-8327-4796486ED677}"/>
    <hyperlink ref="G1196" r:id="rId1908" xr:uid="{7395FF6C-F490-4F4B-8862-4957014DA989}"/>
    <hyperlink ref="G1197" r:id="rId1909" xr:uid="{AFC96348-DB11-4E63-9339-BFA7190D2D76}"/>
    <hyperlink ref="G1198" r:id="rId1910" xr:uid="{DE05440A-AEE3-4535-81E1-FE7B9176D5D2}"/>
    <hyperlink ref="G1199" r:id="rId1911" xr:uid="{8FB479D9-593E-4439-AD9E-D30782ED1758}"/>
    <hyperlink ref="G1200" r:id="rId1912" xr:uid="{191B5779-F27E-4457-B44D-F84F44709902}"/>
    <hyperlink ref="G1201" r:id="rId1913" xr:uid="{CED213A6-8592-4FB7-B938-2971B14B71B0}"/>
    <hyperlink ref="G1202" r:id="rId1914" xr:uid="{58B8B36C-CB92-4EF9-B8CD-794ADC812E2D}"/>
    <hyperlink ref="G1203" r:id="rId1915" xr:uid="{371F2A69-4126-4DE8-9991-719E3F1EB5F1}"/>
    <hyperlink ref="G1204" r:id="rId1916" xr:uid="{8AE3CBD3-643B-4F96-9A60-1CA1B59BA3B4}"/>
    <hyperlink ref="G1205" r:id="rId1917" xr:uid="{AC8F6556-99DA-4C11-876B-009C3960D3E2}"/>
    <hyperlink ref="G1206" r:id="rId1918" xr:uid="{56A90F6A-B2C1-48FD-B732-B0246B07A8B5}"/>
    <hyperlink ref="G1207" r:id="rId1919" xr:uid="{5B170C00-1003-44F1-8813-27E3481054AE}"/>
    <hyperlink ref="G1208" r:id="rId1920" xr:uid="{2172EE22-E5AA-49C5-B14C-7E783920008C}"/>
    <hyperlink ref="G1209" r:id="rId1921" xr:uid="{4992C6A6-1942-433E-9FE5-18112278BC72}"/>
    <hyperlink ref="G1210" r:id="rId1922" xr:uid="{28338095-1FEB-42DE-82B8-5AA5EFCF8118}"/>
    <hyperlink ref="G1211" r:id="rId1923" xr:uid="{0B298A71-4342-44D0-A4C9-54781896C006}"/>
    <hyperlink ref="G1212" r:id="rId1924" xr:uid="{10A6F06C-1F2F-45AA-A536-18B94411185B}"/>
    <hyperlink ref="G1213" r:id="rId1925" xr:uid="{1DA51A53-D3F6-4483-AD25-45F14A71C004}"/>
    <hyperlink ref="G1214" r:id="rId1926" xr:uid="{6EEC6CE8-F432-4434-A219-84BBD417504F}"/>
    <hyperlink ref="G1215" r:id="rId1927" xr:uid="{20A3B6DF-BE0B-4ED9-8915-D999BEACE8C3}"/>
    <hyperlink ref="G1216" r:id="rId1928" xr:uid="{8E6938B4-9E86-4C37-AD49-37EFFD01D6AE}"/>
    <hyperlink ref="G1217" r:id="rId1929" xr:uid="{F0C345C6-80BF-47F6-ABA0-9DA96BF67BB6}"/>
    <hyperlink ref="G1218" r:id="rId1930" xr:uid="{FE63CBAE-04B1-4AAC-A6C9-24E5EDB7AFD5}"/>
    <hyperlink ref="G1219" r:id="rId1931" xr:uid="{DE0F13D5-4ADA-4E5B-8B24-CDF8AE648495}"/>
    <hyperlink ref="G1220" r:id="rId1932" xr:uid="{D700268E-4A9D-46E2-8F70-38E8C68422F6}"/>
    <hyperlink ref="G1221" r:id="rId1933" xr:uid="{927C172C-F5A5-46DB-B9FE-C7DC8CCFE212}"/>
    <hyperlink ref="G1222" r:id="rId1934" xr:uid="{76EAA7D8-E7BF-4037-8962-57987545B0E0}"/>
    <hyperlink ref="G1223" r:id="rId1935" xr:uid="{52FCFFE9-9AFF-4CC9-90BD-2BDB2E86A00A}"/>
    <hyperlink ref="G1224" r:id="rId1936" xr:uid="{44C3972E-4951-4BC8-8916-F11DC6921B2E}"/>
    <hyperlink ref="G1225" r:id="rId1937" xr:uid="{5A3F7932-211C-47C6-AAEB-33B7B37C02E5}"/>
    <hyperlink ref="G1226" r:id="rId1938" xr:uid="{319E645B-4F6B-41DA-BC2E-51AD6F2D3927}"/>
    <hyperlink ref="G1227" r:id="rId1939" xr:uid="{DF1FB37F-65FC-433F-AE00-E5B522360B0D}"/>
    <hyperlink ref="G1228" r:id="rId1940" xr:uid="{A2D82CFB-0358-4DF9-8D2F-BD4E09E3D533}"/>
    <hyperlink ref="G1229" r:id="rId1941" xr:uid="{AF29BC83-F39C-42A4-88C2-B372569C0C0D}"/>
    <hyperlink ref="G1230" r:id="rId1942" xr:uid="{5B9AB8B4-C688-405A-8BBE-FDF441CBBA4D}"/>
    <hyperlink ref="G1231" r:id="rId1943" xr:uid="{A7FEC193-910E-4917-81AC-8FBC06B251B6}"/>
    <hyperlink ref="G1232" r:id="rId1944" xr:uid="{F89D293C-2A32-4DDC-A268-457886C93B28}"/>
    <hyperlink ref="G1233" r:id="rId1945" xr:uid="{FB4E108B-2BF9-4B0C-9ECB-F0D1E335DE0D}"/>
    <hyperlink ref="G1234" r:id="rId1946" xr:uid="{285807E7-B841-4E99-88AB-8E3756C34933}"/>
    <hyperlink ref="G1235" r:id="rId1947" xr:uid="{CBB7C5DC-D6D4-49CE-9C46-AFFE560E78C7}"/>
    <hyperlink ref="G1236" r:id="rId1948" xr:uid="{9CE09B17-CFB3-456C-850F-67624A7D9E73}"/>
    <hyperlink ref="G1237" r:id="rId1949" xr:uid="{C59D0BB5-B6D8-49BF-8833-8146A48B3B00}"/>
    <hyperlink ref="G1238" r:id="rId1950" xr:uid="{2D3689F5-28E3-47F6-A39B-0465AB53893F}"/>
    <hyperlink ref="G1239" r:id="rId1951" xr:uid="{D31642D3-F3A3-487D-AE1C-42D4BC36AD16}"/>
    <hyperlink ref="G1240" r:id="rId1952" xr:uid="{DAA7E9C7-E486-42F2-8045-B930CF406D26}"/>
    <hyperlink ref="G1241" r:id="rId1953" xr:uid="{CE8470E9-9583-4215-9B76-144BCAA2439D}"/>
    <hyperlink ref="G1242" r:id="rId1954" xr:uid="{ADF9BCF9-5FB5-4C2B-9BBE-FFE8E728E169}"/>
    <hyperlink ref="G1243" r:id="rId1955" xr:uid="{25A3EB0D-1FEF-4E8A-972F-05BB9DDF16B5}"/>
    <hyperlink ref="G1244" r:id="rId1956" xr:uid="{B641D1BB-6522-45BE-810F-738861007236}"/>
    <hyperlink ref="G1245" r:id="rId1957" xr:uid="{7ABD73E0-3FC0-49BC-881D-1945D99B0770}"/>
    <hyperlink ref="G1246" r:id="rId1958" xr:uid="{21669363-301C-4AC3-9E07-9FEE8C8FE78F}"/>
    <hyperlink ref="G1247" r:id="rId1959" xr:uid="{04BD0C50-E533-4083-8458-66623042C76F}"/>
    <hyperlink ref="G1248" r:id="rId1960" xr:uid="{A3A9D242-8F74-4BE1-92C7-BF5A35B22D5C}"/>
    <hyperlink ref="G1249" r:id="rId1961" xr:uid="{B53F9EF2-6C44-4B6D-A2A3-1AC9532D48BE}"/>
    <hyperlink ref="G1250" r:id="rId1962" xr:uid="{E88DC4E2-D1A6-4BC8-85AC-1B54DAB467CA}"/>
    <hyperlink ref="G1251" r:id="rId1963" xr:uid="{F515F13A-659B-4700-A86F-D46939794F56}"/>
    <hyperlink ref="G1252" r:id="rId1964" xr:uid="{93D299B3-1D4D-4676-9879-65225BCC1664}"/>
    <hyperlink ref="G1253" r:id="rId1965" xr:uid="{BFED9FE3-6717-4350-AE6A-85069D004509}"/>
    <hyperlink ref="G1254" r:id="rId1966" xr:uid="{62055B37-6D7C-44AF-BE07-113487FF24C6}"/>
    <hyperlink ref="G1255" r:id="rId1967" xr:uid="{8D48DBAD-606E-47DF-81A9-75F6642FA9E3}"/>
    <hyperlink ref="G1256" r:id="rId1968" xr:uid="{7CF4C787-DFD9-4BE8-9E63-F80037365D97}"/>
    <hyperlink ref="G1257" r:id="rId1969" xr:uid="{5072EC38-0AAA-4730-B2C1-7C02E62C95EC}"/>
    <hyperlink ref="G1258" r:id="rId1970" xr:uid="{8C54DCDD-3BC9-4205-8976-DAACE5CEA622}"/>
    <hyperlink ref="G1259" r:id="rId1971" xr:uid="{FE16FF6B-84F0-4778-A16E-D0F1ACBF8B96}"/>
    <hyperlink ref="G1260" r:id="rId1972" xr:uid="{506C7199-0CB2-489C-ADE6-CD71C46CA118}"/>
    <hyperlink ref="G1261" r:id="rId1973" xr:uid="{790162D5-EE80-43C6-B006-770BD2D8DC2D}"/>
    <hyperlink ref="G1262" r:id="rId1974" xr:uid="{F0B5576E-CDD0-48F9-A598-E9CB6DA916A9}"/>
    <hyperlink ref="G1263" r:id="rId1975" xr:uid="{58F8CD7E-8FD5-45C9-98DA-4A8099F86CD7}"/>
    <hyperlink ref="G1264" r:id="rId1976" xr:uid="{76745F3B-3814-4B9F-B13F-A690A87BC304}"/>
    <hyperlink ref="G1265" r:id="rId1977" xr:uid="{810CDF4A-4CAC-404B-A754-B9E93F72937B}"/>
    <hyperlink ref="G1266" r:id="rId1978" xr:uid="{301BBE8D-03B7-4C8E-8062-E613DBDB74CF}"/>
    <hyperlink ref="G1267" r:id="rId1979" xr:uid="{F10B5667-3B2C-4606-8E0A-825684F87471}"/>
    <hyperlink ref="G1268" r:id="rId1980" xr:uid="{0912227B-7A49-40E0-A8B1-BACB4118CF6B}"/>
    <hyperlink ref="G1269" r:id="rId1981" xr:uid="{716E2857-2DD1-406D-A526-93C5C04D6A14}"/>
    <hyperlink ref="G1270" r:id="rId1982" xr:uid="{81DEED9B-A043-4CED-A49F-47370BAB69F0}"/>
    <hyperlink ref="G1271" r:id="rId1983" xr:uid="{FD5B7010-1AEE-4B3E-84BB-EC2B67FC91C9}"/>
    <hyperlink ref="G1272" r:id="rId1984" xr:uid="{15D20F51-11A7-4184-862E-92D9BFC496D9}"/>
    <hyperlink ref="G1273" r:id="rId1985" xr:uid="{3FE79208-BA93-4D56-8AB5-B45140DE13CD}"/>
    <hyperlink ref="G1274" r:id="rId1986" xr:uid="{EEDA82EE-9FC5-4B39-92F1-7EBFA96FCB4B}"/>
    <hyperlink ref="G1275" r:id="rId1987" xr:uid="{4A4E59CC-278B-4807-B879-3C70FA3C7A13}"/>
    <hyperlink ref="G1276" r:id="rId1988" xr:uid="{2B0ACC1D-40D6-493E-AA36-504BDF6AF9F4}"/>
    <hyperlink ref="G1277" r:id="rId1989" xr:uid="{94CBF2BB-30CF-4789-9323-662B63E379FC}"/>
    <hyperlink ref="G1278" r:id="rId1990" xr:uid="{0BA70702-D1FF-4D74-BAE5-60DDA34B09C2}"/>
    <hyperlink ref="G1279" r:id="rId1991" xr:uid="{CC87CC80-F56E-4A15-82B8-BB2E7A22FC56}"/>
    <hyperlink ref="G1280" r:id="rId1992" xr:uid="{3005605A-6D72-4344-9E85-922A8207A100}"/>
    <hyperlink ref="G1281" r:id="rId1993" xr:uid="{7AC7E2BA-DE6C-406B-814C-B8F7BF52A7D3}"/>
    <hyperlink ref="G1282" r:id="rId1994" xr:uid="{FB662739-723E-4A8E-B722-9B834F82589C}"/>
    <hyperlink ref="G1283" r:id="rId1995" xr:uid="{1D0E60BC-6C2D-4598-805B-80FA30F8464F}"/>
    <hyperlink ref="G1284" r:id="rId1996" xr:uid="{B411D349-867C-4BDD-91CB-F281A1E96AFE}"/>
    <hyperlink ref="G1285" r:id="rId1997" xr:uid="{8BD9AD24-23F0-4EBF-A48F-DEEED491A069}"/>
    <hyperlink ref="G1286" r:id="rId1998" xr:uid="{3EB63E09-EB39-49ED-A4B9-340CFEBBC6BA}"/>
    <hyperlink ref="G1287" r:id="rId1999" xr:uid="{36031747-4053-4306-8C29-CB4697FBF73C}"/>
    <hyperlink ref="G1288" r:id="rId2000" xr:uid="{F770FDA7-3CA2-4E93-BCF0-1ABA339EA984}"/>
    <hyperlink ref="G1289" r:id="rId2001" xr:uid="{0B1CB0F9-6602-4F1D-83E6-723317A74926}"/>
    <hyperlink ref="G1290" r:id="rId2002" xr:uid="{FA70714A-C751-415F-BF8C-C33B4926B652}"/>
    <hyperlink ref="G1291" r:id="rId2003" xr:uid="{5D4E0351-13C1-42AD-9AE6-0914E4F4F29A}"/>
    <hyperlink ref="G1292" r:id="rId2004" xr:uid="{79D25877-80FE-47E2-9FC7-34D4761F612E}"/>
    <hyperlink ref="G1293" r:id="rId2005" xr:uid="{7116BB4E-8803-4939-9051-F3832AE6E74D}"/>
    <hyperlink ref="G1294" r:id="rId2006" xr:uid="{5B0D529C-100E-4795-B86C-E0B8A6A849FF}"/>
    <hyperlink ref="G1295" r:id="rId2007" xr:uid="{A4BDAD00-6927-4423-81A2-0F9E8DDC49F7}"/>
    <hyperlink ref="G1296" r:id="rId2008" xr:uid="{062EEE75-9898-4A5F-A575-053E5C1C07FD}"/>
    <hyperlink ref="G1297" r:id="rId2009" xr:uid="{C05BF9AB-44F5-4546-988A-9B0AC1346D43}"/>
    <hyperlink ref="G1298" r:id="rId2010" xr:uid="{D2C60495-23FB-4FF2-95C3-42B5F4E02CEB}"/>
    <hyperlink ref="G1299" r:id="rId2011" xr:uid="{81ECF984-3B7D-4F57-B722-D43847F637C6}"/>
    <hyperlink ref="G1300" r:id="rId2012" xr:uid="{9A66B83A-3955-42E7-B59A-C67744749CE8}"/>
    <hyperlink ref="G1301" r:id="rId2013" xr:uid="{9EA60925-4893-4862-A696-882673B10EFB}"/>
    <hyperlink ref="G1302" r:id="rId2014" xr:uid="{3A4CC6AA-D4B4-4479-BEE9-C4B3CB2B36D1}"/>
    <hyperlink ref="G1303" r:id="rId2015" xr:uid="{324B4781-0755-490F-9D85-1F3DE382229F}"/>
    <hyperlink ref="G1304" r:id="rId2016" xr:uid="{74394525-5E47-41AA-A714-5FF96E9BA4B2}"/>
    <hyperlink ref="G1305" r:id="rId2017" xr:uid="{40A959CE-EA8C-43AC-BBCB-7EE53A6F8535}"/>
    <hyperlink ref="G1306" r:id="rId2018" xr:uid="{9B04DE3D-2C16-484D-B883-1B6F344FB50B}"/>
    <hyperlink ref="G1307" r:id="rId2019" xr:uid="{94EE5C53-BFAD-43BC-A61D-8BBB4F498809}"/>
    <hyperlink ref="G1308" r:id="rId2020" xr:uid="{DA9B6B36-6EF8-41A8-9EDB-6C8E9C7986B2}"/>
    <hyperlink ref="G1309" r:id="rId2021" xr:uid="{D136BA98-97E7-417F-B0A5-2CAFEB723172}"/>
    <hyperlink ref="G1310" r:id="rId2022" xr:uid="{CC5DEA15-0AE6-48A8-BFE7-5A1A60EA37EF}"/>
    <hyperlink ref="G1311" r:id="rId2023" xr:uid="{4E7CB23D-A85C-43D3-9CE3-10C090C1159A}"/>
    <hyperlink ref="G1312" r:id="rId2024" xr:uid="{4133A853-2AB0-468B-8F92-736AD7A0F05B}"/>
    <hyperlink ref="G1313" r:id="rId2025" xr:uid="{A35B0D19-7BC5-402D-B453-0250C62D7909}"/>
    <hyperlink ref="G1314" r:id="rId2026" xr:uid="{0BA13532-67F2-43D3-9228-FB34E7BF7E37}"/>
    <hyperlink ref="G1315" r:id="rId2027" xr:uid="{BC447C02-91A6-443F-815B-DD43D6501B2F}"/>
    <hyperlink ref="G1316" r:id="rId2028" xr:uid="{DE1EE62C-46F6-4CBA-B5E6-CE56C6C91F88}"/>
    <hyperlink ref="G1317" r:id="rId2029" xr:uid="{243738AB-5118-4ED5-AB85-17E6B755BE78}"/>
    <hyperlink ref="G1318" r:id="rId2030" xr:uid="{AA36A42D-307F-4155-9D34-F7348C74C9C3}"/>
    <hyperlink ref="G1319" r:id="rId2031" xr:uid="{2C21678C-0959-47C1-B34F-97D2D1C49714}"/>
    <hyperlink ref="G1320" r:id="rId2032" xr:uid="{ACDF8DB6-CD9B-435E-8EFF-77B9C51651C1}"/>
    <hyperlink ref="G1321" r:id="rId2033" xr:uid="{50A3668D-86F5-4E3D-AC85-AD927D0351DC}"/>
    <hyperlink ref="G1322" r:id="rId2034" xr:uid="{F5E759A4-F731-4CFE-A118-A540DABA9AF6}"/>
    <hyperlink ref="G1323" r:id="rId2035" xr:uid="{F561310D-55F6-46A5-A10E-E1C2FFC176F8}"/>
    <hyperlink ref="G1324" r:id="rId2036" xr:uid="{2BE57B03-C3DF-4821-BF05-F3CCBC427B96}"/>
    <hyperlink ref="G1325" r:id="rId2037" xr:uid="{902BCDC6-C85A-4266-9C87-5CC9AE704411}"/>
    <hyperlink ref="G1326" r:id="rId2038" xr:uid="{DD7555E1-0503-47A7-9FA3-464363F19B0B}"/>
    <hyperlink ref="G1327" r:id="rId2039" xr:uid="{810341DE-440C-45B0-887E-20DBCF72CCF3}"/>
    <hyperlink ref="G1328" r:id="rId2040" xr:uid="{719DDCE0-C07C-4EEB-A26B-534A8D45DFB9}"/>
    <hyperlink ref="G1329" r:id="rId2041" xr:uid="{0FD4F56B-4C47-4728-8432-EF8B91B4DEEB}"/>
    <hyperlink ref="G1330" r:id="rId2042" xr:uid="{CD55649B-7BA1-4526-859C-7F0A696C06B2}"/>
    <hyperlink ref="G1331" r:id="rId2043" xr:uid="{E3F5355A-D278-4434-B352-612BBFB38DA3}"/>
    <hyperlink ref="G1332" r:id="rId2044" xr:uid="{4767FC64-95FE-4E0A-8B69-D9B062267915}"/>
    <hyperlink ref="G1333" r:id="rId2045" xr:uid="{7B76F3FA-E4E8-4695-9C41-14F575BB687F}"/>
    <hyperlink ref="G1334" r:id="rId2046" xr:uid="{8DD73B8F-95D2-4387-BBB1-68763CE0CD18}"/>
    <hyperlink ref="G1335" r:id="rId2047" xr:uid="{E15CBB1D-FF7D-4FA3-B6C0-7747BB084963}"/>
    <hyperlink ref="G1336" r:id="rId2048" xr:uid="{22972592-4419-4692-B1D8-3320CAB0A6AE}"/>
    <hyperlink ref="G1337" r:id="rId2049" xr:uid="{4CEFE2B1-09D2-4928-895A-8C8BB1CDA3DD}"/>
    <hyperlink ref="G1338" r:id="rId2050" xr:uid="{4369E2EA-087F-4F6E-A97D-2D803B2F6771}"/>
    <hyperlink ref="G1339" r:id="rId2051" xr:uid="{F17F0A34-BD63-4473-96BE-8A51F9C19424}"/>
    <hyperlink ref="G1340" r:id="rId2052" xr:uid="{849919C3-B3BA-4BF4-9E80-4FB131B92225}"/>
    <hyperlink ref="G1341" r:id="rId2053" xr:uid="{E2C15A9E-F92B-45CE-8EDB-D377C8FDA315}"/>
    <hyperlink ref="G1342" r:id="rId2054" xr:uid="{92EAD7AB-9ABE-44D2-B7C1-37266F8D2785}"/>
    <hyperlink ref="G1343" r:id="rId2055" xr:uid="{CB01CA2B-39F0-4783-8ED5-28B630FC23FB}"/>
    <hyperlink ref="G1344" r:id="rId2056" xr:uid="{730C0617-57D8-48F1-BE25-D6B921553C49}"/>
    <hyperlink ref="G1345" r:id="rId2057" xr:uid="{4F9D1889-EF0B-4687-BF67-F9F4BA22D4B6}"/>
    <hyperlink ref="G1346" r:id="rId2058" xr:uid="{DE5E184B-D129-4020-A45A-D9ECF14FE620}"/>
    <hyperlink ref="G1347" r:id="rId2059" xr:uid="{022D05EE-4667-4BA4-8611-C59F922D897C}"/>
    <hyperlink ref="G1348" r:id="rId2060" xr:uid="{86367CCF-0516-4DDB-B807-F0A3E09F66EA}"/>
    <hyperlink ref="G1349" r:id="rId2061" xr:uid="{28D4B68F-3445-4955-9F33-B57A6B87A9EE}"/>
    <hyperlink ref="G1350" r:id="rId2062" xr:uid="{28AD99B2-5F48-4F0E-8476-90D106487A40}"/>
    <hyperlink ref="G1351" r:id="rId2063" xr:uid="{BBBA9C2E-D84D-4EDA-B54F-6C9E2EDDDE18}"/>
    <hyperlink ref="G1352" r:id="rId2064" xr:uid="{E0FA75D3-05F5-4E0A-8997-E460D948D44E}"/>
    <hyperlink ref="G1353" r:id="rId2065" xr:uid="{48E23D8B-314B-44F4-A8F0-629D90F863B7}"/>
    <hyperlink ref="G1354" r:id="rId2066" xr:uid="{DB45660B-F6CA-4895-A365-A92921F22911}"/>
    <hyperlink ref="G1355" r:id="rId2067" xr:uid="{409B5D8C-879A-4FEC-BBC4-4C2CBA724A03}"/>
    <hyperlink ref="G1356" r:id="rId2068" xr:uid="{DBE21CD4-5439-41D6-A84E-C757629035BC}"/>
    <hyperlink ref="G1357" r:id="rId2069" xr:uid="{16587420-6596-4319-BE7A-F507236B7DF7}"/>
    <hyperlink ref="G1358" r:id="rId2070" xr:uid="{313F5BAD-38B2-4C1E-B986-1A6A3D587398}"/>
    <hyperlink ref="G1359" r:id="rId2071" xr:uid="{9E9EFDD3-9DCF-477D-A5F4-FB01B5803DCA}"/>
    <hyperlink ref="G1360" r:id="rId2072" xr:uid="{9E18C659-7BED-40E1-B31C-776B32362C42}"/>
    <hyperlink ref="G1361" r:id="rId2073" xr:uid="{78F5B751-7FE8-433E-8DD2-27F769AACAFB}"/>
    <hyperlink ref="G1362" r:id="rId2074" xr:uid="{F2499934-3C61-49EB-A71C-14D088E3AEB8}"/>
    <hyperlink ref="G1363" r:id="rId2075" xr:uid="{32942803-8E94-4102-A002-D03C295BC46F}"/>
    <hyperlink ref="G1364" r:id="rId2076" xr:uid="{4ED82F85-2951-4779-9550-9FD6F441C9F7}"/>
    <hyperlink ref="G1365" r:id="rId2077" xr:uid="{CC15A30D-106E-4DC2-BAFA-35E944E048FC}"/>
    <hyperlink ref="G1366" r:id="rId2078" xr:uid="{35FA7D72-83BD-4DDD-899C-0F0911775C36}"/>
    <hyperlink ref="G1367" r:id="rId2079" xr:uid="{6D72C595-2F57-4A20-8F55-68862FFAD3DA}"/>
    <hyperlink ref="G1368" r:id="rId2080" xr:uid="{1D6009E4-F496-4210-BEBF-F59906BA0DF7}"/>
    <hyperlink ref="G1369" r:id="rId2081" xr:uid="{0A49733E-2330-48B5-A51E-AACAD2C087EF}"/>
    <hyperlink ref="G1370" r:id="rId2082" xr:uid="{80E06322-356D-4A5F-884D-659BF978BDCF}"/>
    <hyperlink ref="G1371" r:id="rId2083" xr:uid="{F1366FAF-51F7-4032-BF7B-983742A4B2BE}"/>
    <hyperlink ref="G1372" r:id="rId2084" xr:uid="{5C123DEA-1111-4269-9BF4-FF6B15158A67}"/>
    <hyperlink ref="G1373" r:id="rId2085" xr:uid="{7F2C9750-C1AF-463A-8E4A-972F51819C0E}"/>
    <hyperlink ref="G1374" r:id="rId2086" xr:uid="{7F622A73-8FC3-4499-B174-871297403EDB}"/>
    <hyperlink ref="G1375" r:id="rId2087" xr:uid="{D54C1252-F53E-48BC-B01D-D8A573A70611}"/>
    <hyperlink ref="G1376" r:id="rId2088" xr:uid="{C6D85CAF-C8D8-4278-BE1B-44E90FBD3267}"/>
    <hyperlink ref="G1377" r:id="rId2089" xr:uid="{4714BE13-E45C-46CF-8E2F-0BAED8A340A4}"/>
    <hyperlink ref="G1378" r:id="rId2090" xr:uid="{939675F4-CEB5-4E4F-906F-74883D1DC7B4}"/>
    <hyperlink ref="G1379" r:id="rId2091" xr:uid="{C2893085-1446-4689-9DB3-9AACB3386D3F}"/>
    <hyperlink ref="G1380" r:id="rId2092" xr:uid="{DA6682C6-15E7-44FF-A673-A14C72E78825}"/>
    <hyperlink ref="G1381" r:id="rId2093" xr:uid="{FEC8C086-6941-498E-BD81-4B94F294AE04}"/>
    <hyperlink ref="G1382" r:id="rId2094" xr:uid="{F7D34F80-AD13-4C59-93DB-08A2E666776C}"/>
    <hyperlink ref="G1383" r:id="rId2095" xr:uid="{9B9F2D39-D5F7-46DE-9042-0CF4D7C4332D}"/>
    <hyperlink ref="G1384" r:id="rId2096" xr:uid="{7E5DC395-FA45-4236-9BEC-41B1F130CBD3}"/>
    <hyperlink ref="G1385" r:id="rId2097" xr:uid="{E2A1A185-2EFE-44B7-94AB-0884761A64B0}"/>
    <hyperlink ref="G1386" r:id="rId2098" xr:uid="{A4A772C2-A03C-4E72-A01E-2B6D25D5A50E}"/>
    <hyperlink ref="G1387" r:id="rId2099" xr:uid="{91B74DE1-13DE-4E15-A697-9DC932DAE78A}"/>
    <hyperlink ref="G1388" r:id="rId2100" xr:uid="{AD2EF66B-77DE-4EC2-962C-7705278CA238}"/>
    <hyperlink ref="G1389" r:id="rId2101" xr:uid="{3656086A-F86A-4891-8A83-DE905FC58681}"/>
    <hyperlink ref="G1390" r:id="rId2102" xr:uid="{80BBF6B7-FFE4-49CA-B07A-199BD282B537}"/>
    <hyperlink ref="G1391" r:id="rId2103" xr:uid="{DF209761-A7B4-44D9-B697-B7B56858A7C1}"/>
    <hyperlink ref="G1392" r:id="rId2104" xr:uid="{51DE4E22-4D70-48E8-B040-3161EDC8EBB1}"/>
    <hyperlink ref="G1393" r:id="rId2105" xr:uid="{33DED5B0-8DF5-4ECF-8B8C-2DE407EE4963}"/>
    <hyperlink ref="G1394" r:id="rId2106" xr:uid="{60BD24CE-A1D6-4BBE-9C8C-4207436D297C}"/>
    <hyperlink ref="G1395" r:id="rId2107" xr:uid="{A7B836E5-530B-4310-9B8A-BBE57469825A}"/>
    <hyperlink ref="G1396" r:id="rId2108" xr:uid="{5A598BB6-7477-4CBE-8F1E-4E3310F1736F}"/>
    <hyperlink ref="G1397" r:id="rId2109" xr:uid="{7F128943-95D6-4172-8873-5D7CB1327F94}"/>
    <hyperlink ref="G1398" r:id="rId2110" xr:uid="{B3B6DE86-E610-4200-885A-FB3DC0E81CE3}"/>
    <hyperlink ref="G1399" r:id="rId2111" xr:uid="{C162FF82-33F8-471A-B21B-3FAC10061D6C}"/>
    <hyperlink ref="G1400" r:id="rId2112" xr:uid="{B48443DA-7C8B-45D3-8661-7C9DCB13C7AA}"/>
    <hyperlink ref="G1401" r:id="rId2113" xr:uid="{0801ABAF-3680-4F53-83AE-199C6B65A8B9}"/>
    <hyperlink ref="G1402" r:id="rId2114" xr:uid="{82A138F2-A204-4706-BF3F-D6F328E65E21}"/>
    <hyperlink ref="G1403" r:id="rId2115" xr:uid="{6F9B9756-DD1D-4AD9-9684-243AF5CD52C8}"/>
    <hyperlink ref="G1404" r:id="rId2116" xr:uid="{3B6E5749-BA7F-465B-BDB2-3538809D7AF2}"/>
    <hyperlink ref="G1405" r:id="rId2117" xr:uid="{CED00D0C-8F14-4DDC-987E-49FC7E9ED69E}"/>
    <hyperlink ref="G1406" r:id="rId2118" xr:uid="{8B6F5A61-A82A-44E8-8FCB-EC009FC9ED1A}"/>
    <hyperlink ref="G1407" r:id="rId2119" xr:uid="{C5A61BE7-53EF-4B50-85B8-6883C1849D44}"/>
    <hyperlink ref="G1408" r:id="rId2120" xr:uid="{29FF4BCB-7C82-499B-B2D2-F2FF7949831E}"/>
    <hyperlink ref="G1409" r:id="rId2121" xr:uid="{1A86D076-B1D6-49A3-AEEA-F2C4B65834F1}"/>
    <hyperlink ref="G1410" r:id="rId2122" xr:uid="{451B4AD6-737B-47AB-83F3-EBF4E010C9A6}"/>
    <hyperlink ref="G1411" r:id="rId2123" xr:uid="{311720D9-EF0A-422C-AA72-EFFE525217C3}"/>
    <hyperlink ref="G1412" r:id="rId2124" xr:uid="{1B9AD113-7106-4475-8F3D-9AA52E1B1698}"/>
    <hyperlink ref="G1413" r:id="rId2125" xr:uid="{85497EDF-371B-4275-B67F-98A3841C38FC}"/>
    <hyperlink ref="G1414" r:id="rId2126" xr:uid="{E0CF2CD1-6D2F-4FC0-B54B-B74893569F4E}"/>
    <hyperlink ref="G1415" r:id="rId2127" xr:uid="{8E49ADE1-44FB-4967-9AC4-24BEDA71EC10}"/>
    <hyperlink ref="G1416" r:id="rId2128" xr:uid="{2B43E94D-401D-43EB-A043-CA0E7EC8A555}"/>
    <hyperlink ref="G1417" r:id="rId2129" xr:uid="{8EBFD906-3185-49A7-8620-FA4444462C96}"/>
    <hyperlink ref="G1418" r:id="rId2130" xr:uid="{A4FA1D64-CE41-485E-8CEA-753E8EE4210A}"/>
    <hyperlink ref="G1419" r:id="rId2131" xr:uid="{8FDD5334-E999-4D9C-B27D-DEAA92EC5571}"/>
    <hyperlink ref="G1420" r:id="rId2132" xr:uid="{42811575-AA85-4461-AA63-54E987CD4337}"/>
    <hyperlink ref="G1421" r:id="rId2133" xr:uid="{1F5F2504-490A-43B1-BB0E-843B4270B22D}"/>
    <hyperlink ref="G1422" r:id="rId2134" xr:uid="{40E9FAC8-8132-4975-960B-142E610628F4}"/>
    <hyperlink ref="G1423" r:id="rId2135" xr:uid="{7F2A3DEC-A526-4A0E-B436-B68B6E5BBBC1}"/>
    <hyperlink ref="G1424" r:id="rId2136" xr:uid="{2485B2AF-90C8-4333-8C78-4F1F8BDD6184}"/>
    <hyperlink ref="G1425" r:id="rId2137" xr:uid="{197BCF9C-3D8E-429E-931A-0B80DB0AB279}"/>
    <hyperlink ref="G1426" r:id="rId2138" xr:uid="{FE23CA31-D1C8-48D2-BB5D-2F2E14EC226B}"/>
    <hyperlink ref="G1427" r:id="rId2139" xr:uid="{12349C20-F3A0-4663-8463-1AB687E7586D}"/>
    <hyperlink ref="G1428" r:id="rId2140" xr:uid="{A027C8AD-141D-40BC-A244-1810DB2E893A}"/>
    <hyperlink ref="G1429" r:id="rId2141" xr:uid="{C3833AC3-7EDC-42FA-928D-7D9CFB887108}"/>
    <hyperlink ref="G1430" r:id="rId2142" xr:uid="{3DA0C84B-89D1-4DF4-9742-281125A39883}"/>
    <hyperlink ref="G1431" r:id="rId2143" xr:uid="{EFF2B2F8-B113-47D3-89B2-9D20EAB65AB8}"/>
    <hyperlink ref="G1432" r:id="rId2144" xr:uid="{C6B77A1D-5E28-41D8-A3B0-23B7D8025976}"/>
    <hyperlink ref="G1433" r:id="rId2145" xr:uid="{E33560FF-5A1D-475B-8779-61F7D3386C83}"/>
    <hyperlink ref="G1434" r:id="rId2146" xr:uid="{5FDA8624-0AB2-41B1-96AF-E9D73699509D}"/>
    <hyperlink ref="G1435" r:id="rId2147" xr:uid="{73272ED7-8923-4196-BBF6-83B440F3B56A}"/>
    <hyperlink ref="G1436" r:id="rId2148" xr:uid="{ACD8E7F3-8043-4609-8FC0-76CB814B3234}"/>
    <hyperlink ref="G1437" r:id="rId2149" xr:uid="{556EED63-91AB-4DFE-B62E-BFD764874DEE}"/>
    <hyperlink ref="G1438" r:id="rId2150" xr:uid="{9FF91AB0-3B97-4F29-8A40-22A411A6B11E}"/>
    <hyperlink ref="G1439" r:id="rId2151" xr:uid="{9503E1BA-622F-450B-AD93-542529DE069F}"/>
    <hyperlink ref="G1440" r:id="rId2152" xr:uid="{A674D897-0876-4E66-8102-B773B8E248C9}"/>
    <hyperlink ref="G1441" r:id="rId2153" xr:uid="{54DF381F-AA05-4CD4-8631-F864A62DD45A}"/>
    <hyperlink ref="G1442" r:id="rId2154" xr:uid="{7D8E6B52-6228-469D-9F3F-243B2E094276}"/>
    <hyperlink ref="G1443" r:id="rId2155" xr:uid="{A67FA84D-AE45-4EEF-A240-ABAFF90BAC29}"/>
    <hyperlink ref="G1444" r:id="rId2156" xr:uid="{0438958F-D286-4845-BA76-161DFBADF20D}"/>
    <hyperlink ref="G1445" r:id="rId2157" xr:uid="{FFDE3036-1CF1-4201-8A88-74931CCF0777}"/>
    <hyperlink ref="G1446" r:id="rId2158" xr:uid="{045DF7B4-5245-4943-A560-5556A206CF41}"/>
    <hyperlink ref="G1447" r:id="rId2159" xr:uid="{4DAEEB15-2465-46A0-BDDF-3025A75BC14B}"/>
    <hyperlink ref="G1448" r:id="rId2160" xr:uid="{B2EF44B6-5BB0-440F-9692-8615D7DE7553}"/>
    <hyperlink ref="G1449" r:id="rId2161" xr:uid="{C35CE491-7651-42F3-BF8E-4C9F8D2C9717}"/>
    <hyperlink ref="G1450" r:id="rId2162" xr:uid="{1AB3B4E9-0BA9-4777-B86A-4BDB5144DF2E}"/>
    <hyperlink ref="G1451" r:id="rId2163" xr:uid="{6D696E9A-C005-478A-9FB7-38C05E61DAAD}"/>
    <hyperlink ref="G1452" r:id="rId2164" xr:uid="{1227C8D3-604D-4E2D-80AF-0A9B37A7D307}"/>
    <hyperlink ref="G1453" r:id="rId2165" xr:uid="{035CC700-2430-4FF7-A485-EDA037EDD260}"/>
    <hyperlink ref="G1454" r:id="rId2166" xr:uid="{A91C0C37-418E-4889-8C15-11B6E23388A0}"/>
    <hyperlink ref="G1455" r:id="rId2167" xr:uid="{48D080FB-F453-42D4-9A06-FA19355D1FC4}"/>
    <hyperlink ref="G1456" r:id="rId2168" xr:uid="{077776E5-E873-4DD3-AB56-FA555376E02E}"/>
    <hyperlink ref="G1457" r:id="rId2169" xr:uid="{D048A7C5-ED73-41AE-A3F3-99CBA6444EB9}"/>
    <hyperlink ref="G1458" r:id="rId2170" xr:uid="{84F402E7-847F-47A2-BEE4-14E5D2A3A8B1}"/>
    <hyperlink ref="G1459" r:id="rId2171" xr:uid="{F5D810C0-9E55-44F0-9E99-0D9CC2FDF706}"/>
    <hyperlink ref="G1460" r:id="rId2172" xr:uid="{DFC39EA3-C038-4552-957C-C87E0C05D929}"/>
    <hyperlink ref="G1461" r:id="rId2173" xr:uid="{74E48B14-E7A0-416E-865D-A490B1D487F4}"/>
    <hyperlink ref="G1462" r:id="rId2174" xr:uid="{11B5ECB3-CDE7-48BE-905B-5102E7D1AB14}"/>
    <hyperlink ref="G1463" r:id="rId2175" xr:uid="{467BD5C7-5C47-4C52-8438-0D86CF365B1F}"/>
    <hyperlink ref="G1464" r:id="rId2176" xr:uid="{9C96CFC2-A130-4E5E-A59A-C5B537FA7E7F}"/>
    <hyperlink ref="G1465" r:id="rId2177" xr:uid="{9729F900-C14F-4C05-A45B-E5B57901C972}"/>
    <hyperlink ref="G1466" r:id="rId2178" xr:uid="{647D3AD0-5F6B-4558-80AC-31E9618AE424}"/>
    <hyperlink ref="G1467" r:id="rId2179" xr:uid="{910FC2A3-E3A3-4CC1-B1A9-5E33872585D0}"/>
    <hyperlink ref="G1468" r:id="rId2180" xr:uid="{BB09825B-1B33-4522-8EA6-5ABA2649C777}"/>
    <hyperlink ref="G1469" r:id="rId2181" xr:uid="{C1368F45-5C10-45DE-A83A-B9EDF395848C}"/>
    <hyperlink ref="G1470" r:id="rId2182" xr:uid="{C0A38445-0D46-4DFC-A7DE-5B80EDC4A990}"/>
    <hyperlink ref="G1471" r:id="rId2183" xr:uid="{1E264E07-DEAB-4D39-B59B-BB85CC58C42C}"/>
    <hyperlink ref="G1472" r:id="rId2184" xr:uid="{6CE5FB2A-2ADC-4DA5-87D0-7DEF09949987}"/>
    <hyperlink ref="G1473" r:id="rId2185" xr:uid="{9DF41B21-8B17-4019-AD30-324ECEA6A474}"/>
    <hyperlink ref="G1474" r:id="rId2186" xr:uid="{7F38B81B-9401-4B00-9550-927B2ADFD154}"/>
    <hyperlink ref="G1475" r:id="rId2187" xr:uid="{EE6CE1B2-55EA-40E1-8A2D-99CDAB904E62}"/>
    <hyperlink ref="G1476" r:id="rId2188" xr:uid="{FD7978FE-D3B8-459D-AB09-CC2F9F654342}"/>
    <hyperlink ref="G1477" r:id="rId2189" xr:uid="{9A6EEC12-71B9-4611-B31C-E3305A2C294C}"/>
    <hyperlink ref="G1478" r:id="rId2190" xr:uid="{55F54ECF-DA5B-4FC8-A4E9-0C115C30CB82}"/>
    <hyperlink ref="G1479" r:id="rId2191" xr:uid="{6FBC5EE0-87A2-4C43-A390-19559192AD2A}"/>
    <hyperlink ref="G1480" r:id="rId2192" xr:uid="{3F960F76-38ED-4A22-B7E3-AF8799F4A5AB}"/>
    <hyperlink ref="G1481" r:id="rId2193" xr:uid="{1482EAEA-A67E-4C08-A3EA-DD0B1D2B93A6}"/>
    <hyperlink ref="G1482" r:id="rId2194" xr:uid="{BC9D0FFB-01F4-416F-B890-966DD482E423}"/>
    <hyperlink ref="G1483" r:id="rId2195" xr:uid="{1E7AC8E9-E7CF-4509-B4D3-CE836D18A1AD}"/>
    <hyperlink ref="G1484" r:id="rId2196" xr:uid="{8A937E5C-D807-4D7D-A47A-2F957BA15049}"/>
    <hyperlink ref="G1485" r:id="rId2197" xr:uid="{4E9A9138-1085-4E7B-A0FB-681232D0C7FC}"/>
    <hyperlink ref="G1486" r:id="rId2198" xr:uid="{3041FC58-C049-4C93-9406-E765E1CCCF64}"/>
    <hyperlink ref="G1487" r:id="rId2199" xr:uid="{0A86C4E8-681B-4DF4-884D-4229C719EB5B}"/>
    <hyperlink ref="G1488" r:id="rId2200" xr:uid="{2AAA9884-B268-489D-9B62-5714647D5486}"/>
    <hyperlink ref="G1489" r:id="rId2201" xr:uid="{0E6E40D2-1645-43D5-977F-F9767309216F}"/>
    <hyperlink ref="G1490" r:id="rId2202" xr:uid="{50EBD737-7524-4A2B-AC9B-B57BC1A43F62}"/>
    <hyperlink ref="G1491" r:id="rId2203" xr:uid="{7D822D22-1B90-4F03-B128-F4110E4D2D0A}"/>
    <hyperlink ref="G1492" r:id="rId2204" xr:uid="{1F559D40-A077-4E89-99C5-441D668AA81F}"/>
    <hyperlink ref="G1493" r:id="rId2205" xr:uid="{D8A7DCC5-D3B4-4C14-BAC5-843C3F9B06BC}"/>
    <hyperlink ref="G1494" r:id="rId2206" xr:uid="{713864F4-9F26-4DBC-8B06-49604EF15029}"/>
    <hyperlink ref="G1495" r:id="rId2207" xr:uid="{6D4E65FC-FB7D-46C1-A2B5-BE71352B2400}"/>
    <hyperlink ref="G1496" r:id="rId2208" xr:uid="{E0D76069-7AE1-41B2-97FF-69070200ECDF}"/>
    <hyperlink ref="G1497" r:id="rId2209" xr:uid="{CEC8D240-A161-47A7-95BC-A4F9A46F54A5}"/>
    <hyperlink ref="G1498" r:id="rId2210" xr:uid="{331CC2B7-EEA0-41C7-81E1-B26FECB1BF6C}"/>
    <hyperlink ref="G1499" r:id="rId2211" xr:uid="{D033837B-4B65-41D3-ACCC-4E36AC8BED73}"/>
    <hyperlink ref="G1500" r:id="rId2212" xr:uid="{103E5FE9-6A4C-40E9-9B26-F2755E057493}"/>
    <hyperlink ref="G1501" r:id="rId2213" xr:uid="{FF60432F-83B6-4AB7-B714-4A4316E5697E}"/>
    <hyperlink ref="G1502" r:id="rId2214" xr:uid="{E615CEC3-4FB3-44C2-AB13-3ECA672102CF}"/>
    <hyperlink ref="G1503" r:id="rId2215" xr:uid="{92A7B2DD-789A-46D0-BC9A-EB76C84C2169}"/>
    <hyperlink ref="G1504" r:id="rId2216" xr:uid="{FB826F7F-4250-4DA6-B04F-01D6D79AE1B9}"/>
    <hyperlink ref="G1505" r:id="rId2217" xr:uid="{02D03EAB-E16F-4D0A-9AF8-EA90D47BAF41}"/>
    <hyperlink ref="G1506" r:id="rId2218" xr:uid="{B942D434-05D4-4D96-A670-76AE100F6CDF}"/>
    <hyperlink ref="G1507" r:id="rId2219" xr:uid="{67F26BD4-9C93-4596-A796-B9A7DC6A8484}"/>
    <hyperlink ref="G1508" r:id="rId2220" xr:uid="{957F1A09-F1D2-4B24-818B-21A24D9792EE}"/>
    <hyperlink ref="G1509" r:id="rId2221" xr:uid="{DE54575E-760F-4FF5-B835-9CE2EBB1197C}"/>
    <hyperlink ref="G1510" r:id="rId2222" xr:uid="{8DA72E7F-69D9-486F-A53D-B929D82CB501}"/>
    <hyperlink ref="G1511" r:id="rId2223" xr:uid="{0EF79AFA-6852-4B8E-AB7F-5C84D854D15F}"/>
    <hyperlink ref="G1512" r:id="rId2224" xr:uid="{5F01EBA8-6FA5-453C-ABDD-1B06AAE0B3B6}"/>
    <hyperlink ref="G1513" r:id="rId2225" xr:uid="{1779ED96-B7E2-40F8-858B-68C13363B3E7}"/>
    <hyperlink ref="G1514" r:id="rId2226" xr:uid="{C4C90638-214E-494F-9E57-D49155AFC9D2}"/>
    <hyperlink ref="G1515" r:id="rId2227" xr:uid="{B1394502-862B-48C2-9481-844043AFB33A}"/>
    <hyperlink ref="G1516" r:id="rId2228" xr:uid="{1258C4AF-BC64-424E-87EF-BE7E19BAF5FD}"/>
    <hyperlink ref="G1517" r:id="rId2229" xr:uid="{5DF7EE52-94AF-40BA-A3DF-87C9401FAD7C}"/>
    <hyperlink ref="G1518" r:id="rId2230" xr:uid="{3C523FEC-81CE-4E4D-A81E-C3B0C3922128}"/>
    <hyperlink ref="G1519" r:id="rId2231" xr:uid="{6CF11DA0-3BF9-4925-83DA-A4FA1A750025}"/>
    <hyperlink ref="G1520" r:id="rId2232" xr:uid="{07DEACB7-4171-4985-8BD2-CEC529D5176A}"/>
    <hyperlink ref="G1521" r:id="rId2233" xr:uid="{B6131BF9-1DBB-492B-A959-23A74698C4B0}"/>
    <hyperlink ref="G1522" r:id="rId2234" xr:uid="{20B86153-056E-4904-B4EA-A2ED6B35DB43}"/>
    <hyperlink ref="G1523" r:id="rId2235" xr:uid="{247DA414-A35F-4F89-8963-EC203879740F}"/>
    <hyperlink ref="G1524" r:id="rId2236" xr:uid="{E57A7057-F9D4-4543-9D8F-A56D649ADF20}"/>
    <hyperlink ref="G1525" r:id="rId2237" xr:uid="{B68F2309-EEB7-447F-8C1B-65A93146FECF}"/>
    <hyperlink ref="G1526" r:id="rId2238" xr:uid="{25761CC2-082B-4CFC-8C28-620DFB14613B}"/>
    <hyperlink ref="G1527" r:id="rId2239" xr:uid="{91DA2C79-A910-4B37-AC90-69C007D70C57}"/>
    <hyperlink ref="G1528" r:id="rId2240" xr:uid="{0DC82F11-A212-4651-A7B7-5DAC86619D27}"/>
    <hyperlink ref="G1529" r:id="rId2241" xr:uid="{9EAF7287-17E0-48A2-81D3-417BDAE651AC}"/>
    <hyperlink ref="G1530" r:id="rId2242" xr:uid="{99D6C0DA-1D10-4FB5-BA22-DC50BFB10EBF}"/>
    <hyperlink ref="G1531" r:id="rId2243" xr:uid="{311A1315-FE6D-46A2-9248-B4382F50870C}"/>
    <hyperlink ref="G1532" r:id="rId2244" xr:uid="{88515700-1102-4A24-8139-DCA2BA6E9773}"/>
    <hyperlink ref="G1533" r:id="rId2245" xr:uid="{388020FC-6CED-447C-899B-CAC384482330}"/>
    <hyperlink ref="G1534" r:id="rId2246" xr:uid="{E68D42EC-8715-4871-8FA8-73E5A5047609}"/>
    <hyperlink ref="G1535" r:id="rId2247" xr:uid="{2D60E195-C78C-41CF-8009-22CA5D77CCD1}"/>
    <hyperlink ref="G1536" r:id="rId2248" xr:uid="{A23A5CBB-9920-4A0D-A37D-8874E01C9F92}"/>
    <hyperlink ref="G1537" r:id="rId2249" xr:uid="{2F0EC35E-5CC6-4717-A412-EE276A0B2356}"/>
    <hyperlink ref="G1538" r:id="rId2250" xr:uid="{B8CDB78D-F1BC-4657-87A0-AA426B698FCD}"/>
    <hyperlink ref="G1539" r:id="rId2251" xr:uid="{9AE3069B-309A-4A55-91B3-1B27CD369B0C}"/>
    <hyperlink ref="G1540" r:id="rId2252" xr:uid="{6F6D7316-66BB-41DA-9403-13FA3E2A1980}"/>
    <hyperlink ref="G1541" r:id="rId2253" xr:uid="{0CC71E40-0738-45AB-A14D-213953D6FA46}"/>
    <hyperlink ref="G1542" r:id="rId2254" xr:uid="{2606A155-07A6-44BA-8126-751C7BC37BF3}"/>
    <hyperlink ref="G1543" r:id="rId2255" xr:uid="{72D1B1C3-FF44-42C0-8DA0-98DCA223F4B1}"/>
    <hyperlink ref="G1544" r:id="rId2256" xr:uid="{1CC79CAF-EE06-4D5F-AFD6-ED0879288A40}"/>
    <hyperlink ref="G1545" r:id="rId2257" xr:uid="{257D1710-C482-41B3-AE1E-D066C4D43589}"/>
    <hyperlink ref="G1546" r:id="rId2258" xr:uid="{492AFD0F-B822-4413-ADEF-6179FF7A950B}"/>
    <hyperlink ref="G1547" r:id="rId2259" xr:uid="{4F09EDE9-3621-4CB2-9759-958F4CECDDD9}"/>
    <hyperlink ref="G1548" r:id="rId2260" xr:uid="{4A4F26CF-91F3-4073-849C-CD5CF2D8B796}"/>
    <hyperlink ref="G1549" r:id="rId2261" xr:uid="{69BC2A3D-6F87-4958-95CC-B73DA3F30303}"/>
    <hyperlink ref="G1550" r:id="rId2262" xr:uid="{9410B373-9618-4237-B4F0-022C39FB34DE}"/>
    <hyperlink ref="G1551" r:id="rId2263" xr:uid="{5CF7BED5-4934-4A90-8676-4A74637254D4}"/>
    <hyperlink ref="G1552" r:id="rId2264" xr:uid="{B0A61B00-9002-4955-9526-6946B09E4794}"/>
    <hyperlink ref="G1553" r:id="rId2265" xr:uid="{3D1E366A-F0DF-4DD5-B4AC-5BBC7435FD3C}"/>
    <hyperlink ref="G1554" r:id="rId2266" xr:uid="{DB230837-5EBC-4D3A-8F16-25E7CEA7D202}"/>
    <hyperlink ref="G1555" r:id="rId2267" xr:uid="{AA2B8859-3EBC-4ABD-9760-A07E1076598A}"/>
    <hyperlink ref="G1556" r:id="rId2268" xr:uid="{607EB9F2-7347-40EB-9E17-9E3D5A024939}"/>
    <hyperlink ref="G1557" r:id="rId2269" xr:uid="{C47235B6-7139-4303-A7F6-45B9BE8D6CF1}"/>
    <hyperlink ref="G1558" r:id="rId2270" xr:uid="{13562A3E-4DBD-419A-A748-CEA5B15C9713}"/>
    <hyperlink ref="G1559" r:id="rId2271" xr:uid="{BCC5F295-7ED1-43FB-82A9-FDFDC255EAB7}"/>
    <hyperlink ref="G1560" r:id="rId2272" xr:uid="{16B1783A-99A1-4236-BD23-A739BA92C984}"/>
    <hyperlink ref="G1561" r:id="rId2273" xr:uid="{2B267DBB-B6BB-4B19-B1C0-73BCE6579D77}"/>
    <hyperlink ref="G1562" r:id="rId2274" xr:uid="{12636155-2518-47AC-A2B4-2585F07B999D}"/>
    <hyperlink ref="G1563" r:id="rId2275" xr:uid="{56510C97-CA3C-40A1-A871-86D61BFA6B22}"/>
    <hyperlink ref="G1564" r:id="rId2276" xr:uid="{0847F015-58D8-4D4D-B6AB-C68E8CFB51A8}"/>
    <hyperlink ref="G1565" r:id="rId2277" xr:uid="{B39BBB27-994A-4B49-B987-987D76D09E58}"/>
    <hyperlink ref="G1566" r:id="rId2278" xr:uid="{94B051A8-D31D-4B2A-955D-6BF26FDCDB18}"/>
    <hyperlink ref="G1567" r:id="rId2279" xr:uid="{F49FAB1E-F89D-4D70-9C86-0FA74BA7FE3D}"/>
    <hyperlink ref="G1568" r:id="rId2280" xr:uid="{6E456BE3-B761-4B89-B25F-6365EEE42ADD}"/>
    <hyperlink ref="G1569" r:id="rId2281" xr:uid="{AE0337FD-97E5-45CA-BD61-630875688C0E}"/>
    <hyperlink ref="G1570" r:id="rId2282" xr:uid="{3D2DF0A1-5E83-4AB5-AE89-0C0094A75B76}"/>
    <hyperlink ref="G1571" r:id="rId2283" xr:uid="{C30403D2-7538-40C0-8173-1D00575F41FF}"/>
    <hyperlink ref="G1572" r:id="rId2284" xr:uid="{75AB89A7-C306-49BA-A0BB-CF066402B542}"/>
    <hyperlink ref="G1573" r:id="rId2285" xr:uid="{D10879FD-CAD4-4464-9363-88833F794E46}"/>
    <hyperlink ref="G1574" r:id="rId2286" xr:uid="{6ECA2AE2-715C-4CE8-84CB-E400B48AA7E9}"/>
    <hyperlink ref="G1575" r:id="rId2287" xr:uid="{510F923B-0B98-4A63-825C-C8DE25DADD37}"/>
    <hyperlink ref="G1576" r:id="rId2288" xr:uid="{CBFBFD03-23C5-4E43-A3D7-2AB3ED2E8E77}"/>
    <hyperlink ref="G1577" r:id="rId2289" xr:uid="{65296FB0-C308-4461-92F2-B64EC5AE2E81}"/>
    <hyperlink ref="G1578" r:id="rId2290" xr:uid="{31E69BEA-0A70-4918-8282-3452D007D1C9}"/>
    <hyperlink ref="G1579" r:id="rId2291" xr:uid="{E3BCC84E-4CC0-4CA2-ADCE-A5C811C1C51B}"/>
    <hyperlink ref="G1580" r:id="rId2292" xr:uid="{64A80EF2-5D8D-490C-A647-07AB07650276}"/>
    <hyperlink ref="G1581" r:id="rId2293" xr:uid="{C21A7863-B31E-4293-9DBD-42C4B6FE8A56}"/>
    <hyperlink ref="G1582" r:id="rId2294" xr:uid="{F8D2FC01-F225-4B7B-AA04-68713204F7D6}"/>
    <hyperlink ref="G1583" r:id="rId2295" xr:uid="{13A91DDA-CAA8-4019-AA42-6A377F99014A}"/>
    <hyperlink ref="G1584" r:id="rId2296" xr:uid="{1EF02B99-BD73-4FE8-BDDA-9C3EBF2F8625}"/>
    <hyperlink ref="G1585" r:id="rId2297" xr:uid="{B88AA948-B9F5-4CC5-BD97-E9D6538F0002}"/>
    <hyperlink ref="G1586" r:id="rId2298" xr:uid="{0BB72931-5446-4452-83F3-AB5E687867A8}"/>
    <hyperlink ref="G1587" r:id="rId2299" xr:uid="{D8249A62-A050-4F38-9CBA-17218CA87509}"/>
    <hyperlink ref="G1588" r:id="rId2300" xr:uid="{916A4001-6342-4AF6-8ACD-54E3831F248E}"/>
    <hyperlink ref="G1589" r:id="rId2301" xr:uid="{3661B79E-AB79-46F3-BE5A-8BD951A0EA64}"/>
    <hyperlink ref="G1590" r:id="rId2302" xr:uid="{8B96541F-1BEF-437F-90AC-B2BC4E48AF66}"/>
    <hyperlink ref="G1591" r:id="rId2303" xr:uid="{C8370D9E-CCB7-44C9-AC7C-E61CD19F549E}"/>
    <hyperlink ref="G1592" r:id="rId2304" xr:uid="{82D747BE-28E6-4A4A-96B2-0D20BCEF902D}"/>
    <hyperlink ref="G1593" r:id="rId2305" xr:uid="{B982C535-B299-411D-86A1-61BD2F8E2981}"/>
    <hyperlink ref="G1594" r:id="rId2306" xr:uid="{850116CE-8C9D-4231-8DC3-BC463F7BA2CC}"/>
    <hyperlink ref="G1595" r:id="rId2307" xr:uid="{0A373F9A-45E8-4513-A2DD-4DD36BF49FA4}"/>
    <hyperlink ref="G1596" r:id="rId2308" xr:uid="{345E4786-193B-4F4A-BD8A-68AEE7EF80FC}"/>
    <hyperlink ref="G1597" r:id="rId2309" xr:uid="{786E903B-9F0A-4CD4-9173-6044732C58E8}"/>
    <hyperlink ref="G1598" r:id="rId2310" xr:uid="{D5366787-ED23-46CD-AB75-3B141C3A5328}"/>
    <hyperlink ref="G1599" r:id="rId2311" xr:uid="{C70B7CD8-25DF-49F4-8C32-01C46C12B4FD}"/>
    <hyperlink ref="G1600" r:id="rId2312" xr:uid="{94387B92-2255-4B1F-A26E-38CB4BFEBB4D}"/>
    <hyperlink ref="G1601" r:id="rId2313" xr:uid="{28B3E8C4-627E-4C6B-9202-95EC309B3AC9}"/>
    <hyperlink ref="G1602" r:id="rId2314" xr:uid="{37745258-EF2B-4D52-BF9B-43414102FB0B}"/>
    <hyperlink ref="G1603" r:id="rId2315" xr:uid="{56A18BA7-05E1-4C86-87D1-F4A229CF9040}"/>
    <hyperlink ref="G1604" r:id="rId2316" xr:uid="{4F413432-089E-4B89-B4D0-F3F8F99584A9}"/>
    <hyperlink ref="G1605" r:id="rId2317" xr:uid="{4DB7AC53-A6B7-4FB8-82B3-A8C5F1A40118}"/>
    <hyperlink ref="G1606" r:id="rId2318" xr:uid="{9BD5AFC1-9E92-40BA-8A0D-AFF3007C461E}"/>
    <hyperlink ref="G1607" r:id="rId2319" xr:uid="{1A9DDE77-9893-4722-B16D-7A150F8990A5}"/>
    <hyperlink ref="G1608" r:id="rId2320" xr:uid="{E8EFB000-B0A5-45E1-9BA0-FB33D6C7C4D0}"/>
    <hyperlink ref="G1609" r:id="rId2321" xr:uid="{CF2E390F-0289-4A00-9A5C-24BE63B108C0}"/>
    <hyperlink ref="G1610" r:id="rId2322" xr:uid="{CC96ECA2-9622-4C35-8414-0D7E372DD42D}"/>
    <hyperlink ref="G1611" r:id="rId2323" xr:uid="{84B7CD54-2B79-4581-933D-9AA0C3855503}"/>
    <hyperlink ref="G1612" r:id="rId2324" xr:uid="{46876EC8-021D-45DD-9B60-7D5F42F7D14C}"/>
    <hyperlink ref="G1613" r:id="rId2325" xr:uid="{0FEE2CA7-D7E7-45FE-86C5-8FA9462DAE22}"/>
    <hyperlink ref="G1614" r:id="rId2326" xr:uid="{C63F7961-8C55-4327-9246-58D0A0266D8D}"/>
    <hyperlink ref="G1615" r:id="rId2327" xr:uid="{FA9E76A2-FA6F-4F61-9C5B-EEB988A3B880}"/>
    <hyperlink ref="G1616" r:id="rId2328" xr:uid="{3A041D6D-FEA5-44ED-A41E-68609E81BF89}"/>
    <hyperlink ref="G1617" r:id="rId2329" xr:uid="{4398B6B3-4778-4E83-8122-7694BAD456FA}"/>
    <hyperlink ref="G1618" r:id="rId2330" xr:uid="{C26B97AA-8D03-4423-B91B-8459D08479F0}"/>
    <hyperlink ref="G1619" r:id="rId2331" xr:uid="{2B1937DF-6DC0-4572-9BAC-FDB0F5A6C4C4}"/>
    <hyperlink ref="G1620" r:id="rId2332" xr:uid="{B67989A7-4D49-4923-85E0-8327AF195FF7}"/>
    <hyperlink ref="G1621" r:id="rId2333" xr:uid="{7BDA0D1A-566F-449C-A9E9-B53C29B20E10}"/>
    <hyperlink ref="G1622" r:id="rId2334" xr:uid="{D27B7088-08D5-4B9C-BBC8-27AFF0FFC304}"/>
    <hyperlink ref="G1623" r:id="rId2335" xr:uid="{86F40461-0031-4D7A-BC47-465220FD8556}"/>
    <hyperlink ref="G1624" r:id="rId2336" xr:uid="{C2418E54-10B0-47CF-8009-8A935C4C4216}"/>
    <hyperlink ref="G1625" r:id="rId2337" xr:uid="{269DEA8B-1374-427A-8560-A032C830AD61}"/>
    <hyperlink ref="G1626" r:id="rId2338" xr:uid="{26D86153-E249-465C-B33F-54C266EC30F9}"/>
    <hyperlink ref="G1627" r:id="rId2339" xr:uid="{14804369-97A1-444B-8AA7-7240AD6EA638}"/>
    <hyperlink ref="G1628" r:id="rId2340" xr:uid="{716C5E80-B797-4BDE-A48C-C77995234BBC}"/>
    <hyperlink ref="G1629" r:id="rId2341" xr:uid="{79C3DAC6-F361-4ED0-A227-15F8BD064C47}"/>
    <hyperlink ref="G1630" r:id="rId2342" xr:uid="{8B6071D3-1BB0-4BC7-A1D8-39C7B0CF465F}"/>
    <hyperlink ref="G1631" r:id="rId2343" xr:uid="{E4F240CD-3BB8-4DB0-94B8-5E580BE02A53}"/>
    <hyperlink ref="G1632" r:id="rId2344" xr:uid="{90EFF5EE-4848-4D1E-AC38-0FACBC14146F}"/>
    <hyperlink ref="G1633" r:id="rId2345" xr:uid="{88055B3E-B255-4A23-941D-5C842CA68F75}"/>
    <hyperlink ref="G1634" r:id="rId2346" xr:uid="{40974E3A-AB6D-4F8A-9419-995E0E83060D}"/>
    <hyperlink ref="G1635" r:id="rId2347" xr:uid="{2F7F20CB-D09D-4A9C-8151-60C66C134D17}"/>
    <hyperlink ref="G1636" r:id="rId2348" xr:uid="{C3499980-767A-40A4-BAE3-2C2EDAD7FE84}"/>
    <hyperlink ref="G1637" r:id="rId2349" xr:uid="{45A67672-7105-4C4C-8CE6-34D345D5C435}"/>
    <hyperlink ref="G1638" r:id="rId2350" xr:uid="{46FDC7C7-1550-40B9-96EE-CE0A9D95B3A7}"/>
    <hyperlink ref="G1639" r:id="rId2351" xr:uid="{064C24AC-8ADA-4242-BD9A-C8C4E86DA21F}"/>
    <hyperlink ref="G1640" r:id="rId2352" xr:uid="{FAECF8BD-0EAA-4007-B50D-B5DBB7C74ACA}"/>
    <hyperlink ref="G1641" r:id="rId2353" xr:uid="{9A7D41D2-6A64-4D8D-8953-F813CCE448E3}"/>
    <hyperlink ref="G1642" r:id="rId2354" xr:uid="{8EBC305A-8EAA-48F6-9649-E57C2CDF0081}"/>
    <hyperlink ref="G1643" r:id="rId2355" xr:uid="{AD54F104-4AFC-47B8-97C8-A7A2F722FC70}"/>
    <hyperlink ref="G1644" r:id="rId2356" xr:uid="{00D85EFB-9925-4AEE-8695-9408C8C65603}"/>
    <hyperlink ref="G1645" r:id="rId2357" xr:uid="{ED9D91A8-AD73-4FA2-B93B-0B1F67D3693F}"/>
    <hyperlink ref="G1646" r:id="rId2358" xr:uid="{0501F0E6-0D89-4626-B881-C7E956E8A0EF}"/>
    <hyperlink ref="G1647" r:id="rId2359" xr:uid="{338F5D50-4567-44ED-A238-9C9CDBB45177}"/>
    <hyperlink ref="G1648" r:id="rId2360" xr:uid="{A531B923-92D9-4BA5-8349-1BE54883390C}"/>
    <hyperlink ref="G1649" r:id="rId2361" xr:uid="{D67300F5-AD32-468D-821C-9D0A99A9A763}"/>
    <hyperlink ref="G1650" r:id="rId2362" xr:uid="{AB1AD485-1686-41BD-8699-8E61E21B9E5B}"/>
    <hyperlink ref="G1651" r:id="rId2363" xr:uid="{F75AF15D-33A4-4602-A6FD-741CB8F20BA5}"/>
    <hyperlink ref="G1652" r:id="rId2364" xr:uid="{C77B3941-5AA6-4245-B663-73606E48D8ED}"/>
    <hyperlink ref="G1653" r:id="rId2365" xr:uid="{F4B0C4DF-9A16-4E7C-8FB7-B4A2FCC96BCC}"/>
    <hyperlink ref="G1654" r:id="rId2366" xr:uid="{86ADCC28-F4B2-495B-BC35-A0890205D8C8}"/>
    <hyperlink ref="G1655" r:id="rId2367" xr:uid="{BE07E5CF-CB41-4366-B032-52FD929F3F49}"/>
    <hyperlink ref="G1656" r:id="rId2368" xr:uid="{B8F001F8-C3BA-4E6E-B326-E75F3843559E}"/>
    <hyperlink ref="G1657" r:id="rId2369" xr:uid="{DE4679CE-333F-418B-824B-A855C5C632C5}"/>
    <hyperlink ref="G1658" r:id="rId2370" xr:uid="{8CF8FE16-06A3-482A-994F-269219BAF1AE}"/>
    <hyperlink ref="G1659" r:id="rId2371" xr:uid="{F20D2653-123F-430F-BC1A-31EF37D69C92}"/>
    <hyperlink ref="G1660" r:id="rId2372" xr:uid="{9B1AA9B6-6C61-4B34-A3BD-60A9649531B6}"/>
    <hyperlink ref="G1661" r:id="rId2373" xr:uid="{663606B6-E3F2-4FBD-A6F3-01AE2A7801FD}"/>
    <hyperlink ref="G1662" r:id="rId2374" xr:uid="{E8DD30ED-737B-49C3-A299-E15836FF61E0}"/>
    <hyperlink ref="G1663" r:id="rId2375" xr:uid="{FCC24B63-DD76-429D-8EB7-EEE127D528E7}"/>
    <hyperlink ref="G1664" r:id="rId2376" xr:uid="{493B92CC-4B0B-429A-BFA0-A7735CD88FEC}"/>
    <hyperlink ref="G1665" r:id="rId2377" xr:uid="{078FD356-C6D8-4F87-BAA5-F0CEAA3301E6}"/>
    <hyperlink ref="G1666" r:id="rId2378" xr:uid="{AC49B19E-62FE-440A-89C6-C8C9533F1E44}"/>
    <hyperlink ref="G1667" r:id="rId2379" xr:uid="{620B7091-2FCE-4FFF-A60C-0FB3BA919BAA}"/>
    <hyperlink ref="G1668" r:id="rId2380" xr:uid="{08ADA691-FDF4-402F-A31C-5FEA50E7576D}"/>
    <hyperlink ref="G1669" r:id="rId2381" xr:uid="{97D8C27B-CA7F-430D-BC25-ABA0D9E83AC7}"/>
    <hyperlink ref="G1670" r:id="rId2382" xr:uid="{8AC3DD67-830E-4F87-AC9B-8CBB36D247F1}"/>
    <hyperlink ref="G1671" r:id="rId2383" xr:uid="{5D3DC392-37DE-4094-BC23-D63E1D2973AB}"/>
    <hyperlink ref="G1672" r:id="rId2384" xr:uid="{BEB97FBA-34C7-4D2A-875B-2E95C8548169}"/>
    <hyperlink ref="G1673" r:id="rId2385" xr:uid="{510A2390-DC1F-4B41-920B-BF81FF74848E}"/>
    <hyperlink ref="G1674" r:id="rId2386" xr:uid="{DBBBABA4-F233-458D-A0EC-A63F8DA0F417}"/>
    <hyperlink ref="G1675" r:id="rId2387" xr:uid="{9D18166F-9679-4668-AD3E-74195D3AD35D}"/>
    <hyperlink ref="G1676" r:id="rId2388" xr:uid="{0BC30889-A912-4D72-A25F-793305CF148C}"/>
    <hyperlink ref="G1677" r:id="rId2389" xr:uid="{44E75A6A-333D-4977-93AA-78CEF3BF525B}"/>
    <hyperlink ref="G1678" r:id="rId2390" xr:uid="{CC6BF3A5-AD77-4C0A-9D10-919F5CEC2F09}"/>
    <hyperlink ref="G1679" r:id="rId2391" xr:uid="{1267D216-9B63-4F49-907D-052B9B3A3BB4}"/>
    <hyperlink ref="G1680" r:id="rId2392" xr:uid="{DF2C6AB1-92B5-41E1-93A9-B219E75F6BA8}"/>
    <hyperlink ref="G1681" r:id="rId2393" xr:uid="{EFE21622-B53A-4CF7-91C4-B84ED83633C4}"/>
    <hyperlink ref="G1682" r:id="rId2394" xr:uid="{B2917496-C7FB-4CB9-AB56-B523C236EAF3}"/>
    <hyperlink ref="G1683" r:id="rId2395" xr:uid="{29C9E291-9A21-4E83-93DE-240766BF5880}"/>
    <hyperlink ref="G1684" r:id="rId2396" xr:uid="{CE2F22D5-2E3E-45D9-85DA-453AB444EA16}"/>
    <hyperlink ref="G1685" r:id="rId2397" xr:uid="{A43EDE1B-9D2B-4D04-9B61-56AA017C6E6A}"/>
    <hyperlink ref="G1686" r:id="rId2398" xr:uid="{55CE4E4C-9167-481A-96CF-A649E7B48281}"/>
    <hyperlink ref="G1687" r:id="rId2399" xr:uid="{0D229D74-E09C-448D-9238-CCD5EBB4352E}"/>
    <hyperlink ref="G1688" r:id="rId2400" xr:uid="{130A499B-178F-4AC1-A9B2-2F8566EEF448}"/>
    <hyperlink ref="G1689" r:id="rId2401" xr:uid="{91A0F410-B763-4FEF-B761-F849352775D6}"/>
    <hyperlink ref="G1690" r:id="rId2402" xr:uid="{35AF9F22-7058-458F-9AA7-940AA4C57B4F}"/>
    <hyperlink ref="G1691" r:id="rId2403" xr:uid="{9D12D915-0D79-4B68-B3E0-FB527EA56141}"/>
    <hyperlink ref="G1692" r:id="rId2404" xr:uid="{A5B7A469-965F-4EC4-95C3-4CA53401A472}"/>
    <hyperlink ref="G1693" r:id="rId2405" xr:uid="{E582D6AB-7747-48CC-9242-6B005A680F10}"/>
    <hyperlink ref="G1694" r:id="rId2406" xr:uid="{8490113A-4055-4348-AC8F-C4849B893A68}"/>
    <hyperlink ref="G1695" r:id="rId2407" xr:uid="{33108B43-9C93-480D-8578-19CB0326B217}"/>
    <hyperlink ref="G1696" r:id="rId2408" xr:uid="{F46AC82D-FC1C-4FA5-848E-645A715CB829}"/>
    <hyperlink ref="G1697" r:id="rId2409" xr:uid="{9F941124-CD1F-4034-9EA3-679EDE4E0A2F}"/>
    <hyperlink ref="G1698" r:id="rId2410" xr:uid="{65DB7F4B-5904-46A5-AA8D-51F0FE0FDD08}"/>
    <hyperlink ref="G1699" r:id="rId2411" xr:uid="{E1EA70B3-C751-4714-BD74-B5B3E27FEF6D}"/>
    <hyperlink ref="G1700" r:id="rId2412" xr:uid="{97F91BEF-CE9B-45E9-A664-CD3CA8FD67F0}"/>
    <hyperlink ref="G1701" r:id="rId2413" xr:uid="{CD74F7EE-0415-4814-A990-6991A5E5D770}"/>
    <hyperlink ref="G1702" r:id="rId2414" xr:uid="{0E8C9B58-9063-47E1-85BA-9A7253B560C5}"/>
    <hyperlink ref="G1703" r:id="rId2415" xr:uid="{3FCE3327-A05A-4489-94EC-76956664DAEA}"/>
    <hyperlink ref="G1704" r:id="rId2416" xr:uid="{6139395A-18F6-4B0E-9980-2FA3462AEB06}"/>
    <hyperlink ref="G1705" r:id="rId2417" xr:uid="{AE42DF0C-1C2D-482C-BE99-EBC8BBD9AB12}"/>
    <hyperlink ref="G1706" r:id="rId2418" xr:uid="{8D499908-A904-4F76-A731-DB2AE8CE1818}"/>
    <hyperlink ref="G1707" r:id="rId2419" xr:uid="{483AE86D-04EC-461E-A0CC-18131C245A8D}"/>
    <hyperlink ref="G1708" r:id="rId2420" xr:uid="{D64E1F5F-66A9-4313-801E-B37137AF595B}"/>
    <hyperlink ref="G1709" r:id="rId2421" xr:uid="{30B97E31-1A0D-4A30-B99F-9243A0CCC93E}"/>
    <hyperlink ref="G1710" r:id="rId2422" xr:uid="{D8F0F281-93E7-4291-B8F9-CD6799ED1835}"/>
    <hyperlink ref="G1711" r:id="rId2423" xr:uid="{3701CC5C-9AA9-423C-8E0E-81CCEDB023B2}"/>
    <hyperlink ref="G1712" r:id="rId2424" xr:uid="{3179C793-3663-4004-A8E9-2494DD28D85D}"/>
    <hyperlink ref="G1713" r:id="rId2425" xr:uid="{FAC934F2-4BC5-4DBA-A2A3-0EF8915B56C4}"/>
    <hyperlink ref="G1714" r:id="rId2426" xr:uid="{5F6AA167-D452-4B3F-B119-4F2E8F977535}"/>
    <hyperlink ref="G1715" r:id="rId2427" xr:uid="{924256E0-9DD8-4B4B-B28F-1C1FA6751C37}"/>
    <hyperlink ref="G1716" r:id="rId2428" xr:uid="{046F00FE-E585-43F6-ADE1-EF281C4608DA}"/>
    <hyperlink ref="G1717" r:id="rId2429" xr:uid="{9078676D-1B84-4BC3-A0BC-8C60A054D587}"/>
    <hyperlink ref="G1718" r:id="rId2430" xr:uid="{748AA55E-D953-4494-B15B-BCC52FF352AB}"/>
    <hyperlink ref="G1719" r:id="rId2431" xr:uid="{A4BC6A92-C531-4879-B0BB-F9270D33B035}"/>
    <hyperlink ref="G1720" r:id="rId2432" xr:uid="{BF6CF609-20CC-4463-BB13-8C9DA768A63E}"/>
    <hyperlink ref="G1721" r:id="rId2433" xr:uid="{53FCA160-709F-4F7F-949A-5DB32297C448}"/>
    <hyperlink ref="G1722" r:id="rId2434" xr:uid="{95604E0E-1F00-45C1-B7D2-4C54ED581803}"/>
    <hyperlink ref="G1723" r:id="rId2435" xr:uid="{C94F96E4-F125-499E-9D83-92EF1D10D612}"/>
    <hyperlink ref="G1724" r:id="rId2436" xr:uid="{21CC9122-CB56-44C6-A7FC-35B144F56FD4}"/>
    <hyperlink ref="G1725" r:id="rId2437" xr:uid="{526E669D-324F-48E6-81A3-AA2C7E3FC51F}"/>
    <hyperlink ref="G1726" r:id="rId2438" xr:uid="{AD9A616F-9FCA-4C7A-BD2A-8E558FD1F9A9}"/>
    <hyperlink ref="G1727" r:id="rId2439" xr:uid="{F7F923F5-C459-44F7-B098-68535FFCDE22}"/>
    <hyperlink ref="G1728" r:id="rId2440" xr:uid="{8F78BFA1-D4DD-407E-A964-3A50C1FDA80E}"/>
    <hyperlink ref="G1729" r:id="rId2441" xr:uid="{4FA4D67B-4736-4052-84C6-2825A8AF782E}"/>
    <hyperlink ref="G1730" r:id="rId2442" xr:uid="{519CFFDD-32B6-4E8B-A53C-E9FE2606FB19}"/>
    <hyperlink ref="G1731" r:id="rId2443" xr:uid="{71D2BF29-E135-4412-9339-6F81097D74CF}"/>
    <hyperlink ref="G1732" r:id="rId2444" xr:uid="{4310E253-7E18-46B7-9807-A4A1CC3C8CA3}"/>
    <hyperlink ref="G1733" r:id="rId2445" xr:uid="{74EF0231-A4A3-4DCE-8831-B51A92909265}"/>
    <hyperlink ref="G1734" r:id="rId2446" xr:uid="{C266BAC6-D566-46EF-BE80-4BAA99306DCB}"/>
    <hyperlink ref="G1735" r:id="rId2447" xr:uid="{CFDC1ACB-4F9D-404A-A7E7-E21DC0F2EB79}"/>
    <hyperlink ref="G1736" r:id="rId2448" xr:uid="{55C8619B-1570-4E82-B0D7-F9E1FC804CD3}"/>
    <hyperlink ref="G1737" r:id="rId2449" xr:uid="{6C9E78AD-C319-4D37-8072-73527D0550F9}"/>
    <hyperlink ref="G1738" r:id="rId2450" xr:uid="{FA261CC8-93C7-47D8-88DB-2AA7F303DD19}"/>
    <hyperlink ref="G1739" r:id="rId2451" xr:uid="{661746FA-D03C-40EE-9D15-4ACEF5E0FA00}"/>
    <hyperlink ref="G1740" r:id="rId2452" xr:uid="{3566A64C-B6E4-49A7-819D-2E081FB3F1D1}"/>
    <hyperlink ref="G1741" r:id="rId2453" xr:uid="{949602FD-F48F-4097-8021-8CC54A2CF21E}"/>
    <hyperlink ref="G1742" r:id="rId2454" xr:uid="{28D0A500-82DC-45A0-9D7F-AA0B396EBA9A}"/>
    <hyperlink ref="G1743" r:id="rId2455" xr:uid="{9038C6D6-5442-4671-88C2-947EC06845C3}"/>
    <hyperlink ref="G1744" r:id="rId2456" xr:uid="{D848070C-8F0F-48C0-B3C5-4D877889B20C}"/>
    <hyperlink ref="G1745" r:id="rId2457" xr:uid="{C2C80927-F22C-4DB4-AD05-DED9CE392F77}"/>
    <hyperlink ref="G1746" r:id="rId2458" xr:uid="{F4B57812-0D97-4CED-ABCC-30AEA4969777}"/>
    <hyperlink ref="G1747" r:id="rId2459" xr:uid="{8A6DAE9E-B7B2-4758-B6D6-205CE583EA68}"/>
    <hyperlink ref="G1748" r:id="rId2460" xr:uid="{8F545BF1-2AE2-4A59-8317-5C69CFFE0062}"/>
    <hyperlink ref="G1749" r:id="rId2461" xr:uid="{F13D4AD9-C23C-45F7-BE1D-A883A711A859}"/>
    <hyperlink ref="G1750" r:id="rId2462" xr:uid="{05524E64-1F69-4E68-9875-0BDB3888357C}"/>
    <hyperlink ref="G1751" r:id="rId2463" xr:uid="{67FA827B-9677-44A7-A412-0162AC87A347}"/>
    <hyperlink ref="G1752" r:id="rId2464" xr:uid="{618266FC-4103-4010-90A0-9E7CF8BC4C24}"/>
    <hyperlink ref="G1753" r:id="rId2465" xr:uid="{7459FAFF-A904-4B13-A754-6ADFC579E275}"/>
    <hyperlink ref="G1754" r:id="rId2466" xr:uid="{7B54C05C-1717-43E0-9E48-E31C08878C9F}"/>
    <hyperlink ref="G1755" r:id="rId2467" xr:uid="{2758B658-2CD9-470B-A7F7-0013B9D6657B}"/>
    <hyperlink ref="G1756" r:id="rId2468" xr:uid="{367B6645-60D4-4A77-8053-4BCB1D7CE94F}"/>
    <hyperlink ref="G1757" r:id="rId2469" xr:uid="{E3A71115-6D24-49DA-9D51-AB9C061BF476}"/>
    <hyperlink ref="G1758" r:id="rId2470" xr:uid="{337D6E74-F08B-4ED2-8DCF-754DD0A0D58F}"/>
    <hyperlink ref="G1759" r:id="rId2471" xr:uid="{9AF85E3C-4FBF-4401-A10E-2D625F89769A}"/>
    <hyperlink ref="G1760" r:id="rId2472" xr:uid="{CAFF6965-410D-4A48-984C-AA0A09D3C325}"/>
    <hyperlink ref="G1761" r:id="rId2473" xr:uid="{42B61611-ECA4-4D77-BC64-B2D640244BB4}"/>
    <hyperlink ref="G1762" r:id="rId2474" xr:uid="{CA4905C9-177A-4825-AD73-282072E79998}"/>
    <hyperlink ref="G1763" r:id="rId2475" xr:uid="{1E8BFE33-61EE-4E37-AC52-3E73B9D4A929}"/>
    <hyperlink ref="G1764" r:id="rId2476" xr:uid="{1A720A6C-1F02-4D45-AF10-9B9C4BF70383}"/>
    <hyperlink ref="G1765" r:id="rId2477" xr:uid="{A4E80679-ECE8-45B5-9B1C-D96A3ADD06BF}"/>
    <hyperlink ref="G1766" r:id="rId2478" xr:uid="{F578DF26-EADE-400D-AD4C-CC23257CE020}"/>
    <hyperlink ref="G1767" r:id="rId2479" xr:uid="{293134BA-BBBD-4F01-A2DB-A739A1805EC6}"/>
    <hyperlink ref="G1768" r:id="rId2480" xr:uid="{2462C926-D304-40A6-81D8-D6F9A880490A}"/>
    <hyperlink ref="G1769" r:id="rId2481" xr:uid="{9458979D-B667-4628-A99E-FBC2B70C1CE7}"/>
    <hyperlink ref="G1770" r:id="rId2482" xr:uid="{EB4EF487-A422-43A3-BD68-F2703CC79FF7}"/>
    <hyperlink ref="G1771" r:id="rId2483" xr:uid="{3BB6B669-D0B5-4ABA-889A-6FD7CAE79BF9}"/>
    <hyperlink ref="G1772" r:id="rId2484" xr:uid="{93A276F8-D604-4CEE-9468-45EE8996FC87}"/>
    <hyperlink ref="G1773" r:id="rId2485" xr:uid="{1E944100-34E5-411F-954C-D6EE23D8859F}"/>
    <hyperlink ref="G1774" r:id="rId2486" xr:uid="{EAAAC9FE-6CC8-489B-845D-E99657552AC7}"/>
    <hyperlink ref="G1775" r:id="rId2487" xr:uid="{6321DAAF-544F-4EA5-8471-76E41A0FDD31}"/>
    <hyperlink ref="G1776" r:id="rId2488" xr:uid="{C53B8347-41DC-4E5C-A2C9-EED4AF5B9D5F}"/>
    <hyperlink ref="G1777" r:id="rId2489" xr:uid="{B38219B2-30E1-4DEC-8546-58DDA8EDA0AA}"/>
    <hyperlink ref="G1778" r:id="rId2490" xr:uid="{0D1CF704-F666-4EB2-B849-95DAFF0A85BF}"/>
    <hyperlink ref="G1779" r:id="rId2491" xr:uid="{A11E8C2C-6885-4661-95CF-44EDD4B636F5}"/>
    <hyperlink ref="G1780" r:id="rId2492" xr:uid="{37A45F80-8653-4741-9766-E1F6207029BA}"/>
    <hyperlink ref="G1781" r:id="rId2493" xr:uid="{09EB4079-8992-4714-8B4F-DB33FA1CF9B5}"/>
    <hyperlink ref="G1782" r:id="rId2494" xr:uid="{5FE3C477-61CE-47B5-A971-67EF09E53E63}"/>
    <hyperlink ref="G1783" r:id="rId2495" xr:uid="{19E6953F-7CDD-4F45-914B-6D93801DD817}"/>
    <hyperlink ref="G1784" r:id="rId2496" xr:uid="{AE9433F1-31FC-4CD2-B8C3-00D6A5FB5A7B}"/>
    <hyperlink ref="G1785" r:id="rId2497" xr:uid="{0B2500CA-05A1-4665-B801-E5CCF4DD485B}"/>
    <hyperlink ref="G1786" r:id="rId2498" xr:uid="{C198B430-5517-46F2-B13D-C227CE1DB37D}"/>
    <hyperlink ref="G1787" r:id="rId2499" xr:uid="{78A8E597-8101-4028-BFE9-256F15822FBC}"/>
    <hyperlink ref="G1788" r:id="rId2500" xr:uid="{4C9D2388-40C3-4D4C-8360-54FD938E5FFD}"/>
    <hyperlink ref="G1789" r:id="rId2501" xr:uid="{C72B66F1-EF9E-46F9-8D0C-7A51773B8EA9}"/>
    <hyperlink ref="G1790" r:id="rId2502" xr:uid="{AF9A7EBC-92F2-45E7-915A-F42B7AD915BC}"/>
    <hyperlink ref="G1791" r:id="rId2503" xr:uid="{B93CECD1-CE72-4427-B531-A3117447BB3C}"/>
    <hyperlink ref="G1792" r:id="rId2504" xr:uid="{A94ACDC6-877C-4337-9B0C-AC8C09C9E54E}"/>
    <hyperlink ref="G1793" r:id="rId2505" xr:uid="{4488056E-852D-4BF7-9CEE-4DCB637D5A52}"/>
    <hyperlink ref="G1794" r:id="rId2506" xr:uid="{3EBE6B93-2D09-4B59-8024-5A88F1E72A3B}"/>
    <hyperlink ref="G1795" r:id="rId2507" xr:uid="{157D8EC8-99FC-4E83-954C-464E4FCE96EF}"/>
    <hyperlink ref="G1796" r:id="rId2508" xr:uid="{B3C352FC-A314-47F8-BDF6-D06E55869AD0}"/>
    <hyperlink ref="G1797" r:id="rId2509" xr:uid="{2118210F-88FD-429F-B892-2F64CAA0B85A}"/>
    <hyperlink ref="G1798" r:id="rId2510" xr:uid="{115BD262-D963-42C2-AFAB-10C329088CD7}"/>
    <hyperlink ref="G1799" r:id="rId2511" xr:uid="{FED312F8-6A6D-44D1-A45C-57A7BF665EDC}"/>
    <hyperlink ref="G1800" r:id="rId2512" xr:uid="{687D1469-7442-402B-9ADE-E416E996151B}"/>
    <hyperlink ref="G1801" r:id="rId2513" xr:uid="{0FF01857-EC6A-4193-84E3-1A57AEA25172}"/>
    <hyperlink ref="G1802" r:id="rId2514" xr:uid="{F5EF855A-60BE-4C08-9CFC-B00DB6AFAA10}"/>
    <hyperlink ref="G1803" r:id="rId2515" xr:uid="{3040B888-6E49-402C-B6A1-388F2C0A9235}"/>
    <hyperlink ref="G1804" r:id="rId2516" xr:uid="{66F3D418-DE76-443F-9246-00183E88666C}"/>
    <hyperlink ref="G1805" r:id="rId2517" xr:uid="{008EE15E-6B3A-44FD-9CD4-E4CCDC228A6B}"/>
    <hyperlink ref="G1806" r:id="rId2518" xr:uid="{F451AAFE-7396-4609-8CD2-64AC2C27E2E7}"/>
    <hyperlink ref="G1807" r:id="rId2519" xr:uid="{0BAE3BA3-39F5-4075-BC0E-CAE3FEE217C5}"/>
    <hyperlink ref="G1808" r:id="rId2520" xr:uid="{AEF34089-E9A9-4E82-AA13-DFD4E296EAB4}"/>
    <hyperlink ref="G1809" r:id="rId2521" xr:uid="{282F6243-3C22-4FAF-B4AA-9A978D3E9369}"/>
    <hyperlink ref="G1810" r:id="rId2522" xr:uid="{9604CD72-0714-4947-AA5C-6A2C0EA60F05}"/>
    <hyperlink ref="G1811" r:id="rId2523" xr:uid="{B421B5FD-DE74-4219-B419-D641A0DD7B14}"/>
    <hyperlink ref="G1812" r:id="rId2524" xr:uid="{998C2A9B-9465-4A6E-A970-53020531A595}"/>
    <hyperlink ref="G1813" r:id="rId2525" xr:uid="{72BD6364-F994-481E-9AED-7585D78C53AA}"/>
    <hyperlink ref="G1814" r:id="rId2526" xr:uid="{8587381A-461E-4CA0-BE6B-91AC2B6115F3}"/>
    <hyperlink ref="G1815" r:id="rId2527" xr:uid="{A2170B60-BC3E-4249-A6A5-A6F8A0E6E88A}"/>
    <hyperlink ref="G1816" r:id="rId2528" xr:uid="{CD53DB47-50F8-4ED9-BB3C-456EA395FC05}"/>
    <hyperlink ref="G1817" r:id="rId2529" xr:uid="{E234007F-87DB-4845-9132-2B7D708CEC7E}"/>
    <hyperlink ref="G1818" r:id="rId2530" xr:uid="{B36A80E6-D3AD-493E-B00B-F1A89D7095C4}"/>
    <hyperlink ref="G1819" r:id="rId2531" xr:uid="{771AE4B2-4475-49CD-A5A1-70AE050C24F4}"/>
    <hyperlink ref="G1820" r:id="rId2532" xr:uid="{4C8D9486-50D2-47FE-8E7F-DE500CCAF64E}"/>
    <hyperlink ref="G1821" r:id="rId2533" xr:uid="{1C1CEE8A-8F1C-4D20-B62E-6B722554ABB9}"/>
    <hyperlink ref="G1822" r:id="rId2534" xr:uid="{1693E40B-B84D-42A6-9618-AAA8223B4540}"/>
    <hyperlink ref="G1823" r:id="rId2535" xr:uid="{0B002F4D-855C-4735-8BC9-15A1096A6A66}"/>
    <hyperlink ref="G1824" r:id="rId2536" xr:uid="{0F5A6C29-A130-4B6D-90BA-FF28E6B77E9D}"/>
    <hyperlink ref="G1825" r:id="rId2537" xr:uid="{280071E6-E9FF-441A-8845-FBAD74EA52B3}"/>
    <hyperlink ref="G1826" r:id="rId2538" xr:uid="{49CBC72E-46B3-4090-B5B0-6FE1387A46F7}"/>
    <hyperlink ref="G1827" r:id="rId2539" xr:uid="{77E2C8E8-641F-4599-8924-38FC70611EAC}"/>
    <hyperlink ref="G1828" r:id="rId2540" xr:uid="{8CBE1A9A-E19C-4E34-8D4D-8BE3BCAE35A8}"/>
    <hyperlink ref="G1829" r:id="rId2541" xr:uid="{69E73CD2-B888-4BC2-BF85-AB721B5DB1AC}"/>
    <hyperlink ref="G1830" r:id="rId2542" xr:uid="{F5070FAA-8A8D-456D-BDC9-9B2FD4E230AB}"/>
    <hyperlink ref="G1831" r:id="rId2543" xr:uid="{DA1B3B79-B136-4A69-8AC0-4C9B63784B4B}"/>
    <hyperlink ref="G1832" r:id="rId2544" xr:uid="{C1BB5B6A-EC29-4B1A-BB8C-E4628F2CE326}"/>
    <hyperlink ref="G1833" r:id="rId2545" xr:uid="{73C19434-6FD2-400B-B534-5E3E5CD044FF}"/>
    <hyperlink ref="G1834" r:id="rId2546" xr:uid="{D5024166-FDD9-462C-A2A3-506CAD12EE55}"/>
    <hyperlink ref="G1835" r:id="rId2547" xr:uid="{A9CF1865-1083-45AA-9FC5-71C3F1CE971C}"/>
    <hyperlink ref="G1836" r:id="rId2548" xr:uid="{A560E2EB-B8AA-4474-BDAF-D83D401D259B}"/>
    <hyperlink ref="G1837" r:id="rId2549" xr:uid="{7D1E99BC-136B-42C9-A988-5E01A9FA132A}"/>
    <hyperlink ref="G1838" r:id="rId2550" xr:uid="{39A1527A-0B2B-4BF5-BACA-9872CF53BF38}"/>
    <hyperlink ref="G1839" r:id="rId2551" xr:uid="{5869EB1E-0B70-4CB9-AC9C-976D98807DE0}"/>
    <hyperlink ref="G1840" r:id="rId2552" xr:uid="{718B686E-9F40-48F8-BAD6-5A8217C5BF38}"/>
    <hyperlink ref="G1841" r:id="rId2553" xr:uid="{1F006E38-0962-4DA5-83BF-C831119EE0A9}"/>
    <hyperlink ref="G1842" r:id="rId2554" xr:uid="{76BC9788-BDB1-4C40-8151-785F4D982E5D}"/>
    <hyperlink ref="G1843" r:id="rId2555" xr:uid="{3BF37703-D21D-40FB-AA9C-212D08A4DFB1}"/>
    <hyperlink ref="G1844" r:id="rId2556" xr:uid="{663BACFB-B9F5-420A-8786-4B08BEAE4902}"/>
    <hyperlink ref="G1845" r:id="rId2557" xr:uid="{36856862-0B90-4412-B6D1-5C4C548F3CBE}"/>
    <hyperlink ref="G1846" r:id="rId2558" xr:uid="{7240CC49-F32A-401E-B802-66D82EA0023D}"/>
    <hyperlink ref="G1847" r:id="rId2559" xr:uid="{6FBB0068-A815-4CA1-B8AF-1057704F47A7}"/>
    <hyperlink ref="G1848" r:id="rId2560" xr:uid="{2AC6E14E-0583-4829-A6FA-ECE3C168C85F}"/>
    <hyperlink ref="G1849" r:id="rId2561" xr:uid="{D76238AA-F9A5-4C92-B961-480C6B4B861A}"/>
    <hyperlink ref="G1850" r:id="rId2562" xr:uid="{1D598092-579C-4886-AA4C-5B6A4A497E6A}"/>
    <hyperlink ref="G1851" r:id="rId2563" xr:uid="{991A2866-CA59-478A-86C5-DC7B4650D958}"/>
    <hyperlink ref="G1852" r:id="rId2564" xr:uid="{038BF47F-CEED-45D1-99F1-F6F7E1B2C85A}"/>
    <hyperlink ref="G1853" r:id="rId2565" xr:uid="{224E6817-390C-4EC1-AB99-3577BA381AC1}"/>
    <hyperlink ref="G1854" r:id="rId2566" xr:uid="{86B11DC0-8B6C-415B-A1EC-0457B6E77743}"/>
    <hyperlink ref="G1855" r:id="rId2567" xr:uid="{4C6DB114-FC2F-42F9-8BDB-BC280370D6D1}"/>
    <hyperlink ref="G1856" r:id="rId2568" xr:uid="{FB127786-26F6-4A85-BE9A-91F67DF6F4DA}"/>
    <hyperlink ref="G1857" r:id="rId2569" xr:uid="{E7FBDC0B-AC38-4182-A683-64256671F828}"/>
    <hyperlink ref="G1858" r:id="rId2570" xr:uid="{9EE21475-CCD3-4E3D-A138-E32E4C1CF96E}"/>
    <hyperlink ref="G1859" r:id="rId2571" xr:uid="{5E97F8CE-1BEF-476E-8B77-C4A75D05EF94}"/>
    <hyperlink ref="G1860" r:id="rId2572" xr:uid="{3521B908-311A-4921-8F9D-DA5C86A91C82}"/>
    <hyperlink ref="G1861" r:id="rId2573" xr:uid="{5E64B987-6030-4099-A3E1-B47179FF1994}"/>
    <hyperlink ref="G1862" r:id="rId2574" xr:uid="{870D8054-3814-444E-9B1B-817E8875899B}"/>
    <hyperlink ref="G1863" r:id="rId2575" xr:uid="{E4FE4BED-30CD-4367-A8BD-9CE2D723336F}"/>
    <hyperlink ref="G1864" r:id="rId2576" xr:uid="{D06231E1-A99E-4880-8480-38BFB7BC7D72}"/>
    <hyperlink ref="G1865" r:id="rId2577" xr:uid="{F4FFC799-8DC9-4390-A54A-F28AA43A2E21}"/>
    <hyperlink ref="G1866" r:id="rId2578" xr:uid="{2AFDA422-018D-4A01-9A91-0C0D5FD0FEEA}"/>
    <hyperlink ref="G1867" r:id="rId2579" xr:uid="{2E2F8E4E-DBB6-4941-BD7C-47FDEB0DB55D}"/>
    <hyperlink ref="G1868" r:id="rId2580" xr:uid="{30EB7B88-1B5A-4CE2-B202-17FD8F13AE73}"/>
    <hyperlink ref="G1869" r:id="rId2581" xr:uid="{2F5D045F-4848-4A3F-A86B-2D9BA7D4DFF8}"/>
    <hyperlink ref="G1870" r:id="rId2582" xr:uid="{64058E66-1AC1-4AB9-AB33-32F0B3B25A1F}"/>
    <hyperlink ref="G1871" r:id="rId2583" xr:uid="{7448178B-5959-4480-8F3E-7DD8E9DF537A}"/>
    <hyperlink ref="G1872" r:id="rId2584" xr:uid="{F7AFC5F7-5BFC-425F-A9AF-B9D6BD16A89B}"/>
    <hyperlink ref="G1873" r:id="rId2585" xr:uid="{D9A5851B-36FA-4B12-9ECE-148F16747CDE}"/>
    <hyperlink ref="G1874" r:id="rId2586" xr:uid="{9EB0E865-8CA7-483A-A93F-6BD5FE43C31D}"/>
    <hyperlink ref="G1875" r:id="rId2587" xr:uid="{55FF21FA-8F14-4C38-A82B-6781416DFC0A}"/>
    <hyperlink ref="G1876" r:id="rId2588" xr:uid="{C290DC3F-89AA-4AD1-B85C-1D8608F71517}"/>
    <hyperlink ref="G1877" r:id="rId2589" xr:uid="{7802ED2A-35F7-4934-B822-00B1AF5F8F2E}"/>
    <hyperlink ref="G1878" r:id="rId2590" xr:uid="{C75EE83D-249C-4280-B073-1F513DCE7605}"/>
    <hyperlink ref="G1879" r:id="rId2591" xr:uid="{5ABFF0CD-AB80-4902-973D-D127E8EC545A}"/>
    <hyperlink ref="G1880" r:id="rId2592" xr:uid="{3BF590CE-2C65-45A0-9D9C-48975296B96C}"/>
    <hyperlink ref="G1881" r:id="rId2593" xr:uid="{CC9E8939-EC5A-4854-8647-32945585D9EB}"/>
    <hyperlink ref="G1882" r:id="rId2594" xr:uid="{BE8DE7AC-8527-4181-A286-EEF2770B89BE}"/>
    <hyperlink ref="G1883" r:id="rId2595" xr:uid="{9954BF5C-CE43-4248-BA8A-ECA37A597D33}"/>
    <hyperlink ref="G1884" r:id="rId2596" xr:uid="{A4B67A08-8052-4B57-BA85-D02A7602E641}"/>
    <hyperlink ref="G1885" r:id="rId2597" xr:uid="{073D5C17-543B-4596-9DDE-CFFA611F2088}"/>
    <hyperlink ref="G1886" r:id="rId2598" xr:uid="{34D41989-63CC-4BE5-8C38-FA7563FF9939}"/>
    <hyperlink ref="G1887" r:id="rId2599" xr:uid="{01B8FD6E-5028-4A9F-BF39-817391E0CD5F}"/>
    <hyperlink ref="G1888" r:id="rId2600" xr:uid="{E4A1F2E8-BAB4-4D27-9210-9F7FE5951EAB}"/>
    <hyperlink ref="G1889" r:id="rId2601" xr:uid="{06C5F057-AAF5-4BB2-A52E-1BFE66E4B43A}"/>
    <hyperlink ref="G1890" r:id="rId2602" xr:uid="{CFA7EAB9-EFB6-4CBC-B81E-3C372B03B781}"/>
    <hyperlink ref="G1891" r:id="rId2603" xr:uid="{EF1BCDD6-0307-4156-97F8-88962C1AA8A0}"/>
    <hyperlink ref="G1892" r:id="rId2604" xr:uid="{1118A293-32D3-40FE-8D35-FB1E00E29512}"/>
    <hyperlink ref="G1893" r:id="rId2605" xr:uid="{6276CD1A-0A46-4674-BD55-5633A2B21AC3}"/>
    <hyperlink ref="G1894" r:id="rId2606" xr:uid="{69EF6C20-F143-4AA6-ABEE-F12916DEB2AC}"/>
    <hyperlink ref="G1895" r:id="rId2607" xr:uid="{01CC93E3-5FDB-4E2E-B186-1AD62C10957C}"/>
    <hyperlink ref="G1896" r:id="rId2608" xr:uid="{2123E6A1-2D9B-474D-952F-0EC9D017002E}"/>
    <hyperlink ref="G1897" r:id="rId2609" xr:uid="{8964600E-D3F5-4328-A3F4-7468F386C26F}"/>
    <hyperlink ref="G1898" r:id="rId2610" xr:uid="{07A81265-3CD0-4636-A301-4046BDDAB84E}"/>
    <hyperlink ref="G1899" r:id="rId2611" xr:uid="{E797329B-10AF-4F09-B710-47CF46ADFA23}"/>
    <hyperlink ref="G1900" r:id="rId2612" xr:uid="{2EF20665-6678-4B6B-BA80-8CCB7AF4D732}"/>
    <hyperlink ref="G1901" r:id="rId2613" xr:uid="{86BD2859-C8DC-4FCA-82AE-AEA39567DCEB}"/>
    <hyperlink ref="G1902" r:id="rId2614" xr:uid="{640559F7-FE42-4054-979B-99180CF1EA23}"/>
    <hyperlink ref="G1903" r:id="rId2615" xr:uid="{FAD6F468-6F04-416A-97D9-787D4B891FB7}"/>
    <hyperlink ref="G1904" r:id="rId2616" xr:uid="{B356BD2E-5111-4BC1-BA76-7C30AEDC2A51}"/>
    <hyperlink ref="G1905" r:id="rId2617" xr:uid="{A51A4457-C0C2-4611-9457-4E1411E49FD5}"/>
    <hyperlink ref="G1906" r:id="rId2618" xr:uid="{D75FE497-FEC5-4BDC-8ACA-611F55BCE154}"/>
    <hyperlink ref="G1907" r:id="rId2619" xr:uid="{F6F4CF8A-1884-47B5-9AEF-B97492A37ABF}"/>
    <hyperlink ref="G1908" r:id="rId2620" xr:uid="{62271BE0-5A61-432A-BECD-9B277E736117}"/>
    <hyperlink ref="G1909" r:id="rId2621" xr:uid="{1EAF82BE-41B6-4272-8C42-A2F89CD24A2B}"/>
    <hyperlink ref="G1910" r:id="rId2622" xr:uid="{6B54D266-1A06-47E2-BDD9-D95E46D7CCA6}"/>
    <hyperlink ref="G1911" r:id="rId2623" xr:uid="{5CE5DBF9-B38B-48DF-8E52-9C18CAD3CB9E}"/>
    <hyperlink ref="G1912" r:id="rId2624" xr:uid="{A5E5C043-A4D1-40CC-96C7-AA737DD089FF}"/>
    <hyperlink ref="G1913" r:id="rId2625" xr:uid="{026F5C49-AF09-4038-A6C4-0154249DEF69}"/>
    <hyperlink ref="G1914" r:id="rId2626" xr:uid="{8027DAE8-E3AB-4D98-9ADA-94A6C1C46E7E}"/>
    <hyperlink ref="G1915" r:id="rId2627" xr:uid="{F5367502-BC1D-47A8-B003-478C283C39C3}"/>
    <hyperlink ref="G1916" r:id="rId2628" xr:uid="{A1BE3C63-D6E5-4DEB-8F76-3D26C067E36D}"/>
    <hyperlink ref="G1917" r:id="rId2629" xr:uid="{BA3E967C-2DC9-4EF4-9243-CB9FD01AD931}"/>
    <hyperlink ref="G1918" r:id="rId2630" xr:uid="{B1F28A69-212B-4D47-8DAC-FA4985A63668}"/>
    <hyperlink ref="G1919" r:id="rId2631" xr:uid="{1C0D6302-826A-4E03-A0AB-225394D1735E}"/>
    <hyperlink ref="G1920" r:id="rId2632" xr:uid="{0D3A098F-8764-4DCF-BE02-D3A4A554A1B7}"/>
    <hyperlink ref="G1921" r:id="rId2633" xr:uid="{3A3B723E-1624-454E-B19C-5274FDB60A04}"/>
    <hyperlink ref="G1922" r:id="rId2634" xr:uid="{7F113945-EFA7-4088-B566-6B22DE4184D2}"/>
    <hyperlink ref="G1923" r:id="rId2635" xr:uid="{B2EF4B71-B579-47AB-9FEA-FFD390AA3381}"/>
    <hyperlink ref="G1924" r:id="rId2636" xr:uid="{DA63123B-1538-45B4-AA2C-28A8A7E8226F}"/>
    <hyperlink ref="G1925" r:id="rId2637" xr:uid="{9F51D5A4-80B3-4FD2-9866-579CA95C43BE}"/>
    <hyperlink ref="G1926" r:id="rId2638" xr:uid="{A782D291-DC58-4D47-B445-C0FA57DA27B7}"/>
    <hyperlink ref="G1927" r:id="rId2639" xr:uid="{89B32FF1-AC36-4798-8447-F2E1B0F16957}"/>
    <hyperlink ref="G1928" r:id="rId2640" xr:uid="{84198E73-F309-432E-968F-E5C9955A657F}"/>
    <hyperlink ref="G1929" r:id="rId2641" xr:uid="{D6FF7747-1557-403D-8C41-24703199BF6C}"/>
    <hyperlink ref="G1930" r:id="rId2642" xr:uid="{962C02BF-833B-4F9E-A4C9-F7EB4911D83D}"/>
    <hyperlink ref="G1931" r:id="rId2643" xr:uid="{6E37AF6B-12CD-41AE-8E35-634239A9CAD3}"/>
    <hyperlink ref="G1932" r:id="rId2644" xr:uid="{FC6098C3-79F9-4115-9D97-64EF00E422D6}"/>
    <hyperlink ref="G1933" r:id="rId2645" xr:uid="{58599ABA-7461-40B5-AE57-14FCE32E3D64}"/>
    <hyperlink ref="G1934" r:id="rId2646" xr:uid="{5FFD5D3E-F35B-49CA-826E-6895A3479E73}"/>
    <hyperlink ref="G1935" r:id="rId2647" xr:uid="{5D29B792-EFD8-4090-94E5-E69639B30D0D}"/>
    <hyperlink ref="G1936" r:id="rId2648" xr:uid="{846A8806-A8D8-4DA3-B3BE-368410E7B2FF}"/>
    <hyperlink ref="G1937" r:id="rId2649" xr:uid="{7A862EBA-CF59-489E-B22E-1033D0FA2104}"/>
    <hyperlink ref="G1938" r:id="rId2650" xr:uid="{9506CE73-BF6D-4BB7-A32B-3D00900D2405}"/>
    <hyperlink ref="G1939" r:id="rId2651" xr:uid="{DA4CACA2-A821-4721-B08F-3D151B89850B}"/>
    <hyperlink ref="G1940" r:id="rId2652" xr:uid="{841AD2EC-DCB3-40A3-845E-825CC0638939}"/>
    <hyperlink ref="G1941" r:id="rId2653" xr:uid="{F6070A12-881C-464B-8F89-11CB353FF7D3}"/>
    <hyperlink ref="G1942" r:id="rId2654" xr:uid="{8F3BB55B-A646-42F9-9B90-385C4D09BDB6}"/>
    <hyperlink ref="G1943" r:id="rId2655" xr:uid="{2FDC2E95-C93A-4F74-8D71-FF5B7FA9F59A}"/>
    <hyperlink ref="G1944" r:id="rId2656" xr:uid="{C1D1971B-4116-419B-97E3-F5553AE57689}"/>
    <hyperlink ref="G1945" r:id="rId2657" xr:uid="{1C258176-F305-43E5-84E2-63D02DEA8C74}"/>
    <hyperlink ref="G1946" r:id="rId2658" xr:uid="{A7462F98-E24B-4817-B38B-37B21737DA37}"/>
    <hyperlink ref="G1947" r:id="rId2659" xr:uid="{BA87962E-5788-4C0D-9E98-BEA888700948}"/>
    <hyperlink ref="G1948" r:id="rId2660" xr:uid="{01366C44-8509-4A4C-8E24-6226B43B3FBE}"/>
    <hyperlink ref="G1949" r:id="rId2661" xr:uid="{57E1B7A1-EE35-4467-B3C0-26AC1037077B}"/>
    <hyperlink ref="G1950" r:id="rId2662" xr:uid="{F441A785-69B5-44A2-9689-D7FF3C60B00A}"/>
    <hyperlink ref="G1951" r:id="rId2663" xr:uid="{07E119A5-C408-4390-BB89-D8D39E38F120}"/>
    <hyperlink ref="G1952" r:id="rId2664" xr:uid="{C73625AA-D612-43D7-86B4-B48DD76E74CF}"/>
    <hyperlink ref="G1953" r:id="rId2665" xr:uid="{8706B2E2-14EF-4A29-AB6B-FF43FCD9C117}"/>
    <hyperlink ref="G1954" r:id="rId2666" xr:uid="{C40BA2AA-788F-4701-9180-E52C8F7C6781}"/>
    <hyperlink ref="G1955" r:id="rId2667" xr:uid="{96F34408-A6F9-4DCF-9949-AC06E7856362}"/>
    <hyperlink ref="G1956" r:id="rId2668" xr:uid="{EC7FEE71-2E5E-41FC-8AFF-AB72F081CD6F}"/>
    <hyperlink ref="G1957" r:id="rId2669" xr:uid="{618F74F4-9B5B-49B7-A675-6A4C7676536A}"/>
    <hyperlink ref="G1958" r:id="rId2670" xr:uid="{56F758C7-C6A8-4B03-91EE-730D28156FC0}"/>
    <hyperlink ref="G1959" r:id="rId2671" xr:uid="{BA029DB7-68DB-4BA5-B2FC-DBBB5A33F0AD}"/>
    <hyperlink ref="G1960" r:id="rId2672" xr:uid="{20FC8C18-8827-4300-A75C-08B5FC503F4C}"/>
    <hyperlink ref="G1961" r:id="rId2673" xr:uid="{528F0713-72E8-44C6-A5A8-49E4B5346DA0}"/>
    <hyperlink ref="G1962" r:id="rId2674" xr:uid="{B8D452E8-DBBD-43E7-8AD8-517D91B82814}"/>
    <hyperlink ref="G1963" r:id="rId2675" xr:uid="{ED9A51CB-C324-45B0-9D24-2928329D14CA}"/>
    <hyperlink ref="G1964" r:id="rId2676" xr:uid="{A865DD41-36B5-4EA2-916E-BC4F720EF7AE}"/>
    <hyperlink ref="G1965" r:id="rId2677" xr:uid="{C4387FAF-9B35-4774-9B1B-8CB4A6962C58}"/>
    <hyperlink ref="G1966" r:id="rId2678" xr:uid="{D758E6FF-3565-4E35-8E1E-0C98305E9855}"/>
    <hyperlink ref="G1967" r:id="rId2679" xr:uid="{5F476FCC-E23F-483A-9288-0F11F037FA07}"/>
    <hyperlink ref="G1968" r:id="rId2680" xr:uid="{8F41B8DA-6AFB-4B08-B4E6-6E60658DF8C6}"/>
    <hyperlink ref="G1969" r:id="rId2681" xr:uid="{59227369-23BF-4E1F-8E56-6039D6DFE1F2}"/>
    <hyperlink ref="G1970" r:id="rId2682" xr:uid="{F1B82ECD-CB08-4B08-B7E4-A876DF9AD780}"/>
    <hyperlink ref="G1971" r:id="rId2683" xr:uid="{C4C1A1A4-E376-4B2F-AB65-BEBB4A2C1F91}"/>
    <hyperlink ref="G1972" r:id="rId2684" xr:uid="{D9EBFE08-50F2-4FAC-ABA0-01ECD1BEA2FC}"/>
    <hyperlink ref="G1973" r:id="rId2685" xr:uid="{89D73E57-242A-4AEA-AE97-FE51F0F72810}"/>
    <hyperlink ref="G1974" r:id="rId2686" xr:uid="{0EACB96B-4EA9-4751-A98B-AF13EA938071}"/>
    <hyperlink ref="G1975" r:id="rId2687" xr:uid="{0408C5F4-9A50-4457-86FB-D8524F2CDB57}"/>
    <hyperlink ref="G1976" r:id="rId2688" xr:uid="{7700BBF9-E2B5-4953-BC33-133910687CC5}"/>
    <hyperlink ref="G1977" r:id="rId2689" xr:uid="{03CFF894-9035-4758-8F02-304BACEC7508}"/>
    <hyperlink ref="G1978" r:id="rId2690" xr:uid="{E78C26BF-81DA-446E-9481-1CC0172AD219}"/>
    <hyperlink ref="G1979" r:id="rId2691" xr:uid="{9B639660-2913-4C7B-B48F-A0374C9A71CC}"/>
    <hyperlink ref="G1980" r:id="rId2692" xr:uid="{6E351250-C3C1-4E0D-9CE2-C2AB134E8440}"/>
    <hyperlink ref="G1981" r:id="rId2693" xr:uid="{07DCF31F-D048-43DB-B231-8B5849EE65CD}"/>
    <hyperlink ref="G1982" r:id="rId2694" xr:uid="{5AD2300E-88E5-48CF-9C61-6BB8656CCC47}"/>
    <hyperlink ref="G1983" r:id="rId2695" xr:uid="{16F9B7E0-2D8D-486F-8517-4AAB5A00EC48}"/>
    <hyperlink ref="G1984" r:id="rId2696" xr:uid="{9E2228FF-DE52-40A5-92E3-65821C67312D}"/>
    <hyperlink ref="G1985" r:id="rId2697" xr:uid="{AD32385F-E4AD-465F-9D3A-C74536C0A0CD}"/>
    <hyperlink ref="G1986" r:id="rId2698" xr:uid="{539EC1BA-A13A-4FCC-8208-45E6A25E4BC9}"/>
    <hyperlink ref="G1987" r:id="rId2699" xr:uid="{5CEBA6B9-DE35-4250-996B-C72EE6474D10}"/>
    <hyperlink ref="G1988" r:id="rId2700" xr:uid="{07D2CC48-D807-4F33-A573-2AFD272F1993}"/>
    <hyperlink ref="G1989" r:id="rId2701" xr:uid="{1928F00D-A506-4CAD-9186-28282623CC0C}"/>
    <hyperlink ref="G1990" r:id="rId2702" xr:uid="{B2788DBB-8553-49C3-BF3C-AF6CE990C2C3}"/>
    <hyperlink ref="G1991" r:id="rId2703" xr:uid="{7D022EEB-51E3-4C3C-ADEC-47D9B2B9C3AB}"/>
    <hyperlink ref="G1992" r:id="rId2704" xr:uid="{69186151-AA69-4BC3-B07B-C1139DCCC0DF}"/>
    <hyperlink ref="G1993" r:id="rId2705" xr:uid="{9DD751BC-A561-4D28-9657-FC58F95A361E}"/>
    <hyperlink ref="G1994" r:id="rId2706" xr:uid="{9A6BE02D-A13B-4CC3-A4D0-CD908125E8C5}"/>
    <hyperlink ref="G1995" r:id="rId2707" xr:uid="{B43E584B-862F-4220-A590-EEEC6D60FB98}"/>
    <hyperlink ref="G1996" r:id="rId2708" xr:uid="{6B18928E-0A9E-452C-A67A-5FC0FC6EB169}"/>
    <hyperlink ref="G1997" r:id="rId2709" xr:uid="{8F65025B-574E-43B6-BA4C-FC563226C883}"/>
    <hyperlink ref="G1998" r:id="rId2710" xr:uid="{977EAAE0-542F-4023-B636-E59B89C8B33A}"/>
    <hyperlink ref="G1999" r:id="rId2711" xr:uid="{BC92DC8A-0F84-4A78-BADC-E332D84A9D2D}"/>
    <hyperlink ref="G2000" r:id="rId2712" xr:uid="{A6185B06-A47C-421E-B612-131A253A908C}"/>
    <hyperlink ref="G2001" r:id="rId2713" xr:uid="{86994156-0435-4901-A62A-AAE4B92519C6}"/>
    <hyperlink ref="G2002" r:id="rId2714" xr:uid="{DC0B484A-C320-4415-8230-E330B9FC5D6D}"/>
    <hyperlink ref="G2003" r:id="rId2715" xr:uid="{4103ABA8-9A41-4B0A-8ACC-E2BCE18E3F77}"/>
    <hyperlink ref="G2004" r:id="rId2716" xr:uid="{4F8BD092-B59E-49C4-9A9B-24108B9A46AE}"/>
    <hyperlink ref="G2005" r:id="rId2717" xr:uid="{10BD0AC4-9F5F-4C47-ADCB-FDB6AFFC8D27}"/>
    <hyperlink ref="G2006" r:id="rId2718" xr:uid="{B0AAC04D-29BB-456D-8C40-3780F5491895}"/>
    <hyperlink ref="G2007" r:id="rId2719" xr:uid="{B947F267-1B7F-4A5F-9E07-BF0E66B5D1A2}"/>
    <hyperlink ref="G2008" r:id="rId2720" xr:uid="{0D42D7D6-96ED-4B20-A4D3-384E4D191967}"/>
    <hyperlink ref="G2009" r:id="rId2721" xr:uid="{25253484-FE58-4A6A-BF46-25717A50F612}"/>
    <hyperlink ref="G2010" r:id="rId2722" xr:uid="{2516DE10-6B71-47BF-9740-7B7D57EAEC24}"/>
    <hyperlink ref="G2011" r:id="rId2723" xr:uid="{518E1572-8CAC-4D6A-96E3-6D769B77ECBC}"/>
    <hyperlink ref="G2012" r:id="rId2724" xr:uid="{D18AE20B-7478-40BB-9D99-7A0204CDA596}"/>
    <hyperlink ref="G2013" r:id="rId2725" xr:uid="{FB7406E7-129C-49ED-A80E-1C601EB7DE40}"/>
    <hyperlink ref="G2014" r:id="rId2726" xr:uid="{E747B297-32CF-401D-B10B-2F7AD2F5EDD5}"/>
    <hyperlink ref="G2015" r:id="rId2727" xr:uid="{216A8485-7CC3-47C7-8016-C13022C2F81B}"/>
    <hyperlink ref="G2016" r:id="rId2728" xr:uid="{D610D5B0-824E-47CE-8398-0C61A4721971}"/>
    <hyperlink ref="G2017" r:id="rId2729" xr:uid="{CDDA08A8-609C-42DA-9E13-02D19DE47D81}"/>
    <hyperlink ref="G2018" r:id="rId2730" xr:uid="{EC2B7385-5326-44B6-B9A1-3C299B2411D1}"/>
    <hyperlink ref="G2019" r:id="rId2731" xr:uid="{00535403-A972-49F5-92B7-7453F56F95BF}"/>
    <hyperlink ref="G2020" r:id="rId2732" xr:uid="{30CCE814-0E68-46A4-8B6F-BD69FCB0B8DD}"/>
    <hyperlink ref="G2021" r:id="rId2733" xr:uid="{6B33F42C-7907-4A90-AF31-A57E2C80BE83}"/>
    <hyperlink ref="G2022" r:id="rId2734" xr:uid="{81D4D2C8-4051-4674-BF55-925A16227E64}"/>
    <hyperlink ref="G2023" r:id="rId2735" xr:uid="{E98606BB-5863-4F73-AEBC-B943BC182CF3}"/>
    <hyperlink ref="G2024" r:id="rId2736" xr:uid="{21B0D70A-1509-4C12-9CCD-B68115C0FA40}"/>
    <hyperlink ref="G2025" r:id="rId2737" xr:uid="{6B65AB37-31E5-4F16-84EB-6011E5557FFA}"/>
    <hyperlink ref="G2026" r:id="rId2738" xr:uid="{BE25D4CC-21C3-4BF4-B8AF-F50E56C80F18}"/>
    <hyperlink ref="G2027" r:id="rId2739" xr:uid="{920CDC74-EE94-4728-8A96-1917EC815D30}"/>
    <hyperlink ref="G2028" r:id="rId2740" xr:uid="{7FF29E3C-219A-4C5F-BDBF-DD3FE21C626B}"/>
    <hyperlink ref="G2029" r:id="rId2741" xr:uid="{C9ED007D-B431-4426-9321-4E1231030937}"/>
    <hyperlink ref="G2030" r:id="rId2742" xr:uid="{0AF2EF98-2654-4F48-BDE0-E46374FC602E}"/>
    <hyperlink ref="G2031" r:id="rId2743" xr:uid="{66909482-5ECE-4408-B0DD-0DFDFAFDB8DB}"/>
    <hyperlink ref="G2032" r:id="rId2744" xr:uid="{AF5B4EAA-67A5-427C-9CC7-00920597D491}"/>
    <hyperlink ref="G2033" r:id="rId2745" xr:uid="{60F6F01A-627D-4FBF-A89B-E2BAF1BDF496}"/>
    <hyperlink ref="G2034" r:id="rId2746" xr:uid="{238ED6A4-81A2-49AB-B1DB-9B3225E98D3E}"/>
    <hyperlink ref="G2035" r:id="rId2747" xr:uid="{F51D2219-4E95-423E-AFD8-762747C25E64}"/>
    <hyperlink ref="G2036" r:id="rId2748" xr:uid="{D3A86488-5EC7-4A81-A8CF-C5F188DCDA2C}"/>
    <hyperlink ref="G2037" r:id="rId2749" xr:uid="{36B9A4F1-9337-4DC0-8D4E-17C91918BDDC}"/>
    <hyperlink ref="G2038" r:id="rId2750" xr:uid="{0B9860A1-C780-458E-8024-1CD5704C4CD9}"/>
    <hyperlink ref="G2039" r:id="rId2751" xr:uid="{7A5E2C57-37E3-4763-90EE-8F67454EFE39}"/>
    <hyperlink ref="G2040" r:id="rId2752" xr:uid="{15F9442C-9BE2-40F0-B708-F68901CE9B5D}"/>
    <hyperlink ref="G2041" r:id="rId2753" xr:uid="{D26B6765-F9B8-4D69-8442-688C771222D8}"/>
    <hyperlink ref="G2042" r:id="rId2754" xr:uid="{8EFCE05A-21BC-421B-B9D4-2012728D1113}"/>
    <hyperlink ref="G2043" r:id="rId2755" xr:uid="{B1CB2954-F0C2-49CD-9D9A-8AA82EE28052}"/>
    <hyperlink ref="G2044" r:id="rId2756" xr:uid="{C7D34632-7B2B-48CF-98EE-B5CF7D335B53}"/>
    <hyperlink ref="G2045" r:id="rId2757" xr:uid="{66005354-0327-4116-9AB1-370E85688407}"/>
    <hyperlink ref="G2046" r:id="rId2758" xr:uid="{F436B2F1-F337-422B-9C98-5C15040A6286}"/>
    <hyperlink ref="G2047" r:id="rId2759" xr:uid="{E18827FD-7FCD-4790-B0C0-ECE8E7A6E908}"/>
    <hyperlink ref="G2048" r:id="rId2760" xr:uid="{08DC55C8-6DC5-4FEA-B5D1-FD7BCE7CB6EC}"/>
    <hyperlink ref="G2049" r:id="rId2761" xr:uid="{74FC0212-478D-4763-B227-323F426A605D}"/>
    <hyperlink ref="G2050" r:id="rId2762" xr:uid="{D15E474C-0ECD-448F-B157-998EECC447E9}"/>
    <hyperlink ref="G2051" r:id="rId2763" xr:uid="{2D832638-FEEB-4140-96BF-BB03A7C39C9B}"/>
    <hyperlink ref="G2052" r:id="rId2764" xr:uid="{1A852D04-B645-4970-8CE7-C0F7DA96F281}"/>
    <hyperlink ref="G2053" r:id="rId2765" xr:uid="{252A9C21-8E5C-4AEC-B3EC-D2E373CC7535}"/>
    <hyperlink ref="G2054" r:id="rId2766" xr:uid="{C14B9F31-87ED-4D64-BFAE-527AFD60EBA6}"/>
    <hyperlink ref="G2055" r:id="rId2767" xr:uid="{7B49AD69-2FAE-4A75-8BE4-058255B308F4}"/>
    <hyperlink ref="G2056" r:id="rId2768" xr:uid="{0ADA8641-B83F-4F19-A604-83D4E8E2A0EF}"/>
    <hyperlink ref="G2057" r:id="rId2769" xr:uid="{2404F34B-09D0-4216-9B12-5EA1DBFEBD33}"/>
    <hyperlink ref="G2058" r:id="rId2770" xr:uid="{02363070-FBF9-4AF4-B30E-31FE068FF44A}"/>
    <hyperlink ref="G2059" r:id="rId2771" xr:uid="{912BC9EE-070C-46A9-B264-CD3909778390}"/>
    <hyperlink ref="G2060" r:id="rId2772" xr:uid="{7FBC3779-1B2A-49E4-BBDB-85E4CBFB6F36}"/>
    <hyperlink ref="G2061" r:id="rId2773" xr:uid="{183AB5BC-81B5-4E06-AA27-9DFC8311F4A0}"/>
    <hyperlink ref="G2062" r:id="rId2774" xr:uid="{3E56C62C-2265-4825-AD3E-0BCCBBF27577}"/>
    <hyperlink ref="G2063" r:id="rId2775" xr:uid="{273917FD-5A12-496F-BE75-7C3F75569299}"/>
    <hyperlink ref="G2064" r:id="rId2776" xr:uid="{33E27BDA-15D2-4F65-9F06-0919AD065E8E}"/>
    <hyperlink ref="G2065" r:id="rId2777" xr:uid="{A80BD8A1-2709-47C6-88C7-34F0A50124FA}"/>
    <hyperlink ref="G2066" r:id="rId2778" xr:uid="{ED96907F-E7B5-4211-B58F-74865A28652B}"/>
    <hyperlink ref="G2067" r:id="rId2779" xr:uid="{6AA3A192-6A93-4B78-AE5E-98E50DEB1246}"/>
    <hyperlink ref="G2068" r:id="rId2780" xr:uid="{673D86AB-7047-43E4-B7E6-00B95782109B}"/>
    <hyperlink ref="G2069" r:id="rId2781" xr:uid="{F078AB60-362F-453A-AAD0-D90F28952200}"/>
    <hyperlink ref="G2070" r:id="rId2782" xr:uid="{A06B69AD-131F-4506-9BD9-82C484B3095E}"/>
    <hyperlink ref="G2071" r:id="rId2783" xr:uid="{E218E4CD-2FCD-4A52-8B3E-9596EABAC745}"/>
    <hyperlink ref="G2072" r:id="rId2784" xr:uid="{C4B6CEEA-F998-4099-B28D-9E36CC9ED5EF}"/>
    <hyperlink ref="G2073" r:id="rId2785" xr:uid="{26248311-96D6-4DB0-AD4C-D1720683F5E6}"/>
    <hyperlink ref="G2074" r:id="rId2786" xr:uid="{4A79798D-ED67-4BCC-9A79-D05BA10F407A}"/>
    <hyperlink ref="G2075" r:id="rId2787" xr:uid="{ED3472DD-92E8-4A88-8A68-14EA87EAE004}"/>
    <hyperlink ref="G2076" r:id="rId2788" xr:uid="{2E898A6F-C1BE-46B6-AD2C-2F7724FE0B6B}"/>
    <hyperlink ref="G2077" r:id="rId2789" xr:uid="{DD030B71-2D19-417C-BE07-0D60A03C44D8}"/>
    <hyperlink ref="G2078" r:id="rId2790" xr:uid="{31651586-EB55-448A-AF3D-D19537EE172B}"/>
    <hyperlink ref="G2079" r:id="rId2791" xr:uid="{D7FDDD34-B6BC-45DB-9BB6-CAFF40492AFC}"/>
    <hyperlink ref="G2080" r:id="rId2792" xr:uid="{AAAE9EE9-D3E4-4DF8-A3E5-1E13837775E9}"/>
    <hyperlink ref="G2081" r:id="rId2793" xr:uid="{E6BDACA6-6922-4F35-9E42-702FCF4AF07E}"/>
    <hyperlink ref="G2082" r:id="rId2794" xr:uid="{6F1098DC-019D-4C3B-9C1A-C0E1D8D8D9B7}"/>
    <hyperlink ref="G2083" r:id="rId2795" xr:uid="{CC4C22FA-9AA8-41E4-85CA-10AE95C37D8E}"/>
    <hyperlink ref="G2084" r:id="rId2796" xr:uid="{CE38ACC0-8433-4CE4-A402-F1E0FD4B40A1}"/>
    <hyperlink ref="G2085" r:id="rId2797" xr:uid="{E29C6343-B2B7-4B30-9425-5EE970834D34}"/>
    <hyperlink ref="G2086" r:id="rId2798" xr:uid="{23F38F1B-079E-4DF1-9966-0F15E7214CC4}"/>
    <hyperlink ref="G2087" r:id="rId2799" xr:uid="{8A979CB4-5831-4DA2-9781-575628628B31}"/>
    <hyperlink ref="G2088" r:id="rId2800" xr:uid="{FC30C5F2-FFA5-4BEC-9603-E9A0521895EA}"/>
    <hyperlink ref="G2089" r:id="rId2801" xr:uid="{164F385C-2CC4-4EE8-A3BB-7FFDCCFDCB41}"/>
    <hyperlink ref="G2090" r:id="rId2802" xr:uid="{DC16409A-1E07-4C04-89B0-1C3D7BEAACA7}"/>
    <hyperlink ref="G2091" r:id="rId2803" xr:uid="{43B8B21A-ED00-43B6-A025-B31CF1ED2E47}"/>
    <hyperlink ref="G2092" r:id="rId2804" xr:uid="{92037A84-397B-4724-93D9-859AD46E6E8E}"/>
    <hyperlink ref="AP3" r:id="rId2805" xr:uid="{0DFAF941-FEC2-4681-8F9B-356BF916055C}"/>
    <hyperlink ref="AP4" r:id="rId2806" xr:uid="{56AE8DB5-A9C2-4FA9-AD0B-CE873A3EBB6E}"/>
    <hyperlink ref="AP5" r:id="rId2807" xr:uid="{38246206-EA00-4C1D-8635-58C8F2390AC4}"/>
    <hyperlink ref="AP6" r:id="rId2808" xr:uid="{D457B3B5-BE48-4D97-A76E-B9E2A0A3F24F}"/>
    <hyperlink ref="AP7" r:id="rId2809" xr:uid="{8297FCC0-6B8A-4BBD-8132-14039D3ECEC0}"/>
    <hyperlink ref="AP8" r:id="rId2810" xr:uid="{5DEA0459-13C2-4D40-9489-997D1B621916}"/>
    <hyperlink ref="AP9" r:id="rId2811" xr:uid="{36C1E896-73E1-4CB9-B104-8028194CD0DB}"/>
    <hyperlink ref="AP10" r:id="rId2812" xr:uid="{FA2C364A-26FB-4D61-9946-36C959F8876E}"/>
    <hyperlink ref="AP11" r:id="rId2813" xr:uid="{E723EA4A-FF21-4D2E-88A6-BE64A591BCAE}"/>
    <hyperlink ref="AP12" r:id="rId2814" xr:uid="{C6A167E2-D09F-4560-9444-202F923B9CF3}"/>
    <hyperlink ref="AP13" r:id="rId2815" xr:uid="{5BD67E51-E474-48D4-B09F-D9E6A963F47C}"/>
    <hyperlink ref="AP14" r:id="rId2816" xr:uid="{E929AEA1-1CA2-4789-899B-A9CA5139F23E}"/>
    <hyperlink ref="AP15" r:id="rId2817" xr:uid="{72951AF9-B4E6-4FE6-B0BE-752A25B41365}"/>
    <hyperlink ref="AP16" r:id="rId2818" xr:uid="{21FBADE0-E6CC-4B0F-88D9-41968206E459}"/>
    <hyperlink ref="AP17" r:id="rId2819" xr:uid="{73014AC4-0C70-4D93-83A8-A10EE7C623A2}"/>
    <hyperlink ref="AP18" r:id="rId2820" xr:uid="{5039D28F-7560-4AE4-BF2B-3ED8001E2D75}"/>
    <hyperlink ref="AP19" r:id="rId2821" xr:uid="{74980FC2-1BFA-4E3F-B448-BF2E8DC7CD14}"/>
    <hyperlink ref="AP20" r:id="rId2822" xr:uid="{79B9AB5A-6B43-456F-80C1-A9D65A3A52DA}"/>
    <hyperlink ref="AP21" r:id="rId2823" xr:uid="{81AFC292-C73B-4287-96C8-4B7F214E80B7}"/>
    <hyperlink ref="AP22" r:id="rId2824" xr:uid="{0108706C-96A6-4BE8-9CFB-7FD22F0BFB9F}"/>
    <hyperlink ref="AP23" r:id="rId2825" xr:uid="{C0F13C5E-FBFE-4DDB-A794-4D22A7A8A24D}"/>
    <hyperlink ref="AP24" r:id="rId2826" xr:uid="{B90615F5-E3ED-4090-A6C7-15EA5AF116F3}"/>
    <hyperlink ref="AP25" r:id="rId2827" xr:uid="{6C1606CE-BFC8-4BC8-9784-41D400D8C733}"/>
    <hyperlink ref="AP26" r:id="rId2828" xr:uid="{55B9F5C8-3241-4091-B398-6419DD3D6D63}"/>
    <hyperlink ref="AP27" r:id="rId2829" xr:uid="{09043AF6-4811-4A43-9E48-864B8E49882C}"/>
    <hyperlink ref="AP28" r:id="rId2830" xr:uid="{800D911E-1286-43F6-B795-1ED3D9C07FB6}"/>
    <hyperlink ref="AP29" r:id="rId2831" xr:uid="{25E7B583-A6AD-456B-8AD9-E8863B7CD0AC}"/>
    <hyperlink ref="AP30" r:id="rId2832" xr:uid="{E988F46D-86A6-4255-ADC5-03F1125B8000}"/>
    <hyperlink ref="AP31" r:id="rId2833" xr:uid="{3A124D32-AF10-4203-9060-E124BEBFF8B7}"/>
    <hyperlink ref="AP32" r:id="rId2834" xr:uid="{24F17E3D-E1F1-41B0-80B6-34E0C355DD27}"/>
    <hyperlink ref="AP33" r:id="rId2835" xr:uid="{3D71502C-0285-42F4-B1C6-21105E1F9A2A}"/>
    <hyperlink ref="AP34" r:id="rId2836" xr:uid="{DE478A9A-3EAF-4BDD-B756-9A97D004596A}"/>
    <hyperlink ref="AP35" r:id="rId2837" xr:uid="{87A08DA2-E90F-4A73-A879-34DCC651BB87}"/>
    <hyperlink ref="AP36" r:id="rId2838" xr:uid="{FC984D62-4771-48D6-B9AB-D0E85C6A7FA6}"/>
    <hyperlink ref="AP37" r:id="rId2839" xr:uid="{A834FC02-0A95-4166-B40C-704C9CD48CD5}"/>
    <hyperlink ref="AP38" r:id="rId2840" xr:uid="{41A4EA18-53C2-4D96-A447-1C28CEE7EB08}"/>
    <hyperlink ref="AP39" r:id="rId2841" xr:uid="{29291BCD-BBD2-4832-AF3C-03C0CC5D52E6}"/>
    <hyperlink ref="AP40" r:id="rId2842" xr:uid="{717D0A1A-7947-4C7F-8DCE-DC0A9F311A69}"/>
    <hyperlink ref="AP41" r:id="rId2843" xr:uid="{651F3E37-0EE2-4F48-B18C-BEABE43F2232}"/>
    <hyperlink ref="AP42" r:id="rId2844" xr:uid="{E2ED677F-82BD-42B3-A847-D2584C20A096}"/>
    <hyperlink ref="AP43" r:id="rId2845" xr:uid="{E45021A6-0907-47A7-B855-8B893774BF20}"/>
    <hyperlink ref="AP44" r:id="rId2846" xr:uid="{D9C5E4AB-260C-45CA-AC39-363C85870CF9}"/>
    <hyperlink ref="AP45" r:id="rId2847" xr:uid="{1296B207-E95F-4ACE-9971-B198AC5A7B17}"/>
    <hyperlink ref="AP46" r:id="rId2848" xr:uid="{E7AF22AA-CB40-40D6-9865-D87F11F0DF2D}"/>
    <hyperlink ref="AP47" r:id="rId2849" xr:uid="{AA7890F6-F99F-424E-92A0-85D019B34800}"/>
    <hyperlink ref="AP48" r:id="rId2850" xr:uid="{4020BC3E-2C17-4407-855F-206A849CB018}"/>
    <hyperlink ref="AP49" r:id="rId2851" xr:uid="{E3F215F3-5BC2-4CD9-8811-009D70057E0D}"/>
    <hyperlink ref="AP50" r:id="rId2852" xr:uid="{4E1CF8F2-1F9D-4024-AA9C-C615CE466CDC}"/>
    <hyperlink ref="AP51" r:id="rId2853" xr:uid="{13DD75DD-B18F-4C2A-BF89-E593417F700F}"/>
    <hyperlink ref="AP52" r:id="rId2854" xr:uid="{9D671A4B-7195-4EE1-B6B8-D5C462A01517}"/>
    <hyperlink ref="AP53" r:id="rId2855" xr:uid="{D083BFF7-70CD-4E7A-B98A-BE2E44296B80}"/>
    <hyperlink ref="AP54" r:id="rId2856" xr:uid="{3A933180-0B9D-495A-821F-A93EBB5618C0}"/>
    <hyperlink ref="AP55" r:id="rId2857" xr:uid="{7F90E195-E58C-47F3-B58A-0B30BDE1A3DF}"/>
    <hyperlink ref="AP56" r:id="rId2858" xr:uid="{77DAEB12-90A4-419B-BBD5-4439BEB99917}"/>
    <hyperlink ref="AP57" r:id="rId2859" xr:uid="{DEEC9CD6-D993-48C4-B9FB-87FF93006833}"/>
    <hyperlink ref="AP58" r:id="rId2860" xr:uid="{B94C5DF7-322E-4832-9293-89ABF4947AAB}"/>
    <hyperlink ref="AP59" r:id="rId2861" xr:uid="{9377A6BD-4407-49AA-BF4C-E45338927BA7}"/>
    <hyperlink ref="AP60" r:id="rId2862" xr:uid="{ACCD9A32-9F8C-4E5A-9159-3012EC44FACF}"/>
    <hyperlink ref="AP61" r:id="rId2863" xr:uid="{6AAC3DFD-6DE5-4E23-AD28-1E0D5E4863C5}"/>
    <hyperlink ref="AP62" r:id="rId2864" xr:uid="{FD8291C9-2C0F-4ABC-B3A6-813C17E325BA}"/>
    <hyperlink ref="AP63" r:id="rId2865" xr:uid="{6BE23036-447A-4A64-9873-BC8467D7F36C}"/>
    <hyperlink ref="AP64" r:id="rId2866" xr:uid="{B825B0E5-B2BF-46D7-8C55-B44EC80CBE5E}"/>
    <hyperlink ref="AP65" r:id="rId2867" xr:uid="{11F3979A-BE9F-4BFC-B86C-AEEDBC8C06C8}"/>
    <hyperlink ref="AP66" r:id="rId2868" xr:uid="{8EA0575B-CFCE-45D9-9EF2-7CEECAB0E6E6}"/>
    <hyperlink ref="AP67" r:id="rId2869" xr:uid="{A871A681-D030-40DF-9369-35076ACFD2EA}"/>
    <hyperlink ref="AP68" r:id="rId2870" xr:uid="{AF702453-A77F-4B91-8B70-85E9ACDF2B0D}"/>
    <hyperlink ref="AP69" r:id="rId2871" xr:uid="{5A2D5A54-E2F9-4F7B-9FEE-F6148DF61C65}"/>
    <hyperlink ref="AP70" r:id="rId2872" xr:uid="{F4FFAF24-C098-4F88-B24D-29E049B7C098}"/>
    <hyperlink ref="AP71" r:id="rId2873" xr:uid="{5E768899-BDF3-40E4-99DF-B3A1D8C9CC78}"/>
    <hyperlink ref="AP72" r:id="rId2874" xr:uid="{59F245A2-B5AA-4535-A3B3-E1DE20BDCB78}"/>
    <hyperlink ref="AP73" r:id="rId2875" xr:uid="{C69098AB-95AE-429E-9AB1-B96FE813C34C}"/>
    <hyperlink ref="AP74" r:id="rId2876" xr:uid="{D3002910-DD46-4AB7-ADE0-D266C5E50196}"/>
    <hyperlink ref="AP75" r:id="rId2877" xr:uid="{7A187118-D85A-4E52-A9EE-E62B75792FB9}"/>
    <hyperlink ref="AP76" r:id="rId2878" xr:uid="{22428434-1BE2-4855-91B7-9EDF5F15C2F6}"/>
    <hyperlink ref="AP77" r:id="rId2879" xr:uid="{69E9C375-1216-4423-A27C-B6B53F72FDE3}"/>
    <hyperlink ref="AP78" r:id="rId2880" xr:uid="{F76FFAF6-1918-4C04-8415-EA6A773BC78F}"/>
    <hyperlink ref="AP79" r:id="rId2881" xr:uid="{31654002-C267-44BD-83AB-55E2634B071C}"/>
    <hyperlink ref="AP80" r:id="rId2882" xr:uid="{7C781198-7575-4749-A1A2-D5645D3286B5}"/>
    <hyperlink ref="AP81" r:id="rId2883" xr:uid="{21E872F4-D1BE-4859-B245-15E650C12B24}"/>
    <hyperlink ref="AP82" r:id="rId2884" xr:uid="{6AE12DFE-FBFC-4323-9F4E-D32F7003B292}"/>
    <hyperlink ref="AP83" r:id="rId2885" xr:uid="{CAE35A3D-3ABB-49C6-9BA8-04013AF38D86}"/>
    <hyperlink ref="AP84" r:id="rId2886" xr:uid="{C13F17C9-0BAC-4432-88CA-23593881A5E5}"/>
    <hyperlink ref="AP85" r:id="rId2887" xr:uid="{BD1B0C18-C7CD-4F95-8E3E-0A67667276D8}"/>
    <hyperlink ref="AP86" r:id="rId2888" xr:uid="{B51710CB-35B4-413C-9D82-F9CC2A401DF8}"/>
    <hyperlink ref="AP87" r:id="rId2889" xr:uid="{A5DA59BC-BC98-4E28-9D48-6480468E31AB}"/>
    <hyperlink ref="AP88" r:id="rId2890" xr:uid="{124E2071-4C08-49E3-96A9-A9D35CE15A17}"/>
    <hyperlink ref="AP89" r:id="rId2891" xr:uid="{283E302F-6AEB-4BCB-95CE-C7179D0187CC}"/>
    <hyperlink ref="AP90" r:id="rId2892" xr:uid="{8935DA08-4502-4286-9579-C523F6E0B386}"/>
    <hyperlink ref="AP91" r:id="rId2893" xr:uid="{A75486B1-652E-4B5B-B5C5-14621D7C44D4}"/>
    <hyperlink ref="AP92" r:id="rId2894" xr:uid="{920184EE-900A-4787-8181-CA2A073F82D2}"/>
    <hyperlink ref="AP93" r:id="rId2895" xr:uid="{E9D8EBCB-4385-4A78-89BE-D740EEFACD9C}"/>
    <hyperlink ref="AP94" r:id="rId2896" xr:uid="{70B6E15B-040C-4137-B2DC-ED3947A40F78}"/>
    <hyperlink ref="AP95" r:id="rId2897" xr:uid="{249206A2-AFCD-4AD7-B95C-57FF093C3495}"/>
    <hyperlink ref="AP96" r:id="rId2898" xr:uid="{F31A4C22-9711-4CD4-A9F0-55FE3B148B21}"/>
    <hyperlink ref="AP97" r:id="rId2899" xr:uid="{96B2E93A-3212-4AE5-868F-27C0CD2CD5B1}"/>
    <hyperlink ref="AP98" r:id="rId2900" xr:uid="{D128AE9F-6103-483E-B93E-50E98477387F}"/>
    <hyperlink ref="AP99" r:id="rId2901" xr:uid="{C64FE7AB-3601-4CFF-B85E-4A8AB35086DF}"/>
    <hyperlink ref="AP100" r:id="rId2902" xr:uid="{5B3C686C-F1C8-46B7-9A1A-219FD1400C32}"/>
    <hyperlink ref="AP101" r:id="rId2903" xr:uid="{531F03CD-27EF-4670-B3A4-79FB37E057B8}"/>
    <hyperlink ref="AP102" r:id="rId2904" xr:uid="{5089935C-45D6-49C2-BBFA-92A5B21E7A68}"/>
    <hyperlink ref="AP103" r:id="rId2905" xr:uid="{59A167D4-58CF-42B8-9159-06B283EC6A6C}"/>
    <hyperlink ref="AP104" r:id="rId2906" xr:uid="{D356EE15-512B-4873-8F8D-A98EF9DDA06E}"/>
    <hyperlink ref="AP105" r:id="rId2907" xr:uid="{694B8351-06B9-44D8-B863-FD60D74D8DCC}"/>
    <hyperlink ref="AP106" r:id="rId2908" xr:uid="{EABD12F7-D1A5-45B4-B664-09EC3E1EBC6E}"/>
    <hyperlink ref="AP107" r:id="rId2909" xr:uid="{2CCB950A-86BC-4D84-9805-0F5E940FDD12}"/>
    <hyperlink ref="AP108" r:id="rId2910" xr:uid="{ABFD730B-3F4D-4112-88E1-448C5BF45F06}"/>
    <hyperlink ref="AP109" r:id="rId2911" xr:uid="{ADCC562E-1287-4F26-AC8B-61E23A0E82B0}"/>
    <hyperlink ref="AP110" r:id="rId2912" xr:uid="{6A7F400C-D679-469F-A07E-5AA7077A9E15}"/>
    <hyperlink ref="AP111" r:id="rId2913" xr:uid="{B70727B9-20F6-4DAB-9A99-98F433A23988}"/>
    <hyperlink ref="AP112" r:id="rId2914" xr:uid="{92700281-B810-4BBA-ADF7-5236BE4443CD}"/>
    <hyperlink ref="AP113" r:id="rId2915" xr:uid="{32E2F657-9DFF-46AE-B76C-2D753BE0CAA5}"/>
    <hyperlink ref="AP114" r:id="rId2916" xr:uid="{A13570A0-517C-4B67-A50D-11EF13B38663}"/>
    <hyperlink ref="AP115" r:id="rId2917" xr:uid="{D268E252-3705-42CB-8088-C9BCFF0EFCE9}"/>
    <hyperlink ref="AP116" r:id="rId2918" xr:uid="{CDEBDB97-1DD8-47E9-8D4D-893381679AAC}"/>
    <hyperlink ref="AP117" r:id="rId2919" xr:uid="{3B414253-3A86-4416-94D2-E53E4F168D77}"/>
    <hyperlink ref="AP118" r:id="rId2920" xr:uid="{EAD8B9FC-F7A6-45B1-A523-4BCCFBCC26B1}"/>
    <hyperlink ref="AP119" r:id="rId2921" xr:uid="{13C0F1C1-B741-49DA-A0B8-5F40CA9568F2}"/>
    <hyperlink ref="AP120" r:id="rId2922" xr:uid="{3E288A80-424E-47AC-8810-34A586157719}"/>
    <hyperlink ref="AP121" r:id="rId2923" xr:uid="{A90F2820-31C7-497C-A0C0-07586D331D26}"/>
    <hyperlink ref="AP122" r:id="rId2924" xr:uid="{06BDFD3B-7453-47A3-9E83-3D5ABB2C5C0F}"/>
    <hyperlink ref="AP123" r:id="rId2925" xr:uid="{138E30AC-9258-4207-A1F4-8C515E2B1C82}"/>
    <hyperlink ref="AP124" r:id="rId2926" xr:uid="{B00A4880-095A-43F4-8EA6-1056617A28A4}"/>
    <hyperlink ref="AP125" r:id="rId2927" xr:uid="{EACA6E1C-7EEC-4B91-BFCF-06348FDE0DE4}"/>
    <hyperlink ref="AP126" r:id="rId2928" xr:uid="{D9FCFCE5-B002-4143-BA5A-F15F1640E6B1}"/>
    <hyperlink ref="AP127" r:id="rId2929" xr:uid="{17291437-4B1B-47B8-B0FF-A87F46F82007}"/>
    <hyperlink ref="AP128" r:id="rId2930" xr:uid="{04746F41-7735-4104-9BE1-4C23370D9E8A}"/>
    <hyperlink ref="AP129" r:id="rId2931" xr:uid="{B9D0C13B-50EF-43CF-B861-88E7BC94FD8A}"/>
    <hyperlink ref="AP130" r:id="rId2932" xr:uid="{39CEA6E7-DFDD-47DD-BCA1-CD2FB60EFDA9}"/>
    <hyperlink ref="AP131" r:id="rId2933" xr:uid="{99BBAF73-823E-42F0-A752-62BC0BCC54F7}"/>
    <hyperlink ref="AP132" r:id="rId2934" xr:uid="{1BE43014-AD5C-4ACA-AA9D-5767F8126C3F}"/>
    <hyperlink ref="AP133" r:id="rId2935" xr:uid="{BA2943E9-5112-470D-BB15-346D5EBE92A7}"/>
    <hyperlink ref="AP134" r:id="rId2936" xr:uid="{668E14EB-2807-45EC-BBA1-E626F9A649B2}"/>
    <hyperlink ref="AP135" r:id="rId2937" xr:uid="{7F0FCCD7-D326-4D1E-9797-0C1D1973679A}"/>
    <hyperlink ref="AP136" r:id="rId2938" xr:uid="{EA512AED-FC8C-4660-9DAB-3AAD72C16753}"/>
    <hyperlink ref="AP137" r:id="rId2939" xr:uid="{F4ED2A2A-86C7-4657-B143-3D6D6DB88E3B}"/>
    <hyperlink ref="AP138" r:id="rId2940" xr:uid="{34E2DACC-D3AE-43A2-B7CA-C1D38A54F339}"/>
    <hyperlink ref="AP139" r:id="rId2941" xr:uid="{501CDBAA-71D3-4A44-A57A-CB0D65B8F98C}"/>
    <hyperlink ref="AP140" r:id="rId2942" xr:uid="{02B67F5A-2860-4998-9B50-C09B3889EF9C}"/>
    <hyperlink ref="AP141" r:id="rId2943" xr:uid="{093DF4A7-DC97-4624-9F5B-3B4010E6E283}"/>
    <hyperlink ref="AP142" r:id="rId2944" xr:uid="{4D5B06FF-4BE3-4EF6-BF8C-4A86AD7FFDB6}"/>
    <hyperlink ref="AP143" r:id="rId2945" xr:uid="{2DAD8524-FCA7-41E0-8280-DCF92F59214C}"/>
    <hyperlink ref="AP144" r:id="rId2946" xr:uid="{40F0BBC2-DEC3-425A-8536-23E0F33A7953}"/>
    <hyperlink ref="AP145" r:id="rId2947" xr:uid="{CBE96F0F-AAFD-4BBC-9A7F-42A6ABA66469}"/>
    <hyperlink ref="AP146" r:id="rId2948" xr:uid="{E4AE7D40-9DF2-478A-B2CA-725A34A1F4C0}"/>
    <hyperlink ref="AP147" r:id="rId2949" xr:uid="{084988F5-26F4-4BB8-9122-03FFB5BFE40E}"/>
    <hyperlink ref="AP148" r:id="rId2950" xr:uid="{F13C408F-D0AE-40D5-90E6-FAB09820AD21}"/>
    <hyperlink ref="AP149" r:id="rId2951" xr:uid="{C27F82B5-2A72-4906-A760-C917DC12FE32}"/>
    <hyperlink ref="AP150" r:id="rId2952" xr:uid="{F7150391-2B4F-4B97-80C0-25F06ED4C422}"/>
    <hyperlink ref="AP151" r:id="rId2953" xr:uid="{4457DE96-C75F-48DC-935D-49A44E3512B2}"/>
    <hyperlink ref="AP152" r:id="rId2954" xr:uid="{639B309D-1C4F-40CE-9F7B-3FAFB66FE462}"/>
    <hyperlink ref="AP153" r:id="rId2955" xr:uid="{A9EDABB8-9F0C-4E95-99EB-0A449C8A6EDF}"/>
    <hyperlink ref="AP154" r:id="rId2956" xr:uid="{991C94DE-A3AA-48DE-B8B8-0344A02CA03D}"/>
    <hyperlink ref="AP155" r:id="rId2957" xr:uid="{67344071-1943-48D9-B2E8-02F42A690B60}"/>
    <hyperlink ref="AP156" r:id="rId2958" xr:uid="{7F50571C-5BEA-44E2-A705-12CA5B1F67CE}"/>
    <hyperlink ref="AP157" r:id="rId2959" xr:uid="{3CE98189-515D-432A-9BE4-174A4B4355F8}"/>
    <hyperlink ref="AP158" r:id="rId2960" xr:uid="{2299AC11-D247-4F7F-B457-A66F473D3169}"/>
    <hyperlink ref="AP159" r:id="rId2961" xr:uid="{10A86CF7-3E11-4741-9E82-E6857282E94D}"/>
    <hyperlink ref="AP160" r:id="rId2962" xr:uid="{282722E3-EC75-4A94-805C-75A0DC3944D6}"/>
    <hyperlink ref="AP161" r:id="rId2963" xr:uid="{569E6151-D31A-4E6A-AD00-736B2E0C7E05}"/>
    <hyperlink ref="AP162" r:id="rId2964" xr:uid="{E3D89756-E58C-4441-B192-C65C16FADCF4}"/>
    <hyperlink ref="AP163" r:id="rId2965" xr:uid="{382C0FCE-5A3F-4C30-9538-B0E482819695}"/>
    <hyperlink ref="AP164" r:id="rId2966" xr:uid="{6AC7D726-0C7C-4D19-9DB2-EA92036D9529}"/>
    <hyperlink ref="AP165" r:id="rId2967" xr:uid="{65864ECA-CBC7-4A2A-89CF-F6CE1DCA7B1D}"/>
    <hyperlink ref="AP166" r:id="rId2968" xr:uid="{F391F902-BDA5-465A-87E9-EC62DD69BA69}"/>
    <hyperlink ref="AP167" r:id="rId2969" xr:uid="{BE67AD25-A890-485E-99CD-B1462B482E04}"/>
    <hyperlink ref="AP168" r:id="rId2970" xr:uid="{84BB3342-9D62-4AE5-AEF9-EEEDC37CF0E2}"/>
    <hyperlink ref="AP169" r:id="rId2971" xr:uid="{91F71210-614B-4582-B8C2-2D907AECF47E}"/>
    <hyperlink ref="AP170" r:id="rId2972" xr:uid="{105FC4F8-B790-41C0-AF49-C01AA936D4D0}"/>
    <hyperlink ref="AP171" r:id="rId2973" xr:uid="{F744EF6B-C815-48FE-8C5E-A31DE920C400}"/>
    <hyperlink ref="AP172" r:id="rId2974" xr:uid="{33AB8276-C064-4454-8B3E-A27EC9906308}"/>
    <hyperlink ref="AP173" r:id="rId2975" xr:uid="{FFD2F9DB-D47E-425A-913F-253D2FF9C865}"/>
    <hyperlink ref="AP174" r:id="rId2976" xr:uid="{6AE22991-045A-4B3B-8057-97F88BFEEE2D}"/>
    <hyperlink ref="AP175" r:id="rId2977" xr:uid="{ACAC4BF6-D044-4C44-BFB7-5116E9DB1CF9}"/>
    <hyperlink ref="AP176" r:id="rId2978" xr:uid="{F64698AE-468C-4E67-A21C-E4C3197D8C29}"/>
    <hyperlink ref="AP177" r:id="rId2979" xr:uid="{0D4C6D98-9061-4B37-9E78-4917B5620E6E}"/>
    <hyperlink ref="AP178" r:id="rId2980" xr:uid="{7B0E4C62-3A37-4690-8A5D-EDC741867585}"/>
    <hyperlink ref="AP179" r:id="rId2981" xr:uid="{C75CF5B3-E512-4E79-B44A-C49BAE21157E}"/>
    <hyperlink ref="AP180" r:id="rId2982" xr:uid="{7C99389D-C254-4E61-8220-D1421B592580}"/>
    <hyperlink ref="AP181" r:id="rId2983" xr:uid="{81512169-EB5B-4726-99E2-CAB6123537AF}"/>
    <hyperlink ref="AP182" r:id="rId2984" xr:uid="{DDCCF28D-9735-48BB-AEEA-FEC143C8C1AF}"/>
    <hyperlink ref="AP183" r:id="rId2985" xr:uid="{931214CB-DD4C-41C5-AEDE-55AD917F1192}"/>
    <hyperlink ref="AP184" r:id="rId2986" xr:uid="{6030ED86-3413-4283-85BF-41E454658B9A}"/>
    <hyperlink ref="AP185" r:id="rId2987" xr:uid="{FBC6C40F-095F-44E8-8E42-D022EC76DD8F}"/>
    <hyperlink ref="AP186" r:id="rId2988" xr:uid="{56170B87-1075-4DBC-8487-0954B13C7BF8}"/>
    <hyperlink ref="AP187" r:id="rId2989" xr:uid="{0BB12607-FFFA-47A4-A366-D4F34A2733F5}"/>
    <hyperlink ref="AP188" r:id="rId2990" xr:uid="{7AD72A1B-C386-4721-942F-090C6FC3B58F}"/>
    <hyperlink ref="AP189" r:id="rId2991" xr:uid="{4E0F8233-4AC8-4E07-B0D2-683CC4349241}"/>
    <hyperlink ref="AP190" r:id="rId2992" xr:uid="{B5C330A3-E926-4237-B7A9-8A4E5E23B986}"/>
    <hyperlink ref="AP191" r:id="rId2993" xr:uid="{5EEC0D30-5AF8-408F-9E81-57D6064998DB}"/>
    <hyperlink ref="AP192" r:id="rId2994" xr:uid="{FCD14BF2-7BD7-42E5-9DCA-A284758A476D}"/>
    <hyperlink ref="AP193" r:id="rId2995" xr:uid="{A1293C35-F570-4C82-9AA9-5BEDC143B9C2}"/>
    <hyperlink ref="AP194" r:id="rId2996" xr:uid="{6C0ECABF-938D-475B-8752-5E27BC277E79}"/>
    <hyperlink ref="AP195" r:id="rId2997" xr:uid="{90FBC262-64F0-4ED8-B58D-AC35C84216B2}"/>
    <hyperlink ref="AP196" r:id="rId2998" xr:uid="{0AD0C42A-9B7E-40A2-86FA-BB9B120D0B6F}"/>
    <hyperlink ref="AP197" r:id="rId2999" xr:uid="{2D1A3A9D-BFEB-490D-A2E9-40A02EF7CCB7}"/>
    <hyperlink ref="AP198" r:id="rId3000" xr:uid="{64A9C8DB-F972-43DE-AFD1-FA0B14FA2DDE}"/>
    <hyperlink ref="AP199" r:id="rId3001" xr:uid="{7129B035-51A2-4A54-8356-448EEECDF0D1}"/>
    <hyperlink ref="AP200" r:id="rId3002" xr:uid="{DCFE9B29-38D8-4A95-9C29-0041F54CCA37}"/>
    <hyperlink ref="AP201" r:id="rId3003" xr:uid="{3C8414DC-E5FF-47D2-A7E0-EC6DA3E26BA8}"/>
    <hyperlink ref="AP202" r:id="rId3004" xr:uid="{80416504-37AB-409E-8CB3-C99E34789263}"/>
    <hyperlink ref="AP203" r:id="rId3005" xr:uid="{C6A404B9-64DB-4E0B-BB24-A28F67876AFF}"/>
    <hyperlink ref="AP204" r:id="rId3006" xr:uid="{AF400B2A-02FE-4A59-B6D5-DB0847949523}"/>
    <hyperlink ref="AP205" r:id="rId3007" xr:uid="{D462E6B0-6947-4039-9D5B-6DC0AD58DF5A}"/>
    <hyperlink ref="AP206" r:id="rId3008" xr:uid="{64893ADC-0C87-492F-A5A8-F1CA818ADB8D}"/>
    <hyperlink ref="AP207" r:id="rId3009" xr:uid="{ECB4965F-EAB6-4378-B814-35065807E39C}"/>
    <hyperlink ref="AP208" r:id="rId3010" xr:uid="{433B08E4-043B-467E-A3CE-BEEEA9B49742}"/>
    <hyperlink ref="AP209" r:id="rId3011" xr:uid="{1992D1DB-81F5-404C-8EF3-3333CF5AA602}"/>
    <hyperlink ref="AP210" r:id="rId3012" xr:uid="{D87FAD78-7F2E-4ED0-8E6F-2643F0180DB9}"/>
    <hyperlink ref="AP211" r:id="rId3013" xr:uid="{FEFFA087-17E3-447B-B612-93AE84E9AFA3}"/>
    <hyperlink ref="AP212" r:id="rId3014" xr:uid="{D05C042F-4B50-43F3-82E6-ABF1949BC6EA}"/>
    <hyperlink ref="AP213" r:id="rId3015" xr:uid="{7DCA4358-0289-43CA-A21C-4A1C643695DE}"/>
    <hyperlink ref="AP214" r:id="rId3016" xr:uid="{E758603B-5246-42A9-A187-8A219F5CD6A9}"/>
    <hyperlink ref="AP215" r:id="rId3017" xr:uid="{D1CF9092-E4FF-4F7D-820A-D53F6047BA5B}"/>
    <hyperlink ref="AP216" r:id="rId3018" xr:uid="{45650A4E-E7D2-46A7-B7FE-02E0679DAC35}"/>
    <hyperlink ref="AP217" r:id="rId3019" xr:uid="{28000563-0E6A-404A-A512-B18CD960C0D6}"/>
    <hyperlink ref="AP218" r:id="rId3020" xr:uid="{46966C2B-C5E9-41EE-A56E-32F666A4944B}"/>
    <hyperlink ref="AP219" r:id="rId3021" xr:uid="{96D0B70A-F097-4FD1-9746-389E56C87027}"/>
    <hyperlink ref="AP220" r:id="rId3022" xr:uid="{79A008EB-6724-4DBE-A246-4A2D1597AC58}"/>
    <hyperlink ref="AP221" r:id="rId3023" xr:uid="{10C9B932-49DF-46AA-9945-1C9B9A01718F}"/>
    <hyperlink ref="AP222" r:id="rId3024" xr:uid="{7F621B3D-6095-41B7-A58F-10055B9BDB0C}"/>
    <hyperlink ref="AP223" r:id="rId3025" xr:uid="{276D1751-5A81-43F7-ABF1-89E054C24EFB}"/>
    <hyperlink ref="AP224" r:id="rId3026" xr:uid="{85D268E2-2A2D-4301-B6E9-02AC936EA5D1}"/>
    <hyperlink ref="AP225" r:id="rId3027" xr:uid="{E444CD1A-E823-4ED3-A586-FDC7015A2A9F}"/>
    <hyperlink ref="AP226" r:id="rId3028" xr:uid="{61ADF90B-B406-49D4-A147-4DE0FEBE20A7}"/>
    <hyperlink ref="AP227" r:id="rId3029" xr:uid="{53F6D791-8C1C-4847-9A0F-7F79024B9B55}"/>
    <hyperlink ref="AP228" r:id="rId3030" xr:uid="{5BFF25BC-3394-4A3E-8B9F-DFF541C1B940}"/>
    <hyperlink ref="AP229" r:id="rId3031" xr:uid="{769DBB87-A80C-4B6E-B489-6EDF592AB0EB}"/>
    <hyperlink ref="AP230" r:id="rId3032" xr:uid="{7EC8E527-5EEE-4777-B6E7-6EE1C2E634A9}"/>
    <hyperlink ref="AP231" r:id="rId3033" xr:uid="{7B0A4CC9-285F-485F-88A1-36D160CE0C80}"/>
    <hyperlink ref="AP232" r:id="rId3034" xr:uid="{503CB240-3831-4E79-BADB-B19599F069B2}"/>
    <hyperlink ref="AP233" r:id="rId3035" xr:uid="{C1EF3188-EF1F-4927-BBDD-56822A1538FB}"/>
    <hyperlink ref="AP234" r:id="rId3036" xr:uid="{55674F4F-40BC-4CEC-AE53-0A5A30B9D418}"/>
    <hyperlink ref="AP235" r:id="rId3037" xr:uid="{CBE2CB99-95A4-4AC0-8840-4E3546D708E1}"/>
    <hyperlink ref="AP236" r:id="rId3038" xr:uid="{6E6F8714-5C38-4DAE-BC90-7AC0F80804C4}"/>
    <hyperlink ref="AP237" r:id="rId3039" xr:uid="{33504908-3E34-4468-9B00-05E885AEA318}"/>
    <hyperlink ref="AP238" r:id="rId3040" xr:uid="{107AC8EA-E3AF-4B96-B346-531AEE0023ED}"/>
    <hyperlink ref="AP239" r:id="rId3041" xr:uid="{26A44F5C-35D2-416A-9683-2656D1A30F86}"/>
    <hyperlink ref="AP240" r:id="rId3042" xr:uid="{9E0A81F6-4DEA-4684-9D14-267485022EFA}"/>
    <hyperlink ref="AP241" r:id="rId3043" xr:uid="{44818124-B7FF-4DFC-A3A6-4A475DD789E1}"/>
    <hyperlink ref="AP242" r:id="rId3044" xr:uid="{09ADC0A7-8527-4D84-9E48-E0B86C1A9512}"/>
    <hyperlink ref="AP243" r:id="rId3045" xr:uid="{E9D0BC6E-F4E3-4F51-B434-E322813B0FBD}"/>
    <hyperlink ref="AP244" r:id="rId3046" xr:uid="{3112658D-F3CE-4AA6-9B3B-B1FEFF57CA14}"/>
    <hyperlink ref="AP245" r:id="rId3047" xr:uid="{54FBE781-F345-48E2-98A7-EFD8C20EDD9A}"/>
    <hyperlink ref="AP246" r:id="rId3048" xr:uid="{B032FC88-D140-46A2-B935-EED9F76811C9}"/>
    <hyperlink ref="AP247" r:id="rId3049" xr:uid="{65899483-A500-4712-907B-CFCB1799597C}"/>
    <hyperlink ref="AP248" r:id="rId3050" xr:uid="{0B70B2D7-1C95-4767-BC33-A13F6BA96E93}"/>
    <hyperlink ref="AP249" r:id="rId3051" xr:uid="{340FB9D6-1116-424C-A4EB-187B3DC8D746}"/>
    <hyperlink ref="AP250" r:id="rId3052" xr:uid="{CBB027F1-405D-4B17-A934-71782F24747A}"/>
    <hyperlink ref="AP251" r:id="rId3053" xr:uid="{BE3682B7-0368-425C-B0F8-11498A107F38}"/>
    <hyperlink ref="AP252" r:id="rId3054" xr:uid="{99514918-DC18-4D84-B2C1-FB4F89E9640E}"/>
    <hyperlink ref="AP253" r:id="rId3055" xr:uid="{B3DE3FE5-184B-4CDD-8BBC-2B9100AA9997}"/>
    <hyperlink ref="AP254" r:id="rId3056" xr:uid="{2BB93A32-8377-4DFD-BEDD-D37F1897436F}"/>
    <hyperlink ref="AP255" r:id="rId3057" xr:uid="{06A5AD36-EEBC-4297-95D6-12A495B31129}"/>
    <hyperlink ref="AP256" r:id="rId3058" xr:uid="{E8A5CDC8-F59B-4FEB-AF3A-658802B0F285}"/>
    <hyperlink ref="AP257" r:id="rId3059" xr:uid="{C4A1973C-437F-45B3-BEEA-41D916F1D366}"/>
    <hyperlink ref="AP258" r:id="rId3060" xr:uid="{07848C21-28C9-4753-AB4B-2CDB61DEEA83}"/>
    <hyperlink ref="AP259" r:id="rId3061" xr:uid="{D08F3B03-1702-4DF1-9FF4-DB6F4ECB88E6}"/>
    <hyperlink ref="AP260" r:id="rId3062" xr:uid="{727A7508-044F-4FDE-A57C-EAE4BE785717}"/>
    <hyperlink ref="AP261" r:id="rId3063" xr:uid="{70B0121A-DAAA-4E08-A6CE-E7514935E293}"/>
    <hyperlink ref="AP262" r:id="rId3064" xr:uid="{D66F1978-E8D8-426F-A972-D4DF30F6EA7E}"/>
    <hyperlink ref="AP263" r:id="rId3065" xr:uid="{5224547A-9A94-4ACC-B030-2937A73B107E}"/>
    <hyperlink ref="AP264" r:id="rId3066" xr:uid="{3D79606C-5911-4F22-9048-49B89C185B37}"/>
    <hyperlink ref="AP265" r:id="rId3067" xr:uid="{27FF5562-77D2-4969-815B-5D4488EDF27E}"/>
    <hyperlink ref="AP266" r:id="rId3068" xr:uid="{93519A8C-CCC4-4D38-ACB7-B9FD426D14AC}"/>
    <hyperlink ref="AP267" r:id="rId3069" xr:uid="{45EEF754-62EE-4907-A7A9-11EBB3FEC729}"/>
    <hyperlink ref="AP268" r:id="rId3070" xr:uid="{89D61ABB-B662-4466-9510-6111204AFB87}"/>
    <hyperlink ref="AP269" r:id="rId3071" xr:uid="{5DE340F0-6AAE-4EDC-A4EB-B5BAEF862FD5}"/>
    <hyperlink ref="AP270" r:id="rId3072" xr:uid="{AAA4A199-10A5-48A7-809C-F836DF97C6D1}"/>
    <hyperlink ref="AP271" r:id="rId3073" xr:uid="{5F22DD0C-C8D4-4362-9801-FFE922A982BE}"/>
    <hyperlink ref="AP272" r:id="rId3074" xr:uid="{ACB1869C-D4D4-4246-BCEB-D735A7A8B016}"/>
    <hyperlink ref="AP273" r:id="rId3075" xr:uid="{BE7922CB-AE1C-4B78-86C2-F85FB3E79CDB}"/>
    <hyperlink ref="AP274" r:id="rId3076" xr:uid="{6314BA84-CC69-4C26-9BBB-8BF16F002639}"/>
    <hyperlink ref="AP275" r:id="rId3077" xr:uid="{98B6D88B-D15F-4056-B8E7-F3FB9BADC4E3}"/>
    <hyperlink ref="AP276" r:id="rId3078" xr:uid="{4E313FC1-2BAA-4D4F-A25B-E9FDA2B1D6FC}"/>
    <hyperlink ref="AP277" r:id="rId3079" xr:uid="{4DBC4623-9BC5-43C9-8A79-07F96711F304}"/>
    <hyperlink ref="AP278" r:id="rId3080" xr:uid="{F83074DF-EA70-4397-876A-682779ABAC0E}"/>
    <hyperlink ref="AP279" r:id="rId3081" xr:uid="{3F31AED9-4DF5-4A36-8C69-CB3C64BF2C8A}"/>
    <hyperlink ref="AP280" r:id="rId3082" xr:uid="{E3B30CEE-879C-475E-B91E-3BE17FAA972B}"/>
    <hyperlink ref="AP281" r:id="rId3083" xr:uid="{4E706B97-A52E-403D-9CAA-11D095585D41}"/>
    <hyperlink ref="AP282" r:id="rId3084" xr:uid="{1123907D-B78D-4D0F-85FB-2A4EBFE60CB8}"/>
    <hyperlink ref="AP283" r:id="rId3085" xr:uid="{001DCCA7-AFDC-4FF7-9CC7-F8873E92D9CC}"/>
    <hyperlink ref="AP284" r:id="rId3086" xr:uid="{24631D45-CED1-4B39-AB1E-1BE545DC2C9C}"/>
    <hyperlink ref="AP285" r:id="rId3087" xr:uid="{E6409C42-3A43-47AE-A958-931BC3D95D60}"/>
    <hyperlink ref="AP286" r:id="rId3088" xr:uid="{88BDB3FD-C26D-40B1-BC46-C7F9A67DB1BF}"/>
    <hyperlink ref="AP287" r:id="rId3089" xr:uid="{0C4EA01F-A5C0-4A08-990B-32C86548E773}"/>
    <hyperlink ref="AP288" r:id="rId3090" xr:uid="{4A73B7EC-7973-43B6-B0BD-B78323F7E677}"/>
    <hyperlink ref="AP289" r:id="rId3091" xr:uid="{4649A48F-C04B-45D6-A808-78D73E16BDE0}"/>
    <hyperlink ref="AP290" r:id="rId3092" xr:uid="{4E0B36CC-A2B3-47A8-A893-0D9F8CCC34D0}"/>
    <hyperlink ref="AP291" r:id="rId3093" xr:uid="{25FB1678-31DF-4341-BF4B-1BE08BB8A75B}"/>
    <hyperlink ref="AP292" r:id="rId3094" xr:uid="{D666982D-8F8B-43CB-9BD8-75226E3BDA47}"/>
    <hyperlink ref="AP293" r:id="rId3095" xr:uid="{709E67D5-AF55-4D9D-A653-ED15B6291DF1}"/>
    <hyperlink ref="AP294" r:id="rId3096" xr:uid="{D8D7B43E-D87A-41D2-8E0B-65EBB0D2A24F}"/>
    <hyperlink ref="AP295" r:id="rId3097" xr:uid="{D079D463-E12F-4EDD-8387-635CE76F4732}"/>
    <hyperlink ref="AP296" r:id="rId3098" xr:uid="{595F4F29-3836-4096-ADE1-1EE9E19B5A42}"/>
    <hyperlink ref="AP297" r:id="rId3099" xr:uid="{432C8EBA-4B99-479A-B509-77B2560AD44E}"/>
    <hyperlink ref="AP298" r:id="rId3100" xr:uid="{E5C49CBE-BCDB-46EB-8E1C-F5A3C283A4AE}"/>
    <hyperlink ref="AP299" r:id="rId3101" xr:uid="{D140F0DB-9B03-4155-8629-A52C69BE8C88}"/>
    <hyperlink ref="AP300" r:id="rId3102" xr:uid="{DECAA96A-E713-4C3A-95E2-440275F68617}"/>
    <hyperlink ref="AP301" r:id="rId3103" xr:uid="{5CCA17CE-63DD-4B96-AB6E-60DE317E7C57}"/>
    <hyperlink ref="AP302" r:id="rId3104" xr:uid="{01A59B03-1752-4A07-81DB-C4CF74560F1D}"/>
    <hyperlink ref="AP303" r:id="rId3105" xr:uid="{FA6EACC2-FDB9-4612-A511-82BDE7B7ADFE}"/>
    <hyperlink ref="AP304" r:id="rId3106" xr:uid="{066C3C02-1D49-4CBF-A32E-E7B964B9D218}"/>
    <hyperlink ref="AP305" r:id="rId3107" xr:uid="{6C60457D-088B-4FEB-BB59-F8D34A32B631}"/>
    <hyperlink ref="AP306" r:id="rId3108" xr:uid="{F294B1A2-91CB-4216-B18E-BE481C004C2D}"/>
    <hyperlink ref="AP307" r:id="rId3109" xr:uid="{B68C31ED-1D06-43F3-8906-CE18AF0C5D9F}"/>
    <hyperlink ref="AP308" r:id="rId3110" xr:uid="{FF436FBD-9560-4B5A-AA44-55FCCF8A2DEF}"/>
    <hyperlink ref="AP309" r:id="rId3111" xr:uid="{563A18E6-8C7C-42C2-8EC4-2CA22E10AB7F}"/>
    <hyperlink ref="AP310" r:id="rId3112" xr:uid="{BAE99A4F-89B6-4074-B7E7-BD682C964481}"/>
    <hyperlink ref="AP311" r:id="rId3113" xr:uid="{48F452BB-A8A4-4298-9407-DCE9883A476A}"/>
    <hyperlink ref="AP312" r:id="rId3114" xr:uid="{BA56017C-3CF1-4792-BBF4-0AC8ACA2396A}"/>
    <hyperlink ref="AP313" r:id="rId3115" xr:uid="{B83552FC-A9D1-4C34-8FF7-AE47EB0BD683}"/>
    <hyperlink ref="AP314" r:id="rId3116" xr:uid="{04F22206-FF75-4B6A-8DB8-39B28194C9BA}"/>
    <hyperlink ref="AP315" r:id="rId3117" xr:uid="{D33FBAFE-B450-42C8-B78F-FC822D7A8BC7}"/>
    <hyperlink ref="AP316" r:id="rId3118" xr:uid="{3668A475-CE8A-479D-A5EA-44C29777D0F5}"/>
    <hyperlink ref="AP317" r:id="rId3119" xr:uid="{946DBD96-8613-45EE-97D2-D2823D6AB405}"/>
    <hyperlink ref="AP318" r:id="rId3120" xr:uid="{184EF0B4-46A0-4305-90B0-FDECE745084B}"/>
    <hyperlink ref="AP319" r:id="rId3121" xr:uid="{3E63985E-B7C9-4AAD-8F7A-D27950D22262}"/>
    <hyperlink ref="AP320" r:id="rId3122" xr:uid="{BF847FD2-27AC-472F-8548-D806D37A5B30}"/>
    <hyperlink ref="AP321" r:id="rId3123" xr:uid="{E943F2A6-7451-46E2-BF50-FC44BB4F7DB9}"/>
    <hyperlink ref="AP322" r:id="rId3124" xr:uid="{4469A8C0-472A-415E-AC32-90DFF5A52C6E}"/>
    <hyperlink ref="AP323" r:id="rId3125" xr:uid="{3F3CC9EA-70DC-4C79-B67F-0D64AFAEA4DC}"/>
    <hyperlink ref="AP324" r:id="rId3126" xr:uid="{D6F634B8-5176-4BF1-A14B-6030FD99CC16}"/>
    <hyperlink ref="AP325" r:id="rId3127" xr:uid="{EAD4644B-1541-4D18-BD04-056D7C50323B}"/>
    <hyperlink ref="AP326" r:id="rId3128" xr:uid="{8B6D3A2B-021D-4602-8797-92A8AB5F030D}"/>
    <hyperlink ref="AP327" r:id="rId3129" xr:uid="{4C444C71-6B75-4B83-AF2B-128EAD4D31E8}"/>
    <hyperlink ref="AP328" r:id="rId3130" xr:uid="{17993E3D-CC0D-44CF-BD51-D1D70CDB2B0E}"/>
    <hyperlink ref="AP329" r:id="rId3131" xr:uid="{CDB435DC-15B3-43E5-B7F1-43375EF60AC9}"/>
    <hyperlink ref="AP330" r:id="rId3132" xr:uid="{DAD7ED64-9F51-4E75-BC3E-804861602CEC}"/>
    <hyperlink ref="AP331" r:id="rId3133" xr:uid="{FAFEC786-6F61-40C1-9D5D-69A4C5F760FD}"/>
    <hyperlink ref="AP332" r:id="rId3134" xr:uid="{A73B3246-79B6-4C1C-983F-7A1EACC7393D}"/>
    <hyperlink ref="AP333" r:id="rId3135" xr:uid="{5B837C65-985A-4486-88E8-645620CD0FA1}"/>
    <hyperlink ref="AP334" r:id="rId3136" xr:uid="{936A810C-75BB-43E3-B392-2EAC7A64C3CE}"/>
    <hyperlink ref="AP335" r:id="rId3137" xr:uid="{FF34CC5B-B2D7-4020-A867-AD55901A1C67}"/>
    <hyperlink ref="AP336" r:id="rId3138" xr:uid="{7EC3CB7A-26C6-4DF9-81FE-DAF8ECBAF051}"/>
    <hyperlink ref="AP337" r:id="rId3139" xr:uid="{01D77CBD-D2D5-4D6D-BC22-AC915212EA21}"/>
    <hyperlink ref="AP338" r:id="rId3140" xr:uid="{8741A96D-97A5-497D-AA2D-B1FBD2CCBE68}"/>
    <hyperlink ref="AP339" r:id="rId3141" xr:uid="{2A8E493D-6479-46BD-911B-DAA02E05EB2C}"/>
    <hyperlink ref="AP340" r:id="rId3142" xr:uid="{048131A8-9186-4E4E-AF30-5592099E88B7}"/>
    <hyperlink ref="AP341" r:id="rId3143" xr:uid="{187F0ADE-D45B-41A5-BC0B-B101405B576B}"/>
    <hyperlink ref="AP342" r:id="rId3144" xr:uid="{90FC2C51-F3BB-4186-BE88-E0DE496EB3F2}"/>
    <hyperlink ref="AP343" r:id="rId3145" xr:uid="{26748057-28ED-4FF1-936B-734071FD156E}"/>
    <hyperlink ref="AP344" r:id="rId3146" xr:uid="{3C77D160-EDD9-47D9-AEB3-E5796539ACB1}"/>
    <hyperlink ref="AP345" r:id="rId3147" xr:uid="{779A5D0F-960C-4445-AF9D-B4BE99196240}"/>
    <hyperlink ref="AP346" r:id="rId3148" xr:uid="{E4824BFF-E681-4977-8B98-90A29DF5E758}"/>
    <hyperlink ref="AP347" r:id="rId3149" xr:uid="{0433CEAA-AC19-4B69-BED1-1CA021315D39}"/>
    <hyperlink ref="AP348" r:id="rId3150" xr:uid="{DD252F83-8DC3-47DC-AAD1-5447412871D7}"/>
    <hyperlink ref="AP349" r:id="rId3151" xr:uid="{C76BDC1A-1613-4A16-ADFA-C574209D7993}"/>
    <hyperlink ref="AP350" r:id="rId3152" xr:uid="{C9B635F7-BC22-49CB-AAF6-B231648162DB}"/>
    <hyperlink ref="AP351" r:id="rId3153" xr:uid="{5342330B-E1C0-4521-B678-A01C46A7B2AF}"/>
    <hyperlink ref="AP352" r:id="rId3154" xr:uid="{BCF40E35-A91A-419B-BC4E-A565FC3962A2}"/>
    <hyperlink ref="AP353" r:id="rId3155" xr:uid="{58ED8F64-513E-4198-80E2-8C6449B76A83}"/>
    <hyperlink ref="AP354" r:id="rId3156" xr:uid="{32548087-DFDD-4F2D-AC1C-2015BBF5800C}"/>
    <hyperlink ref="AP355" r:id="rId3157" xr:uid="{EDC7B5FD-B0C4-46CC-BF58-06B0DEE8675C}"/>
    <hyperlink ref="AP356" r:id="rId3158" xr:uid="{03EEF330-53A4-4F14-B6F8-24CC05D0A7CE}"/>
    <hyperlink ref="AP357" r:id="rId3159" xr:uid="{19959D98-083C-4627-B21A-95ED353CCBD9}"/>
    <hyperlink ref="AP358" r:id="rId3160" xr:uid="{A4FC0D69-7F5E-452C-9DEB-E8ED48FEAAC5}"/>
    <hyperlink ref="AP359" r:id="rId3161" xr:uid="{6C844906-1145-4CB5-B3D6-66F3E9D22126}"/>
    <hyperlink ref="AP360" r:id="rId3162" xr:uid="{A4009BD9-7CE3-43EA-8C6E-D2F28BC97D63}"/>
    <hyperlink ref="AP361" r:id="rId3163" xr:uid="{7D46295A-31E4-4677-90DC-1FFB9FA405ED}"/>
    <hyperlink ref="AP362" r:id="rId3164" xr:uid="{C2BA4C29-234E-4D45-8A82-D05B459878AC}"/>
    <hyperlink ref="AP363" r:id="rId3165" xr:uid="{BE52D3DF-DF1A-48FD-B472-0DAFDD39268C}"/>
    <hyperlink ref="AP364" r:id="rId3166" xr:uid="{70CCEE44-7663-4DF6-8CFC-D46C937AFE03}"/>
    <hyperlink ref="AP365" r:id="rId3167" xr:uid="{E5C62D56-A4A6-4035-A083-4928D6285A91}"/>
    <hyperlink ref="AP366" r:id="rId3168" xr:uid="{E8382B78-7CFD-49F2-B3E4-CAA2B2790665}"/>
    <hyperlink ref="AP367" r:id="rId3169" xr:uid="{32C4D379-84A1-4B00-90B0-2CE86CAFC444}"/>
    <hyperlink ref="AP368" r:id="rId3170" xr:uid="{1DBF0568-0C96-42D9-BECB-1E758B63C0E3}"/>
    <hyperlink ref="AP369" r:id="rId3171" xr:uid="{18D2DD59-AA7F-4E92-9A04-B28FF5ECC1CA}"/>
    <hyperlink ref="AP370" r:id="rId3172" xr:uid="{673E84F8-0FF5-4C39-A815-B545EEB35529}"/>
    <hyperlink ref="AP371" r:id="rId3173" xr:uid="{99F0DEF5-52E0-497E-B67E-D0986F891F8A}"/>
    <hyperlink ref="AP372" r:id="rId3174" xr:uid="{2A88B857-70E3-4120-A0D0-7D721EFE6F07}"/>
    <hyperlink ref="AP373" r:id="rId3175" xr:uid="{371CF4A8-F942-4631-B916-A4365DFEEEDD}"/>
    <hyperlink ref="AP374" r:id="rId3176" xr:uid="{74F40476-D39A-40C8-BA81-500EA7348E6D}"/>
    <hyperlink ref="AP375" r:id="rId3177" xr:uid="{206AB6C1-2501-4D24-87F4-F016E4A6E8EC}"/>
    <hyperlink ref="AP376" r:id="rId3178" xr:uid="{5C48EDED-84C3-4DE1-BE8A-3C2020EB2E0D}"/>
    <hyperlink ref="AP377" r:id="rId3179" xr:uid="{480EE2C9-C57D-4E11-B55B-4317127647F8}"/>
    <hyperlink ref="AP378" r:id="rId3180" xr:uid="{94A9BCAF-9CA1-44FA-8579-D635D4B25EC1}"/>
    <hyperlink ref="AP379" r:id="rId3181" xr:uid="{7F401FCA-AE03-425D-980A-FEDE8077CE44}"/>
    <hyperlink ref="AP380" r:id="rId3182" xr:uid="{67E1CC3D-5852-4370-971C-E2229EE3FD29}"/>
    <hyperlink ref="AP381" r:id="rId3183" xr:uid="{53D10B82-0224-4253-A4BE-7EE66A49F07A}"/>
    <hyperlink ref="AP382" r:id="rId3184" xr:uid="{3B8D2D1F-15A5-41E1-B47C-F80AA828D162}"/>
    <hyperlink ref="AP383" r:id="rId3185" xr:uid="{FDEE0D91-D139-4447-9D30-8FE53698047B}"/>
    <hyperlink ref="AP384" r:id="rId3186" xr:uid="{A48A4076-AC1C-4556-AB61-12A035E9A10E}"/>
    <hyperlink ref="AP385" r:id="rId3187" xr:uid="{6C35253B-3A3D-46D0-8A4D-2C0AC5D1E2AC}"/>
    <hyperlink ref="AP386" r:id="rId3188" xr:uid="{A378B66E-F96F-4586-A6AF-677F8B37697B}"/>
    <hyperlink ref="AP387" r:id="rId3189" xr:uid="{D209C206-CCE1-4660-9B72-A2DF1FD1D9F4}"/>
    <hyperlink ref="AP388" r:id="rId3190" xr:uid="{9B8D1C69-ED49-4D18-B65E-1F17D6F5B9BA}"/>
    <hyperlink ref="AP389" r:id="rId3191" xr:uid="{B76AE1C7-46AA-4C7A-A9B5-D060C5EA4D4F}"/>
    <hyperlink ref="AP390" r:id="rId3192" xr:uid="{2CC30150-6C7E-4C0E-A309-843C201FB557}"/>
    <hyperlink ref="AP391" r:id="rId3193" xr:uid="{51072B33-19DB-4045-9175-6E9F1607A361}"/>
    <hyperlink ref="AP392" r:id="rId3194" xr:uid="{E8F26E9E-4341-4B2E-9580-333B24832F26}"/>
    <hyperlink ref="AP393" r:id="rId3195" xr:uid="{1FB92F4B-BB74-4596-A52B-500D98ACA7E6}"/>
    <hyperlink ref="AP394" r:id="rId3196" xr:uid="{194F893F-0C1C-4AC3-A102-223721B0ACC5}"/>
    <hyperlink ref="AP395" r:id="rId3197" xr:uid="{6B7B5474-FA41-4812-AA1E-3BF9CC8EC1C7}"/>
    <hyperlink ref="AP396" r:id="rId3198" xr:uid="{B71BBB62-CA69-426D-9A6F-10DE65FB1A1C}"/>
    <hyperlink ref="AP397" r:id="rId3199" xr:uid="{FA7C9FBA-F786-4E8E-A1BC-AB7B214EF4E9}"/>
    <hyperlink ref="AP398" r:id="rId3200" xr:uid="{B966E74D-B4B9-401C-8463-68D3EAF34128}"/>
    <hyperlink ref="AP399" r:id="rId3201" xr:uid="{B0773604-9E22-42E9-9A2B-D1F399C2D0FF}"/>
    <hyperlink ref="AP400" r:id="rId3202" xr:uid="{4AF8F095-B4E3-47D8-B6E5-418779AF3872}"/>
    <hyperlink ref="AP401" r:id="rId3203" xr:uid="{28DBD1AA-E351-4D61-9FC9-A065FCC8AEBF}"/>
    <hyperlink ref="AP402" r:id="rId3204" xr:uid="{867EEFCF-2004-42CC-BBFF-6D132074D7E5}"/>
    <hyperlink ref="AP403" r:id="rId3205" xr:uid="{2DA90D9E-0657-4E61-8C5B-78AB49BBB2CD}"/>
    <hyperlink ref="AP404" r:id="rId3206" xr:uid="{7EB69C66-71B2-42AC-9C9C-406D88DC0767}"/>
    <hyperlink ref="AP405" r:id="rId3207" xr:uid="{53A9D3CE-6003-4AA6-90D1-DF6AC01A5847}"/>
    <hyperlink ref="AP406" r:id="rId3208" xr:uid="{3A25CB01-82AE-4805-8132-A54C4874A592}"/>
    <hyperlink ref="AP407" r:id="rId3209" xr:uid="{D754E2B6-8F27-4F65-9F82-BD58D6EF8314}"/>
    <hyperlink ref="AP408" r:id="rId3210" xr:uid="{2E899C29-35FD-460D-9370-84AAE7A758CD}"/>
    <hyperlink ref="AP409" r:id="rId3211" xr:uid="{D4187FE1-00E8-46D8-9A12-1ADA747F6439}"/>
    <hyperlink ref="AP410" r:id="rId3212" xr:uid="{4303885C-C4BC-4C2D-A8C1-B2308F5265AA}"/>
    <hyperlink ref="AP411" r:id="rId3213" xr:uid="{E4ACD31D-0BDA-457A-9689-56B4C9A3E60B}"/>
    <hyperlink ref="AP412" r:id="rId3214" xr:uid="{3F7E5BD5-9FD3-4A1A-BEFC-55A6C19181A5}"/>
    <hyperlink ref="AP413" r:id="rId3215" xr:uid="{8A76E227-104A-40C1-A43B-31F2DA5551B6}"/>
    <hyperlink ref="AP414" r:id="rId3216" xr:uid="{C7FA6E60-F3B9-4CDB-80C8-1F6D97E59382}"/>
    <hyperlink ref="AP415" r:id="rId3217" xr:uid="{18F55C52-5FA9-4C56-952D-81E27E7A2DB6}"/>
    <hyperlink ref="AP416" r:id="rId3218" xr:uid="{94247735-E0C2-4D7F-A182-DA8B2BBE149A}"/>
    <hyperlink ref="AP417" r:id="rId3219" xr:uid="{CB21C337-9281-4B11-A760-2FE34069E45C}"/>
    <hyperlink ref="AP418" r:id="rId3220" xr:uid="{9885A704-3654-4D8B-AFCC-9DFA421EA43E}"/>
    <hyperlink ref="AP419" r:id="rId3221" xr:uid="{33B65D55-30B2-4877-94EA-FCE376B67FD0}"/>
    <hyperlink ref="AP420" r:id="rId3222" xr:uid="{10F090A4-4B65-4895-A05C-03F7740FA001}"/>
    <hyperlink ref="AP421" r:id="rId3223" xr:uid="{FC7E5EB7-5DD6-4B78-96AB-ED2EEC7C2613}"/>
    <hyperlink ref="AP422" r:id="rId3224" xr:uid="{5CBD643D-15BA-4B32-8B3F-43B03CAB6927}"/>
    <hyperlink ref="AP423" r:id="rId3225" xr:uid="{39638A4F-589A-465C-A9FB-63A7533A5997}"/>
    <hyperlink ref="AP424" r:id="rId3226" xr:uid="{7D0AFB8B-5220-4C2B-947A-CA520CE7DE9F}"/>
    <hyperlink ref="AP425" r:id="rId3227" xr:uid="{F1403BAE-9EEA-4056-99A3-BF91DADE00F7}"/>
    <hyperlink ref="AP426" r:id="rId3228" xr:uid="{33070ED1-6761-4EAF-B167-5F73A2D208FB}"/>
    <hyperlink ref="AP427" r:id="rId3229" xr:uid="{8DD251F1-5AA3-410E-994B-07069A47BA25}"/>
    <hyperlink ref="AP428" r:id="rId3230" xr:uid="{64D9303E-F1F5-4069-BF21-36C0D361196C}"/>
    <hyperlink ref="AP429" r:id="rId3231" xr:uid="{EEB70EE6-8CCE-4AB7-965E-D8DCF602AAB1}"/>
    <hyperlink ref="AP430" r:id="rId3232" xr:uid="{8BF48B68-1A7E-4E9D-9258-E221F46DEBBC}"/>
    <hyperlink ref="AP431" r:id="rId3233" xr:uid="{69FFB7F1-89CA-4479-9C4C-679E40471DE4}"/>
    <hyperlink ref="AP432" r:id="rId3234" xr:uid="{A290BAE4-62AC-459A-BF93-58938BB895E6}"/>
    <hyperlink ref="AP433" r:id="rId3235" xr:uid="{59DA9721-3A10-4C8C-9EA6-20E3A94B9FF3}"/>
    <hyperlink ref="AP434" r:id="rId3236" xr:uid="{4C392396-BA47-4E40-9617-16544D52ECCB}"/>
    <hyperlink ref="AP435" r:id="rId3237" xr:uid="{AD65C3DD-2FE5-483D-B739-4B8A855D6D64}"/>
    <hyperlink ref="AP436" r:id="rId3238" xr:uid="{F5C6D62D-3A7F-48A3-A2FA-97CC3698004D}"/>
    <hyperlink ref="AP437" r:id="rId3239" xr:uid="{02F71937-6E30-490B-BC4B-F943AB118C3B}"/>
    <hyperlink ref="AP438" r:id="rId3240" xr:uid="{0539B79D-1798-4209-8226-6E7694CC89FD}"/>
    <hyperlink ref="AP439" r:id="rId3241" xr:uid="{79119C5D-EC2F-4565-8B0A-B4AAE28B56F2}"/>
    <hyperlink ref="AP440" r:id="rId3242" xr:uid="{4A6AE1FE-9BE5-41AA-84D6-73C93E7697FC}"/>
    <hyperlink ref="AP441" r:id="rId3243" xr:uid="{CEDDDB1E-25FD-4EB2-BA89-5FD01ACBBA67}"/>
    <hyperlink ref="AP442" r:id="rId3244" xr:uid="{A538137D-2273-4DBB-ADD9-F003E51C8F66}"/>
    <hyperlink ref="AP443" r:id="rId3245" xr:uid="{260ED03B-B125-49FF-8B71-87F464298D7B}"/>
    <hyperlink ref="AP444" r:id="rId3246" xr:uid="{309D3AD6-468C-40D4-90BD-F217F0BF73DA}"/>
    <hyperlink ref="AP445" r:id="rId3247" xr:uid="{24835966-28B6-4027-A53F-5561DD98DCFD}"/>
    <hyperlink ref="AP446" r:id="rId3248" xr:uid="{41AAB59B-EC76-4792-B95E-D60CDB49BC32}"/>
    <hyperlink ref="AP447" r:id="rId3249" xr:uid="{110DC859-1291-4E35-9BA6-B65FD37D92FE}"/>
    <hyperlink ref="AP448" r:id="rId3250" xr:uid="{2F2D1B72-148A-4444-8A78-C2EACADC0318}"/>
    <hyperlink ref="AP449" r:id="rId3251" xr:uid="{0E0097B8-6B1D-4C8D-B866-56C33944118B}"/>
    <hyperlink ref="AP450" r:id="rId3252" xr:uid="{4617BA90-6388-413D-B3E4-219D10CB79F1}"/>
    <hyperlink ref="AP451" r:id="rId3253" xr:uid="{D5686B9D-CE0B-4702-82FB-875C2C9E8626}"/>
    <hyperlink ref="AP452" r:id="rId3254" xr:uid="{0EC58B10-C585-4D91-B6BD-68CB06DE551C}"/>
    <hyperlink ref="AP453" r:id="rId3255" xr:uid="{0E5E0DDD-3D36-493C-B28B-CBE364CB0B0A}"/>
    <hyperlink ref="AP454" r:id="rId3256" xr:uid="{BFC4A4F2-8ECE-4D9D-8074-048270E18B0D}"/>
    <hyperlink ref="AP455" r:id="rId3257" xr:uid="{2C52E820-A600-4058-8E6B-BDC84642D12C}"/>
    <hyperlink ref="AP456" r:id="rId3258" xr:uid="{376C5231-440B-41C3-BB9C-7312197A28B4}"/>
    <hyperlink ref="AP457" r:id="rId3259" xr:uid="{F8B1350D-3D74-4708-87B1-9B3EAEDF72A9}"/>
    <hyperlink ref="AP458" r:id="rId3260" xr:uid="{245AF098-EFC7-4CDF-B0FC-C46B61347917}"/>
    <hyperlink ref="AP459" r:id="rId3261" xr:uid="{51EDF340-F1B2-4D5C-91B9-B60F2B40602C}"/>
    <hyperlink ref="AP460" r:id="rId3262" xr:uid="{95E4D3E9-3777-4DFA-B9A1-671F7433E4C2}"/>
    <hyperlink ref="AP461" r:id="rId3263" xr:uid="{DF9967A7-5E0E-4947-8A96-70E40B7EAAD4}"/>
    <hyperlink ref="AP462" r:id="rId3264" xr:uid="{0DC89E78-9722-4249-B2EF-F82C635524A4}"/>
    <hyperlink ref="AP463" r:id="rId3265" xr:uid="{8ED9E105-FCC9-47F7-A457-1FD5BC716205}"/>
    <hyperlink ref="AP464" r:id="rId3266" xr:uid="{6609A3F4-4F23-4337-9806-573C8E24710F}"/>
    <hyperlink ref="AP465" r:id="rId3267" xr:uid="{3340134D-4284-4587-B52F-C4D50C71784F}"/>
    <hyperlink ref="AP466" r:id="rId3268" xr:uid="{26ADD769-D059-418C-9C02-94E36ACCF0B8}"/>
    <hyperlink ref="AP467" r:id="rId3269" xr:uid="{66152E8B-78FC-4270-B144-17DBA084475C}"/>
    <hyperlink ref="AP468" r:id="rId3270" xr:uid="{3990C1B6-78F0-4B9B-B600-AA183ED65FAB}"/>
    <hyperlink ref="AP469" r:id="rId3271" xr:uid="{17324B7A-A9B1-45D4-BEC2-CD1EA778030E}"/>
    <hyperlink ref="AP470" r:id="rId3272" xr:uid="{E54D7DF8-4663-4AAF-BB0C-7873CC3E3817}"/>
    <hyperlink ref="AP471" r:id="rId3273" xr:uid="{906D1B77-7E4C-4F1A-9B3A-08C47CBF1C9B}"/>
    <hyperlink ref="AP472" r:id="rId3274" xr:uid="{116BA282-710F-4505-B070-75B33B3C237D}"/>
    <hyperlink ref="AP473" r:id="rId3275" xr:uid="{AD099CB5-7AD6-41CB-82D4-51DAA22888BD}"/>
    <hyperlink ref="AP474" r:id="rId3276" xr:uid="{F9FEE2DA-B3EB-4DDE-91FC-DAC7E08F7283}"/>
    <hyperlink ref="AP475" r:id="rId3277" xr:uid="{B8EB46B2-22FF-43D3-956B-2111F54F7B0C}"/>
    <hyperlink ref="AP476" r:id="rId3278" xr:uid="{AEBDECDC-7E75-4B2D-9F04-807507F73598}"/>
    <hyperlink ref="AP477" r:id="rId3279" xr:uid="{C6B6E467-7B47-42D4-B886-6347BF522D9A}"/>
    <hyperlink ref="AP478" r:id="rId3280" xr:uid="{75559C98-E653-45E4-A309-4A70861B9CF2}"/>
    <hyperlink ref="AP479" r:id="rId3281" xr:uid="{23322A5A-62B2-4676-9787-4188B59D8410}"/>
    <hyperlink ref="AP480" r:id="rId3282" xr:uid="{62B6CD4D-A9AA-4312-AAB7-1CD7D833470B}"/>
    <hyperlink ref="AP481" r:id="rId3283" xr:uid="{F684386E-B098-4DF1-99DB-32529983C745}"/>
    <hyperlink ref="AP482" r:id="rId3284" xr:uid="{8ACF843D-0FDC-4F99-B7D2-9397A7DF28D1}"/>
    <hyperlink ref="AP483" r:id="rId3285" xr:uid="{14B718B0-1F48-4395-B3F5-C6234C3F7088}"/>
    <hyperlink ref="AP484" r:id="rId3286" xr:uid="{E7E4C026-F59A-4E37-BA4D-9DEDE75A8FAC}"/>
    <hyperlink ref="AP485" r:id="rId3287" xr:uid="{051AB4BA-93F0-4108-9A46-F31944CF8B1F}"/>
    <hyperlink ref="AP486" r:id="rId3288" xr:uid="{63F9BC0E-0535-4DB0-9FFB-2F8267FF317B}"/>
    <hyperlink ref="AP487" r:id="rId3289" xr:uid="{C24FB66E-3B29-494B-98B5-C635483BE552}"/>
    <hyperlink ref="AP488" r:id="rId3290" xr:uid="{1C3AC650-383F-462F-BD79-565A9AC4E088}"/>
    <hyperlink ref="AP489" r:id="rId3291" xr:uid="{F9D5C6B2-71EE-43CD-AB70-73E55FCA4C26}"/>
    <hyperlink ref="AP490" r:id="rId3292" xr:uid="{C02CB053-18DF-4621-B7FD-59524D3C2783}"/>
    <hyperlink ref="AP491" r:id="rId3293" xr:uid="{401D0436-74D0-489D-AB5D-C7343EFFF1A3}"/>
    <hyperlink ref="AP492" r:id="rId3294" xr:uid="{140D03C3-3DA3-4820-B56F-17F1A2D30953}"/>
    <hyperlink ref="AP493" r:id="rId3295" xr:uid="{9932C2F6-21F9-4C03-AB29-33E6837E6C10}"/>
    <hyperlink ref="AP494" r:id="rId3296" xr:uid="{8BC49713-7FBD-476E-BD11-31D60D62B9D9}"/>
    <hyperlink ref="AP495" r:id="rId3297" xr:uid="{C4A7BBC9-ACFB-49D0-907F-1BB39A217DFE}"/>
    <hyperlink ref="AP496" r:id="rId3298" xr:uid="{72FD77CA-C124-44A3-8773-C0402C8C7BE0}"/>
    <hyperlink ref="AP497" r:id="rId3299" xr:uid="{480F55B1-C0B3-4D77-A65F-1FE00808AA5B}"/>
    <hyperlink ref="AP498" r:id="rId3300" xr:uid="{F130AA97-6382-4DE3-9FD4-F60504CBA18E}"/>
    <hyperlink ref="AP499" r:id="rId3301" xr:uid="{20F3CD2D-7042-4564-9885-DC23293457B0}"/>
    <hyperlink ref="AP500" r:id="rId3302" xr:uid="{C7018617-E20D-416B-A544-2774A94BBDA3}"/>
    <hyperlink ref="AP501" r:id="rId3303" xr:uid="{FFB12E41-B807-4D66-A8B4-48EB8E60C5E4}"/>
    <hyperlink ref="AP502" r:id="rId3304" xr:uid="{E0226FF2-DD95-4508-80F9-56FF25C00CFC}"/>
    <hyperlink ref="AP503" r:id="rId3305" xr:uid="{F4678598-4945-49BE-AACA-A35895671F4F}"/>
    <hyperlink ref="AP504" r:id="rId3306" xr:uid="{72FEE1A1-7C97-41FF-B151-F11A7629E214}"/>
    <hyperlink ref="AP505" r:id="rId3307" xr:uid="{468B5B59-D048-41E7-AF7A-D256A3EE6B66}"/>
    <hyperlink ref="AP506" r:id="rId3308" xr:uid="{3C8101F1-40D2-4D89-A8FB-6CD142BC431B}"/>
    <hyperlink ref="AP507" r:id="rId3309" xr:uid="{B94E267D-3EE7-41A1-B015-9BB9D8BC949E}"/>
    <hyperlink ref="AP508" r:id="rId3310" xr:uid="{DBD9F90C-AF64-4579-971E-B60C3809415F}"/>
    <hyperlink ref="AP509" r:id="rId3311" xr:uid="{077E356B-1DA8-4E56-86C4-BA8665597929}"/>
    <hyperlink ref="AP510" r:id="rId3312" xr:uid="{B7478C09-3E3C-4460-BD32-28E721EA7271}"/>
    <hyperlink ref="AP511" r:id="rId3313" xr:uid="{F6EE2D11-36AB-4313-A318-6AF062C9DE0A}"/>
    <hyperlink ref="AP512" r:id="rId3314" xr:uid="{78074045-A585-4709-84CF-314CCB88FF55}"/>
    <hyperlink ref="AP513" r:id="rId3315" xr:uid="{9D74C453-94B1-4D7A-86DE-38DE693FAA73}"/>
    <hyperlink ref="AP514" r:id="rId3316" xr:uid="{FFB84E4A-F638-41B8-B79C-29C1C3B4F8FB}"/>
    <hyperlink ref="AP515" r:id="rId3317" xr:uid="{ACD35F19-0923-476E-AA6E-24F715BBFE91}"/>
    <hyperlink ref="AP516" r:id="rId3318" xr:uid="{8F221252-5E67-443A-AE3B-2252D78C4ECB}"/>
    <hyperlink ref="AP517" r:id="rId3319" xr:uid="{2768310D-717F-4B5F-BE16-6F391EC13210}"/>
    <hyperlink ref="AP518" r:id="rId3320" xr:uid="{AC6DA5B2-1CA3-4B1B-8F41-F9127837DBA8}"/>
    <hyperlink ref="AP519" r:id="rId3321" xr:uid="{92E44A2F-3985-4C9A-A0C2-5FE246ECA629}"/>
    <hyperlink ref="AP520" r:id="rId3322" xr:uid="{499803D3-A6C3-4E87-A058-12F5AFC1F300}"/>
    <hyperlink ref="AP521" r:id="rId3323" xr:uid="{402A568F-F572-4337-96D6-4EEC31ABCDC5}"/>
    <hyperlink ref="AP522" r:id="rId3324" xr:uid="{B66936FF-5ED7-4D2C-9B1C-99ADD24C793E}"/>
    <hyperlink ref="AP523" r:id="rId3325" xr:uid="{2E9FC52F-46C1-4A3F-97E6-CFDF2E32E971}"/>
    <hyperlink ref="AP524" r:id="rId3326" xr:uid="{DE8B075C-FED8-4B2A-8FD0-CD51BAA3EF88}"/>
    <hyperlink ref="AP525" r:id="rId3327" xr:uid="{F137D7C8-5BE8-4D45-9CA0-000EC2E19DFE}"/>
    <hyperlink ref="AP526" r:id="rId3328" xr:uid="{DDE723C1-445E-43A8-AD39-62E174481C70}"/>
    <hyperlink ref="AP527" r:id="rId3329" xr:uid="{BC9AD695-5591-4AA9-AA88-3B469911D10B}"/>
    <hyperlink ref="AP528" r:id="rId3330" xr:uid="{50FF12B7-5BBA-4FF9-9E2A-AA2E3D52B61E}"/>
    <hyperlink ref="AP529" r:id="rId3331" xr:uid="{A91168F7-2DE1-44BA-B8AD-281348F05308}"/>
    <hyperlink ref="AP530" r:id="rId3332" xr:uid="{F6B735AB-1022-425E-A0EA-06B6BA444FCF}"/>
    <hyperlink ref="AP531" r:id="rId3333" xr:uid="{52BFE0CD-231C-4F2E-8CBC-629907A2E94D}"/>
    <hyperlink ref="AP532" r:id="rId3334" xr:uid="{FB58BAC2-7A39-43A3-91C0-4DEF0B4313FF}"/>
    <hyperlink ref="AP533" r:id="rId3335" xr:uid="{2B77F7EF-1A97-4FD9-84A5-15D3BD3FE58D}"/>
    <hyperlink ref="AP534" r:id="rId3336" xr:uid="{8945C227-2BF9-447E-8C5B-E7C026D160A6}"/>
    <hyperlink ref="AP535" r:id="rId3337" xr:uid="{A877DFE3-C631-40E6-B524-195BAB0FDADF}"/>
    <hyperlink ref="AP536" r:id="rId3338" xr:uid="{55FC038C-5092-464A-9B35-6A16CC90A519}"/>
    <hyperlink ref="AP537" r:id="rId3339" xr:uid="{0993C9C2-AB51-4C9B-9F15-791A1FA4E837}"/>
    <hyperlink ref="AP538" r:id="rId3340" xr:uid="{3AA20714-2E23-4D9D-8F25-983C8225CC5B}"/>
    <hyperlink ref="AP539" r:id="rId3341" xr:uid="{86D3C152-709F-46D2-B5DB-840266951383}"/>
    <hyperlink ref="AP540" r:id="rId3342" xr:uid="{0F5A432D-848F-43B8-9CD1-71A4CFE57E65}"/>
    <hyperlink ref="AP541" r:id="rId3343" xr:uid="{F9B6A02B-5FB1-4931-A5D9-FCDA4ABE11AF}"/>
    <hyperlink ref="AP542" r:id="rId3344" xr:uid="{1FB4FFC9-902F-4467-997D-5F74416C37AA}"/>
    <hyperlink ref="AP543" r:id="rId3345" xr:uid="{0EF49BA6-F29B-46A6-8D0D-7B602B84153B}"/>
    <hyperlink ref="AP544" r:id="rId3346" xr:uid="{0D0AEE9B-D0D5-4307-8F6C-D16B07938727}"/>
    <hyperlink ref="AP545" r:id="rId3347" xr:uid="{3B441023-21B7-4E53-A99D-79747A655FEB}"/>
    <hyperlink ref="AP546" r:id="rId3348" xr:uid="{C3F1DE10-7587-436C-97C4-68D23DD93596}"/>
    <hyperlink ref="AP547" r:id="rId3349" xr:uid="{F506104B-4594-47F8-A2C5-67D95FE15FE1}"/>
    <hyperlink ref="AP548" r:id="rId3350" xr:uid="{480FEB6E-E116-4F29-9369-1A2E9C6828B9}"/>
    <hyperlink ref="AP549" r:id="rId3351" xr:uid="{A6E592A8-C8D4-4DC4-8491-1CA75CD89B54}"/>
    <hyperlink ref="AP550" r:id="rId3352" xr:uid="{26D5B1E2-873F-4ECA-8EFF-35818AFE30F8}"/>
    <hyperlink ref="AP551" r:id="rId3353" xr:uid="{B49E9877-950F-4DC8-9D5B-C16299121372}"/>
    <hyperlink ref="AP552" r:id="rId3354" xr:uid="{1ABCCBAD-63ED-479F-8125-E4921E3B5B31}"/>
    <hyperlink ref="AP553" r:id="rId3355" xr:uid="{DC2F160B-8F6D-4E42-93FF-B704ABC3D9D4}"/>
    <hyperlink ref="AP554" r:id="rId3356" xr:uid="{5917AA47-E250-4994-B577-E66188B7E072}"/>
    <hyperlink ref="AP555" r:id="rId3357" xr:uid="{8EF77225-3B8C-4BB8-BDE9-1F60319F51E7}"/>
    <hyperlink ref="AP556" r:id="rId3358" xr:uid="{A23FC3CF-D278-47A0-B3B0-8C2ECC194468}"/>
    <hyperlink ref="AP557" r:id="rId3359" xr:uid="{92F3DC75-E961-49F7-9F82-B706A1D11DE2}"/>
    <hyperlink ref="AP558" r:id="rId3360" xr:uid="{689E7464-4F1D-43A8-A787-CB387FBE8F90}"/>
    <hyperlink ref="AP559" r:id="rId3361" xr:uid="{8E9823F1-C5FD-4F74-AFAD-E9FB34C8081D}"/>
    <hyperlink ref="AP560" r:id="rId3362" xr:uid="{55840048-A2A6-4678-936A-9D09A35BBBB6}"/>
    <hyperlink ref="AP561" r:id="rId3363" xr:uid="{0B901BDC-3FC4-4EB2-8847-B3146C57333F}"/>
    <hyperlink ref="AP562" r:id="rId3364" xr:uid="{60EB1B38-A76D-4D2D-AA1E-DFABA3A35EC4}"/>
    <hyperlink ref="AP563" r:id="rId3365" xr:uid="{15C636A8-9104-4759-B3E6-FCF2C61E1631}"/>
    <hyperlink ref="AP564" r:id="rId3366" xr:uid="{B606DC84-A868-47B3-8727-7561E426B18E}"/>
    <hyperlink ref="AP565" r:id="rId3367" xr:uid="{D61A395E-D76B-4358-BE76-C6C060DE5A1D}"/>
    <hyperlink ref="AP566" r:id="rId3368" xr:uid="{11B99606-D08F-4259-9F78-27520B5C5A24}"/>
    <hyperlink ref="AP567" r:id="rId3369" xr:uid="{6FCE61A6-F060-42FF-A504-1535066605A0}"/>
    <hyperlink ref="AP568" r:id="rId3370" xr:uid="{CDE42578-723E-45E0-8C06-64C7D45F8E79}"/>
    <hyperlink ref="AP569" r:id="rId3371" xr:uid="{9A4D0675-BB1B-4635-9BB3-6D5AAF71719B}"/>
    <hyperlink ref="AP570" r:id="rId3372" xr:uid="{77649CE2-99B1-49B6-8FDD-75C60700BDA3}"/>
    <hyperlink ref="AP571" r:id="rId3373" xr:uid="{4861F93E-3ED6-48E7-9977-CCAD58AC4BFD}"/>
    <hyperlink ref="AP572" r:id="rId3374" xr:uid="{C1FEEB1D-B447-41A8-9E45-7349AD7C7F1B}"/>
    <hyperlink ref="AP573" r:id="rId3375" xr:uid="{BD63A054-5017-491A-9100-F42EB144A81A}"/>
    <hyperlink ref="AP574" r:id="rId3376" xr:uid="{146FDAAF-E3AF-46E8-BE2F-202B53CCAA9C}"/>
    <hyperlink ref="AP575" r:id="rId3377" xr:uid="{50C9742F-49C3-443E-A499-CFFF77D91877}"/>
    <hyperlink ref="AP576" r:id="rId3378" xr:uid="{7E793D9D-EC27-4B2F-BD4A-C8DF17F3EFD7}"/>
    <hyperlink ref="AP577" r:id="rId3379" xr:uid="{ADCC855B-0957-434D-B589-51278B5C80B2}"/>
    <hyperlink ref="AP578" r:id="rId3380" xr:uid="{BC9238CB-6450-4087-807C-45CDCDD26BE4}"/>
    <hyperlink ref="AP579" r:id="rId3381" xr:uid="{DB43C1DA-E3DA-429E-92F0-0D4CC7DDE838}"/>
    <hyperlink ref="AP580" r:id="rId3382" xr:uid="{C1B027AD-16F8-415C-AF07-0D07CD42785F}"/>
    <hyperlink ref="AP581" r:id="rId3383" xr:uid="{17B2234B-D7EF-4103-B908-E3AD81A53E9B}"/>
    <hyperlink ref="AP582" r:id="rId3384" xr:uid="{A6FD7E27-B298-41D5-8C61-9CD24212C57B}"/>
    <hyperlink ref="AP583" r:id="rId3385" xr:uid="{29D8936A-3971-4D9F-9526-0463517AACE3}"/>
    <hyperlink ref="AP584" r:id="rId3386" xr:uid="{2EDF9DBE-E3E3-490A-ADC4-5A194FF8A899}"/>
    <hyperlink ref="AP585" r:id="rId3387" xr:uid="{6E9889B4-BCC5-4ECA-82AC-B9418CA8C792}"/>
    <hyperlink ref="AP586" r:id="rId3388" xr:uid="{99AECBA9-EA37-4522-A40D-0CB867F20844}"/>
    <hyperlink ref="AP587" r:id="rId3389" xr:uid="{4374135F-CFAF-423E-BFF2-29DAEAC67D3C}"/>
    <hyperlink ref="AP588" r:id="rId3390" xr:uid="{7308CD37-C7DB-4E70-9B48-45E1A4D8AB5D}"/>
    <hyperlink ref="AP589" r:id="rId3391" xr:uid="{C21A9678-438A-4D4E-8D23-A8A02334249C}"/>
    <hyperlink ref="AP590" r:id="rId3392" xr:uid="{89CF1668-7064-495B-A3C0-1F0AC49345C4}"/>
    <hyperlink ref="AP591" r:id="rId3393" xr:uid="{0946C654-84AE-4DE0-9017-66C27526288F}"/>
    <hyperlink ref="AP592" r:id="rId3394" xr:uid="{FC675599-CE1E-41A0-8303-BD726440C30E}"/>
    <hyperlink ref="AP593" r:id="rId3395" xr:uid="{E2949A55-F1E9-4FCC-9BFD-73E955256FB8}"/>
    <hyperlink ref="AP594" r:id="rId3396" xr:uid="{6BD0C6A9-9294-4F88-BA72-B4D701244700}"/>
    <hyperlink ref="AP595" r:id="rId3397" xr:uid="{ADA015CD-190F-4D17-B08E-CA453DFCB6E5}"/>
    <hyperlink ref="AP596" r:id="rId3398" xr:uid="{4FDA7FC3-5148-41CA-893E-85A95D7ACE0B}"/>
    <hyperlink ref="AP597" r:id="rId3399" xr:uid="{A34DB171-0092-468C-ACFA-1C6A484DDCAF}"/>
    <hyperlink ref="AP598" r:id="rId3400" xr:uid="{D3512D1F-A22F-4D8F-94B2-51F7387C773F}"/>
    <hyperlink ref="AP599" r:id="rId3401" xr:uid="{FCEEAE36-9DA3-479E-8489-8A8EDDEA024F}"/>
    <hyperlink ref="AP600" r:id="rId3402" xr:uid="{16775BBE-DF82-479F-870F-042A886D5A8B}"/>
    <hyperlink ref="AP601" r:id="rId3403" xr:uid="{A6A3D0E1-3CAA-4984-B60D-2E70D82368F7}"/>
    <hyperlink ref="AP602" r:id="rId3404" xr:uid="{21C3FE81-25EA-4D4E-B3E3-D0E80A9290AF}"/>
    <hyperlink ref="AP603" r:id="rId3405" xr:uid="{79356786-DD94-4CDB-9DAE-F91C886BCC61}"/>
    <hyperlink ref="AP604" r:id="rId3406" xr:uid="{2A43FBF4-C3C8-445B-A5DF-6481092141EF}"/>
    <hyperlink ref="AP605" r:id="rId3407" xr:uid="{78D6F75A-65FC-4581-AB2E-A079C081221F}"/>
    <hyperlink ref="AP606" r:id="rId3408" xr:uid="{74FF24E3-4845-45A0-948B-73760312F5A1}"/>
    <hyperlink ref="AP607" r:id="rId3409" xr:uid="{FB2D91D6-D7FC-436A-A1B6-6B3F8980CB2D}"/>
    <hyperlink ref="AP608" r:id="rId3410" xr:uid="{5D6C59AE-FB4D-478A-8D06-FF2B849DB295}"/>
    <hyperlink ref="AP609" r:id="rId3411" xr:uid="{A448DD38-608F-4447-810D-D5BD02449BF6}"/>
    <hyperlink ref="AP610" r:id="rId3412" xr:uid="{F215BF68-CBCC-4FF1-8540-E124EA87EC1F}"/>
    <hyperlink ref="AP611" r:id="rId3413" xr:uid="{0EBD432C-F4F9-4C94-9AA3-025EF5C74DCF}"/>
    <hyperlink ref="AP612" r:id="rId3414" xr:uid="{F62E9C89-9ED7-4431-BED8-09DEF847A0D4}"/>
    <hyperlink ref="AP613" r:id="rId3415" xr:uid="{041EFAE8-5E3D-4487-9AAC-302D4D430D39}"/>
    <hyperlink ref="AP614" r:id="rId3416" xr:uid="{2E9B96BA-706F-44F8-B0AB-EE894310A826}"/>
    <hyperlink ref="AP615" r:id="rId3417" xr:uid="{57017DB0-F6EA-4F7B-AADD-E4CCE8EAFC02}"/>
    <hyperlink ref="AP616" r:id="rId3418" xr:uid="{89619FE2-2C0A-48BE-A2F8-777FC4F07AC1}"/>
    <hyperlink ref="AP617" r:id="rId3419" xr:uid="{2E2AD598-4566-47F8-9F1B-856AEE97DABB}"/>
    <hyperlink ref="AP618" r:id="rId3420" xr:uid="{E7B253DB-C296-4BF4-A5E5-1CA7821ADF58}"/>
    <hyperlink ref="AP619" r:id="rId3421" xr:uid="{F962F419-3429-44CB-A07F-AAAEFB168036}"/>
    <hyperlink ref="AP620" r:id="rId3422" xr:uid="{FC7C2FD9-BFF9-4A6E-9E1A-3A7EDBCBC877}"/>
    <hyperlink ref="AP621" r:id="rId3423" xr:uid="{7261A242-7DB6-4FAA-B926-0BD0B0258A76}"/>
    <hyperlink ref="AP622" r:id="rId3424" xr:uid="{43A550CB-8489-43F9-A590-D6930CE01B54}"/>
    <hyperlink ref="AP623" r:id="rId3425" xr:uid="{14A0CFE6-1AF9-490F-B212-0F85955474DE}"/>
    <hyperlink ref="AP624" r:id="rId3426" xr:uid="{19A95E29-BD13-4EA8-887E-D3A1B71C5E63}"/>
    <hyperlink ref="AP625" r:id="rId3427" xr:uid="{6F2AF48F-E004-452D-AA5B-11A9F2669B12}"/>
    <hyperlink ref="AP626" r:id="rId3428" xr:uid="{12632DC6-4277-4D47-B3E5-20855AA264E4}"/>
    <hyperlink ref="AP627" r:id="rId3429" xr:uid="{48D5E853-611F-4894-A8E3-CF8A86DCF586}"/>
    <hyperlink ref="AP628" r:id="rId3430" xr:uid="{C8A7C2A1-4770-45D8-8CA2-548A95004A45}"/>
    <hyperlink ref="AP629" r:id="rId3431" xr:uid="{F12B4515-14D3-45D4-9AB7-9D1AB75C2E38}"/>
    <hyperlink ref="AP630" r:id="rId3432" xr:uid="{76A9F4C3-10F0-4C45-8758-EB2DB9EBD43B}"/>
    <hyperlink ref="AP631" r:id="rId3433" xr:uid="{27969799-C4BC-455C-A606-2630656EBD69}"/>
    <hyperlink ref="AP632" r:id="rId3434" xr:uid="{F4C5C5A1-3D1A-40C7-BA6B-40AB1D620645}"/>
    <hyperlink ref="AP633" r:id="rId3435" xr:uid="{60650235-0658-4824-AABD-FC04FADB14AC}"/>
    <hyperlink ref="AP634" r:id="rId3436" xr:uid="{77AD562F-51A6-46A2-AFDA-CC8617846BBC}"/>
    <hyperlink ref="AP635" r:id="rId3437" xr:uid="{0FBF629B-D179-43BE-8ABB-DEB8B1A0CDE2}"/>
    <hyperlink ref="AP636" r:id="rId3438" xr:uid="{F58AFA41-39E6-40D5-B387-FAB87D0AA317}"/>
    <hyperlink ref="AP637" r:id="rId3439" xr:uid="{F1431EB4-4CDC-437D-A934-F7BC4922D156}"/>
    <hyperlink ref="AP638" r:id="rId3440" xr:uid="{786DC424-5FED-4BD5-BAE1-585B1C9B8E31}"/>
    <hyperlink ref="AP639" r:id="rId3441" xr:uid="{7BE29F62-4F0A-450E-9B1D-2B2521B69321}"/>
    <hyperlink ref="AP640" r:id="rId3442" xr:uid="{7B4068FD-19A7-47F0-A6BD-C95907FF0AB6}"/>
    <hyperlink ref="AP641" r:id="rId3443" xr:uid="{C99FF25D-91E3-48E6-96D8-79B3A6B99626}"/>
    <hyperlink ref="AP642" r:id="rId3444" xr:uid="{64B81011-9B08-456C-BB27-4BB1EA7EB85B}"/>
    <hyperlink ref="AP643" r:id="rId3445" xr:uid="{939335CB-1624-407A-9992-562B73BC7F89}"/>
    <hyperlink ref="AP644" r:id="rId3446" xr:uid="{CAE4FA9D-BF2F-43DA-B69B-F3C630B0F59B}"/>
    <hyperlink ref="AP645" r:id="rId3447" xr:uid="{C9B317DD-13A9-4153-9FFF-239E88369A05}"/>
    <hyperlink ref="AP646" r:id="rId3448" xr:uid="{2E092747-12A5-4B0D-806A-5C1D516D746D}"/>
    <hyperlink ref="AP647" r:id="rId3449" xr:uid="{3E82906B-CA9E-4974-90BB-D80A53AB162D}"/>
    <hyperlink ref="AP648" r:id="rId3450" xr:uid="{D4C44A68-711A-4683-90F6-1174983546AE}"/>
    <hyperlink ref="AP649" r:id="rId3451" xr:uid="{57040B7F-4B36-4320-BDA1-976B2FCD3853}"/>
    <hyperlink ref="AP650" r:id="rId3452" xr:uid="{71D0B7C5-9356-4489-873C-26F67C75A92D}"/>
    <hyperlink ref="AP651" r:id="rId3453" xr:uid="{61CA874B-4390-41B9-A917-B280083C9526}"/>
    <hyperlink ref="AP652" r:id="rId3454" xr:uid="{49C9B7C2-AAF9-44CF-999F-CC25CE742A16}"/>
    <hyperlink ref="AP653" r:id="rId3455" xr:uid="{E3A15210-6081-42BE-A8FD-1732D433AD38}"/>
    <hyperlink ref="AP654" r:id="rId3456" xr:uid="{AAB5DD42-2F06-40E4-93F6-3533CF66414E}"/>
    <hyperlink ref="AP655" r:id="rId3457" xr:uid="{D39EFBF5-A604-437B-A518-1BA3B8E5773C}"/>
    <hyperlink ref="AP656" r:id="rId3458" xr:uid="{11482A42-ECD1-4D62-B58E-20EA8E2A774B}"/>
    <hyperlink ref="AP657" r:id="rId3459" xr:uid="{149B1BE8-2B01-428B-B5C4-6ECB3E10A062}"/>
    <hyperlink ref="AP658" r:id="rId3460" xr:uid="{1E1EEA13-C082-4BE1-ABBA-29F765C1D1BB}"/>
    <hyperlink ref="AP659" r:id="rId3461" xr:uid="{7230FA9B-8ED8-40B8-8CDE-30EBCD8CA18A}"/>
    <hyperlink ref="AP660" r:id="rId3462" xr:uid="{AC082478-5E63-4620-9892-0609EAEB38E2}"/>
    <hyperlink ref="AP661" r:id="rId3463" xr:uid="{246C1619-0CF3-4CB0-BD3B-0D878DCEF651}"/>
    <hyperlink ref="AP662" r:id="rId3464" xr:uid="{32DAFF11-5C65-457F-A5F4-CB585BB0DD3C}"/>
    <hyperlink ref="AP663" r:id="rId3465" xr:uid="{7559C97D-91B3-44AD-AD82-006FD737BA64}"/>
    <hyperlink ref="AP664" r:id="rId3466" xr:uid="{53594CD3-94A0-459B-B4B6-EDDDF8C39E28}"/>
    <hyperlink ref="AP665" r:id="rId3467" xr:uid="{16BD8F09-2D2B-4230-93A5-7215E26DF8B8}"/>
    <hyperlink ref="AP666" r:id="rId3468" xr:uid="{9B6089A6-D024-4C10-92AF-B45B9388328E}"/>
    <hyperlink ref="AP667" r:id="rId3469" xr:uid="{B5F5496B-8909-4BB2-98F5-A34AF5C1BB0A}"/>
    <hyperlink ref="AP668" r:id="rId3470" xr:uid="{251D6042-30FB-4514-9562-97AF7450C24F}"/>
    <hyperlink ref="AP669" r:id="rId3471" xr:uid="{62E904E0-D7A2-4B48-8D4F-15FEE1CBBAD1}"/>
    <hyperlink ref="AP670" r:id="rId3472" xr:uid="{C4C3E34E-DAF2-4868-A0AC-5C75DA1410E8}"/>
    <hyperlink ref="AP671" r:id="rId3473" xr:uid="{8B1BEA4F-2DC1-4086-AF28-2775D3370097}"/>
    <hyperlink ref="AP672" r:id="rId3474" xr:uid="{147435A9-75C0-4571-AF2B-8539E0684107}"/>
    <hyperlink ref="AP673" r:id="rId3475" xr:uid="{0B8FBA35-1807-4991-A7CC-4DFB86F2CC93}"/>
    <hyperlink ref="AP674" r:id="rId3476" xr:uid="{32E8D628-8EEE-4E7D-B954-49E1A515E9A9}"/>
    <hyperlink ref="AP675" r:id="rId3477" xr:uid="{57C65C1C-D475-4025-B89C-98BD83A22A59}"/>
    <hyperlink ref="AP676" r:id="rId3478" xr:uid="{BEC7F03F-0844-4A5C-8C69-0D4E6A7A90C2}"/>
    <hyperlink ref="AP677" r:id="rId3479" xr:uid="{26E29090-6EB0-419E-8C0F-6F4C2530AE4B}"/>
    <hyperlink ref="AP678" r:id="rId3480" xr:uid="{13FCB23C-4978-44B1-9EA1-3B5C0556375D}"/>
    <hyperlink ref="AP679" r:id="rId3481" xr:uid="{94BE37E2-257C-424D-B896-A3002FC713E3}"/>
    <hyperlink ref="AP680" r:id="rId3482" xr:uid="{8ADA4054-F312-4DE4-A7AF-BA8567C150A9}"/>
    <hyperlink ref="AP681" r:id="rId3483" xr:uid="{F644279B-0D18-4338-944A-4395F7244F98}"/>
    <hyperlink ref="AP682" r:id="rId3484" xr:uid="{8515AD90-0AB2-49B1-9367-A16B6C8A76DF}"/>
    <hyperlink ref="AP683" r:id="rId3485" xr:uid="{99F0F4AE-105D-4A2F-A0BE-05600CE1FDDE}"/>
    <hyperlink ref="AP684" r:id="rId3486" xr:uid="{D597F8AA-5DEB-460D-A9BE-D19637E8901A}"/>
    <hyperlink ref="AP685" r:id="rId3487" xr:uid="{ADE6B383-A1C3-4E90-8191-7EA380DBD332}"/>
    <hyperlink ref="AP686" r:id="rId3488" xr:uid="{7E89774A-5201-4034-ADA9-A85C570E98CB}"/>
    <hyperlink ref="AP687" r:id="rId3489" xr:uid="{F703EDB7-C354-42C4-9105-23A54D0CE25F}"/>
    <hyperlink ref="AP688" r:id="rId3490" xr:uid="{FF6E6DDD-50A3-469C-B071-3EEBD282A0CF}"/>
    <hyperlink ref="AP689" r:id="rId3491" xr:uid="{550970B5-15D0-4464-9BD4-A1EC1EA9CB87}"/>
    <hyperlink ref="AP690" r:id="rId3492" xr:uid="{1C739E3A-432B-4991-B230-673C312420C1}"/>
    <hyperlink ref="AP691" r:id="rId3493" xr:uid="{D5ADE203-F055-4FDB-BF86-3AFCAEF40461}"/>
    <hyperlink ref="AP692" r:id="rId3494" xr:uid="{9D6BE160-8850-426A-AD97-8F2A0A63E225}"/>
    <hyperlink ref="AP693" r:id="rId3495" xr:uid="{7DEC5469-5C28-4109-BFBA-2CCC794387A2}"/>
    <hyperlink ref="AP694" r:id="rId3496" xr:uid="{C26D81BC-CC85-4B09-B0FF-0006352F611D}"/>
    <hyperlink ref="AP695" r:id="rId3497" xr:uid="{D37039D0-667B-48A0-8179-E5134966C7CB}"/>
    <hyperlink ref="AP696" r:id="rId3498" xr:uid="{AFFAD6B7-4C0B-4B82-8035-73AA5F7F7334}"/>
    <hyperlink ref="AP697" r:id="rId3499" xr:uid="{7CB0E911-C55B-4466-A622-ED8C4C0A331C}"/>
    <hyperlink ref="AP698" r:id="rId3500" xr:uid="{C8720C3C-7DA5-44B7-8465-F30EED345470}"/>
    <hyperlink ref="AP699" r:id="rId3501" xr:uid="{E345CE98-A930-4F80-AC8A-64CF5DC59E97}"/>
    <hyperlink ref="AP700" r:id="rId3502" xr:uid="{732C1FB0-A537-4738-B774-53ED5B5C053C}"/>
    <hyperlink ref="AP701" r:id="rId3503" xr:uid="{E0086D43-C97C-4C4F-AE92-3B9E5F210197}"/>
    <hyperlink ref="AP702" r:id="rId3504" xr:uid="{EF7530A2-E4B3-4B81-81B5-8044F20F9F27}"/>
    <hyperlink ref="AP703" r:id="rId3505" xr:uid="{D17D40A2-EBD0-4607-AD8A-FC6556FFDA14}"/>
    <hyperlink ref="AP704" r:id="rId3506" xr:uid="{AE757A14-CB29-4214-96C5-A65C0AAECC4D}"/>
    <hyperlink ref="AP705" r:id="rId3507" xr:uid="{1AE4A821-2A44-4492-A766-BA1CED7AE26E}"/>
    <hyperlink ref="AP706" r:id="rId3508" xr:uid="{534FF350-1B8A-423F-9F48-3A29003EBD81}"/>
    <hyperlink ref="AP707" r:id="rId3509" xr:uid="{9D613F67-A470-4A54-9D81-C980D164EAEC}"/>
    <hyperlink ref="AP708" r:id="rId3510" xr:uid="{A4E30F0E-DB1E-4C5E-8FB3-234BA6DB76FB}"/>
    <hyperlink ref="AP709" r:id="rId3511" xr:uid="{E7CF0E55-9411-4A22-89F5-D5D5B0279BCA}"/>
    <hyperlink ref="AP710" r:id="rId3512" xr:uid="{B38B9781-0BBB-44F3-BDA5-328602A3510C}"/>
    <hyperlink ref="AP711" r:id="rId3513" xr:uid="{94DCC7EC-631D-4597-ADC5-D98B8EFE5F68}"/>
    <hyperlink ref="AP712" r:id="rId3514" xr:uid="{CB7C2DC2-9DAA-4CC2-8484-73B67A79BB71}"/>
    <hyperlink ref="AP713" r:id="rId3515" xr:uid="{CADE882F-23C2-40BA-966A-0F4290F3AB5D}"/>
    <hyperlink ref="AP714" r:id="rId3516" xr:uid="{7A71D113-1F86-4C48-ABB2-CA6CE6A9DDC4}"/>
    <hyperlink ref="AP715" r:id="rId3517" xr:uid="{1807F6AA-C1CB-4CA6-BB02-59D909A1958D}"/>
    <hyperlink ref="AP716" r:id="rId3518" xr:uid="{7E21C5D5-F72A-42B8-91B9-1E49549CAE00}"/>
    <hyperlink ref="AP717" r:id="rId3519" xr:uid="{21A50D0B-6096-4AE2-8071-7B37048F20B2}"/>
    <hyperlink ref="AP718" r:id="rId3520" xr:uid="{06D83EDD-831F-49BA-A684-BCAD4B0BD32D}"/>
    <hyperlink ref="AP719" r:id="rId3521" xr:uid="{3C4A80EF-F555-48F9-A3C4-0CF6C04109E2}"/>
    <hyperlink ref="AP720" r:id="rId3522" xr:uid="{7DE6C59A-0AB4-4B97-9533-39CAA4A92F2A}"/>
    <hyperlink ref="AP721" r:id="rId3523" xr:uid="{7F46368A-1B65-470D-B123-7BC868F25045}"/>
    <hyperlink ref="AP722" r:id="rId3524" xr:uid="{7397AFE4-85DD-4AE9-B0B9-09F8AEB0315E}"/>
    <hyperlink ref="AP723" r:id="rId3525" xr:uid="{38EDDF65-1E6E-41FA-BB59-1085B56C14BB}"/>
    <hyperlink ref="AP724" r:id="rId3526" xr:uid="{059E0BE9-9418-4BD6-9B4E-5A4BE237E3B0}"/>
    <hyperlink ref="AP725" r:id="rId3527" xr:uid="{DB8875E3-496A-4522-9C2E-01D8AAF2E8C4}"/>
    <hyperlink ref="AP726" r:id="rId3528" xr:uid="{9FD01F09-CD92-4EDD-85AD-832A4CD20961}"/>
    <hyperlink ref="AP727" r:id="rId3529" xr:uid="{C022060B-AAC8-4134-8B0B-92B75F409E96}"/>
    <hyperlink ref="AP728" r:id="rId3530" xr:uid="{097956A2-76A0-42A2-BAB4-07158058FE6F}"/>
    <hyperlink ref="AP729" r:id="rId3531" xr:uid="{16F47C13-4612-4307-BE46-5D2D3A3981FA}"/>
    <hyperlink ref="AP730" r:id="rId3532" xr:uid="{34A9A7CD-F8F5-4854-844A-A3E46F496FB4}"/>
    <hyperlink ref="AP731" r:id="rId3533" xr:uid="{413C28EF-2CAE-4E73-8C8C-93ABA7A138DC}"/>
    <hyperlink ref="AP732" r:id="rId3534" xr:uid="{05EFDAEA-BFAE-43FC-A0D4-9285240DA3DF}"/>
    <hyperlink ref="AP733" r:id="rId3535" xr:uid="{AFC2ABEB-FCAC-4597-88F1-C3D82566AFA8}"/>
    <hyperlink ref="AP734" r:id="rId3536" xr:uid="{E0906950-FE8B-4213-803E-810DE28029CB}"/>
    <hyperlink ref="AP735" r:id="rId3537" xr:uid="{531A8793-566C-4A9B-B9AC-CB5CC85CB955}"/>
    <hyperlink ref="AP736" r:id="rId3538" xr:uid="{197F8397-1A35-4E76-BDA9-93B512310B6E}"/>
    <hyperlink ref="AP737" r:id="rId3539" xr:uid="{4BAD6F3D-25A0-4BFD-85E5-728AF22C73B0}"/>
    <hyperlink ref="AP738" r:id="rId3540" xr:uid="{BA67A831-16A9-4EE7-9025-FE7A01E2857E}"/>
    <hyperlink ref="AP739" r:id="rId3541" xr:uid="{F651A673-6EB3-45CD-9A34-C050C9746808}"/>
    <hyperlink ref="AP740" r:id="rId3542" xr:uid="{0A14AA62-CD02-4818-8343-F7E72769101E}"/>
    <hyperlink ref="AP741" r:id="rId3543" xr:uid="{F01A6820-A5D6-4C74-B786-488654203C9C}"/>
    <hyperlink ref="AP742" r:id="rId3544" xr:uid="{4EA93CA5-CD8A-4DAB-BEFF-5DF9ED7459A3}"/>
    <hyperlink ref="AP743" r:id="rId3545" xr:uid="{AA5AE17B-A8F2-4572-912C-E8153473724B}"/>
    <hyperlink ref="AP744" r:id="rId3546" xr:uid="{FD9A5641-0EAC-4327-B431-B30871E874EE}"/>
    <hyperlink ref="AP745" r:id="rId3547" xr:uid="{146DBB97-7F1D-4091-B622-8F83C03F6949}"/>
    <hyperlink ref="AP746" r:id="rId3548" xr:uid="{87283F97-05E5-421C-AE91-42CD66C407BB}"/>
    <hyperlink ref="AP747" r:id="rId3549" xr:uid="{958342B6-E1FE-452C-B30A-53920ED24084}"/>
    <hyperlink ref="AP748" r:id="rId3550" xr:uid="{594A1B37-27B1-4586-B758-8C092E2E0580}"/>
    <hyperlink ref="AP749" r:id="rId3551" xr:uid="{F045E7F9-7DC7-442A-9BC0-4A68A9C4065C}"/>
    <hyperlink ref="AP750" r:id="rId3552" xr:uid="{9E581A33-5476-4E4C-853D-EF78563337EA}"/>
    <hyperlink ref="AP751" r:id="rId3553" xr:uid="{2DB95922-CB3C-42EB-A50C-B72614929426}"/>
    <hyperlink ref="AP752" r:id="rId3554" xr:uid="{D07944E2-9F82-41AF-821B-37C13821AE7C}"/>
    <hyperlink ref="AP753" r:id="rId3555" xr:uid="{09F29324-E3A6-4EB8-B381-B7FA6C792F4A}"/>
    <hyperlink ref="AP754" r:id="rId3556" xr:uid="{001DF495-2992-402E-8C60-638878C7492D}"/>
    <hyperlink ref="AP755" r:id="rId3557" xr:uid="{12373667-2744-4617-926B-FE9E7C5D452E}"/>
    <hyperlink ref="AP756" r:id="rId3558" xr:uid="{88601A68-9592-457C-84D8-1E623410FFB9}"/>
    <hyperlink ref="AP757" r:id="rId3559" xr:uid="{A4412E35-661E-4FB6-B7F9-952067C5E85B}"/>
    <hyperlink ref="AP758" r:id="rId3560" xr:uid="{7C7C3B5D-5813-4086-A510-8200BAE1F149}"/>
    <hyperlink ref="AP759" r:id="rId3561" xr:uid="{7F56D654-7995-420D-B579-6A792CEFA0A9}"/>
    <hyperlink ref="AP760" r:id="rId3562" xr:uid="{E7B27293-D14A-4613-9229-50115958B2D2}"/>
    <hyperlink ref="AP761" r:id="rId3563" xr:uid="{87805504-4C29-4157-8DDF-465ED32CB375}"/>
    <hyperlink ref="AP762" r:id="rId3564" xr:uid="{7AC50D92-D7FD-4568-851C-53184AA59958}"/>
    <hyperlink ref="AP763" r:id="rId3565" xr:uid="{883C72CC-FF77-4BCB-A6F6-B7A689A15736}"/>
    <hyperlink ref="AP764" r:id="rId3566" xr:uid="{BE354DF3-4EB6-4FCC-9428-D3DF17729484}"/>
    <hyperlink ref="AP765" r:id="rId3567" xr:uid="{D007DE37-FB0C-48B9-9E26-8DF2C62C6D61}"/>
    <hyperlink ref="AP766" r:id="rId3568" xr:uid="{36308070-0A74-404E-A29C-879DF6059B6A}"/>
    <hyperlink ref="AP767" r:id="rId3569" xr:uid="{195316E5-E5AE-4181-B410-25140CA021A6}"/>
    <hyperlink ref="AP768" r:id="rId3570" xr:uid="{96E35346-D45E-4A0D-8BC7-A6B94725BE95}"/>
    <hyperlink ref="AP769" r:id="rId3571" xr:uid="{6EC9B8F6-8AD5-497E-ACAA-52F58011C0E2}"/>
    <hyperlink ref="AP770" r:id="rId3572" xr:uid="{5F393CB6-4C84-47AC-A173-7A1DAE1301EC}"/>
    <hyperlink ref="AP771" r:id="rId3573" xr:uid="{836930DD-0792-4D62-A487-9187F1876C08}"/>
    <hyperlink ref="AP772" r:id="rId3574" xr:uid="{87A5866E-5C66-4E46-B17E-7D71C3E389E0}"/>
    <hyperlink ref="AP773" r:id="rId3575" xr:uid="{B25CA5C9-2ECF-4D4D-B8E6-B0A0F3607234}"/>
    <hyperlink ref="AP774" r:id="rId3576" xr:uid="{A723BE25-964B-4B59-83BE-0FF44391C5ED}"/>
    <hyperlink ref="AP775" r:id="rId3577" xr:uid="{EED41E65-8697-48EA-A25C-8CD63496E69F}"/>
    <hyperlink ref="AP776" r:id="rId3578" xr:uid="{7502AFCF-0E0C-48A5-84E1-58557C0B6362}"/>
    <hyperlink ref="AP777" r:id="rId3579" xr:uid="{C600E4CB-D53E-4304-8F2A-ECAF361A7CC0}"/>
    <hyperlink ref="AP778" r:id="rId3580" xr:uid="{33901989-562E-4260-AD50-83D4392B6407}"/>
    <hyperlink ref="AP779" r:id="rId3581" xr:uid="{A7B19760-340E-4725-8867-63C62B5C3A33}"/>
    <hyperlink ref="AP780" r:id="rId3582" xr:uid="{69AEB66B-2308-4896-9EA8-BE5A3A440678}"/>
    <hyperlink ref="AP781" r:id="rId3583" xr:uid="{6364EA9E-101A-4A9D-B55E-783B11866E0D}"/>
    <hyperlink ref="AP782" r:id="rId3584" xr:uid="{30663B30-FB4B-4295-8389-74E8A1E41D3D}"/>
    <hyperlink ref="AP783" r:id="rId3585" xr:uid="{A90EB328-DC64-4208-A08C-0E70280DA066}"/>
    <hyperlink ref="AP784" r:id="rId3586" xr:uid="{9C93FFB1-EB04-4F9E-85EC-A99EF63942F2}"/>
    <hyperlink ref="AP785" r:id="rId3587" xr:uid="{5F78C8AD-072A-43C4-A864-8E0E7AB11895}"/>
    <hyperlink ref="AP786" r:id="rId3588" xr:uid="{DA38D947-D973-42A3-B12C-368EF0E6C186}"/>
    <hyperlink ref="AP787" r:id="rId3589" xr:uid="{BDA82395-F036-4D94-B78A-11251C73ADE4}"/>
    <hyperlink ref="AP788" r:id="rId3590" xr:uid="{3F5786A9-CCBA-49C6-B8A5-D72E14D452D9}"/>
    <hyperlink ref="AP789" r:id="rId3591" xr:uid="{504C0B6C-5286-4D01-81F1-39CF1A3EB57B}"/>
    <hyperlink ref="AP790" r:id="rId3592" xr:uid="{394F944B-AF16-42D2-A9CC-0DF039EDBBC5}"/>
    <hyperlink ref="AP791" r:id="rId3593" xr:uid="{146E492A-FE3C-4873-B558-EF788F6EFF57}"/>
    <hyperlink ref="AP792" r:id="rId3594" xr:uid="{425F8482-D603-4586-BE75-BBE4C047965F}"/>
    <hyperlink ref="AP793" r:id="rId3595" xr:uid="{6EA8995A-40CD-4AE0-820D-1394B70A0E16}"/>
    <hyperlink ref="AP794" r:id="rId3596" xr:uid="{DE60A9F1-0192-4842-A896-4A038672F700}"/>
    <hyperlink ref="AP795" r:id="rId3597" xr:uid="{08E5BE74-0535-4095-9B13-604F247C2CC5}"/>
    <hyperlink ref="AP796" r:id="rId3598" xr:uid="{F9654924-3E01-461B-9B70-3EA968750F64}"/>
    <hyperlink ref="AP797" r:id="rId3599" xr:uid="{1A6B3484-06D9-43D1-9364-60C1446940CB}"/>
    <hyperlink ref="AP798" r:id="rId3600" xr:uid="{E9FE1FFE-47B0-438F-9184-1E765E7CE2BC}"/>
    <hyperlink ref="AP799" r:id="rId3601" xr:uid="{1C0EE025-8B81-4440-847D-C650C3E5E227}"/>
    <hyperlink ref="AP800" r:id="rId3602" xr:uid="{3E5A9675-8910-40D6-91B3-16AFADC634E5}"/>
    <hyperlink ref="AP801" r:id="rId3603" xr:uid="{6B40D519-D3BE-422D-938A-22CC70ABB1E9}"/>
    <hyperlink ref="AP802" r:id="rId3604" xr:uid="{61DD3ED3-CF46-45F6-89CF-6A747DE1FD8B}"/>
    <hyperlink ref="AP803" r:id="rId3605" xr:uid="{CE6EF127-DDD4-491E-A8ED-CEEE353333DB}"/>
    <hyperlink ref="AP804" r:id="rId3606" xr:uid="{281E5AA7-196B-4441-8048-F387F48B876B}"/>
    <hyperlink ref="AP805" r:id="rId3607" xr:uid="{72663AE3-3AAD-4428-9032-B1E8C6E87A9E}"/>
    <hyperlink ref="AP806" r:id="rId3608" xr:uid="{A57283B8-696E-4BF0-B31B-A5EB56E7F4E9}"/>
    <hyperlink ref="AP807" r:id="rId3609" xr:uid="{89037B3D-CBB1-4DEE-8A0A-BD02E70C2B92}"/>
    <hyperlink ref="AP808" r:id="rId3610" xr:uid="{560D60B9-90D3-4367-9801-B59E108B7350}"/>
    <hyperlink ref="AP809" r:id="rId3611" xr:uid="{26B747CD-F050-488B-9164-4613682A2B97}"/>
    <hyperlink ref="AP810" r:id="rId3612" xr:uid="{B788F92C-2494-449E-BB50-1259D2703386}"/>
    <hyperlink ref="AP811" r:id="rId3613" xr:uid="{7D6ADBC5-0DF4-4DC3-B60C-2563C06824F9}"/>
    <hyperlink ref="AP812" r:id="rId3614" xr:uid="{2C64AC37-1E36-4388-9612-8C5F609AA9D4}"/>
    <hyperlink ref="AP813" r:id="rId3615" xr:uid="{B0B7B396-FBDF-409D-931D-F34FEB82734B}"/>
    <hyperlink ref="AP814" r:id="rId3616" xr:uid="{0913E3B7-9BDF-455E-B7D5-5B87948AE91C}"/>
    <hyperlink ref="AP815" r:id="rId3617" xr:uid="{66C5748E-CC4E-4E64-BB65-1B761E8C7703}"/>
    <hyperlink ref="AP816" r:id="rId3618" xr:uid="{2DA8ED68-430D-436A-AE05-147033FB928F}"/>
    <hyperlink ref="AP817" r:id="rId3619" xr:uid="{9F3CFC8F-1B72-4E0E-93A8-AE2635E6C1F4}"/>
    <hyperlink ref="AP818" r:id="rId3620" xr:uid="{0261CC1C-E4DC-4E4C-B3E7-6F9A4A66DCC7}"/>
    <hyperlink ref="AP819" r:id="rId3621" xr:uid="{B6FF5410-702D-457A-A4BF-ABFDAE344E9F}"/>
    <hyperlink ref="AP820" r:id="rId3622" xr:uid="{ED00C470-F944-45D8-88C7-F54F05A94CF3}"/>
    <hyperlink ref="AP821" r:id="rId3623" xr:uid="{FDCDBC22-2985-4514-9B49-65D01CC49D55}"/>
    <hyperlink ref="AP822" r:id="rId3624" xr:uid="{77567EB3-E1AE-44B5-AA71-29E3783BE177}"/>
    <hyperlink ref="AP823" r:id="rId3625" xr:uid="{876CF98D-2192-4B3A-BB60-273DDA71DC42}"/>
    <hyperlink ref="AP824" r:id="rId3626" xr:uid="{B127BC72-2898-4DAA-9F5D-BD20C7E069CA}"/>
    <hyperlink ref="AP825" r:id="rId3627" xr:uid="{A9B82B39-6498-49D5-94A6-70ADB3817FE9}"/>
    <hyperlink ref="AP826" r:id="rId3628" xr:uid="{D183DA33-C1AB-4A77-B3B7-9E60FEF69C26}"/>
    <hyperlink ref="AP827" r:id="rId3629" xr:uid="{3BA9039F-5F22-4751-AA9D-9B46270B98E8}"/>
    <hyperlink ref="AP828" r:id="rId3630" xr:uid="{BB4EEAE5-965C-49D5-AD01-86420AB468DA}"/>
    <hyperlink ref="AP829" r:id="rId3631" xr:uid="{DEC3A5CB-3F48-4B96-912B-4979E9B2A4B3}"/>
    <hyperlink ref="AP830" r:id="rId3632" xr:uid="{8F1B0393-6457-4193-872F-1ADE5C9C114A}"/>
    <hyperlink ref="AP831" r:id="rId3633" xr:uid="{0B52D471-1AA9-4AF1-AC18-9EE6204775F6}"/>
    <hyperlink ref="AP832" r:id="rId3634" xr:uid="{275D1CB9-905E-4405-8B4B-D006FD984D3A}"/>
    <hyperlink ref="AP833" r:id="rId3635" xr:uid="{217A6345-974D-4D08-B9B6-0B679A593E31}"/>
    <hyperlink ref="AP834" r:id="rId3636" xr:uid="{AD42B185-93FB-44C5-BB9E-A781D92EEF41}"/>
    <hyperlink ref="AP835" r:id="rId3637" xr:uid="{810A5369-101F-4625-9170-B93AC13F4270}"/>
    <hyperlink ref="AP836" r:id="rId3638" xr:uid="{7EAE5126-1AC0-4D13-83A9-D0C117E688D1}"/>
    <hyperlink ref="AP837" r:id="rId3639" xr:uid="{C7D47018-01A9-4E91-B9F8-01F1B82E1EBF}"/>
    <hyperlink ref="AP838" r:id="rId3640" xr:uid="{98136A60-E19A-4936-B14A-C3235125F53A}"/>
    <hyperlink ref="AP839" r:id="rId3641" xr:uid="{9DBBCEE8-663C-48D5-B6F2-710BE30AFD71}"/>
    <hyperlink ref="AP840" r:id="rId3642" xr:uid="{EBBC5CB9-B220-48C0-B5FE-CE853D2946C4}"/>
    <hyperlink ref="AP841" r:id="rId3643" xr:uid="{11D1CFB4-51C8-44A7-996F-B26C79229942}"/>
    <hyperlink ref="AP842" r:id="rId3644" xr:uid="{F28F68D0-9C15-44F1-8776-CAA944DC2B2F}"/>
    <hyperlink ref="AP843" r:id="rId3645" xr:uid="{7C76558F-30F8-4F10-BC8D-1BF36D14D12B}"/>
    <hyperlink ref="AP844" r:id="rId3646" xr:uid="{3C3EDDFC-9079-4E0D-BCBD-E4911AA202D9}"/>
    <hyperlink ref="AP845" r:id="rId3647" xr:uid="{D896522B-7627-4C7F-BEF4-E298D30700E7}"/>
    <hyperlink ref="AP846" r:id="rId3648" xr:uid="{A96778D6-268B-497F-A28B-536105331D0B}"/>
    <hyperlink ref="AP847" r:id="rId3649" xr:uid="{E1BD2132-FAC5-4826-9E20-E40DBE9829FC}"/>
    <hyperlink ref="AP848" r:id="rId3650" xr:uid="{7D07A7D1-13E6-49B7-88F8-2253EFC686A7}"/>
    <hyperlink ref="AP849" r:id="rId3651" xr:uid="{6AFFA76D-81E2-4F5D-80F5-2C9F17362CA0}"/>
    <hyperlink ref="AP850" r:id="rId3652" xr:uid="{DB3A6BD2-3F65-4FE0-9BF3-266105447758}"/>
    <hyperlink ref="AP851" r:id="rId3653" xr:uid="{72540603-0646-4D65-ACAE-3096BBE07D77}"/>
    <hyperlink ref="AP852" r:id="rId3654" xr:uid="{960041EE-7D4E-4806-B668-9D716EA08E46}"/>
    <hyperlink ref="AP853" r:id="rId3655" xr:uid="{F2E980A4-98D9-4578-9737-02F96391EB1D}"/>
    <hyperlink ref="AP854" r:id="rId3656" xr:uid="{D6F7F2EB-513D-4657-8718-97F0CA1812B3}"/>
    <hyperlink ref="AP855" r:id="rId3657" xr:uid="{FF704E4C-1FB3-4589-8CCB-0F1CD9807DE3}"/>
    <hyperlink ref="AP856" r:id="rId3658" xr:uid="{9BA1E715-DDBC-4406-BF70-150B3450F323}"/>
    <hyperlink ref="AP857" r:id="rId3659" xr:uid="{5C29C45B-DC56-4CDD-B3A7-D86D0635AF55}"/>
    <hyperlink ref="AP858" r:id="rId3660" xr:uid="{1BB6B6B4-9857-4B02-B42B-A64525C8A8E5}"/>
    <hyperlink ref="AP859" r:id="rId3661" xr:uid="{285983CE-6F6C-4890-A5B8-2B4DCFAF1954}"/>
    <hyperlink ref="AP860" r:id="rId3662" xr:uid="{6EE627F7-DA40-407A-9546-94A2F3F3E3B6}"/>
    <hyperlink ref="AP861" r:id="rId3663" xr:uid="{249ADFF0-6853-4E86-9C71-4418E6E275F7}"/>
    <hyperlink ref="AP862" r:id="rId3664" xr:uid="{E0F092A9-39E1-45B9-8C91-C65C30E95795}"/>
    <hyperlink ref="AP863" r:id="rId3665" xr:uid="{6A1275CB-C9F3-4D6A-981C-E0715AE46E18}"/>
    <hyperlink ref="AP864" r:id="rId3666" xr:uid="{1119872C-C403-4C50-91BE-FEA3CFB1DA3C}"/>
    <hyperlink ref="AP865" r:id="rId3667" xr:uid="{A43299F8-7A19-4C49-9A82-4C96A9773C07}"/>
    <hyperlink ref="AP866" r:id="rId3668" xr:uid="{04085146-257D-4695-BC2A-2E45781B67C2}"/>
    <hyperlink ref="AP867" r:id="rId3669" xr:uid="{EE44206C-3BA3-4D11-B004-A71D69BB9666}"/>
    <hyperlink ref="AP868" r:id="rId3670" xr:uid="{7349897E-65E5-413C-AF95-0C3150663569}"/>
    <hyperlink ref="AP869" r:id="rId3671" xr:uid="{A826F673-0EBE-465A-A1F2-AC2E543D1A7F}"/>
    <hyperlink ref="AP870" r:id="rId3672" xr:uid="{8309FDED-F098-49B6-A11B-B6C62F978F4F}"/>
    <hyperlink ref="AP871" r:id="rId3673" xr:uid="{196DB34B-C390-44D5-8E07-444906328524}"/>
    <hyperlink ref="AP872" r:id="rId3674" xr:uid="{8162791E-E212-4843-B958-BE9E94B396B6}"/>
    <hyperlink ref="AP873" r:id="rId3675" xr:uid="{1BCC04FB-C971-4A3F-9A4E-B33E18E7FF7F}"/>
    <hyperlink ref="AP874" r:id="rId3676" xr:uid="{81AEBA2F-C9CA-48F8-8334-D8F191105839}"/>
    <hyperlink ref="AP875" r:id="rId3677" xr:uid="{54DDBC83-06FA-4EAD-81F0-4BEE002DC7AF}"/>
    <hyperlink ref="AP876" r:id="rId3678" xr:uid="{07D0E2F6-1AE6-4ECC-9E13-869BA7D6921D}"/>
    <hyperlink ref="AP877" r:id="rId3679" xr:uid="{264D9FDE-02BD-4CCA-A06E-D897272B15FC}"/>
    <hyperlink ref="AP878" r:id="rId3680" xr:uid="{77F85560-2525-4BBA-8EDD-5BB59C2F9806}"/>
    <hyperlink ref="AP879" r:id="rId3681" xr:uid="{44C37B48-BBEA-4467-BDEB-1DDE989FE9C6}"/>
    <hyperlink ref="AP880" r:id="rId3682" xr:uid="{3C697458-D687-40A1-B4BB-8EF4972F5387}"/>
    <hyperlink ref="AP881" r:id="rId3683" xr:uid="{16F79693-995E-4A45-ACEB-C4E89B650BCA}"/>
    <hyperlink ref="AP882" r:id="rId3684" xr:uid="{CF36631C-957C-4951-8963-204C38E8A0F1}"/>
    <hyperlink ref="AP883" r:id="rId3685" xr:uid="{9645FC11-A805-4F49-AB91-B2845541D3B4}"/>
    <hyperlink ref="AP884" r:id="rId3686" xr:uid="{A9E6A3D8-7648-41E6-9600-34EFB92C497D}"/>
    <hyperlink ref="AP885" r:id="rId3687" xr:uid="{634AF7E2-CCD1-47C1-9499-3877FBAD288F}"/>
    <hyperlink ref="AP886" r:id="rId3688" xr:uid="{985A7A74-7D24-4085-8E50-A813E757933B}"/>
    <hyperlink ref="AP887" r:id="rId3689" xr:uid="{C07A0E1B-BFEF-4914-9FE7-EB7C6F6D1FC1}"/>
    <hyperlink ref="AP888" r:id="rId3690" xr:uid="{67D2CD7D-21DE-4DEE-A452-B1F072E9C0D8}"/>
    <hyperlink ref="AP889" r:id="rId3691" xr:uid="{7498DDD9-B7F8-4573-947D-8F31AA5034FE}"/>
    <hyperlink ref="AP890" r:id="rId3692" xr:uid="{1AA00DBE-49DD-4FF7-A4A7-5206F1D0AC93}"/>
    <hyperlink ref="AP891" r:id="rId3693" xr:uid="{BE2F7313-F1D0-433C-99A6-58ABD25BD3E9}"/>
    <hyperlink ref="AP892" r:id="rId3694" xr:uid="{6C8DAA82-1FF5-42FB-BE7A-284EE771DAC2}"/>
    <hyperlink ref="AP893" r:id="rId3695" xr:uid="{AD8CE5C9-FCB9-47EE-A7A9-10852667C7F2}"/>
    <hyperlink ref="AP894" r:id="rId3696" xr:uid="{52D56113-44DC-4F9C-8684-AF617E5E51B5}"/>
    <hyperlink ref="AP895" r:id="rId3697" xr:uid="{D59F0728-B1C1-4FEB-87FE-5A698B1DCA02}"/>
    <hyperlink ref="AP896" r:id="rId3698" xr:uid="{27BFE666-D1F2-4526-9A59-D0C2F4A8E8FC}"/>
    <hyperlink ref="AP897" r:id="rId3699" xr:uid="{C9C4D91A-C5D3-4F2E-9F94-E3214FEC7937}"/>
    <hyperlink ref="AP898" r:id="rId3700" xr:uid="{B12EC89C-057E-4D25-9D5A-51D352FB04B5}"/>
    <hyperlink ref="AP899" r:id="rId3701" xr:uid="{36F7025D-149C-4D0C-9B5F-923A6572276D}"/>
    <hyperlink ref="AP900" r:id="rId3702" xr:uid="{1A8B64E3-9907-472F-AA77-98A2EAD93024}"/>
    <hyperlink ref="AP901" r:id="rId3703" xr:uid="{C707CA82-E308-455E-9F77-0B4AF3682CE8}"/>
    <hyperlink ref="AP902" r:id="rId3704" xr:uid="{70AF70D5-FA8C-479E-B3B5-2CDFC6DC3B4B}"/>
    <hyperlink ref="AP903" r:id="rId3705" xr:uid="{C37F9D69-6D17-49D5-9B4D-D02ED97C37D5}"/>
    <hyperlink ref="AP904" r:id="rId3706" xr:uid="{78C9864A-6C4E-4713-8732-84B31CC19EA6}"/>
    <hyperlink ref="AP905" r:id="rId3707" xr:uid="{33052553-2A5D-451A-A6E5-38F7990F0F5C}"/>
    <hyperlink ref="AP906" r:id="rId3708" xr:uid="{A75D0AC5-E99E-4785-A385-D16F391B14DC}"/>
    <hyperlink ref="AP907" r:id="rId3709" xr:uid="{83F0C8D3-1ED7-47AC-A3EF-BA0896F26AFA}"/>
    <hyperlink ref="AP908" r:id="rId3710" xr:uid="{60BCE860-0790-4A50-AADF-0DDDC6A2CE64}"/>
    <hyperlink ref="AP909" r:id="rId3711" xr:uid="{616AA5CF-6341-4CE0-8C51-E603786AC848}"/>
    <hyperlink ref="AP910" r:id="rId3712" xr:uid="{55BCE660-1727-4D56-80FA-E83AA5D05F12}"/>
    <hyperlink ref="AP911" r:id="rId3713" xr:uid="{CB09D1DD-363D-497C-AAAC-4456B8254313}"/>
    <hyperlink ref="AP912" r:id="rId3714" xr:uid="{6C3CA41E-4253-4917-8063-1D8412CD94D5}"/>
    <hyperlink ref="AP913" r:id="rId3715" xr:uid="{5FFA1DC3-4B45-45C8-BC1D-546ADA4F2F8C}"/>
    <hyperlink ref="AP914" r:id="rId3716" xr:uid="{463600BD-43F6-488C-84F2-E954A611C6C2}"/>
    <hyperlink ref="AP915" r:id="rId3717" xr:uid="{8285F194-8672-4756-A176-7CA7123CF5AF}"/>
    <hyperlink ref="AP916" r:id="rId3718" xr:uid="{D5F25529-CCAF-47BD-8A08-AE52881DA6FC}"/>
    <hyperlink ref="AP917" r:id="rId3719" xr:uid="{BEDF9D88-9122-44CA-8266-69D7E13769EB}"/>
    <hyperlink ref="AP918" r:id="rId3720" xr:uid="{B1F5285A-EE56-4FFD-9589-8929864EB8A6}"/>
    <hyperlink ref="AP919" r:id="rId3721" xr:uid="{8F9294B4-1477-419B-8206-32EAE0A77D9A}"/>
    <hyperlink ref="AP920" r:id="rId3722" xr:uid="{B8EE4BC3-9E46-49C8-8E87-B5CD7009C0BE}"/>
    <hyperlink ref="AP921" r:id="rId3723" xr:uid="{5F48870B-DBA6-4F68-8936-81A89D6B12D0}"/>
    <hyperlink ref="AP922" r:id="rId3724" xr:uid="{602B0CD4-75F5-4C44-A4FD-49F5F5C867A2}"/>
    <hyperlink ref="AP923" r:id="rId3725" xr:uid="{5F004C8E-A77B-4525-A689-F0AFA3444B43}"/>
    <hyperlink ref="AP924" r:id="rId3726" xr:uid="{8B3D2676-EED7-4F7C-9707-620E2D9D9834}"/>
    <hyperlink ref="AP925" r:id="rId3727" xr:uid="{0800151E-B455-47A9-AFD1-F727C9F4797D}"/>
    <hyperlink ref="AP926" r:id="rId3728" xr:uid="{91C84263-B3D2-438F-94E3-FDF6832F858B}"/>
    <hyperlink ref="AP927" r:id="rId3729" xr:uid="{59D9AE01-492C-4EB3-95F5-5668DBB77040}"/>
    <hyperlink ref="AP928" r:id="rId3730" xr:uid="{A2A3F502-FC46-4ED5-8FA2-DF9FA2668B03}"/>
    <hyperlink ref="AP929" r:id="rId3731" xr:uid="{29D98EC7-EDAD-48C5-B0EB-CD624AA0DCCE}"/>
    <hyperlink ref="AP930" r:id="rId3732" xr:uid="{58FF2696-2472-4D34-89E3-82F856AFE8A0}"/>
    <hyperlink ref="AP931" r:id="rId3733" xr:uid="{A3D69C19-CD0A-4AA8-A301-8E92B4034C7B}"/>
    <hyperlink ref="AP932" r:id="rId3734" xr:uid="{C0911FD9-6A8D-4E2E-BB0C-26481CAC1D41}"/>
    <hyperlink ref="AP933" r:id="rId3735" xr:uid="{08AA727F-C122-4A09-AB21-7515AF58F78F}"/>
    <hyperlink ref="AP934" r:id="rId3736" xr:uid="{2E42EAE9-B3C4-4A06-883B-71368124AAB2}"/>
    <hyperlink ref="AP935" r:id="rId3737" xr:uid="{5D989DC0-5293-4199-A0D5-EA6CC1975B6D}"/>
    <hyperlink ref="AP936" r:id="rId3738" xr:uid="{973EDB89-AD12-44D0-932C-10C684B7339F}"/>
    <hyperlink ref="AP937" r:id="rId3739" xr:uid="{C3EF0C33-2D34-41A0-9E2D-7C14AE8657B3}"/>
    <hyperlink ref="AP938" r:id="rId3740" xr:uid="{42977773-A8C6-48EE-9AB6-56595D831496}"/>
    <hyperlink ref="AP939" r:id="rId3741" xr:uid="{13A79651-3C74-4F27-989A-E462E23FEF0F}"/>
    <hyperlink ref="AP940" r:id="rId3742" xr:uid="{D9440ACC-B2E6-41FA-9861-EF1D75BBBEE1}"/>
    <hyperlink ref="AP941" r:id="rId3743" xr:uid="{7CAD75B7-FC37-43A6-AD41-A243A23098BF}"/>
    <hyperlink ref="AP942" r:id="rId3744" xr:uid="{4C55A436-A76E-4F93-B52E-406F407C368C}"/>
    <hyperlink ref="AP943" r:id="rId3745" xr:uid="{51A82CD4-80D4-4BAF-8C85-A36DE63C17B8}"/>
    <hyperlink ref="AP944" r:id="rId3746" xr:uid="{A4917388-1792-4403-B7CA-9972566115AF}"/>
    <hyperlink ref="AP945" r:id="rId3747" xr:uid="{2326562C-E62B-4656-8675-B167CAF750E8}"/>
    <hyperlink ref="AP946" r:id="rId3748" xr:uid="{5656FD83-D51C-4CF5-9CE1-D2BBE36EA8F3}"/>
    <hyperlink ref="AP947" r:id="rId3749" xr:uid="{B2C6E89C-BAE5-431B-BDB0-FFA51E211682}"/>
    <hyperlink ref="AP948" r:id="rId3750" xr:uid="{BDE28326-E765-4BFB-97CF-603D4D2D95E1}"/>
    <hyperlink ref="AP949" r:id="rId3751" xr:uid="{F0986A45-84C6-421A-BD34-9173A8937817}"/>
    <hyperlink ref="AP950" r:id="rId3752" xr:uid="{FAB786E6-C9AA-4285-A79B-1C349C9A47F0}"/>
    <hyperlink ref="AP951" r:id="rId3753" xr:uid="{A9F53CF6-AFAB-41E4-A6C4-64ABADFA9A9C}"/>
    <hyperlink ref="AP952" r:id="rId3754" xr:uid="{5826C38F-24A6-4193-A592-606AA5CC9A7C}"/>
    <hyperlink ref="AP953" r:id="rId3755" xr:uid="{CE9AFFD8-46FC-4D60-B936-70E6BA24C8AD}"/>
    <hyperlink ref="AP954" r:id="rId3756" xr:uid="{88B53A5F-E481-45FE-898A-CACA1B2C96BF}"/>
    <hyperlink ref="AP955" r:id="rId3757" xr:uid="{DF55A55D-D4FD-4778-952F-1FB2F54F631D}"/>
    <hyperlink ref="AP956" r:id="rId3758" xr:uid="{BB30F50F-325A-4CFC-B73A-7D5206570FB8}"/>
    <hyperlink ref="AP957" r:id="rId3759" xr:uid="{0E6C7A33-5FB3-484F-8325-81929EDD3508}"/>
    <hyperlink ref="AP958" r:id="rId3760" xr:uid="{248B58D4-8C61-4E3B-9358-3CA8AE221AF9}"/>
    <hyperlink ref="AP959" r:id="rId3761" xr:uid="{1E2DF395-8A16-4D4F-B444-50D9E57B40FF}"/>
    <hyperlink ref="AP960" r:id="rId3762" xr:uid="{97D723EB-77F6-4B30-B2A2-9826820E1E4C}"/>
    <hyperlink ref="AP961" r:id="rId3763" xr:uid="{05D8E87D-9123-4639-9D44-B24278180531}"/>
    <hyperlink ref="AP962" r:id="rId3764" xr:uid="{12DFDFAD-589C-4791-9DF8-DC827F097353}"/>
    <hyperlink ref="AP963" r:id="rId3765" xr:uid="{32990FB0-054E-4202-A967-2DA06135AACF}"/>
    <hyperlink ref="AP964" r:id="rId3766" xr:uid="{4EF39683-5FD6-4930-BBA6-5904712F72E4}"/>
    <hyperlink ref="AP965" r:id="rId3767" xr:uid="{05286D07-F399-4E24-A2E9-AAE56AF82023}"/>
    <hyperlink ref="AP966" r:id="rId3768" xr:uid="{7E58A15A-F3BE-4322-A02F-1F89B00134E8}"/>
    <hyperlink ref="AP967" r:id="rId3769" xr:uid="{BBC2B3AD-05BB-4A97-BD9C-FEEDFBEDAD4E}"/>
    <hyperlink ref="AP968" r:id="rId3770" xr:uid="{EF5AE68A-18DF-4A44-B048-52C5054E665F}"/>
    <hyperlink ref="AP969" r:id="rId3771" xr:uid="{829E1C2D-8CCE-4CF9-B97B-7DC0789B4B90}"/>
    <hyperlink ref="AP970" r:id="rId3772" xr:uid="{2C848763-5B9A-4624-B812-10344DFE8983}"/>
    <hyperlink ref="AP971" r:id="rId3773" xr:uid="{77714C3A-0783-426D-AB0B-41DEC9ABA53A}"/>
    <hyperlink ref="AP972" r:id="rId3774" xr:uid="{CB5E1449-3CF1-4DF4-9B11-6091A9F3B865}"/>
    <hyperlink ref="AP973" r:id="rId3775" xr:uid="{65473D2E-5187-474F-85E0-FFB9FDF00FF2}"/>
    <hyperlink ref="AP974" r:id="rId3776" xr:uid="{606D45EF-FFC4-4315-8FED-D2B66192CC3D}"/>
    <hyperlink ref="AP975" r:id="rId3777" xr:uid="{BFAAF91D-046E-48D5-BCC9-0A85FF81700E}"/>
    <hyperlink ref="AP976" r:id="rId3778" xr:uid="{CD1918CD-CFA1-4659-8343-A8661D951A2F}"/>
    <hyperlink ref="AP977" r:id="rId3779" xr:uid="{A0634725-6A27-4107-BFD4-F18AE844915E}"/>
    <hyperlink ref="AP978" r:id="rId3780" xr:uid="{B22E3807-55D2-4077-BACC-916A9B62F057}"/>
    <hyperlink ref="AP979" r:id="rId3781" xr:uid="{6BEACA51-0913-4711-B755-E9CE345D4CE3}"/>
    <hyperlink ref="AP980" r:id="rId3782" xr:uid="{E02C711F-71B5-4AB2-A0A5-6CA9FABD3D21}"/>
    <hyperlink ref="AP981" r:id="rId3783" xr:uid="{02E4D8C1-C00E-46A6-A073-2BF80DB729E2}"/>
    <hyperlink ref="AP982" r:id="rId3784" xr:uid="{F44C9830-AF42-4132-8B23-A824BE5A4C2B}"/>
    <hyperlink ref="AP983" r:id="rId3785" xr:uid="{19C58290-2A42-4C14-B9F8-A8E0FD5A0A02}"/>
    <hyperlink ref="AP984" r:id="rId3786" xr:uid="{F4D60833-43CB-4D00-8AD3-B9F5EA7D699B}"/>
    <hyperlink ref="AP985" r:id="rId3787" xr:uid="{2D2387DE-F3F9-4FB4-8C1B-28A61B68A302}"/>
    <hyperlink ref="AP986" r:id="rId3788" xr:uid="{361CC9E0-01E6-4A34-AB43-EF7483FB563A}"/>
    <hyperlink ref="AP987" r:id="rId3789" xr:uid="{ED7335B2-23D5-4C45-A119-D5624A0E64EB}"/>
    <hyperlink ref="AP988" r:id="rId3790" xr:uid="{DABAC8E3-463B-4CCF-B0E4-6DCD74D3BCF3}"/>
    <hyperlink ref="AP989" r:id="rId3791" xr:uid="{4BD14085-5486-4BF6-8734-26366CB15E63}"/>
    <hyperlink ref="AP990" r:id="rId3792" xr:uid="{1653770D-E36E-4B61-8067-39C93CC2F79E}"/>
    <hyperlink ref="AP991" r:id="rId3793" xr:uid="{7E1A5E4F-AC8D-4872-A9AE-32E01824809C}"/>
    <hyperlink ref="AP992" r:id="rId3794" xr:uid="{D2297547-D6BE-4E88-B7FB-907207366411}"/>
    <hyperlink ref="AP993" r:id="rId3795" xr:uid="{AE86E880-4F74-4F48-A08D-F4F961189A9C}"/>
    <hyperlink ref="AP994" r:id="rId3796" xr:uid="{8364A450-2A2D-4F15-8D59-09CA6388329F}"/>
    <hyperlink ref="AP995" r:id="rId3797" xr:uid="{542B6459-7214-4E51-AD69-4F08EB207BEE}"/>
    <hyperlink ref="AP996" r:id="rId3798" xr:uid="{272E6448-0AEA-4949-AD24-59F3AD4F5324}"/>
    <hyperlink ref="AP997" r:id="rId3799" xr:uid="{4B6D7328-7C3F-4DBC-9D5D-5B32D563D52F}"/>
    <hyperlink ref="AP998" r:id="rId3800" xr:uid="{22951FDB-7229-401D-87AF-9C751ED6D0DB}"/>
    <hyperlink ref="AP999" r:id="rId3801" xr:uid="{4A14E0F9-0A67-4E3D-AAB8-1B68C039410A}"/>
    <hyperlink ref="AP1000" r:id="rId3802" xr:uid="{203EA083-4BF5-436C-8BF3-4D4F6BFAD371}"/>
    <hyperlink ref="AP1001" r:id="rId3803" xr:uid="{E6606F74-5732-4F77-BE93-683CA3FEC004}"/>
    <hyperlink ref="AP1002" r:id="rId3804" xr:uid="{851B2D95-6B68-4B9E-9E61-5DB37AB2EB7E}"/>
    <hyperlink ref="AP1003" r:id="rId3805" xr:uid="{D7588A1E-71D7-498E-AA6A-B66487CAE5FB}"/>
    <hyperlink ref="AP1004" r:id="rId3806" xr:uid="{D69213E1-CADE-4E09-8547-B8C6C9B26647}"/>
    <hyperlink ref="AP1005" r:id="rId3807" xr:uid="{F8E2671E-F41A-4C6E-BD26-B065319F5068}"/>
    <hyperlink ref="AP1006" r:id="rId3808" xr:uid="{5EA3B3E7-96E9-4BA4-9B81-28CA3B213BD8}"/>
    <hyperlink ref="AP1007" r:id="rId3809" xr:uid="{77A5C122-651E-4C95-88CB-6B5CD77DF2EA}"/>
    <hyperlink ref="AP1008" r:id="rId3810" xr:uid="{8D68FEFB-65BD-4357-94C7-B2EC4D110069}"/>
    <hyperlink ref="AP1009" r:id="rId3811" xr:uid="{DEF77B09-9B32-4814-83B6-07CB32149F4E}"/>
    <hyperlink ref="AP1010" r:id="rId3812" xr:uid="{183E844D-3B4D-4A30-A062-8D5A7E645415}"/>
    <hyperlink ref="AP1011" r:id="rId3813" xr:uid="{38BCA536-DD93-4061-9A08-EDDAC7A2A980}"/>
    <hyperlink ref="AP1012" r:id="rId3814" xr:uid="{5485D3B8-C403-448A-BB10-92ECA242D857}"/>
    <hyperlink ref="AP1013" r:id="rId3815" xr:uid="{E64962D4-5D2A-41BE-9093-F2DF2EDD8890}"/>
    <hyperlink ref="AP1014" r:id="rId3816" xr:uid="{EB88DCF2-265F-466F-A315-678AAA046990}"/>
    <hyperlink ref="AP1015" r:id="rId3817" xr:uid="{EE76E112-9F27-4459-8230-A4201E214883}"/>
    <hyperlink ref="AP1016" r:id="rId3818" xr:uid="{C5737058-5BC4-49C9-9668-E84B88A3A437}"/>
    <hyperlink ref="AP1017" r:id="rId3819" xr:uid="{DBE32D00-33D3-41FC-9769-5323E9B4B7F7}"/>
    <hyperlink ref="AP1018" r:id="rId3820" xr:uid="{A5948325-9FC1-430B-86E1-1D82BED0433D}"/>
    <hyperlink ref="AP1019" r:id="rId3821" xr:uid="{C5D49956-527D-4EF9-83DB-C5BA30E2873E}"/>
    <hyperlink ref="AP1020" r:id="rId3822" xr:uid="{585C27DF-3E47-40DE-BBAC-3F13ED7C2F90}"/>
    <hyperlink ref="AP1021" r:id="rId3823" xr:uid="{5DFB5CF5-0556-49CD-BB6B-1C06947E02EA}"/>
    <hyperlink ref="AP1022" r:id="rId3824" xr:uid="{84CC1F4C-F441-4DF8-9699-9760E4CCF71C}"/>
    <hyperlink ref="AP1023" r:id="rId3825" xr:uid="{AAB4C9A6-7C0A-4DE5-ACDB-E70C20E30D6D}"/>
    <hyperlink ref="AP1024" r:id="rId3826" xr:uid="{766E833E-1F4B-468A-9EB9-295E1FDB0ACC}"/>
    <hyperlink ref="AP1025" r:id="rId3827" xr:uid="{41ECAE8D-6658-4AA7-8E3B-221EAAA954F2}"/>
    <hyperlink ref="AP1026" r:id="rId3828" xr:uid="{164453DE-9030-4554-8B6C-511942751F61}"/>
    <hyperlink ref="AP1027" r:id="rId3829" xr:uid="{4CFAEA74-6D15-400C-9225-7F7F7975DE5E}"/>
    <hyperlink ref="AP1028" r:id="rId3830" xr:uid="{20F9AAC3-555C-41D0-807A-28373885D7F2}"/>
    <hyperlink ref="AP1029" r:id="rId3831" xr:uid="{E6A2DCBC-9FFB-4891-ADCA-D5E1829C5EF0}"/>
    <hyperlink ref="AP1030" r:id="rId3832" xr:uid="{EF86440A-F5C1-4A78-A67B-0FDFB34580A2}"/>
    <hyperlink ref="AP1031" r:id="rId3833" xr:uid="{EC99891A-103C-4E6C-BDEC-621E2C1A5FE5}"/>
    <hyperlink ref="AP1032" r:id="rId3834" xr:uid="{AAE1E9B6-BECF-45F5-B808-E4BA66CE7996}"/>
    <hyperlink ref="AP1033" r:id="rId3835" xr:uid="{5CA20F33-A98B-4718-8EAE-256A31C478A5}"/>
    <hyperlink ref="AP1034" r:id="rId3836" xr:uid="{95379892-F1DD-4C9F-A382-63BAE6BB3F34}"/>
    <hyperlink ref="AP1035" r:id="rId3837" xr:uid="{F7113693-8603-42F4-A15D-1E9E7EC1FF42}"/>
    <hyperlink ref="AP1036" r:id="rId3838" xr:uid="{4622A6B0-18CC-490F-B37A-DCFE91274719}"/>
    <hyperlink ref="AP1037" r:id="rId3839" xr:uid="{689E2D4C-B509-495B-BDD0-C6AA361F454D}"/>
    <hyperlink ref="AP1038" r:id="rId3840" xr:uid="{F9BD616B-BD2E-487C-A872-099469A25984}"/>
    <hyperlink ref="AP1039" r:id="rId3841" xr:uid="{B5C80E4A-E329-4B05-91E7-1053DBB33363}"/>
    <hyperlink ref="AP1040" r:id="rId3842" xr:uid="{7C2C83B0-1F2E-43B4-A5F7-996448DDAD01}"/>
    <hyperlink ref="AP1041" r:id="rId3843" xr:uid="{8C8D9E7E-3C99-4C0E-8A84-5C519AB96C38}"/>
    <hyperlink ref="AP1042" r:id="rId3844" xr:uid="{457A7100-52C1-466C-B787-FAA510907FD7}"/>
    <hyperlink ref="AP1043" r:id="rId3845" xr:uid="{15F0AFD3-7DA2-444D-8B9B-BFEC3E9D0779}"/>
    <hyperlink ref="AP1044" r:id="rId3846" xr:uid="{35208C8D-2CF6-43E0-9817-87E05E588026}"/>
    <hyperlink ref="AP1045" r:id="rId3847" xr:uid="{8FF9ED59-B4F9-4CCC-AD99-0BAFF3C7B831}"/>
    <hyperlink ref="AP1046" r:id="rId3848" xr:uid="{063E0E89-5AF5-46B3-8733-41B5E442BF3B}"/>
    <hyperlink ref="AP1047" r:id="rId3849" xr:uid="{412344C4-7CFC-40BE-9238-56BC6349EBC5}"/>
    <hyperlink ref="AP1048" r:id="rId3850" xr:uid="{CFC8CB74-5095-4AD1-98D5-D395A17EC614}"/>
    <hyperlink ref="AP1049" r:id="rId3851" xr:uid="{A63A9BD2-B8EE-4E95-B35B-BA5292DFA9EE}"/>
    <hyperlink ref="AP1050" r:id="rId3852" xr:uid="{5945975B-30DA-4CB6-9866-79DC70750715}"/>
    <hyperlink ref="AP1051" r:id="rId3853" xr:uid="{30A0BB8C-7415-48C7-A82C-B74FAB0339CA}"/>
    <hyperlink ref="AP1052" r:id="rId3854" xr:uid="{A8B8A435-CAA5-44B9-ABDD-8FDF0A28AD9C}"/>
    <hyperlink ref="AP1053" r:id="rId3855" xr:uid="{6380CD32-8C78-418C-A3DC-8248EE9AC435}"/>
    <hyperlink ref="AP1054" r:id="rId3856" xr:uid="{98ED1237-DC25-4D73-9627-1B76A46FE581}"/>
    <hyperlink ref="AP1055" r:id="rId3857" xr:uid="{2744CDC1-DC2E-4091-A5C8-F566DEB980F5}"/>
    <hyperlink ref="AP1056" r:id="rId3858" xr:uid="{0E86B96A-8440-448F-94B0-FF98CB6DB3F0}"/>
    <hyperlink ref="AP1057" r:id="rId3859" xr:uid="{A6C61367-DD11-4FC9-8561-F2524E668290}"/>
    <hyperlink ref="AP1058" r:id="rId3860" xr:uid="{623D77A2-82AF-4A9B-A61D-22A7E8E1F054}"/>
    <hyperlink ref="AP1059" r:id="rId3861" xr:uid="{35573D28-D4BC-4010-9487-E34B13865642}"/>
    <hyperlink ref="AP1060" r:id="rId3862" xr:uid="{AAB22A2F-BB67-45BF-BE42-2AB5178F5495}"/>
    <hyperlink ref="AP1061" r:id="rId3863" xr:uid="{5E3DDBD8-B1B5-47A3-99F9-984F02D4AB2A}"/>
    <hyperlink ref="AP1062" r:id="rId3864" xr:uid="{6DE10396-5137-4D75-98BA-5B5824893388}"/>
    <hyperlink ref="AP1063" r:id="rId3865" xr:uid="{3C1EBB48-2A76-4ACB-8AD6-E0B5348F5DFB}"/>
    <hyperlink ref="AP1064" r:id="rId3866" xr:uid="{BB86E8B1-C4E6-4F6C-BA6B-EEDAF531FF3A}"/>
    <hyperlink ref="AP1065" r:id="rId3867" xr:uid="{3CA12AB0-42CD-4431-BFE4-6E226E0EA18A}"/>
    <hyperlink ref="AP1066" r:id="rId3868" xr:uid="{2B2D5604-ABCB-4C51-881F-E5AC256E1E75}"/>
    <hyperlink ref="AP1067" r:id="rId3869" xr:uid="{5AA18E24-C770-4795-9EE0-DBA30102FBD4}"/>
    <hyperlink ref="AP1068" r:id="rId3870" xr:uid="{998E7D3D-52B7-4EDD-A547-067FB7B5DD42}"/>
    <hyperlink ref="AP1069" r:id="rId3871" xr:uid="{4A91AC20-1684-461E-958F-DEE205E93E18}"/>
    <hyperlink ref="AP1070" r:id="rId3872" xr:uid="{0B9F751A-87BC-41C4-B638-4A34061BC4D2}"/>
    <hyperlink ref="AP1071" r:id="rId3873" xr:uid="{CB96C8D0-6C35-4688-99BB-7A802690F742}"/>
    <hyperlink ref="AP1072" r:id="rId3874" xr:uid="{927FAE7B-0CEC-4CB3-868A-A9EACB6D11E8}"/>
    <hyperlink ref="AP1073" r:id="rId3875" xr:uid="{323B8AAB-8A3A-4C64-970A-EDF73F171668}"/>
    <hyperlink ref="AP1074" r:id="rId3876" xr:uid="{F4FC6493-9B4F-4DA8-8298-56A7B526698C}"/>
    <hyperlink ref="AP1075" r:id="rId3877" xr:uid="{30F71E67-CD4D-4F69-9E38-4DEF61872194}"/>
    <hyperlink ref="AP1076" r:id="rId3878" xr:uid="{A3705862-0CC5-4C70-99D6-2F65EFFDDBF8}"/>
    <hyperlink ref="AP1077" r:id="rId3879" xr:uid="{F553113F-0BCD-405D-A5E0-E89C561152FF}"/>
    <hyperlink ref="AP1078" r:id="rId3880" xr:uid="{F7C2062F-03BD-4704-9468-BC3E5FE5CE01}"/>
    <hyperlink ref="AP1079" r:id="rId3881" xr:uid="{198A9A9D-6CBE-4387-8160-2026CD9E46F2}"/>
    <hyperlink ref="AP1080" r:id="rId3882" xr:uid="{52B4A83F-1C21-4BFC-9E4D-590080CEC8AD}"/>
    <hyperlink ref="AP1081" r:id="rId3883" xr:uid="{1BB93BBF-09BB-4696-997B-918839CD8EAD}"/>
    <hyperlink ref="AP1082" r:id="rId3884" xr:uid="{0BB27D13-3C2C-4C3F-96E9-72DF27F16FE5}"/>
    <hyperlink ref="AP1083" r:id="rId3885" xr:uid="{B6FD3B64-B8A2-4942-BF09-BB74FE7132C2}"/>
    <hyperlink ref="AP1084" r:id="rId3886" xr:uid="{FA5370F9-83B1-4CE1-BA73-EEE9ABA232A8}"/>
    <hyperlink ref="AP1085" r:id="rId3887" xr:uid="{9E8F2546-162F-4086-A52A-2638B03E613C}"/>
    <hyperlink ref="AP1086" r:id="rId3888" xr:uid="{A2D58CD2-9479-41A4-BDD8-578D08A9385D}"/>
    <hyperlink ref="AP1087" r:id="rId3889" xr:uid="{5AC612CE-040D-4CE3-B8FE-479C0287AFEC}"/>
    <hyperlink ref="AP1088" r:id="rId3890" xr:uid="{66230351-E8AA-4585-9FB2-122522A96B23}"/>
    <hyperlink ref="AP1089" r:id="rId3891" xr:uid="{F54B457C-D781-4C68-A2DB-791AB2F60D61}"/>
    <hyperlink ref="AP1090" r:id="rId3892" xr:uid="{F11E15AC-79CA-41A1-B023-9AD3C35581E6}"/>
    <hyperlink ref="AP1091" r:id="rId3893" xr:uid="{FB7DCE7A-EFB6-4E16-B755-17B7C709A244}"/>
    <hyperlink ref="AP1092" r:id="rId3894" xr:uid="{F864610A-3E74-48CE-84E9-18237B76717A}"/>
    <hyperlink ref="AP1093" r:id="rId3895" xr:uid="{97D01356-9C64-4838-985A-087E3B68AE3D}"/>
    <hyperlink ref="AP1094" r:id="rId3896" xr:uid="{B2836F10-D2D1-44C6-A799-29772F723EBC}"/>
    <hyperlink ref="AP1095" r:id="rId3897" xr:uid="{2FA1548B-5557-408E-AB86-4EA0954FE604}"/>
    <hyperlink ref="AP1096" r:id="rId3898" xr:uid="{0A65DAC5-9CE7-44F6-9EFD-31814AD08EE2}"/>
    <hyperlink ref="AP1097" r:id="rId3899" xr:uid="{02A4496B-319F-486F-8022-535736D6A88F}"/>
    <hyperlink ref="AP1098" r:id="rId3900" xr:uid="{65427142-47E1-4EC0-95DD-D667D81AA7D3}"/>
    <hyperlink ref="AP1099" r:id="rId3901" xr:uid="{350D6FDC-AEE2-4BA8-8EE9-5CCB3F00E3FE}"/>
    <hyperlink ref="AP1100" r:id="rId3902" xr:uid="{FD22D02A-B529-4756-9348-930A30B3AA90}"/>
    <hyperlink ref="AP1101" r:id="rId3903" xr:uid="{27519FA4-CA94-4126-9716-EAEAF4BFB71D}"/>
    <hyperlink ref="AP1102" r:id="rId3904" xr:uid="{3D6AC254-FCB0-4C80-9F01-3CE6B35E00A7}"/>
    <hyperlink ref="AP1103" r:id="rId3905" xr:uid="{01A912A4-ABB5-46B5-8167-4F3EF26024B3}"/>
    <hyperlink ref="AP1104" r:id="rId3906" xr:uid="{6FD8FADD-CAA8-47A5-9EE2-F66BC843C689}"/>
    <hyperlink ref="AP1105" r:id="rId3907" xr:uid="{F0049CF9-76F1-40E3-9435-2FBBC03F343B}"/>
    <hyperlink ref="AP1106" r:id="rId3908" xr:uid="{F867A63E-59F4-407C-8276-14D9B8152A75}"/>
    <hyperlink ref="AP1107" r:id="rId3909" xr:uid="{0CD07240-FA29-4A68-8CDC-A3F54E2F9074}"/>
    <hyperlink ref="AP1108" r:id="rId3910" xr:uid="{E9C85FC7-5B08-45D8-AB90-988C71C0B33C}"/>
    <hyperlink ref="AP1109" r:id="rId3911" xr:uid="{443C8748-9A0C-433A-A753-63F50B53C6AE}"/>
    <hyperlink ref="AP1110" r:id="rId3912" xr:uid="{460BDA2F-9788-4AD8-BF52-A4897E744183}"/>
    <hyperlink ref="AP1111" r:id="rId3913" xr:uid="{D7C8C773-8371-4541-90A2-82F620AF158F}"/>
    <hyperlink ref="AP1112" r:id="rId3914" xr:uid="{E4765AB8-2B48-40C9-9BFB-2884D0B71D41}"/>
    <hyperlink ref="AP1113" r:id="rId3915" xr:uid="{16601DA9-4CF9-4759-AF28-88B7DA1EE53D}"/>
    <hyperlink ref="AP1114" r:id="rId3916" xr:uid="{5AAA46B1-4E20-4463-BE3F-55962A6075B2}"/>
    <hyperlink ref="AP1115" r:id="rId3917" xr:uid="{0BE561D0-CE01-4D5A-8EC9-A3B9FE1B9316}"/>
    <hyperlink ref="AP1116" r:id="rId3918" xr:uid="{D9D85EDD-480C-4F6D-875D-8FB601A7C9B8}"/>
    <hyperlink ref="AP1117" r:id="rId3919" xr:uid="{2AA92B39-5218-4326-844F-F84B0568FD58}"/>
    <hyperlink ref="AP1118" r:id="rId3920" xr:uid="{4D550087-F6AE-45C3-95C2-35A4D725318C}"/>
    <hyperlink ref="AP1119" r:id="rId3921" xr:uid="{9B5A8CB3-8181-454C-9404-F1D094A28F9C}"/>
    <hyperlink ref="AP1120" r:id="rId3922" xr:uid="{0C8B3DB2-CF02-4968-AED3-E9AD5422D245}"/>
    <hyperlink ref="AP1121" r:id="rId3923" xr:uid="{C5BCCB33-ABE6-4CE6-BBF7-B26C632AD703}"/>
    <hyperlink ref="AP1122" r:id="rId3924" xr:uid="{90ADF715-3E86-4ED5-8602-4F523077D386}"/>
    <hyperlink ref="AP1123" r:id="rId3925" xr:uid="{3678C781-37A8-4417-9E30-66B9339FB24A}"/>
    <hyperlink ref="AP1124" r:id="rId3926" xr:uid="{D5386002-4522-4A8E-88B6-E9D65019D0D8}"/>
    <hyperlink ref="AP1125" r:id="rId3927" xr:uid="{B333B795-431D-49E1-AA35-7797B240EB3D}"/>
    <hyperlink ref="AP1126" r:id="rId3928" xr:uid="{6BEE5444-DF3E-42EA-A0A3-F8A6EBC9B15F}"/>
    <hyperlink ref="AP1127" r:id="rId3929" xr:uid="{9CE46F5C-F8D3-4421-A941-233406324A07}"/>
    <hyperlink ref="AP1128" r:id="rId3930" xr:uid="{A2E83866-F1B2-4A15-9E1B-3D82E17EE606}"/>
    <hyperlink ref="AP1129" r:id="rId3931" xr:uid="{7EFB3457-B95C-44CA-B3FB-F5EA5AB19A1D}"/>
    <hyperlink ref="AP1130" r:id="rId3932" xr:uid="{ACBBE8C6-1915-4130-81B3-9B41074D21E2}"/>
    <hyperlink ref="AP1131" r:id="rId3933" xr:uid="{E46F3F27-5ED9-414E-AAF4-98E5C261867F}"/>
    <hyperlink ref="AP1132" r:id="rId3934" xr:uid="{FB129AE4-7AFF-4A12-860F-3C20881E2096}"/>
    <hyperlink ref="AP1133" r:id="rId3935" xr:uid="{AC444805-D5A0-490A-A192-30490E7BEA4A}"/>
    <hyperlink ref="AP1134" r:id="rId3936" xr:uid="{68302874-FDDA-441F-BBAE-75110BBBF5CD}"/>
    <hyperlink ref="AP1135" r:id="rId3937" xr:uid="{0C04667B-F09F-4975-B3B3-CE21E0C2E738}"/>
    <hyperlink ref="AP1136" r:id="rId3938" xr:uid="{C6F7BEE2-AAEA-4503-8798-A10015A53CC8}"/>
    <hyperlink ref="AP1137" r:id="rId3939" xr:uid="{BA3F697E-A528-4FD1-9E6E-1DA095EB437D}"/>
    <hyperlink ref="AP1138" r:id="rId3940" xr:uid="{3BD93305-EC9D-4B61-BBA4-7F14982FF0C3}"/>
    <hyperlink ref="AP1139" r:id="rId3941" xr:uid="{9258B19F-1A5E-4AF7-9ED4-F2516AF88AD5}"/>
    <hyperlink ref="AP1140" r:id="rId3942" xr:uid="{709E3CAB-D150-479D-9971-F2A77C7C6FD6}"/>
    <hyperlink ref="AP1141" r:id="rId3943" xr:uid="{0826A25A-A862-4499-BAA8-32A60CFFCF64}"/>
    <hyperlink ref="AP1142" r:id="rId3944" xr:uid="{0192A188-0EE2-4D37-A6DB-F53CB0FB9B45}"/>
    <hyperlink ref="AP1143" r:id="rId3945" xr:uid="{802C132C-A9BE-4238-81C5-5E7723C03E92}"/>
    <hyperlink ref="AP1144" r:id="rId3946" xr:uid="{216EE9DA-71BC-4A61-B0EF-2CFCB9B4AD51}"/>
    <hyperlink ref="AP1145" r:id="rId3947" xr:uid="{C8373B1B-FCDF-4641-AEB2-3E41014F5B67}"/>
    <hyperlink ref="AP1146" r:id="rId3948" xr:uid="{9C806074-D480-431B-9DE4-E09194FE6353}"/>
    <hyperlink ref="AP1147" r:id="rId3949" xr:uid="{28C9957F-8561-4CFF-8BAB-004A56F7D0D6}"/>
    <hyperlink ref="AP1148" r:id="rId3950" xr:uid="{2E00B73C-125D-4E13-A966-752821C33FF7}"/>
    <hyperlink ref="AP1149" r:id="rId3951" xr:uid="{BC0AAB8A-C975-4A24-B590-C979071216FE}"/>
    <hyperlink ref="AP1150" r:id="rId3952" xr:uid="{59194B0D-7C5A-41AC-833F-D6BAED69A959}"/>
    <hyperlink ref="AP1151" r:id="rId3953" xr:uid="{3468D613-FED2-4532-BF38-DABFA0797999}"/>
    <hyperlink ref="AP1152" r:id="rId3954" xr:uid="{A87F78A3-7107-441F-A54B-681BC37EBBED}"/>
    <hyperlink ref="AP1153" r:id="rId3955" xr:uid="{C5BA6A98-AA6F-4FAB-996B-722187CFF373}"/>
    <hyperlink ref="AP1154" r:id="rId3956" xr:uid="{AFDCB74C-DC2F-4A48-8D4F-14D6B030B60F}"/>
    <hyperlink ref="AP1155" r:id="rId3957" xr:uid="{9115B8D5-DD4E-4390-A109-7953E6810A08}"/>
    <hyperlink ref="AP1156" r:id="rId3958" xr:uid="{A37E8393-5C4C-4BB1-995D-A759CBA53517}"/>
    <hyperlink ref="AP1157" r:id="rId3959" xr:uid="{DAF3B3C9-613B-4109-8A75-BEF5333B6C59}"/>
    <hyperlink ref="AP1158" r:id="rId3960" xr:uid="{3A1504C7-8727-410A-8CB5-C7D1F8775ED0}"/>
    <hyperlink ref="AP1159" r:id="rId3961" xr:uid="{0F88A006-EC2D-4684-814D-2014C66FBBA4}"/>
    <hyperlink ref="AP1160" r:id="rId3962" xr:uid="{FC31462F-E819-407B-805E-5590C522F17E}"/>
    <hyperlink ref="AP1161" r:id="rId3963" xr:uid="{8BF36865-6D31-4703-901E-0E52D14B7448}"/>
    <hyperlink ref="AP1162" r:id="rId3964" xr:uid="{D59A6ECC-8361-4540-8E35-7D85AF82FEE1}"/>
    <hyperlink ref="AP1163" r:id="rId3965" xr:uid="{98EC8802-AF81-4953-9BAD-AFFA5745378B}"/>
    <hyperlink ref="AP1164" r:id="rId3966" xr:uid="{DE7DFA5A-09AA-4B8D-9F2C-9A96F9675AE5}"/>
    <hyperlink ref="AP1165" r:id="rId3967" xr:uid="{36987AA9-692D-4FFC-AEB2-130D2D94275A}"/>
    <hyperlink ref="AP1166" r:id="rId3968" xr:uid="{2D074189-151D-4ADD-AF08-30C13EBA5615}"/>
    <hyperlink ref="AP1167" r:id="rId3969" xr:uid="{49266CB1-7023-45A9-A793-6ABA041D69FE}"/>
    <hyperlink ref="AP1168" r:id="rId3970" xr:uid="{8D833F5B-B8CE-476B-BB34-BB5C9ABB8940}"/>
    <hyperlink ref="AP1169" r:id="rId3971" xr:uid="{8763E6C7-543B-4191-AF3E-30FC5CB20504}"/>
    <hyperlink ref="AP1170" r:id="rId3972" xr:uid="{4C5662C0-97B0-4D70-A21A-F2CF483766E5}"/>
    <hyperlink ref="AP1171" r:id="rId3973" xr:uid="{D78F2926-67B4-425B-89EF-895CE72C2666}"/>
    <hyperlink ref="AP1172" r:id="rId3974" xr:uid="{BAB1A308-79EC-4A22-9FF5-CC5C86044315}"/>
    <hyperlink ref="AP1173" r:id="rId3975" xr:uid="{6516D54D-8FFC-45BE-A6C0-33B35289162C}"/>
    <hyperlink ref="AP1174" r:id="rId3976" xr:uid="{8A563693-FD48-415D-B5BC-F381A55D9C64}"/>
    <hyperlink ref="AP1175" r:id="rId3977" xr:uid="{8D217228-240F-4C0B-A0E9-97AC6DF734DF}"/>
    <hyperlink ref="AP1176" r:id="rId3978" xr:uid="{024779FA-56ED-4345-9377-B1F3458D3524}"/>
    <hyperlink ref="AP1177" r:id="rId3979" xr:uid="{7730FE3F-BA95-483B-BC91-96EF1617E90C}"/>
    <hyperlink ref="AP1178" r:id="rId3980" xr:uid="{E612B2E4-03D8-4BCF-A977-7DE026FCC6C2}"/>
    <hyperlink ref="AP1179" r:id="rId3981" xr:uid="{DFE643BF-52EF-44C4-A15B-8FACD65D75C9}"/>
    <hyperlink ref="AP1180" r:id="rId3982" xr:uid="{39AA978B-DCF3-41B7-9CEA-80FDFEEC42C8}"/>
    <hyperlink ref="AP1181" r:id="rId3983" xr:uid="{A1378A22-AF2F-45D3-80C2-FF738054208B}"/>
    <hyperlink ref="AP1182" r:id="rId3984" xr:uid="{5845C60F-B7C5-485E-BD56-F81B24583948}"/>
    <hyperlink ref="AP1183" r:id="rId3985" xr:uid="{BC44B2AC-1716-47EE-BBDF-5E283CC75ED8}"/>
    <hyperlink ref="AP1184" r:id="rId3986" xr:uid="{E4C661B8-4F36-4145-9DC1-165C3A0A32F2}"/>
    <hyperlink ref="AP1185" r:id="rId3987" xr:uid="{F226177E-349D-4D5D-8AD1-C6954C3A67E5}"/>
    <hyperlink ref="AP1186" r:id="rId3988" xr:uid="{07E15E35-C29C-44AF-97D1-0DF613F8D836}"/>
    <hyperlink ref="AP1187" r:id="rId3989" xr:uid="{0763F706-4644-4958-9C7B-8D384C1D71D1}"/>
    <hyperlink ref="AP1188" r:id="rId3990" xr:uid="{44619A00-C35F-4CD7-B229-F8B522E658D7}"/>
    <hyperlink ref="AP1189" r:id="rId3991" xr:uid="{93FA184B-1563-40EF-B5EB-372E042FA37C}"/>
    <hyperlink ref="AP1190" r:id="rId3992" xr:uid="{73198CF1-B8B4-429F-ACC3-BAD20564807E}"/>
    <hyperlink ref="AP1191" r:id="rId3993" xr:uid="{5B682619-B6BD-402C-B266-8A57DE2FC324}"/>
    <hyperlink ref="AP1192" r:id="rId3994" xr:uid="{C380F2D7-FE9D-4385-B284-8419DD9B1552}"/>
    <hyperlink ref="AP1193" r:id="rId3995" xr:uid="{A136E926-DF22-4C3A-BA0E-0CA70663C581}"/>
    <hyperlink ref="AP1194" r:id="rId3996" xr:uid="{E63C67F9-3E63-4585-B5EF-6E69358B71DC}"/>
    <hyperlink ref="AP1195" r:id="rId3997" xr:uid="{1770AF65-CD4D-490D-AD9D-D55CFE957891}"/>
    <hyperlink ref="AP1196" r:id="rId3998" xr:uid="{CAF2138D-7280-4F80-9DFD-62599678603D}"/>
    <hyperlink ref="AP1197" r:id="rId3999" xr:uid="{95941526-B3C7-46F7-BB1C-F0D2E62165AF}"/>
    <hyperlink ref="AP1198" r:id="rId4000" xr:uid="{3755C51C-9772-46FB-A507-6627ABE57F37}"/>
    <hyperlink ref="AP1199" r:id="rId4001" xr:uid="{3F73FEF2-3873-4554-A3BD-AEF3705CD8F2}"/>
    <hyperlink ref="AP1200" r:id="rId4002" xr:uid="{42B6DFA2-EA6A-45C2-AF1B-F8C05CE19694}"/>
    <hyperlink ref="AP1201" r:id="rId4003" xr:uid="{CB822F06-A9A9-4718-8EE5-BCF00D67684A}"/>
    <hyperlink ref="AP1202" r:id="rId4004" xr:uid="{A716E03F-D8ED-4BA3-91F2-E4A4903F53C2}"/>
    <hyperlink ref="AP1203" r:id="rId4005" xr:uid="{74154F28-1D4C-4DE8-9F98-55636C131F24}"/>
    <hyperlink ref="AP1204" r:id="rId4006" xr:uid="{E0729F43-BBE6-402A-895E-4868A2A98345}"/>
    <hyperlink ref="AP1205" r:id="rId4007" xr:uid="{1BD33030-2E8D-4AC7-AC67-3A665D331A30}"/>
    <hyperlink ref="AP1206" r:id="rId4008" xr:uid="{AF6991CD-B46B-464D-9A00-07E843B09A1F}"/>
    <hyperlink ref="AP1207" r:id="rId4009" xr:uid="{149FF324-ABA6-4D60-92FD-A2DE53F2518A}"/>
    <hyperlink ref="AP1208" r:id="rId4010" xr:uid="{3D1DEC18-5BE3-4A2D-B249-A6376153DCD9}"/>
    <hyperlink ref="AP1209" r:id="rId4011" xr:uid="{35DA99BB-21D9-413C-BB91-8A9D89901F46}"/>
    <hyperlink ref="AP1210" r:id="rId4012" xr:uid="{B004FD79-DBFB-4050-9428-E71CC8E38124}"/>
    <hyperlink ref="AP1211" r:id="rId4013" xr:uid="{C2C1EE24-8432-4B94-8053-95E154811021}"/>
    <hyperlink ref="AP1212" r:id="rId4014" xr:uid="{20065F6A-15F9-46BE-902E-8922485980A7}"/>
    <hyperlink ref="AP1213" r:id="rId4015" xr:uid="{1A1FEAFA-F2BD-44AB-8CA8-263763928CF2}"/>
    <hyperlink ref="AP1214" r:id="rId4016" xr:uid="{F57E84D4-619E-4696-92AC-1202097B4FD4}"/>
    <hyperlink ref="AP1215" r:id="rId4017" xr:uid="{BCA9544D-BA00-40DA-B846-6BBBC2AB5D93}"/>
    <hyperlink ref="AP1216" r:id="rId4018" xr:uid="{34E09FD3-2EB0-45D0-8E78-3FC53EC3436B}"/>
    <hyperlink ref="AP1217" r:id="rId4019" xr:uid="{A8AA11A1-5680-44D8-86F4-55E230555ECE}"/>
    <hyperlink ref="AP1218" r:id="rId4020" xr:uid="{6ABE9A72-7BEC-49F5-B1BE-C4770F507C97}"/>
    <hyperlink ref="AP1219" r:id="rId4021" xr:uid="{EE1FB8C8-B499-469F-8E2B-0E7385A0D3C5}"/>
    <hyperlink ref="AP1220" r:id="rId4022" xr:uid="{A5FBDDDB-4663-4884-B1B6-E53DCB51A377}"/>
    <hyperlink ref="AP1221" r:id="rId4023" xr:uid="{09258985-C027-42CA-BF1A-5179D86097C4}"/>
    <hyperlink ref="AP1222" r:id="rId4024" xr:uid="{FA34422A-F0AA-4184-BB2A-84509329ACC7}"/>
    <hyperlink ref="AP1223" r:id="rId4025" xr:uid="{A049B54C-8FBA-4D8E-9FA5-86E77DD7E6A8}"/>
    <hyperlink ref="AP1224" r:id="rId4026" xr:uid="{A1FBAB20-DE25-4390-9238-DB581813D0D7}"/>
    <hyperlink ref="AP1225" r:id="rId4027" xr:uid="{C8C2932B-AF21-4273-9811-B3B941E5B32F}"/>
    <hyperlink ref="AP1226" r:id="rId4028" xr:uid="{EC6260F8-4BD7-4CB9-87EF-82E82CEA0CB5}"/>
    <hyperlink ref="AP1227" r:id="rId4029" xr:uid="{68E55773-A42A-4EAC-A6AA-6187D9CC90F6}"/>
    <hyperlink ref="AP1228" r:id="rId4030" xr:uid="{3E566735-8C9C-4D44-A4F4-954F344EB0BE}"/>
    <hyperlink ref="AP1229" r:id="rId4031" xr:uid="{C3A4D580-AF33-4A07-A4F0-4B3BB4CA9269}"/>
    <hyperlink ref="AP1230" r:id="rId4032" xr:uid="{0275CC7C-5653-429A-94A9-3747B3A2308B}"/>
    <hyperlink ref="AP1231" r:id="rId4033" xr:uid="{C3C5C074-4F9D-42BF-A99C-14C976ECF3E8}"/>
    <hyperlink ref="AP1232" r:id="rId4034" xr:uid="{DF56B4D9-80DD-4E5C-990D-71C194295693}"/>
    <hyperlink ref="AP1233" r:id="rId4035" xr:uid="{708B9B75-82AB-4B7B-85FF-22D851B3E6BD}"/>
    <hyperlink ref="AP1234" r:id="rId4036" xr:uid="{67AE2F91-6244-449E-A5E3-95561303E88B}"/>
    <hyperlink ref="AP1235" r:id="rId4037" xr:uid="{ACE0C49C-45CF-4A40-939D-518EB738BBD1}"/>
    <hyperlink ref="AP1236" r:id="rId4038" xr:uid="{979C5BC9-B80C-4426-B88E-CA7F32186503}"/>
    <hyperlink ref="AP1237" r:id="rId4039" xr:uid="{CF6D7154-D7A2-47B1-A137-9408C6AC30E4}"/>
    <hyperlink ref="AP1238" r:id="rId4040" xr:uid="{EBEBCB5A-08A1-4327-A81B-3C403B7C6451}"/>
    <hyperlink ref="AP1239" r:id="rId4041" xr:uid="{5E42C767-A483-4FB3-89A9-4DEBC98B6A3C}"/>
    <hyperlink ref="AP1240" r:id="rId4042" xr:uid="{EB7F7521-2558-43BC-8557-3C5D018D1E50}"/>
    <hyperlink ref="AP1241" r:id="rId4043" xr:uid="{D6D6564D-667C-41AA-B9AC-3ED287A28DA1}"/>
    <hyperlink ref="AP1242" r:id="rId4044" xr:uid="{D1B55F33-0348-46A0-BF2A-6F1BA7014EC1}"/>
    <hyperlink ref="AP1243" r:id="rId4045" xr:uid="{D87B7E11-049D-4BBC-9FA2-2FB042D9AB76}"/>
    <hyperlink ref="AP1244" r:id="rId4046" xr:uid="{0148582A-9766-4F58-AEA4-289C444ABF14}"/>
    <hyperlink ref="AP1245" r:id="rId4047" xr:uid="{7B62B9F7-E8AF-40F3-AFB0-A1FCE64D5637}"/>
    <hyperlink ref="AP1246" r:id="rId4048" xr:uid="{1C8AB0E7-6BA5-4FFB-B73A-81E5B62B0A50}"/>
    <hyperlink ref="AP1247" r:id="rId4049" xr:uid="{14054BCB-BDDF-4317-A1C6-15BE38D411E6}"/>
    <hyperlink ref="AP1248" r:id="rId4050" xr:uid="{070A0549-D9FC-4927-82A7-9E00D4BC94FC}"/>
    <hyperlink ref="AP1249" r:id="rId4051" xr:uid="{B14E39CE-F26E-4665-BC2F-CD33B12514A5}"/>
    <hyperlink ref="AP1250" r:id="rId4052" xr:uid="{0770793D-9AE9-4029-A358-197A387CEFC6}"/>
    <hyperlink ref="AP1251" r:id="rId4053" xr:uid="{36AD5570-E8E4-4D29-BB0D-95791CC25D31}"/>
    <hyperlink ref="AP1252" r:id="rId4054" xr:uid="{4BCDBAFC-B5C7-4573-8BE1-206415EFE2D4}"/>
    <hyperlink ref="AP1253" r:id="rId4055" xr:uid="{F0F2D05B-EA69-4BC4-B971-70A7AD0F6964}"/>
    <hyperlink ref="AP1254" r:id="rId4056" xr:uid="{45FC9AE6-1B67-434F-A24C-9FBBF9A6BF0F}"/>
    <hyperlink ref="AP1255" r:id="rId4057" xr:uid="{6233D6E6-12B9-421B-A91D-355A7933A57F}"/>
    <hyperlink ref="AP1256" r:id="rId4058" xr:uid="{34F259C7-5625-4130-9A1E-63CE1AA8F384}"/>
    <hyperlink ref="AP1257" r:id="rId4059" xr:uid="{C4C16431-4F6C-4386-A98A-DC228BBC7E44}"/>
    <hyperlink ref="AP1258" r:id="rId4060" xr:uid="{10A90EBD-9FDD-4D5B-9902-320EB81771A1}"/>
    <hyperlink ref="AP1259" r:id="rId4061" xr:uid="{02AA6178-432A-48CF-9924-53128E1F78A3}"/>
    <hyperlink ref="AP1260" r:id="rId4062" xr:uid="{842EF2A4-435F-4073-9CD4-D60B3F045A7F}"/>
    <hyperlink ref="AP1261" r:id="rId4063" xr:uid="{DE0B3BFD-36F9-44B7-BF7D-46FDFDAA7C45}"/>
    <hyperlink ref="AP1262" r:id="rId4064" xr:uid="{217F5554-A3DE-42A4-A836-EF9411612204}"/>
    <hyperlink ref="AP1263" r:id="rId4065" xr:uid="{19A56F02-15C9-4CD1-A61F-D6FC1EB4D581}"/>
    <hyperlink ref="AP1264" r:id="rId4066" xr:uid="{8B6797B8-BB6B-47CC-B559-1BDE6EFE311B}"/>
    <hyperlink ref="AP1265" r:id="rId4067" xr:uid="{586D4C22-256E-4EF8-AADE-95AB54DF8E99}"/>
    <hyperlink ref="AP1266" r:id="rId4068" xr:uid="{3E87C1C5-F65A-46B1-AB29-24313AC2CA2D}"/>
    <hyperlink ref="AP1267" r:id="rId4069" xr:uid="{990B12FE-78B0-4032-8686-F75CC48B9E35}"/>
    <hyperlink ref="AP1268" r:id="rId4070" xr:uid="{5A17A326-809E-4D6C-A0BA-526396F9F0D4}"/>
    <hyperlink ref="AP1269" r:id="rId4071" xr:uid="{0753BD4C-4034-4E6F-B100-150B124DD8FF}"/>
    <hyperlink ref="AP1270" r:id="rId4072" xr:uid="{2B8D96DC-3844-4471-985F-C7631B2DC84A}"/>
    <hyperlink ref="AP1271" r:id="rId4073" xr:uid="{DEE9794E-2B67-4A31-A2D1-FED415AE41FC}"/>
    <hyperlink ref="AP1272" r:id="rId4074" xr:uid="{D224FCE0-2A4C-4B90-B5E6-8D58EDD83939}"/>
    <hyperlink ref="AP1273" r:id="rId4075" xr:uid="{11B5F02B-3BF5-47B8-8962-2991799AAE4E}"/>
    <hyperlink ref="AP1274" r:id="rId4076" xr:uid="{52ACD28A-5B1D-4C2C-BE18-807AEF2FB4DB}"/>
    <hyperlink ref="AP1275" r:id="rId4077" xr:uid="{1A1B244E-206F-48BF-97E9-86D36F886210}"/>
    <hyperlink ref="AP1276" r:id="rId4078" xr:uid="{F331506A-ED2F-46E0-AD90-9093CE1E42D0}"/>
    <hyperlink ref="AP1277" r:id="rId4079" xr:uid="{859DC541-F8A3-424A-9227-A10343CFC881}"/>
    <hyperlink ref="AP1278" r:id="rId4080" xr:uid="{12EB4255-222D-47DE-A525-FE7F8F118C3A}"/>
    <hyperlink ref="AP1279" r:id="rId4081" xr:uid="{031D0A73-8F0C-4682-813F-DEFA5934A869}"/>
    <hyperlink ref="AP1280" r:id="rId4082" xr:uid="{B89B3D10-D5DF-4F4C-A1B3-B7826952E109}"/>
    <hyperlink ref="AP1281" r:id="rId4083" xr:uid="{AAE9D10E-E136-451F-A8E0-DE45D26926AB}"/>
    <hyperlink ref="AP1282" r:id="rId4084" xr:uid="{5CF28112-50E0-4EE7-9788-40E9E0E6C3B9}"/>
    <hyperlink ref="AP1283" r:id="rId4085" xr:uid="{BCF1FCA8-151C-4685-AA37-11EF0A771EC6}"/>
    <hyperlink ref="AP1284" r:id="rId4086" xr:uid="{6853204B-5379-4945-8EB0-27EBCD55AF47}"/>
    <hyperlink ref="AP1285" r:id="rId4087" xr:uid="{F58416DB-4E77-4101-A766-B516856F0ECB}"/>
    <hyperlink ref="AP1286" r:id="rId4088" xr:uid="{6EE67485-9AE7-422D-81EF-40C4DD0F666D}"/>
    <hyperlink ref="AP1287" r:id="rId4089" xr:uid="{05ECFEE4-4CAB-4729-8B12-4E04CB576CE4}"/>
    <hyperlink ref="AP1288" r:id="rId4090" xr:uid="{23DB61A8-158B-4466-AFD3-5CDF942FE303}"/>
    <hyperlink ref="AP1289" r:id="rId4091" xr:uid="{49C6A3E9-8CA9-4BE0-ACD8-FB63A298CAB8}"/>
    <hyperlink ref="AP1290" r:id="rId4092" xr:uid="{E2A6679D-3A04-4B73-8CFF-61805A3FD236}"/>
    <hyperlink ref="AP1291" r:id="rId4093" xr:uid="{90D07949-7D76-47BA-B022-5FC1579AAA45}"/>
    <hyperlink ref="AP1292" r:id="rId4094" xr:uid="{5E591DFE-229D-4C54-B006-2D85DCE972FE}"/>
    <hyperlink ref="AP1293" r:id="rId4095" xr:uid="{D0003B41-0F0E-407C-A06C-BE846DF18575}"/>
    <hyperlink ref="AP1294" r:id="rId4096" xr:uid="{A5FFDF22-BF72-4F4F-96F9-48CD0C9C0BD9}"/>
    <hyperlink ref="AP1295" r:id="rId4097" xr:uid="{1660E4D7-C97A-42DE-9636-5B747C697AE2}"/>
    <hyperlink ref="AP1296" r:id="rId4098" xr:uid="{5F285B24-C382-496C-9244-D45A6670E43E}"/>
    <hyperlink ref="AP1297" r:id="rId4099" xr:uid="{2BDC08EE-39B9-4FDD-AFA6-CEE5C67AD5A3}"/>
    <hyperlink ref="AP1298" r:id="rId4100" xr:uid="{F3410B02-C65F-4287-B85B-732BFB5DA0C1}"/>
    <hyperlink ref="AP1299" r:id="rId4101" xr:uid="{8E36108F-EF05-4E42-A83A-FAEFD228FE9C}"/>
    <hyperlink ref="AP1300" r:id="rId4102" xr:uid="{E395D6B1-98B1-4FAB-890A-F9DB88958436}"/>
    <hyperlink ref="AP1301" r:id="rId4103" xr:uid="{618953AE-A852-4652-AF23-7C8F044658B0}"/>
    <hyperlink ref="AP1302" r:id="rId4104" xr:uid="{1CB11FD2-5C33-439C-8865-2E2FF6BC6E0F}"/>
    <hyperlink ref="AP1303" r:id="rId4105" xr:uid="{41F94C8F-49D6-49D8-97C7-4070FC736BF6}"/>
    <hyperlink ref="AP1304" r:id="rId4106" xr:uid="{4EA750AE-24D3-469D-99E1-681EF36C6DD0}"/>
    <hyperlink ref="AP1305" r:id="rId4107" xr:uid="{DE0D3200-2D7F-4085-B21F-D680C608318C}"/>
    <hyperlink ref="AP1306" r:id="rId4108" xr:uid="{07B2098F-A5C3-4846-90A2-63862635898E}"/>
    <hyperlink ref="AP1307" r:id="rId4109" xr:uid="{80E28020-DBF1-4F5A-8DE8-9C11B0FC2B45}"/>
    <hyperlink ref="AP1308" r:id="rId4110" xr:uid="{87AC4088-1DB2-4A9D-B8E6-E5063C530B6C}"/>
    <hyperlink ref="AP1309" r:id="rId4111" xr:uid="{67337E45-2FB3-4D9F-8B0C-6FE90F0ECF73}"/>
    <hyperlink ref="AP1310" r:id="rId4112" xr:uid="{AD886C53-F8D4-4F31-86FB-E9A3720626ED}"/>
    <hyperlink ref="AP1311" r:id="rId4113" xr:uid="{D509E277-15BE-4B4C-A0AA-07D6E4D77155}"/>
    <hyperlink ref="AP1312" r:id="rId4114" xr:uid="{4236C9AB-D666-4DB6-A32B-44C1C9501578}"/>
    <hyperlink ref="AP1313" r:id="rId4115" xr:uid="{37B0C28A-AE2C-42EF-A13B-3A790BA84A2D}"/>
    <hyperlink ref="AP1314" r:id="rId4116" xr:uid="{AAAE41ED-3C06-4D91-9DF0-2C9F9151BF67}"/>
    <hyperlink ref="AP1315" r:id="rId4117" xr:uid="{4442B1FA-39D8-4772-A77F-8E39E22CC865}"/>
    <hyperlink ref="AP1316" r:id="rId4118" xr:uid="{D5EDCE56-E8B0-4BA0-BD17-66A0D7EC66BC}"/>
    <hyperlink ref="AP1317" r:id="rId4119" xr:uid="{7FC04A4C-0C81-4632-9A4A-3C5319B06E9D}"/>
    <hyperlink ref="AP1318" r:id="rId4120" xr:uid="{B275BFB6-F01D-4133-AF80-0A87BB99C304}"/>
    <hyperlink ref="AP1319" r:id="rId4121" xr:uid="{C2D8ABC4-F239-420B-AE9A-007754D680DC}"/>
    <hyperlink ref="AP1320" r:id="rId4122" xr:uid="{88573861-1D0D-4E6A-BFB7-EFEC9CC9AC96}"/>
    <hyperlink ref="AP1321" r:id="rId4123" xr:uid="{3B69B895-F8F0-4E76-8819-2529677E8D97}"/>
    <hyperlink ref="AP1322" r:id="rId4124" xr:uid="{FDABB7F6-7B96-488C-BEFD-3EB5C5787D34}"/>
    <hyperlink ref="AP1323" r:id="rId4125" xr:uid="{35C3FE0D-3BFA-4241-A9CC-880BA39F4AD5}"/>
    <hyperlink ref="AP1324" r:id="rId4126" xr:uid="{66BCFC63-3ADC-4BEA-9A6F-DBC264FB653F}"/>
    <hyperlink ref="AP1325" r:id="rId4127" xr:uid="{CB616F24-7ABD-453B-AF56-9CAFF65A7242}"/>
    <hyperlink ref="AP1326" r:id="rId4128" xr:uid="{D38B3B5E-B980-4039-A253-127EE6C5A363}"/>
    <hyperlink ref="AP1327" r:id="rId4129" xr:uid="{47A64CB1-02B1-4846-AFD1-07FA0119D91C}"/>
    <hyperlink ref="AP1328" r:id="rId4130" xr:uid="{09FB5EAE-3470-43D7-9949-546C22618F78}"/>
    <hyperlink ref="AP1329" r:id="rId4131" xr:uid="{3F35EF53-4BC5-44A1-A350-E849F69D6964}"/>
    <hyperlink ref="AP1330" r:id="rId4132" xr:uid="{36F51997-43BF-486E-A83C-A6ADA56DA227}"/>
    <hyperlink ref="AP1331" r:id="rId4133" xr:uid="{123CE403-27AB-4A84-A015-615572E7E0D7}"/>
    <hyperlink ref="AP1332" r:id="rId4134" xr:uid="{7626C0A7-E883-4BF2-AE25-90E61B3B6B50}"/>
    <hyperlink ref="AP1333" r:id="rId4135" xr:uid="{732F2F55-816D-4A4C-8FD3-2401B7EEDD8B}"/>
    <hyperlink ref="AP1334" r:id="rId4136" xr:uid="{E3474C17-05EB-4C01-A03A-9824D508BFF8}"/>
    <hyperlink ref="AP1335" r:id="rId4137" xr:uid="{3848F214-E847-49A6-92D6-E1B3CE1085D3}"/>
    <hyperlink ref="AP1336" r:id="rId4138" xr:uid="{BD63A810-3469-45AE-98A1-4CB4CF7473DB}"/>
    <hyperlink ref="AP1337" r:id="rId4139" xr:uid="{370C8190-8531-4135-8F21-321EAFFA954A}"/>
    <hyperlink ref="AP1338" r:id="rId4140" xr:uid="{D88F4F14-760D-4503-88CB-E3C0B41F7709}"/>
    <hyperlink ref="AP1339" r:id="rId4141" xr:uid="{67D15C21-08B5-4691-A004-AC7A2FBE4F8D}"/>
    <hyperlink ref="AP1340" r:id="rId4142" xr:uid="{51FAFFF8-7F7A-499D-B2AE-B1ACE84FF114}"/>
    <hyperlink ref="AP1341" r:id="rId4143" xr:uid="{3303FAE1-2F8A-4BDB-B5B9-55CF555DD520}"/>
    <hyperlink ref="AP1342" r:id="rId4144" xr:uid="{5C57C3C4-5527-47D3-987D-3F5819CC6348}"/>
    <hyperlink ref="AP1343" r:id="rId4145" xr:uid="{601C4A82-B40C-4672-84D7-C2F39F7D93AE}"/>
    <hyperlink ref="AP1344" r:id="rId4146" xr:uid="{8604B9E7-ECDC-40D4-B9EB-5CB8B8462EE4}"/>
    <hyperlink ref="AP1345" r:id="rId4147" xr:uid="{778AE629-F63B-4EF3-A1DC-89D82D5D5B2F}"/>
    <hyperlink ref="AP1346" r:id="rId4148" xr:uid="{22AE3B87-7BBC-4580-9964-D2DA6BCD2A1E}"/>
    <hyperlink ref="AP1347" r:id="rId4149" xr:uid="{E5E1A910-7F47-4ECA-B09D-B5BFBDC70BF1}"/>
    <hyperlink ref="AP1348" r:id="rId4150" xr:uid="{8F0E2441-DFF9-4E7A-9714-C8DFF2AE3897}"/>
    <hyperlink ref="AP1349" r:id="rId4151" xr:uid="{720B87AD-B631-453C-866C-2EB9C88F4863}"/>
    <hyperlink ref="AP1350" r:id="rId4152" xr:uid="{87CC6B46-B40C-4DA6-9014-EA94232359FE}"/>
    <hyperlink ref="AP1351" r:id="rId4153" xr:uid="{2D0BD04E-4D0D-4351-8F70-C131C6628C49}"/>
    <hyperlink ref="AP1352" r:id="rId4154" xr:uid="{0821F401-CF5F-4761-9DEA-32C44C841AA6}"/>
    <hyperlink ref="AP1353" r:id="rId4155" xr:uid="{E73CE67D-3BA3-4612-B83A-8FCDB643FC97}"/>
    <hyperlink ref="AP1354" r:id="rId4156" xr:uid="{70759CDF-7014-4733-A8D7-BE305CCA2CDC}"/>
    <hyperlink ref="AP1355" r:id="rId4157" xr:uid="{765C53D0-96CD-48B2-AC8C-6C5C6AC48BB2}"/>
    <hyperlink ref="AP1356" r:id="rId4158" xr:uid="{DAE53162-BCDB-413B-86A3-2641684C0E6E}"/>
    <hyperlink ref="AP1357" r:id="rId4159" xr:uid="{68B53309-9A44-4A03-A9D1-A5A2D11DA991}"/>
    <hyperlink ref="AP1358" r:id="rId4160" xr:uid="{B0A1B7C0-4F10-4F1F-89BE-B765AA7F44D0}"/>
    <hyperlink ref="AP1359" r:id="rId4161" xr:uid="{2FFDB241-B745-44D3-914B-CE430013A128}"/>
    <hyperlink ref="AP1360" r:id="rId4162" xr:uid="{E7FDBD1D-9A86-406F-BF50-01F5EC80D3CF}"/>
    <hyperlink ref="AP1361" r:id="rId4163" xr:uid="{D95F9D6D-BC40-48D7-A249-F74469019900}"/>
    <hyperlink ref="AP1362" r:id="rId4164" xr:uid="{4CF5EF46-280A-42E6-AC94-5F9C170B1ABB}"/>
    <hyperlink ref="AP1363" r:id="rId4165" xr:uid="{88E4AAF3-3348-4E5B-97D9-97A80C586D42}"/>
    <hyperlink ref="AP1364" r:id="rId4166" xr:uid="{8DEEFB09-3B85-4CAD-8CD9-419A2150993F}"/>
    <hyperlink ref="AP1365" r:id="rId4167" xr:uid="{A3AEC5E5-37B7-429C-A01F-9D89EBB958CB}"/>
    <hyperlink ref="AP1366" r:id="rId4168" xr:uid="{2ED55D4B-811C-4151-973E-8B72035AB905}"/>
    <hyperlink ref="AP1367" r:id="rId4169" xr:uid="{FA9F411F-E207-4DAC-892D-BD93E06971C8}"/>
    <hyperlink ref="AP1368" r:id="rId4170" xr:uid="{CD987FC0-B58D-4E42-A1E1-0C4C72F62B3F}"/>
    <hyperlink ref="AP1369" r:id="rId4171" xr:uid="{D96CC80C-F281-4183-B9A7-0B38104F40DE}"/>
    <hyperlink ref="AP1370" r:id="rId4172" xr:uid="{CB6C1ED8-A634-4895-B201-BA4551DDF5CD}"/>
    <hyperlink ref="AP1371" r:id="rId4173" xr:uid="{8AD8CD84-5BD4-44CF-A58F-57C38B3C2452}"/>
    <hyperlink ref="AP1372" r:id="rId4174" xr:uid="{73C1C187-8270-4DA4-B146-FF2DABBE4EF7}"/>
    <hyperlink ref="AP1373" r:id="rId4175" xr:uid="{7EEF8ED9-96FB-46E0-A0D5-4F0B45038582}"/>
    <hyperlink ref="AP1374" r:id="rId4176" xr:uid="{96618FB0-3FB7-40C6-93C0-CB12929129C0}"/>
    <hyperlink ref="AP1375" r:id="rId4177" xr:uid="{8A8D08C3-76F7-4A05-A2C0-277149620812}"/>
    <hyperlink ref="AP1376" r:id="rId4178" xr:uid="{BE5396D6-8E27-4773-B0B7-14657A0AB5A9}"/>
    <hyperlink ref="AP1377" r:id="rId4179" xr:uid="{54D189A1-CAA7-4528-9344-653FE37B6513}"/>
    <hyperlink ref="AP1378" r:id="rId4180" xr:uid="{1EFAB624-90F1-4BB3-A908-4B54D63485D7}"/>
    <hyperlink ref="AP1379" r:id="rId4181" xr:uid="{002C4226-5D05-422C-A3A2-238BE8A1C765}"/>
    <hyperlink ref="AP1380" r:id="rId4182" xr:uid="{EA9D42A2-1DB7-4989-B4B6-60F1EBE0C52F}"/>
    <hyperlink ref="AP1381" r:id="rId4183" xr:uid="{153298D2-89A0-4B87-B7AF-90F93DF66B21}"/>
    <hyperlink ref="AP1382" r:id="rId4184" xr:uid="{52379AAC-273C-4340-B5F3-9D61C2E17357}"/>
    <hyperlink ref="AP1383" r:id="rId4185" xr:uid="{9F743942-4E9A-47F5-8420-40D5A6BE3A68}"/>
    <hyperlink ref="AP1384" r:id="rId4186" xr:uid="{9BF8D360-9BFF-4A56-B4AB-B850730AA27D}"/>
    <hyperlink ref="AP1385" r:id="rId4187" xr:uid="{0CDC7200-AD83-4D7A-9FC2-7578F9223C4A}"/>
    <hyperlink ref="AP1386" r:id="rId4188" xr:uid="{53836B53-25D3-4B55-8FDE-FCD907F829E0}"/>
    <hyperlink ref="AP1387" r:id="rId4189" xr:uid="{01992F1E-DBC1-439F-AB5D-66AFEEE842AA}"/>
    <hyperlink ref="AP1388" r:id="rId4190" xr:uid="{52EBB431-C39D-4D59-82D0-63F2589D2E13}"/>
    <hyperlink ref="AP1389" r:id="rId4191" xr:uid="{81FCE4AD-7464-46A7-8A7C-A1A828461153}"/>
    <hyperlink ref="AP1390" r:id="rId4192" xr:uid="{011400CB-3F5D-4AF6-BC01-21CC64D1C7B9}"/>
    <hyperlink ref="AP1391" r:id="rId4193" xr:uid="{87D1005E-8C3A-4180-8A1F-80C17D75BBBE}"/>
    <hyperlink ref="AP1392" r:id="rId4194" xr:uid="{AA743618-F763-4ED4-966E-C78F9A56AAA1}"/>
    <hyperlink ref="AP1393" r:id="rId4195" xr:uid="{F39EFA96-98FD-4CEA-AB80-03E7126553A8}"/>
    <hyperlink ref="AP1394" r:id="rId4196" xr:uid="{E08BD9E1-94A2-4815-BDC7-FFA2AE01DF47}"/>
    <hyperlink ref="AP1395" r:id="rId4197" xr:uid="{29A35295-717B-4C17-A295-853CBDA61CBB}"/>
    <hyperlink ref="AP1396" r:id="rId4198" xr:uid="{AA3C6D57-1FB7-41F4-B55D-876F4C9348BD}"/>
    <hyperlink ref="AP1397" r:id="rId4199" xr:uid="{030D13F9-B71A-4B4D-B488-83B03E067089}"/>
    <hyperlink ref="AP1398" r:id="rId4200" xr:uid="{28B688B9-D393-44A5-9EB4-187599258216}"/>
    <hyperlink ref="AP1399" r:id="rId4201" xr:uid="{7952AF25-4A69-4B64-8AB7-97A251F4622C}"/>
    <hyperlink ref="AP1400" r:id="rId4202" xr:uid="{DF73E85F-6E6D-43D9-AE9E-64F769E4BB2C}"/>
    <hyperlink ref="AP1401" r:id="rId4203" xr:uid="{CC96D76A-AC32-427F-AC3D-FF5DD49DDEEF}"/>
    <hyperlink ref="AP1402" r:id="rId4204" xr:uid="{BD9FEA3A-CBBB-43A1-BC3B-C7F1F4CDC89A}"/>
    <hyperlink ref="AP1403" r:id="rId4205" xr:uid="{48744E57-3C8B-4FD7-BC34-D1BFDB3322B4}"/>
    <hyperlink ref="AP1404" r:id="rId4206" xr:uid="{80951724-94F9-4249-BDC8-42C29BF822A1}"/>
    <hyperlink ref="AP1405" r:id="rId4207" xr:uid="{BF42E8F0-16FB-4C78-83F3-0F417BB3F03C}"/>
    <hyperlink ref="AP1406" r:id="rId4208" xr:uid="{D25C8354-6492-4994-BE45-B920F6788459}"/>
    <hyperlink ref="AP1407" r:id="rId4209" xr:uid="{BE77D9AB-630E-4256-B75C-550837770192}"/>
    <hyperlink ref="AP1408" r:id="rId4210" xr:uid="{E980DBF4-1788-469F-8F2D-2CD74AF1578D}"/>
    <hyperlink ref="AP1409" r:id="rId4211" xr:uid="{E82C2696-7C4D-438D-8AF7-9187DEF49729}"/>
    <hyperlink ref="AP1410" r:id="rId4212" xr:uid="{3F49195D-9150-48B2-94CE-5605702B9DCB}"/>
    <hyperlink ref="AP1411" r:id="rId4213" xr:uid="{B7B3E66E-D5A0-45F8-A29B-10FEB2AD3F95}"/>
    <hyperlink ref="AP1412" r:id="rId4214" xr:uid="{8643A054-48E3-4FCE-B72B-A5FA8751DD0A}"/>
    <hyperlink ref="AP1413" r:id="rId4215" xr:uid="{6F6601E1-4B52-4ACF-AEB8-FD579C383F31}"/>
    <hyperlink ref="AP1414" r:id="rId4216" xr:uid="{0783689C-B931-47AC-9CB0-A6297654BC64}"/>
    <hyperlink ref="AP1415" r:id="rId4217" xr:uid="{AF45D8B8-2DA9-42BB-909C-C86E6E92424B}"/>
    <hyperlink ref="AP1416" r:id="rId4218" xr:uid="{400FD14C-61C4-49BD-9824-E2C2FFD0DF50}"/>
    <hyperlink ref="AP1417" r:id="rId4219" xr:uid="{72AEC8E1-73A4-4073-AB73-A85E243A2681}"/>
    <hyperlink ref="AP1418" r:id="rId4220" xr:uid="{92EFBE06-C0A7-403F-ACCB-026E60AD1EB2}"/>
    <hyperlink ref="AP1419" r:id="rId4221" xr:uid="{C155B584-269A-4118-A4C7-95D119256B06}"/>
    <hyperlink ref="AP1420" r:id="rId4222" xr:uid="{60B5D9A5-3D2E-48CF-9AF6-84E83CB1AA6F}"/>
    <hyperlink ref="AP1421" r:id="rId4223" xr:uid="{447F943C-33E7-4141-9268-D9432B53EF20}"/>
    <hyperlink ref="AP1422" r:id="rId4224" xr:uid="{6AA9D25D-EEAC-4491-9667-EC92C789C3E6}"/>
    <hyperlink ref="AP1423" r:id="rId4225" xr:uid="{FD9F8E3A-B7CC-4747-B389-AEA5C7019E86}"/>
    <hyperlink ref="AP1424" r:id="rId4226" xr:uid="{04867212-C848-4168-9DEC-41C365174A24}"/>
    <hyperlink ref="AP1425" r:id="rId4227" xr:uid="{96F2780D-72DC-4605-97F9-9E70B060D398}"/>
    <hyperlink ref="AP1426" r:id="rId4228" xr:uid="{F6677B37-004A-42E1-90BE-F6230137B587}"/>
    <hyperlink ref="AP1427" r:id="rId4229" xr:uid="{7780C1C9-E57E-4A99-B66E-545694EB4B8B}"/>
    <hyperlink ref="AP1428" r:id="rId4230" xr:uid="{34937B78-C931-40EF-A303-FBD9DD6FB880}"/>
    <hyperlink ref="AP1429" r:id="rId4231" xr:uid="{9AC5BBAA-3391-412A-985C-C9F295A220B9}"/>
    <hyperlink ref="AP1430" r:id="rId4232" xr:uid="{D52FEE06-8E4D-48C8-8CF0-1DA8EBFE078C}"/>
    <hyperlink ref="AP1431" r:id="rId4233" xr:uid="{58806518-1370-434A-A894-027DD15BA65C}"/>
    <hyperlink ref="AP1432" r:id="rId4234" xr:uid="{8FB35648-A350-474A-B351-5C23186C977F}"/>
    <hyperlink ref="AP1433" r:id="rId4235" xr:uid="{48F7AC35-0002-4992-9307-8D8BC9884822}"/>
    <hyperlink ref="AP1434" r:id="rId4236" xr:uid="{BE893B4C-C276-4131-8F8D-87BC8A78D09D}"/>
    <hyperlink ref="AP1435" r:id="rId4237" xr:uid="{4715DE98-3E55-45D6-97D3-81F5B02FDD07}"/>
    <hyperlink ref="AP1436" r:id="rId4238" xr:uid="{4C16869F-5F9F-4206-94A9-C8D1A1E7E424}"/>
    <hyperlink ref="AP1437" r:id="rId4239" xr:uid="{5F9A01AA-9BA3-405E-BFF7-DC3A9F9673AF}"/>
    <hyperlink ref="AP1438" r:id="rId4240" xr:uid="{831C99E3-8A3D-41B4-AFE2-1679A2BC5FF3}"/>
    <hyperlink ref="AP1439" r:id="rId4241" xr:uid="{34A7BBFF-D679-452F-8F98-756B1CB2EF14}"/>
    <hyperlink ref="AP1440" r:id="rId4242" xr:uid="{3C60D6A3-5F17-4218-9470-D119B354B0DA}"/>
    <hyperlink ref="AP1441" r:id="rId4243" xr:uid="{980FB022-3026-4455-86DA-ED4B07B669BD}"/>
    <hyperlink ref="AP1442" r:id="rId4244" xr:uid="{9051BFD8-265B-4E42-BE8A-D774C7874F61}"/>
    <hyperlink ref="AP1443" r:id="rId4245" xr:uid="{D0B9A25E-CAB1-40E0-B8F4-8317EDDAFADC}"/>
    <hyperlink ref="AP1444" r:id="rId4246" xr:uid="{FD8AE56F-848F-4A14-93A2-19B9B0DD4FD9}"/>
    <hyperlink ref="AP1445" r:id="rId4247" xr:uid="{61F0F15A-5C88-410A-A547-62AEAF760BEE}"/>
    <hyperlink ref="AP1446" r:id="rId4248" xr:uid="{6BFC2646-0DBD-4DDA-8CA3-1E00B09599F9}"/>
    <hyperlink ref="AP1447" r:id="rId4249" xr:uid="{E3F79B8F-B2E5-42AC-8338-EDB2B44D5BD8}"/>
    <hyperlink ref="AP1448" r:id="rId4250" xr:uid="{C650F021-4E0E-4030-B078-AC4F4273EEC1}"/>
    <hyperlink ref="AP1449" r:id="rId4251" xr:uid="{EDD80413-5BCB-482B-AD8A-E12D88A8CDC1}"/>
    <hyperlink ref="AP1450" r:id="rId4252" xr:uid="{3E1C7BE7-750C-4EC3-B78C-8E9A0129F511}"/>
    <hyperlink ref="AP1451" r:id="rId4253" xr:uid="{B2E0685C-A074-41A0-B337-D46AEB689C3E}"/>
    <hyperlink ref="AP1452" r:id="rId4254" xr:uid="{7812B965-AB06-4C79-9E72-490D3539D09A}"/>
    <hyperlink ref="AP1453" r:id="rId4255" xr:uid="{794A47EB-314D-404A-8470-0C4D112D3209}"/>
    <hyperlink ref="AP1454" r:id="rId4256" xr:uid="{E190C3A1-CD32-40E9-AFB3-D51CBD2C4CEA}"/>
    <hyperlink ref="AP1455" r:id="rId4257" xr:uid="{114B6F95-B29A-4D68-A427-5EE5E9C40928}"/>
    <hyperlink ref="AP1456" r:id="rId4258" xr:uid="{B663112B-46E0-48A4-9699-2F775596C76E}"/>
    <hyperlink ref="AP1457" r:id="rId4259" xr:uid="{11F5EFBA-2366-40F7-A19C-7AF36D94902B}"/>
    <hyperlink ref="AP1458" r:id="rId4260" xr:uid="{9EDDECBD-F4F3-4006-80DB-67A8F3CD6461}"/>
    <hyperlink ref="AP1459" r:id="rId4261" xr:uid="{C5F2387B-2F80-4B83-A33A-D58DEC931001}"/>
    <hyperlink ref="AP1460" r:id="rId4262" xr:uid="{FAAFD59F-D6C0-471F-997D-CD2598FA5337}"/>
    <hyperlink ref="AP1461" r:id="rId4263" xr:uid="{345FFDC4-FDB8-48FB-8CAE-811F97B1FCCD}"/>
    <hyperlink ref="AP1462" r:id="rId4264" xr:uid="{D89ECC57-0E7E-4410-9B26-8271C16C421D}"/>
    <hyperlink ref="AP1463" r:id="rId4265" xr:uid="{6A40E784-6DC7-4695-905E-D6BF4C91DB64}"/>
    <hyperlink ref="AP1464" r:id="rId4266" xr:uid="{734CC858-4FCA-48CA-892B-8911E10B52DB}"/>
    <hyperlink ref="AP1465" r:id="rId4267" xr:uid="{972B6A40-B830-4009-8FB7-29EC571BEC74}"/>
    <hyperlink ref="AP1466" r:id="rId4268" xr:uid="{3D7855DE-612A-4680-9B63-AC75FD0CAC3C}"/>
    <hyperlink ref="AP1467" r:id="rId4269" xr:uid="{009C3A3D-1A9E-4715-9C5D-F2CC7EA7AC1C}"/>
    <hyperlink ref="AP1468" r:id="rId4270" xr:uid="{2F8FD672-14CF-422B-9BDC-CAF2A7021F81}"/>
    <hyperlink ref="AP1469" r:id="rId4271" xr:uid="{A7791CCE-4367-4E59-B331-1784E04B383B}"/>
    <hyperlink ref="AP1470" r:id="rId4272" xr:uid="{23EE598A-7699-41B0-BCE6-1E9BBD8070F3}"/>
    <hyperlink ref="AP1471" r:id="rId4273" xr:uid="{642E0B0D-7408-4037-8EC5-378B7EEA60EE}"/>
    <hyperlink ref="AP1472" r:id="rId4274" xr:uid="{CF6D2893-FA57-4314-8188-27514BE1233A}"/>
    <hyperlink ref="AP1473" r:id="rId4275" xr:uid="{28FCB283-696A-4A6A-A706-8001B19961A3}"/>
    <hyperlink ref="AP1474" r:id="rId4276" xr:uid="{6B492366-5F34-48DE-B207-A246DFD062B0}"/>
    <hyperlink ref="AP1475" r:id="rId4277" xr:uid="{CAF2D8AA-87E9-4F8D-AE91-D399BEE6690E}"/>
    <hyperlink ref="AP1476" r:id="rId4278" xr:uid="{D78BB1B7-742B-448D-AE02-4F0C07972D8B}"/>
    <hyperlink ref="AP1477" r:id="rId4279" xr:uid="{EB113F80-0C02-42E0-9BEC-52C7C23A162D}"/>
    <hyperlink ref="AP1478" r:id="rId4280" xr:uid="{7774828D-6539-4338-8493-05759A49405C}"/>
    <hyperlink ref="AP1479" r:id="rId4281" xr:uid="{4079D6AE-7FC2-48C0-B7AC-BCCDB592D69A}"/>
    <hyperlink ref="AP1480" r:id="rId4282" xr:uid="{25B170DB-FBB8-43DD-84FF-2D079820BDBF}"/>
    <hyperlink ref="AP1481" r:id="rId4283" xr:uid="{6E28160E-2F95-4829-8FAD-2EEE80606A96}"/>
    <hyperlink ref="AP1482" r:id="rId4284" xr:uid="{C7EED0C6-0796-4B0D-86C7-F8CAD5936BAD}"/>
    <hyperlink ref="AP1483" r:id="rId4285" xr:uid="{C006AB33-CC1B-4157-A187-87C064CB1681}"/>
    <hyperlink ref="AP1484" r:id="rId4286" xr:uid="{4FBED17C-4711-4B8D-BC2B-632EA527B58E}"/>
    <hyperlink ref="AP1485" r:id="rId4287" xr:uid="{9C6C42A2-65E4-447C-8456-1E9DB8AF4CB4}"/>
    <hyperlink ref="AP1486" r:id="rId4288" xr:uid="{96496B55-133D-4992-A420-5733D1A6C11F}"/>
    <hyperlink ref="AP1487" r:id="rId4289" xr:uid="{2A67D208-E75B-462D-9FD8-2CEF66EED507}"/>
    <hyperlink ref="AP1488" r:id="rId4290" xr:uid="{2ED192FA-E108-4443-8EB6-63FF4495D4F3}"/>
    <hyperlink ref="AP1489" r:id="rId4291" xr:uid="{49548638-F397-4DE4-A7DA-5C100BF86929}"/>
    <hyperlink ref="AP1490" r:id="rId4292" xr:uid="{D6074CB5-7B2B-46BC-8F3D-3B253BCA9DAE}"/>
    <hyperlink ref="AP1491" r:id="rId4293" xr:uid="{AA382EC4-F2DB-471C-8CCA-D27CF2A41FEC}"/>
    <hyperlink ref="AP1492" r:id="rId4294" xr:uid="{C2185CF7-4A47-4EFE-B7D3-6609C730CDF9}"/>
    <hyperlink ref="AP1493" r:id="rId4295" xr:uid="{1F6D5EBC-BFC3-4E8C-8DEF-B4E6B15FB022}"/>
    <hyperlink ref="AP1494" r:id="rId4296" xr:uid="{29E3F978-D26B-4A44-B0B7-26463886DCD1}"/>
    <hyperlink ref="AP1495" r:id="rId4297" xr:uid="{447B9174-6A2C-4E88-8D81-BB9265C73097}"/>
    <hyperlink ref="AP1496" r:id="rId4298" xr:uid="{A62391A1-6BBC-4F4B-9508-FE52FB4A75B7}"/>
    <hyperlink ref="AP1497" r:id="rId4299" xr:uid="{EB34BA99-E207-4C73-A403-656EFCAD3234}"/>
    <hyperlink ref="AP1498" r:id="rId4300" xr:uid="{626C38D7-2DAA-41F0-A0CE-9042AAF51C4A}"/>
    <hyperlink ref="AP1499" r:id="rId4301" xr:uid="{37874EC3-65FF-4216-B712-4B936445843D}"/>
    <hyperlink ref="AP1500" r:id="rId4302" xr:uid="{9725E165-17C8-4047-A40E-1ADF6B2EA17D}"/>
    <hyperlink ref="AP1501" r:id="rId4303" xr:uid="{D347391E-5249-474A-88B8-25A7177ECEF9}"/>
    <hyperlink ref="AP1502" r:id="rId4304" xr:uid="{864E17D0-8300-4019-9150-56BEBEF59721}"/>
    <hyperlink ref="AP1503" r:id="rId4305" xr:uid="{7595297A-71FF-46AB-BD2C-BE9E6A960CF2}"/>
    <hyperlink ref="AP1504" r:id="rId4306" xr:uid="{C9EA94E7-D53F-4C6D-8ECC-1F79CCCAE58C}"/>
    <hyperlink ref="AP1505" r:id="rId4307" xr:uid="{15FBE2D3-5FBD-4208-8F9F-DB699296B113}"/>
    <hyperlink ref="AP1506" r:id="rId4308" xr:uid="{ED28A9C9-E8EA-4F38-86E5-8B64A1ED2D8B}"/>
    <hyperlink ref="AP1507" r:id="rId4309" xr:uid="{31FFCA16-33B1-406C-806E-7909569FE8C6}"/>
    <hyperlink ref="AP1508" r:id="rId4310" xr:uid="{56C542A8-4968-4B5A-B69E-E27974C38A38}"/>
    <hyperlink ref="AP1509" r:id="rId4311" xr:uid="{DBC5A5E4-0F52-4D5B-9778-7EB55966D60F}"/>
    <hyperlink ref="AP1510" r:id="rId4312" xr:uid="{959519E0-84FB-4C77-B3AE-5A576B195531}"/>
    <hyperlink ref="AP1511" r:id="rId4313" xr:uid="{776F3BD8-8189-48B8-AB72-323E3B489EF2}"/>
    <hyperlink ref="AP1512" r:id="rId4314" xr:uid="{C08DF4AA-9436-4412-8879-041E2BBD225E}"/>
    <hyperlink ref="AP1513" r:id="rId4315" xr:uid="{1FEE2B9C-1707-4CC9-832D-9A2FA21C2CF7}"/>
    <hyperlink ref="AP1514" r:id="rId4316" xr:uid="{DBE6E54D-9AFE-4DBC-B386-D7FF374A11AB}"/>
    <hyperlink ref="AP1515" r:id="rId4317" xr:uid="{4D7DB24E-66FE-487C-BAA8-86AE85A2EA00}"/>
    <hyperlink ref="AP1516" r:id="rId4318" xr:uid="{5B80769D-1BC9-4C50-BDF4-C4DA7E512DA3}"/>
    <hyperlink ref="AP1517" r:id="rId4319" xr:uid="{ABE0CD2B-270E-48A0-A145-BDE575E235E7}"/>
    <hyperlink ref="AP1518" r:id="rId4320" xr:uid="{E5484F83-1F72-4EDF-A243-E836DC292EE2}"/>
    <hyperlink ref="AP1519" r:id="rId4321" xr:uid="{DCA338A9-D1F8-4C25-91CF-759A19A86C3C}"/>
    <hyperlink ref="AP1520" r:id="rId4322" xr:uid="{E48A2CEF-F4B4-4465-AB6D-53D1DD9225D4}"/>
    <hyperlink ref="AP1521" r:id="rId4323" xr:uid="{EFC300ED-5069-451B-9960-9912DB2E565F}"/>
    <hyperlink ref="AP1522" r:id="rId4324" xr:uid="{8EE266D7-0B85-41DF-BF1A-7E96C66C3EFA}"/>
    <hyperlink ref="AP1523" r:id="rId4325" xr:uid="{8296D04B-E76C-40F8-9251-022B0282D78C}"/>
    <hyperlink ref="AP1524" r:id="rId4326" xr:uid="{B2F85330-9D3E-43CB-8C3D-CC2C714AC893}"/>
    <hyperlink ref="AP1525" r:id="rId4327" xr:uid="{35C53A3C-6A86-4E42-84DC-3EDBA7C2BA9F}"/>
    <hyperlink ref="AP1526" r:id="rId4328" xr:uid="{C4428F45-BB69-45BE-82ED-9C44AA5FF7EF}"/>
    <hyperlink ref="AP1527" r:id="rId4329" xr:uid="{C3643962-C91A-40D6-933E-AA4E2B86BA8B}"/>
    <hyperlink ref="AP1528" r:id="rId4330" xr:uid="{A9E82F3D-0A6F-489E-AFD5-CC4AC70C3258}"/>
    <hyperlink ref="AP1529" r:id="rId4331" xr:uid="{37788DA9-55A4-4451-9B92-2C7756E9DB7C}"/>
    <hyperlink ref="AP1530" r:id="rId4332" xr:uid="{6E329DA6-9F63-4EA9-A23F-B9F554D58A09}"/>
    <hyperlink ref="AP1531" r:id="rId4333" xr:uid="{716D6A56-1A86-49C9-950D-2EFDD8000DD8}"/>
    <hyperlink ref="AP1532" r:id="rId4334" xr:uid="{54828D15-EC67-401C-8C65-EE44E807AAC6}"/>
    <hyperlink ref="AP1533" r:id="rId4335" xr:uid="{A63EA6E3-89D4-4A06-B7E5-E3B9F7F3901F}"/>
    <hyperlink ref="AP1534" r:id="rId4336" xr:uid="{3C8DC9E2-FC6F-41AE-9893-54708D490FE5}"/>
    <hyperlink ref="AP1535" r:id="rId4337" xr:uid="{37BE9EFB-E05D-44AB-8DFF-5DB8E2A04694}"/>
    <hyperlink ref="AP1536" r:id="rId4338" xr:uid="{40344596-D55E-44C9-9E16-95165AB23E68}"/>
    <hyperlink ref="AP1537" r:id="rId4339" xr:uid="{C8A72543-8274-459E-8E27-E6E90C0D6913}"/>
    <hyperlink ref="AP1538" r:id="rId4340" xr:uid="{8D9CBD52-ED07-4D32-85B4-1AF8DC6625EE}"/>
    <hyperlink ref="AP1539" r:id="rId4341" xr:uid="{A1E703AF-F418-4866-85C3-8B4FB0849713}"/>
    <hyperlink ref="AP1540" r:id="rId4342" xr:uid="{49E9ECF3-10D3-4AF0-8691-E97E861877AB}"/>
    <hyperlink ref="AP1541" r:id="rId4343" xr:uid="{3529ED1B-58C7-439D-BAC8-F50E044A7D43}"/>
    <hyperlink ref="AP1542" r:id="rId4344" xr:uid="{CAAF2B3E-887F-4E8B-88E6-6AEFCF07B7B1}"/>
    <hyperlink ref="AP1543" r:id="rId4345" xr:uid="{7ED5ACD5-6B6B-4AE6-8B3A-C2443A571626}"/>
    <hyperlink ref="AP1544" r:id="rId4346" xr:uid="{0A8A683C-B60A-4874-A297-2358D0033D8E}"/>
    <hyperlink ref="AP1545" r:id="rId4347" xr:uid="{A667AF45-3864-48E8-866C-359651FEDECE}"/>
    <hyperlink ref="AP1546" r:id="rId4348" xr:uid="{18EC3648-E42F-44E1-9124-8DD4413B0D14}"/>
    <hyperlink ref="AP1547" r:id="rId4349" xr:uid="{7F5B742E-AD19-4CC2-B773-5FAAB121763E}"/>
    <hyperlink ref="AP1548" r:id="rId4350" xr:uid="{8DACA24D-04E1-4B6E-8064-9B13095776EC}"/>
    <hyperlink ref="AP1549" r:id="rId4351" xr:uid="{729575AE-9973-4D35-AA2F-C46160CC30B8}"/>
    <hyperlink ref="AP1550" r:id="rId4352" xr:uid="{C827589A-8E22-4232-BD4F-5756BB660E72}"/>
    <hyperlink ref="AP1551" r:id="rId4353" xr:uid="{C086F4BA-58DE-47F0-BD46-360997038B28}"/>
    <hyperlink ref="AP1552" r:id="rId4354" xr:uid="{CB20760E-F2E4-412F-9DF2-49D49C84A00A}"/>
    <hyperlink ref="AP1553" r:id="rId4355" xr:uid="{E1203910-5CBC-4EF8-9BC8-D4EB03407802}"/>
    <hyperlink ref="AP1554" r:id="rId4356" xr:uid="{BB61912A-5CAD-404F-9995-9043835F0681}"/>
    <hyperlink ref="AP1555" r:id="rId4357" xr:uid="{7CF47833-9C16-4AE7-88D4-BF000374076E}"/>
    <hyperlink ref="AP1556" r:id="rId4358" xr:uid="{34B734A4-C35E-4E49-B370-20BE0D9BE290}"/>
    <hyperlink ref="AP1557" r:id="rId4359" xr:uid="{646E5E45-42A4-41DA-9015-7979565DBF17}"/>
    <hyperlink ref="AP1558" r:id="rId4360" xr:uid="{5F6CF629-2626-4D40-A75D-38F59587773C}"/>
    <hyperlink ref="AP1559" r:id="rId4361" xr:uid="{3D12AAD7-5B4F-4A12-8172-BC40AC07BF2E}"/>
    <hyperlink ref="AP1560" r:id="rId4362" xr:uid="{C1426E66-76E4-4596-AC9D-B80C9E2307B3}"/>
    <hyperlink ref="AP1561" r:id="rId4363" xr:uid="{E65EB8DD-3D80-4E9C-8078-6824E63867ED}"/>
    <hyperlink ref="AP1562" r:id="rId4364" xr:uid="{DB9B5E83-C618-4AB2-A673-D47C50913338}"/>
    <hyperlink ref="AP1563" r:id="rId4365" xr:uid="{21F92641-0ABE-4D51-9233-972964E18D19}"/>
    <hyperlink ref="AP1564" r:id="rId4366" xr:uid="{F661D920-E57D-423F-973B-C6D6895E3388}"/>
    <hyperlink ref="AP1565" r:id="rId4367" xr:uid="{605B579A-3CAD-45DB-9B2D-4683DDF88C2C}"/>
    <hyperlink ref="AP1566" r:id="rId4368" xr:uid="{2B8D1982-DCC8-4791-950D-69D9CBDA3DF9}"/>
    <hyperlink ref="AP1567" r:id="rId4369" xr:uid="{1DB68EFC-1BCD-490E-A645-F176B36DFA5C}"/>
    <hyperlink ref="AP1568" r:id="rId4370" xr:uid="{6B2184A1-DFC4-4E54-895A-E85F8818E1E9}"/>
    <hyperlink ref="AP1569" r:id="rId4371" xr:uid="{B86E7BFA-AAA8-4D2E-A421-D66768244A55}"/>
    <hyperlink ref="AP1570" r:id="rId4372" xr:uid="{6F6E266E-3FDA-46B6-BF4E-9E6F56F53941}"/>
    <hyperlink ref="AP1571" r:id="rId4373" xr:uid="{47078902-65BC-444A-92A6-7898515B94F5}"/>
    <hyperlink ref="AP1572" r:id="rId4374" xr:uid="{BCA917E7-FBAB-49E9-AF9B-C2ED07D8BCAE}"/>
    <hyperlink ref="AP1573" r:id="rId4375" xr:uid="{46A14F9F-C5AB-44B1-9FAA-78E510AD1EED}"/>
    <hyperlink ref="AP1574" r:id="rId4376" xr:uid="{BA843726-00B3-488D-8D81-560DC0AF79EA}"/>
    <hyperlink ref="AP1575" r:id="rId4377" xr:uid="{58CCE3A9-BA71-4760-A6E1-61632A6766BE}"/>
    <hyperlink ref="AP1576" r:id="rId4378" xr:uid="{C2BCD0E7-AE29-446A-B345-00267FFA6F2C}"/>
    <hyperlink ref="AP1577" r:id="rId4379" xr:uid="{1782BB9B-E4E6-4060-97E4-1F39E99FC53C}"/>
    <hyperlink ref="AP1578" r:id="rId4380" xr:uid="{B0F208F2-3D90-48D3-9F8D-CD96AE104538}"/>
    <hyperlink ref="AP1579" r:id="rId4381" xr:uid="{76E62A1D-5360-41DC-B641-6A9FBCAFBF6F}"/>
    <hyperlink ref="AP1580" r:id="rId4382" xr:uid="{C53F0849-D4E8-4214-9BF0-89D39D71A05E}"/>
    <hyperlink ref="AP1581" r:id="rId4383" xr:uid="{1524CCF7-C2A0-45A6-9455-2513780D0F26}"/>
    <hyperlink ref="AP1582" r:id="rId4384" xr:uid="{710FA319-24E0-49F1-BDCC-BDF30395B752}"/>
    <hyperlink ref="AP1583" r:id="rId4385" xr:uid="{9A1130AB-97E5-49CC-921E-6825CDB7CE1B}"/>
    <hyperlink ref="AP1584" r:id="rId4386" xr:uid="{53F16FF6-F727-4FE9-9F6D-39FBD2A1DB6D}"/>
    <hyperlink ref="AP1585" r:id="rId4387" xr:uid="{8DEE75AB-6A2F-43D5-8751-C9545C6641D8}"/>
    <hyperlink ref="AP1586" r:id="rId4388" xr:uid="{712EF9EB-5ACE-48AA-BC80-E14A491427BC}"/>
    <hyperlink ref="AP1587" r:id="rId4389" xr:uid="{B5737CB6-A52F-4E33-9736-B2568B3669FB}"/>
    <hyperlink ref="AP1588" r:id="rId4390" xr:uid="{37F9FB7D-E211-4ADF-9A90-551992FA2B69}"/>
    <hyperlink ref="AP1589" r:id="rId4391" xr:uid="{0C8EC1CF-0CD9-4259-9AF7-0D3372836E41}"/>
    <hyperlink ref="AP1590" r:id="rId4392" xr:uid="{2EDC4905-98C1-4BE8-8733-39FEE22867C9}"/>
    <hyperlink ref="AP1591" r:id="rId4393" xr:uid="{88FA8E4F-74B1-4B78-A4BD-A709FF478E65}"/>
    <hyperlink ref="AP1592" r:id="rId4394" xr:uid="{A8D3C27D-E319-4B66-8A19-EFCB12F65DBC}"/>
    <hyperlink ref="AP1593" r:id="rId4395" xr:uid="{DA43B105-3773-4A00-8843-F3984714327D}"/>
    <hyperlink ref="AP1594" r:id="rId4396" xr:uid="{77AB9465-3D23-4A1B-8665-9094EE44E100}"/>
    <hyperlink ref="AP1595" r:id="rId4397" xr:uid="{2ED09439-9CE1-4D30-8ED9-B4B7FD3BE6FC}"/>
    <hyperlink ref="AP1596" r:id="rId4398" xr:uid="{F2E42C30-9749-40C5-A1A3-2FE89F084312}"/>
    <hyperlink ref="AP1597" r:id="rId4399" xr:uid="{D122F7B4-EC3E-4D59-8AB1-214F0B2B3F7F}"/>
    <hyperlink ref="AP1598" r:id="rId4400" xr:uid="{5078E5B5-C195-4697-B705-331B020E9E39}"/>
    <hyperlink ref="AP1599" r:id="rId4401" xr:uid="{896886F3-EEBA-47FF-B555-3208131AB2B8}"/>
    <hyperlink ref="AP1600" r:id="rId4402" xr:uid="{1D334CD6-4C48-498B-8610-F4CFBD69B36B}"/>
    <hyperlink ref="AP1601" r:id="rId4403" xr:uid="{6796C187-8682-454E-98A8-405B77257890}"/>
    <hyperlink ref="AP1602" r:id="rId4404" xr:uid="{A01EE763-24E2-4242-8F1D-C766A257E179}"/>
    <hyperlink ref="AP1603" r:id="rId4405" xr:uid="{DBDF4B08-0499-4EFD-ABF9-D8060346201B}"/>
    <hyperlink ref="AP1604" r:id="rId4406" xr:uid="{770EC0D7-1FA4-4F13-BB72-EE115DE22961}"/>
    <hyperlink ref="AP1605" r:id="rId4407" xr:uid="{F4962879-9992-46AE-AAF3-1EF75BDAABBC}"/>
    <hyperlink ref="AP1606" r:id="rId4408" xr:uid="{FF091275-49DE-408E-A913-145BC97D839E}"/>
    <hyperlink ref="AP1607" r:id="rId4409" xr:uid="{61247B0B-ADD0-4F7D-B165-8516D50C71C9}"/>
    <hyperlink ref="AP1608" r:id="rId4410" xr:uid="{40FB608C-8823-4212-B381-72CE83B6C2BB}"/>
    <hyperlink ref="AP1609" r:id="rId4411" xr:uid="{D29DBAFD-EE1B-4BD3-8E5D-93FD05BF63B4}"/>
    <hyperlink ref="AP1610" r:id="rId4412" xr:uid="{B9D5C67E-FFE2-4E7C-B6BD-C7DEFA99C456}"/>
    <hyperlink ref="AP1611" r:id="rId4413" xr:uid="{94530F88-2B85-43B9-8DB3-AE0AFFAB0D00}"/>
    <hyperlink ref="AP1612" r:id="rId4414" xr:uid="{322476E3-0C9F-4CA8-A7A4-7CC67D2E1243}"/>
    <hyperlink ref="AP1613" r:id="rId4415" xr:uid="{4E2ECFF2-D200-4AAA-8E64-584A2496CEFE}"/>
    <hyperlink ref="AP1614" r:id="rId4416" xr:uid="{2581EE5E-ACD4-44EE-AB71-CAA3BD82E45C}"/>
    <hyperlink ref="AP1615" r:id="rId4417" xr:uid="{3C803BDB-C307-4AE0-B2BE-F704F29848DF}"/>
    <hyperlink ref="AP1616" r:id="rId4418" xr:uid="{FD146FE0-1C1C-4073-B39F-27B38A69928A}"/>
    <hyperlink ref="AP1617" r:id="rId4419" xr:uid="{6DE82FAB-9B0E-43C4-AD8D-3111F8218695}"/>
    <hyperlink ref="AP1618" r:id="rId4420" xr:uid="{EDCF93B9-B101-45A7-AC81-62BCCFB77221}"/>
    <hyperlink ref="AP1619" r:id="rId4421" xr:uid="{01D742B0-7989-4D14-8E57-AC3F15C02AF7}"/>
    <hyperlink ref="AP1620" r:id="rId4422" xr:uid="{86C23BF5-29BA-48B5-95B1-102475E4EE43}"/>
    <hyperlink ref="AP1621" r:id="rId4423" xr:uid="{8E01A9A2-A901-4104-850E-62D8C9717AED}"/>
    <hyperlink ref="AP1622" r:id="rId4424" xr:uid="{D04D784C-EBA9-41D0-8A46-43D29BE63AD8}"/>
    <hyperlink ref="AP1623" r:id="rId4425" xr:uid="{8CAAEACB-120F-4E22-B43C-3BE208C08997}"/>
    <hyperlink ref="AP1624" r:id="rId4426" xr:uid="{7FE98EAA-2EE6-4333-9D7F-E5FBB21D6C03}"/>
    <hyperlink ref="AP1625" r:id="rId4427" xr:uid="{635AA7A6-91D7-45F3-BF98-B61A01DB3D02}"/>
    <hyperlink ref="AP1626" r:id="rId4428" xr:uid="{BAA34AB3-4720-4F08-9A2E-B649DD41CA66}"/>
    <hyperlink ref="AP1627" r:id="rId4429" xr:uid="{6FAA19B5-9BCF-4C04-A0F8-4746C5FD90E0}"/>
    <hyperlink ref="AP1628" r:id="rId4430" xr:uid="{B64A406A-9955-4E2E-8AFD-734714D68D74}"/>
    <hyperlink ref="AP1629" r:id="rId4431" xr:uid="{B71910EA-DC85-47BB-BB13-68BCAE789D4C}"/>
    <hyperlink ref="AP1630" r:id="rId4432" xr:uid="{EB4700B6-B2D3-44AA-ADF9-1AD755045B60}"/>
    <hyperlink ref="AP1631" r:id="rId4433" xr:uid="{84895414-8C84-4B4B-A488-8C29606D859D}"/>
    <hyperlink ref="AP1632" r:id="rId4434" xr:uid="{EDC116C0-8E51-47E2-8D54-ED3A749796B6}"/>
    <hyperlink ref="AP1633" r:id="rId4435" xr:uid="{7BB86A2B-8610-45EA-B62D-C6C04E3ABD31}"/>
    <hyperlink ref="AP1634" r:id="rId4436" xr:uid="{935E0281-C8FE-4A6D-B542-374DFD7322A5}"/>
    <hyperlink ref="AP1635" r:id="rId4437" xr:uid="{151B6995-42A1-472F-B8FC-F68342C8B525}"/>
    <hyperlink ref="AP1636" r:id="rId4438" xr:uid="{90E5BAD1-2676-4D19-8C1C-0825F3C16079}"/>
    <hyperlink ref="AP1637" r:id="rId4439" xr:uid="{F89EF805-5326-414F-9273-C618D13B3CD7}"/>
    <hyperlink ref="AP1638" r:id="rId4440" xr:uid="{E00732F1-CE98-4818-8331-9E9EC0F26792}"/>
    <hyperlink ref="AP1639" r:id="rId4441" xr:uid="{BD358603-A629-4E34-B269-1EC2DB8F4139}"/>
    <hyperlink ref="AP1640" r:id="rId4442" xr:uid="{4AF26590-DA0B-4D59-B62C-B22E5CC142CC}"/>
    <hyperlink ref="AP1641" r:id="rId4443" xr:uid="{AD595CB0-9768-4062-B23D-F12A93EE6794}"/>
    <hyperlink ref="AP1642" r:id="rId4444" xr:uid="{519F1BE0-70E0-40D6-AE98-ACD8DB7C74F5}"/>
    <hyperlink ref="AP1643" r:id="rId4445" xr:uid="{603A3A9E-9960-4CAF-9E31-AFD314698A61}"/>
    <hyperlink ref="AP1644" r:id="rId4446" xr:uid="{28F91665-E542-472A-B476-4EFD48BA5326}"/>
    <hyperlink ref="AP1645" r:id="rId4447" xr:uid="{C2686948-E948-476A-AC5E-DB455BD89978}"/>
    <hyperlink ref="AP1646" r:id="rId4448" xr:uid="{110D79EF-EA1C-4935-877D-80CE357C2704}"/>
    <hyperlink ref="AP1647" r:id="rId4449" xr:uid="{F38E1578-FF33-4D54-88B8-109921A1FB10}"/>
    <hyperlink ref="AP1648" r:id="rId4450" xr:uid="{F8FA138B-F67E-4277-A3AE-2FCE0CDA5D90}"/>
    <hyperlink ref="AP1649" r:id="rId4451" xr:uid="{4B695E46-0E0A-4414-A013-8433D8C38C95}"/>
    <hyperlink ref="AP1650" r:id="rId4452" xr:uid="{957217F9-A900-491D-A79C-95C04C988862}"/>
    <hyperlink ref="AP1651" r:id="rId4453" xr:uid="{60F55EB4-CA1A-4B62-A044-31B55A9D9081}"/>
    <hyperlink ref="AP1652" r:id="rId4454" xr:uid="{A263B489-B89E-4BAD-820A-5851B768FDCC}"/>
    <hyperlink ref="AP1653" r:id="rId4455" xr:uid="{8E5FCD81-2E2C-4BE1-ACA0-2C2885048B2D}"/>
    <hyperlink ref="AP1654" r:id="rId4456" xr:uid="{69E9AC9F-BA6F-48B8-8729-4D6939B4FFDF}"/>
    <hyperlink ref="AP1655" r:id="rId4457" xr:uid="{10397813-CFF0-4718-90BA-E16DF21FB22A}"/>
    <hyperlink ref="AP1656" r:id="rId4458" xr:uid="{9B488A7B-FF33-4FE7-9C1F-796B650E76B0}"/>
    <hyperlink ref="AP1657" r:id="rId4459" xr:uid="{4F0A1AD5-888A-4370-A0CF-4E6CC5E576B4}"/>
    <hyperlink ref="AP1658" r:id="rId4460" xr:uid="{FE7E81F6-2D4E-4CB1-984F-BE79DE524E8C}"/>
    <hyperlink ref="AP1659" r:id="rId4461" xr:uid="{4762F474-5D0B-4920-AEAC-552EAD1490C7}"/>
    <hyperlink ref="AP1660" r:id="rId4462" xr:uid="{FE9AC3ED-FB95-4A9B-8334-C0C11E8B467D}"/>
    <hyperlink ref="AP1661" r:id="rId4463" xr:uid="{69D0A7B5-380A-43E9-A2D6-C299FD420735}"/>
    <hyperlink ref="AP1662" r:id="rId4464" xr:uid="{FBFAE146-B813-4614-A73F-9DDED3CAE7CE}"/>
    <hyperlink ref="AP1663" r:id="rId4465" xr:uid="{ACE71A92-640A-4E98-9E03-CCDDBC6DD394}"/>
    <hyperlink ref="AP1664" r:id="rId4466" xr:uid="{64938044-632B-43B4-B309-58650A41917A}"/>
    <hyperlink ref="AP1665" r:id="rId4467" xr:uid="{777F10C3-DD32-488B-8ABD-0F569C696FEE}"/>
    <hyperlink ref="AP1666" r:id="rId4468" xr:uid="{00CD94AA-14B5-434B-A782-D7B6060EDBEF}"/>
    <hyperlink ref="AP1667" r:id="rId4469" xr:uid="{D43D38E4-2805-4032-A91D-A6DFF80335D6}"/>
    <hyperlink ref="AP1668" r:id="rId4470" xr:uid="{FFB91284-1CEF-49B7-AA09-168FF1628F2E}"/>
    <hyperlink ref="AP1669" r:id="rId4471" xr:uid="{8C9301F7-EB63-4F61-8198-012AB75095D3}"/>
    <hyperlink ref="AP1670" r:id="rId4472" xr:uid="{11C2FB8F-D9E2-4ACF-9E9A-43BC1B538430}"/>
    <hyperlink ref="AP1671" r:id="rId4473" xr:uid="{69FDC9C2-88A4-4E9F-B8CC-6EC518346EBA}"/>
    <hyperlink ref="AP1672" r:id="rId4474" xr:uid="{C9BCE5E5-9167-4950-AD6C-6E619E07E7FC}"/>
    <hyperlink ref="AP1673" r:id="rId4475" xr:uid="{63BC121C-7BE9-474F-97A9-4E72E216635D}"/>
    <hyperlink ref="AP1674" r:id="rId4476" xr:uid="{38E8AA16-0D1F-47AE-8CF5-554EB143B4E9}"/>
    <hyperlink ref="AP1675" r:id="rId4477" xr:uid="{C068240E-62F4-4B98-9841-BDC94F36FB1F}"/>
    <hyperlink ref="AP1676" r:id="rId4478" xr:uid="{8ABC1CF3-FE90-474B-9FBD-9A2F1F6D16C9}"/>
    <hyperlink ref="AP1677" r:id="rId4479" xr:uid="{DE82BCB2-6759-4FBA-A5DC-475A7CDFBC4E}"/>
    <hyperlink ref="AP1678" r:id="rId4480" xr:uid="{A34FAAE8-B712-4384-886B-5573DBF7F03C}"/>
    <hyperlink ref="AP1679" r:id="rId4481" xr:uid="{C9CF11CF-0782-492D-9448-191A337907A7}"/>
    <hyperlink ref="AP1680" r:id="rId4482" xr:uid="{33E56EAA-8F22-4076-8F83-884D1690771B}"/>
    <hyperlink ref="AP1681" r:id="rId4483" xr:uid="{E43DB1F5-DD28-497E-95DE-4011C1BE48AB}"/>
    <hyperlink ref="AP1682" r:id="rId4484" xr:uid="{8826ADAD-D5F5-4A72-B811-0DA9FD613F10}"/>
    <hyperlink ref="AP1683" r:id="rId4485" xr:uid="{2C56C753-5696-4EAB-BC99-76C93AACBD7C}"/>
    <hyperlink ref="AP1684" r:id="rId4486" xr:uid="{FFD67D8C-42CA-4A82-BC0A-DC8C8A0B06F3}"/>
    <hyperlink ref="AP1685" r:id="rId4487" xr:uid="{5918A9A3-CAA8-4E8A-AF50-F19CBDBE1EB1}"/>
    <hyperlink ref="AP1686" r:id="rId4488" xr:uid="{2E758E4B-26FF-46F1-AAE4-D2C5BB598FAF}"/>
    <hyperlink ref="AP1687" r:id="rId4489" xr:uid="{8B86868E-4F8B-4B4C-864B-A39475A90B4F}"/>
    <hyperlink ref="AP1688" r:id="rId4490" xr:uid="{9D6CD3AB-620A-49BE-AB92-A75451899BF7}"/>
    <hyperlink ref="AP1689" r:id="rId4491" xr:uid="{769EC9CA-A91B-47F6-AE59-67CB0211A8DE}"/>
    <hyperlink ref="AP1690" r:id="rId4492" xr:uid="{846E1AF5-CF5C-48DD-9045-ED1D945D9034}"/>
    <hyperlink ref="AP1691" r:id="rId4493" xr:uid="{EF723EB2-887C-4038-B23D-53179CFE2386}"/>
    <hyperlink ref="AP1692" r:id="rId4494" xr:uid="{B780C6DE-8979-4748-8C49-2399D64487BB}"/>
    <hyperlink ref="AP1693" r:id="rId4495" xr:uid="{E9D931CF-3C2B-4B2E-9539-233542D8DC8F}"/>
    <hyperlink ref="AP1694" r:id="rId4496" xr:uid="{8C59C295-9015-4258-88F9-89CADA8EB1D4}"/>
    <hyperlink ref="AP1695" r:id="rId4497" xr:uid="{4AF2397A-2E1E-4C18-B5C9-690C8F64347F}"/>
    <hyperlink ref="AP1696" r:id="rId4498" xr:uid="{9B622770-4705-4C2F-A541-9BAB86E54E58}"/>
    <hyperlink ref="AP1697" r:id="rId4499" xr:uid="{DCF28770-75DF-438A-B441-E3704D2C401D}"/>
    <hyperlink ref="AP1698" r:id="rId4500" xr:uid="{9C5491B0-DA92-4127-BA2C-797DE2D07341}"/>
    <hyperlink ref="AP1699" r:id="rId4501" xr:uid="{46FA67C1-AD51-4DDC-91CE-609CC5F0C7B1}"/>
    <hyperlink ref="AP1700" r:id="rId4502" xr:uid="{3EA0EF30-F455-4478-9E19-CDDAC0BB2223}"/>
    <hyperlink ref="AP1701" r:id="rId4503" xr:uid="{DFA970B9-3699-400E-933B-0ADEB31509FA}"/>
    <hyperlink ref="AP1702" r:id="rId4504" xr:uid="{DFE55A2F-9E6B-4574-8586-635992BE74F8}"/>
    <hyperlink ref="AP1703" r:id="rId4505" xr:uid="{DA344083-128E-45CF-B621-19B342EC2004}"/>
    <hyperlink ref="AP1704" r:id="rId4506" xr:uid="{7429CD16-8CEB-427C-BB16-BAFA47037DD5}"/>
    <hyperlink ref="AP1705" r:id="rId4507" xr:uid="{3F362BFD-A5AA-4042-B57B-478EEB77AB55}"/>
    <hyperlink ref="AP1706" r:id="rId4508" xr:uid="{843CB4FF-C4D9-4EC7-942B-1E36403C5C07}"/>
    <hyperlink ref="AP1707" r:id="rId4509" xr:uid="{7CAF7926-8B52-4C0B-AD1F-208086129ED5}"/>
    <hyperlink ref="AP1708" r:id="rId4510" xr:uid="{EB30B3B0-E4C7-4329-8A21-681A2D6E5ED3}"/>
    <hyperlink ref="AP1709" r:id="rId4511" xr:uid="{6BD5B5E8-16F3-4650-880B-BA48E6A4D627}"/>
    <hyperlink ref="AP1710" r:id="rId4512" xr:uid="{3F615893-078A-44A2-992C-BDDE66171008}"/>
    <hyperlink ref="AP1711" r:id="rId4513" xr:uid="{C46EF360-4A60-4F35-9762-C1D65CF47E33}"/>
    <hyperlink ref="AP1712" r:id="rId4514" xr:uid="{C4437652-1702-437A-AF36-DD8882E51686}"/>
    <hyperlink ref="AP1713" r:id="rId4515" xr:uid="{86EF6060-BA03-4423-8015-22318C1ABB70}"/>
    <hyperlink ref="AP1714" r:id="rId4516" xr:uid="{C0BFEB76-D763-4545-A802-B822C46B77C4}"/>
    <hyperlink ref="AP1715" r:id="rId4517" xr:uid="{2A1AEC3C-0565-448E-97F0-B1CF5512E94A}"/>
    <hyperlink ref="AP1716" r:id="rId4518" xr:uid="{32187A5C-CBDE-4A27-8EA3-AB83A86C175E}"/>
    <hyperlink ref="AP1717" r:id="rId4519" xr:uid="{B46D4000-FF1C-457A-ADEC-03A68B0318DE}"/>
    <hyperlink ref="AP1718" r:id="rId4520" xr:uid="{85CB8D01-66C2-479B-B288-DF0B64E7CDE8}"/>
    <hyperlink ref="AP1719" r:id="rId4521" xr:uid="{8C0C06A5-02E1-48F0-A68C-1882BC756BCE}"/>
    <hyperlink ref="AP1720" r:id="rId4522" xr:uid="{D836E614-61AB-4448-A81A-96CF743C1C06}"/>
    <hyperlink ref="AP1721" r:id="rId4523" xr:uid="{C3ADCE78-57B8-4407-9E5B-3F4B46975EC5}"/>
    <hyperlink ref="AP1722" r:id="rId4524" xr:uid="{87010F0F-C67E-4FDD-A67A-18E62A43BEA1}"/>
    <hyperlink ref="AP1723" r:id="rId4525" xr:uid="{8E3DB4A0-87F3-426F-A8ED-FEFFFBE4B7D3}"/>
    <hyperlink ref="AP1724" r:id="rId4526" xr:uid="{840BCC92-B75A-43C1-A65E-5B6A8EB7A2F2}"/>
    <hyperlink ref="AP1725" r:id="rId4527" xr:uid="{65C4764E-1B62-4FCA-BCE9-EEF50BA62369}"/>
    <hyperlink ref="AP1726" r:id="rId4528" xr:uid="{0CF9DB53-7B0D-45FD-9318-A545237C96BB}"/>
    <hyperlink ref="AP1727" r:id="rId4529" xr:uid="{96CDA655-7677-47D1-8062-07ABBC246AC9}"/>
    <hyperlink ref="AP1728" r:id="rId4530" xr:uid="{B98761CA-C884-4C7C-B481-F464484BBAE2}"/>
    <hyperlink ref="AP1729" r:id="rId4531" xr:uid="{7C23DDEC-CDD3-4959-A54E-D6F1654F74F3}"/>
    <hyperlink ref="AP1730" r:id="rId4532" xr:uid="{DA6205EC-45D8-40A1-A288-42D6FD4E83F7}"/>
    <hyperlink ref="AP1731" r:id="rId4533" xr:uid="{2AA99C19-473C-4116-A976-D80B8F3F2564}"/>
    <hyperlink ref="AP1732" r:id="rId4534" xr:uid="{2CC8DD95-519F-4EBD-B271-23EB9D791675}"/>
    <hyperlink ref="AP1733" r:id="rId4535" xr:uid="{4560ED82-715E-4DF9-B5E0-0329C3CFF219}"/>
    <hyperlink ref="AP1734" r:id="rId4536" xr:uid="{E070AFF3-DCDB-4FC3-A3CD-04C47E6D9F4E}"/>
    <hyperlink ref="AP1735" r:id="rId4537" xr:uid="{EE9A81A8-91DD-4D94-B305-1A7F3590C894}"/>
    <hyperlink ref="AP1736" r:id="rId4538" xr:uid="{9895197C-E0A4-459B-9887-999CD9800020}"/>
    <hyperlink ref="AP1737" r:id="rId4539" xr:uid="{51B6309B-8A69-43D3-AF74-FC46A6A016CA}"/>
    <hyperlink ref="AP1738" r:id="rId4540" xr:uid="{61E18BBF-C523-4025-9BA4-A1BD4AB82B4C}"/>
    <hyperlink ref="AP1739" r:id="rId4541" xr:uid="{AD0313EB-9EE6-4E54-892F-AFDA850777BB}"/>
    <hyperlink ref="AP1740" r:id="rId4542" xr:uid="{570E0ACD-70CB-402F-B0FA-82464A52642F}"/>
    <hyperlink ref="AP1741" r:id="rId4543" xr:uid="{73DFD3B3-1FD6-4220-8C94-9E3D7F0D51C4}"/>
    <hyperlink ref="AP1742" r:id="rId4544" xr:uid="{8F271679-5B52-4910-9549-BB38A7547D54}"/>
    <hyperlink ref="AP1743" r:id="rId4545" xr:uid="{8D1339BB-49C9-40CA-91B3-CF0A783BAFE7}"/>
    <hyperlink ref="AP1744" r:id="rId4546" xr:uid="{FC1E37C5-3D3C-4189-A9FC-726DAB0F2F7B}"/>
    <hyperlink ref="AP1745" r:id="rId4547" xr:uid="{B0B75797-818E-4283-8BF8-9E1EC86D7676}"/>
    <hyperlink ref="AP1746" r:id="rId4548" xr:uid="{21D30971-DF98-4FEF-A294-476B0F433B9F}"/>
    <hyperlink ref="AP1747" r:id="rId4549" xr:uid="{22923095-A050-4DAD-9EFF-E867F28C360D}"/>
    <hyperlink ref="AP1748" r:id="rId4550" xr:uid="{20B25D0E-D86C-44FD-AD4B-25597C39F4BF}"/>
    <hyperlink ref="AP1749" r:id="rId4551" xr:uid="{03BD8BFF-A802-4EE2-93B3-3400ED493E7E}"/>
    <hyperlink ref="AP1750" r:id="rId4552" xr:uid="{7D3CA431-F1DD-4A76-AA73-D2663E204B00}"/>
    <hyperlink ref="AP1751" r:id="rId4553" xr:uid="{FFDB1D99-1761-4786-A5EF-A858165A5510}"/>
    <hyperlink ref="AP1752" r:id="rId4554" xr:uid="{512A2F28-ACB2-47E2-B804-72AA8847A12E}"/>
    <hyperlink ref="AP1753" r:id="rId4555" xr:uid="{60481FAA-F96C-40E1-B1F4-C707A0463C3C}"/>
    <hyperlink ref="AP1754" r:id="rId4556" xr:uid="{6E0D1CA6-9AF8-420E-AC3C-E98117BD63A6}"/>
    <hyperlink ref="AP1755" r:id="rId4557" xr:uid="{B370F89E-B480-4BBC-AB77-2D4BEA2DBFE9}"/>
    <hyperlink ref="AP1756" r:id="rId4558" xr:uid="{5626FB47-6C34-4316-9956-5B13249CF225}"/>
    <hyperlink ref="AP1757" r:id="rId4559" xr:uid="{C82A58DC-4D4A-4921-AD21-92E84BCF235C}"/>
    <hyperlink ref="AP1758" r:id="rId4560" xr:uid="{DD77204B-7A04-4902-8D48-7889053C4EC5}"/>
    <hyperlink ref="AP1759" r:id="rId4561" xr:uid="{04CEAB99-0E72-44F5-83D9-141D5F7D8E1A}"/>
    <hyperlink ref="AP1760" r:id="rId4562" xr:uid="{1DCFA00D-7276-447A-8E4F-919223FBEF72}"/>
    <hyperlink ref="AP1761" r:id="rId4563" xr:uid="{5C4373C6-A508-4AE2-B589-F49055E25EB2}"/>
    <hyperlink ref="AP1762" r:id="rId4564" xr:uid="{E0B297BB-6B8E-4BA1-88EB-1D3D74CA08CA}"/>
    <hyperlink ref="AP1763" r:id="rId4565" xr:uid="{70D3E0D8-36F8-49EC-B417-661FB5F0F25E}"/>
    <hyperlink ref="AP1764" r:id="rId4566" xr:uid="{5365D5ED-2640-443C-AEB1-4624C8208D8C}"/>
    <hyperlink ref="AP1765" r:id="rId4567" xr:uid="{C0E63B77-8373-4B71-9CD6-7AE248202BD7}"/>
    <hyperlink ref="AP1766" r:id="rId4568" xr:uid="{608B8625-C5E8-41EA-8830-682D72C824B7}"/>
    <hyperlink ref="AP1767" r:id="rId4569" xr:uid="{550AE832-0467-41F4-83DB-A68D8E162CE3}"/>
    <hyperlink ref="AP1768" r:id="rId4570" xr:uid="{7D73BE8F-A90B-4773-926D-93AC1082D6E0}"/>
    <hyperlink ref="AP1769" r:id="rId4571" xr:uid="{942918E5-F71D-4862-A4A1-2C3C0AE4CB12}"/>
    <hyperlink ref="AP1770" r:id="rId4572" xr:uid="{FF0B6FC2-79ED-4485-830C-9554F63B4D4A}"/>
    <hyperlink ref="AP1771" r:id="rId4573" xr:uid="{9055C5B4-BDD3-4B46-943E-A847EB72BC46}"/>
    <hyperlink ref="AP1772" r:id="rId4574" xr:uid="{028F3524-D8B2-43C3-A070-78579EA81708}"/>
    <hyperlink ref="AP1773" r:id="rId4575" xr:uid="{8EE7E040-2609-42B0-B0C9-8B2B48A766F4}"/>
    <hyperlink ref="AP1774" r:id="rId4576" xr:uid="{CE92D4FD-60BB-4BDA-8426-14C63AF82EA0}"/>
    <hyperlink ref="AP1775" r:id="rId4577" xr:uid="{0D40623C-EA99-482C-8D78-8998C4971570}"/>
    <hyperlink ref="AP1776" r:id="rId4578" xr:uid="{EA294B21-1DE9-4DC7-985A-EC3CD590834F}"/>
    <hyperlink ref="AP1777" r:id="rId4579" xr:uid="{650E2E2F-642E-4F4F-BB0C-B21B85A0C438}"/>
    <hyperlink ref="AP1778" r:id="rId4580" xr:uid="{D8E69558-8BAF-4ABE-8BDC-41800F132F60}"/>
    <hyperlink ref="AP1779" r:id="rId4581" xr:uid="{C9D4090C-2028-4CF5-AF1C-8FFED6068842}"/>
    <hyperlink ref="AP1780" r:id="rId4582" xr:uid="{28DA8FB1-5509-4866-BA2A-DD7A673FFB9C}"/>
    <hyperlink ref="AP1781" r:id="rId4583" xr:uid="{4C43E6A6-8EAA-43F9-B609-3A4985B80B6B}"/>
    <hyperlink ref="AP1782" r:id="rId4584" xr:uid="{600CF44B-79D3-47D5-BD2B-1A063AA62E2A}"/>
    <hyperlink ref="AP1783" r:id="rId4585" xr:uid="{456198F6-D720-48C4-9874-781312C4FEE9}"/>
    <hyperlink ref="AP1784" r:id="rId4586" xr:uid="{4D26CADF-A032-4780-9B21-067C61836159}"/>
    <hyperlink ref="AP1785" r:id="rId4587" xr:uid="{1781F659-B0EC-40F6-9712-00BEACB69C7B}"/>
    <hyperlink ref="AP1786" r:id="rId4588" xr:uid="{D7FD56C3-0BE8-40F1-B959-CFB5A52F219E}"/>
    <hyperlink ref="AP1787" r:id="rId4589" xr:uid="{F631D04B-D5A1-43BC-A86F-A5CB8DB68A42}"/>
    <hyperlink ref="AP1788" r:id="rId4590" xr:uid="{36AA4BC2-AC82-4B89-BC0C-FAA69FFDA25A}"/>
    <hyperlink ref="AP1789" r:id="rId4591" xr:uid="{F04F7E65-702F-4EFB-B5D1-A04138EC2F5B}"/>
    <hyperlink ref="AP1790" r:id="rId4592" xr:uid="{F0FA7451-FA2D-4F87-918A-831E1161454E}"/>
    <hyperlink ref="AP1791" r:id="rId4593" xr:uid="{09D914A5-37D5-45E6-9D22-5215B4462169}"/>
    <hyperlink ref="AP1792" r:id="rId4594" xr:uid="{D320E6C5-D9EE-452A-9E03-048731658341}"/>
    <hyperlink ref="AP1793" r:id="rId4595" xr:uid="{E1F20D04-FFFC-47B7-B823-E40277BCF0DA}"/>
    <hyperlink ref="AP1794" r:id="rId4596" xr:uid="{3A1A721D-0365-4D6E-8103-ECB12193A734}"/>
    <hyperlink ref="AP1795" r:id="rId4597" xr:uid="{728502CF-2989-4A05-AFDF-8880A2D9D568}"/>
    <hyperlink ref="AP1796" r:id="rId4598" xr:uid="{8AF4EFE5-B13B-4C28-87F3-A83221AC58A1}"/>
    <hyperlink ref="AP1797" r:id="rId4599" xr:uid="{CE953EED-DBC8-4E01-B790-5C0CC43A0CC8}"/>
    <hyperlink ref="AP1798" r:id="rId4600" xr:uid="{48031453-4DF1-44FE-8016-7397B91792C7}"/>
    <hyperlink ref="AP1799" r:id="rId4601" xr:uid="{030A9C4D-C0D3-439D-BF3B-70FAD4B290C2}"/>
    <hyperlink ref="AP1800" r:id="rId4602" xr:uid="{69D52D9C-7177-4501-A34B-0F80FABA1EEF}"/>
    <hyperlink ref="AP1801" r:id="rId4603" xr:uid="{6087EACC-7A28-4D7E-A635-612D36B604F1}"/>
    <hyperlink ref="AP1802" r:id="rId4604" xr:uid="{FE7C8BD0-E726-4BEF-BB2E-A9989E875A6C}"/>
    <hyperlink ref="AP1803" r:id="rId4605" xr:uid="{3B09AD54-3B76-490E-8075-F3BA5CD769F5}"/>
    <hyperlink ref="AP1804" r:id="rId4606" xr:uid="{685CA963-E217-44D9-99CC-547B87142336}"/>
    <hyperlink ref="AP1805" r:id="rId4607" xr:uid="{DE9641E3-B824-433D-9325-997376BF4C7C}"/>
    <hyperlink ref="AP1806" r:id="rId4608" xr:uid="{0077B597-2D3E-425F-89C5-EC9C3FF149D2}"/>
    <hyperlink ref="AP1807" r:id="rId4609" xr:uid="{78326BF4-3EB0-4904-84BE-3C6FDFE802D3}"/>
    <hyperlink ref="AP1808" r:id="rId4610" xr:uid="{C625C4B3-992D-42CD-B1FE-7244BACF3246}"/>
    <hyperlink ref="AP1809" r:id="rId4611" xr:uid="{0B775377-57A4-47A7-A3A6-1205DC1AF2CA}"/>
    <hyperlink ref="AP1810" r:id="rId4612" xr:uid="{E4163709-A122-4632-9D18-89F64118566D}"/>
    <hyperlink ref="AP1811" r:id="rId4613" xr:uid="{D96A12F5-A2CC-479A-9123-5A3767B4453A}"/>
    <hyperlink ref="AP1812" r:id="rId4614" xr:uid="{D867A903-203D-48BB-875E-E646B0838152}"/>
    <hyperlink ref="AP1813" r:id="rId4615" xr:uid="{6F0C2FE1-B895-4254-A8F0-08C7AF9B8E02}"/>
    <hyperlink ref="AP1814" r:id="rId4616" xr:uid="{ED94FE35-B2E1-41DC-B059-45CB15D74F09}"/>
    <hyperlink ref="AP1815" r:id="rId4617" xr:uid="{7D4A14F0-1F6A-41B2-BC2E-12641D62C699}"/>
    <hyperlink ref="AP1816" r:id="rId4618" xr:uid="{AA3582AD-951C-4D05-8344-F38F4701B20F}"/>
    <hyperlink ref="AP1817" r:id="rId4619" xr:uid="{EB9D6D62-B186-4DE2-A146-52958A5E0C6E}"/>
    <hyperlink ref="AP1818" r:id="rId4620" xr:uid="{00F1551F-82C6-48FC-AA0B-CE16D3F87E94}"/>
    <hyperlink ref="AP1819" r:id="rId4621" xr:uid="{E8408A25-2298-459F-B3EC-1DF5CB25B541}"/>
    <hyperlink ref="AP1820" r:id="rId4622" xr:uid="{38D28FA1-EB7F-4B0E-87A6-3FE16BC38A95}"/>
    <hyperlink ref="AP1821" r:id="rId4623" xr:uid="{96BD93E5-FB54-40F7-A62F-C4D9D3B4682F}"/>
    <hyperlink ref="AP1822" r:id="rId4624" xr:uid="{1867F589-D9B5-403A-A37D-5CFDDCBC0E2C}"/>
    <hyperlink ref="AP1823" r:id="rId4625" xr:uid="{28C2E9CA-5978-4D62-BE9B-ED32E606CE8E}"/>
    <hyperlink ref="AP1824" r:id="rId4626" xr:uid="{D0A82907-6E29-4E0F-9783-068C38DBEFB7}"/>
    <hyperlink ref="AP1825" r:id="rId4627" xr:uid="{6379F718-4C65-4ABC-8002-5CBEBC26C1FF}"/>
    <hyperlink ref="AP1826" r:id="rId4628" xr:uid="{6D62DCCB-24FA-452D-8BEF-0ECDAEBFD9D1}"/>
    <hyperlink ref="AP1827" r:id="rId4629" xr:uid="{96704379-4A8C-4D81-BBED-FE0E909FC6AB}"/>
    <hyperlink ref="AP1828" r:id="rId4630" xr:uid="{65C8E683-A9BE-4CA0-A446-D07D8723A092}"/>
    <hyperlink ref="AP1829" r:id="rId4631" xr:uid="{22D1F708-ABA6-4217-ACEF-51708F9FCC9F}"/>
    <hyperlink ref="AP1830" r:id="rId4632" xr:uid="{C17CE24E-1178-4C53-9D25-6AE59DD87971}"/>
    <hyperlink ref="AP1831" r:id="rId4633" xr:uid="{F20F55B9-D1EB-4A63-BF6B-1A74026B3BB8}"/>
    <hyperlink ref="AP1832" r:id="rId4634" xr:uid="{80E7FAB2-FDBB-4065-A9A1-64089582756A}"/>
    <hyperlink ref="AP1833" r:id="rId4635" xr:uid="{152C9162-4886-4AE7-BFA4-D90339B4171A}"/>
    <hyperlink ref="AP1834" r:id="rId4636" xr:uid="{A21EAC4A-3A90-4578-84C3-8FE536B6A73E}"/>
    <hyperlink ref="AP1835" r:id="rId4637" xr:uid="{A6214720-90E0-432D-942D-46D5DA7DC488}"/>
    <hyperlink ref="AP1836" r:id="rId4638" xr:uid="{1597CFF9-D552-43FC-A2B4-32FF5D9FBAC1}"/>
    <hyperlink ref="AP1837" r:id="rId4639" xr:uid="{1E73B2DD-718C-42EC-A7A1-CCE173B9FB27}"/>
    <hyperlink ref="AP1838" r:id="rId4640" xr:uid="{955826EC-703D-437F-A096-D9E53EFBE997}"/>
    <hyperlink ref="AP1839" r:id="rId4641" xr:uid="{CB3573E6-8DC4-4CC0-8A6F-FC05CC7E53C8}"/>
    <hyperlink ref="AP1840" r:id="rId4642" xr:uid="{4E62921F-2B07-4D09-88E8-374B0C252F00}"/>
    <hyperlink ref="AP1841" r:id="rId4643" xr:uid="{A3CC2AAE-0266-4DE9-8563-61DC2BF1256A}"/>
    <hyperlink ref="AP1842" r:id="rId4644" xr:uid="{84F4FF1D-3A77-40C5-B763-2278FAFE7DCD}"/>
    <hyperlink ref="AP1843" r:id="rId4645" xr:uid="{E528D129-2B2E-42F4-B917-9FCD1DC4216B}"/>
    <hyperlink ref="AP1844" r:id="rId4646" xr:uid="{F270C5C5-115E-4A32-9CC9-090A23F94EBB}"/>
    <hyperlink ref="AP1845" r:id="rId4647" xr:uid="{BBB469AA-06CC-46C4-B3A4-7048B76B1B84}"/>
    <hyperlink ref="AP1846" r:id="rId4648" xr:uid="{380377E9-E3C1-4973-98D3-9DD1A888E689}"/>
    <hyperlink ref="AP1847" r:id="rId4649" xr:uid="{02730EB1-F599-4C0F-A6EC-962B84252D55}"/>
    <hyperlink ref="AP1848" r:id="rId4650" xr:uid="{DD2EDCEC-CC83-4F95-8CC5-A0CEE42D217D}"/>
    <hyperlink ref="AP1849" r:id="rId4651" xr:uid="{6431159A-967C-4B9A-83C4-2E3E68BF5487}"/>
    <hyperlink ref="AP1850" r:id="rId4652" xr:uid="{64F8765B-404B-43AD-8B3D-5C2B4F10A47F}"/>
    <hyperlink ref="AP1851" r:id="rId4653" xr:uid="{947644F5-49FC-4DB7-B0CF-1C965BE0D847}"/>
    <hyperlink ref="AP1852" r:id="rId4654" xr:uid="{7685FCC7-679F-4C35-9B4E-EFF682A92F56}"/>
    <hyperlink ref="AP1853" r:id="rId4655" xr:uid="{53700950-2B6A-460A-89FD-A731E4561FB6}"/>
    <hyperlink ref="AP1854" r:id="rId4656" xr:uid="{B3E607BF-9156-452C-91FE-18A8700667D4}"/>
    <hyperlink ref="AP1855" r:id="rId4657" xr:uid="{C332305B-725C-421F-BCB4-F8CB5FBECAA7}"/>
    <hyperlink ref="AP1856" r:id="rId4658" xr:uid="{8347300E-4228-494D-A3F2-04F9C739B512}"/>
    <hyperlink ref="AP1857" r:id="rId4659" xr:uid="{6B87B2D2-06BD-4086-BCD1-EA1B7BAFDAB6}"/>
    <hyperlink ref="AP1858" r:id="rId4660" xr:uid="{3C4D6948-97AC-40B2-B0B6-061125F8A5F0}"/>
    <hyperlink ref="AP1859" r:id="rId4661" xr:uid="{43F1ED77-D0FD-45F6-ADF5-50A88995F9F2}"/>
    <hyperlink ref="AP1860" r:id="rId4662" xr:uid="{123DF21A-DD98-4DFC-8E44-B15B0F456C2D}"/>
    <hyperlink ref="AP1861" r:id="rId4663" xr:uid="{0A1AD98F-CCD0-4C64-8B00-20DA2ABE5E45}"/>
    <hyperlink ref="AP1862" r:id="rId4664" xr:uid="{06BF1D7B-22B6-4F04-B047-48FF06C182ED}"/>
    <hyperlink ref="AP1863" r:id="rId4665" xr:uid="{F95E7226-1CB2-4C76-9035-4B105CCA6ED2}"/>
    <hyperlink ref="AP1864" r:id="rId4666" xr:uid="{BC3E6F25-6A05-4E96-80B9-C9790AEC9456}"/>
    <hyperlink ref="AP1865" r:id="rId4667" xr:uid="{0C11093B-DC13-4C05-B477-B0167DF5EFD5}"/>
    <hyperlink ref="AP1866" r:id="rId4668" xr:uid="{8F26BAC8-1853-4BAC-A054-3B8A4C489882}"/>
    <hyperlink ref="AP1867" r:id="rId4669" xr:uid="{56A63594-3435-409C-93A9-CAC008EB7CE6}"/>
    <hyperlink ref="AP1868" r:id="rId4670" xr:uid="{3830C098-4E29-4B1B-AFBD-7ABB56B3554D}"/>
    <hyperlink ref="AP1869" r:id="rId4671" xr:uid="{6369E685-0F78-4705-9F15-9202B0BE7375}"/>
    <hyperlink ref="AP1870" r:id="rId4672" xr:uid="{9629CC34-E7BB-494B-8661-940699CBA08E}"/>
    <hyperlink ref="AP1871" r:id="rId4673" xr:uid="{7C96C924-4092-4B2D-A838-C9AEA10854BD}"/>
    <hyperlink ref="AP1872" r:id="rId4674" xr:uid="{C0B2F501-A04D-4BF0-8ECD-D2C5F911FA35}"/>
    <hyperlink ref="AP1873" r:id="rId4675" xr:uid="{D57E25B8-1179-42A4-A776-8299000CFC74}"/>
    <hyperlink ref="AP1874" r:id="rId4676" xr:uid="{E320F73D-9874-473D-9BF3-FA58D930D0B1}"/>
    <hyperlink ref="AP1875" r:id="rId4677" xr:uid="{76F43C12-EB31-4C6B-A8EC-5C77F1FD9516}"/>
    <hyperlink ref="AP1876" r:id="rId4678" xr:uid="{D1A8E8BD-DFF9-493D-9723-0E86998BFBF5}"/>
    <hyperlink ref="AP1877" r:id="rId4679" xr:uid="{2ED27813-2DC6-4C2B-AE7C-711E4BD33C85}"/>
    <hyperlink ref="AP1878" r:id="rId4680" xr:uid="{CA795879-0BCE-4764-82EF-700126B2A61E}"/>
    <hyperlink ref="AP1879" r:id="rId4681" xr:uid="{E343F98E-A553-4971-A7DB-853B2AE1BE75}"/>
    <hyperlink ref="AP1880" r:id="rId4682" xr:uid="{1211C023-832F-4BEE-B393-9549E981A089}"/>
    <hyperlink ref="AP1881" r:id="rId4683" xr:uid="{A8344A2A-BBA5-4A3B-B3E6-2507311F2338}"/>
    <hyperlink ref="AP1882" r:id="rId4684" xr:uid="{D6C055B3-F860-46DF-AE6E-4026D69569CE}"/>
    <hyperlink ref="AP1883" r:id="rId4685" xr:uid="{36617222-BDAA-49D4-8044-19CD8B1FD4A2}"/>
    <hyperlink ref="AP1884" r:id="rId4686" xr:uid="{4736522C-5B53-4907-8B8D-C3910EE1A127}"/>
    <hyperlink ref="AP1885" r:id="rId4687" xr:uid="{71CC77E6-7B51-400C-A9CF-246EBD9ACD67}"/>
    <hyperlink ref="AP1886" r:id="rId4688" xr:uid="{64877E9D-E478-4DFC-B9AC-2FE67C38CBD1}"/>
    <hyperlink ref="AP1887" r:id="rId4689" xr:uid="{65950560-D990-4DCD-9A20-FF1491F7AF4C}"/>
    <hyperlink ref="AP1888" r:id="rId4690" xr:uid="{BD1E7F24-C71E-4573-82A6-6D1F8CF910ED}"/>
    <hyperlink ref="AP1889" r:id="rId4691" xr:uid="{BBA88B51-62AE-49AC-A5F5-0B0D71345A05}"/>
    <hyperlink ref="AP1890" r:id="rId4692" xr:uid="{2B79C766-15F8-4D12-B755-3B4681C3AB2A}"/>
    <hyperlink ref="AP1891" r:id="rId4693" xr:uid="{D060FD69-9249-4A3E-8F8A-A54EF1101242}"/>
    <hyperlink ref="AP1892" r:id="rId4694" xr:uid="{B78E10F6-D4BF-4008-85C8-2157EC918A8A}"/>
    <hyperlink ref="AP1893" r:id="rId4695" xr:uid="{E9547514-CB59-4F1A-934F-B9D44D9EDECB}"/>
    <hyperlink ref="AP1894" r:id="rId4696" xr:uid="{3141B764-7604-42FA-B364-DA5ADD2F66C9}"/>
    <hyperlink ref="AP1895" r:id="rId4697" xr:uid="{7992F736-1566-4AB7-BAC3-E0EC3FB5704B}"/>
    <hyperlink ref="AP1896" r:id="rId4698" xr:uid="{A9C20A3A-370D-432C-8980-096C513B8D52}"/>
    <hyperlink ref="AP1897" r:id="rId4699" xr:uid="{8E642210-033A-4A60-91F3-C2C0018ED7E1}"/>
    <hyperlink ref="AP1898" r:id="rId4700" xr:uid="{86813822-A5F7-4F80-AAA2-C1DFE2F72156}"/>
    <hyperlink ref="AP1899" r:id="rId4701" xr:uid="{54A28AF5-8F5F-4879-B923-DC2E91E21E58}"/>
    <hyperlink ref="AP1900" r:id="rId4702" xr:uid="{4500A716-CE63-4C6C-9622-8F29C3810021}"/>
    <hyperlink ref="AP1901" r:id="rId4703" xr:uid="{24F2ED0E-08CD-4EB6-849D-6ED24001A606}"/>
    <hyperlink ref="AP1902" r:id="rId4704" xr:uid="{00FF6093-30F2-4DEC-87E1-2C28CB6465F3}"/>
    <hyperlink ref="AP1903" r:id="rId4705" xr:uid="{5287DF8A-2B77-4F2C-890A-1A42846FAEE3}"/>
    <hyperlink ref="AP1904" r:id="rId4706" xr:uid="{A7D6B66B-DB73-4F54-B400-1BB0D2B9A1EB}"/>
    <hyperlink ref="AP1905" r:id="rId4707" xr:uid="{44B0733A-9DDD-43C4-B8C2-A3E4D52DF66B}"/>
    <hyperlink ref="AP1906" r:id="rId4708" xr:uid="{AB169250-A66D-44B5-B196-6F569F533F28}"/>
    <hyperlink ref="AP1907" r:id="rId4709" xr:uid="{4B04E862-D69A-4B33-A6ED-7A52078DD965}"/>
    <hyperlink ref="AP1908" r:id="rId4710" xr:uid="{B669CB74-0252-4799-804A-673FB477DE2F}"/>
    <hyperlink ref="AP1909" r:id="rId4711" xr:uid="{C02DB9C7-D282-4995-AFB6-473976138BD0}"/>
    <hyperlink ref="AP1910" r:id="rId4712" xr:uid="{E4DADAE1-CF53-4428-ADC2-659CE11EC7EB}"/>
    <hyperlink ref="AP1911" r:id="rId4713" xr:uid="{4CB0DBCC-D66D-4824-9F50-3C6A811C7E4A}"/>
    <hyperlink ref="AP1912" r:id="rId4714" xr:uid="{11F06C83-C1CE-4039-AB53-B20335BDDD52}"/>
    <hyperlink ref="AP1913" r:id="rId4715" xr:uid="{12C1F9E6-242F-460B-80B5-30F596FE2CD5}"/>
    <hyperlink ref="AP1914" r:id="rId4716" xr:uid="{780B89D4-661A-493D-B8FE-17C153DED216}"/>
    <hyperlink ref="AP1915" r:id="rId4717" xr:uid="{D72D91D3-6CFC-476A-8F46-6494402178B8}"/>
    <hyperlink ref="AP1916" r:id="rId4718" xr:uid="{C411BC75-56EC-4490-AEF6-522D1CB708D6}"/>
    <hyperlink ref="AP1917" r:id="rId4719" xr:uid="{1B05342E-E070-4D43-8811-5AF97F3377D3}"/>
    <hyperlink ref="AP1918" r:id="rId4720" xr:uid="{89A4B410-CA27-4D0F-84F7-B2587A809A13}"/>
    <hyperlink ref="AP1919" r:id="rId4721" xr:uid="{FDAAD0D8-5368-4EA9-8004-9DC72B669F44}"/>
    <hyperlink ref="AP1920" r:id="rId4722" xr:uid="{AE2C9582-3334-41A7-8D12-A8FF839B2CFD}"/>
    <hyperlink ref="AP1921" r:id="rId4723" xr:uid="{098F6756-0ED3-4540-B36E-7E599A120FAB}"/>
    <hyperlink ref="AP1922" r:id="rId4724" xr:uid="{94F9A916-E74F-4C57-B921-BCA595321DDC}"/>
    <hyperlink ref="AP1923" r:id="rId4725" xr:uid="{A36535C6-EE51-4466-BF90-9831109ABFCC}"/>
    <hyperlink ref="AP1924" r:id="rId4726" xr:uid="{DB9757D6-2FA6-4239-B461-704D6290D568}"/>
    <hyperlink ref="AP1925" r:id="rId4727" xr:uid="{B7854D50-8D89-409E-9E15-57DE83FD6392}"/>
    <hyperlink ref="AP1926" r:id="rId4728" xr:uid="{DE8BD96E-C873-4415-8D2C-9A256971AE89}"/>
    <hyperlink ref="AP1927" r:id="rId4729" xr:uid="{5AD83468-89CD-4DBC-87C5-F3CF94B09BAD}"/>
    <hyperlink ref="AP1928" r:id="rId4730" xr:uid="{E97DA409-BE08-4259-AEE1-91F35963E657}"/>
    <hyperlink ref="AP1929" r:id="rId4731" xr:uid="{1C57761C-A098-4DC0-870E-226BC31F5916}"/>
    <hyperlink ref="AP1930" r:id="rId4732" xr:uid="{824F70D3-2E5E-45A2-9C0A-F5087F0994EE}"/>
    <hyperlink ref="AP1931" r:id="rId4733" xr:uid="{CC19EAE7-52E4-4802-981D-434387A68F2E}"/>
    <hyperlink ref="AP1932" r:id="rId4734" xr:uid="{9F95CD13-471E-4380-90B7-D591191D94A3}"/>
    <hyperlink ref="AP1933" r:id="rId4735" xr:uid="{9312506A-7474-47FD-8AB5-006A9C7FE352}"/>
    <hyperlink ref="AP1934" r:id="rId4736" xr:uid="{E6A89497-9527-4A84-927C-0603724E06EA}"/>
    <hyperlink ref="AP1935" r:id="rId4737" xr:uid="{97D57AB1-9652-4C08-9E25-AE042071542B}"/>
    <hyperlink ref="AP1936" r:id="rId4738" xr:uid="{C8CA07D5-5B42-4EE7-BFA1-BC293C426AA6}"/>
    <hyperlink ref="AP1937" r:id="rId4739" xr:uid="{588597C5-AB46-41A1-96DE-83F2222E598A}"/>
    <hyperlink ref="AP1938" r:id="rId4740" xr:uid="{D1C019C0-530B-4F4E-8F34-873B9CFB773C}"/>
    <hyperlink ref="AP1939" r:id="rId4741" xr:uid="{318F523B-2D8E-4BDF-A243-881B817389E3}"/>
    <hyperlink ref="AP1940" r:id="rId4742" xr:uid="{4301B364-DABE-4E34-B77E-B562AEC03996}"/>
    <hyperlink ref="AP1941" r:id="rId4743" xr:uid="{67D73388-FB87-47A3-A273-06540EAD8C8C}"/>
    <hyperlink ref="AP1942" r:id="rId4744" xr:uid="{9E855A83-A9BB-46BE-BB12-BB896F79402D}"/>
    <hyperlink ref="AP1943" r:id="rId4745" xr:uid="{CD057587-6A7D-4541-B35C-22E8B64E463A}"/>
    <hyperlink ref="AP1944" r:id="rId4746" xr:uid="{5626D748-DCCD-4B86-A85A-8AB47E70BCAD}"/>
    <hyperlink ref="AP1945" r:id="rId4747" xr:uid="{23D6679A-D035-4FDD-A619-71393D5E3FD9}"/>
    <hyperlink ref="AP1946" r:id="rId4748" xr:uid="{DE240057-664B-453C-8103-24A63F33974B}"/>
    <hyperlink ref="AP1947" r:id="rId4749" xr:uid="{11999392-3E43-4652-A298-57FC22259CC4}"/>
    <hyperlink ref="AP1948" r:id="rId4750" xr:uid="{CCDF3297-0133-47D1-844C-BA8930A3D935}"/>
    <hyperlink ref="AP1949" r:id="rId4751" xr:uid="{7662CA6F-50D1-4E44-AC2A-6C412926CBFF}"/>
    <hyperlink ref="AP1950" r:id="rId4752" xr:uid="{E1DC2607-8E97-4AC0-AD2D-2CA966768107}"/>
    <hyperlink ref="AP1951" r:id="rId4753" xr:uid="{4D648E19-7DB6-4374-99F7-1C49727FEDF1}"/>
    <hyperlink ref="AP1952" r:id="rId4754" xr:uid="{D9F6CAA3-F06E-4CF0-AC01-87C259192A8D}"/>
    <hyperlink ref="AP1953" r:id="rId4755" xr:uid="{CF855C24-EAB8-47A9-8BF3-26CB61DEB6A9}"/>
    <hyperlink ref="AP1954" r:id="rId4756" xr:uid="{C2D5F428-9518-40B2-91E5-8EB757B2B881}"/>
    <hyperlink ref="AP1955" r:id="rId4757" xr:uid="{42C265A7-C684-4BBB-A72A-AE3212D4FA2B}"/>
    <hyperlink ref="AP1956" r:id="rId4758" xr:uid="{B5142E49-DAD6-4751-8D54-0940211142B2}"/>
    <hyperlink ref="AP1957" r:id="rId4759" xr:uid="{2C17DB14-20E7-41AB-ABBF-A06C7366EE40}"/>
    <hyperlink ref="AP1958" r:id="rId4760" xr:uid="{9F614668-0B3D-4485-A63A-513F1912C395}"/>
    <hyperlink ref="AP1959" r:id="rId4761" xr:uid="{D5F7F1A1-456F-4451-AB78-5C18FC70AE07}"/>
    <hyperlink ref="AP1960" r:id="rId4762" xr:uid="{C34AB34D-5025-4814-9D66-F5B8F6BF6341}"/>
    <hyperlink ref="AP1961" r:id="rId4763" xr:uid="{19356DC7-DB9D-4E77-AAD8-A777BF4C9EC9}"/>
    <hyperlink ref="AP1962" r:id="rId4764" xr:uid="{AD3DD49D-0AE5-4B91-A30E-5B3DE8EEE0F9}"/>
    <hyperlink ref="AP1963" r:id="rId4765" xr:uid="{54B9F5CE-CFF0-4EC7-A2E1-6EF07A64E261}"/>
    <hyperlink ref="AP1964" r:id="rId4766" xr:uid="{21336348-691B-4BE2-A36E-4479E31E7997}"/>
    <hyperlink ref="AP1965" r:id="rId4767" xr:uid="{D8C3BEF6-43D1-4889-B676-981234817F94}"/>
    <hyperlink ref="AP1966" r:id="rId4768" xr:uid="{8CC434E9-4D13-4E62-A066-530690AE4C18}"/>
    <hyperlink ref="AP1967" r:id="rId4769" xr:uid="{F5C1A8FB-1543-4D9E-8649-E10B1BF6643C}"/>
    <hyperlink ref="AP1968" r:id="rId4770" xr:uid="{7E3F67A4-18CC-425C-83AB-D508502F2A6D}"/>
    <hyperlink ref="AP1969" r:id="rId4771" xr:uid="{E9D80CF3-15DA-4EB2-B6C1-F3925B1E3D33}"/>
    <hyperlink ref="AP1970" r:id="rId4772" xr:uid="{BF204E26-214C-4218-AB52-ACA1C56AE152}"/>
    <hyperlink ref="AP1971" r:id="rId4773" xr:uid="{F4B79A31-E36F-4F52-8163-E41F34CA1955}"/>
    <hyperlink ref="AP1972" r:id="rId4774" xr:uid="{3A24C34B-52F0-426D-A1A2-550AE27B7618}"/>
    <hyperlink ref="AP1973" r:id="rId4775" xr:uid="{11495F84-7BE2-433F-951E-F53027A1B33B}"/>
    <hyperlink ref="AP1974" r:id="rId4776" xr:uid="{A747E5EE-B93C-4179-BFCA-FAC404E2B06A}"/>
    <hyperlink ref="AP1975" r:id="rId4777" xr:uid="{08AA833A-9FAB-4203-9127-0F168B3FA44F}"/>
    <hyperlink ref="AP1976" r:id="rId4778" xr:uid="{51978A30-A504-4DE9-80A4-519F9E3869C6}"/>
    <hyperlink ref="AP1977" r:id="rId4779" xr:uid="{8A3F7ED0-5E90-44CA-B89A-FEA8971F9021}"/>
    <hyperlink ref="AP1978" r:id="rId4780" xr:uid="{60213A4E-6939-4F59-8A25-D1A6C1372394}"/>
    <hyperlink ref="AP1979" r:id="rId4781" xr:uid="{454342CE-44C0-44DB-A2D5-DAB77947C060}"/>
    <hyperlink ref="AP1980" r:id="rId4782" xr:uid="{1FDF28BA-1386-4F21-84B6-1D67C99127F2}"/>
    <hyperlink ref="AP1981" r:id="rId4783" xr:uid="{694BAFC9-A080-4970-87FA-0898A6897E1B}"/>
    <hyperlink ref="AP1982" r:id="rId4784" xr:uid="{F1D656F2-89C6-41FE-A558-EFEF3C8F139D}"/>
    <hyperlink ref="AP1983" r:id="rId4785" xr:uid="{F4856DCE-0FB3-431B-B574-D26190CB56F4}"/>
    <hyperlink ref="AP1984" r:id="rId4786" xr:uid="{AC278296-C6D3-43B9-8C13-AB46368CF8CC}"/>
    <hyperlink ref="AP1985" r:id="rId4787" xr:uid="{AA8314CF-7896-4DE0-8816-BF76D1392A0F}"/>
    <hyperlink ref="AP1986" r:id="rId4788" xr:uid="{5431BC5F-861E-4969-B242-08B9917BFB6B}"/>
    <hyperlink ref="AP1987" r:id="rId4789" xr:uid="{5EBBE29E-DFE9-4753-AA4A-44ED54690579}"/>
    <hyperlink ref="AP1988" r:id="rId4790" xr:uid="{319A07C6-3F3D-4319-8F26-C5012359B6E7}"/>
    <hyperlink ref="AP1989" r:id="rId4791" xr:uid="{D001C165-95B7-45C2-B612-1BC7DB0B95EE}"/>
    <hyperlink ref="AP1990" r:id="rId4792" xr:uid="{B3A3B02B-8C98-4564-BEB5-AAA3580BC528}"/>
    <hyperlink ref="AP1991" r:id="rId4793" xr:uid="{9F395260-2C55-44F2-9BF8-6EBEBD5FF163}"/>
    <hyperlink ref="AP1992" r:id="rId4794" xr:uid="{009DDE46-EC4B-4A57-9D14-0161DE69E93B}"/>
    <hyperlink ref="AP1993" r:id="rId4795" xr:uid="{41445875-073C-4EA5-A9D6-A04635A61DCD}"/>
    <hyperlink ref="AP1994" r:id="rId4796" xr:uid="{23FDD8A8-7E52-479B-B6DC-077283E458B1}"/>
    <hyperlink ref="AP1995" r:id="rId4797" xr:uid="{D7A921C5-4747-4A87-9A38-659E9348B5FD}"/>
    <hyperlink ref="AP1996" r:id="rId4798" xr:uid="{7FCFABB9-7146-4E77-B4DD-9C3BA6BE5EAE}"/>
    <hyperlink ref="AP1997" r:id="rId4799" xr:uid="{7AE20004-E807-412E-A215-0FC11807F81F}"/>
    <hyperlink ref="AP1998" r:id="rId4800" xr:uid="{45EE00E1-0D30-4D51-9509-F5C8DA0E9B6E}"/>
    <hyperlink ref="AP1999" r:id="rId4801" xr:uid="{1A640153-5EB0-423A-B139-562A2EC18DF8}"/>
    <hyperlink ref="AP2000" r:id="rId4802" xr:uid="{C5F5E5D8-014A-42E0-913F-0FBD7136588B}"/>
    <hyperlink ref="AP2001" r:id="rId4803" xr:uid="{E8D93BAB-B158-41D8-9571-AF0B30A3A085}"/>
    <hyperlink ref="AP2002" r:id="rId4804" xr:uid="{259F3556-2303-4B58-974A-DDF433526816}"/>
    <hyperlink ref="AP2003" r:id="rId4805" xr:uid="{285C13FD-264E-4496-9F02-1C221D2FF991}"/>
    <hyperlink ref="AP2004" r:id="rId4806" xr:uid="{1861ABE9-3B08-4E5B-B759-FF0CFF0B2D3A}"/>
    <hyperlink ref="AP2005" r:id="rId4807" xr:uid="{4B94AA3F-B8C4-4BE1-BD1E-18F5FF89B076}"/>
    <hyperlink ref="AP2006" r:id="rId4808" xr:uid="{632D0008-8174-4DED-8434-290D0AF151FB}"/>
    <hyperlink ref="AP2007" r:id="rId4809" xr:uid="{802EEA1F-6D5E-4807-B249-77E48D67571B}"/>
    <hyperlink ref="AP2008" r:id="rId4810" xr:uid="{0936E4B5-9E3D-4E9C-9EFF-77CB7E383BA2}"/>
    <hyperlink ref="AP2009" r:id="rId4811" xr:uid="{6A0C052C-85F6-4293-9121-A8226404EA8E}"/>
    <hyperlink ref="AP2010" r:id="rId4812" xr:uid="{A3672B64-785B-4B8E-BA89-7EF4200C94DE}"/>
    <hyperlink ref="AP2011" r:id="rId4813" xr:uid="{79DC6429-95EE-4491-8148-09C3DCEC31D0}"/>
    <hyperlink ref="AP2012" r:id="rId4814" xr:uid="{0A356AE7-CEC3-4D5B-A68E-FDA3900B4528}"/>
    <hyperlink ref="AP2013" r:id="rId4815" xr:uid="{35A07900-2D4C-4163-8178-83AFC6DAF8D5}"/>
    <hyperlink ref="AP2014" r:id="rId4816" xr:uid="{5D27A7EC-728C-4E74-AD6B-322B33424EEC}"/>
    <hyperlink ref="AP2015" r:id="rId4817" xr:uid="{2658A8C7-6A31-49B3-9EC2-3F24908A6DD7}"/>
    <hyperlink ref="AP2016" r:id="rId4818" xr:uid="{44BDA117-5D5C-4983-AF56-681CF7C6BCB8}"/>
    <hyperlink ref="AP2017" r:id="rId4819" xr:uid="{234912BC-AFC4-4988-91AB-B76BDA315BE9}"/>
    <hyperlink ref="AP2018" r:id="rId4820" xr:uid="{276E16A3-92D9-4CAE-A727-A330348A52DB}"/>
    <hyperlink ref="AP2019" r:id="rId4821" xr:uid="{836FF84B-220D-4F1B-B5CF-F1F1F78E0124}"/>
    <hyperlink ref="AP2020" r:id="rId4822" xr:uid="{F689CB28-F1B1-4865-AFA0-8D0354225233}"/>
    <hyperlink ref="AP2021" r:id="rId4823" xr:uid="{47CF2205-844B-492C-853D-7BCFF622FCA7}"/>
    <hyperlink ref="AP2022" r:id="rId4824" xr:uid="{DA59676E-3F5A-49BB-9750-E834BFCF5796}"/>
    <hyperlink ref="AP2023" r:id="rId4825" xr:uid="{6646FF66-6B44-48F6-A28F-16E0C4723F54}"/>
    <hyperlink ref="AP2024" r:id="rId4826" xr:uid="{46FB2402-4D51-478E-A61D-55195473F7A6}"/>
    <hyperlink ref="AP2025" r:id="rId4827" xr:uid="{7701260B-3442-4F1D-AB93-BA5FD017B461}"/>
    <hyperlink ref="AP2026" r:id="rId4828" xr:uid="{1586688E-7910-4A90-B5D0-6E439CB6B561}"/>
    <hyperlink ref="AP2027" r:id="rId4829" xr:uid="{F114C4B5-828B-47F4-BBA1-CD3506F75E5C}"/>
    <hyperlink ref="AP2028" r:id="rId4830" xr:uid="{5AF27178-B5AC-4E9C-A81F-39452BE257B6}"/>
    <hyperlink ref="AP2029" r:id="rId4831" xr:uid="{D080BC9E-3244-45CF-890E-71E2E8D4995A}"/>
    <hyperlink ref="AP2030" r:id="rId4832" xr:uid="{EAE8C8AC-D6A9-4BC2-81B2-7F06C802EB57}"/>
    <hyperlink ref="AP2031" r:id="rId4833" xr:uid="{E07CB1D9-58F0-44D8-A50F-AC9129532710}"/>
    <hyperlink ref="AP2032" r:id="rId4834" xr:uid="{EE382C72-E05E-4031-8CD5-93EEE7118B47}"/>
    <hyperlink ref="AP2033" r:id="rId4835" xr:uid="{A3FFD937-E67F-4192-8720-16F2645D81F3}"/>
    <hyperlink ref="AP2034" r:id="rId4836" xr:uid="{DEE67399-D405-422A-85C1-FB79C222C9A3}"/>
    <hyperlink ref="AP2035" r:id="rId4837" xr:uid="{1A6C5923-41FF-465D-85CC-AC095C331965}"/>
    <hyperlink ref="AP2036" r:id="rId4838" xr:uid="{383304A2-8DA3-448D-A30D-8F94E3439407}"/>
    <hyperlink ref="AP2037" r:id="rId4839" xr:uid="{52F7EB26-F899-468D-B084-8C3572350D8C}"/>
    <hyperlink ref="AP2038" r:id="rId4840" xr:uid="{8AC43A9F-40FC-4887-AC3C-F7CFB2A92408}"/>
    <hyperlink ref="AP2039" r:id="rId4841" xr:uid="{3D4AFACD-8DB3-4146-8A1D-74623F6444F5}"/>
    <hyperlink ref="AP2040" r:id="rId4842" xr:uid="{895898B7-57DB-4992-A951-7E2085B948BB}"/>
    <hyperlink ref="AP2041" r:id="rId4843" xr:uid="{2962BA6A-8311-4C95-8AC7-164F99E27640}"/>
    <hyperlink ref="AP2042" r:id="rId4844" xr:uid="{FFA965F9-F8CD-40B3-BC87-4981838F5CC3}"/>
    <hyperlink ref="AP2043" r:id="rId4845" xr:uid="{3526E1E8-C879-49EF-9800-B99906DC38EC}"/>
    <hyperlink ref="AP2044" r:id="rId4846" xr:uid="{4C115440-CAE6-4054-8D3B-E16213D661ED}"/>
    <hyperlink ref="AP2045" r:id="rId4847" xr:uid="{A23EA507-E49F-446C-9946-3C5B107165B9}"/>
    <hyperlink ref="AP2046" r:id="rId4848" xr:uid="{A1520AB4-1354-445B-B68A-4D477C8D4969}"/>
    <hyperlink ref="AP2047" r:id="rId4849" xr:uid="{7648571B-94C1-4509-9550-139ECE0F32BA}"/>
    <hyperlink ref="AP2048" r:id="rId4850" xr:uid="{2BC74C68-E932-45C7-9DC7-C5BEBEBA5050}"/>
    <hyperlink ref="AP2049" r:id="rId4851" xr:uid="{8D18D5F2-200F-4009-B9FF-0D760C6508F2}"/>
    <hyperlink ref="AP2050" r:id="rId4852" xr:uid="{EE42EBC3-C9FB-495B-834C-A7CBF8EBC16C}"/>
    <hyperlink ref="AP2051" r:id="rId4853" xr:uid="{B2C1429F-BF69-4351-887D-806D3BB6FE9E}"/>
    <hyperlink ref="AP2052" r:id="rId4854" xr:uid="{57F52452-91CF-450F-B0A3-12A3EBC42965}"/>
    <hyperlink ref="AP2053" r:id="rId4855" xr:uid="{28292FC4-4956-4F97-9D9A-3A265A1E428E}"/>
    <hyperlink ref="AP2054" r:id="rId4856" xr:uid="{C023D9B5-2E26-41F1-BDF8-22EA7C95E3CC}"/>
    <hyperlink ref="AP2055" r:id="rId4857" xr:uid="{95AFC5BA-BF73-4D63-A6E5-82BC1F047584}"/>
    <hyperlink ref="AP2056" r:id="rId4858" xr:uid="{3915E684-E4AE-4261-9E5B-623821C16269}"/>
    <hyperlink ref="AP2057" r:id="rId4859" xr:uid="{D45BBCE6-6508-4ED0-898F-EA01F1AFD664}"/>
    <hyperlink ref="AP2058" r:id="rId4860" xr:uid="{5EA616F9-DFAA-4400-B99F-0924C740459E}"/>
    <hyperlink ref="AP2059" r:id="rId4861" xr:uid="{EBDBBBAC-816D-4488-93CE-BEFFDB274D2F}"/>
    <hyperlink ref="AP2060" r:id="rId4862" xr:uid="{A1A191D7-2221-4F23-BCC3-E9A3FC6C9348}"/>
    <hyperlink ref="AP2061" r:id="rId4863" xr:uid="{31A92E2E-6193-4378-82F6-67F6BE93913E}"/>
    <hyperlink ref="AP2062" r:id="rId4864" xr:uid="{27F53A1D-AA0C-40C9-8D35-199D4D4460C2}"/>
    <hyperlink ref="AP2063" r:id="rId4865" xr:uid="{CAB55044-5A51-4645-9BD4-882E85562473}"/>
    <hyperlink ref="AP2064" r:id="rId4866" xr:uid="{5B0D9A34-C1EE-4808-BA3B-438EE251EDFC}"/>
    <hyperlink ref="AP2065" r:id="rId4867" xr:uid="{DE3B42FE-D98F-4D5F-9CBF-400EAB99267D}"/>
    <hyperlink ref="AP2066" r:id="rId4868" xr:uid="{F329B3C7-C9D7-4666-AD64-41E121217580}"/>
    <hyperlink ref="AP2067" r:id="rId4869" xr:uid="{D1B1BE3E-2C0D-46CD-AE09-2981D864E464}"/>
    <hyperlink ref="AP2068" r:id="rId4870" xr:uid="{52DFA318-8533-4FF7-87CE-A91ACFF16430}"/>
    <hyperlink ref="AP2069" r:id="rId4871" xr:uid="{76165B96-728A-4F13-A75C-5E58801CDB44}"/>
    <hyperlink ref="AP2070" r:id="rId4872" xr:uid="{C0D26E3D-4FFB-4670-8D6D-0372D535CE61}"/>
    <hyperlink ref="AP2071" r:id="rId4873" xr:uid="{C67CE77F-AF2A-4E80-A7AC-4EA4598C6B25}"/>
    <hyperlink ref="AP2072" r:id="rId4874" xr:uid="{1C90D61C-646C-4964-92F3-C407727B3ECF}"/>
    <hyperlink ref="AP2073" r:id="rId4875" xr:uid="{350E4AEA-3870-4357-97BA-FAED83DD15C0}"/>
    <hyperlink ref="AP2074" r:id="rId4876" xr:uid="{836B60EA-6D4F-4C26-987A-BB77670BFCAA}"/>
    <hyperlink ref="AP2075" r:id="rId4877" xr:uid="{1F8B0029-D7F8-405F-ACAE-83548C6612F0}"/>
    <hyperlink ref="AP2076" r:id="rId4878" xr:uid="{F6C7EC6B-244A-4DAD-84C4-C96BB6A97A8D}"/>
    <hyperlink ref="AP2077" r:id="rId4879" xr:uid="{2E271363-B7AD-4264-AAC8-347BB2B06751}"/>
    <hyperlink ref="AP2078" r:id="rId4880" xr:uid="{3F29CBDE-582A-4D62-AB30-8F0724B8E36F}"/>
    <hyperlink ref="AP2079" r:id="rId4881" xr:uid="{81D75328-21B5-4811-A434-66D303FE239B}"/>
    <hyperlink ref="AP2080" r:id="rId4882" xr:uid="{55A738F7-2765-4F47-B226-3DA522A0C763}"/>
    <hyperlink ref="AP2081" r:id="rId4883" xr:uid="{BE886D96-A377-449E-875D-75EBF6F0B624}"/>
    <hyperlink ref="AP2082" r:id="rId4884" xr:uid="{BABAC83E-F4E2-4B70-AA44-CA2C3E7FEA9F}"/>
    <hyperlink ref="AP2083" r:id="rId4885" xr:uid="{8349DCDC-8F51-4CC8-AE6A-75C79DDD1591}"/>
    <hyperlink ref="AP2084" r:id="rId4886" xr:uid="{017D396A-4161-45AF-BF33-C660EC1895D8}"/>
    <hyperlink ref="AP2085" r:id="rId4887" xr:uid="{F41E75BB-D35B-4194-97DA-D9D196B60249}"/>
    <hyperlink ref="AP2086" r:id="rId4888" xr:uid="{037A2082-35B6-4F38-BC2B-E7D389F4F718}"/>
    <hyperlink ref="AP2087" r:id="rId4889" xr:uid="{3509CF1B-BC47-42D5-8FE5-EAE709E04E8C}"/>
    <hyperlink ref="AP2088" r:id="rId4890" xr:uid="{93DB4D75-097F-4C49-A212-27D0DB22ABBD}"/>
    <hyperlink ref="AP2089" r:id="rId4891" xr:uid="{22A234C5-87FA-4101-82D3-77EA49F01073}"/>
    <hyperlink ref="AP2090" r:id="rId4892" xr:uid="{79AFD732-9F08-47C1-82EF-34CFE6E9FC00}"/>
    <hyperlink ref="AP2091" r:id="rId4893" xr:uid="{350C973A-B445-4988-8DC3-C956AD51C581}"/>
    <hyperlink ref="AP2092" r:id="rId4894" xr:uid="{4683EB7D-049E-4923-9A7E-D141B8A2AE63}"/>
  </hyperlinks>
  <pageMargins left="0.7" right="0.7" top="0.75" bottom="0.75" header="0.3" footer="0.3"/>
  <pageSetup orientation="portrait" horizontalDpi="0" verticalDpi="0" r:id="rId4895"/>
  <drawing r:id="rId4896"/>
  <legacyDrawing r:id="rId4897"/>
  <tableParts count="1">
    <tablePart r:id="rId489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21"/>
  <sheetViews>
    <sheetView workbookViewId="0"/>
  </sheetViews>
  <sheetFormatPr defaultRowHeight="15" x14ac:dyDescent="0.25"/>
  <cols>
    <col min="1" max="1" width="10.85546875" style="3" bestFit="1" customWidth="1"/>
    <col min="2" max="2" width="16.85546875" style="3" bestFit="1" customWidth="1"/>
    <col min="4" max="5" width="9.140625" customWidth="1"/>
  </cols>
  <sheetData>
    <row r="1" spans="1:1" x14ac:dyDescent="0.25">
      <c r="A1" s="3" t="s">
        <v>49</v>
      </c>
    </row>
    <row r="2" spans="1:1" ht="15" customHeight="1" x14ac:dyDescent="0.25"/>
    <row r="3" spans="1:1" ht="15" customHeight="1" x14ac:dyDescent="0.25">
      <c r="A3" s="30" t="s">
        <v>50</v>
      </c>
    </row>
    <row r="21" spans="4:4" x14ac:dyDescent="0.25">
      <c r="D21" s="7"/>
    </row>
  </sheetData>
  <dataConsolidate/>
  <dataValidations xWindow="63" yWindow="236" count="2">
    <dataValidation allowBlank="1" showInputMessage="1" showErrorMessage="1" promptTitle="Image ID" prompt="Enter a unique ID for the image." sqref="A2" xr:uid="{00000000-0002-0000-0200-000000000000}"/>
    <dataValidation allowBlank="1" showInputMessage="1" showErrorMessage="1" promptTitle="Image File Path" prompt="Enter an image file path.  Hover over the column header for examples." sqref="B2" xr:uid="{00000000-0002-0000-0200-000001000000}"/>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X476"/>
  <sheetViews>
    <sheetView workbookViewId="0">
      <pane ySplit="2" topLeftCell="A3" activePane="bottomLeft" state="frozen"/>
      <selection pane="bottomLeft" activeCell="A2" sqref="A2:X2"/>
    </sheetView>
  </sheetViews>
  <sheetFormatPr defaultRowHeight="15" x14ac:dyDescent="0.25"/>
  <cols>
    <col min="1" max="1" width="9.42578125" style="1" bestFit="1" customWidth="1"/>
    <col min="2" max="2" width="14.28515625" bestFit="1" customWidth="1"/>
    <col min="3" max="3" width="15" bestFit="1" customWidth="1"/>
    <col min="4" max="4" width="11.140625" bestFit="1" customWidth="1"/>
    <col min="5" max="5" width="13" bestFit="1" customWidth="1"/>
    <col min="6" max="6" width="8" bestFit="1" customWidth="1"/>
    <col min="7" max="8" width="13.5703125" hidden="1" customWidth="1"/>
    <col min="9" max="9" width="11" hidden="1" customWidth="1"/>
    <col min="10" max="10" width="12.5703125" hidden="1" customWidth="1"/>
    <col min="11" max="11" width="11" customWidth="1"/>
    <col min="12" max="12" width="9.7109375" customWidth="1"/>
    <col min="13" max="13" width="13.140625" customWidth="1"/>
    <col min="14" max="15" width="8.42578125" customWidth="1"/>
    <col min="16" max="16" width="18.28515625" customWidth="1"/>
    <col min="17" max="17" width="14.85546875" customWidth="1"/>
    <col min="18" max="18" width="14.5703125" customWidth="1"/>
    <col min="19" max="21" width="24.140625" customWidth="1"/>
    <col min="22" max="22" width="21.28515625" customWidth="1"/>
    <col min="23" max="23" width="19.28515625" customWidth="1"/>
    <col min="24" max="24" width="10" customWidth="1"/>
    <col min="25" max="25" width="13" customWidth="1"/>
  </cols>
  <sheetData>
    <row r="1" spans="1:24" x14ac:dyDescent="0.25">
      <c r="B1" s="53" t="s">
        <v>39</v>
      </c>
      <c r="C1" s="54"/>
      <c r="D1" s="54"/>
      <c r="E1" s="55"/>
      <c r="F1" s="52" t="s">
        <v>43</v>
      </c>
      <c r="G1" s="56" t="s">
        <v>44</v>
      </c>
      <c r="H1" s="57"/>
      <c r="I1" s="58" t="s">
        <v>40</v>
      </c>
      <c r="J1" s="59"/>
      <c r="K1" s="60" t="s">
        <v>42</v>
      </c>
      <c r="L1" s="61"/>
      <c r="M1" s="61"/>
      <c r="N1" s="61"/>
      <c r="O1" s="61"/>
      <c r="P1" s="61"/>
      <c r="Q1" s="61"/>
      <c r="R1" s="61"/>
      <c r="S1" s="61"/>
      <c r="T1" s="61"/>
      <c r="U1" s="61"/>
      <c r="V1" s="61"/>
      <c r="W1" s="61"/>
      <c r="X1" s="61"/>
    </row>
    <row r="2" spans="1:24" s="13" customFormat="1" ht="30" customHeight="1" x14ac:dyDescent="0.25">
      <c r="A2" s="11" t="s">
        <v>143</v>
      </c>
      <c r="B2" s="13" t="s">
        <v>21</v>
      </c>
      <c r="C2" s="13" t="s">
        <v>20</v>
      </c>
      <c r="D2" s="13" t="s">
        <v>11</v>
      </c>
      <c r="E2" s="13" t="s">
        <v>144</v>
      </c>
      <c r="F2" s="13" t="s">
        <v>46</v>
      </c>
      <c r="G2" s="13" t="s">
        <v>166</v>
      </c>
      <c r="H2" s="13" t="s">
        <v>167</v>
      </c>
      <c r="I2" s="13" t="s">
        <v>12</v>
      </c>
      <c r="J2" s="13" t="s">
        <v>165</v>
      </c>
      <c r="K2" s="13" t="s">
        <v>145</v>
      </c>
      <c r="L2" s="13" t="s">
        <v>147</v>
      </c>
      <c r="M2" s="13" t="s">
        <v>148</v>
      </c>
      <c r="N2" s="13" t="s">
        <v>149</v>
      </c>
      <c r="O2" s="13" t="s">
        <v>150</v>
      </c>
      <c r="P2" s="13" t="s">
        <v>169</v>
      </c>
      <c r="Q2" s="13" t="s">
        <v>170</v>
      </c>
      <c r="R2" s="13" t="s">
        <v>151</v>
      </c>
      <c r="S2" s="13" t="s">
        <v>152</v>
      </c>
      <c r="T2" s="13" t="s">
        <v>153</v>
      </c>
      <c r="U2" s="13" t="s">
        <v>154</v>
      </c>
      <c r="V2" s="13" t="s">
        <v>155</v>
      </c>
      <c r="W2" s="13" t="s">
        <v>156</v>
      </c>
      <c r="X2" s="13" t="s">
        <v>157</v>
      </c>
    </row>
    <row r="3" spans="1:24" x14ac:dyDescent="0.25">
      <c r="A3" s="85" t="s">
        <v>18259</v>
      </c>
      <c r="B3" s="63" t="s">
        <v>18733</v>
      </c>
      <c r="C3" s="63" t="s">
        <v>56</v>
      </c>
      <c r="D3" s="103"/>
      <c r="E3" s="102"/>
      <c r="F3" s="104"/>
      <c r="G3" s="105"/>
      <c r="H3" s="105"/>
      <c r="I3" s="106">
        <v>3</v>
      </c>
      <c r="J3" s="107"/>
      <c r="K3" s="108"/>
      <c r="L3" s="108"/>
      <c r="M3" s="108"/>
      <c r="N3" s="108"/>
      <c r="O3" s="108"/>
      <c r="P3" s="108"/>
      <c r="Q3" s="108"/>
      <c r="R3" s="108"/>
      <c r="S3" s="108"/>
      <c r="T3" s="108"/>
      <c r="U3" s="108"/>
      <c r="V3" s="108"/>
      <c r="W3" s="109"/>
      <c r="X3" s="109"/>
    </row>
    <row r="4" spans="1:24" x14ac:dyDescent="0.25">
      <c r="A4" s="85" t="s">
        <v>18260</v>
      </c>
      <c r="B4" s="63" t="s">
        <v>18734</v>
      </c>
      <c r="C4" s="63" t="s">
        <v>56</v>
      </c>
      <c r="D4" s="111"/>
      <c r="E4" s="110"/>
      <c r="F4" s="112"/>
      <c r="G4" s="113"/>
      <c r="H4" s="113"/>
      <c r="I4" s="114">
        <v>4</v>
      </c>
      <c r="J4" s="115"/>
      <c r="K4" s="116"/>
      <c r="L4" s="116"/>
      <c r="M4" s="116"/>
      <c r="N4" s="116"/>
      <c r="O4" s="116"/>
      <c r="P4" s="116"/>
      <c r="Q4" s="116"/>
      <c r="R4" s="116"/>
      <c r="S4" s="116"/>
      <c r="T4" s="116"/>
      <c r="U4" s="116"/>
      <c r="V4" s="116"/>
      <c r="W4" s="117"/>
      <c r="X4" s="117"/>
    </row>
    <row r="5" spans="1:24" x14ac:dyDescent="0.25">
      <c r="A5" s="85" t="s">
        <v>18261</v>
      </c>
      <c r="B5" s="63" t="s">
        <v>18735</v>
      </c>
      <c r="C5" s="63" t="s">
        <v>56</v>
      </c>
      <c r="D5" s="111"/>
      <c r="E5" s="110"/>
      <c r="F5" s="112"/>
      <c r="G5" s="113"/>
      <c r="H5" s="113"/>
      <c r="I5" s="114">
        <v>5</v>
      </c>
      <c r="J5" s="115"/>
      <c r="K5" s="116"/>
      <c r="L5" s="116"/>
      <c r="M5" s="116"/>
      <c r="N5" s="116"/>
      <c r="O5" s="116"/>
      <c r="P5" s="116"/>
      <c r="Q5" s="116"/>
      <c r="R5" s="116"/>
      <c r="S5" s="116"/>
      <c r="T5" s="116"/>
      <c r="U5" s="116"/>
      <c r="V5" s="116"/>
      <c r="W5" s="117"/>
      <c r="X5" s="117"/>
    </row>
    <row r="6" spans="1:24" x14ac:dyDescent="0.25">
      <c r="A6" s="85" t="s">
        <v>18262</v>
      </c>
      <c r="B6" s="63" t="s">
        <v>18736</v>
      </c>
      <c r="C6" s="63" t="s">
        <v>56</v>
      </c>
      <c r="D6" s="111"/>
      <c r="E6" s="110"/>
      <c r="F6" s="112"/>
      <c r="G6" s="113"/>
      <c r="H6" s="113"/>
      <c r="I6" s="114">
        <v>6</v>
      </c>
      <c r="J6" s="115"/>
      <c r="K6" s="116"/>
      <c r="L6" s="116"/>
      <c r="M6" s="116"/>
      <c r="N6" s="116"/>
      <c r="O6" s="116"/>
      <c r="P6" s="116"/>
      <c r="Q6" s="116"/>
      <c r="R6" s="116"/>
      <c r="S6" s="116"/>
      <c r="T6" s="116"/>
      <c r="U6" s="116"/>
      <c r="V6" s="116"/>
      <c r="W6" s="117"/>
      <c r="X6" s="117"/>
    </row>
    <row r="7" spans="1:24" x14ac:dyDescent="0.25">
      <c r="A7" s="85" t="s">
        <v>18263</v>
      </c>
      <c r="B7" s="63" t="s">
        <v>18737</v>
      </c>
      <c r="C7" s="63" t="s">
        <v>56</v>
      </c>
      <c r="D7" s="111"/>
      <c r="E7" s="110"/>
      <c r="F7" s="112"/>
      <c r="G7" s="113"/>
      <c r="H7" s="113"/>
      <c r="I7" s="114">
        <v>7</v>
      </c>
      <c r="J7" s="115"/>
      <c r="K7" s="116"/>
      <c r="L7" s="116"/>
      <c r="M7" s="116"/>
      <c r="N7" s="116"/>
      <c r="O7" s="116"/>
      <c r="P7" s="116"/>
      <c r="Q7" s="116"/>
      <c r="R7" s="116"/>
      <c r="S7" s="116"/>
      <c r="T7" s="116"/>
      <c r="U7" s="116"/>
      <c r="V7" s="116"/>
      <c r="W7" s="117"/>
      <c r="X7" s="117"/>
    </row>
    <row r="8" spans="1:24" x14ac:dyDescent="0.25">
      <c r="A8" s="85" t="s">
        <v>18264</v>
      </c>
      <c r="B8" s="63" t="s">
        <v>18738</v>
      </c>
      <c r="C8" s="63" t="s">
        <v>56</v>
      </c>
      <c r="D8" s="111"/>
      <c r="E8" s="110"/>
      <c r="F8" s="112"/>
      <c r="G8" s="113"/>
      <c r="H8" s="113"/>
      <c r="I8" s="114">
        <v>8</v>
      </c>
      <c r="J8" s="115"/>
      <c r="K8" s="116"/>
      <c r="L8" s="116"/>
      <c r="M8" s="116"/>
      <c r="N8" s="116"/>
      <c r="O8" s="116"/>
      <c r="P8" s="116"/>
      <c r="Q8" s="116"/>
      <c r="R8" s="116"/>
      <c r="S8" s="116"/>
      <c r="T8" s="116"/>
      <c r="U8" s="116"/>
      <c r="V8" s="116"/>
      <c r="W8" s="117"/>
      <c r="X8" s="117"/>
    </row>
    <row r="9" spans="1:24" x14ac:dyDescent="0.25">
      <c r="A9" s="85" t="s">
        <v>18265</v>
      </c>
      <c r="B9" s="63" t="s">
        <v>18739</v>
      </c>
      <c r="C9" s="63" t="s">
        <v>56</v>
      </c>
      <c r="D9" s="111"/>
      <c r="E9" s="110"/>
      <c r="F9" s="112"/>
      <c r="G9" s="113"/>
      <c r="H9" s="113"/>
      <c r="I9" s="114">
        <v>9</v>
      </c>
      <c r="J9" s="115"/>
      <c r="K9" s="116"/>
      <c r="L9" s="116"/>
      <c r="M9" s="116"/>
      <c r="N9" s="116"/>
      <c r="O9" s="116"/>
      <c r="P9" s="116"/>
      <c r="Q9" s="116"/>
      <c r="R9" s="116"/>
      <c r="S9" s="116"/>
      <c r="T9" s="116"/>
      <c r="U9" s="116"/>
      <c r="V9" s="116"/>
      <c r="W9" s="117"/>
      <c r="X9" s="117"/>
    </row>
    <row r="10" spans="1:24" ht="14.25" customHeight="1" x14ac:dyDescent="0.25">
      <c r="A10" s="85" t="s">
        <v>18266</v>
      </c>
      <c r="B10" s="63" t="s">
        <v>18740</v>
      </c>
      <c r="C10" s="63" t="s">
        <v>56</v>
      </c>
      <c r="D10" s="111"/>
      <c r="E10" s="110"/>
      <c r="F10" s="112"/>
      <c r="G10" s="113"/>
      <c r="H10" s="113"/>
      <c r="I10" s="114">
        <v>10</v>
      </c>
      <c r="J10" s="115"/>
      <c r="K10" s="116"/>
      <c r="L10" s="116"/>
      <c r="M10" s="116"/>
      <c r="N10" s="116"/>
      <c r="O10" s="116"/>
      <c r="P10" s="116"/>
      <c r="Q10" s="116"/>
      <c r="R10" s="116"/>
      <c r="S10" s="116"/>
      <c r="T10" s="116"/>
      <c r="U10" s="116"/>
      <c r="V10" s="116"/>
      <c r="W10" s="117"/>
      <c r="X10" s="117"/>
    </row>
    <row r="11" spans="1:24" x14ac:dyDescent="0.25">
      <c r="A11" s="85" t="s">
        <v>18267</v>
      </c>
      <c r="B11" s="63" t="s">
        <v>18741</v>
      </c>
      <c r="C11" s="63" t="s">
        <v>56</v>
      </c>
      <c r="D11" s="111"/>
      <c r="E11" s="110"/>
      <c r="F11" s="112"/>
      <c r="G11" s="113"/>
      <c r="H11" s="113"/>
      <c r="I11" s="114">
        <v>11</v>
      </c>
      <c r="J11" s="115"/>
      <c r="K11" s="116"/>
      <c r="L11" s="116"/>
      <c r="M11" s="116"/>
      <c r="N11" s="116"/>
      <c r="O11" s="116"/>
      <c r="P11" s="116"/>
      <c r="Q11" s="116"/>
      <c r="R11" s="116"/>
      <c r="S11" s="116"/>
      <c r="T11" s="116"/>
      <c r="U11" s="116"/>
      <c r="V11" s="116"/>
      <c r="W11" s="117"/>
      <c r="X11" s="117"/>
    </row>
    <row r="12" spans="1:24" x14ac:dyDescent="0.25">
      <c r="A12" s="85" t="s">
        <v>18268</v>
      </c>
      <c r="B12" s="63" t="s">
        <v>18742</v>
      </c>
      <c r="C12" s="63" t="s">
        <v>56</v>
      </c>
      <c r="D12" s="111"/>
      <c r="E12" s="110"/>
      <c r="F12" s="112"/>
      <c r="G12" s="113"/>
      <c r="H12" s="113"/>
      <c r="I12" s="114">
        <v>12</v>
      </c>
      <c r="J12" s="115"/>
      <c r="K12" s="116"/>
      <c r="L12" s="116"/>
      <c r="M12" s="116"/>
      <c r="N12" s="116"/>
      <c r="O12" s="116"/>
      <c r="P12" s="116"/>
      <c r="Q12" s="116"/>
      <c r="R12" s="116"/>
      <c r="S12" s="116"/>
      <c r="T12" s="116"/>
      <c r="U12" s="116"/>
      <c r="V12" s="116"/>
      <c r="W12" s="117"/>
      <c r="X12" s="117"/>
    </row>
    <row r="13" spans="1:24" x14ac:dyDescent="0.25">
      <c r="A13" s="85" t="s">
        <v>18269</v>
      </c>
      <c r="B13" s="63" t="s">
        <v>18743</v>
      </c>
      <c r="C13" s="63" t="s">
        <v>56</v>
      </c>
      <c r="D13" s="111"/>
      <c r="E13" s="110"/>
      <c r="F13" s="112"/>
      <c r="G13" s="113"/>
      <c r="H13" s="113"/>
      <c r="I13" s="114">
        <v>13</v>
      </c>
      <c r="J13" s="115"/>
      <c r="K13" s="116"/>
      <c r="L13" s="116"/>
      <c r="M13" s="116"/>
      <c r="N13" s="116"/>
      <c r="O13" s="116"/>
      <c r="P13" s="116"/>
      <c r="Q13" s="116"/>
      <c r="R13" s="116"/>
      <c r="S13" s="116"/>
      <c r="T13" s="116"/>
      <c r="U13" s="116"/>
      <c r="V13" s="116"/>
      <c r="W13" s="117"/>
      <c r="X13" s="117"/>
    </row>
    <row r="14" spans="1:24" x14ac:dyDescent="0.25">
      <c r="A14" s="85" t="s">
        <v>18270</v>
      </c>
      <c r="B14" s="63" t="s">
        <v>18744</v>
      </c>
      <c r="C14" s="63" t="s">
        <v>56</v>
      </c>
      <c r="D14" s="111"/>
      <c r="E14" s="110"/>
      <c r="F14" s="112"/>
      <c r="G14" s="113"/>
      <c r="H14" s="113"/>
      <c r="I14" s="114">
        <v>14</v>
      </c>
      <c r="J14" s="115"/>
      <c r="K14" s="116"/>
      <c r="L14" s="116"/>
      <c r="M14" s="116"/>
      <c r="N14" s="116"/>
      <c r="O14" s="116"/>
      <c r="P14" s="116"/>
      <c r="Q14" s="116"/>
      <c r="R14" s="116"/>
      <c r="S14" s="116"/>
      <c r="T14" s="116"/>
      <c r="U14" s="116"/>
      <c r="V14" s="116"/>
      <c r="W14" s="117"/>
      <c r="X14" s="117"/>
    </row>
    <row r="15" spans="1:24" x14ac:dyDescent="0.25">
      <c r="A15" s="85" t="s">
        <v>18271</v>
      </c>
      <c r="B15" s="63" t="s">
        <v>18733</v>
      </c>
      <c r="C15" s="63" t="s">
        <v>59</v>
      </c>
      <c r="D15" s="111"/>
      <c r="E15" s="110"/>
      <c r="F15" s="112"/>
      <c r="G15" s="113"/>
      <c r="H15" s="113"/>
      <c r="I15" s="114">
        <v>15</v>
      </c>
      <c r="J15" s="115"/>
      <c r="K15" s="116"/>
      <c r="L15" s="116"/>
      <c r="M15" s="116"/>
      <c r="N15" s="116"/>
      <c r="O15" s="116"/>
      <c r="P15" s="116"/>
      <c r="Q15" s="116"/>
      <c r="R15" s="116"/>
      <c r="S15" s="116"/>
      <c r="T15" s="116"/>
      <c r="U15" s="116"/>
      <c r="V15" s="116"/>
      <c r="W15" s="117"/>
      <c r="X15" s="117"/>
    </row>
    <row r="16" spans="1:24" x14ac:dyDescent="0.25">
      <c r="A16" s="85" t="s">
        <v>18272</v>
      </c>
      <c r="B16" s="63" t="s">
        <v>18734</v>
      </c>
      <c r="C16" s="63" t="s">
        <v>59</v>
      </c>
      <c r="D16" s="111"/>
      <c r="E16" s="110"/>
      <c r="F16" s="112"/>
      <c r="G16" s="113"/>
      <c r="H16" s="113"/>
      <c r="I16" s="114">
        <v>16</v>
      </c>
      <c r="J16" s="115"/>
      <c r="K16" s="116"/>
      <c r="L16" s="116"/>
      <c r="M16" s="116"/>
      <c r="N16" s="116"/>
      <c r="O16" s="116"/>
      <c r="P16" s="116"/>
      <c r="Q16" s="116"/>
      <c r="R16" s="116"/>
      <c r="S16" s="116"/>
      <c r="T16" s="116"/>
      <c r="U16" s="116"/>
      <c r="V16" s="116"/>
      <c r="W16" s="117"/>
      <c r="X16" s="117"/>
    </row>
    <row r="17" spans="1:24" x14ac:dyDescent="0.25">
      <c r="A17" s="85" t="s">
        <v>18273</v>
      </c>
      <c r="B17" s="63" t="s">
        <v>18735</v>
      </c>
      <c r="C17" s="63" t="s">
        <v>59</v>
      </c>
      <c r="D17" s="111"/>
      <c r="E17" s="110"/>
      <c r="F17" s="112"/>
      <c r="G17" s="113"/>
      <c r="H17" s="113"/>
      <c r="I17" s="114">
        <v>17</v>
      </c>
      <c r="J17" s="115"/>
      <c r="K17" s="116"/>
      <c r="L17" s="116"/>
      <c r="M17" s="116"/>
      <c r="N17" s="116"/>
      <c r="O17" s="116"/>
      <c r="P17" s="116"/>
      <c r="Q17" s="116"/>
      <c r="R17" s="116"/>
      <c r="S17" s="116"/>
      <c r="T17" s="116"/>
      <c r="U17" s="116"/>
      <c r="V17" s="116"/>
      <c r="W17" s="117"/>
      <c r="X17" s="117"/>
    </row>
    <row r="18" spans="1:24" x14ac:dyDescent="0.25">
      <c r="A18" s="85" t="s">
        <v>18274</v>
      </c>
      <c r="B18" s="63" t="s">
        <v>18736</v>
      </c>
      <c r="C18" s="63" t="s">
        <v>59</v>
      </c>
      <c r="D18" s="111"/>
      <c r="E18" s="110"/>
      <c r="F18" s="112"/>
      <c r="G18" s="113"/>
      <c r="H18" s="113"/>
      <c r="I18" s="114">
        <v>18</v>
      </c>
      <c r="J18" s="115"/>
      <c r="K18" s="116"/>
      <c r="L18" s="116"/>
      <c r="M18" s="116"/>
      <c r="N18" s="116"/>
      <c r="O18" s="116"/>
      <c r="P18" s="116"/>
      <c r="Q18" s="116"/>
      <c r="R18" s="116"/>
      <c r="S18" s="116"/>
      <c r="T18" s="116"/>
      <c r="U18" s="116"/>
      <c r="V18" s="116"/>
      <c r="W18" s="117"/>
      <c r="X18" s="117"/>
    </row>
    <row r="19" spans="1:24" x14ac:dyDescent="0.25">
      <c r="A19" s="85" t="s">
        <v>18275</v>
      </c>
      <c r="B19" s="63" t="s">
        <v>18737</v>
      </c>
      <c r="C19" s="63" t="s">
        <v>59</v>
      </c>
      <c r="D19" s="111"/>
      <c r="E19" s="110"/>
      <c r="F19" s="112"/>
      <c r="G19" s="113"/>
      <c r="H19" s="113"/>
      <c r="I19" s="114">
        <v>19</v>
      </c>
      <c r="J19" s="115"/>
      <c r="K19" s="116"/>
      <c r="L19" s="116"/>
      <c r="M19" s="116"/>
      <c r="N19" s="116"/>
      <c r="O19" s="116"/>
      <c r="P19" s="116"/>
      <c r="Q19" s="116"/>
      <c r="R19" s="116"/>
      <c r="S19" s="116"/>
      <c r="T19" s="116"/>
      <c r="U19" s="116"/>
      <c r="V19" s="116"/>
      <c r="W19" s="117"/>
      <c r="X19" s="117"/>
    </row>
    <row r="20" spans="1:24" x14ac:dyDescent="0.25">
      <c r="A20" s="85" t="s">
        <v>18276</v>
      </c>
      <c r="B20" s="63" t="s">
        <v>18738</v>
      </c>
      <c r="C20" s="63" t="s">
        <v>59</v>
      </c>
      <c r="D20" s="111"/>
      <c r="E20" s="110"/>
      <c r="F20" s="112"/>
      <c r="G20" s="113"/>
      <c r="H20" s="113"/>
      <c r="I20" s="114">
        <v>20</v>
      </c>
      <c r="J20" s="115"/>
      <c r="K20" s="116"/>
      <c r="L20" s="116"/>
      <c r="M20" s="116"/>
      <c r="N20" s="116"/>
      <c r="O20" s="116"/>
      <c r="P20" s="116"/>
      <c r="Q20" s="116"/>
      <c r="R20" s="116"/>
      <c r="S20" s="116"/>
      <c r="T20" s="116"/>
      <c r="U20" s="116"/>
      <c r="V20" s="116"/>
      <c r="W20" s="117"/>
      <c r="X20" s="117"/>
    </row>
    <row r="21" spans="1:24" x14ac:dyDescent="0.25">
      <c r="A21" s="85" t="s">
        <v>18277</v>
      </c>
      <c r="B21" s="63" t="s">
        <v>18739</v>
      </c>
      <c r="C21" s="63" t="s">
        <v>59</v>
      </c>
      <c r="D21" s="111"/>
      <c r="E21" s="110"/>
      <c r="F21" s="112"/>
      <c r="G21" s="113"/>
      <c r="H21" s="113"/>
      <c r="I21" s="114">
        <v>21</v>
      </c>
      <c r="J21" s="115"/>
      <c r="K21" s="116"/>
      <c r="L21" s="116"/>
      <c r="M21" s="116"/>
      <c r="N21" s="116"/>
      <c r="O21" s="116"/>
      <c r="P21" s="116"/>
      <c r="Q21" s="116"/>
      <c r="R21" s="116"/>
      <c r="S21" s="116"/>
      <c r="T21" s="116"/>
      <c r="U21" s="116"/>
      <c r="V21" s="116"/>
      <c r="W21" s="117"/>
      <c r="X21" s="117"/>
    </row>
    <row r="22" spans="1:24" x14ac:dyDescent="0.25">
      <c r="A22" s="85" t="s">
        <v>18278</v>
      </c>
      <c r="B22" s="63" t="s">
        <v>18740</v>
      </c>
      <c r="C22" s="63" t="s">
        <v>59</v>
      </c>
      <c r="D22" s="111"/>
      <c r="E22" s="110"/>
      <c r="F22" s="112"/>
      <c r="G22" s="113"/>
      <c r="H22" s="113"/>
      <c r="I22" s="114">
        <v>22</v>
      </c>
      <c r="J22" s="115"/>
      <c r="K22" s="116"/>
      <c r="L22" s="116"/>
      <c r="M22" s="116"/>
      <c r="N22" s="116"/>
      <c r="O22" s="116"/>
      <c r="P22" s="116"/>
      <c r="Q22" s="116"/>
      <c r="R22" s="116"/>
      <c r="S22" s="116"/>
      <c r="T22" s="116"/>
      <c r="U22" s="116"/>
      <c r="V22" s="116"/>
      <c r="W22" s="117"/>
      <c r="X22" s="117"/>
    </row>
    <row r="23" spans="1:24" x14ac:dyDescent="0.25">
      <c r="A23" s="85" t="s">
        <v>18279</v>
      </c>
      <c r="B23" s="63" t="s">
        <v>18741</v>
      </c>
      <c r="C23" s="63" t="s">
        <v>59</v>
      </c>
      <c r="D23" s="111"/>
      <c r="E23" s="110"/>
      <c r="F23" s="112"/>
      <c r="G23" s="113"/>
      <c r="H23" s="113"/>
      <c r="I23" s="114">
        <v>23</v>
      </c>
      <c r="J23" s="115"/>
      <c r="K23" s="116"/>
      <c r="L23" s="116"/>
      <c r="M23" s="116"/>
      <c r="N23" s="116"/>
      <c r="O23" s="116"/>
      <c r="P23" s="116"/>
      <c r="Q23" s="116"/>
      <c r="R23" s="116"/>
      <c r="S23" s="116"/>
      <c r="T23" s="116"/>
      <c r="U23" s="116"/>
      <c r="V23" s="116"/>
      <c r="W23" s="117"/>
      <c r="X23" s="117"/>
    </row>
    <row r="24" spans="1:24" x14ac:dyDescent="0.25">
      <c r="A24" s="85" t="s">
        <v>18280</v>
      </c>
      <c r="B24" s="63" t="s">
        <v>18742</v>
      </c>
      <c r="C24" s="63" t="s">
        <v>59</v>
      </c>
      <c r="D24" s="111"/>
      <c r="E24" s="110"/>
      <c r="F24" s="112"/>
      <c r="G24" s="113"/>
      <c r="H24" s="113"/>
      <c r="I24" s="114">
        <v>24</v>
      </c>
      <c r="J24" s="115"/>
      <c r="K24" s="116"/>
      <c r="L24" s="116"/>
      <c r="M24" s="116"/>
      <c r="N24" s="116"/>
      <c r="O24" s="116"/>
      <c r="P24" s="116"/>
      <c r="Q24" s="116"/>
      <c r="R24" s="116"/>
      <c r="S24" s="116"/>
      <c r="T24" s="116"/>
      <c r="U24" s="116"/>
      <c r="V24" s="116"/>
      <c r="W24" s="117"/>
      <c r="X24" s="117"/>
    </row>
    <row r="25" spans="1:24" x14ac:dyDescent="0.25">
      <c r="A25" s="85" t="s">
        <v>18281</v>
      </c>
      <c r="B25" s="63" t="s">
        <v>18743</v>
      </c>
      <c r="C25" s="63" t="s">
        <v>59</v>
      </c>
      <c r="D25" s="111"/>
      <c r="E25" s="110"/>
      <c r="F25" s="112"/>
      <c r="G25" s="113"/>
      <c r="H25" s="113"/>
      <c r="I25" s="114">
        <v>25</v>
      </c>
      <c r="J25" s="115"/>
      <c r="K25" s="116"/>
      <c r="L25" s="116"/>
      <c r="M25" s="116"/>
      <c r="N25" s="116"/>
      <c r="O25" s="116"/>
      <c r="P25" s="116"/>
      <c r="Q25" s="116"/>
      <c r="R25" s="116"/>
      <c r="S25" s="116"/>
      <c r="T25" s="116"/>
      <c r="U25" s="116"/>
      <c r="V25" s="116"/>
      <c r="W25" s="117"/>
      <c r="X25" s="117"/>
    </row>
    <row r="26" spans="1:24" x14ac:dyDescent="0.25">
      <c r="A26" s="85" t="s">
        <v>18282</v>
      </c>
      <c r="B26" s="63" t="s">
        <v>18744</v>
      </c>
      <c r="C26" s="63" t="s">
        <v>59</v>
      </c>
      <c r="D26" s="111"/>
      <c r="E26" s="110"/>
      <c r="F26" s="112"/>
      <c r="G26" s="113"/>
      <c r="H26" s="113"/>
      <c r="I26" s="114">
        <v>26</v>
      </c>
      <c r="J26" s="115"/>
      <c r="K26" s="116"/>
      <c r="L26" s="116"/>
      <c r="M26" s="116"/>
      <c r="N26" s="116"/>
      <c r="O26" s="116"/>
      <c r="P26" s="116"/>
      <c r="Q26" s="116"/>
      <c r="R26" s="116"/>
      <c r="S26" s="116"/>
      <c r="T26" s="116"/>
      <c r="U26" s="116"/>
      <c r="V26" s="116"/>
      <c r="W26" s="117"/>
      <c r="X26" s="117"/>
    </row>
    <row r="27" spans="1:24" x14ac:dyDescent="0.25">
      <c r="A27" s="85" t="s">
        <v>18283</v>
      </c>
      <c r="B27" s="63" t="s">
        <v>18733</v>
      </c>
      <c r="C27" s="63" t="s">
        <v>61</v>
      </c>
      <c r="D27" s="111"/>
      <c r="E27" s="110"/>
      <c r="F27" s="112"/>
      <c r="G27" s="113"/>
      <c r="H27" s="113"/>
      <c r="I27" s="114">
        <v>27</v>
      </c>
      <c r="J27" s="115"/>
      <c r="K27" s="116"/>
      <c r="L27" s="116"/>
      <c r="M27" s="116"/>
      <c r="N27" s="116"/>
      <c r="O27" s="116"/>
      <c r="P27" s="116"/>
      <c r="Q27" s="116"/>
      <c r="R27" s="116"/>
      <c r="S27" s="116"/>
      <c r="T27" s="116"/>
      <c r="U27" s="116"/>
      <c r="V27" s="116"/>
      <c r="W27" s="117"/>
      <c r="X27" s="117"/>
    </row>
    <row r="28" spans="1:24" x14ac:dyDescent="0.25">
      <c r="A28" s="85" t="s">
        <v>18284</v>
      </c>
      <c r="B28" s="63" t="s">
        <v>18734</v>
      </c>
      <c r="C28" s="63" t="s">
        <v>61</v>
      </c>
      <c r="D28" s="111"/>
      <c r="E28" s="110"/>
      <c r="F28" s="112"/>
      <c r="G28" s="113"/>
      <c r="H28" s="113"/>
      <c r="I28" s="114">
        <v>28</v>
      </c>
      <c r="J28" s="115"/>
      <c r="K28" s="116"/>
      <c r="L28" s="116"/>
      <c r="M28" s="116"/>
      <c r="N28" s="116"/>
      <c r="O28" s="116"/>
      <c r="P28" s="116"/>
      <c r="Q28" s="116"/>
      <c r="R28" s="116"/>
      <c r="S28" s="116"/>
      <c r="T28" s="116"/>
      <c r="U28" s="116"/>
      <c r="V28" s="116"/>
      <c r="W28" s="117"/>
      <c r="X28" s="117"/>
    </row>
    <row r="29" spans="1:24" x14ac:dyDescent="0.25">
      <c r="A29" s="85" t="s">
        <v>18285</v>
      </c>
      <c r="B29" s="63" t="s">
        <v>18735</v>
      </c>
      <c r="C29" s="63" t="s">
        <v>61</v>
      </c>
      <c r="D29" s="111"/>
      <c r="E29" s="110"/>
      <c r="F29" s="112"/>
      <c r="G29" s="113"/>
      <c r="H29" s="113"/>
      <c r="I29" s="114">
        <v>29</v>
      </c>
      <c r="J29" s="115"/>
      <c r="K29" s="116"/>
      <c r="L29" s="116"/>
      <c r="M29" s="116"/>
      <c r="N29" s="116"/>
      <c r="O29" s="116"/>
      <c r="P29" s="116"/>
      <c r="Q29" s="116"/>
      <c r="R29" s="116"/>
      <c r="S29" s="116"/>
      <c r="T29" s="116"/>
      <c r="U29" s="116"/>
      <c r="V29" s="116"/>
      <c r="W29" s="117"/>
      <c r="X29" s="117"/>
    </row>
    <row r="30" spans="1:24" x14ac:dyDescent="0.25">
      <c r="A30" s="85" t="s">
        <v>18286</v>
      </c>
      <c r="B30" s="63" t="s">
        <v>18736</v>
      </c>
      <c r="C30" s="63" t="s">
        <v>61</v>
      </c>
      <c r="D30" s="111"/>
      <c r="E30" s="110"/>
      <c r="F30" s="112"/>
      <c r="G30" s="113"/>
      <c r="H30" s="113"/>
      <c r="I30" s="114">
        <v>30</v>
      </c>
      <c r="J30" s="115"/>
      <c r="K30" s="116"/>
      <c r="L30" s="116"/>
      <c r="M30" s="116"/>
      <c r="N30" s="116"/>
      <c r="O30" s="116"/>
      <c r="P30" s="116"/>
      <c r="Q30" s="116"/>
      <c r="R30" s="116"/>
      <c r="S30" s="116"/>
      <c r="T30" s="116"/>
      <c r="U30" s="116"/>
      <c r="V30" s="116"/>
      <c r="W30" s="117"/>
      <c r="X30" s="117"/>
    </row>
    <row r="31" spans="1:24" x14ac:dyDescent="0.25">
      <c r="A31" s="85" t="s">
        <v>18287</v>
      </c>
      <c r="B31" s="63" t="s">
        <v>18737</v>
      </c>
      <c r="C31" s="63" t="s">
        <v>61</v>
      </c>
      <c r="D31" s="111"/>
      <c r="E31" s="110"/>
      <c r="F31" s="112"/>
      <c r="G31" s="113"/>
      <c r="H31" s="113"/>
      <c r="I31" s="114">
        <v>31</v>
      </c>
      <c r="J31" s="115"/>
      <c r="K31" s="116"/>
      <c r="L31" s="116"/>
      <c r="M31" s="116"/>
      <c r="N31" s="116"/>
      <c r="O31" s="116"/>
      <c r="P31" s="116"/>
      <c r="Q31" s="116"/>
      <c r="R31" s="116"/>
      <c r="S31" s="116"/>
      <c r="T31" s="116"/>
      <c r="U31" s="116"/>
      <c r="V31" s="116"/>
      <c r="W31" s="117"/>
      <c r="X31" s="117"/>
    </row>
    <row r="32" spans="1:24" x14ac:dyDescent="0.25">
      <c r="A32" s="85" t="s">
        <v>18288</v>
      </c>
      <c r="B32" s="63" t="s">
        <v>18738</v>
      </c>
      <c r="C32" s="63" t="s">
        <v>61</v>
      </c>
      <c r="D32" s="111"/>
      <c r="E32" s="110"/>
      <c r="F32" s="112"/>
      <c r="G32" s="113"/>
      <c r="H32" s="113"/>
      <c r="I32" s="114">
        <v>32</v>
      </c>
      <c r="J32" s="115"/>
      <c r="K32" s="116"/>
      <c r="L32" s="116"/>
      <c r="M32" s="116"/>
      <c r="N32" s="116"/>
      <c r="O32" s="116"/>
      <c r="P32" s="116"/>
      <c r="Q32" s="116"/>
      <c r="R32" s="116"/>
      <c r="S32" s="116"/>
      <c r="T32" s="116"/>
      <c r="U32" s="116"/>
      <c r="V32" s="116"/>
      <c r="W32" s="117"/>
      <c r="X32" s="117"/>
    </row>
    <row r="33" spans="1:24" x14ac:dyDescent="0.25">
      <c r="A33" s="85" t="s">
        <v>18289</v>
      </c>
      <c r="B33" s="63" t="s">
        <v>18739</v>
      </c>
      <c r="C33" s="63" t="s">
        <v>61</v>
      </c>
      <c r="D33" s="111"/>
      <c r="E33" s="110"/>
      <c r="F33" s="112"/>
      <c r="G33" s="113"/>
      <c r="H33" s="113"/>
      <c r="I33" s="114">
        <v>33</v>
      </c>
      <c r="J33" s="115"/>
      <c r="K33" s="116"/>
      <c r="L33" s="116"/>
      <c r="M33" s="116"/>
      <c r="N33" s="116"/>
      <c r="O33" s="116"/>
      <c r="P33" s="116"/>
      <c r="Q33" s="116"/>
      <c r="R33" s="116"/>
      <c r="S33" s="116"/>
      <c r="T33" s="116"/>
      <c r="U33" s="116"/>
      <c r="V33" s="116"/>
      <c r="W33" s="117"/>
      <c r="X33" s="117"/>
    </row>
    <row r="34" spans="1:24" x14ac:dyDescent="0.25">
      <c r="A34" s="85" t="s">
        <v>18290</v>
      </c>
      <c r="B34" s="63" t="s">
        <v>18740</v>
      </c>
      <c r="C34" s="63" t="s">
        <v>61</v>
      </c>
      <c r="D34" s="111"/>
      <c r="E34" s="110"/>
      <c r="F34" s="112"/>
      <c r="G34" s="113"/>
      <c r="H34" s="113"/>
      <c r="I34" s="114">
        <v>34</v>
      </c>
      <c r="J34" s="115"/>
      <c r="K34" s="116"/>
      <c r="L34" s="116"/>
      <c r="M34" s="116"/>
      <c r="N34" s="116"/>
      <c r="O34" s="116"/>
      <c r="P34" s="116"/>
      <c r="Q34" s="116"/>
      <c r="R34" s="116"/>
      <c r="S34" s="116"/>
      <c r="T34" s="116"/>
      <c r="U34" s="116"/>
      <c r="V34" s="116"/>
      <c r="W34" s="117"/>
      <c r="X34" s="117"/>
    </row>
    <row r="35" spans="1:24" x14ac:dyDescent="0.25">
      <c r="A35" s="85" t="s">
        <v>18291</v>
      </c>
      <c r="B35" s="63" t="s">
        <v>18741</v>
      </c>
      <c r="C35" s="63" t="s">
        <v>61</v>
      </c>
      <c r="D35" s="111"/>
      <c r="E35" s="110"/>
      <c r="F35" s="112"/>
      <c r="G35" s="113"/>
      <c r="H35" s="113"/>
      <c r="I35" s="114">
        <v>35</v>
      </c>
      <c r="J35" s="115"/>
      <c r="K35" s="116"/>
      <c r="L35" s="116"/>
      <c r="M35" s="116"/>
      <c r="N35" s="116"/>
      <c r="O35" s="116"/>
      <c r="P35" s="116"/>
      <c r="Q35" s="116"/>
      <c r="R35" s="116"/>
      <c r="S35" s="116"/>
      <c r="T35" s="116"/>
      <c r="U35" s="116"/>
      <c r="V35" s="116"/>
      <c r="W35" s="117"/>
      <c r="X35" s="117"/>
    </row>
    <row r="36" spans="1:24" x14ac:dyDescent="0.25">
      <c r="A36" s="85" t="s">
        <v>18292</v>
      </c>
      <c r="B36" s="63" t="s">
        <v>18742</v>
      </c>
      <c r="C36" s="63" t="s">
        <v>61</v>
      </c>
      <c r="D36" s="111"/>
      <c r="E36" s="110"/>
      <c r="F36" s="112"/>
      <c r="G36" s="113"/>
      <c r="H36" s="113"/>
      <c r="I36" s="114">
        <v>36</v>
      </c>
      <c r="J36" s="115"/>
      <c r="K36" s="116"/>
      <c r="L36" s="116"/>
      <c r="M36" s="116"/>
      <c r="N36" s="116"/>
      <c r="O36" s="116"/>
      <c r="P36" s="116"/>
      <c r="Q36" s="116"/>
      <c r="R36" s="116"/>
      <c r="S36" s="116"/>
      <c r="T36" s="116"/>
      <c r="U36" s="116"/>
      <c r="V36" s="116"/>
      <c r="W36" s="117"/>
      <c r="X36" s="117"/>
    </row>
    <row r="37" spans="1:24" x14ac:dyDescent="0.25">
      <c r="A37" s="85" t="s">
        <v>18293</v>
      </c>
      <c r="B37" s="63" t="s">
        <v>18743</v>
      </c>
      <c r="C37" s="63" t="s">
        <v>61</v>
      </c>
      <c r="D37" s="111"/>
      <c r="E37" s="110"/>
      <c r="F37" s="112"/>
      <c r="G37" s="113"/>
      <c r="H37" s="113"/>
      <c r="I37" s="114">
        <v>37</v>
      </c>
      <c r="J37" s="115"/>
      <c r="K37" s="116"/>
      <c r="L37" s="116"/>
      <c r="M37" s="116"/>
      <c r="N37" s="116"/>
      <c r="O37" s="116"/>
      <c r="P37" s="116"/>
      <c r="Q37" s="116"/>
      <c r="R37" s="116"/>
      <c r="S37" s="116"/>
      <c r="T37" s="116"/>
      <c r="U37" s="116"/>
      <c r="V37" s="116"/>
      <c r="W37" s="117"/>
      <c r="X37" s="117"/>
    </row>
    <row r="38" spans="1:24" x14ac:dyDescent="0.25">
      <c r="A38" s="85" t="s">
        <v>18294</v>
      </c>
      <c r="B38" s="63" t="s">
        <v>18744</v>
      </c>
      <c r="C38" s="63" t="s">
        <v>61</v>
      </c>
      <c r="D38" s="111"/>
      <c r="E38" s="110"/>
      <c r="F38" s="112"/>
      <c r="G38" s="113"/>
      <c r="H38" s="113"/>
      <c r="I38" s="114">
        <v>38</v>
      </c>
      <c r="J38" s="115"/>
      <c r="K38" s="116"/>
      <c r="L38" s="116"/>
      <c r="M38" s="116"/>
      <c r="N38" s="116"/>
      <c r="O38" s="116"/>
      <c r="P38" s="116"/>
      <c r="Q38" s="116"/>
      <c r="R38" s="116"/>
      <c r="S38" s="116"/>
      <c r="T38" s="116"/>
      <c r="U38" s="116"/>
      <c r="V38" s="116"/>
      <c r="W38" s="117"/>
      <c r="X38" s="117"/>
    </row>
    <row r="39" spans="1:24" x14ac:dyDescent="0.25">
      <c r="A39" s="85" t="s">
        <v>18295</v>
      </c>
      <c r="B39" s="63" t="s">
        <v>18733</v>
      </c>
      <c r="C39" s="63" t="s">
        <v>63</v>
      </c>
      <c r="D39" s="111"/>
      <c r="E39" s="110"/>
      <c r="F39" s="112"/>
      <c r="G39" s="113"/>
      <c r="H39" s="113"/>
      <c r="I39" s="114">
        <v>39</v>
      </c>
      <c r="J39" s="115"/>
      <c r="K39" s="116"/>
      <c r="L39" s="116"/>
      <c r="M39" s="116"/>
      <c r="N39" s="116"/>
      <c r="O39" s="116"/>
      <c r="P39" s="116"/>
      <c r="Q39" s="116"/>
      <c r="R39" s="116"/>
      <c r="S39" s="116"/>
      <c r="T39" s="116"/>
      <c r="U39" s="116"/>
      <c r="V39" s="116"/>
      <c r="W39" s="117"/>
      <c r="X39" s="117"/>
    </row>
    <row r="40" spans="1:24" x14ac:dyDescent="0.25">
      <c r="A40" s="85" t="s">
        <v>18296</v>
      </c>
      <c r="B40" s="63" t="s">
        <v>18734</v>
      </c>
      <c r="C40" s="63" t="s">
        <v>63</v>
      </c>
      <c r="D40" s="111"/>
      <c r="E40" s="110"/>
      <c r="F40" s="112"/>
      <c r="G40" s="113"/>
      <c r="H40" s="113"/>
      <c r="I40" s="114">
        <v>40</v>
      </c>
      <c r="J40" s="115"/>
      <c r="K40" s="116"/>
      <c r="L40" s="116"/>
      <c r="M40" s="116"/>
      <c r="N40" s="116"/>
      <c r="O40" s="116"/>
      <c r="P40" s="116"/>
      <c r="Q40" s="116"/>
      <c r="R40" s="116"/>
      <c r="S40" s="116"/>
      <c r="T40" s="116"/>
      <c r="U40" s="116"/>
      <c r="V40" s="116"/>
      <c r="W40" s="117"/>
      <c r="X40" s="117"/>
    </row>
    <row r="41" spans="1:24" x14ac:dyDescent="0.25">
      <c r="A41" s="85" t="s">
        <v>18297</v>
      </c>
      <c r="B41" s="63" t="s">
        <v>18735</v>
      </c>
      <c r="C41" s="63" t="s">
        <v>63</v>
      </c>
      <c r="D41" s="111"/>
      <c r="E41" s="110"/>
      <c r="F41" s="112"/>
      <c r="G41" s="113"/>
      <c r="H41" s="113"/>
      <c r="I41" s="114">
        <v>41</v>
      </c>
      <c r="J41" s="115"/>
      <c r="K41" s="116"/>
      <c r="L41" s="116"/>
      <c r="M41" s="116"/>
      <c r="N41" s="116"/>
      <c r="O41" s="116"/>
      <c r="P41" s="116"/>
      <c r="Q41" s="116"/>
      <c r="R41" s="116"/>
      <c r="S41" s="116"/>
      <c r="T41" s="116"/>
      <c r="U41" s="116"/>
      <c r="V41" s="116"/>
      <c r="W41" s="117"/>
      <c r="X41" s="117"/>
    </row>
    <row r="42" spans="1:24" x14ac:dyDescent="0.25">
      <c r="A42" s="85" t="s">
        <v>18298</v>
      </c>
      <c r="B42" s="63" t="s">
        <v>18736</v>
      </c>
      <c r="C42" s="63" t="s">
        <v>63</v>
      </c>
      <c r="D42" s="111"/>
      <c r="E42" s="110"/>
      <c r="F42" s="112"/>
      <c r="G42" s="113"/>
      <c r="H42" s="113"/>
      <c r="I42" s="114">
        <v>42</v>
      </c>
      <c r="J42" s="115"/>
      <c r="K42" s="116"/>
      <c r="L42" s="116"/>
      <c r="M42" s="116"/>
      <c r="N42" s="116"/>
      <c r="O42" s="116"/>
      <c r="P42" s="116"/>
      <c r="Q42" s="116"/>
      <c r="R42" s="116"/>
      <c r="S42" s="116"/>
      <c r="T42" s="116"/>
      <c r="U42" s="116"/>
      <c r="V42" s="116"/>
      <c r="W42" s="117"/>
      <c r="X42" s="117"/>
    </row>
    <row r="43" spans="1:24" x14ac:dyDescent="0.25">
      <c r="A43" s="85" t="s">
        <v>18299</v>
      </c>
      <c r="B43" s="63" t="s">
        <v>18737</v>
      </c>
      <c r="C43" s="63" t="s">
        <v>63</v>
      </c>
      <c r="D43" s="111"/>
      <c r="E43" s="110"/>
      <c r="F43" s="112"/>
      <c r="G43" s="113"/>
      <c r="H43" s="113"/>
      <c r="I43" s="114">
        <v>43</v>
      </c>
      <c r="J43" s="115"/>
      <c r="K43" s="116"/>
      <c r="L43" s="116"/>
      <c r="M43" s="116"/>
      <c r="N43" s="116"/>
      <c r="O43" s="116"/>
      <c r="P43" s="116"/>
      <c r="Q43" s="116"/>
      <c r="R43" s="116"/>
      <c r="S43" s="116"/>
      <c r="T43" s="116"/>
      <c r="U43" s="116"/>
      <c r="V43" s="116"/>
      <c r="W43" s="117"/>
      <c r="X43" s="117"/>
    </row>
    <row r="44" spans="1:24" x14ac:dyDescent="0.25">
      <c r="A44" s="85" t="s">
        <v>18300</v>
      </c>
      <c r="B44" s="63" t="s">
        <v>18738</v>
      </c>
      <c r="C44" s="63" t="s">
        <v>63</v>
      </c>
      <c r="D44" s="111"/>
      <c r="E44" s="110"/>
      <c r="F44" s="112"/>
      <c r="G44" s="113"/>
      <c r="H44" s="113"/>
      <c r="I44" s="114">
        <v>44</v>
      </c>
      <c r="J44" s="115"/>
      <c r="K44" s="116"/>
      <c r="L44" s="116"/>
      <c r="M44" s="116"/>
      <c r="N44" s="116"/>
      <c r="O44" s="116"/>
      <c r="P44" s="116"/>
      <c r="Q44" s="116"/>
      <c r="R44" s="116"/>
      <c r="S44" s="116"/>
      <c r="T44" s="116"/>
      <c r="U44" s="116"/>
      <c r="V44" s="116"/>
      <c r="W44" s="117"/>
      <c r="X44" s="117"/>
    </row>
    <row r="45" spans="1:24" x14ac:dyDescent="0.25">
      <c r="A45" s="85" t="s">
        <v>18301</v>
      </c>
      <c r="B45" s="63" t="s">
        <v>18739</v>
      </c>
      <c r="C45" s="63" t="s">
        <v>63</v>
      </c>
      <c r="D45" s="111"/>
      <c r="E45" s="110"/>
      <c r="F45" s="112"/>
      <c r="G45" s="113"/>
      <c r="H45" s="113"/>
      <c r="I45" s="114">
        <v>45</v>
      </c>
      <c r="J45" s="115"/>
      <c r="K45" s="116"/>
      <c r="L45" s="116"/>
      <c r="M45" s="116"/>
      <c r="N45" s="116"/>
      <c r="O45" s="116"/>
      <c r="P45" s="116"/>
      <c r="Q45" s="116"/>
      <c r="R45" s="116"/>
      <c r="S45" s="116"/>
      <c r="T45" s="116"/>
      <c r="U45" s="116"/>
      <c r="V45" s="116"/>
      <c r="W45" s="117"/>
      <c r="X45" s="117"/>
    </row>
    <row r="46" spans="1:24" x14ac:dyDescent="0.25">
      <c r="A46" s="85" t="s">
        <v>18302</v>
      </c>
      <c r="B46" s="63" t="s">
        <v>18740</v>
      </c>
      <c r="C46" s="63" t="s">
        <v>63</v>
      </c>
      <c r="D46" s="111"/>
      <c r="E46" s="110"/>
      <c r="F46" s="112"/>
      <c r="G46" s="113"/>
      <c r="H46" s="113"/>
      <c r="I46" s="114">
        <v>46</v>
      </c>
      <c r="J46" s="115"/>
      <c r="K46" s="116"/>
      <c r="L46" s="116"/>
      <c r="M46" s="116"/>
      <c r="N46" s="116"/>
      <c r="O46" s="116"/>
      <c r="P46" s="116"/>
      <c r="Q46" s="116"/>
      <c r="R46" s="116"/>
      <c r="S46" s="116"/>
      <c r="T46" s="116"/>
      <c r="U46" s="116"/>
      <c r="V46" s="116"/>
      <c r="W46" s="117"/>
      <c r="X46" s="117"/>
    </row>
    <row r="47" spans="1:24" x14ac:dyDescent="0.25">
      <c r="A47" s="85" t="s">
        <v>18303</v>
      </c>
      <c r="B47" s="63" t="s">
        <v>18741</v>
      </c>
      <c r="C47" s="63" t="s">
        <v>63</v>
      </c>
      <c r="D47" s="111"/>
      <c r="E47" s="110"/>
      <c r="F47" s="112"/>
      <c r="G47" s="113"/>
      <c r="H47" s="113"/>
      <c r="I47" s="114">
        <v>47</v>
      </c>
      <c r="J47" s="115"/>
      <c r="K47" s="116"/>
      <c r="L47" s="116"/>
      <c r="M47" s="116"/>
      <c r="N47" s="116"/>
      <c r="O47" s="116"/>
      <c r="P47" s="116"/>
      <c r="Q47" s="116"/>
      <c r="R47" s="116"/>
      <c r="S47" s="116"/>
      <c r="T47" s="116"/>
      <c r="U47" s="116"/>
      <c r="V47" s="116"/>
      <c r="W47" s="117"/>
      <c r="X47" s="117"/>
    </row>
    <row r="48" spans="1:24" x14ac:dyDescent="0.25">
      <c r="A48" s="85" t="s">
        <v>18304</v>
      </c>
      <c r="B48" s="63" t="s">
        <v>18742</v>
      </c>
      <c r="C48" s="63" t="s">
        <v>63</v>
      </c>
      <c r="D48" s="111"/>
      <c r="E48" s="110"/>
      <c r="F48" s="112"/>
      <c r="G48" s="113"/>
      <c r="H48" s="113"/>
      <c r="I48" s="114">
        <v>48</v>
      </c>
      <c r="J48" s="115"/>
      <c r="K48" s="116"/>
      <c r="L48" s="116"/>
      <c r="M48" s="116"/>
      <c r="N48" s="116"/>
      <c r="O48" s="116"/>
      <c r="P48" s="116"/>
      <c r="Q48" s="116"/>
      <c r="R48" s="116"/>
      <c r="S48" s="116"/>
      <c r="T48" s="116"/>
      <c r="U48" s="116"/>
      <c r="V48" s="116"/>
      <c r="W48" s="117"/>
      <c r="X48" s="117"/>
    </row>
    <row r="49" spans="1:24" x14ac:dyDescent="0.25">
      <c r="A49" s="85" t="s">
        <v>18305</v>
      </c>
      <c r="B49" s="63" t="s">
        <v>18743</v>
      </c>
      <c r="C49" s="63" t="s">
        <v>63</v>
      </c>
      <c r="D49" s="111"/>
      <c r="E49" s="110"/>
      <c r="F49" s="112"/>
      <c r="G49" s="113"/>
      <c r="H49" s="113"/>
      <c r="I49" s="114">
        <v>49</v>
      </c>
      <c r="J49" s="115"/>
      <c r="K49" s="116"/>
      <c r="L49" s="116"/>
      <c r="M49" s="116"/>
      <c r="N49" s="116"/>
      <c r="O49" s="116"/>
      <c r="P49" s="116"/>
      <c r="Q49" s="116"/>
      <c r="R49" s="116"/>
      <c r="S49" s="116"/>
      <c r="T49" s="116"/>
      <c r="U49" s="116"/>
      <c r="V49" s="116"/>
      <c r="W49" s="117"/>
      <c r="X49" s="117"/>
    </row>
    <row r="50" spans="1:24" x14ac:dyDescent="0.25">
      <c r="A50" s="85" t="s">
        <v>18306</v>
      </c>
      <c r="B50" s="63" t="s">
        <v>18744</v>
      </c>
      <c r="C50" s="63" t="s">
        <v>63</v>
      </c>
      <c r="D50" s="111"/>
      <c r="E50" s="110"/>
      <c r="F50" s="112"/>
      <c r="G50" s="113"/>
      <c r="H50" s="113"/>
      <c r="I50" s="114">
        <v>50</v>
      </c>
      <c r="J50" s="115"/>
      <c r="K50" s="116"/>
      <c r="L50" s="116"/>
      <c r="M50" s="116"/>
      <c r="N50" s="116"/>
      <c r="O50" s="116"/>
      <c r="P50" s="116"/>
      <c r="Q50" s="116"/>
      <c r="R50" s="116"/>
      <c r="S50" s="116"/>
      <c r="T50" s="116"/>
      <c r="U50" s="116"/>
      <c r="V50" s="116"/>
      <c r="W50" s="117"/>
      <c r="X50" s="117"/>
    </row>
    <row r="51" spans="1:24" x14ac:dyDescent="0.25">
      <c r="A51" s="85" t="s">
        <v>18307</v>
      </c>
      <c r="B51" s="63" t="s">
        <v>18733</v>
      </c>
      <c r="C51" s="63" t="s">
        <v>57</v>
      </c>
      <c r="D51" s="111"/>
      <c r="E51" s="110"/>
      <c r="F51" s="112"/>
      <c r="G51" s="113"/>
      <c r="H51" s="113"/>
      <c r="I51" s="114">
        <v>51</v>
      </c>
      <c r="J51" s="115"/>
      <c r="K51" s="116"/>
      <c r="L51" s="116"/>
      <c r="M51" s="116"/>
      <c r="N51" s="116"/>
      <c r="O51" s="116"/>
      <c r="P51" s="116"/>
      <c r="Q51" s="116"/>
      <c r="R51" s="116"/>
      <c r="S51" s="116"/>
      <c r="T51" s="116"/>
      <c r="U51" s="116"/>
      <c r="V51" s="116"/>
      <c r="W51" s="117"/>
      <c r="X51" s="117"/>
    </row>
    <row r="52" spans="1:24" x14ac:dyDescent="0.25">
      <c r="A52" s="85" t="s">
        <v>18308</v>
      </c>
      <c r="B52" s="63" t="s">
        <v>18734</v>
      </c>
      <c r="C52" s="63" t="s">
        <v>57</v>
      </c>
      <c r="D52" s="111"/>
      <c r="E52" s="110"/>
      <c r="F52" s="112"/>
      <c r="G52" s="113"/>
      <c r="H52" s="113"/>
      <c r="I52" s="114">
        <v>52</v>
      </c>
      <c r="J52" s="115"/>
      <c r="K52" s="116"/>
      <c r="L52" s="116"/>
      <c r="M52" s="116"/>
      <c r="N52" s="116"/>
      <c r="O52" s="116"/>
      <c r="P52" s="116"/>
      <c r="Q52" s="116"/>
      <c r="R52" s="116"/>
      <c r="S52" s="116"/>
      <c r="T52" s="116"/>
      <c r="U52" s="116"/>
      <c r="V52" s="116"/>
      <c r="W52" s="117"/>
      <c r="X52" s="117"/>
    </row>
    <row r="53" spans="1:24" x14ac:dyDescent="0.25">
      <c r="A53" s="85" t="s">
        <v>18309</v>
      </c>
      <c r="B53" s="63" t="s">
        <v>18735</v>
      </c>
      <c r="C53" s="63" t="s">
        <v>57</v>
      </c>
      <c r="D53" s="111"/>
      <c r="E53" s="110"/>
      <c r="F53" s="112"/>
      <c r="G53" s="113"/>
      <c r="H53" s="113"/>
      <c r="I53" s="114">
        <v>53</v>
      </c>
      <c r="J53" s="115"/>
      <c r="K53" s="116"/>
      <c r="L53" s="116"/>
      <c r="M53" s="116"/>
      <c r="N53" s="116"/>
      <c r="O53" s="116"/>
      <c r="P53" s="116"/>
      <c r="Q53" s="116"/>
      <c r="R53" s="116"/>
      <c r="S53" s="116"/>
      <c r="T53" s="116"/>
      <c r="U53" s="116"/>
      <c r="V53" s="116"/>
      <c r="W53" s="117"/>
      <c r="X53" s="117"/>
    </row>
    <row r="54" spans="1:24" x14ac:dyDescent="0.25">
      <c r="A54" s="85" t="s">
        <v>18310</v>
      </c>
      <c r="B54" s="63" t="s">
        <v>18736</v>
      </c>
      <c r="C54" s="63" t="s">
        <v>57</v>
      </c>
      <c r="D54" s="111"/>
      <c r="E54" s="110"/>
      <c r="F54" s="112"/>
      <c r="G54" s="113"/>
      <c r="H54" s="113"/>
      <c r="I54" s="114">
        <v>54</v>
      </c>
      <c r="J54" s="115"/>
      <c r="K54" s="116"/>
      <c r="L54" s="116"/>
      <c r="M54" s="116"/>
      <c r="N54" s="116"/>
      <c r="O54" s="116"/>
      <c r="P54" s="116"/>
      <c r="Q54" s="116"/>
      <c r="R54" s="116"/>
      <c r="S54" s="116"/>
      <c r="T54" s="116"/>
      <c r="U54" s="116"/>
      <c r="V54" s="116"/>
      <c r="W54" s="117"/>
      <c r="X54" s="117"/>
    </row>
    <row r="55" spans="1:24" x14ac:dyDescent="0.25">
      <c r="A55" s="85" t="s">
        <v>18311</v>
      </c>
      <c r="B55" s="63" t="s">
        <v>18737</v>
      </c>
      <c r="C55" s="63" t="s">
        <v>57</v>
      </c>
      <c r="D55" s="111"/>
      <c r="E55" s="110"/>
      <c r="F55" s="112"/>
      <c r="G55" s="113"/>
      <c r="H55" s="113"/>
      <c r="I55" s="114">
        <v>55</v>
      </c>
      <c r="J55" s="115"/>
      <c r="K55" s="116"/>
      <c r="L55" s="116"/>
      <c r="M55" s="116"/>
      <c r="N55" s="116"/>
      <c r="O55" s="116"/>
      <c r="P55" s="116"/>
      <c r="Q55" s="116"/>
      <c r="R55" s="116"/>
      <c r="S55" s="116"/>
      <c r="T55" s="116"/>
      <c r="U55" s="116"/>
      <c r="V55" s="116"/>
      <c r="W55" s="117"/>
      <c r="X55" s="117"/>
    </row>
    <row r="56" spans="1:24" x14ac:dyDescent="0.25">
      <c r="A56" s="85" t="s">
        <v>18312</v>
      </c>
      <c r="B56" s="63" t="s">
        <v>18738</v>
      </c>
      <c r="C56" s="63" t="s">
        <v>57</v>
      </c>
      <c r="D56" s="111"/>
      <c r="E56" s="110"/>
      <c r="F56" s="112"/>
      <c r="G56" s="113"/>
      <c r="H56" s="113"/>
      <c r="I56" s="114">
        <v>56</v>
      </c>
      <c r="J56" s="115"/>
      <c r="K56" s="116"/>
      <c r="L56" s="116"/>
      <c r="M56" s="116"/>
      <c r="N56" s="116"/>
      <c r="O56" s="116"/>
      <c r="P56" s="116"/>
      <c r="Q56" s="116"/>
      <c r="R56" s="116"/>
      <c r="S56" s="116"/>
      <c r="T56" s="116"/>
      <c r="U56" s="116"/>
      <c r="V56" s="116"/>
      <c r="W56" s="117"/>
      <c r="X56" s="117"/>
    </row>
    <row r="57" spans="1:24" x14ac:dyDescent="0.25">
      <c r="A57" s="85" t="s">
        <v>18313</v>
      </c>
      <c r="B57" s="63" t="s">
        <v>18739</v>
      </c>
      <c r="C57" s="63" t="s">
        <v>57</v>
      </c>
      <c r="D57" s="111"/>
      <c r="E57" s="110"/>
      <c r="F57" s="112"/>
      <c r="G57" s="113"/>
      <c r="H57" s="113"/>
      <c r="I57" s="114">
        <v>57</v>
      </c>
      <c r="J57" s="115"/>
      <c r="K57" s="116"/>
      <c r="L57" s="116"/>
      <c r="M57" s="116"/>
      <c r="N57" s="116"/>
      <c r="O57" s="116"/>
      <c r="P57" s="116"/>
      <c r="Q57" s="116"/>
      <c r="R57" s="116"/>
      <c r="S57" s="116"/>
      <c r="T57" s="116"/>
      <c r="U57" s="116"/>
      <c r="V57" s="116"/>
      <c r="W57" s="117"/>
      <c r="X57" s="117"/>
    </row>
    <row r="58" spans="1:24" x14ac:dyDescent="0.25">
      <c r="A58" s="85" t="s">
        <v>18314</v>
      </c>
      <c r="B58" s="63" t="s">
        <v>18740</v>
      </c>
      <c r="C58" s="63" t="s">
        <v>57</v>
      </c>
      <c r="D58" s="111"/>
      <c r="E58" s="110"/>
      <c r="F58" s="112"/>
      <c r="G58" s="113"/>
      <c r="H58" s="113"/>
      <c r="I58" s="114">
        <v>58</v>
      </c>
      <c r="J58" s="115"/>
      <c r="K58" s="116"/>
      <c r="L58" s="116"/>
      <c r="M58" s="116"/>
      <c r="N58" s="116"/>
      <c r="O58" s="116"/>
      <c r="P58" s="116"/>
      <c r="Q58" s="116"/>
      <c r="R58" s="116"/>
      <c r="S58" s="116"/>
      <c r="T58" s="116"/>
      <c r="U58" s="116"/>
      <c r="V58" s="116"/>
      <c r="W58" s="117"/>
      <c r="X58" s="117"/>
    </row>
    <row r="59" spans="1:24" x14ac:dyDescent="0.25">
      <c r="A59" s="85" t="s">
        <v>18315</v>
      </c>
      <c r="B59" s="63" t="s">
        <v>18741</v>
      </c>
      <c r="C59" s="63" t="s">
        <v>57</v>
      </c>
      <c r="D59" s="111"/>
      <c r="E59" s="110"/>
      <c r="F59" s="112"/>
      <c r="G59" s="113"/>
      <c r="H59" s="113"/>
      <c r="I59" s="114">
        <v>59</v>
      </c>
      <c r="J59" s="115"/>
      <c r="K59" s="116"/>
      <c r="L59" s="116"/>
      <c r="M59" s="116"/>
      <c r="N59" s="116"/>
      <c r="O59" s="116"/>
      <c r="P59" s="116"/>
      <c r="Q59" s="116"/>
      <c r="R59" s="116"/>
      <c r="S59" s="116"/>
      <c r="T59" s="116"/>
      <c r="U59" s="116"/>
      <c r="V59" s="116"/>
      <c r="W59" s="117"/>
      <c r="X59" s="117"/>
    </row>
    <row r="60" spans="1:24" x14ac:dyDescent="0.25">
      <c r="A60" s="85" t="s">
        <v>18316</v>
      </c>
      <c r="B60" s="63" t="s">
        <v>18742</v>
      </c>
      <c r="C60" s="63" t="s">
        <v>57</v>
      </c>
      <c r="D60" s="111"/>
      <c r="E60" s="110"/>
      <c r="F60" s="112"/>
      <c r="G60" s="113"/>
      <c r="H60" s="113"/>
      <c r="I60" s="114">
        <v>60</v>
      </c>
      <c r="J60" s="115"/>
      <c r="K60" s="116"/>
      <c r="L60" s="116"/>
      <c r="M60" s="116"/>
      <c r="N60" s="116"/>
      <c r="O60" s="116"/>
      <c r="P60" s="116"/>
      <c r="Q60" s="116"/>
      <c r="R60" s="116"/>
      <c r="S60" s="116"/>
      <c r="T60" s="116"/>
      <c r="U60" s="116"/>
      <c r="V60" s="116"/>
      <c r="W60" s="117"/>
      <c r="X60" s="117"/>
    </row>
    <row r="61" spans="1:24" x14ac:dyDescent="0.25">
      <c r="A61" s="85" t="s">
        <v>18317</v>
      </c>
      <c r="B61" s="63" t="s">
        <v>18743</v>
      </c>
      <c r="C61" s="63" t="s">
        <v>57</v>
      </c>
      <c r="D61" s="111"/>
      <c r="E61" s="110"/>
      <c r="F61" s="112"/>
      <c r="G61" s="113"/>
      <c r="H61" s="113"/>
      <c r="I61" s="114">
        <v>61</v>
      </c>
      <c r="J61" s="115"/>
      <c r="K61" s="116"/>
      <c r="L61" s="116"/>
      <c r="M61" s="116"/>
      <c r="N61" s="116"/>
      <c r="O61" s="116"/>
      <c r="P61" s="116"/>
      <c r="Q61" s="116"/>
      <c r="R61" s="116"/>
      <c r="S61" s="116"/>
      <c r="T61" s="116"/>
      <c r="U61" s="116"/>
      <c r="V61" s="116"/>
      <c r="W61" s="117"/>
      <c r="X61" s="117"/>
    </row>
    <row r="62" spans="1:24" x14ac:dyDescent="0.25">
      <c r="A62" s="85" t="s">
        <v>18318</v>
      </c>
      <c r="B62" s="63" t="s">
        <v>18744</v>
      </c>
      <c r="C62" s="63" t="s">
        <v>57</v>
      </c>
      <c r="D62" s="111"/>
      <c r="E62" s="110"/>
      <c r="F62" s="112"/>
      <c r="G62" s="113"/>
      <c r="H62" s="113"/>
      <c r="I62" s="114">
        <v>62</v>
      </c>
      <c r="J62" s="115"/>
      <c r="K62" s="116"/>
      <c r="L62" s="116"/>
      <c r="M62" s="116"/>
      <c r="N62" s="116"/>
      <c r="O62" s="116"/>
      <c r="P62" s="116"/>
      <c r="Q62" s="116"/>
      <c r="R62" s="116"/>
      <c r="S62" s="116"/>
      <c r="T62" s="116"/>
      <c r="U62" s="116"/>
      <c r="V62" s="116"/>
      <c r="W62" s="117"/>
      <c r="X62" s="117"/>
    </row>
    <row r="63" spans="1:24" x14ac:dyDescent="0.25">
      <c r="A63" s="85" t="s">
        <v>18319</v>
      </c>
      <c r="B63" s="63" t="s">
        <v>18733</v>
      </c>
      <c r="C63" s="63" t="s">
        <v>55</v>
      </c>
      <c r="D63" s="111"/>
      <c r="E63" s="110"/>
      <c r="F63" s="112"/>
      <c r="G63" s="113"/>
      <c r="H63" s="113"/>
      <c r="I63" s="114">
        <v>63</v>
      </c>
      <c r="J63" s="115"/>
      <c r="K63" s="116"/>
      <c r="L63" s="116"/>
      <c r="M63" s="116"/>
      <c r="N63" s="116"/>
      <c r="O63" s="116"/>
      <c r="P63" s="116"/>
      <c r="Q63" s="116"/>
      <c r="R63" s="116"/>
      <c r="S63" s="116"/>
      <c r="T63" s="116"/>
      <c r="U63" s="116"/>
      <c r="V63" s="116"/>
      <c r="W63" s="117"/>
      <c r="X63" s="117"/>
    </row>
    <row r="64" spans="1:24" x14ac:dyDescent="0.25">
      <c r="A64" s="85" t="s">
        <v>18320</v>
      </c>
      <c r="B64" s="63" t="s">
        <v>18734</v>
      </c>
      <c r="C64" s="63" t="s">
        <v>55</v>
      </c>
      <c r="D64" s="111"/>
      <c r="E64" s="110"/>
      <c r="F64" s="112"/>
      <c r="G64" s="113"/>
      <c r="H64" s="113"/>
      <c r="I64" s="114">
        <v>64</v>
      </c>
      <c r="J64" s="115"/>
      <c r="K64" s="116"/>
      <c r="L64" s="116"/>
      <c r="M64" s="116"/>
      <c r="N64" s="116"/>
      <c r="O64" s="116"/>
      <c r="P64" s="116"/>
      <c r="Q64" s="116"/>
      <c r="R64" s="116"/>
      <c r="S64" s="116"/>
      <c r="T64" s="116"/>
      <c r="U64" s="116"/>
      <c r="V64" s="116"/>
      <c r="W64" s="117"/>
      <c r="X64" s="117"/>
    </row>
    <row r="65" spans="1:24" x14ac:dyDescent="0.25">
      <c r="A65" s="85" t="s">
        <v>18321</v>
      </c>
      <c r="B65" s="63" t="s">
        <v>18735</v>
      </c>
      <c r="C65" s="63" t="s">
        <v>55</v>
      </c>
      <c r="D65" s="111"/>
      <c r="E65" s="110"/>
      <c r="F65" s="112"/>
      <c r="G65" s="113"/>
      <c r="H65" s="113"/>
      <c r="I65" s="114">
        <v>65</v>
      </c>
      <c r="J65" s="115"/>
      <c r="K65" s="116"/>
      <c r="L65" s="116"/>
      <c r="M65" s="116"/>
      <c r="N65" s="116"/>
      <c r="O65" s="116"/>
      <c r="P65" s="116"/>
      <c r="Q65" s="116"/>
      <c r="R65" s="116"/>
      <c r="S65" s="116"/>
      <c r="T65" s="116"/>
      <c r="U65" s="116"/>
      <c r="V65" s="116"/>
      <c r="W65" s="117"/>
      <c r="X65" s="117"/>
    </row>
    <row r="66" spans="1:24" x14ac:dyDescent="0.25">
      <c r="A66" s="85" t="s">
        <v>18322</v>
      </c>
      <c r="B66" s="63" t="s">
        <v>18736</v>
      </c>
      <c r="C66" s="63" t="s">
        <v>55</v>
      </c>
      <c r="D66" s="111"/>
      <c r="E66" s="110"/>
      <c r="F66" s="112"/>
      <c r="G66" s="113"/>
      <c r="H66" s="113"/>
      <c r="I66" s="114">
        <v>66</v>
      </c>
      <c r="J66" s="115"/>
      <c r="K66" s="116"/>
      <c r="L66" s="116"/>
      <c r="M66" s="116"/>
      <c r="N66" s="116"/>
      <c r="O66" s="116"/>
      <c r="P66" s="116"/>
      <c r="Q66" s="116"/>
      <c r="R66" s="116"/>
      <c r="S66" s="116"/>
      <c r="T66" s="116"/>
      <c r="U66" s="116"/>
      <c r="V66" s="116"/>
      <c r="W66" s="117"/>
      <c r="X66" s="117"/>
    </row>
    <row r="67" spans="1:24" x14ac:dyDescent="0.25">
      <c r="A67" s="85" t="s">
        <v>18323</v>
      </c>
      <c r="B67" s="63" t="s">
        <v>18737</v>
      </c>
      <c r="C67" s="63" t="s">
        <v>55</v>
      </c>
      <c r="D67" s="111"/>
      <c r="E67" s="110"/>
      <c r="F67" s="112"/>
      <c r="G67" s="113"/>
      <c r="H67" s="113"/>
      <c r="I67" s="114">
        <v>67</v>
      </c>
      <c r="J67" s="115"/>
      <c r="K67" s="116"/>
      <c r="L67" s="116"/>
      <c r="M67" s="116"/>
      <c r="N67" s="116"/>
      <c r="O67" s="116"/>
      <c r="P67" s="116"/>
      <c r="Q67" s="116"/>
      <c r="R67" s="116"/>
      <c r="S67" s="116"/>
      <c r="T67" s="116"/>
      <c r="U67" s="116"/>
      <c r="V67" s="116"/>
      <c r="W67" s="117"/>
      <c r="X67" s="117"/>
    </row>
    <row r="68" spans="1:24" x14ac:dyDescent="0.25">
      <c r="A68" s="85" t="s">
        <v>18324</v>
      </c>
      <c r="B68" s="63" t="s">
        <v>18738</v>
      </c>
      <c r="C68" s="63" t="s">
        <v>55</v>
      </c>
      <c r="D68" s="111"/>
      <c r="E68" s="110"/>
      <c r="F68" s="112"/>
      <c r="G68" s="113"/>
      <c r="H68" s="113"/>
      <c r="I68" s="114">
        <v>68</v>
      </c>
      <c r="J68" s="115"/>
      <c r="K68" s="116"/>
      <c r="L68" s="116"/>
      <c r="M68" s="116"/>
      <c r="N68" s="116"/>
      <c r="O68" s="116"/>
      <c r="P68" s="116"/>
      <c r="Q68" s="116"/>
      <c r="R68" s="116"/>
      <c r="S68" s="116"/>
      <c r="T68" s="116"/>
      <c r="U68" s="116"/>
      <c r="V68" s="116"/>
      <c r="W68" s="117"/>
      <c r="X68" s="117"/>
    </row>
    <row r="69" spans="1:24" x14ac:dyDescent="0.25">
      <c r="A69" s="85" t="s">
        <v>18325</v>
      </c>
      <c r="B69" s="63" t="s">
        <v>18739</v>
      </c>
      <c r="C69" s="63" t="s">
        <v>55</v>
      </c>
      <c r="D69" s="111"/>
      <c r="E69" s="110"/>
      <c r="F69" s="112"/>
      <c r="G69" s="113"/>
      <c r="H69" s="113"/>
      <c r="I69" s="114">
        <v>69</v>
      </c>
      <c r="J69" s="115"/>
      <c r="K69" s="116"/>
      <c r="L69" s="116"/>
      <c r="M69" s="116"/>
      <c r="N69" s="116"/>
      <c r="O69" s="116"/>
      <c r="P69" s="116"/>
      <c r="Q69" s="116"/>
      <c r="R69" s="116"/>
      <c r="S69" s="116"/>
      <c r="T69" s="116"/>
      <c r="U69" s="116"/>
      <c r="V69" s="116"/>
      <c r="W69" s="117"/>
      <c r="X69" s="117"/>
    </row>
    <row r="70" spans="1:24" x14ac:dyDescent="0.25">
      <c r="A70" s="85" t="s">
        <v>18326</v>
      </c>
      <c r="B70" s="63" t="s">
        <v>18740</v>
      </c>
      <c r="C70" s="63" t="s">
        <v>55</v>
      </c>
      <c r="D70" s="111"/>
      <c r="E70" s="110"/>
      <c r="F70" s="112"/>
      <c r="G70" s="113"/>
      <c r="H70" s="113"/>
      <c r="I70" s="114">
        <v>70</v>
      </c>
      <c r="J70" s="115"/>
      <c r="K70" s="116"/>
      <c r="L70" s="116"/>
      <c r="M70" s="116"/>
      <c r="N70" s="116"/>
      <c r="O70" s="116"/>
      <c r="P70" s="116"/>
      <c r="Q70" s="116"/>
      <c r="R70" s="116"/>
      <c r="S70" s="116"/>
      <c r="T70" s="116"/>
      <c r="U70" s="116"/>
      <c r="V70" s="116"/>
      <c r="W70" s="117"/>
      <c r="X70" s="117"/>
    </row>
    <row r="71" spans="1:24" x14ac:dyDescent="0.25">
      <c r="A71" s="85" t="s">
        <v>18327</v>
      </c>
      <c r="B71" s="63" t="s">
        <v>18741</v>
      </c>
      <c r="C71" s="63" t="s">
        <v>55</v>
      </c>
      <c r="D71" s="111"/>
      <c r="E71" s="110"/>
      <c r="F71" s="112"/>
      <c r="G71" s="113"/>
      <c r="H71" s="113"/>
      <c r="I71" s="114">
        <v>71</v>
      </c>
      <c r="J71" s="115"/>
      <c r="K71" s="116"/>
      <c r="L71" s="116"/>
      <c r="M71" s="116"/>
      <c r="N71" s="116"/>
      <c r="O71" s="116"/>
      <c r="P71" s="116"/>
      <c r="Q71" s="116"/>
      <c r="R71" s="116"/>
      <c r="S71" s="116"/>
      <c r="T71" s="116"/>
      <c r="U71" s="116"/>
      <c r="V71" s="116"/>
      <c r="W71" s="117"/>
      <c r="X71" s="117"/>
    </row>
    <row r="72" spans="1:24" x14ac:dyDescent="0.25">
      <c r="A72" s="85" t="s">
        <v>18328</v>
      </c>
      <c r="B72" s="63" t="s">
        <v>18742</v>
      </c>
      <c r="C72" s="63" t="s">
        <v>55</v>
      </c>
      <c r="D72" s="111"/>
      <c r="E72" s="110"/>
      <c r="F72" s="112"/>
      <c r="G72" s="113"/>
      <c r="H72" s="113"/>
      <c r="I72" s="114">
        <v>72</v>
      </c>
      <c r="J72" s="115"/>
      <c r="K72" s="116"/>
      <c r="L72" s="116"/>
      <c r="M72" s="116"/>
      <c r="N72" s="116"/>
      <c r="O72" s="116"/>
      <c r="P72" s="116"/>
      <c r="Q72" s="116"/>
      <c r="R72" s="116"/>
      <c r="S72" s="116"/>
      <c r="T72" s="116"/>
      <c r="U72" s="116"/>
      <c r="V72" s="116"/>
      <c r="W72" s="117"/>
      <c r="X72" s="117"/>
    </row>
    <row r="73" spans="1:24" x14ac:dyDescent="0.25">
      <c r="A73" s="85" t="s">
        <v>18329</v>
      </c>
      <c r="B73" s="63" t="s">
        <v>18743</v>
      </c>
      <c r="C73" s="63" t="s">
        <v>55</v>
      </c>
      <c r="D73" s="111"/>
      <c r="E73" s="110"/>
      <c r="F73" s="112"/>
      <c r="G73" s="113"/>
      <c r="H73" s="113"/>
      <c r="I73" s="114">
        <v>73</v>
      </c>
      <c r="J73" s="115"/>
      <c r="K73" s="116"/>
      <c r="L73" s="116"/>
      <c r="M73" s="116"/>
      <c r="N73" s="116"/>
      <c r="O73" s="116"/>
      <c r="P73" s="116"/>
      <c r="Q73" s="116"/>
      <c r="R73" s="116"/>
      <c r="S73" s="116"/>
      <c r="T73" s="116"/>
      <c r="U73" s="116"/>
      <c r="V73" s="116"/>
      <c r="W73" s="117"/>
      <c r="X73" s="117"/>
    </row>
    <row r="74" spans="1:24" x14ac:dyDescent="0.25">
      <c r="A74" s="85" t="s">
        <v>18330</v>
      </c>
      <c r="B74" s="63" t="s">
        <v>18744</v>
      </c>
      <c r="C74" s="63" t="s">
        <v>55</v>
      </c>
      <c r="D74" s="111"/>
      <c r="E74" s="110"/>
      <c r="F74" s="112"/>
      <c r="G74" s="113"/>
      <c r="H74" s="113"/>
      <c r="I74" s="114">
        <v>74</v>
      </c>
      <c r="J74" s="115"/>
      <c r="K74" s="116"/>
      <c r="L74" s="116"/>
      <c r="M74" s="116"/>
      <c r="N74" s="116"/>
      <c r="O74" s="116"/>
      <c r="P74" s="116"/>
      <c r="Q74" s="116"/>
      <c r="R74" s="116"/>
      <c r="S74" s="116"/>
      <c r="T74" s="116"/>
      <c r="U74" s="116"/>
      <c r="V74" s="116"/>
      <c r="W74" s="117"/>
      <c r="X74" s="117"/>
    </row>
    <row r="75" spans="1:24" x14ac:dyDescent="0.25">
      <c r="A75" s="85" t="s">
        <v>18331</v>
      </c>
      <c r="B75" s="63" t="s">
        <v>18733</v>
      </c>
      <c r="C75" s="63" t="s">
        <v>58</v>
      </c>
      <c r="D75" s="111"/>
      <c r="E75" s="110"/>
      <c r="F75" s="112"/>
      <c r="G75" s="113"/>
      <c r="H75" s="113"/>
      <c r="I75" s="114">
        <v>75</v>
      </c>
      <c r="J75" s="115"/>
      <c r="K75" s="116"/>
      <c r="L75" s="116"/>
      <c r="M75" s="116"/>
      <c r="N75" s="116"/>
      <c r="O75" s="116"/>
      <c r="P75" s="116"/>
      <c r="Q75" s="116"/>
      <c r="R75" s="116"/>
      <c r="S75" s="116"/>
      <c r="T75" s="116"/>
      <c r="U75" s="116"/>
      <c r="V75" s="116"/>
      <c r="W75" s="117"/>
      <c r="X75" s="117"/>
    </row>
    <row r="76" spans="1:24" x14ac:dyDescent="0.25">
      <c r="A76" s="85" t="s">
        <v>18332</v>
      </c>
      <c r="B76" s="63" t="s">
        <v>18734</v>
      </c>
      <c r="C76" s="63" t="s">
        <v>58</v>
      </c>
      <c r="D76" s="111"/>
      <c r="E76" s="110"/>
      <c r="F76" s="112"/>
      <c r="G76" s="113"/>
      <c r="H76" s="113"/>
      <c r="I76" s="114">
        <v>76</v>
      </c>
      <c r="J76" s="115"/>
      <c r="K76" s="116"/>
      <c r="L76" s="116"/>
      <c r="M76" s="116"/>
      <c r="N76" s="116"/>
      <c r="O76" s="116"/>
      <c r="P76" s="116"/>
      <c r="Q76" s="116"/>
      <c r="R76" s="116"/>
      <c r="S76" s="116"/>
      <c r="T76" s="116"/>
      <c r="U76" s="116"/>
      <c r="V76" s="116"/>
      <c r="W76" s="117"/>
      <c r="X76" s="117"/>
    </row>
    <row r="77" spans="1:24" x14ac:dyDescent="0.25">
      <c r="A77" s="85" t="s">
        <v>18333</v>
      </c>
      <c r="B77" s="63" t="s">
        <v>18735</v>
      </c>
      <c r="C77" s="63" t="s">
        <v>58</v>
      </c>
      <c r="D77" s="111"/>
      <c r="E77" s="110"/>
      <c r="F77" s="112"/>
      <c r="G77" s="113"/>
      <c r="H77" s="113"/>
      <c r="I77" s="114">
        <v>77</v>
      </c>
      <c r="J77" s="115"/>
      <c r="K77" s="116"/>
      <c r="L77" s="116"/>
      <c r="M77" s="116"/>
      <c r="N77" s="116"/>
      <c r="O77" s="116"/>
      <c r="P77" s="116"/>
      <c r="Q77" s="116"/>
      <c r="R77" s="116"/>
      <c r="S77" s="116"/>
      <c r="T77" s="116"/>
      <c r="U77" s="116"/>
      <c r="V77" s="116"/>
      <c r="W77" s="117"/>
      <c r="X77" s="117"/>
    </row>
    <row r="78" spans="1:24" x14ac:dyDescent="0.25">
      <c r="A78" s="85" t="s">
        <v>18334</v>
      </c>
      <c r="B78" s="63" t="s">
        <v>18736</v>
      </c>
      <c r="C78" s="63" t="s">
        <v>58</v>
      </c>
      <c r="D78" s="111"/>
      <c r="E78" s="110"/>
      <c r="F78" s="112"/>
      <c r="G78" s="113"/>
      <c r="H78" s="113"/>
      <c r="I78" s="114">
        <v>78</v>
      </c>
      <c r="J78" s="115"/>
      <c r="K78" s="116"/>
      <c r="L78" s="116"/>
      <c r="M78" s="116"/>
      <c r="N78" s="116"/>
      <c r="O78" s="116"/>
      <c r="P78" s="116"/>
      <c r="Q78" s="116"/>
      <c r="R78" s="116"/>
      <c r="S78" s="116"/>
      <c r="T78" s="116"/>
      <c r="U78" s="116"/>
      <c r="V78" s="116"/>
      <c r="W78" s="117"/>
      <c r="X78" s="117"/>
    </row>
    <row r="79" spans="1:24" x14ac:dyDescent="0.25">
      <c r="A79" s="85" t="s">
        <v>18335</v>
      </c>
      <c r="B79" s="63" t="s">
        <v>18737</v>
      </c>
      <c r="C79" s="63" t="s">
        <v>58</v>
      </c>
      <c r="D79" s="111"/>
      <c r="E79" s="110"/>
      <c r="F79" s="112"/>
      <c r="G79" s="113"/>
      <c r="H79" s="113"/>
      <c r="I79" s="114">
        <v>79</v>
      </c>
      <c r="J79" s="115"/>
      <c r="K79" s="116"/>
      <c r="L79" s="116"/>
      <c r="M79" s="116"/>
      <c r="N79" s="116"/>
      <c r="O79" s="116"/>
      <c r="P79" s="116"/>
      <c r="Q79" s="116"/>
      <c r="R79" s="116"/>
      <c r="S79" s="116"/>
      <c r="T79" s="116"/>
      <c r="U79" s="116"/>
      <c r="V79" s="116"/>
      <c r="W79" s="117"/>
      <c r="X79" s="117"/>
    </row>
    <row r="80" spans="1:24" x14ac:dyDescent="0.25">
      <c r="A80" s="85" t="s">
        <v>18336</v>
      </c>
      <c r="B80" s="63" t="s">
        <v>18738</v>
      </c>
      <c r="C80" s="63" t="s">
        <v>58</v>
      </c>
      <c r="D80" s="111"/>
      <c r="E80" s="110"/>
      <c r="F80" s="112"/>
      <c r="G80" s="113"/>
      <c r="H80" s="113"/>
      <c r="I80" s="114">
        <v>80</v>
      </c>
      <c r="J80" s="115"/>
      <c r="K80" s="116"/>
      <c r="L80" s="116"/>
      <c r="M80" s="116"/>
      <c r="N80" s="116"/>
      <c r="O80" s="116"/>
      <c r="P80" s="116"/>
      <c r="Q80" s="116"/>
      <c r="R80" s="116"/>
      <c r="S80" s="116"/>
      <c r="T80" s="116"/>
      <c r="U80" s="116"/>
      <c r="V80" s="116"/>
      <c r="W80" s="117"/>
      <c r="X80" s="117"/>
    </row>
    <row r="81" spans="1:24" x14ac:dyDescent="0.25">
      <c r="A81" s="85" t="s">
        <v>18337</v>
      </c>
      <c r="B81" s="63" t="s">
        <v>18739</v>
      </c>
      <c r="C81" s="63" t="s">
        <v>58</v>
      </c>
      <c r="D81" s="111"/>
      <c r="E81" s="110"/>
      <c r="F81" s="112"/>
      <c r="G81" s="113"/>
      <c r="H81" s="113"/>
      <c r="I81" s="114">
        <v>81</v>
      </c>
      <c r="J81" s="115"/>
      <c r="K81" s="116"/>
      <c r="L81" s="116"/>
      <c r="M81" s="116"/>
      <c r="N81" s="116"/>
      <c r="O81" s="116"/>
      <c r="P81" s="116"/>
      <c r="Q81" s="116"/>
      <c r="R81" s="116"/>
      <c r="S81" s="116"/>
      <c r="T81" s="116"/>
      <c r="U81" s="116"/>
      <c r="V81" s="116"/>
      <c r="W81" s="117"/>
      <c r="X81" s="117"/>
    </row>
    <row r="82" spans="1:24" x14ac:dyDescent="0.25">
      <c r="A82" s="85" t="s">
        <v>18338</v>
      </c>
      <c r="B82" s="63" t="s">
        <v>18740</v>
      </c>
      <c r="C82" s="63" t="s">
        <v>58</v>
      </c>
      <c r="D82" s="111"/>
      <c r="E82" s="110"/>
      <c r="F82" s="112"/>
      <c r="G82" s="113"/>
      <c r="H82" s="113"/>
      <c r="I82" s="114">
        <v>82</v>
      </c>
      <c r="J82" s="115"/>
      <c r="K82" s="116"/>
      <c r="L82" s="116"/>
      <c r="M82" s="116"/>
      <c r="N82" s="116"/>
      <c r="O82" s="116"/>
      <c r="P82" s="116"/>
      <c r="Q82" s="116"/>
      <c r="R82" s="116"/>
      <c r="S82" s="116"/>
      <c r="T82" s="116"/>
      <c r="U82" s="116"/>
      <c r="V82" s="116"/>
      <c r="W82" s="117"/>
      <c r="X82" s="117"/>
    </row>
    <row r="83" spans="1:24" x14ac:dyDescent="0.25">
      <c r="A83" s="85" t="s">
        <v>18339</v>
      </c>
      <c r="B83" s="63" t="s">
        <v>18741</v>
      </c>
      <c r="C83" s="63" t="s">
        <v>58</v>
      </c>
      <c r="D83" s="111"/>
      <c r="E83" s="110"/>
      <c r="F83" s="112"/>
      <c r="G83" s="113"/>
      <c r="H83" s="113"/>
      <c r="I83" s="114">
        <v>83</v>
      </c>
      <c r="J83" s="115"/>
      <c r="K83" s="116"/>
      <c r="L83" s="116"/>
      <c r="M83" s="116"/>
      <c r="N83" s="116"/>
      <c r="O83" s="116"/>
      <c r="P83" s="116"/>
      <c r="Q83" s="116"/>
      <c r="R83" s="116"/>
      <c r="S83" s="116"/>
      <c r="T83" s="116"/>
      <c r="U83" s="116"/>
      <c r="V83" s="116"/>
      <c r="W83" s="117"/>
      <c r="X83" s="117"/>
    </row>
    <row r="84" spans="1:24" x14ac:dyDescent="0.25">
      <c r="A84" s="85" t="s">
        <v>18340</v>
      </c>
      <c r="B84" s="63" t="s">
        <v>18742</v>
      </c>
      <c r="C84" s="63" t="s">
        <v>58</v>
      </c>
      <c r="D84" s="111"/>
      <c r="E84" s="110"/>
      <c r="F84" s="112"/>
      <c r="G84" s="113"/>
      <c r="H84" s="113"/>
      <c r="I84" s="114">
        <v>84</v>
      </c>
      <c r="J84" s="115"/>
      <c r="K84" s="116"/>
      <c r="L84" s="116"/>
      <c r="M84" s="116"/>
      <c r="N84" s="116"/>
      <c r="O84" s="116"/>
      <c r="P84" s="116"/>
      <c r="Q84" s="116"/>
      <c r="R84" s="116"/>
      <c r="S84" s="116"/>
      <c r="T84" s="116"/>
      <c r="U84" s="116"/>
      <c r="V84" s="116"/>
      <c r="W84" s="117"/>
      <c r="X84" s="117"/>
    </row>
    <row r="85" spans="1:24" x14ac:dyDescent="0.25">
      <c r="A85" s="85" t="s">
        <v>18341</v>
      </c>
      <c r="B85" s="63" t="s">
        <v>18743</v>
      </c>
      <c r="C85" s="63" t="s">
        <v>58</v>
      </c>
      <c r="D85" s="111"/>
      <c r="E85" s="110"/>
      <c r="F85" s="112"/>
      <c r="G85" s="113"/>
      <c r="H85" s="113"/>
      <c r="I85" s="114">
        <v>85</v>
      </c>
      <c r="J85" s="115"/>
      <c r="K85" s="116"/>
      <c r="L85" s="116"/>
      <c r="M85" s="116"/>
      <c r="N85" s="116"/>
      <c r="O85" s="116"/>
      <c r="P85" s="116"/>
      <c r="Q85" s="116"/>
      <c r="R85" s="116"/>
      <c r="S85" s="116"/>
      <c r="T85" s="116"/>
      <c r="U85" s="116"/>
      <c r="V85" s="116"/>
      <c r="W85" s="117"/>
      <c r="X85" s="117"/>
    </row>
    <row r="86" spans="1:24" x14ac:dyDescent="0.25">
      <c r="A86" s="85" t="s">
        <v>18342</v>
      </c>
      <c r="B86" s="63" t="s">
        <v>18744</v>
      </c>
      <c r="C86" s="63" t="s">
        <v>58</v>
      </c>
      <c r="D86" s="111"/>
      <c r="E86" s="110"/>
      <c r="F86" s="112"/>
      <c r="G86" s="113"/>
      <c r="H86" s="113"/>
      <c r="I86" s="114">
        <v>86</v>
      </c>
      <c r="J86" s="115"/>
      <c r="K86" s="116"/>
      <c r="L86" s="116"/>
      <c r="M86" s="116"/>
      <c r="N86" s="116"/>
      <c r="O86" s="116"/>
      <c r="P86" s="116"/>
      <c r="Q86" s="116"/>
      <c r="R86" s="116"/>
      <c r="S86" s="116"/>
      <c r="T86" s="116"/>
      <c r="U86" s="116"/>
      <c r="V86" s="116"/>
      <c r="W86" s="117"/>
      <c r="X86" s="117"/>
    </row>
    <row r="87" spans="1:24" x14ac:dyDescent="0.25">
      <c r="A87" s="85" t="s">
        <v>18343</v>
      </c>
      <c r="B87" s="63" t="s">
        <v>18733</v>
      </c>
      <c r="C87" s="63" t="s">
        <v>60</v>
      </c>
      <c r="D87" s="111"/>
      <c r="E87" s="110"/>
      <c r="F87" s="112"/>
      <c r="G87" s="113"/>
      <c r="H87" s="113"/>
      <c r="I87" s="114">
        <v>87</v>
      </c>
      <c r="J87" s="115"/>
      <c r="K87" s="116"/>
      <c r="L87" s="116"/>
      <c r="M87" s="116"/>
      <c r="N87" s="116"/>
      <c r="O87" s="116"/>
      <c r="P87" s="116"/>
      <c r="Q87" s="116"/>
      <c r="R87" s="116"/>
      <c r="S87" s="116"/>
      <c r="T87" s="116"/>
      <c r="U87" s="116"/>
      <c r="V87" s="116"/>
      <c r="W87" s="117"/>
      <c r="X87" s="117"/>
    </row>
    <row r="88" spans="1:24" x14ac:dyDescent="0.25">
      <c r="A88" s="85" t="s">
        <v>18344</v>
      </c>
      <c r="B88" s="63" t="s">
        <v>18734</v>
      </c>
      <c r="C88" s="63" t="s">
        <v>60</v>
      </c>
      <c r="D88" s="111"/>
      <c r="E88" s="110"/>
      <c r="F88" s="112"/>
      <c r="G88" s="113"/>
      <c r="H88" s="113"/>
      <c r="I88" s="114">
        <v>88</v>
      </c>
      <c r="J88" s="115"/>
      <c r="K88" s="116"/>
      <c r="L88" s="116"/>
      <c r="M88" s="116"/>
      <c r="N88" s="116"/>
      <c r="O88" s="116"/>
      <c r="P88" s="116"/>
      <c r="Q88" s="116"/>
      <c r="R88" s="116"/>
      <c r="S88" s="116"/>
      <c r="T88" s="116"/>
      <c r="U88" s="116"/>
      <c r="V88" s="116"/>
      <c r="W88" s="117"/>
      <c r="X88" s="117"/>
    </row>
    <row r="89" spans="1:24" x14ac:dyDescent="0.25">
      <c r="A89" s="85" t="s">
        <v>18345</v>
      </c>
      <c r="B89" s="63" t="s">
        <v>18735</v>
      </c>
      <c r="C89" s="63" t="s">
        <v>60</v>
      </c>
      <c r="D89" s="111"/>
      <c r="E89" s="110"/>
      <c r="F89" s="112"/>
      <c r="G89" s="113"/>
      <c r="H89" s="113"/>
      <c r="I89" s="114">
        <v>89</v>
      </c>
      <c r="J89" s="115"/>
      <c r="K89" s="116"/>
      <c r="L89" s="116"/>
      <c r="M89" s="116"/>
      <c r="N89" s="116"/>
      <c r="O89" s="116"/>
      <c r="P89" s="116"/>
      <c r="Q89" s="116"/>
      <c r="R89" s="116"/>
      <c r="S89" s="116"/>
      <c r="T89" s="116"/>
      <c r="U89" s="116"/>
      <c r="V89" s="116"/>
      <c r="W89" s="117"/>
      <c r="X89" s="117"/>
    </row>
    <row r="90" spans="1:24" x14ac:dyDescent="0.25">
      <c r="A90" s="85" t="s">
        <v>18346</v>
      </c>
      <c r="B90" s="63" t="s">
        <v>18736</v>
      </c>
      <c r="C90" s="63" t="s">
        <v>60</v>
      </c>
      <c r="D90" s="111"/>
      <c r="E90" s="110"/>
      <c r="F90" s="112"/>
      <c r="G90" s="113"/>
      <c r="H90" s="113"/>
      <c r="I90" s="114">
        <v>90</v>
      </c>
      <c r="J90" s="115"/>
      <c r="K90" s="116"/>
      <c r="L90" s="116"/>
      <c r="M90" s="116"/>
      <c r="N90" s="116"/>
      <c r="O90" s="116"/>
      <c r="P90" s="116"/>
      <c r="Q90" s="116"/>
      <c r="R90" s="116"/>
      <c r="S90" s="116"/>
      <c r="T90" s="116"/>
      <c r="U90" s="116"/>
      <c r="V90" s="116"/>
      <c r="W90" s="117"/>
      <c r="X90" s="117"/>
    </row>
    <row r="91" spans="1:24" x14ac:dyDescent="0.25">
      <c r="A91" s="85" t="s">
        <v>18347</v>
      </c>
      <c r="B91" s="63" t="s">
        <v>18737</v>
      </c>
      <c r="C91" s="63" t="s">
        <v>60</v>
      </c>
      <c r="D91" s="111"/>
      <c r="E91" s="110"/>
      <c r="F91" s="112"/>
      <c r="G91" s="113"/>
      <c r="H91" s="113"/>
      <c r="I91" s="114">
        <v>91</v>
      </c>
      <c r="J91" s="115"/>
      <c r="K91" s="116"/>
      <c r="L91" s="116"/>
      <c r="M91" s="116"/>
      <c r="N91" s="116"/>
      <c r="O91" s="116"/>
      <c r="P91" s="116"/>
      <c r="Q91" s="116"/>
      <c r="R91" s="116"/>
      <c r="S91" s="116"/>
      <c r="T91" s="116"/>
      <c r="U91" s="116"/>
      <c r="V91" s="116"/>
      <c r="W91" s="117"/>
      <c r="X91" s="117"/>
    </row>
    <row r="92" spans="1:24" x14ac:dyDescent="0.25">
      <c r="A92" s="85" t="s">
        <v>18348</v>
      </c>
      <c r="B92" s="63" t="s">
        <v>18738</v>
      </c>
      <c r="C92" s="63" t="s">
        <v>60</v>
      </c>
      <c r="D92" s="111"/>
      <c r="E92" s="110"/>
      <c r="F92" s="112"/>
      <c r="G92" s="113"/>
      <c r="H92" s="113"/>
      <c r="I92" s="114">
        <v>92</v>
      </c>
      <c r="J92" s="115"/>
      <c r="K92" s="116"/>
      <c r="L92" s="116"/>
      <c r="M92" s="116"/>
      <c r="N92" s="116"/>
      <c r="O92" s="116"/>
      <c r="P92" s="116"/>
      <c r="Q92" s="116"/>
      <c r="R92" s="116"/>
      <c r="S92" s="116"/>
      <c r="T92" s="116"/>
      <c r="U92" s="116"/>
      <c r="V92" s="116"/>
      <c r="W92" s="117"/>
      <c r="X92" s="117"/>
    </row>
    <row r="93" spans="1:24" x14ac:dyDescent="0.25">
      <c r="A93" s="85" t="s">
        <v>18349</v>
      </c>
      <c r="B93" s="63" t="s">
        <v>18739</v>
      </c>
      <c r="C93" s="63" t="s">
        <v>60</v>
      </c>
      <c r="D93" s="111"/>
      <c r="E93" s="110"/>
      <c r="F93" s="112"/>
      <c r="G93" s="113"/>
      <c r="H93" s="113"/>
      <c r="I93" s="114">
        <v>93</v>
      </c>
      <c r="J93" s="115"/>
      <c r="K93" s="116"/>
      <c r="L93" s="116"/>
      <c r="M93" s="116"/>
      <c r="N93" s="116"/>
      <c r="O93" s="116"/>
      <c r="P93" s="116"/>
      <c r="Q93" s="116"/>
      <c r="R93" s="116"/>
      <c r="S93" s="116"/>
      <c r="T93" s="116"/>
      <c r="U93" s="116"/>
      <c r="V93" s="116"/>
      <c r="W93" s="117"/>
      <c r="X93" s="117"/>
    </row>
    <row r="94" spans="1:24" x14ac:dyDescent="0.25">
      <c r="A94" s="85" t="s">
        <v>18350</v>
      </c>
      <c r="B94" s="63" t="s">
        <v>18740</v>
      </c>
      <c r="C94" s="63" t="s">
        <v>60</v>
      </c>
      <c r="D94" s="111"/>
      <c r="E94" s="110"/>
      <c r="F94" s="112"/>
      <c r="G94" s="113"/>
      <c r="H94" s="113"/>
      <c r="I94" s="114">
        <v>94</v>
      </c>
      <c r="J94" s="115"/>
      <c r="K94" s="116"/>
      <c r="L94" s="116"/>
      <c r="M94" s="116"/>
      <c r="N94" s="116"/>
      <c r="O94" s="116"/>
      <c r="P94" s="116"/>
      <c r="Q94" s="116"/>
      <c r="R94" s="116"/>
      <c r="S94" s="116"/>
      <c r="T94" s="116"/>
      <c r="U94" s="116"/>
      <c r="V94" s="116"/>
      <c r="W94" s="117"/>
      <c r="X94" s="117"/>
    </row>
    <row r="95" spans="1:24" x14ac:dyDescent="0.25">
      <c r="A95" s="85" t="s">
        <v>18351</v>
      </c>
      <c r="B95" s="63" t="s">
        <v>18741</v>
      </c>
      <c r="C95" s="63" t="s">
        <v>60</v>
      </c>
      <c r="D95" s="111"/>
      <c r="E95" s="110"/>
      <c r="F95" s="112"/>
      <c r="G95" s="113"/>
      <c r="H95" s="113"/>
      <c r="I95" s="114">
        <v>95</v>
      </c>
      <c r="J95" s="115"/>
      <c r="K95" s="116"/>
      <c r="L95" s="116"/>
      <c r="M95" s="116"/>
      <c r="N95" s="116"/>
      <c r="O95" s="116"/>
      <c r="P95" s="116"/>
      <c r="Q95" s="116"/>
      <c r="R95" s="116"/>
      <c r="S95" s="116"/>
      <c r="T95" s="116"/>
      <c r="U95" s="116"/>
      <c r="V95" s="116"/>
      <c r="W95" s="117"/>
      <c r="X95" s="117"/>
    </row>
    <row r="96" spans="1:24" x14ac:dyDescent="0.25">
      <c r="A96" s="85" t="s">
        <v>18352</v>
      </c>
      <c r="B96" s="63" t="s">
        <v>18742</v>
      </c>
      <c r="C96" s="63" t="s">
        <v>60</v>
      </c>
      <c r="D96" s="111"/>
      <c r="E96" s="110"/>
      <c r="F96" s="112"/>
      <c r="G96" s="113"/>
      <c r="H96" s="113"/>
      <c r="I96" s="114">
        <v>96</v>
      </c>
      <c r="J96" s="115"/>
      <c r="K96" s="116"/>
      <c r="L96" s="116"/>
      <c r="M96" s="116"/>
      <c r="N96" s="116"/>
      <c r="O96" s="116"/>
      <c r="P96" s="116"/>
      <c r="Q96" s="116"/>
      <c r="R96" s="116"/>
      <c r="S96" s="116"/>
      <c r="T96" s="116"/>
      <c r="U96" s="116"/>
      <c r="V96" s="116"/>
      <c r="W96" s="117"/>
      <c r="X96" s="117"/>
    </row>
    <row r="97" spans="1:24" x14ac:dyDescent="0.25">
      <c r="A97" s="85" t="s">
        <v>18353</v>
      </c>
      <c r="B97" s="63" t="s">
        <v>18743</v>
      </c>
      <c r="C97" s="63" t="s">
        <v>60</v>
      </c>
      <c r="D97" s="111"/>
      <c r="E97" s="110"/>
      <c r="F97" s="112"/>
      <c r="G97" s="113"/>
      <c r="H97" s="113"/>
      <c r="I97" s="114">
        <v>97</v>
      </c>
      <c r="J97" s="115"/>
      <c r="K97" s="116"/>
      <c r="L97" s="116"/>
      <c r="M97" s="116"/>
      <c r="N97" s="116"/>
      <c r="O97" s="116"/>
      <c r="P97" s="116"/>
      <c r="Q97" s="116"/>
      <c r="R97" s="116"/>
      <c r="S97" s="116"/>
      <c r="T97" s="116"/>
      <c r="U97" s="116"/>
      <c r="V97" s="116"/>
      <c r="W97" s="117"/>
      <c r="X97" s="117"/>
    </row>
    <row r="98" spans="1:24" x14ac:dyDescent="0.25">
      <c r="A98" s="85" t="s">
        <v>18354</v>
      </c>
      <c r="B98" s="63" t="s">
        <v>18744</v>
      </c>
      <c r="C98" s="63" t="s">
        <v>60</v>
      </c>
      <c r="D98" s="111"/>
      <c r="E98" s="110"/>
      <c r="F98" s="112"/>
      <c r="G98" s="113"/>
      <c r="H98" s="113"/>
      <c r="I98" s="114">
        <v>98</v>
      </c>
      <c r="J98" s="115"/>
      <c r="K98" s="116"/>
      <c r="L98" s="116"/>
      <c r="M98" s="116"/>
      <c r="N98" s="116"/>
      <c r="O98" s="116"/>
      <c r="P98" s="116"/>
      <c r="Q98" s="116"/>
      <c r="R98" s="116"/>
      <c r="S98" s="116"/>
      <c r="T98" s="116"/>
      <c r="U98" s="116"/>
      <c r="V98" s="116"/>
      <c r="W98" s="117"/>
      <c r="X98" s="117"/>
    </row>
    <row r="99" spans="1:24" x14ac:dyDescent="0.25">
      <c r="A99" s="85" t="s">
        <v>18355</v>
      </c>
      <c r="B99" s="63" t="s">
        <v>18733</v>
      </c>
      <c r="C99" s="63" t="s">
        <v>62</v>
      </c>
      <c r="D99" s="111"/>
      <c r="E99" s="110"/>
      <c r="F99" s="112"/>
      <c r="G99" s="113"/>
      <c r="H99" s="113"/>
      <c r="I99" s="114">
        <v>99</v>
      </c>
      <c r="J99" s="115"/>
      <c r="K99" s="116"/>
      <c r="L99" s="116"/>
      <c r="M99" s="116"/>
      <c r="N99" s="116"/>
      <c r="O99" s="116"/>
      <c r="P99" s="116"/>
      <c r="Q99" s="116"/>
      <c r="R99" s="116"/>
      <c r="S99" s="116"/>
      <c r="T99" s="116"/>
      <c r="U99" s="116"/>
      <c r="V99" s="116"/>
      <c r="W99" s="117"/>
      <c r="X99" s="117"/>
    </row>
    <row r="100" spans="1:24" x14ac:dyDescent="0.25">
      <c r="A100" s="85" t="s">
        <v>18356</v>
      </c>
      <c r="B100" s="63" t="s">
        <v>18734</v>
      </c>
      <c r="C100" s="63" t="s">
        <v>62</v>
      </c>
      <c r="D100" s="111"/>
      <c r="E100" s="110"/>
      <c r="F100" s="112"/>
      <c r="G100" s="113"/>
      <c r="H100" s="113"/>
      <c r="I100" s="114">
        <v>100</v>
      </c>
      <c r="J100" s="115"/>
      <c r="K100" s="116"/>
      <c r="L100" s="116"/>
      <c r="M100" s="116"/>
      <c r="N100" s="116"/>
      <c r="O100" s="116"/>
      <c r="P100" s="116"/>
      <c r="Q100" s="116"/>
      <c r="R100" s="116"/>
      <c r="S100" s="116"/>
      <c r="T100" s="116"/>
      <c r="U100" s="116"/>
      <c r="V100" s="116"/>
      <c r="W100" s="117"/>
      <c r="X100" s="117"/>
    </row>
    <row r="101" spans="1:24" x14ac:dyDescent="0.25">
      <c r="A101" s="85" t="s">
        <v>18357</v>
      </c>
      <c r="B101" s="63" t="s">
        <v>18735</v>
      </c>
      <c r="C101" s="63" t="s">
        <v>62</v>
      </c>
      <c r="D101" s="111"/>
      <c r="E101" s="110"/>
      <c r="F101" s="112"/>
      <c r="G101" s="113"/>
      <c r="H101" s="113"/>
      <c r="I101" s="114">
        <v>101</v>
      </c>
      <c r="J101" s="115"/>
      <c r="K101" s="116"/>
      <c r="L101" s="116"/>
      <c r="M101" s="116"/>
      <c r="N101" s="116"/>
      <c r="O101" s="116"/>
      <c r="P101" s="116"/>
      <c r="Q101" s="116"/>
      <c r="R101" s="116"/>
      <c r="S101" s="116"/>
      <c r="T101" s="116"/>
      <c r="U101" s="116"/>
      <c r="V101" s="116"/>
      <c r="W101" s="117"/>
      <c r="X101" s="117"/>
    </row>
    <row r="102" spans="1:24" x14ac:dyDescent="0.25">
      <c r="A102" s="85" t="s">
        <v>18358</v>
      </c>
      <c r="B102" s="63" t="s">
        <v>18736</v>
      </c>
      <c r="C102" s="63" t="s">
        <v>62</v>
      </c>
      <c r="D102" s="111"/>
      <c r="E102" s="110"/>
      <c r="F102" s="112"/>
      <c r="G102" s="113"/>
      <c r="H102" s="113"/>
      <c r="I102" s="114">
        <v>102</v>
      </c>
      <c r="J102" s="115"/>
      <c r="K102" s="116"/>
      <c r="L102" s="116"/>
      <c r="M102" s="116"/>
      <c r="N102" s="116"/>
      <c r="O102" s="116"/>
      <c r="P102" s="116"/>
      <c r="Q102" s="116"/>
      <c r="R102" s="116"/>
      <c r="S102" s="116"/>
      <c r="T102" s="116"/>
      <c r="U102" s="116"/>
      <c r="V102" s="116"/>
      <c r="W102" s="117"/>
      <c r="X102" s="117"/>
    </row>
    <row r="103" spans="1:24" x14ac:dyDescent="0.25">
      <c r="A103" s="85" t="s">
        <v>18359</v>
      </c>
      <c r="B103" s="63" t="s">
        <v>18737</v>
      </c>
      <c r="C103" s="63" t="s">
        <v>62</v>
      </c>
      <c r="D103" s="111"/>
      <c r="E103" s="110"/>
      <c r="F103" s="112"/>
      <c r="G103" s="113"/>
      <c r="H103" s="113"/>
      <c r="I103" s="114">
        <v>103</v>
      </c>
      <c r="J103" s="115"/>
      <c r="K103" s="116"/>
      <c r="L103" s="116"/>
      <c r="M103" s="116"/>
      <c r="N103" s="116"/>
      <c r="O103" s="116"/>
      <c r="P103" s="116"/>
      <c r="Q103" s="116"/>
      <c r="R103" s="116"/>
      <c r="S103" s="116"/>
      <c r="T103" s="116"/>
      <c r="U103" s="116"/>
      <c r="V103" s="116"/>
      <c r="W103" s="117"/>
      <c r="X103" s="117"/>
    </row>
    <row r="104" spans="1:24" x14ac:dyDescent="0.25">
      <c r="A104" s="85" t="s">
        <v>18360</v>
      </c>
      <c r="B104" s="63" t="s">
        <v>18738</v>
      </c>
      <c r="C104" s="63" t="s">
        <v>62</v>
      </c>
      <c r="D104" s="111"/>
      <c r="E104" s="110"/>
      <c r="F104" s="112"/>
      <c r="G104" s="113"/>
      <c r="H104" s="113"/>
      <c r="I104" s="114">
        <v>104</v>
      </c>
      <c r="J104" s="115"/>
      <c r="K104" s="116"/>
      <c r="L104" s="116"/>
      <c r="M104" s="116"/>
      <c r="N104" s="116"/>
      <c r="O104" s="116"/>
      <c r="P104" s="116"/>
      <c r="Q104" s="116"/>
      <c r="R104" s="116"/>
      <c r="S104" s="116"/>
      <c r="T104" s="116"/>
      <c r="U104" s="116"/>
      <c r="V104" s="116"/>
      <c r="W104" s="117"/>
      <c r="X104" s="117"/>
    </row>
    <row r="105" spans="1:24" x14ac:dyDescent="0.25">
      <c r="A105" s="85" t="s">
        <v>18361</v>
      </c>
      <c r="B105" s="63" t="s">
        <v>18739</v>
      </c>
      <c r="C105" s="63" t="s">
        <v>62</v>
      </c>
      <c r="D105" s="111"/>
      <c r="E105" s="110"/>
      <c r="F105" s="112"/>
      <c r="G105" s="113"/>
      <c r="H105" s="113"/>
      <c r="I105" s="114">
        <v>105</v>
      </c>
      <c r="J105" s="115"/>
      <c r="K105" s="116"/>
      <c r="L105" s="116"/>
      <c r="M105" s="116"/>
      <c r="N105" s="116"/>
      <c r="O105" s="116"/>
      <c r="P105" s="116"/>
      <c r="Q105" s="116"/>
      <c r="R105" s="116"/>
      <c r="S105" s="116"/>
      <c r="T105" s="116"/>
      <c r="U105" s="116"/>
      <c r="V105" s="116"/>
      <c r="W105" s="117"/>
      <c r="X105" s="117"/>
    </row>
    <row r="106" spans="1:24" x14ac:dyDescent="0.25">
      <c r="A106" s="85" t="s">
        <v>18362</v>
      </c>
      <c r="B106" s="63" t="s">
        <v>18740</v>
      </c>
      <c r="C106" s="63" t="s">
        <v>62</v>
      </c>
      <c r="D106" s="111"/>
      <c r="E106" s="110"/>
      <c r="F106" s="112"/>
      <c r="G106" s="113"/>
      <c r="H106" s="113"/>
      <c r="I106" s="114">
        <v>106</v>
      </c>
      <c r="J106" s="115"/>
      <c r="K106" s="116"/>
      <c r="L106" s="116"/>
      <c r="M106" s="116"/>
      <c r="N106" s="116"/>
      <c r="O106" s="116"/>
      <c r="P106" s="116"/>
      <c r="Q106" s="116"/>
      <c r="R106" s="116"/>
      <c r="S106" s="116"/>
      <c r="T106" s="116"/>
      <c r="U106" s="116"/>
      <c r="V106" s="116"/>
      <c r="W106" s="117"/>
      <c r="X106" s="117"/>
    </row>
    <row r="107" spans="1:24" x14ac:dyDescent="0.25">
      <c r="A107" s="85" t="s">
        <v>18363</v>
      </c>
      <c r="B107" s="63" t="s">
        <v>18741</v>
      </c>
      <c r="C107" s="63" t="s">
        <v>62</v>
      </c>
      <c r="D107" s="111"/>
      <c r="E107" s="110"/>
      <c r="F107" s="112"/>
      <c r="G107" s="113"/>
      <c r="H107" s="113"/>
      <c r="I107" s="114">
        <v>107</v>
      </c>
      <c r="J107" s="115"/>
      <c r="K107" s="116"/>
      <c r="L107" s="116"/>
      <c r="M107" s="116"/>
      <c r="N107" s="116"/>
      <c r="O107" s="116"/>
      <c r="P107" s="116"/>
      <c r="Q107" s="116"/>
      <c r="R107" s="116"/>
      <c r="S107" s="116"/>
      <c r="T107" s="116"/>
      <c r="U107" s="116"/>
      <c r="V107" s="116"/>
      <c r="W107" s="117"/>
      <c r="X107" s="117"/>
    </row>
    <row r="108" spans="1:24" x14ac:dyDescent="0.25">
      <c r="A108" s="85" t="s">
        <v>18364</v>
      </c>
      <c r="B108" s="63" t="s">
        <v>18742</v>
      </c>
      <c r="C108" s="63" t="s">
        <v>62</v>
      </c>
      <c r="D108" s="111"/>
      <c r="E108" s="110"/>
      <c r="F108" s="112"/>
      <c r="G108" s="113"/>
      <c r="H108" s="113"/>
      <c r="I108" s="114">
        <v>108</v>
      </c>
      <c r="J108" s="115"/>
      <c r="K108" s="116"/>
      <c r="L108" s="116"/>
      <c r="M108" s="116"/>
      <c r="N108" s="116"/>
      <c r="O108" s="116"/>
      <c r="P108" s="116"/>
      <c r="Q108" s="116"/>
      <c r="R108" s="116"/>
      <c r="S108" s="116"/>
      <c r="T108" s="116"/>
      <c r="U108" s="116"/>
      <c r="V108" s="116"/>
      <c r="W108" s="117"/>
      <c r="X108" s="117"/>
    </row>
    <row r="109" spans="1:24" x14ac:dyDescent="0.25">
      <c r="A109" s="85" t="s">
        <v>18365</v>
      </c>
      <c r="B109" s="63" t="s">
        <v>18743</v>
      </c>
      <c r="C109" s="63" t="s">
        <v>62</v>
      </c>
      <c r="D109" s="111"/>
      <c r="E109" s="110"/>
      <c r="F109" s="112"/>
      <c r="G109" s="113"/>
      <c r="H109" s="113"/>
      <c r="I109" s="114">
        <v>109</v>
      </c>
      <c r="J109" s="115"/>
      <c r="K109" s="116"/>
      <c r="L109" s="116"/>
      <c r="M109" s="116"/>
      <c r="N109" s="116"/>
      <c r="O109" s="116"/>
      <c r="P109" s="116"/>
      <c r="Q109" s="116"/>
      <c r="R109" s="116"/>
      <c r="S109" s="116"/>
      <c r="T109" s="116"/>
      <c r="U109" s="116"/>
      <c r="V109" s="116"/>
      <c r="W109" s="117"/>
      <c r="X109" s="117"/>
    </row>
    <row r="110" spans="1:24" x14ac:dyDescent="0.25">
      <c r="A110" s="85" t="s">
        <v>18366</v>
      </c>
      <c r="B110" s="63" t="s">
        <v>18744</v>
      </c>
      <c r="C110" s="63" t="s">
        <v>62</v>
      </c>
      <c r="D110" s="111"/>
      <c r="E110" s="110"/>
      <c r="F110" s="112"/>
      <c r="G110" s="113"/>
      <c r="H110" s="113"/>
      <c r="I110" s="114">
        <v>110</v>
      </c>
      <c r="J110" s="115"/>
      <c r="K110" s="116"/>
      <c r="L110" s="116"/>
      <c r="M110" s="116"/>
      <c r="N110" s="116"/>
      <c r="O110" s="116"/>
      <c r="P110" s="116"/>
      <c r="Q110" s="116"/>
      <c r="R110" s="116"/>
      <c r="S110" s="116"/>
      <c r="T110" s="116"/>
      <c r="U110" s="116"/>
      <c r="V110" s="116"/>
      <c r="W110" s="117"/>
      <c r="X110" s="117"/>
    </row>
    <row r="111" spans="1:24" x14ac:dyDescent="0.25">
      <c r="A111" s="85" t="s">
        <v>18367</v>
      </c>
      <c r="B111" s="63" t="s">
        <v>18745</v>
      </c>
      <c r="C111" s="63" t="s">
        <v>56</v>
      </c>
      <c r="D111" s="111"/>
      <c r="E111" s="110"/>
      <c r="F111" s="112"/>
      <c r="G111" s="113"/>
      <c r="H111" s="113"/>
      <c r="I111" s="114">
        <v>111</v>
      </c>
      <c r="J111" s="115"/>
      <c r="K111" s="116"/>
      <c r="L111" s="116"/>
      <c r="M111" s="116"/>
      <c r="N111" s="116"/>
      <c r="O111" s="116"/>
      <c r="P111" s="116"/>
      <c r="Q111" s="116"/>
      <c r="R111" s="116"/>
      <c r="S111" s="116"/>
      <c r="T111" s="116"/>
      <c r="U111" s="116"/>
      <c r="V111" s="116"/>
      <c r="W111" s="117"/>
      <c r="X111" s="117"/>
    </row>
    <row r="112" spans="1:24" x14ac:dyDescent="0.25">
      <c r="A112" s="85" t="s">
        <v>18368</v>
      </c>
      <c r="B112" s="63" t="s">
        <v>18746</v>
      </c>
      <c r="C112" s="63" t="s">
        <v>56</v>
      </c>
      <c r="D112" s="111"/>
      <c r="E112" s="110"/>
      <c r="F112" s="112"/>
      <c r="G112" s="113"/>
      <c r="H112" s="113"/>
      <c r="I112" s="114">
        <v>112</v>
      </c>
      <c r="J112" s="115"/>
      <c r="K112" s="116"/>
      <c r="L112" s="116"/>
      <c r="M112" s="116"/>
      <c r="N112" s="116"/>
      <c r="O112" s="116"/>
      <c r="P112" s="116"/>
      <c r="Q112" s="116"/>
      <c r="R112" s="116"/>
      <c r="S112" s="116"/>
      <c r="T112" s="116"/>
      <c r="U112" s="116"/>
      <c r="V112" s="116"/>
      <c r="W112" s="117"/>
      <c r="X112" s="117"/>
    </row>
    <row r="113" spans="1:24" x14ac:dyDescent="0.25">
      <c r="A113" s="85" t="s">
        <v>18369</v>
      </c>
      <c r="B113" s="63" t="s">
        <v>18747</v>
      </c>
      <c r="C113" s="63" t="s">
        <v>56</v>
      </c>
      <c r="D113" s="111"/>
      <c r="E113" s="110"/>
      <c r="F113" s="112"/>
      <c r="G113" s="113"/>
      <c r="H113" s="113"/>
      <c r="I113" s="114">
        <v>113</v>
      </c>
      <c r="J113" s="115"/>
      <c r="K113" s="116"/>
      <c r="L113" s="116"/>
      <c r="M113" s="116"/>
      <c r="N113" s="116"/>
      <c r="O113" s="116"/>
      <c r="P113" s="116"/>
      <c r="Q113" s="116"/>
      <c r="R113" s="116"/>
      <c r="S113" s="116"/>
      <c r="T113" s="116"/>
      <c r="U113" s="116"/>
      <c r="V113" s="116"/>
      <c r="W113" s="117"/>
      <c r="X113" s="117"/>
    </row>
    <row r="114" spans="1:24" x14ac:dyDescent="0.25">
      <c r="A114" s="85" t="s">
        <v>18370</v>
      </c>
      <c r="B114" s="63" t="s">
        <v>18748</v>
      </c>
      <c r="C114" s="63" t="s">
        <v>56</v>
      </c>
      <c r="D114" s="111"/>
      <c r="E114" s="110"/>
      <c r="F114" s="112"/>
      <c r="G114" s="113"/>
      <c r="H114" s="113"/>
      <c r="I114" s="114">
        <v>114</v>
      </c>
      <c r="J114" s="115"/>
      <c r="K114" s="116"/>
      <c r="L114" s="116"/>
      <c r="M114" s="116"/>
      <c r="N114" s="116"/>
      <c r="O114" s="116"/>
      <c r="P114" s="116"/>
      <c r="Q114" s="116"/>
      <c r="R114" s="116"/>
      <c r="S114" s="116"/>
      <c r="T114" s="116"/>
      <c r="U114" s="116"/>
      <c r="V114" s="116"/>
      <c r="W114" s="117"/>
      <c r="X114" s="117"/>
    </row>
    <row r="115" spans="1:24" x14ac:dyDescent="0.25">
      <c r="A115" s="85" t="s">
        <v>18371</v>
      </c>
      <c r="B115" s="63" t="s">
        <v>18749</v>
      </c>
      <c r="C115" s="63" t="s">
        <v>56</v>
      </c>
      <c r="D115" s="111"/>
      <c r="E115" s="110"/>
      <c r="F115" s="112"/>
      <c r="G115" s="113"/>
      <c r="H115" s="113"/>
      <c r="I115" s="114">
        <v>115</v>
      </c>
      <c r="J115" s="115"/>
      <c r="K115" s="116"/>
      <c r="L115" s="116"/>
      <c r="M115" s="116"/>
      <c r="N115" s="116"/>
      <c r="O115" s="116"/>
      <c r="P115" s="116"/>
      <c r="Q115" s="116"/>
      <c r="R115" s="116"/>
      <c r="S115" s="116"/>
      <c r="T115" s="116"/>
      <c r="U115" s="116"/>
      <c r="V115" s="116"/>
      <c r="W115" s="117"/>
      <c r="X115" s="117"/>
    </row>
    <row r="116" spans="1:24" x14ac:dyDescent="0.25">
      <c r="A116" s="85" t="s">
        <v>18372</v>
      </c>
      <c r="B116" s="63" t="s">
        <v>18750</v>
      </c>
      <c r="C116" s="63" t="s">
        <v>56</v>
      </c>
      <c r="D116" s="111"/>
      <c r="E116" s="110"/>
      <c r="F116" s="112"/>
      <c r="G116" s="113"/>
      <c r="H116" s="113"/>
      <c r="I116" s="114">
        <v>116</v>
      </c>
      <c r="J116" s="115"/>
      <c r="K116" s="116"/>
      <c r="L116" s="116"/>
      <c r="M116" s="116"/>
      <c r="N116" s="116"/>
      <c r="O116" s="116"/>
      <c r="P116" s="116"/>
      <c r="Q116" s="116"/>
      <c r="R116" s="116"/>
      <c r="S116" s="116"/>
      <c r="T116" s="116"/>
      <c r="U116" s="116"/>
      <c r="V116" s="116"/>
      <c r="W116" s="117"/>
      <c r="X116" s="117"/>
    </row>
    <row r="117" spans="1:24" x14ac:dyDescent="0.25">
      <c r="A117" s="85" t="s">
        <v>18373</v>
      </c>
      <c r="B117" s="63" t="s">
        <v>18751</v>
      </c>
      <c r="C117" s="63" t="s">
        <v>56</v>
      </c>
      <c r="D117" s="111"/>
      <c r="E117" s="110"/>
      <c r="F117" s="112"/>
      <c r="G117" s="113"/>
      <c r="H117" s="113"/>
      <c r="I117" s="114">
        <v>117</v>
      </c>
      <c r="J117" s="115"/>
      <c r="K117" s="116"/>
      <c r="L117" s="116"/>
      <c r="M117" s="116"/>
      <c r="N117" s="116"/>
      <c r="O117" s="116"/>
      <c r="P117" s="116"/>
      <c r="Q117" s="116"/>
      <c r="R117" s="116"/>
      <c r="S117" s="116"/>
      <c r="T117" s="116"/>
      <c r="U117" s="116"/>
      <c r="V117" s="116"/>
      <c r="W117" s="117"/>
      <c r="X117" s="117"/>
    </row>
    <row r="118" spans="1:24" x14ac:dyDescent="0.25">
      <c r="A118" s="85" t="s">
        <v>18374</v>
      </c>
      <c r="B118" s="63" t="s">
        <v>18752</v>
      </c>
      <c r="C118" s="63" t="s">
        <v>56</v>
      </c>
      <c r="D118" s="111"/>
      <c r="E118" s="110"/>
      <c r="F118" s="112"/>
      <c r="G118" s="113"/>
      <c r="H118" s="113"/>
      <c r="I118" s="114">
        <v>118</v>
      </c>
      <c r="J118" s="115"/>
      <c r="K118" s="116"/>
      <c r="L118" s="116"/>
      <c r="M118" s="116"/>
      <c r="N118" s="116"/>
      <c r="O118" s="116"/>
      <c r="P118" s="116"/>
      <c r="Q118" s="116"/>
      <c r="R118" s="116"/>
      <c r="S118" s="116"/>
      <c r="T118" s="116"/>
      <c r="U118" s="116"/>
      <c r="V118" s="116"/>
      <c r="W118" s="117"/>
      <c r="X118" s="117"/>
    </row>
    <row r="119" spans="1:24" x14ac:dyDescent="0.25">
      <c r="A119" s="85" t="s">
        <v>18375</v>
      </c>
      <c r="B119" s="63" t="s">
        <v>18753</v>
      </c>
      <c r="C119" s="63" t="s">
        <v>56</v>
      </c>
      <c r="D119" s="111"/>
      <c r="E119" s="110"/>
      <c r="F119" s="112"/>
      <c r="G119" s="113"/>
      <c r="H119" s="113"/>
      <c r="I119" s="114">
        <v>119</v>
      </c>
      <c r="J119" s="115"/>
      <c r="K119" s="116"/>
      <c r="L119" s="116"/>
      <c r="M119" s="116"/>
      <c r="N119" s="116"/>
      <c r="O119" s="116"/>
      <c r="P119" s="116"/>
      <c r="Q119" s="116"/>
      <c r="R119" s="116"/>
      <c r="S119" s="116"/>
      <c r="T119" s="116"/>
      <c r="U119" s="116"/>
      <c r="V119" s="116"/>
      <c r="W119" s="117"/>
      <c r="X119" s="117"/>
    </row>
    <row r="120" spans="1:24" x14ac:dyDescent="0.25">
      <c r="A120" s="85" t="s">
        <v>18376</v>
      </c>
      <c r="B120" s="63" t="s">
        <v>18754</v>
      </c>
      <c r="C120" s="63" t="s">
        <v>56</v>
      </c>
      <c r="D120" s="111"/>
      <c r="E120" s="110"/>
      <c r="F120" s="112"/>
      <c r="G120" s="113"/>
      <c r="H120" s="113"/>
      <c r="I120" s="114">
        <v>120</v>
      </c>
      <c r="J120" s="115"/>
      <c r="K120" s="116"/>
      <c r="L120" s="116"/>
      <c r="M120" s="116"/>
      <c r="N120" s="116"/>
      <c r="O120" s="116"/>
      <c r="P120" s="116"/>
      <c r="Q120" s="116"/>
      <c r="R120" s="116"/>
      <c r="S120" s="116"/>
      <c r="T120" s="116"/>
      <c r="U120" s="116"/>
      <c r="V120" s="116"/>
      <c r="W120" s="117"/>
      <c r="X120" s="117"/>
    </row>
    <row r="121" spans="1:24" x14ac:dyDescent="0.25">
      <c r="A121" s="85" t="s">
        <v>18377</v>
      </c>
      <c r="B121" s="63" t="s">
        <v>18755</v>
      </c>
      <c r="C121" s="63" t="s">
        <v>56</v>
      </c>
      <c r="D121" s="111"/>
      <c r="E121" s="110"/>
      <c r="F121" s="112"/>
      <c r="G121" s="113"/>
      <c r="H121" s="113"/>
      <c r="I121" s="114">
        <v>121</v>
      </c>
      <c r="J121" s="115"/>
      <c r="K121" s="116"/>
      <c r="L121" s="116"/>
      <c r="M121" s="116"/>
      <c r="N121" s="116"/>
      <c r="O121" s="116"/>
      <c r="P121" s="116"/>
      <c r="Q121" s="116"/>
      <c r="R121" s="116"/>
      <c r="S121" s="116"/>
      <c r="T121" s="116"/>
      <c r="U121" s="116"/>
      <c r="V121" s="116"/>
      <c r="W121" s="117"/>
      <c r="X121" s="117"/>
    </row>
    <row r="122" spans="1:24" x14ac:dyDescent="0.25">
      <c r="A122" s="85" t="s">
        <v>18378</v>
      </c>
      <c r="B122" s="63" t="s">
        <v>18756</v>
      </c>
      <c r="C122" s="63" t="s">
        <v>56</v>
      </c>
      <c r="D122" s="111"/>
      <c r="E122" s="110"/>
      <c r="F122" s="112"/>
      <c r="G122" s="113"/>
      <c r="H122" s="113"/>
      <c r="I122" s="114">
        <v>122</v>
      </c>
      <c r="J122" s="115"/>
      <c r="K122" s="116"/>
      <c r="L122" s="116"/>
      <c r="M122" s="116"/>
      <c r="N122" s="116"/>
      <c r="O122" s="116"/>
      <c r="P122" s="116"/>
      <c r="Q122" s="116"/>
      <c r="R122" s="116"/>
      <c r="S122" s="116"/>
      <c r="T122" s="116"/>
      <c r="U122" s="116"/>
      <c r="V122" s="116"/>
      <c r="W122" s="117"/>
      <c r="X122" s="117"/>
    </row>
    <row r="123" spans="1:24" x14ac:dyDescent="0.25">
      <c r="A123" s="85" t="s">
        <v>18379</v>
      </c>
      <c r="B123" s="63" t="s">
        <v>18745</v>
      </c>
      <c r="C123" s="63" t="s">
        <v>59</v>
      </c>
      <c r="D123" s="111"/>
      <c r="E123" s="110"/>
      <c r="F123" s="112"/>
      <c r="G123" s="113"/>
      <c r="H123" s="113"/>
      <c r="I123" s="114">
        <v>123</v>
      </c>
      <c r="J123" s="115"/>
      <c r="K123" s="116"/>
      <c r="L123" s="116"/>
      <c r="M123" s="116"/>
      <c r="N123" s="116"/>
      <c r="O123" s="116"/>
      <c r="P123" s="116"/>
      <c r="Q123" s="116"/>
      <c r="R123" s="116"/>
      <c r="S123" s="116"/>
      <c r="T123" s="116"/>
      <c r="U123" s="116"/>
      <c r="V123" s="116"/>
      <c r="W123" s="117"/>
      <c r="X123" s="117"/>
    </row>
    <row r="124" spans="1:24" x14ac:dyDescent="0.25">
      <c r="A124" s="85" t="s">
        <v>18380</v>
      </c>
      <c r="B124" s="63" t="s">
        <v>18746</v>
      </c>
      <c r="C124" s="63" t="s">
        <v>59</v>
      </c>
      <c r="D124" s="111"/>
      <c r="E124" s="110"/>
      <c r="F124" s="112"/>
      <c r="G124" s="113"/>
      <c r="H124" s="113"/>
      <c r="I124" s="114">
        <v>124</v>
      </c>
      <c r="J124" s="115"/>
      <c r="K124" s="116"/>
      <c r="L124" s="116"/>
      <c r="M124" s="116"/>
      <c r="N124" s="116"/>
      <c r="O124" s="116"/>
      <c r="P124" s="116"/>
      <c r="Q124" s="116"/>
      <c r="R124" s="116"/>
      <c r="S124" s="116"/>
      <c r="T124" s="116"/>
      <c r="U124" s="116"/>
      <c r="V124" s="116"/>
      <c r="W124" s="117"/>
      <c r="X124" s="117"/>
    </row>
    <row r="125" spans="1:24" x14ac:dyDescent="0.25">
      <c r="A125" s="85" t="s">
        <v>18381</v>
      </c>
      <c r="B125" s="63" t="s">
        <v>18747</v>
      </c>
      <c r="C125" s="63" t="s">
        <v>59</v>
      </c>
      <c r="D125" s="111"/>
      <c r="E125" s="110"/>
      <c r="F125" s="112"/>
      <c r="G125" s="113"/>
      <c r="H125" s="113"/>
      <c r="I125" s="114">
        <v>125</v>
      </c>
      <c r="J125" s="115"/>
      <c r="K125" s="116"/>
      <c r="L125" s="116"/>
      <c r="M125" s="116"/>
      <c r="N125" s="116"/>
      <c r="O125" s="116"/>
      <c r="P125" s="116"/>
      <c r="Q125" s="116"/>
      <c r="R125" s="116"/>
      <c r="S125" s="116"/>
      <c r="T125" s="116"/>
      <c r="U125" s="116"/>
      <c r="V125" s="116"/>
      <c r="W125" s="117"/>
      <c r="X125" s="117"/>
    </row>
    <row r="126" spans="1:24" x14ac:dyDescent="0.25">
      <c r="A126" s="85" t="s">
        <v>18382</v>
      </c>
      <c r="B126" s="63" t="s">
        <v>18748</v>
      </c>
      <c r="C126" s="63" t="s">
        <v>59</v>
      </c>
      <c r="D126" s="111"/>
      <c r="E126" s="110"/>
      <c r="F126" s="112"/>
      <c r="G126" s="113"/>
      <c r="H126" s="113"/>
      <c r="I126" s="114">
        <v>126</v>
      </c>
      <c r="J126" s="115"/>
      <c r="K126" s="116"/>
      <c r="L126" s="116"/>
      <c r="M126" s="116"/>
      <c r="N126" s="116"/>
      <c r="O126" s="116"/>
      <c r="P126" s="116"/>
      <c r="Q126" s="116"/>
      <c r="R126" s="116"/>
      <c r="S126" s="116"/>
      <c r="T126" s="116"/>
      <c r="U126" s="116"/>
      <c r="V126" s="116"/>
      <c r="W126" s="117"/>
      <c r="X126" s="117"/>
    </row>
    <row r="127" spans="1:24" x14ac:dyDescent="0.25">
      <c r="A127" s="85" t="s">
        <v>18383</v>
      </c>
      <c r="B127" s="63" t="s">
        <v>18749</v>
      </c>
      <c r="C127" s="63" t="s">
        <v>59</v>
      </c>
      <c r="D127" s="111"/>
      <c r="E127" s="110"/>
      <c r="F127" s="112"/>
      <c r="G127" s="113"/>
      <c r="H127" s="113"/>
      <c r="I127" s="114">
        <v>127</v>
      </c>
      <c r="J127" s="115"/>
      <c r="K127" s="116"/>
      <c r="L127" s="116"/>
      <c r="M127" s="116"/>
      <c r="N127" s="116"/>
      <c r="O127" s="116"/>
      <c r="P127" s="116"/>
      <c r="Q127" s="116"/>
      <c r="R127" s="116"/>
      <c r="S127" s="116"/>
      <c r="T127" s="116"/>
      <c r="U127" s="116"/>
      <c r="V127" s="116"/>
      <c r="W127" s="117"/>
      <c r="X127" s="117"/>
    </row>
    <row r="128" spans="1:24" x14ac:dyDescent="0.25">
      <c r="A128" s="85" t="s">
        <v>18384</v>
      </c>
      <c r="B128" s="63" t="s">
        <v>18750</v>
      </c>
      <c r="C128" s="63" t="s">
        <v>59</v>
      </c>
      <c r="D128" s="111"/>
      <c r="E128" s="110"/>
      <c r="F128" s="112"/>
      <c r="G128" s="113"/>
      <c r="H128" s="113"/>
      <c r="I128" s="114">
        <v>128</v>
      </c>
      <c r="J128" s="115"/>
      <c r="K128" s="116"/>
      <c r="L128" s="116"/>
      <c r="M128" s="116"/>
      <c r="N128" s="116"/>
      <c r="O128" s="116"/>
      <c r="P128" s="116"/>
      <c r="Q128" s="116"/>
      <c r="R128" s="116"/>
      <c r="S128" s="116"/>
      <c r="T128" s="116"/>
      <c r="U128" s="116"/>
      <c r="V128" s="116"/>
      <c r="W128" s="117"/>
      <c r="X128" s="117"/>
    </row>
    <row r="129" spans="1:24" x14ac:dyDescent="0.25">
      <c r="A129" s="85" t="s">
        <v>18385</v>
      </c>
      <c r="B129" s="63" t="s">
        <v>18751</v>
      </c>
      <c r="C129" s="63" t="s">
        <v>59</v>
      </c>
      <c r="D129" s="111"/>
      <c r="E129" s="110"/>
      <c r="F129" s="112"/>
      <c r="G129" s="113"/>
      <c r="H129" s="113"/>
      <c r="I129" s="114">
        <v>129</v>
      </c>
      <c r="J129" s="115"/>
      <c r="K129" s="116"/>
      <c r="L129" s="116"/>
      <c r="M129" s="116"/>
      <c r="N129" s="116"/>
      <c r="O129" s="116"/>
      <c r="P129" s="116"/>
      <c r="Q129" s="116"/>
      <c r="R129" s="116"/>
      <c r="S129" s="116"/>
      <c r="T129" s="116"/>
      <c r="U129" s="116"/>
      <c r="V129" s="116"/>
      <c r="W129" s="117"/>
      <c r="X129" s="117"/>
    </row>
    <row r="130" spans="1:24" x14ac:dyDescent="0.25">
      <c r="A130" s="85" t="s">
        <v>18386</v>
      </c>
      <c r="B130" s="63" t="s">
        <v>18752</v>
      </c>
      <c r="C130" s="63" t="s">
        <v>59</v>
      </c>
      <c r="D130" s="111"/>
      <c r="E130" s="110"/>
      <c r="F130" s="112"/>
      <c r="G130" s="113"/>
      <c r="H130" s="113"/>
      <c r="I130" s="114">
        <v>130</v>
      </c>
      <c r="J130" s="115"/>
      <c r="K130" s="116"/>
      <c r="L130" s="116"/>
      <c r="M130" s="116"/>
      <c r="N130" s="116"/>
      <c r="O130" s="116"/>
      <c r="P130" s="116"/>
      <c r="Q130" s="116"/>
      <c r="R130" s="116"/>
      <c r="S130" s="116"/>
      <c r="T130" s="116"/>
      <c r="U130" s="116"/>
      <c r="V130" s="116"/>
      <c r="W130" s="117"/>
      <c r="X130" s="117"/>
    </row>
    <row r="131" spans="1:24" x14ac:dyDescent="0.25">
      <c r="A131" s="85" t="s">
        <v>18387</v>
      </c>
      <c r="B131" s="63" t="s">
        <v>18753</v>
      </c>
      <c r="C131" s="63" t="s">
        <v>59</v>
      </c>
      <c r="D131" s="111"/>
      <c r="E131" s="110"/>
      <c r="F131" s="112"/>
      <c r="G131" s="113"/>
      <c r="H131" s="113"/>
      <c r="I131" s="114">
        <v>131</v>
      </c>
      <c r="J131" s="115"/>
      <c r="K131" s="116"/>
      <c r="L131" s="116"/>
      <c r="M131" s="116"/>
      <c r="N131" s="116"/>
      <c r="O131" s="116"/>
      <c r="P131" s="116"/>
      <c r="Q131" s="116"/>
      <c r="R131" s="116"/>
      <c r="S131" s="116"/>
      <c r="T131" s="116"/>
      <c r="U131" s="116"/>
      <c r="V131" s="116"/>
      <c r="W131" s="117"/>
      <c r="X131" s="117"/>
    </row>
    <row r="132" spans="1:24" x14ac:dyDescent="0.25">
      <c r="A132" s="85" t="s">
        <v>18388</v>
      </c>
      <c r="B132" s="63" t="s">
        <v>18754</v>
      </c>
      <c r="C132" s="63" t="s">
        <v>59</v>
      </c>
      <c r="D132" s="111"/>
      <c r="E132" s="110"/>
      <c r="F132" s="112"/>
      <c r="G132" s="113"/>
      <c r="H132" s="113"/>
      <c r="I132" s="114">
        <v>132</v>
      </c>
      <c r="J132" s="115"/>
      <c r="K132" s="116"/>
      <c r="L132" s="116"/>
      <c r="M132" s="116"/>
      <c r="N132" s="116"/>
      <c r="O132" s="116"/>
      <c r="P132" s="116"/>
      <c r="Q132" s="116"/>
      <c r="R132" s="116"/>
      <c r="S132" s="116"/>
      <c r="T132" s="116"/>
      <c r="U132" s="116"/>
      <c r="V132" s="116"/>
      <c r="W132" s="117"/>
      <c r="X132" s="117"/>
    </row>
    <row r="133" spans="1:24" x14ac:dyDescent="0.25">
      <c r="A133" s="85" t="s">
        <v>18389</v>
      </c>
      <c r="B133" s="63" t="s">
        <v>18755</v>
      </c>
      <c r="C133" s="63" t="s">
        <v>59</v>
      </c>
      <c r="D133" s="111"/>
      <c r="E133" s="110"/>
      <c r="F133" s="112"/>
      <c r="G133" s="113"/>
      <c r="H133" s="113"/>
      <c r="I133" s="114">
        <v>133</v>
      </c>
      <c r="J133" s="115"/>
      <c r="K133" s="116"/>
      <c r="L133" s="116"/>
      <c r="M133" s="116"/>
      <c r="N133" s="116"/>
      <c r="O133" s="116"/>
      <c r="P133" s="116"/>
      <c r="Q133" s="116"/>
      <c r="R133" s="116"/>
      <c r="S133" s="116"/>
      <c r="T133" s="116"/>
      <c r="U133" s="116"/>
      <c r="V133" s="116"/>
      <c r="W133" s="117"/>
      <c r="X133" s="117"/>
    </row>
    <row r="134" spans="1:24" x14ac:dyDescent="0.25">
      <c r="A134" s="85" t="s">
        <v>18390</v>
      </c>
      <c r="B134" s="63" t="s">
        <v>18756</v>
      </c>
      <c r="C134" s="63" t="s">
        <v>59</v>
      </c>
      <c r="D134" s="111"/>
      <c r="E134" s="110"/>
      <c r="F134" s="112"/>
      <c r="G134" s="113"/>
      <c r="H134" s="113"/>
      <c r="I134" s="114">
        <v>134</v>
      </c>
      <c r="J134" s="115"/>
      <c r="K134" s="116"/>
      <c r="L134" s="116"/>
      <c r="M134" s="116"/>
      <c r="N134" s="116"/>
      <c r="O134" s="116"/>
      <c r="P134" s="116"/>
      <c r="Q134" s="116"/>
      <c r="R134" s="116"/>
      <c r="S134" s="116"/>
      <c r="T134" s="116"/>
      <c r="U134" s="116"/>
      <c r="V134" s="116"/>
      <c r="W134" s="117"/>
      <c r="X134" s="117"/>
    </row>
    <row r="135" spans="1:24" x14ac:dyDescent="0.25">
      <c r="A135" s="85" t="s">
        <v>18391</v>
      </c>
      <c r="B135" s="63" t="s">
        <v>18745</v>
      </c>
      <c r="C135" s="63" t="s">
        <v>61</v>
      </c>
      <c r="D135" s="111"/>
      <c r="E135" s="110"/>
      <c r="F135" s="112"/>
      <c r="G135" s="113"/>
      <c r="H135" s="113"/>
      <c r="I135" s="114">
        <v>135</v>
      </c>
      <c r="J135" s="115"/>
      <c r="K135" s="116"/>
      <c r="L135" s="116"/>
      <c r="M135" s="116"/>
      <c r="N135" s="116"/>
      <c r="O135" s="116"/>
      <c r="P135" s="116"/>
      <c r="Q135" s="116"/>
      <c r="R135" s="116"/>
      <c r="S135" s="116"/>
      <c r="T135" s="116"/>
      <c r="U135" s="116"/>
      <c r="V135" s="116"/>
      <c r="W135" s="117"/>
      <c r="X135" s="117"/>
    </row>
    <row r="136" spans="1:24" x14ac:dyDescent="0.25">
      <c r="A136" s="85" t="s">
        <v>18392</v>
      </c>
      <c r="B136" s="63" t="s">
        <v>18746</v>
      </c>
      <c r="C136" s="63" t="s">
        <v>61</v>
      </c>
      <c r="D136" s="111"/>
      <c r="E136" s="110"/>
      <c r="F136" s="112"/>
      <c r="G136" s="113"/>
      <c r="H136" s="113"/>
      <c r="I136" s="114">
        <v>136</v>
      </c>
      <c r="J136" s="115"/>
      <c r="K136" s="116"/>
      <c r="L136" s="116"/>
      <c r="M136" s="116"/>
      <c r="N136" s="116"/>
      <c r="O136" s="116"/>
      <c r="P136" s="116"/>
      <c r="Q136" s="116"/>
      <c r="R136" s="116"/>
      <c r="S136" s="116"/>
      <c r="T136" s="116"/>
      <c r="U136" s="116"/>
      <c r="V136" s="116"/>
      <c r="W136" s="117"/>
      <c r="X136" s="117"/>
    </row>
    <row r="137" spans="1:24" x14ac:dyDescent="0.25">
      <c r="A137" s="85" t="s">
        <v>18393</v>
      </c>
      <c r="B137" s="63" t="s">
        <v>18747</v>
      </c>
      <c r="C137" s="63" t="s">
        <v>61</v>
      </c>
      <c r="D137" s="111"/>
      <c r="E137" s="110"/>
      <c r="F137" s="112"/>
      <c r="G137" s="113"/>
      <c r="H137" s="113"/>
      <c r="I137" s="114">
        <v>137</v>
      </c>
      <c r="J137" s="115"/>
      <c r="K137" s="116"/>
      <c r="L137" s="116"/>
      <c r="M137" s="116"/>
      <c r="N137" s="116"/>
      <c r="O137" s="116"/>
      <c r="P137" s="116"/>
      <c r="Q137" s="116"/>
      <c r="R137" s="116"/>
      <c r="S137" s="116"/>
      <c r="T137" s="116"/>
      <c r="U137" s="116"/>
      <c r="V137" s="116"/>
      <c r="W137" s="117"/>
      <c r="X137" s="117"/>
    </row>
    <row r="138" spans="1:24" x14ac:dyDescent="0.25">
      <c r="A138" s="85" t="s">
        <v>18394</v>
      </c>
      <c r="B138" s="63" t="s">
        <v>18748</v>
      </c>
      <c r="C138" s="63" t="s">
        <v>61</v>
      </c>
      <c r="D138" s="111"/>
      <c r="E138" s="110"/>
      <c r="F138" s="112"/>
      <c r="G138" s="113"/>
      <c r="H138" s="113"/>
      <c r="I138" s="114">
        <v>138</v>
      </c>
      <c r="J138" s="115"/>
      <c r="K138" s="116"/>
      <c r="L138" s="116"/>
      <c r="M138" s="116"/>
      <c r="N138" s="116"/>
      <c r="O138" s="116"/>
      <c r="P138" s="116"/>
      <c r="Q138" s="116"/>
      <c r="R138" s="116"/>
      <c r="S138" s="116"/>
      <c r="T138" s="116"/>
      <c r="U138" s="116"/>
      <c r="V138" s="116"/>
      <c r="W138" s="117"/>
      <c r="X138" s="117"/>
    </row>
    <row r="139" spans="1:24" x14ac:dyDescent="0.25">
      <c r="A139" s="85" t="s">
        <v>18395</v>
      </c>
      <c r="B139" s="63" t="s">
        <v>18749</v>
      </c>
      <c r="C139" s="63" t="s">
        <v>61</v>
      </c>
      <c r="D139" s="111"/>
      <c r="E139" s="110"/>
      <c r="F139" s="112"/>
      <c r="G139" s="113"/>
      <c r="H139" s="113"/>
      <c r="I139" s="114">
        <v>139</v>
      </c>
      <c r="J139" s="115"/>
      <c r="K139" s="116"/>
      <c r="L139" s="116"/>
      <c r="M139" s="116"/>
      <c r="N139" s="116"/>
      <c r="O139" s="116"/>
      <c r="P139" s="116"/>
      <c r="Q139" s="116"/>
      <c r="R139" s="116"/>
      <c r="S139" s="116"/>
      <c r="T139" s="116"/>
      <c r="U139" s="116"/>
      <c r="V139" s="116"/>
      <c r="W139" s="117"/>
      <c r="X139" s="117"/>
    </row>
    <row r="140" spans="1:24" x14ac:dyDescent="0.25">
      <c r="A140" s="85" t="s">
        <v>18396</v>
      </c>
      <c r="B140" s="63" t="s">
        <v>18750</v>
      </c>
      <c r="C140" s="63" t="s">
        <v>61</v>
      </c>
      <c r="D140" s="111"/>
      <c r="E140" s="110"/>
      <c r="F140" s="112"/>
      <c r="G140" s="113"/>
      <c r="H140" s="113"/>
      <c r="I140" s="114">
        <v>140</v>
      </c>
      <c r="J140" s="115"/>
      <c r="K140" s="116"/>
      <c r="L140" s="116"/>
      <c r="M140" s="116"/>
      <c r="N140" s="116"/>
      <c r="O140" s="116"/>
      <c r="P140" s="116"/>
      <c r="Q140" s="116"/>
      <c r="R140" s="116"/>
      <c r="S140" s="116"/>
      <c r="T140" s="116"/>
      <c r="U140" s="116"/>
      <c r="V140" s="116"/>
      <c r="W140" s="117"/>
      <c r="X140" s="117"/>
    </row>
    <row r="141" spans="1:24" x14ac:dyDescent="0.25">
      <c r="A141" s="85" t="s">
        <v>18397</v>
      </c>
      <c r="B141" s="63" t="s">
        <v>18751</v>
      </c>
      <c r="C141" s="63" t="s">
        <v>61</v>
      </c>
      <c r="D141" s="111"/>
      <c r="E141" s="110"/>
      <c r="F141" s="112"/>
      <c r="G141" s="113"/>
      <c r="H141" s="113"/>
      <c r="I141" s="114">
        <v>141</v>
      </c>
      <c r="J141" s="115"/>
      <c r="K141" s="116"/>
      <c r="L141" s="116"/>
      <c r="M141" s="116"/>
      <c r="N141" s="116"/>
      <c r="O141" s="116"/>
      <c r="P141" s="116"/>
      <c r="Q141" s="116"/>
      <c r="R141" s="116"/>
      <c r="S141" s="116"/>
      <c r="T141" s="116"/>
      <c r="U141" s="116"/>
      <c r="V141" s="116"/>
      <c r="W141" s="117"/>
      <c r="X141" s="117"/>
    </row>
    <row r="142" spans="1:24" x14ac:dyDescent="0.25">
      <c r="A142" s="85" t="s">
        <v>18398</v>
      </c>
      <c r="B142" s="63" t="s">
        <v>18752</v>
      </c>
      <c r="C142" s="63" t="s">
        <v>61</v>
      </c>
      <c r="D142" s="111"/>
      <c r="E142" s="110"/>
      <c r="F142" s="112"/>
      <c r="G142" s="113"/>
      <c r="H142" s="113"/>
      <c r="I142" s="114">
        <v>142</v>
      </c>
      <c r="J142" s="115"/>
      <c r="K142" s="116"/>
      <c r="L142" s="116"/>
      <c r="M142" s="116"/>
      <c r="N142" s="116"/>
      <c r="O142" s="116"/>
      <c r="P142" s="116"/>
      <c r="Q142" s="116"/>
      <c r="R142" s="116"/>
      <c r="S142" s="116"/>
      <c r="T142" s="116"/>
      <c r="U142" s="116"/>
      <c r="V142" s="116"/>
      <c r="W142" s="117"/>
      <c r="X142" s="117"/>
    </row>
    <row r="143" spans="1:24" x14ac:dyDescent="0.25">
      <c r="A143" s="85" t="s">
        <v>18399</v>
      </c>
      <c r="B143" s="63" t="s">
        <v>18753</v>
      </c>
      <c r="C143" s="63" t="s">
        <v>61</v>
      </c>
      <c r="D143" s="111"/>
      <c r="E143" s="110"/>
      <c r="F143" s="112"/>
      <c r="G143" s="113"/>
      <c r="H143" s="113"/>
      <c r="I143" s="114">
        <v>143</v>
      </c>
      <c r="J143" s="115"/>
      <c r="K143" s="116"/>
      <c r="L143" s="116"/>
      <c r="M143" s="116"/>
      <c r="N143" s="116"/>
      <c r="O143" s="116"/>
      <c r="P143" s="116"/>
      <c r="Q143" s="116"/>
      <c r="R143" s="116"/>
      <c r="S143" s="116"/>
      <c r="T143" s="116"/>
      <c r="U143" s="116"/>
      <c r="V143" s="116"/>
      <c r="W143" s="117"/>
      <c r="X143" s="117"/>
    </row>
    <row r="144" spans="1:24" x14ac:dyDescent="0.25">
      <c r="A144" s="85" t="s">
        <v>18400</v>
      </c>
      <c r="B144" s="63" t="s">
        <v>18754</v>
      </c>
      <c r="C144" s="63" t="s">
        <v>61</v>
      </c>
      <c r="D144" s="111"/>
      <c r="E144" s="110"/>
      <c r="F144" s="112"/>
      <c r="G144" s="113"/>
      <c r="H144" s="113"/>
      <c r="I144" s="114">
        <v>144</v>
      </c>
      <c r="J144" s="115"/>
      <c r="K144" s="116"/>
      <c r="L144" s="116"/>
      <c r="M144" s="116"/>
      <c r="N144" s="116"/>
      <c r="O144" s="116"/>
      <c r="P144" s="116"/>
      <c r="Q144" s="116"/>
      <c r="R144" s="116"/>
      <c r="S144" s="116"/>
      <c r="T144" s="116"/>
      <c r="U144" s="116"/>
      <c r="V144" s="116"/>
      <c r="W144" s="117"/>
      <c r="X144" s="117"/>
    </row>
    <row r="145" spans="1:24" x14ac:dyDescent="0.25">
      <c r="A145" s="85" t="s">
        <v>18401</v>
      </c>
      <c r="B145" s="63" t="s">
        <v>18755</v>
      </c>
      <c r="C145" s="63" t="s">
        <v>61</v>
      </c>
      <c r="D145" s="111"/>
      <c r="E145" s="110"/>
      <c r="F145" s="112"/>
      <c r="G145" s="113"/>
      <c r="H145" s="113"/>
      <c r="I145" s="114">
        <v>145</v>
      </c>
      <c r="J145" s="115"/>
      <c r="K145" s="116"/>
      <c r="L145" s="116"/>
      <c r="M145" s="116"/>
      <c r="N145" s="116"/>
      <c r="O145" s="116"/>
      <c r="P145" s="116"/>
      <c r="Q145" s="116"/>
      <c r="R145" s="116"/>
      <c r="S145" s="116"/>
      <c r="T145" s="116"/>
      <c r="U145" s="116"/>
      <c r="V145" s="116"/>
      <c r="W145" s="117"/>
      <c r="X145" s="117"/>
    </row>
    <row r="146" spans="1:24" x14ac:dyDescent="0.25">
      <c r="A146" s="85" t="s">
        <v>18402</v>
      </c>
      <c r="B146" s="63" t="s">
        <v>18756</v>
      </c>
      <c r="C146" s="63" t="s">
        <v>61</v>
      </c>
      <c r="D146" s="111"/>
      <c r="E146" s="110"/>
      <c r="F146" s="112"/>
      <c r="G146" s="113"/>
      <c r="H146" s="113"/>
      <c r="I146" s="114">
        <v>146</v>
      </c>
      <c r="J146" s="115"/>
      <c r="K146" s="116"/>
      <c r="L146" s="116"/>
      <c r="M146" s="116"/>
      <c r="N146" s="116"/>
      <c r="O146" s="116"/>
      <c r="P146" s="116"/>
      <c r="Q146" s="116"/>
      <c r="R146" s="116"/>
      <c r="S146" s="116"/>
      <c r="T146" s="116"/>
      <c r="U146" s="116"/>
      <c r="V146" s="116"/>
      <c r="W146" s="117"/>
      <c r="X146" s="117"/>
    </row>
    <row r="147" spans="1:24" x14ac:dyDescent="0.25">
      <c r="A147" s="85" t="s">
        <v>18403</v>
      </c>
      <c r="B147" s="63" t="s">
        <v>18745</v>
      </c>
      <c r="C147" s="63" t="s">
        <v>63</v>
      </c>
      <c r="D147" s="111"/>
      <c r="E147" s="110"/>
      <c r="F147" s="112"/>
      <c r="G147" s="113"/>
      <c r="H147" s="113"/>
      <c r="I147" s="114">
        <v>147</v>
      </c>
      <c r="J147" s="115"/>
      <c r="K147" s="116"/>
      <c r="L147" s="116"/>
      <c r="M147" s="116"/>
      <c r="N147" s="116"/>
      <c r="O147" s="116"/>
      <c r="P147" s="116"/>
      <c r="Q147" s="116"/>
      <c r="R147" s="116"/>
      <c r="S147" s="116"/>
      <c r="T147" s="116"/>
      <c r="U147" s="116"/>
      <c r="V147" s="116"/>
      <c r="W147" s="117"/>
      <c r="X147" s="117"/>
    </row>
    <row r="148" spans="1:24" x14ac:dyDescent="0.25">
      <c r="A148" s="85" t="s">
        <v>18404</v>
      </c>
      <c r="B148" s="63" t="s">
        <v>18746</v>
      </c>
      <c r="C148" s="63" t="s">
        <v>63</v>
      </c>
      <c r="D148" s="111"/>
      <c r="E148" s="110"/>
      <c r="F148" s="112"/>
      <c r="G148" s="113"/>
      <c r="H148" s="113"/>
      <c r="I148" s="114">
        <v>148</v>
      </c>
      <c r="J148" s="115"/>
      <c r="K148" s="116"/>
      <c r="L148" s="116"/>
      <c r="M148" s="116"/>
      <c r="N148" s="116"/>
      <c r="O148" s="116"/>
      <c r="P148" s="116"/>
      <c r="Q148" s="116"/>
      <c r="R148" s="116"/>
      <c r="S148" s="116"/>
      <c r="T148" s="116"/>
      <c r="U148" s="116"/>
      <c r="V148" s="116"/>
      <c r="W148" s="117"/>
      <c r="X148" s="117"/>
    </row>
    <row r="149" spans="1:24" x14ac:dyDescent="0.25">
      <c r="A149" s="85" t="s">
        <v>18405</v>
      </c>
      <c r="B149" s="63" t="s">
        <v>18747</v>
      </c>
      <c r="C149" s="63" t="s">
        <v>63</v>
      </c>
      <c r="D149" s="111"/>
      <c r="E149" s="110"/>
      <c r="F149" s="112"/>
      <c r="G149" s="113"/>
      <c r="H149" s="113"/>
      <c r="I149" s="114">
        <v>149</v>
      </c>
      <c r="J149" s="115"/>
      <c r="K149" s="116"/>
      <c r="L149" s="116"/>
      <c r="M149" s="116"/>
      <c r="N149" s="116"/>
      <c r="O149" s="116"/>
      <c r="P149" s="116"/>
      <c r="Q149" s="116"/>
      <c r="R149" s="116"/>
      <c r="S149" s="116"/>
      <c r="T149" s="116"/>
      <c r="U149" s="116"/>
      <c r="V149" s="116"/>
      <c r="W149" s="117"/>
      <c r="X149" s="117"/>
    </row>
    <row r="150" spans="1:24" x14ac:dyDescent="0.25">
      <c r="A150" s="85" t="s">
        <v>18406</v>
      </c>
      <c r="B150" s="63" t="s">
        <v>18748</v>
      </c>
      <c r="C150" s="63" t="s">
        <v>63</v>
      </c>
      <c r="D150" s="111"/>
      <c r="E150" s="110"/>
      <c r="F150" s="112"/>
      <c r="G150" s="113"/>
      <c r="H150" s="113"/>
      <c r="I150" s="114">
        <v>150</v>
      </c>
      <c r="J150" s="115"/>
      <c r="K150" s="116"/>
      <c r="L150" s="116"/>
      <c r="M150" s="116"/>
      <c r="N150" s="116"/>
      <c r="O150" s="116"/>
      <c r="P150" s="116"/>
      <c r="Q150" s="116"/>
      <c r="R150" s="116"/>
      <c r="S150" s="116"/>
      <c r="T150" s="116"/>
      <c r="U150" s="116"/>
      <c r="V150" s="116"/>
      <c r="W150" s="117"/>
      <c r="X150" s="117"/>
    </row>
    <row r="151" spans="1:24" x14ac:dyDescent="0.25">
      <c r="A151" s="85" t="s">
        <v>18407</v>
      </c>
      <c r="B151" s="63" t="s">
        <v>18749</v>
      </c>
      <c r="C151" s="63" t="s">
        <v>63</v>
      </c>
      <c r="D151" s="111"/>
      <c r="E151" s="110"/>
      <c r="F151" s="112"/>
      <c r="G151" s="113"/>
      <c r="H151" s="113"/>
      <c r="I151" s="114">
        <v>151</v>
      </c>
      <c r="J151" s="115"/>
      <c r="K151" s="116"/>
      <c r="L151" s="116"/>
      <c r="M151" s="116"/>
      <c r="N151" s="116"/>
      <c r="O151" s="116"/>
      <c r="P151" s="116"/>
      <c r="Q151" s="116"/>
      <c r="R151" s="116"/>
      <c r="S151" s="116"/>
      <c r="T151" s="116"/>
      <c r="U151" s="116"/>
      <c r="V151" s="116"/>
      <c r="W151" s="117"/>
      <c r="X151" s="117"/>
    </row>
    <row r="152" spans="1:24" x14ac:dyDescent="0.25">
      <c r="A152" s="85" t="s">
        <v>18408</v>
      </c>
      <c r="B152" s="63" t="s">
        <v>18750</v>
      </c>
      <c r="C152" s="63" t="s">
        <v>63</v>
      </c>
      <c r="D152" s="111"/>
      <c r="E152" s="110"/>
      <c r="F152" s="112"/>
      <c r="G152" s="113"/>
      <c r="H152" s="113"/>
      <c r="I152" s="114">
        <v>152</v>
      </c>
      <c r="J152" s="115"/>
      <c r="K152" s="116"/>
      <c r="L152" s="116"/>
      <c r="M152" s="116"/>
      <c r="N152" s="116"/>
      <c r="O152" s="116"/>
      <c r="P152" s="116"/>
      <c r="Q152" s="116"/>
      <c r="R152" s="116"/>
      <c r="S152" s="116"/>
      <c r="T152" s="116"/>
      <c r="U152" s="116"/>
      <c r="V152" s="116"/>
      <c r="W152" s="117"/>
      <c r="X152" s="117"/>
    </row>
    <row r="153" spans="1:24" x14ac:dyDescent="0.25">
      <c r="A153" s="85" t="s">
        <v>18409</v>
      </c>
      <c r="B153" s="63" t="s">
        <v>18751</v>
      </c>
      <c r="C153" s="63" t="s">
        <v>63</v>
      </c>
      <c r="D153" s="111"/>
      <c r="E153" s="110"/>
      <c r="F153" s="112"/>
      <c r="G153" s="113"/>
      <c r="H153" s="113"/>
      <c r="I153" s="114">
        <v>153</v>
      </c>
      <c r="J153" s="115"/>
      <c r="K153" s="116"/>
      <c r="L153" s="116"/>
      <c r="M153" s="116"/>
      <c r="N153" s="116"/>
      <c r="O153" s="116"/>
      <c r="P153" s="116"/>
      <c r="Q153" s="116"/>
      <c r="R153" s="116"/>
      <c r="S153" s="116"/>
      <c r="T153" s="116"/>
      <c r="U153" s="116"/>
      <c r="V153" s="116"/>
      <c r="W153" s="117"/>
      <c r="X153" s="117"/>
    </row>
    <row r="154" spans="1:24" x14ac:dyDescent="0.25">
      <c r="A154" s="85" t="s">
        <v>18410</v>
      </c>
      <c r="B154" s="63" t="s">
        <v>18752</v>
      </c>
      <c r="C154" s="63" t="s">
        <v>63</v>
      </c>
      <c r="D154" s="111"/>
      <c r="E154" s="110"/>
      <c r="F154" s="112"/>
      <c r="G154" s="113"/>
      <c r="H154" s="113"/>
      <c r="I154" s="114">
        <v>154</v>
      </c>
      <c r="J154" s="115"/>
      <c r="K154" s="116"/>
      <c r="L154" s="116"/>
      <c r="M154" s="116"/>
      <c r="N154" s="116"/>
      <c r="O154" s="116"/>
      <c r="P154" s="116"/>
      <c r="Q154" s="116"/>
      <c r="R154" s="116"/>
      <c r="S154" s="116"/>
      <c r="T154" s="116"/>
      <c r="U154" s="116"/>
      <c r="V154" s="116"/>
      <c r="W154" s="117"/>
      <c r="X154" s="117"/>
    </row>
    <row r="155" spans="1:24" x14ac:dyDescent="0.25">
      <c r="A155" s="85" t="s">
        <v>18411</v>
      </c>
      <c r="B155" s="63" t="s">
        <v>18753</v>
      </c>
      <c r="C155" s="63" t="s">
        <v>63</v>
      </c>
      <c r="D155" s="111"/>
      <c r="E155" s="110"/>
      <c r="F155" s="112"/>
      <c r="G155" s="113"/>
      <c r="H155" s="113"/>
      <c r="I155" s="114">
        <v>155</v>
      </c>
      <c r="J155" s="115"/>
      <c r="K155" s="116"/>
      <c r="L155" s="116"/>
      <c r="M155" s="116"/>
      <c r="N155" s="116"/>
      <c r="O155" s="116"/>
      <c r="P155" s="116"/>
      <c r="Q155" s="116"/>
      <c r="R155" s="116"/>
      <c r="S155" s="116"/>
      <c r="T155" s="116"/>
      <c r="U155" s="116"/>
      <c r="V155" s="116"/>
      <c r="W155" s="117"/>
      <c r="X155" s="117"/>
    </row>
    <row r="156" spans="1:24" x14ac:dyDescent="0.25">
      <c r="A156" s="85" t="s">
        <v>18412</v>
      </c>
      <c r="B156" s="63" t="s">
        <v>18754</v>
      </c>
      <c r="C156" s="63" t="s">
        <v>63</v>
      </c>
      <c r="D156" s="111"/>
      <c r="E156" s="110"/>
      <c r="F156" s="112"/>
      <c r="G156" s="113"/>
      <c r="H156" s="113"/>
      <c r="I156" s="114">
        <v>156</v>
      </c>
      <c r="J156" s="115"/>
      <c r="K156" s="116"/>
      <c r="L156" s="116"/>
      <c r="M156" s="116"/>
      <c r="N156" s="116"/>
      <c r="O156" s="116"/>
      <c r="P156" s="116"/>
      <c r="Q156" s="116"/>
      <c r="R156" s="116"/>
      <c r="S156" s="116"/>
      <c r="T156" s="116"/>
      <c r="U156" s="116"/>
      <c r="V156" s="116"/>
      <c r="W156" s="117"/>
      <c r="X156" s="117"/>
    </row>
    <row r="157" spans="1:24" x14ac:dyDescent="0.25">
      <c r="A157" s="85" t="s">
        <v>18413</v>
      </c>
      <c r="B157" s="63" t="s">
        <v>18755</v>
      </c>
      <c r="C157" s="63" t="s">
        <v>63</v>
      </c>
      <c r="D157" s="111"/>
      <c r="E157" s="110"/>
      <c r="F157" s="112"/>
      <c r="G157" s="113"/>
      <c r="H157" s="113"/>
      <c r="I157" s="114">
        <v>157</v>
      </c>
      <c r="J157" s="115"/>
      <c r="K157" s="116"/>
      <c r="L157" s="116"/>
      <c r="M157" s="116"/>
      <c r="N157" s="116"/>
      <c r="O157" s="116"/>
      <c r="P157" s="116"/>
      <c r="Q157" s="116"/>
      <c r="R157" s="116"/>
      <c r="S157" s="116"/>
      <c r="T157" s="116"/>
      <c r="U157" s="116"/>
      <c r="V157" s="116"/>
      <c r="W157" s="117"/>
      <c r="X157" s="117"/>
    </row>
    <row r="158" spans="1:24" x14ac:dyDescent="0.25">
      <c r="A158" s="85" t="s">
        <v>18414</v>
      </c>
      <c r="B158" s="63" t="s">
        <v>18756</v>
      </c>
      <c r="C158" s="63" t="s">
        <v>63</v>
      </c>
      <c r="D158" s="111"/>
      <c r="E158" s="110"/>
      <c r="F158" s="112"/>
      <c r="G158" s="113"/>
      <c r="H158" s="113"/>
      <c r="I158" s="114">
        <v>158</v>
      </c>
      <c r="J158" s="115"/>
      <c r="K158" s="116"/>
      <c r="L158" s="116"/>
      <c r="M158" s="116"/>
      <c r="N158" s="116"/>
      <c r="O158" s="116"/>
      <c r="P158" s="116"/>
      <c r="Q158" s="116"/>
      <c r="R158" s="116"/>
      <c r="S158" s="116"/>
      <c r="T158" s="116"/>
      <c r="U158" s="116"/>
      <c r="V158" s="116"/>
      <c r="W158" s="117"/>
      <c r="X158" s="117"/>
    </row>
    <row r="159" spans="1:24" x14ac:dyDescent="0.25">
      <c r="A159" s="85" t="s">
        <v>18415</v>
      </c>
      <c r="B159" s="63" t="s">
        <v>18745</v>
      </c>
      <c r="C159" s="63" t="s">
        <v>57</v>
      </c>
      <c r="D159" s="111"/>
      <c r="E159" s="110"/>
      <c r="F159" s="112"/>
      <c r="G159" s="113"/>
      <c r="H159" s="113"/>
      <c r="I159" s="114">
        <v>159</v>
      </c>
      <c r="J159" s="115"/>
      <c r="K159" s="116"/>
      <c r="L159" s="116"/>
      <c r="M159" s="116"/>
      <c r="N159" s="116"/>
      <c r="O159" s="116"/>
      <c r="P159" s="116"/>
      <c r="Q159" s="116"/>
      <c r="R159" s="116"/>
      <c r="S159" s="116"/>
      <c r="T159" s="116"/>
      <c r="U159" s="116"/>
      <c r="V159" s="116"/>
      <c r="W159" s="117"/>
      <c r="X159" s="117"/>
    </row>
    <row r="160" spans="1:24" x14ac:dyDescent="0.25">
      <c r="A160" s="85" t="s">
        <v>18416</v>
      </c>
      <c r="B160" s="63" t="s">
        <v>18746</v>
      </c>
      <c r="C160" s="63" t="s">
        <v>57</v>
      </c>
      <c r="D160" s="111"/>
      <c r="E160" s="110"/>
      <c r="F160" s="112"/>
      <c r="G160" s="113"/>
      <c r="H160" s="113"/>
      <c r="I160" s="114">
        <v>160</v>
      </c>
      <c r="J160" s="115"/>
      <c r="K160" s="116"/>
      <c r="L160" s="116"/>
      <c r="M160" s="116"/>
      <c r="N160" s="116"/>
      <c r="O160" s="116"/>
      <c r="P160" s="116"/>
      <c r="Q160" s="116"/>
      <c r="R160" s="116"/>
      <c r="S160" s="116"/>
      <c r="T160" s="116"/>
      <c r="U160" s="116"/>
      <c r="V160" s="116"/>
      <c r="W160" s="117"/>
      <c r="X160" s="117"/>
    </row>
    <row r="161" spans="1:24" x14ac:dyDescent="0.25">
      <c r="A161" s="85" t="s">
        <v>18417</v>
      </c>
      <c r="B161" s="63" t="s">
        <v>18747</v>
      </c>
      <c r="C161" s="63" t="s">
        <v>57</v>
      </c>
      <c r="D161" s="111"/>
      <c r="E161" s="110"/>
      <c r="F161" s="112"/>
      <c r="G161" s="113"/>
      <c r="H161" s="113"/>
      <c r="I161" s="114">
        <v>161</v>
      </c>
      <c r="J161" s="115"/>
      <c r="K161" s="116"/>
      <c r="L161" s="116"/>
      <c r="M161" s="116"/>
      <c r="N161" s="116"/>
      <c r="O161" s="116"/>
      <c r="P161" s="116"/>
      <c r="Q161" s="116"/>
      <c r="R161" s="116"/>
      <c r="S161" s="116"/>
      <c r="T161" s="116"/>
      <c r="U161" s="116"/>
      <c r="V161" s="116"/>
      <c r="W161" s="117"/>
      <c r="X161" s="117"/>
    </row>
    <row r="162" spans="1:24" x14ac:dyDescent="0.25">
      <c r="A162" s="85" t="s">
        <v>18418</v>
      </c>
      <c r="B162" s="63" t="s">
        <v>18748</v>
      </c>
      <c r="C162" s="63" t="s">
        <v>57</v>
      </c>
      <c r="D162" s="111"/>
      <c r="E162" s="110"/>
      <c r="F162" s="112"/>
      <c r="G162" s="113"/>
      <c r="H162" s="113"/>
      <c r="I162" s="114">
        <v>162</v>
      </c>
      <c r="J162" s="115"/>
      <c r="K162" s="116"/>
      <c r="L162" s="116"/>
      <c r="M162" s="116"/>
      <c r="N162" s="116"/>
      <c r="O162" s="116"/>
      <c r="P162" s="116"/>
      <c r="Q162" s="116"/>
      <c r="R162" s="116"/>
      <c r="S162" s="116"/>
      <c r="T162" s="116"/>
      <c r="U162" s="116"/>
      <c r="V162" s="116"/>
      <c r="W162" s="117"/>
      <c r="X162" s="117"/>
    </row>
    <row r="163" spans="1:24" x14ac:dyDescent="0.25">
      <c r="A163" s="85" t="s">
        <v>18419</v>
      </c>
      <c r="B163" s="63" t="s">
        <v>18749</v>
      </c>
      <c r="C163" s="63" t="s">
        <v>57</v>
      </c>
      <c r="D163" s="111"/>
      <c r="E163" s="110"/>
      <c r="F163" s="112"/>
      <c r="G163" s="113"/>
      <c r="H163" s="113"/>
      <c r="I163" s="114">
        <v>163</v>
      </c>
      <c r="J163" s="115"/>
      <c r="K163" s="116"/>
      <c r="L163" s="116"/>
      <c r="M163" s="116"/>
      <c r="N163" s="116"/>
      <c r="O163" s="116"/>
      <c r="P163" s="116"/>
      <c r="Q163" s="116"/>
      <c r="R163" s="116"/>
      <c r="S163" s="116"/>
      <c r="T163" s="116"/>
      <c r="U163" s="116"/>
      <c r="V163" s="116"/>
      <c r="W163" s="117"/>
      <c r="X163" s="117"/>
    </row>
    <row r="164" spans="1:24" x14ac:dyDescent="0.25">
      <c r="A164" s="85" t="s">
        <v>18420</v>
      </c>
      <c r="B164" s="63" t="s">
        <v>18750</v>
      </c>
      <c r="C164" s="63" t="s">
        <v>57</v>
      </c>
      <c r="D164" s="111"/>
      <c r="E164" s="110"/>
      <c r="F164" s="112"/>
      <c r="G164" s="113"/>
      <c r="H164" s="113"/>
      <c r="I164" s="114">
        <v>164</v>
      </c>
      <c r="J164" s="115"/>
      <c r="K164" s="116"/>
      <c r="L164" s="116"/>
      <c r="M164" s="116"/>
      <c r="N164" s="116"/>
      <c r="O164" s="116"/>
      <c r="P164" s="116"/>
      <c r="Q164" s="116"/>
      <c r="R164" s="116"/>
      <c r="S164" s="116"/>
      <c r="T164" s="116"/>
      <c r="U164" s="116"/>
      <c r="V164" s="116"/>
      <c r="W164" s="117"/>
      <c r="X164" s="117"/>
    </row>
    <row r="165" spans="1:24" x14ac:dyDescent="0.25">
      <c r="A165" s="85" t="s">
        <v>18421</v>
      </c>
      <c r="B165" s="63" t="s">
        <v>18751</v>
      </c>
      <c r="C165" s="63" t="s">
        <v>57</v>
      </c>
      <c r="D165" s="111"/>
      <c r="E165" s="110"/>
      <c r="F165" s="112"/>
      <c r="G165" s="113"/>
      <c r="H165" s="113"/>
      <c r="I165" s="114">
        <v>165</v>
      </c>
      <c r="J165" s="115"/>
      <c r="K165" s="116"/>
      <c r="L165" s="116"/>
      <c r="M165" s="116"/>
      <c r="N165" s="116"/>
      <c r="O165" s="116"/>
      <c r="P165" s="116"/>
      <c r="Q165" s="116"/>
      <c r="R165" s="116"/>
      <c r="S165" s="116"/>
      <c r="T165" s="116"/>
      <c r="U165" s="116"/>
      <c r="V165" s="116"/>
      <c r="W165" s="117"/>
      <c r="X165" s="117"/>
    </row>
    <row r="166" spans="1:24" x14ac:dyDescent="0.25">
      <c r="A166" s="85" t="s">
        <v>18422</v>
      </c>
      <c r="B166" s="63" t="s">
        <v>18752</v>
      </c>
      <c r="C166" s="63" t="s">
        <v>57</v>
      </c>
      <c r="D166" s="111"/>
      <c r="E166" s="110"/>
      <c r="F166" s="112"/>
      <c r="G166" s="113"/>
      <c r="H166" s="113"/>
      <c r="I166" s="114">
        <v>166</v>
      </c>
      <c r="J166" s="115"/>
      <c r="K166" s="116"/>
      <c r="L166" s="116"/>
      <c r="M166" s="116"/>
      <c r="N166" s="116"/>
      <c r="O166" s="116"/>
      <c r="P166" s="116"/>
      <c r="Q166" s="116"/>
      <c r="R166" s="116"/>
      <c r="S166" s="116"/>
      <c r="T166" s="116"/>
      <c r="U166" s="116"/>
      <c r="V166" s="116"/>
      <c r="W166" s="117"/>
      <c r="X166" s="117"/>
    </row>
    <row r="167" spans="1:24" x14ac:dyDescent="0.25">
      <c r="A167" s="85" t="s">
        <v>18423</v>
      </c>
      <c r="B167" s="63" t="s">
        <v>18753</v>
      </c>
      <c r="C167" s="63" t="s">
        <v>57</v>
      </c>
      <c r="D167" s="111"/>
      <c r="E167" s="110"/>
      <c r="F167" s="112"/>
      <c r="G167" s="113"/>
      <c r="H167" s="113"/>
      <c r="I167" s="114">
        <v>167</v>
      </c>
      <c r="J167" s="115"/>
      <c r="K167" s="116"/>
      <c r="L167" s="116"/>
      <c r="M167" s="116"/>
      <c r="N167" s="116"/>
      <c r="O167" s="116"/>
      <c r="P167" s="116"/>
      <c r="Q167" s="116"/>
      <c r="R167" s="116"/>
      <c r="S167" s="116"/>
      <c r="T167" s="116"/>
      <c r="U167" s="116"/>
      <c r="V167" s="116"/>
      <c r="W167" s="117"/>
      <c r="X167" s="117"/>
    </row>
    <row r="168" spans="1:24" x14ac:dyDescent="0.25">
      <c r="A168" s="85" t="s">
        <v>18424</v>
      </c>
      <c r="B168" s="63" t="s">
        <v>18754</v>
      </c>
      <c r="C168" s="63" t="s">
        <v>57</v>
      </c>
      <c r="D168" s="111"/>
      <c r="E168" s="110"/>
      <c r="F168" s="112"/>
      <c r="G168" s="113"/>
      <c r="H168" s="113"/>
      <c r="I168" s="114">
        <v>168</v>
      </c>
      <c r="J168" s="115"/>
      <c r="K168" s="116"/>
      <c r="L168" s="116"/>
      <c r="M168" s="116"/>
      <c r="N168" s="116"/>
      <c r="O168" s="116"/>
      <c r="P168" s="116"/>
      <c r="Q168" s="116"/>
      <c r="R168" s="116"/>
      <c r="S168" s="116"/>
      <c r="T168" s="116"/>
      <c r="U168" s="116"/>
      <c r="V168" s="116"/>
      <c r="W168" s="117"/>
      <c r="X168" s="117"/>
    </row>
    <row r="169" spans="1:24" x14ac:dyDescent="0.25">
      <c r="A169" s="85" t="s">
        <v>18425</v>
      </c>
      <c r="B169" s="63" t="s">
        <v>18755</v>
      </c>
      <c r="C169" s="63" t="s">
        <v>57</v>
      </c>
      <c r="D169" s="111"/>
      <c r="E169" s="110"/>
      <c r="F169" s="112"/>
      <c r="G169" s="113"/>
      <c r="H169" s="113"/>
      <c r="I169" s="114">
        <v>169</v>
      </c>
      <c r="J169" s="115"/>
      <c r="K169" s="116"/>
      <c r="L169" s="116"/>
      <c r="M169" s="116"/>
      <c r="N169" s="116"/>
      <c r="O169" s="116"/>
      <c r="P169" s="116"/>
      <c r="Q169" s="116"/>
      <c r="R169" s="116"/>
      <c r="S169" s="116"/>
      <c r="T169" s="116"/>
      <c r="U169" s="116"/>
      <c r="V169" s="116"/>
      <c r="W169" s="117"/>
      <c r="X169" s="117"/>
    </row>
    <row r="170" spans="1:24" x14ac:dyDescent="0.25">
      <c r="A170" s="85" t="s">
        <v>18426</v>
      </c>
      <c r="B170" s="63" t="s">
        <v>18756</v>
      </c>
      <c r="C170" s="63" t="s">
        <v>57</v>
      </c>
      <c r="D170" s="111"/>
      <c r="E170" s="110"/>
      <c r="F170" s="112"/>
      <c r="G170" s="113"/>
      <c r="H170" s="113"/>
      <c r="I170" s="114">
        <v>170</v>
      </c>
      <c r="J170" s="115"/>
      <c r="K170" s="116"/>
      <c r="L170" s="116"/>
      <c r="M170" s="116"/>
      <c r="N170" s="116"/>
      <c r="O170" s="116"/>
      <c r="P170" s="116"/>
      <c r="Q170" s="116"/>
      <c r="R170" s="116"/>
      <c r="S170" s="116"/>
      <c r="T170" s="116"/>
      <c r="U170" s="116"/>
      <c r="V170" s="116"/>
      <c r="W170" s="117"/>
      <c r="X170" s="117"/>
    </row>
    <row r="171" spans="1:24" x14ac:dyDescent="0.25">
      <c r="A171" s="85" t="s">
        <v>18427</v>
      </c>
      <c r="B171" s="63" t="s">
        <v>18745</v>
      </c>
      <c r="C171" s="63" t="s">
        <v>55</v>
      </c>
      <c r="D171" s="111"/>
      <c r="E171" s="110"/>
      <c r="F171" s="112"/>
      <c r="G171" s="113"/>
      <c r="H171" s="113"/>
      <c r="I171" s="114">
        <v>171</v>
      </c>
      <c r="J171" s="115"/>
      <c r="K171" s="116"/>
      <c r="L171" s="116"/>
      <c r="M171" s="116"/>
      <c r="N171" s="116"/>
      <c r="O171" s="116"/>
      <c r="P171" s="116"/>
      <c r="Q171" s="116"/>
      <c r="R171" s="116"/>
      <c r="S171" s="116"/>
      <c r="T171" s="116"/>
      <c r="U171" s="116"/>
      <c r="V171" s="116"/>
      <c r="W171" s="117"/>
      <c r="X171" s="117"/>
    </row>
    <row r="172" spans="1:24" x14ac:dyDescent="0.25">
      <c r="A172" s="85" t="s">
        <v>18428</v>
      </c>
      <c r="B172" s="63" t="s">
        <v>18746</v>
      </c>
      <c r="C172" s="63" t="s">
        <v>55</v>
      </c>
      <c r="D172" s="111"/>
      <c r="E172" s="110"/>
      <c r="F172" s="112"/>
      <c r="G172" s="113"/>
      <c r="H172" s="113"/>
      <c r="I172" s="114">
        <v>172</v>
      </c>
      <c r="J172" s="115"/>
      <c r="K172" s="116"/>
      <c r="L172" s="116"/>
      <c r="M172" s="116"/>
      <c r="N172" s="116"/>
      <c r="O172" s="116"/>
      <c r="P172" s="116"/>
      <c r="Q172" s="116"/>
      <c r="R172" s="116"/>
      <c r="S172" s="116"/>
      <c r="T172" s="116"/>
      <c r="U172" s="116"/>
      <c r="V172" s="116"/>
      <c r="W172" s="117"/>
      <c r="X172" s="117"/>
    </row>
    <row r="173" spans="1:24" x14ac:dyDescent="0.25">
      <c r="A173" s="85" t="s">
        <v>18429</v>
      </c>
      <c r="B173" s="63" t="s">
        <v>18747</v>
      </c>
      <c r="C173" s="63" t="s">
        <v>55</v>
      </c>
      <c r="D173" s="111"/>
      <c r="E173" s="110"/>
      <c r="F173" s="112"/>
      <c r="G173" s="113"/>
      <c r="H173" s="113"/>
      <c r="I173" s="114">
        <v>173</v>
      </c>
      <c r="J173" s="115"/>
      <c r="K173" s="116"/>
      <c r="L173" s="116"/>
      <c r="M173" s="116"/>
      <c r="N173" s="116"/>
      <c r="O173" s="116"/>
      <c r="P173" s="116"/>
      <c r="Q173" s="116"/>
      <c r="R173" s="116"/>
      <c r="S173" s="116"/>
      <c r="T173" s="116"/>
      <c r="U173" s="116"/>
      <c r="V173" s="116"/>
      <c r="W173" s="117"/>
      <c r="X173" s="117"/>
    </row>
    <row r="174" spans="1:24" x14ac:dyDescent="0.25">
      <c r="A174" s="85" t="s">
        <v>18430</v>
      </c>
      <c r="B174" s="63" t="s">
        <v>18748</v>
      </c>
      <c r="C174" s="63" t="s">
        <v>55</v>
      </c>
      <c r="D174" s="111"/>
      <c r="E174" s="110"/>
      <c r="F174" s="112"/>
      <c r="G174" s="113"/>
      <c r="H174" s="113"/>
      <c r="I174" s="114">
        <v>174</v>
      </c>
      <c r="J174" s="115"/>
      <c r="K174" s="116"/>
      <c r="L174" s="116"/>
      <c r="M174" s="116"/>
      <c r="N174" s="116"/>
      <c r="O174" s="116"/>
      <c r="P174" s="116"/>
      <c r="Q174" s="116"/>
      <c r="R174" s="116"/>
      <c r="S174" s="116"/>
      <c r="T174" s="116"/>
      <c r="U174" s="116"/>
      <c r="V174" s="116"/>
      <c r="W174" s="117"/>
      <c r="X174" s="117"/>
    </row>
    <row r="175" spans="1:24" x14ac:dyDescent="0.25">
      <c r="A175" s="85" t="s">
        <v>18431</v>
      </c>
      <c r="B175" s="63" t="s">
        <v>18749</v>
      </c>
      <c r="C175" s="63" t="s">
        <v>55</v>
      </c>
      <c r="D175" s="111"/>
      <c r="E175" s="110"/>
      <c r="F175" s="112"/>
      <c r="G175" s="113"/>
      <c r="H175" s="113"/>
      <c r="I175" s="114">
        <v>175</v>
      </c>
      <c r="J175" s="115"/>
      <c r="K175" s="116"/>
      <c r="L175" s="116"/>
      <c r="M175" s="116"/>
      <c r="N175" s="116"/>
      <c r="O175" s="116"/>
      <c r="P175" s="116"/>
      <c r="Q175" s="116"/>
      <c r="R175" s="116"/>
      <c r="S175" s="116"/>
      <c r="T175" s="116"/>
      <c r="U175" s="116"/>
      <c r="V175" s="116"/>
      <c r="W175" s="117"/>
      <c r="X175" s="117"/>
    </row>
    <row r="176" spans="1:24" x14ac:dyDescent="0.25">
      <c r="A176" s="85" t="s">
        <v>18432</v>
      </c>
      <c r="B176" s="63" t="s">
        <v>18750</v>
      </c>
      <c r="C176" s="63" t="s">
        <v>55</v>
      </c>
      <c r="D176" s="111"/>
      <c r="E176" s="110"/>
      <c r="F176" s="112"/>
      <c r="G176" s="113"/>
      <c r="H176" s="113"/>
      <c r="I176" s="114">
        <v>176</v>
      </c>
      <c r="J176" s="115"/>
      <c r="K176" s="116"/>
      <c r="L176" s="116"/>
      <c r="M176" s="116"/>
      <c r="N176" s="116"/>
      <c r="O176" s="116"/>
      <c r="P176" s="116"/>
      <c r="Q176" s="116"/>
      <c r="R176" s="116"/>
      <c r="S176" s="116"/>
      <c r="T176" s="116"/>
      <c r="U176" s="116"/>
      <c r="V176" s="116"/>
      <c r="W176" s="117"/>
      <c r="X176" s="117"/>
    </row>
    <row r="177" spans="1:24" x14ac:dyDescent="0.25">
      <c r="A177" s="85" t="s">
        <v>18433</v>
      </c>
      <c r="B177" s="63" t="s">
        <v>18751</v>
      </c>
      <c r="C177" s="63" t="s">
        <v>55</v>
      </c>
      <c r="D177" s="111"/>
      <c r="E177" s="110"/>
      <c r="F177" s="112"/>
      <c r="G177" s="113"/>
      <c r="H177" s="113"/>
      <c r="I177" s="114">
        <v>177</v>
      </c>
      <c r="J177" s="115"/>
      <c r="K177" s="116"/>
      <c r="L177" s="116"/>
      <c r="M177" s="116"/>
      <c r="N177" s="116"/>
      <c r="O177" s="116"/>
      <c r="P177" s="116"/>
      <c r="Q177" s="116"/>
      <c r="R177" s="116"/>
      <c r="S177" s="116"/>
      <c r="T177" s="116"/>
      <c r="U177" s="116"/>
      <c r="V177" s="116"/>
      <c r="W177" s="117"/>
      <c r="X177" s="117"/>
    </row>
    <row r="178" spans="1:24" x14ac:dyDescent="0.25">
      <c r="A178" s="85" t="s">
        <v>18434</v>
      </c>
      <c r="B178" s="63" t="s">
        <v>18752</v>
      </c>
      <c r="C178" s="63" t="s">
        <v>55</v>
      </c>
      <c r="D178" s="111"/>
      <c r="E178" s="110"/>
      <c r="F178" s="112"/>
      <c r="G178" s="113"/>
      <c r="H178" s="113"/>
      <c r="I178" s="114">
        <v>178</v>
      </c>
      <c r="J178" s="115"/>
      <c r="K178" s="116"/>
      <c r="L178" s="116"/>
      <c r="M178" s="116"/>
      <c r="N178" s="116"/>
      <c r="O178" s="116"/>
      <c r="P178" s="116"/>
      <c r="Q178" s="116"/>
      <c r="R178" s="116"/>
      <c r="S178" s="116"/>
      <c r="T178" s="116"/>
      <c r="U178" s="116"/>
      <c r="V178" s="116"/>
      <c r="W178" s="117"/>
      <c r="X178" s="117"/>
    </row>
    <row r="179" spans="1:24" x14ac:dyDescent="0.25">
      <c r="A179" s="85" t="s">
        <v>18435</v>
      </c>
      <c r="B179" s="63" t="s">
        <v>18753</v>
      </c>
      <c r="C179" s="63" t="s">
        <v>55</v>
      </c>
      <c r="D179" s="111"/>
      <c r="E179" s="110"/>
      <c r="F179" s="112"/>
      <c r="G179" s="113"/>
      <c r="H179" s="113"/>
      <c r="I179" s="114">
        <v>179</v>
      </c>
      <c r="J179" s="115"/>
      <c r="K179" s="116"/>
      <c r="L179" s="116"/>
      <c r="M179" s="116"/>
      <c r="N179" s="116"/>
      <c r="O179" s="116"/>
      <c r="P179" s="116"/>
      <c r="Q179" s="116"/>
      <c r="R179" s="116"/>
      <c r="S179" s="116"/>
      <c r="T179" s="116"/>
      <c r="U179" s="116"/>
      <c r="V179" s="116"/>
      <c r="W179" s="117"/>
      <c r="X179" s="117"/>
    </row>
    <row r="180" spans="1:24" x14ac:dyDescent="0.25">
      <c r="A180" s="85" t="s">
        <v>18436</v>
      </c>
      <c r="B180" s="63" t="s">
        <v>18754</v>
      </c>
      <c r="C180" s="63" t="s">
        <v>55</v>
      </c>
      <c r="D180" s="111"/>
      <c r="E180" s="110"/>
      <c r="F180" s="112"/>
      <c r="G180" s="113"/>
      <c r="H180" s="113"/>
      <c r="I180" s="114">
        <v>180</v>
      </c>
      <c r="J180" s="115"/>
      <c r="K180" s="116"/>
      <c r="L180" s="116"/>
      <c r="M180" s="116"/>
      <c r="N180" s="116"/>
      <c r="O180" s="116"/>
      <c r="P180" s="116"/>
      <c r="Q180" s="116"/>
      <c r="R180" s="116"/>
      <c r="S180" s="116"/>
      <c r="T180" s="116"/>
      <c r="U180" s="116"/>
      <c r="V180" s="116"/>
      <c r="W180" s="117"/>
      <c r="X180" s="117"/>
    </row>
    <row r="181" spans="1:24" x14ac:dyDescent="0.25">
      <c r="A181" s="85" t="s">
        <v>18437</v>
      </c>
      <c r="B181" s="63" t="s">
        <v>18755</v>
      </c>
      <c r="C181" s="63" t="s">
        <v>55</v>
      </c>
      <c r="D181" s="111"/>
      <c r="E181" s="110"/>
      <c r="F181" s="112"/>
      <c r="G181" s="113"/>
      <c r="H181" s="113"/>
      <c r="I181" s="114">
        <v>181</v>
      </c>
      <c r="J181" s="115"/>
      <c r="K181" s="116"/>
      <c r="L181" s="116"/>
      <c r="M181" s="116"/>
      <c r="N181" s="116"/>
      <c r="O181" s="116"/>
      <c r="P181" s="116"/>
      <c r="Q181" s="116"/>
      <c r="R181" s="116"/>
      <c r="S181" s="116"/>
      <c r="T181" s="116"/>
      <c r="U181" s="116"/>
      <c r="V181" s="116"/>
      <c r="W181" s="117"/>
      <c r="X181" s="117"/>
    </row>
    <row r="182" spans="1:24" x14ac:dyDescent="0.25">
      <c r="A182" s="85" t="s">
        <v>18438</v>
      </c>
      <c r="B182" s="63" t="s">
        <v>18756</v>
      </c>
      <c r="C182" s="63" t="s">
        <v>55</v>
      </c>
      <c r="D182" s="111"/>
      <c r="E182" s="110"/>
      <c r="F182" s="112"/>
      <c r="G182" s="113"/>
      <c r="H182" s="113"/>
      <c r="I182" s="114">
        <v>182</v>
      </c>
      <c r="J182" s="115"/>
      <c r="K182" s="116"/>
      <c r="L182" s="116"/>
      <c r="M182" s="116"/>
      <c r="N182" s="116"/>
      <c r="O182" s="116"/>
      <c r="P182" s="116"/>
      <c r="Q182" s="116"/>
      <c r="R182" s="116"/>
      <c r="S182" s="116"/>
      <c r="T182" s="116"/>
      <c r="U182" s="116"/>
      <c r="V182" s="116"/>
      <c r="W182" s="117"/>
      <c r="X182" s="117"/>
    </row>
    <row r="183" spans="1:24" x14ac:dyDescent="0.25">
      <c r="A183" s="85" t="s">
        <v>18439</v>
      </c>
      <c r="B183" s="63" t="s">
        <v>18745</v>
      </c>
      <c r="C183" s="63" t="s">
        <v>58</v>
      </c>
      <c r="D183" s="111"/>
      <c r="E183" s="110"/>
      <c r="F183" s="112"/>
      <c r="G183" s="113"/>
      <c r="H183" s="113"/>
      <c r="I183" s="114">
        <v>183</v>
      </c>
      <c r="J183" s="115"/>
      <c r="K183" s="116"/>
      <c r="L183" s="116"/>
      <c r="M183" s="116"/>
      <c r="N183" s="116"/>
      <c r="O183" s="116"/>
      <c r="P183" s="116"/>
      <c r="Q183" s="116"/>
      <c r="R183" s="116"/>
      <c r="S183" s="116"/>
      <c r="T183" s="116"/>
      <c r="U183" s="116"/>
      <c r="V183" s="116"/>
      <c r="W183" s="117"/>
      <c r="X183" s="117"/>
    </row>
    <row r="184" spans="1:24" x14ac:dyDescent="0.25">
      <c r="A184" s="85" t="s">
        <v>18440</v>
      </c>
      <c r="B184" s="63" t="s">
        <v>18746</v>
      </c>
      <c r="C184" s="63" t="s">
        <v>58</v>
      </c>
      <c r="D184" s="111"/>
      <c r="E184" s="110"/>
      <c r="F184" s="112"/>
      <c r="G184" s="113"/>
      <c r="H184" s="113"/>
      <c r="I184" s="114">
        <v>184</v>
      </c>
      <c r="J184" s="115"/>
      <c r="K184" s="116"/>
      <c r="L184" s="116"/>
      <c r="M184" s="116"/>
      <c r="N184" s="116"/>
      <c r="O184" s="116"/>
      <c r="P184" s="116"/>
      <c r="Q184" s="116"/>
      <c r="R184" s="116"/>
      <c r="S184" s="116"/>
      <c r="T184" s="116"/>
      <c r="U184" s="116"/>
      <c r="V184" s="116"/>
      <c r="W184" s="117"/>
      <c r="X184" s="117"/>
    </row>
    <row r="185" spans="1:24" x14ac:dyDescent="0.25">
      <c r="A185" s="85" t="s">
        <v>18441</v>
      </c>
      <c r="B185" s="63" t="s">
        <v>18747</v>
      </c>
      <c r="C185" s="63" t="s">
        <v>58</v>
      </c>
      <c r="D185" s="111"/>
      <c r="E185" s="110"/>
      <c r="F185" s="112"/>
      <c r="G185" s="113"/>
      <c r="H185" s="113"/>
      <c r="I185" s="114">
        <v>185</v>
      </c>
      <c r="J185" s="115"/>
      <c r="K185" s="116"/>
      <c r="L185" s="116"/>
      <c r="M185" s="116"/>
      <c r="N185" s="116"/>
      <c r="O185" s="116"/>
      <c r="P185" s="116"/>
      <c r="Q185" s="116"/>
      <c r="R185" s="116"/>
      <c r="S185" s="116"/>
      <c r="T185" s="116"/>
      <c r="U185" s="116"/>
      <c r="V185" s="116"/>
      <c r="W185" s="117"/>
      <c r="X185" s="117"/>
    </row>
    <row r="186" spans="1:24" x14ac:dyDescent="0.25">
      <c r="A186" s="85" t="s">
        <v>18442</v>
      </c>
      <c r="B186" s="63" t="s">
        <v>18748</v>
      </c>
      <c r="C186" s="63" t="s">
        <v>58</v>
      </c>
      <c r="D186" s="111"/>
      <c r="E186" s="110"/>
      <c r="F186" s="112"/>
      <c r="G186" s="113"/>
      <c r="H186" s="113"/>
      <c r="I186" s="114">
        <v>186</v>
      </c>
      <c r="J186" s="115"/>
      <c r="K186" s="116"/>
      <c r="L186" s="116"/>
      <c r="M186" s="116"/>
      <c r="N186" s="116"/>
      <c r="O186" s="116"/>
      <c r="P186" s="116"/>
      <c r="Q186" s="116"/>
      <c r="R186" s="116"/>
      <c r="S186" s="116"/>
      <c r="T186" s="116"/>
      <c r="U186" s="116"/>
      <c r="V186" s="116"/>
      <c r="W186" s="117"/>
      <c r="X186" s="117"/>
    </row>
    <row r="187" spans="1:24" x14ac:dyDescent="0.25">
      <c r="A187" s="85" t="s">
        <v>18443</v>
      </c>
      <c r="B187" s="63" t="s">
        <v>18749</v>
      </c>
      <c r="C187" s="63" t="s">
        <v>58</v>
      </c>
      <c r="D187" s="111"/>
      <c r="E187" s="110"/>
      <c r="F187" s="112"/>
      <c r="G187" s="113"/>
      <c r="H187" s="113"/>
      <c r="I187" s="114">
        <v>187</v>
      </c>
      <c r="J187" s="115"/>
      <c r="K187" s="116"/>
      <c r="L187" s="116"/>
      <c r="M187" s="116"/>
      <c r="N187" s="116"/>
      <c r="O187" s="116"/>
      <c r="P187" s="116"/>
      <c r="Q187" s="116"/>
      <c r="R187" s="116"/>
      <c r="S187" s="116"/>
      <c r="T187" s="116"/>
      <c r="U187" s="116"/>
      <c r="V187" s="116"/>
      <c r="W187" s="117"/>
      <c r="X187" s="117"/>
    </row>
    <row r="188" spans="1:24" x14ac:dyDescent="0.25">
      <c r="A188" s="85" t="s">
        <v>18444</v>
      </c>
      <c r="B188" s="63" t="s">
        <v>18750</v>
      </c>
      <c r="C188" s="63" t="s">
        <v>58</v>
      </c>
      <c r="D188" s="111"/>
      <c r="E188" s="110"/>
      <c r="F188" s="112"/>
      <c r="G188" s="113"/>
      <c r="H188" s="113"/>
      <c r="I188" s="114">
        <v>188</v>
      </c>
      <c r="J188" s="115"/>
      <c r="K188" s="116"/>
      <c r="L188" s="116"/>
      <c r="M188" s="116"/>
      <c r="N188" s="116"/>
      <c r="O188" s="116"/>
      <c r="P188" s="116"/>
      <c r="Q188" s="116"/>
      <c r="R188" s="116"/>
      <c r="S188" s="116"/>
      <c r="T188" s="116"/>
      <c r="U188" s="116"/>
      <c r="V188" s="116"/>
      <c r="W188" s="117"/>
      <c r="X188" s="117"/>
    </row>
    <row r="189" spans="1:24" x14ac:dyDescent="0.25">
      <c r="A189" s="85" t="s">
        <v>18445</v>
      </c>
      <c r="B189" s="63" t="s">
        <v>18751</v>
      </c>
      <c r="C189" s="63" t="s">
        <v>58</v>
      </c>
      <c r="D189" s="111"/>
      <c r="E189" s="110"/>
      <c r="F189" s="112"/>
      <c r="G189" s="113"/>
      <c r="H189" s="113"/>
      <c r="I189" s="114">
        <v>189</v>
      </c>
      <c r="J189" s="115"/>
      <c r="K189" s="116"/>
      <c r="L189" s="116"/>
      <c r="M189" s="116"/>
      <c r="N189" s="116"/>
      <c r="O189" s="116"/>
      <c r="P189" s="116"/>
      <c r="Q189" s="116"/>
      <c r="R189" s="116"/>
      <c r="S189" s="116"/>
      <c r="T189" s="116"/>
      <c r="U189" s="116"/>
      <c r="V189" s="116"/>
      <c r="W189" s="117"/>
      <c r="X189" s="117"/>
    </row>
    <row r="190" spans="1:24" x14ac:dyDescent="0.25">
      <c r="A190" s="85" t="s">
        <v>18446</v>
      </c>
      <c r="B190" s="63" t="s">
        <v>18752</v>
      </c>
      <c r="C190" s="63" t="s">
        <v>58</v>
      </c>
      <c r="D190" s="111"/>
      <c r="E190" s="110"/>
      <c r="F190" s="112"/>
      <c r="G190" s="113"/>
      <c r="H190" s="113"/>
      <c r="I190" s="114">
        <v>190</v>
      </c>
      <c r="J190" s="115"/>
      <c r="K190" s="116"/>
      <c r="L190" s="116"/>
      <c r="M190" s="116"/>
      <c r="N190" s="116"/>
      <c r="O190" s="116"/>
      <c r="P190" s="116"/>
      <c r="Q190" s="116"/>
      <c r="R190" s="116"/>
      <c r="S190" s="116"/>
      <c r="T190" s="116"/>
      <c r="U190" s="116"/>
      <c r="V190" s="116"/>
      <c r="W190" s="117"/>
      <c r="X190" s="117"/>
    </row>
    <row r="191" spans="1:24" x14ac:dyDescent="0.25">
      <c r="A191" s="85" t="s">
        <v>18447</v>
      </c>
      <c r="B191" s="63" t="s">
        <v>18753</v>
      </c>
      <c r="C191" s="63" t="s">
        <v>58</v>
      </c>
      <c r="D191" s="111"/>
      <c r="E191" s="110"/>
      <c r="F191" s="112"/>
      <c r="G191" s="113"/>
      <c r="H191" s="113"/>
      <c r="I191" s="114">
        <v>191</v>
      </c>
      <c r="J191" s="115"/>
      <c r="K191" s="116"/>
      <c r="L191" s="116"/>
      <c r="M191" s="116"/>
      <c r="N191" s="116"/>
      <c r="O191" s="116"/>
      <c r="P191" s="116"/>
      <c r="Q191" s="116"/>
      <c r="R191" s="116"/>
      <c r="S191" s="116"/>
      <c r="T191" s="116"/>
      <c r="U191" s="116"/>
      <c r="V191" s="116"/>
      <c r="W191" s="117"/>
      <c r="X191" s="117"/>
    </row>
    <row r="192" spans="1:24" x14ac:dyDescent="0.25">
      <c r="A192" s="85" t="s">
        <v>18448</v>
      </c>
      <c r="B192" s="63" t="s">
        <v>18754</v>
      </c>
      <c r="C192" s="63" t="s">
        <v>58</v>
      </c>
      <c r="D192" s="111"/>
      <c r="E192" s="110"/>
      <c r="F192" s="112"/>
      <c r="G192" s="113"/>
      <c r="H192" s="113"/>
      <c r="I192" s="114">
        <v>192</v>
      </c>
      <c r="J192" s="115"/>
      <c r="K192" s="116"/>
      <c r="L192" s="116"/>
      <c r="M192" s="116"/>
      <c r="N192" s="116"/>
      <c r="O192" s="116"/>
      <c r="P192" s="116"/>
      <c r="Q192" s="116"/>
      <c r="R192" s="116"/>
      <c r="S192" s="116"/>
      <c r="T192" s="116"/>
      <c r="U192" s="116"/>
      <c r="V192" s="116"/>
      <c r="W192" s="117"/>
      <c r="X192" s="117"/>
    </row>
    <row r="193" spans="1:24" x14ac:dyDescent="0.25">
      <c r="A193" s="85" t="s">
        <v>18449</v>
      </c>
      <c r="B193" s="63" t="s">
        <v>18755</v>
      </c>
      <c r="C193" s="63" t="s">
        <v>58</v>
      </c>
      <c r="D193" s="111"/>
      <c r="E193" s="110"/>
      <c r="F193" s="112"/>
      <c r="G193" s="113"/>
      <c r="H193" s="113"/>
      <c r="I193" s="114">
        <v>193</v>
      </c>
      <c r="J193" s="115"/>
      <c r="K193" s="116"/>
      <c r="L193" s="116"/>
      <c r="M193" s="116"/>
      <c r="N193" s="116"/>
      <c r="O193" s="116"/>
      <c r="P193" s="116"/>
      <c r="Q193" s="116"/>
      <c r="R193" s="116"/>
      <c r="S193" s="116"/>
      <c r="T193" s="116"/>
      <c r="U193" s="116"/>
      <c r="V193" s="116"/>
      <c r="W193" s="117"/>
      <c r="X193" s="117"/>
    </row>
    <row r="194" spans="1:24" x14ac:dyDescent="0.25">
      <c r="A194" s="85" t="s">
        <v>18450</v>
      </c>
      <c r="B194" s="63" t="s">
        <v>18756</v>
      </c>
      <c r="C194" s="63" t="s">
        <v>58</v>
      </c>
      <c r="D194" s="111"/>
      <c r="E194" s="110"/>
      <c r="F194" s="112"/>
      <c r="G194" s="113"/>
      <c r="H194" s="113"/>
      <c r="I194" s="114">
        <v>194</v>
      </c>
      <c r="J194" s="115"/>
      <c r="K194" s="116"/>
      <c r="L194" s="116"/>
      <c r="M194" s="116"/>
      <c r="N194" s="116"/>
      <c r="O194" s="116"/>
      <c r="P194" s="116"/>
      <c r="Q194" s="116"/>
      <c r="R194" s="116"/>
      <c r="S194" s="116"/>
      <c r="T194" s="116"/>
      <c r="U194" s="116"/>
      <c r="V194" s="116"/>
      <c r="W194" s="117"/>
      <c r="X194" s="117"/>
    </row>
    <row r="195" spans="1:24" x14ac:dyDescent="0.25">
      <c r="A195" s="85" t="s">
        <v>18451</v>
      </c>
      <c r="B195" s="63" t="s">
        <v>18745</v>
      </c>
      <c r="C195" s="63" t="s">
        <v>60</v>
      </c>
      <c r="D195" s="111"/>
      <c r="E195" s="110"/>
      <c r="F195" s="112"/>
      <c r="G195" s="113"/>
      <c r="H195" s="113"/>
      <c r="I195" s="114">
        <v>195</v>
      </c>
      <c r="J195" s="115"/>
      <c r="K195" s="116"/>
      <c r="L195" s="116"/>
      <c r="M195" s="116"/>
      <c r="N195" s="116"/>
      <c r="O195" s="116"/>
      <c r="P195" s="116"/>
      <c r="Q195" s="116"/>
      <c r="R195" s="116"/>
      <c r="S195" s="116"/>
      <c r="T195" s="116"/>
      <c r="U195" s="116"/>
      <c r="V195" s="116"/>
      <c r="W195" s="117"/>
      <c r="X195" s="117"/>
    </row>
    <row r="196" spans="1:24" x14ac:dyDescent="0.25">
      <c r="A196" s="85" t="s">
        <v>18452</v>
      </c>
      <c r="B196" s="63" t="s">
        <v>18746</v>
      </c>
      <c r="C196" s="63" t="s">
        <v>60</v>
      </c>
      <c r="D196" s="111"/>
      <c r="E196" s="110"/>
      <c r="F196" s="112"/>
      <c r="G196" s="113"/>
      <c r="H196" s="113"/>
      <c r="I196" s="114">
        <v>196</v>
      </c>
      <c r="J196" s="115"/>
      <c r="K196" s="116"/>
      <c r="L196" s="116"/>
      <c r="M196" s="116"/>
      <c r="N196" s="116"/>
      <c r="O196" s="116"/>
      <c r="P196" s="116"/>
      <c r="Q196" s="116"/>
      <c r="R196" s="116"/>
      <c r="S196" s="116"/>
      <c r="T196" s="116"/>
      <c r="U196" s="116"/>
      <c r="V196" s="116"/>
      <c r="W196" s="117"/>
      <c r="X196" s="117"/>
    </row>
    <row r="197" spans="1:24" x14ac:dyDescent="0.25">
      <c r="A197" s="85" t="s">
        <v>18453</v>
      </c>
      <c r="B197" s="63" t="s">
        <v>18747</v>
      </c>
      <c r="C197" s="63" t="s">
        <v>60</v>
      </c>
      <c r="D197" s="111"/>
      <c r="E197" s="110"/>
      <c r="F197" s="112"/>
      <c r="G197" s="113"/>
      <c r="H197" s="113"/>
      <c r="I197" s="114">
        <v>197</v>
      </c>
      <c r="J197" s="115"/>
      <c r="K197" s="116"/>
      <c r="L197" s="116"/>
      <c r="M197" s="116"/>
      <c r="N197" s="116"/>
      <c r="O197" s="116"/>
      <c r="P197" s="116"/>
      <c r="Q197" s="116"/>
      <c r="R197" s="116"/>
      <c r="S197" s="116"/>
      <c r="T197" s="116"/>
      <c r="U197" s="116"/>
      <c r="V197" s="116"/>
      <c r="W197" s="117"/>
      <c r="X197" s="117"/>
    </row>
    <row r="198" spans="1:24" x14ac:dyDescent="0.25">
      <c r="A198" s="85" t="s">
        <v>18454</v>
      </c>
      <c r="B198" s="63" t="s">
        <v>18748</v>
      </c>
      <c r="C198" s="63" t="s">
        <v>60</v>
      </c>
      <c r="D198" s="111"/>
      <c r="E198" s="110"/>
      <c r="F198" s="112"/>
      <c r="G198" s="113"/>
      <c r="H198" s="113"/>
      <c r="I198" s="114">
        <v>198</v>
      </c>
      <c r="J198" s="115"/>
      <c r="K198" s="116"/>
      <c r="L198" s="116"/>
      <c r="M198" s="116"/>
      <c r="N198" s="116"/>
      <c r="O198" s="116"/>
      <c r="P198" s="116"/>
      <c r="Q198" s="116"/>
      <c r="R198" s="116"/>
      <c r="S198" s="116"/>
      <c r="T198" s="116"/>
      <c r="U198" s="116"/>
      <c r="V198" s="116"/>
      <c r="W198" s="117"/>
      <c r="X198" s="117"/>
    </row>
    <row r="199" spans="1:24" x14ac:dyDescent="0.25">
      <c r="A199" s="85" t="s">
        <v>18455</v>
      </c>
      <c r="B199" s="63" t="s">
        <v>18749</v>
      </c>
      <c r="C199" s="63" t="s">
        <v>60</v>
      </c>
      <c r="D199" s="111"/>
      <c r="E199" s="110"/>
      <c r="F199" s="112"/>
      <c r="G199" s="113"/>
      <c r="H199" s="113"/>
      <c r="I199" s="114">
        <v>199</v>
      </c>
      <c r="J199" s="115"/>
      <c r="K199" s="116"/>
      <c r="L199" s="116"/>
      <c r="M199" s="116"/>
      <c r="N199" s="116"/>
      <c r="O199" s="116"/>
      <c r="P199" s="116"/>
      <c r="Q199" s="116"/>
      <c r="R199" s="116"/>
      <c r="S199" s="116"/>
      <c r="T199" s="116"/>
      <c r="U199" s="116"/>
      <c r="V199" s="116"/>
      <c r="W199" s="117"/>
      <c r="X199" s="117"/>
    </row>
    <row r="200" spans="1:24" x14ac:dyDescent="0.25">
      <c r="A200" s="85" t="s">
        <v>18456</v>
      </c>
      <c r="B200" s="63" t="s">
        <v>18750</v>
      </c>
      <c r="C200" s="63" t="s">
        <v>60</v>
      </c>
      <c r="D200" s="111"/>
      <c r="E200" s="110"/>
      <c r="F200" s="112"/>
      <c r="G200" s="113"/>
      <c r="H200" s="113"/>
      <c r="I200" s="114">
        <v>200</v>
      </c>
      <c r="J200" s="115"/>
      <c r="K200" s="116"/>
      <c r="L200" s="116"/>
      <c r="M200" s="116"/>
      <c r="N200" s="116"/>
      <c r="O200" s="116"/>
      <c r="P200" s="116"/>
      <c r="Q200" s="116"/>
      <c r="R200" s="116"/>
      <c r="S200" s="116"/>
      <c r="T200" s="116"/>
      <c r="U200" s="116"/>
      <c r="V200" s="116"/>
      <c r="W200" s="117"/>
      <c r="X200" s="117"/>
    </row>
    <row r="201" spans="1:24" x14ac:dyDescent="0.25">
      <c r="A201" s="85" t="s">
        <v>18457</v>
      </c>
      <c r="B201" s="63" t="s">
        <v>18751</v>
      </c>
      <c r="C201" s="63" t="s">
        <v>60</v>
      </c>
      <c r="D201" s="111"/>
      <c r="E201" s="110"/>
      <c r="F201" s="112"/>
      <c r="G201" s="113"/>
      <c r="H201" s="113"/>
      <c r="I201" s="114">
        <v>201</v>
      </c>
      <c r="J201" s="115"/>
      <c r="K201" s="116"/>
      <c r="L201" s="116"/>
      <c r="M201" s="116"/>
      <c r="N201" s="116"/>
      <c r="O201" s="116"/>
      <c r="P201" s="116"/>
      <c r="Q201" s="116"/>
      <c r="R201" s="116"/>
      <c r="S201" s="116"/>
      <c r="T201" s="116"/>
      <c r="U201" s="116"/>
      <c r="V201" s="116"/>
      <c r="W201" s="117"/>
      <c r="X201" s="117"/>
    </row>
    <row r="202" spans="1:24" x14ac:dyDescent="0.25">
      <c r="A202" s="85" t="s">
        <v>18458</v>
      </c>
      <c r="B202" s="63" t="s">
        <v>18752</v>
      </c>
      <c r="C202" s="63" t="s">
        <v>60</v>
      </c>
      <c r="D202" s="111"/>
      <c r="E202" s="110"/>
      <c r="F202" s="112"/>
      <c r="G202" s="113"/>
      <c r="H202" s="113"/>
      <c r="I202" s="114">
        <v>202</v>
      </c>
      <c r="J202" s="115"/>
      <c r="K202" s="116"/>
      <c r="L202" s="116"/>
      <c r="M202" s="116"/>
      <c r="N202" s="116"/>
      <c r="O202" s="116"/>
      <c r="P202" s="116"/>
      <c r="Q202" s="116"/>
      <c r="R202" s="116"/>
      <c r="S202" s="116"/>
      <c r="T202" s="116"/>
      <c r="U202" s="116"/>
      <c r="V202" s="116"/>
      <c r="W202" s="117"/>
      <c r="X202" s="117"/>
    </row>
    <row r="203" spans="1:24" x14ac:dyDescent="0.25">
      <c r="A203" s="85" t="s">
        <v>18459</v>
      </c>
      <c r="B203" s="63" t="s">
        <v>18753</v>
      </c>
      <c r="C203" s="63" t="s">
        <v>60</v>
      </c>
      <c r="D203" s="111"/>
      <c r="E203" s="110"/>
      <c r="F203" s="112"/>
      <c r="G203" s="113"/>
      <c r="H203" s="113"/>
      <c r="I203" s="114">
        <v>203</v>
      </c>
      <c r="J203" s="115"/>
      <c r="K203" s="116"/>
      <c r="L203" s="116"/>
      <c r="M203" s="116"/>
      <c r="N203" s="116"/>
      <c r="O203" s="116"/>
      <c r="P203" s="116"/>
      <c r="Q203" s="116"/>
      <c r="R203" s="116"/>
      <c r="S203" s="116"/>
      <c r="T203" s="116"/>
      <c r="U203" s="116"/>
      <c r="V203" s="116"/>
      <c r="W203" s="117"/>
      <c r="X203" s="117"/>
    </row>
    <row r="204" spans="1:24" x14ac:dyDescent="0.25">
      <c r="A204" s="85" t="s">
        <v>18460</v>
      </c>
      <c r="B204" s="63" t="s">
        <v>18754</v>
      </c>
      <c r="C204" s="63" t="s">
        <v>60</v>
      </c>
      <c r="D204" s="111"/>
      <c r="E204" s="110"/>
      <c r="F204" s="112"/>
      <c r="G204" s="113"/>
      <c r="H204" s="113"/>
      <c r="I204" s="114">
        <v>204</v>
      </c>
      <c r="J204" s="115"/>
      <c r="K204" s="116"/>
      <c r="L204" s="116"/>
      <c r="M204" s="116"/>
      <c r="N204" s="116"/>
      <c r="O204" s="116"/>
      <c r="P204" s="116"/>
      <c r="Q204" s="116"/>
      <c r="R204" s="116"/>
      <c r="S204" s="116"/>
      <c r="T204" s="116"/>
      <c r="U204" s="116"/>
      <c r="V204" s="116"/>
      <c r="W204" s="117"/>
      <c r="X204" s="117"/>
    </row>
    <row r="205" spans="1:24" x14ac:dyDescent="0.25">
      <c r="A205" s="85" t="s">
        <v>18461</v>
      </c>
      <c r="B205" s="63" t="s">
        <v>18755</v>
      </c>
      <c r="C205" s="63" t="s">
        <v>60</v>
      </c>
      <c r="D205" s="111"/>
      <c r="E205" s="110"/>
      <c r="F205" s="112"/>
      <c r="G205" s="113"/>
      <c r="H205" s="113"/>
      <c r="I205" s="114">
        <v>205</v>
      </c>
      <c r="J205" s="115"/>
      <c r="K205" s="116"/>
      <c r="L205" s="116"/>
      <c r="M205" s="116"/>
      <c r="N205" s="116"/>
      <c r="O205" s="116"/>
      <c r="P205" s="116"/>
      <c r="Q205" s="116"/>
      <c r="R205" s="116"/>
      <c r="S205" s="116"/>
      <c r="T205" s="116"/>
      <c r="U205" s="116"/>
      <c r="V205" s="116"/>
      <c r="W205" s="117"/>
      <c r="X205" s="117"/>
    </row>
    <row r="206" spans="1:24" x14ac:dyDescent="0.25">
      <c r="A206" s="85" t="s">
        <v>18462</v>
      </c>
      <c r="B206" s="63" t="s">
        <v>18756</v>
      </c>
      <c r="C206" s="63" t="s">
        <v>60</v>
      </c>
      <c r="D206" s="111"/>
      <c r="E206" s="110"/>
      <c r="F206" s="112"/>
      <c r="G206" s="113"/>
      <c r="H206" s="113"/>
      <c r="I206" s="114">
        <v>206</v>
      </c>
      <c r="J206" s="115"/>
      <c r="K206" s="116"/>
      <c r="L206" s="116"/>
      <c r="M206" s="116"/>
      <c r="N206" s="116"/>
      <c r="O206" s="116"/>
      <c r="P206" s="116"/>
      <c r="Q206" s="116"/>
      <c r="R206" s="116"/>
      <c r="S206" s="116"/>
      <c r="T206" s="116"/>
      <c r="U206" s="116"/>
      <c r="V206" s="116"/>
      <c r="W206" s="117"/>
      <c r="X206" s="117"/>
    </row>
    <row r="207" spans="1:24" x14ac:dyDescent="0.25">
      <c r="A207" s="85" t="s">
        <v>18463</v>
      </c>
      <c r="B207" s="63" t="s">
        <v>18745</v>
      </c>
      <c r="C207" s="63" t="s">
        <v>62</v>
      </c>
      <c r="D207" s="111"/>
      <c r="E207" s="110"/>
      <c r="F207" s="112"/>
      <c r="G207" s="113"/>
      <c r="H207" s="113"/>
      <c r="I207" s="114">
        <v>207</v>
      </c>
      <c r="J207" s="115"/>
      <c r="K207" s="116"/>
      <c r="L207" s="116"/>
      <c r="M207" s="116"/>
      <c r="N207" s="116"/>
      <c r="O207" s="116"/>
      <c r="P207" s="116"/>
      <c r="Q207" s="116"/>
      <c r="R207" s="116"/>
      <c r="S207" s="116"/>
      <c r="T207" s="116"/>
      <c r="U207" s="116"/>
      <c r="V207" s="116"/>
      <c r="W207" s="117"/>
      <c r="X207" s="117"/>
    </row>
    <row r="208" spans="1:24" x14ac:dyDescent="0.25">
      <c r="A208" s="85" t="s">
        <v>18464</v>
      </c>
      <c r="B208" s="63" t="s">
        <v>18746</v>
      </c>
      <c r="C208" s="63" t="s">
        <v>62</v>
      </c>
      <c r="D208" s="111"/>
      <c r="E208" s="110"/>
      <c r="F208" s="112"/>
      <c r="G208" s="113"/>
      <c r="H208" s="113"/>
      <c r="I208" s="114">
        <v>208</v>
      </c>
      <c r="J208" s="115"/>
      <c r="K208" s="116"/>
      <c r="L208" s="116"/>
      <c r="M208" s="116"/>
      <c r="N208" s="116"/>
      <c r="O208" s="116"/>
      <c r="P208" s="116"/>
      <c r="Q208" s="116"/>
      <c r="R208" s="116"/>
      <c r="S208" s="116"/>
      <c r="T208" s="116"/>
      <c r="U208" s="116"/>
      <c r="V208" s="116"/>
      <c r="W208" s="117"/>
      <c r="X208" s="117"/>
    </row>
    <row r="209" spans="1:24" x14ac:dyDescent="0.25">
      <c r="A209" s="85" t="s">
        <v>18465</v>
      </c>
      <c r="B209" s="63" t="s">
        <v>18747</v>
      </c>
      <c r="C209" s="63" t="s">
        <v>62</v>
      </c>
      <c r="D209" s="111"/>
      <c r="E209" s="110"/>
      <c r="F209" s="112"/>
      <c r="G209" s="113"/>
      <c r="H209" s="113"/>
      <c r="I209" s="114">
        <v>209</v>
      </c>
      <c r="J209" s="115"/>
      <c r="K209" s="116"/>
      <c r="L209" s="116"/>
      <c r="M209" s="116"/>
      <c r="N209" s="116"/>
      <c r="O209" s="116"/>
      <c r="P209" s="116"/>
      <c r="Q209" s="116"/>
      <c r="R209" s="116"/>
      <c r="S209" s="116"/>
      <c r="T209" s="116"/>
      <c r="U209" s="116"/>
      <c r="V209" s="116"/>
      <c r="W209" s="117"/>
      <c r="X209" s="117"/>
    </row>
    <row r="210" spans="1:24" x14ac:dyDescent="0.25">
      <c r="A210" s="85" t="s">
        <v>18466</v>
      </c>
      <c r="B210" s="63" t="s">
        <v>18748</v>
      </c>
      <c r="C210" s="63" t="s">
        <v>62</v>
      </c>
      <c r="D210" s="111"/>
      <c r="E210" s="110"/>
      <c r="F210" s="112"/>
      <c r="G210" s="113"/>
      <c r="H210" s="113"/>
      <c r="I210" s="114">
        <v>210</v>
      </c>
      <c r="J210" s="115"/>
      <c r="K210" s="116"/>
      <c r="L210" s="116"/>
      <c r="M210" s="116"/>
      <c r="N210" s="116"/>
      <c r="O210" s="116"/>
      <c r="P210" s="116"/>
      <c r="Q210" s="116"/>
      <c r="R210" s="116"/>
      <c r="S210" s="116"/>
      <c r="T210" s="116"/>
      <c r="U210" s="116"/>
      <c r="V210" s="116"/>
      <c r="W210" s="117"/>
      <c r="X210" s="117"/>
    </row>
    <row r="211" spans="1:24" x14ac:dyDescent="0.25">
      <c r="A211" s="85" t="s">
        <v>18467</v>
      </c>
      <c r="B211" s="63" t="s">
        <v>18749</v>
      </c>
      <c r="C211" s="63" t="s">
        <v>62</v>
      </c>
      <c r="D211" s="111"/>
      <c r="E211" s="110"/>
      <c r="F211" s="112"/>
      <c r="G211" s="113"/>
      <c r="H211" s="113"/>
      <c r="I211" s="114">
        <v>211</v>
      </c>
      <c r="J211" s="115"/>
      <c r="K211" s="116"/>
      <c r="L211" s="116"/>
      <c r="M211" s="116"/>
      <c r="N211" s="116"/>
      <c r="O211" s="116"/>
      <c r="P211" s="116"/>
      <c r="Q211" s="116"/>
      <c r="R211" s="116"/>
      <c r="S211" s="116"/>
      <c r="T211" s="116"/>
      <c r="U211" s="116"/>
      <c r="V211" s="116"/>
      <c r="W211" s="117"/>
      <c r="X211" s="117"/>
    </row>
    <row r="212" spans="1:24" x14ac:dyDescent="0.25">
      <c r="A212" s="85" t="s">
        <v>18468</v>
      </c>
      <c r="B212" s="63" t="s">
        <v>18750</v>
      </c>
      <c r="C212" s="63" t="s">
        <v>62</v>
      </c>
      <c r="D212" s="111"/>
      <c r="E212" s="110"/>
      <c r="F212" s="112"/>
      <c r="G212" s="113"/>
      <c r="H212" s="113"/>
      <c r="I212" s="114">
        <v>212</v>
      </c>
      <c r="J212" s="115"/>
      <c r="K212" s="116"/>
      <c r="L212" s="116"/>
      <c r="M212" s="116"/>
      <c r="N212" s="116"/>
      <c r="O212" s="116"/>
      <c r="P212" s="116"/>
      <c r="Q212" s="116"/>
      <c r="R212" s="116"/>
      <c r="S212" s="116"/>
      <c r="T212" s="116"/>
      <c r="U212" s="116"/>
      <c r="V212" s="116"/>
      <c r="W212" s="117"/>
      <c r="X212" s="117"/>
    </row>
    <row r="213" spans="1:24" x14ac:dyDescent="0.25">
      <c r="A213" s="85" t="s">
        <v>18469</v>
      </c>
      <c r="B213" s="63" t="s">
        <v>18751</v>
      </c>
      <c r="C213" s="63" t="s">
        <v>62</v>
      </c>
      <c r="D213" s="111"/>
      <c r="E213" s="110"/>
      <c r="F213" s="112"/>
      <c r="G213" s="113"/>
      <c r="H213" s="113"/>
      <c r="I213" s="114">
        <v>213</v>
      </c>
      <c r="J213" s="115"/>
      <c r="K213" s="116"/>
      <c r="L213" s="116"/>
      <c r="M213" s="116"/>
      <c r="N213" s="116"/>
      <c r="O213" s="116"/>
      <c r="P213" s="116"/>
      <c r="Q213" s="116"/>
      <c r="R213" s="116"/>
      <c r="S213" s="116"/>
      <c r="T213" s="116"/>
      <c r="U213" s="116"/>
      <c r="V213" s="116"/>
      <c r="W213" s="117"/>
      <c r="X213" s="117"/>
    </row>
    <row r="214" spans="1:24" x14ac:dyDescent="0.25">
      <c r="A214" s="85" t="s">
        <v>18470</v>
      </c>
      <c r="B214" s="63" t="s">
        <v>18752</v>
      </c>
      <c r="C214" s="63" t="s">
        <v>62</v>
      </c>
      <c r="D214" s="111"/>
      <c r="E214" s="110"/>
      <c r="F214" s="112"/>
      <c r="G214" s="113"/>
      <c r="H214" s="113"/>
      <c r="I214" s="114">
        <v>214</v>
      </c>
      <c r="J214" s="115"/>
      <c r="K214" s="116"/>
      <c r="L214" s="116"/>
      <c r="M214" s="116"/>
      <c r="N214" s="116"/>
      <c r="O214" s="116"/>
      <c r="P214" s="116"/>
      <c r="Q214" s="116"/>
      <c r="R214" s="116"/>
      <c r="S214" s="116"/>
      <c r="T214" s="116"/>
      <c r="U214" s="116"/>
      <c r="V214" s="116"/>
      <c r="W214" s="117"/>
      <c r="X214" s="117"/>
    </row>
    <row r="215" spans="1:24" x14ac:dyDescent="0.25">
      <c r="A215" s="85" t="s">
        <v>18471</v>
      </c>
      <c r="B215" s="63" t="s">
        <v>18753</v>
      </c>
      <c r="C215" s="63" t="s">
        <v>62</v>
      </c>
      <c r="D215" s="111"/>
      <c r="E215" s="110"/>
      <c r="F215" s="112"/>
      <c r="G215" s="113"/>
      <c r="H215" s="113"/>
      <c r="I215" s="114">
        <v>215</v>
      </c>
      <c r="J215" s="115"/>
      <c r="K215" s="116"/>
      <c r="L215" s="116"/>
      <c r="M215" s="116"/>
      <c r="N215" s="116"/>
      <c r="O215" s="116"/>
      <c r="P215" s="116"/>
      <c r="Q215" s="116"/>
      <c r="R215" s="116"/>
      <c r="S215" s="116"/>
      <c r="T215" s="116"/>
      <c r="U215" s="116"/>
      <c r="V215" s="116"/>
      <c r="W215" s="117"/>
      <c r="X215" s="117"/>
    </row>
    <row r="216" spans="1:24" x14ac:dyDescent="0.25">
      <c r="A216" s="85" t="s">
        <v>18472</v>
      </c>
      <c r="B216" s="63" t="s">
        <v>18754</v>
      </c>
      <c r="C216" s="63" t="s">
        <v>62</v>
      </c>
      <c r="D216" s="111"/>
      <c r="E216" s="110"/>
      <c r="F216" s="112"/>
      <c r="G216" s="113"/>
      <c r="H216" s="113"/>
      <c r="I216" s="114">
        <v>216</v>
      </c>
      <c r="J216" s="115"/>
      <c r="K216" s="116"/>
      <c r="L216" s="116"/>
      <c r="M216" s="116"/>
      <c r="N216" s="116"/>
      <c r="O216" s="116"/>
      <c r="P216" s="116"/>
      <c r="Q216" s="116"/>
      <c r="R216" s="116"/>
      <c r="S216" s="116"/>
      <c r="T216" s="116"/>
      <c r="U216" s="116"/>
      <c r="V216" s="116"/>
      <c r="W216" s="117"/>
      <c r="X216" s="117"/>
    </row>
    <row r="217" spans="1:24" x14ac:dyDescent="0.25">
      <c r="A217" s="85" t="s">
        <v>18473</v>
      </c>
      <c r="B217" s="63" t="s">
        <v>18755</v>
      </c>
      <c r="C217" s="63" t="s">
        <v>62</v>
      </c>
      <c r="D217" s="111"/>
      <c r="E217" s="110"/>
      <c r="F217" s="112"/>
      <c r="G217" s="113"/>
      <c r="H217" s="113"/>
      <c r="I217" s="114">
        <v>217</v>
      </c>
      <c r="J217" s="115"/>
      <c r="K217" s="116"/>
      <c r="L217" s="116"/>
      <c r="M217" s="116"/>
      <c r="N217" s="116"/>
      <c r="O217" s="116"/>
      <c r="P217" s="116"/>
      <c r="Q217" s="116"/>
      <c r="R217" s="116"/>
      <c r="S217" s="116"/>
      <c r="T217" s="116"/>
      <c r="U217" s="116"/>
      <c r="V217" s="116"/>
      <c r="W217" s="117"/>
      <c r="X217" s="117"/>
    </row>
    <row r="218" spans="1:24" x14ac:dyDescent="0.25">
      <c r="A218" s="85" t="s">
        <v>18474</v>
      </c>
      <c r="B218" s="63" t="s">
        <v>18756</v>
      </c>
      <c r="C218" s="63" t="s">
        <v>62</v>
      </c>
      <c r="D218" s="111"/>
      <c r="E218" s="110"/>
      <c r="F218" s="112"/>
      <c r="G218" s="113"/>
      <c r="H218" s="113"/>
      <c r="I218" s="114">
        <v>218</v>
      </c>
      <c r="J218" s="115"/>
      <c r="K218" s="116"/>
      <c r="L218" s="116"/>
      <c r="M218" s="116"/>
      <c r="N218" s="116"/>
      <c r="O218" s="116"/>
      <c r="P218" s="116"/>
      <c r="Q218" s="116"/>
      <c r="R218" s="116"/>
      <c r="S218" s="116"/>
      <c r="T218" s="116"/>
      <c r="U218" s="116"/>
      <c r="V218" s="116"/>
      <c r="W218" s="117"/>
      <c r="X218" s="117"/>
    </row>
    <row r="219" spans="1:24" x14ac:dyDescent="0.25">
      <c r="A219" s="85" t="s">
        <v>18475</v>
      </c>
      <c r="B219" s="63" t="s">
        <v>18757</v>
      </c>
      <c r="C219" s="63" t="s">
        <v>56</v>
      </c>
      <c r="D219" s="111"/>
      <c r="E219" s="110"/>
      <c r="F219" s="112"/>
      <c r="G219" s="113"/>
      <c r="H219" s="113"/>
      <c r="I219" s="114">
        <v>219</v>
      </c>
      <c r="J219" s="115"/>
      <c r="K219" s="116"/>
      <c r="L219" s="116"/>
      <c r="M219" s="116"/>
      <c r="N219" s="116"/>
      <c r="O219" s="116"/>
      <c r="P219" s="116"/>
      <c r="Q219" s="116"/>
      <c r="R219" s="116"/>
      <c r="S219" s="116"/>
      <c r="T219" s="116"/>
      <c r="U219" s="116"/>
      <c r="V219" s="116"/>
      <c r="W219" s="117"/>
      <c r="X219" s="117"/>
    </row>
    <row r="220" spans="1:24" x14ac:dyDescent="0.25">
      <c r="A220" s="85" t="s">
        <v>18476</v>
      </c>
      <c r="B220" s="63" t="s">
        <v>18758</v>
      </c>
      <c r="C220" s="63" t="s">
        <v>56</v>
      </c>
      <c r="D220" s="111"/>
      <c r="E220" s="110"/>
      <c r="F220" s="112"/>
      <c r="G220" s="113"/>
      <c r="H220" s="113"/>
      <c r="I220" s="114">
        <v>220</v>
      </c>
      <c r="J220" s="115"/>
      <c r="K220" s="116"/>
      <c r="L220" s="116"/>
      <c r="M220" s="116"/>
      <c r="N220" s="116"/>
      <c r="O220" s="116"/>
      <c r="P220" s="116"/>
      <c r="Q220" s="116"/>
      <c r="R220" s="116"/>
      <c r="S220" s="116"/>
      <c r="T220" s="116"/>
      <c r="U220" s="116"/>
      <c r="V220" s="116"/>
      <c r="W220" s="117"/>
      <c r="X220" s="117"/>
    </row>
    <row r="221" spans="1:24" x14ac:dyDescent="0.25">
      <c r="A221" s="85" t="s">
        <v>18477</v>
      </c>
      <c r="B221" s="63" t="s">
        <v>18759</v>
      </c>
      <c r="C221" s="63" t="s">
        <v>56</v>
      </c>
      <c r="D221" s="111"/>
      <c r="E221" s="110"/>
      <c r="F221" s="112"/>
      <c r="G221" s="113"/>
      <c r="H221" s="113"/>
      <c r="I221" s="114">
        <v>221</v>
      </c>
      <c r="J221" s="115"/>
      <c r="K221" s="116"/>
      <c r="L221" s="116"/>
      <c r="M221" s="116"/>
      <c r="N221" s="116"/>
      <c r="O221" s="116"/>
      <c r="P221" s="116"/>
      <c r="Q221" s="116"/>
      <c r="R221" s="116"/>
      <c r="S221" s="116"/>
      <c r="T221" s="116"/>
      <c r="U221" s="116"/>
      <c r="V221" s="116"/>
      <c r="W221" s="117"/>
      <c r="X221" s="117"/>
    </row>
    <row r="222" spans="1:24" x14ac:dyDescent="0.25">
      <c r="A222" s="85" t="s">
        <v>18478</v>
      </c>
      <c r="B222" s="63" t="s">
        <v>18760</v>
      </c>
      <c r="C222" s="63" t="s">
        <v>56</v>
      </c>
      <c r="D222" s="111"/>
      <c r="E222" s="110"/>
      <c r="F222" s="112"/>
      <c r="G222" s="113"/>
      <c r="H222" s="113"/>
      <c r="I222" s="114">
        <v>222</v>
      </c>
      <c r="J222" s="115"/>
      <c r="K222" s="116"/>
      <c r="L222" s="116"/>
      <c r="M222" s="116"/>
      <c r="N222" s="116"/>
      <c r="O222" s="116"/>
      <c r="P222" s="116"/>
      <c r="Q222" s="116"/>
      <c r="R222" s="116"/>
      <c r="S222" s="116"/>
      <c r="T222" s="116"/>
      <c r="U222" s="116"/>
      <c r="V222" s="116"/>
      <c r="W222" s="117"/>
      <c r="X222" s="117"/>
    </row>
    <row r="223" spans="1:24" x14ac:dyDescent="0.25">
      <c r="A223" s="85" t="s">
        <v>18479</v>
      </c>
      <c r="B223" s="63" t="s">
        <v>18761</v>
      </c>
      <c r="C223" s="63" t="s">
        <v>56</v>
      </c>
      <c r="D223" s="111"/>
      <c r="E223" s="110"/>
      <c r="F223" s="112"/>
      <c r="G223" s="113"/>
      <c r="H223" s="113"/>
      <c r="I223" s="114">
        <v>223</v>
      </c>
      <c r="J223" s="115"/>
      <c r="K223" s="116"/>
      <c r="L223" s="116"/>
      <c r="M223" s="116"/>
      <c r="N223" s="116"/>
      <c r="O223" s="116"/>
      <c r="P223" s="116"/>
      <c r="Q223" s="116"/>
      <c r="R223" s="116"/>
      <c r="S223" s="116"/>
      <c r="T223" s="116"/>
      <c r="U223" s="116"/>
      <c r="V223" s="116"/>
      <c r="W223" s="117"/>
      <c r="X223" s="117"/>
    </row>
    <row r="224" spans="1:24" x14ac:dyDescent="0.25">
      <c r="A224" s="85" t="s">
        <v>18480</v>
      </c>
      <c r="B224" s="63" t="s">
        <v>18762</v>
      </c>
      <c r="C224" s="63" t="s">
        <v>56</v>
      </c>
      <c r="D224" s="111"/>
      <c r="E224" s="110"/>
      <c r="F224" s="112"/>
      <c r="G224" s="113"/>
      <c r="H224" s="113"/>
      <c r="I224" s="114">
        <v>224</v>
      </c>
      <c r="J224" s="115"/>
      <c r="K224" s="116"/>
      <c r="L224" s="116"/>
      <c r="M224" s="116"/>
      <c r="N224" s="116"/>
      <c r="O224" s="116"/>
      <c r="P224" s="116"/>
      <c r="Q224" s="116"/>
      <c r="R224" s="116"/>
      <c r="S224" s="116"/>
      <c r="T224" s="116"/>
      <c r="U224" s="116"/>
      <c r="V224" s="116"/>
      <c r="W224" s="117"/>
      <c r="X224" s="117"/>
    </row>
    <row r="225" spans="1:24" x14ac:dyDescent="0.25">
      <c r="A225" s="85" t="s">
        <v>18481</v>
      </c>
      <c r="B225" s="63" t="s">
        <v>18763</v>
      </c>
      <c r="C225" s="63" t="s">
        <v>56</v>
      </c>
      <c r="D225" s="111"/>
      <c r="E225" s="110"/>
      <c r="F225" s="112"/>
      <c r="G225" s="113"/>
      <c r="H225" s="113"/>
      <c r="I225" s="114">
        <v>225</v>
      </c>
      <c r="J225" s="115"/>
      <c r="K225" s="116"/>
      <c r="L225" s="116"/>
      <c r="M225" s="116"/>
      <c r="N225" s="116"/>
      <c r="O225" s="116"/>
      <c r="P225" s="116"/>
      <c r="Q225" s="116"/>
      <c r="R225" s="116"/>
      <c r="S225" s="116"/>
      <c r="T225" s="116"/>
      <c r="U225" s="116"/>
      <c r="V225" s="116"/>
      <c r="W225" s="117"/>
      <c r="X225" s="117"/>
    </row>
    <row r="226" spans="1:24" x14ac:dyDescent="0.25">
      <c r="A226" s="85" t="s">
        <v>18482</v>
      </c>
      <c r="B226" s="63" t="s">
        <v>18764</v>
      </c>
      <c r="C226" s="63" t="s">
        <v>56</v>
      </c>
      <c r="D226" s="111"/>
      <c r="E226" s="110"/>
      <c r="F226" s="112"/>
      <c r="G226" s="113"/>
      <c r="H226" s="113"/>
      <c r="I226" s="114">
        <v>226</v>
      </c>
      <c r="J226" s="115"/>
      <c r="K226" s="116"/>
      <c r="L226" s="116"/>
      <c r="M226" s="116"/>
      <c r="N226" s="116"/>
      <c r="O226" s="116"/>
      <c r="P226" s="116"/>
      <c r="Q226" s="116"/>
      <c r="R226" s="116"/>
      <c r="S226" s="116"/>
      <c r="T226" s="116"/>
      <c r="U226" s="116"/>
      <c r="V226" s="116"/>
      <c r="W226" s="117"/>
      <c r="X226" s="117"/>
    </row>
    <row r="227" spans="1:24" x14ac:dyDescent="0.25">
      <c r="A227" s="85" t="s">
        <v>18483</v>
      </c>
      <c r="B227" s="63" t="s">
        <v>18765</v>
      </c>
      <c r="C227" s="63" t="s">
        <v>56</v>
      </c>
      <c r="D227" s="111"/>
      <c r="E227" s="110"/>
      <c r="F227" s="112"/>
      <c r="G227" s="113"/>
      <c r="H227" s="113"/>
      <c r="I227" s="114">
        <v>227</v>
      </c>
      <c r="J227" s="115"/>
      <c r="K227" s="116"/>
      <c r="L227" s="116"/>
      <c r="M227" s="116"/>
      <c r="N227" s="116"/>
      <c r="O227" s="116"/>
      <c r="P227" s="116"/>
      <c r="Q227" s="116"/>
      <c r="R227" s="116"/>
      <c r="S227" s="116"/>
      <c r="T227" s="116"/>
      <c r="U227" s="116"/>
      <c r="V227" s="116"/>
      <c r="W227" s="117"/>
      <c r="X227" s="117"/>
    </row>
    <row r="228" spans="1:24" x14ac:dyDescent="0.25">
      <c r="A228" s="85" t="s">
        <v>18484</v>
      </c>
      <c r="B228" s="63" t="s">
        <v>18766</v>
      </c>
      <c r="C228" s="63" t="s">
        <v>56</v>
      </c>
      <c r="D228" s="111"/>
      <c r="E228" s="110"/>
      <c r="F228" s="112"/>
      <c r="G228" s="113"/>
      <c r="H228" s="113"/>
      <c r="I228" s="114">
        <v>228</v>
      </c>
      <c r="J228" s="115"/>
      <c r="K228" s="116"/>
      <c r="L228" s="116"/>
      <c r="M228" s="116"/>
      <c r="N228" s="116"/>
      <c r="O228" s="116"/>
      <c r="P228" s="116"/>
      <c r="Q228" s="116"/>
      <c r="R228" s="116"/>
      <c r="S228" s="116"/>
      <c r="T228" s="116"/>
      <c r="U228" s="116"/>
      <c r="V228" s="116"/>
      <c r="W228" s="117"/>
      <c r="X228" s="117"/>
    </row>
    <row r="229" spans="1:24" x14ac:dyDescent="0.25">
      <c r="A229" s="85" t="s">
        <v>18485</v>
      </c>
      <c r="B229" s="63" t="s">
        <v>18767</v>
      </c>
      <c r="C229" s="63" t="s">
        <v>56</v>
      </c>
      <c r="D229" s="111"/>
      <c r="E229" s="110"/>
      <c r="F229" s="112"/>
      <c r="G229" s="113"/>
      <c r="H229" s="113"/>
      <c r="I229" s="114">
        <v>229</v>
      </c>
      <c r="J229" s="115"/>
      <c r="K229" s="116"/>
      <c r="L229" s="116"/>
      <c r="M229" s="116"/>
      <c r="N229" s="116"/>
      <c r="O229" s="116"/>
      <c r="P229" s="116"/>
      <c r="Q229" s="116"/>
      <c r="R229" s="116"/>
      <c r="S229" s="116"/>
      <c r="T229" s="116"/>
      <c r="U229" s="116"/>
      <c r="V229" s="116"/>
      <c r="W229" s="117"/>
      <c r="X229" s="117"/>
    </row>
    <row r="230" spans="1:24" x14ac:dyDescent="0.25">
      <c r="A230" s="85" t="s">
        <v>18486</v>
      </c>
      <c r="B230" s="63" t="s">
        <v>18768</v>
      </c>
      <c r="C230" s="63" t="s">
        <v>56</v>
      </c>
      <c r="D230" s="111"/>
      <c r="E230" s="110"/>
      <c r="F230" s="112"/>
      <c r="G230" s="113"/>
      <c r="H230" s="113"/>
      <c r="I230" s="114">
        <v>230</v>
      </c>
      <c r="J230" s="115"/>
      <c r="K230" s="116"/>
      <c r="L230" s="116"/>
      <c r="M230" s="116"/>
      <c r="N230" s="116"/>
      <c r="O230" s="116"/>
      <c r="P230" s="116"/>
      <c r="Q230" s="116"/>
      <c r="R230" s="116"/>
      <c r="S230" s="116"/>
      <c r="T230" s="116"/>
      <c r="U230" s="116"/>
      <c r="V230" s="116"/>
      <c r="W230" s="117"/>
      <c r="X230" s="117"/>
    </row>
    <row r="231" spans="1:24" x14ac:dyDescent="0.25">
      <c r="A231" s="85" t="s">
        <v>18487</v>
      </c>
      <c r="B231" s="63" t="s">
        <v>18757</v>
      </c>
      <c r="C231" s="63" t="s">
        <v>59</v>
      </c>
      <c r="D231" s="111"/>
      <c r="E231" s="110"/>
      <c r="F231" s="112"/>
      <c r="G231" s="113"/>
      <c r="H231" s="113"/>
      <c r="I231" s="114">
        <v>231</v>
      </c>
      <c r="J231" s="115"/>
      <c r="K231" s="116"/>
      <c r="L231" s="116"/>
      <c r="M231" s="116"/>
      <c r="N231" s="116"/>
      <c r="O231" s="116"/>
      <c r="P231" s="116"/>
      <c r="Q231" s="116"/>
      <c r="R231" s="116"/>
      <c r="S231" s="116"/>
      <c r="T231" s="116"/>
      <c r="U231" s="116"/>
      <c r="V231" s="116"/>
      <c r="W231" s="117"/>
      <c r="X231" s="117"/>
    </row>
    <row r="232" spans="1:24" x14ac:dyDescent="0.25">
      <c r="A232" s="85" t="s">
        <v>18488</v>
      </c>
      <c r="B232" s="63" t="s">
        <v>18758</v>
      </c>
      <c r="C232" s="63" t="s">
        <v>59</v>
      </c>
      <c r="D232" s="111"/>
      <c r="E232" s="110"/>
      <c r="F232" s="112"/>
      <c r="G232" s="113"/>
      <c r="H232" s="113"/>
      <c r="I232" s="114">
        <v>232</v>
      </c>
      <c r="J232" s="115"/>
      <c r="K232" s="116"/>
      <c r="L232" s="116"/>
      <c r="M232" s="116"/>
      <c r="N232" s="116"/>
      <c r="O232" s="116"/>
      <c r="P232" s="116"/>
      <c r="Q232" s="116"/>
      <c r="R232" s="116"/>
      <c r="S232" s="116"/>
      <c r="T232" s="116"/>
      <c r="U232" s="116"/>
      <c r="V232" s="116"/>
      <c r="W232" s="117"/>
      <c r="X232" s="117"/>
    </row>
    <row r="233" spans="1:24" x14ac:dyDescent="0.25">
      <c r="A233" s="85" t="s">
        <v>18489</v>
      </c>
      <c r="B233" s="63" t="s">
        <v>18759</v>
      </c>
      <c r="C233" s="63" t="s">
        <v>59</v>
      </c>
      <c r="D233" s="111"/>
      <c r="E233" s="110"/>
      <c r="F233" s="112"/>
      <c r="G233" s="113"/>
      <c r="H233" s="113"/>
      <c r="I233" s="114">
        <v>233</v>
      </c>
      <c r="J233" s="115"/>
      <c r="K233" s="116"/>
      <c r="L233" s="116"/>
      <c r="M233" s="116"/>
      <c r="N233" s="116"/>
      <c r="O233" s="116"/>
      <c r="P233" s="116"/>
      <c r="Q233" s="116"/>
      <c r="R233" s="116"/>
      <c r="S233" s="116"/>
      <c r="T233" s="116"/>
      <c r="U233" s="116"/>
      <c r="V233" s="116"/>
      <c r="W233" s="117"/>
      <c r="X233" s="117"/>
    </row>
    <row r="234" spans="1:24" x14ac:dyDescent="0.25">
      <c r="A234" s="85" t="s">
        <v>18490</v>
      </c>
      <c r="B234" s="63" t="s">
        <v>18760</v>
      </c>
      <c r="C234" s="63" t="s">
        <v>59</v>
      </c>
      <c r="D234" s="111"/>
      <c r="E234" s="110"/>
      <c r="F234" s="112"/>
      <c r="G234" s="113"/>
      <c r="H234" s="113"/>
      <c r="I234" s="114">
        <v>234</v>
      </c>
      <c r="J234" s="115"/>
      <c r="K234" s="116"/>
      <c r="L234" s="116"/>
      <c r="M234" s="116"/>
      <c r="N234" s="116"/>
      <c r="O234" s="116"/>
      <c r="P234" s="116"/>
      <c r="Q234" s="116"/>
      <c r="R234" s="116"/>
      <c r="S234" s="116"/>
      <c r="T234" s="116"/>
      <c r="U234" s="116"/>
      <c r="V234" s="116"/>
      <c r="W234" s="117"/>
      <c r="X234" s="117"/>
    </row>
    <row r="235" spans="1:24" x14ac:dyDescent="0.25">
      <c r="A235" s="85" t="s">
        <v>18491</v>
      </c>
      <c r="B235" s="63" t="s">
        <v>18761</v>
      </c>
      <c r="C235" s="63" t="s">
        <v>59</v>
      </c>
      <c r="D235" s="111"/>
      <c r="E235" s="110"/>
      <c r="F235" s="112"/>
      <c r="G235" s="113"/>
      <c r="H235" s="113"/>
      <c r="I235" s="114">
        <v>235</v>
      </c>
      <c r="J235" s="115"/>
      <c r="K235" s="116"/>
      <c r="L235" s="116"/>
      <c r="M235" s="116"/>
      <c r="N235" s="116"/>
      <c r="O235" s="116"/>
      <c r="P235" s="116"/>
      <c r="Q235" s="116"/>
      <c r="R235" s="116"/>
      <c r="S235" s="116"/>
      <c r="T235" s="116"/>
      <c r="U235" s="116"/>
      <c r="V235" s="116"/>
      <c r="W235" s="117"/>
      <c r="X235" s="117"/>
    </row>
    <row r="236" spans="1:24" x14ac:dyDescent="0.25">
      <c r="A236" s="85" t="s">
        <v>18492</v>
      </c>
      <c r="B236" s="63" t="s">
        <v>18762</v>
      </c>
      <c r="C236" s="63" t="s">
        <v>59</v>
      </c>
      <c r="D236" s="111"/>
      <c r="E236" s="110"/>
      <c r="F236" s="112"/>
      <c r="G236" s="113"/>
      <c r="H236" s="113"/>
      <c r="I236" s="114">
        <v>236</v>
      </c>
      <c r="J236" s="115"/>
      <c r="K236" s="116"/>
      <c r="L236" s="116"/>
      <c r="M236" s="116"/>
      <c r="N236" s="116"/>
      <c r="O236" s="116"/>
      <c r="P236" s="116"/>
      <c r="Q236" s="116"/>
      <c r="R236" s="116"/>
      <c r="S236" s="116"/>
      <c r="T236" s="116"/>
      <c r="U236" s="116"/>
      <c r="V236" s="116"/>
      <c r="W236" s="117"/>
      <c r="X236" s="117"/>
    </row>
    <row r="237" spans="1:24" x14ac:dyDescent="0.25">
      <c r="A237" s="85" t="s">
        <v>18493</v>
      </c>
      <c r="B237" s="63" t="s">
        <v>18763</v>
      </c>
      <c r="C237" s="63" t="s">
        <v>59</v>
      </c>
      <c r="D237" s="111"/>
      <c r="E237" s="110"/>
      <c r="F237" s="112"/>
      <c r="G237" s="113"/>
      <c r="H237" s="113"/>
      <c r="I237" s="114">
        <v>237</v>
      </c>
      <c r="J237" s="115"/>
      <c r="K237" s="116"/>
      <c r="L237" s="116"/>
      <c r="M237" s="116"/>
      <c r="N237" s="116"/>
      <c r="O237" s="116"/>
      <c r="P237" s="116"/>
      <c r="Q237" s="116"/>
      <c r="R237" s="116"/>
      <c r="S237" s="116"/>
      <c r="T237" s="116"/>
      <c r="U237" s="116"/>
      <c r="V237" s="116"/>
      <c r="W237" s="117"/>
      <c r="X237" s="117"/>
    </row>
    <row r="238" spans="1:24" x14ac:dyDescent="0.25">
      <c r="A238" s="85" t="s">
        <v>18494</v>
      </c>
      <c r="B238" s="63" t="s">
        <v>18764</v>
      </c>
      <c r="C238" s="63" t="s">
        <v>59</v>
      </c>
      <c r="D238" s="111"/>
      <c r="E238" s="110"/>
      <c r="F238" s="112"/>
      <c r="G238" s="113"/>
      <c r="H238" s="113"/>
      <c r="I238" s="114">
        <v>238</v>
      </c>
      <c r="J238" s="115"/>
      <c r="K238" s="116"/>
      <c r="L238" s="116"/>
      <c r="M238" s="116"/>
      <c r="N238" s="116"/>
      <c r="O238" s="116"/>
      <c r="P238" s="116"/>
      <c r="Q238" s="116"/>
      <c r="R238" s="116"/>
      <c r="S238" s="116"/>
      <c r="T238" s="116"/>
      <c r="U238" s="116"/>
      <c r="V238" s="116"/>
      <c r="W238" s="117"/>
      <c r="X238" s="117"/>
    </row>
    <row r="239" spans="1:24" x14ac:dyDescent="0.25">
      <c r="A239" s="85" t="s">
        <v>18495</v>
      </c>
      <c r="B239" s="63" t="s">
        <v>18765</v>
      </c>
      <c r="C239" s="63" t="s">
        <v>59</v>
      </c>
      <c r="D239" s="111"/>
      <c r="E239" s="110"/>
      <c r="F239" s="112"/>
      <c r="G239" s="113"/>
      <c r="H239" s="113"/>
      <c r="I239" s="114">
        <v>239</v>
      </c>
      <c r="J239" s="115"/>
      <c r="K239" s="116"/>
      <c r="L239" s="116"/>
      <c r="M239" s="116"/>
      <c r="N239" s="116"/>
      <c r="O239" s="116"/>
      <c r="P239" s="116"/>
      <c r="Q239" s="116"/>
      <c r="R239" s="116"/>
      <c r="S239" s="116"/>
      <c r="T239" s="116"/>
      <c r="U239" s="116"/>
      <c r="V239" s="116"/>
      <c r="W239" s="117"/>
      <c r="X239" s="117"/>
    </row>
    <row r="240" spans="1:24" x14ac:dyDescent="0.25">
      <c r="A240" s="85" t="s">
        <v>18496</v>
      </c>
      <c r="B240" s="63" t="s">
        <v>18766</v>
      </c>
      <c r="C240" s="63" t="s">
        <v>59</v>
      </c>
      <c r="D240" s="111"/>
      <c r="E240" s="110"/>
      <c r="F240" s="112"/>
      <c r="G240" s="113"/>
      <c r="H240" s="113"/>
      <c r="I240" s="114">
        <v>240</v>
      </c>
      <c r="J240" s="115"/>
      <c r="K240" s="116"/>
      <c r="L240" s="116"/>
      <c r="M240" s="116"/>
      <c r="N240" s="116"/>
      <c r="O240" s="116"/>
      <c r="P240" s="116"/>
      <c r="Q240" s="116"/>
      <c r="R240" s="116"/>
      <c r="S240" s="116"/>
      <c r="T240" s="116"/>
      <c r="U240" s="116"/>
      <c r="V240" s="116"/>
      <c r="W240" s="117"/>
      <c r="X240" s="117"/>
    </row>
    <row r="241" spans="1:24" x14ac:dyDescent="0.25">
      <c r="A241" s="85" t="s">
        <v>18497</v>
      </c>
      <c r="B241" s="63" t="s">
        <v>18767</v>
      </c>
      <c r="C241" s="63" t="s">
        <v>59</v>
      </c>
      <c r="D241" s="111"/>
      <c r="E241" s="110"/>
      <c r="F241" s="112"/>
      <c r="G241" s="113"/>
      <c r="H241" s="113"/>
      <c r="I241" s="114">
        <v>241</v>
      </c>
      <c r="J241" s="115"/>
      <c r="K241" s="116"/>
      <c r="L241" s="116"/>
      <c r="M241" s="116"/>
      <c r="N241" s="116"/>
      <c r="O241" s="116"/>
      <c r="P241" s="116"/>
      <c r="Q241" s="116"/>
      <c r="R241" s="116"/>
      <c r="S241" s="116"/>
      <c r="T241" s="116"/>
      <c r="U241" s="116"/>
      <c r="V241" s="116"/>
      <c r="W241" s="117"/>
      <c r="X241" s="117"/>
    </row>
    <row r="242" spans="1:24" x14ac:dyDescent="0.25">
      <c r="A242" s="85" t="s">
        <v>18498</v>
      </c>
      <c r="B242" s="63" t="s">
        <v>18768</v>
      </c>
      <c r="C242" s="63" t="s">
        <v>59</v>
      </c>
      <c r="D242" s="111"/>
      <c r="E242" s="110"/>
      <c r="F242" s="112"/>
      <c r="G242" s="113"/>
      <c r="H242" s="113"/>
      <c r="I242" s="114">
        <v>242</v>
      </c>
      <c r="J242" s="115"/>
      <c r="K242" s="116"/>
      <c r="L242" s="116"/>
      <c r="M242" s="116"/>
      <c r="N242" s="116"/>
      <c r="O242" s="116"/>
      <c r="P242" s="116"/>
      <c r="Q242" s="116"/>
      <c r="R242" s="116"/>
      <c r="S242" s="116"/>
      <c r="T242" s="116"/>
      <c r="U242" s="116"/>
      <c r="V242" s="116"/>
      <c r="W242" s="117"/>
      <c r="X242" s="117"/>
    </row>
    <row r="243" spans="1:24" x14ac:dyDescent="0.25">
      <c r="A243" s="85" t="s">
        <v>18499</v>
      </c>
      <c r="B243" s="63" t="s">
        <v>18757</v>
      </c>
      <c r="C243" s="63" t="s">
        <v>61</v>
      </c>
      <c r="D243" s="111"/>
      <c r="E243" s="110"/>
      <c r="F243" s="112"/>
      <c r="G243" s="113"/>
      <c r="H243" s="113"/>
      <c r="I243" s="114">
        <v>243</v>
      </c>
      <c r="J243" s="115"/>
      <c r="K243" s="116"/>
      <c r="L243" s="116"/>
      <c r="M243" s="116"/>
      <c r="N243" s="116"/>
      <c r="O243" s="116"/>
      <c r="P243" s="116"/>
      <c r="Q243" s="116"/>
      <c r="R243" s="116"/>
      <c r="S243" s="116"/>
      <c r="T243" s="116"/>
      <c r="U243" s="116"/>
      <c r="V243" s="116"/>
      <c r="W243" s="117"/>
      <c r="X243" s="117"/>
    </row>
    <row r="244" spans="1:24" x14ac:dyDescent="0.25">
      <c r="A244" s="85" t="s">
        <v>18500</v>
      </c>
      <c r="B244" s="63" t="s">
        <v>18758</v>
      </c>
      <c r="C244" s="63" t="s">
        <v>61</v>
      </c>
      <c r="D244" s="111"/>
      <c r="E244" s="110"/>
      <c r="F244" s="112"/>
      <c r="G244" s="113"/>
      <c r="H244" s="113"/>
      <c r="I244" s="114">
        <v>244</v>
      </c>
      <c r="J244" s="115"/>
      <c r="K244" s="116"/>
      <c r="L244" s="116"/>
      <c r="M244" s="116"/>
      <c r="N244" s="116"/>
      <c r="O244" s="116"/>
      <c r="P244" s="116"/>
      <c r="Q244" s="116"/>
      <c r="R244" s="116"/>
      <c r="S244" s="116"/>
      <c r="T244" s="116"/>
      <c r="U244" s="116"/>
      <c r="V244" s="116"/>
      <c r="W244" s="117"/>
      <c r="X244" s="117"/>
    </row>
    <row r="245" spans="1:24" x14ac:dyDescent="0.25">
      <c r="A245" s="85" t="s">
        <v>18501</v>
      </c>
      <c r="B245" s="63" t="s">
        <v>18759</v>
      </c>
      <c r="C245" s="63" t="s">
        <v>61</v>
      </c>
      <c r="D245" s="111"/>
      <c r="E245" s="110"/>
      <c r="F245" s="112"/>
      <c r="G245" s="113"/>
      <c r="H245" s="113"/>
      <c r="I245" s="114">
        <v>245</v>
      </c>
      <c r="J245" s="115"/>
      <c r="K245" s="116"/>
      <c r="L245" s="116"/>
      <c r="M245" s="116"/>
      <c r="N245" s="116"/>
      <c r="O245" s="116"/>
      <c r="P245" s="116"/>
      <c r="Q245" s="116"/>
      <c r="R245" s="116"/>
      <c r="S245" s="116"/>
      <c r="T245" s="116"/>
      <c r="U245" s="116"/>
      <c r="V245" s="116"/>
      <c r="W245" s="117"/>
      <c r="X245" s="117"/>
    </row>
    <row r="246" spans="1:24" x14ac:dyDescent="0.25">
      <c r="A246" s="85" t="s">
        <v>18502</v>
      </c>
      <c r="B246" s="63" t="s">
        <v>18760</v>
      </c>
      <c r="C246" s="63" t="s">
        <v>61</v>
      </c>
      <c r="D246" s="111"/>
      <c r="E246" s="110"/>
      <c r="F246" s="112"/>
      <c r="G246" s="113"/>
      <c r="H246" s="113"/>
      <c r="I246" s="114">
        <v>246</v>
      </c>
      <c r="J246" s="115"/>
      <c r="K246" s="116"/>
      <c r="L246" s="116"/>
      <c r="M246" s="116"/>
      <c r="N246" s="116"/>
      <c r="O246" s="116"/>
      <c r="P246" s="116"/>
      <c r="Q246" s="116"/>
      <c r="R246" s="116"/>
      <c r="S246" s="116"/>
      <c r="T246" s="116"/>
      <c r="U246" s="116"/>
      <c r="V246" s="116"/>
      <c r="W246" s="117"/>
      <c r="X246" s="117"/>
    </row>
    <row r="247" spans="1:24" x14ac:dyDescent="0.25">
      <c r="A247" s="85" t="s">
        <v>18503</v>
      </c>
      <c r="B247" s="63" t="s">
        <v>18761</v>
      </c>
      <c r="C247" s="63" t="s">
        <v>61</v>
      </c>
      <c r="D247" s="111"/>
      <c r="E247" s="110"/>
      <c r="F247" s="112"/>
      <c r="G247" s="113"/>
      <c r="H247" s="113"/>
      <c r="I247" s="114">
        <v>247</v>
      </c>
      <c r="J247" s="115"/>
      <c r="K247" s="116"/>
      <c r="L247" s="116"/>
      <c r="M247" s="116"/>
      <c r="N247" s="116"/>
      <c r="O247" s="116"/>
      <c r="P247" s="116"/>
      <c r="Q247" s="116"/>
      <c r="R247" s="116"/>
      <c r="S247" s="116"/>
      <c r="T247" s="116"/>
      <c r="U247" s="116"/>
      <c r="V247" s="116"/>
      <c r="W247" s="117"/>
      <c r="X247" s="117"/>
    </row>
    <row r="248" spans="1:24" x14ac:dyDescent="0.25">
      <c r="A248" s="85" t="s">
        <v>18504</v>
      </c>
      <c r="B248" s="63" t="s">
        <v>18762</v>
      </c>
      <c r="C248" s="63" t="s">
        <v>61</v>
      </c>
      <c r="D248" s="111"/>
      <c r="E248" s="110"/>
      <c r="F248" s="112"/>
      <c r="G248" s="113"/>
      <c r="H248" s="113"/>
      <c r="I248" s="114">
        <v>248</v>
      </c>
      <c r="J248" s="115"/>
      <c r="K248" s="116"/>
      <c r="L248" s="116"/>
      <c r="M248" s="116"/>
      <c r="N248" s="116"/>
      <c r="O248" s="116"/>
      <c r="P248" s="116"/>
      <c r="Q248" s="116"/>
      <c r="R248" s="116"/>
      <c r="S248" s="116"/>
      <c r="T248" s="116"/>
      <c r="U248" s="116"/>
      <c r="V248" s="116"/>
      <c r="W248" s="117"/>
      <c r="X248" s="117"/>
    </row>
    <row r="249" spans="1:24" x14ac:dyDescent="0.25">
      <c r="A249" s="85" t="s">
        <v>18505</v>
      </c>
      <c r="B249" s="63" t="s">
        <v>18763</v>
      </c>
      <c r="C249" s="63" t="s">
        <v>61</v>
      </c>
      <c r="D249" s="111"/>
      <c r="E249" s="110"/>
      <c r="F249" s="112"/>
      <c r="G249" s="113"/>
      <c r="H249" s="113"/>
      <c r="I249" s="114">
        <v>249</v>
      </c>
      <c r="J249" s="115"/>
      <c r="K249" s="116"/>
      <c r="L249" s="116"/>
      <c r="M249" s="116"/>
      <c r="N249" s="116"/>
      <c r="O249" s="116"/>
      <c r="P249" s="116"/>
      <c r="Q249" s="116"/>
      <c r="R249" s="116"/>
      <c r="S249" s="116"/>
      <c r="T249" s="116"/>
      <c r="U249" s="116"/>
      <c r="V249" s="116"/>
      <c r="W249" s="117"/>
      <c r="X249" s="117"/>
    </row>
    <row r="250" spans="1:24" x14ac:dyDescent="0.25">
      <c r="A250" s="85" t="s">
        <v>18506</v>
      </c>
      <c r="B250" s="63" t="s">
        <v>18764</v>
      </c>
      <c r="C250" s="63" t="s">
        <v>61</v>
      </c>
      <c r="D250" s="111"/>
      <c r="E250" s="110"/>
      <c r="F250" s="112"/>
      <c r="G250" s="113"/>
      <c r="H250" s="113"/>
      <c r="I250" s="114">
        <v>250</v>
      </c>
      <c r="J250" s="115"/>
      <c r="K250" s="116"/>
      <c r="L250" s="116"/>
      <c r="M250" s="116"/>
      <c r="N250" s="116"/>
      <c r="O250" s="116"/>
      <c r="P250" s="116"/>
      <c r="Q250" s="116"/>
      <c r="R250" s="116"/>
      <c r="S250" s="116"/>
      <c r="T250" s="116"/>
      <c r="U250" s="116"/>
      <c r="V250" s="116"/>
      <c r="W250" s="117"/>
      <c r="X250" s="117"/>
    </row>
    <row r="251" spans="1:24" x14ac:dyDescent="0.25">
      <c r="A251" s="85" t="s">
        <v>18507</v>
      </c>
      <c r="B251" s="63" t="s">
        <v>18765</v>
      </c>
      <c r="C251" s="63" t="s">
        <v>61</v>
      </c>
      <c r="D251" s="111"/>
      <c r="E251" s="110"/>
      <c r="F251" s="112"/>
      <c r="G251" s="113"/>
      <c r="H251" s="113"/>
      <c r="I251" s="114">
        <v>251</v>
      </c>
      <c r="J251" s="115"/>
      <c r="K251" s="116"/>
      <c r="L251" s="116"/>
      <c r="M251" s="116"/>
      <c r="N251" s="116"/>
      <c r="O251" s="116"/>
      <c r="P251" s="116"/>
      <c r="Q251" s="116"/>
      <c r="R251" s="116"/>
      <c r="S251" s="116"/>
      <c r="T251" s="116"/>
      <c r="U251" s="116"/>
      <c r="V251" s="116"/>
      <c r="W251" s="117"/>
      <c r="X251" s="117"/>
    </row>
    <row r="252" spans="1:24" x14ac:dyDescent="0.25">
      <c r="A252" s="85" t="s">
        <v>18508</v>
      </c>
      <c r="B252" s="63" t="s">
        <v>18766</v>
      </c>
      <c r="C252" s="63" t="s">
        <v>61</v>
      </c>
      <c r="D252" s="111"/>
      <c r="E252" s="110"/>
      <c r="F252" s="112"/>
      <c r="G252" s="113"/>
      <c r="H252" s="113"/>
      <c r="I252" s="114">
        <v>252</v>
      </c>
      <c r="J252" s="115"/>
      <c r="K252" s="116"/>
      <c r="L252" s="116"/>
      <c r="M252" s="116"/>
      <c r="N252" s="116"/>
      <c r="O252" s="116"/>
      <c r="P252" s="116"/>
      <c r="Q252" s="116"/>
      <c r="R252" s="116"/>
      <c r="S252" s="116"/>
      <c r="T252" s="116"/>
      <c r="U252" s="116"/>
      <c r="V252" s="116"/>
      <c r="W252" s="117"/>
      <c r="X252" s="117"/>
    </row>
    <row r="253" spans="1:24" x14ac:dyDescent="0.25">
      <c r="A253" s="85" t="s">
        <v>18509</v>
      </c>
      <c r="B253" s="63" t="s">
        <v>18767</v>
      </c>
      <c r="C253" s="63" t="s">
        <v>61</v>
      </c>
      <c r="D253" s="111"/>
      <c r="E253" s="110"/>
      <c r="F253" s="112"/>
      <c r="G253" s="113"/>
      <c r="H253" s="113"/>
      <c r="I253" s="114">
        <v>253</v>
      </c>
      <c r="J253" s="115"/>
      <c r="K253" s="116"/>
      <c r="L253" s="116"/>
      <c r="M253" s="116"/>
      <c r="N253" s="116"/>
      <c r="O253" s="116"/>
      <c r="P253" s="116"/>
      <c r="Q253" s="116"/>
      <c r="R253" s="116"/>
      <c r="S253" s="116"/>
      <c r="T253" s="116"/>
      <c r="U253" s="116"/>
      <c r="V253" s="116"/>
      <c r="W253" s="117"/>
      <c r="X253" s="117"/>
    </row>
    <row r="254" spans="1:24" x14ac:dyDescent="0.25">
      <c r="A254" s="85" t="s">
        <v>18510</v>
      </c>
      <c r="B254" s="63" t="s">
        <v>18768</v>
      </c>
      <c r="C254" s="63" t="s">
        <v>61</v>
      </c>
      <c r="D254" s="111"/>
      <c r="E254" s="110"/>
      <c r="F254" s="112"/>
      <c r="G254" s="113"/>
      <c r="H254" s="113"/>
      <c r="I254" s="114">
        <v>254</v>
      </c>
      <c r="J254" s="115"/>
      <c r="K254" s="116"/>
      <c r="L254" s="116"/>
      <c r="M254" s="116"/>
      <c r="N254" s="116"/>
      <c r="O254" s="116"/>
      <c r="P254" s="116"/>
      <c r="Q254" s="116"/>
      <c r="R254" s="116"/>
      <c r="S254" s="116"/>
      <c r="T254" s="116"/>
      <c r="U254" s="116"/>
      <c r="V254" s="116"/>
      <c r="W254" s="117"/>
      <c r="X254" s="117"/>
    </row>
    <row r="255" spans="1:24" x14ac:dyDescent="0.25">
      <c r="A255" s="85" t="s">
        <v>18511</v>
      </c>
      <c r="B255" s="63" t="s">
        <v>18757</v>
      </c>
      <c r="C255" s="63" t="s">
        <v>63</v>
      </c>
      <c r="D255" s="111"/>
      <c r="E255" s="110"/>
      <c r="F255" s="112"/>
      <c r="G255" s="113"/>
      <c r="H255" s="113"/>
      <c r="I255" s="114">
        <v>255</v>
      </c>
      <c r="J255" s="115"/>
      <c r="K255" s="116"/>
      <c r="L255" s="116"/>
      <c r="M255" s="116"/>
      <c r="N255" s="116"/>
      <c r="O255" s="116"/>
      <c r="P255" s="116"/>
      <c r="Q255" s="116"/>
      <c r="R255" s="116"/>
      <c r="S255" s="116"/>
      <c r="T255" s="116"/>
      <c r="U255" s="116"/>
      <c r="V255" s="116"/>
      <c r="W255" s="117"/>
      <c r="X255" s="117"/>
    </row>
    <row r="256" spans="1:24" x14ac:dyDescent="0.25">
      <c r="A256" s="85" t="s">
        <v>18512</v>
      </c>
      <c r="B256" s="63" t="s">
        <v>18758</v>
      </c>
      <c r="C256" s="63" t="s">
        <v>63</v>
      </c>
      <c r="D256" s="111"/>
      <c r="E256" s="110"/>
      <c r="F256" s="112"/>
      <c r="G256" s="113"/>
      <c r="H256" s="113"/>
      <c r="I256" s="114">
        <v>256</v>
      </c>
      <c r="J256" s="115"/>
      <c r="K256" s="116"/>
      <c r="L256" s="116"/>
      <c r="M256" s="116"/>
      <c r="N256" s="116"/>
      <c r="O256" s="116"/>
      <c r="P256" s="116"/>
      <c r="Q256" s="116"/>
      <c r="R256" s="116"/>
      <c r="S256" s="116"/>
      <c r="T256" s="116"/>
      <c r="U256" s="116"/>
      <c r="V256" s="116"/>
      <c r="W256" s="117"/>
      <c r="X256" s="117"/>
    </row>
    <row r="257" spans="1:24" x14ac:dyDescent="0.25">
      <c r="A257" s="85" t="s">
        <v>18513</v>
      </c>
      <c r="B257" s="63" t="s">
        <v>18759</v>
      </c>
      <c r="C257" s="63" t="s">
        <v>63</v>
      </c>
      <c r="D257" s="111"/>
      <c r="E257" s="110"/>
      <c r="F257" s="112"/>
      <c r="G257" s="113"/>
      <c r="H257" s="113"/>
      <c r="I257" s="114">
        <v>257</v>
      </c>
      <c r="J257" s="115"/>
      <c r="K257" s="116"/>
      <c r="L257" s="116"/>
      <c r="M257" s="116"/>
      <c r="N257" s="116"/>
      <c r="O257" s="116"/>
      <c r="P257" s="116"/>
      <c r="Q257" s="116"/>
      <c r="R257" s="116"/>
      <c r="S257" s="116"/>
      <c r="T257" s="116"/>
      <c r="U257" s="116"/>
      <c r="V257" s="116"/>
      <c r="W257" s="117"/>
      <c r="X257" s="117"/>
    </row>
    <row r="258" spans="1:24" x14ac:dyDescent="0.25">
      <c r="A258" s="85" t="s">
        <v>18514</v>
      </c>
      <c r="B258" s="63" t="s">
        <v>18760</v>
      </c>
      <c r="C258" s="63" t="s">
        <v>63</v>
      </c>
      <c r="D258" s="111"/>
      <c r="E258" s="110"/>
      <c r="F258" s="112"/>
      <c r="G258" s="113"/>
      <c r="H258" s="113"/>
      <c r="I258" s="114">
        <v>258</v>
      </c>
      <c r="J258" s="115"/>
      <c r="K258" s="116"/>
      <c r="L258" s="116"/>
      <c r="M258" s="116"/>
      <c r="N258" s="116"/>
      <c r="O258" s="116"/>
      <c r="P258" s="116"/>
      <c r="Q258" s="116"/>
      <c r="R258" s="116"/>
      <c r="S258" s="116"/>
      <c r="T258" s="116"/>
      <c r="U258" s="116"/>
      <c r="V258" s="116"/>
      <c r="W258" s="117"/>
      <c r="X258" s="117"/>
    </row>
    <row r="259" spans="1:24" x14ac:dyDescent="0.25">
      <c r="A259" s="85" t="s">
        <v>18515</v>
      </c>
      <c r="B259" s="63" t="s">
        <v>18761</v>
      </c>
      <c r="C259" s="63" t="s">
        <v>63</v>
      </c>
      <c r="D259" s="111"/>
      <c r="E259" s="110"/>
      <c r="F259" s="112"/>
      <c r="G259" s="113"/>
      <c r="H259" s="113"/>
      <c r="I259" s="114">
        <v>259</v>
      </c>
      <c r="J259" s="115"/>
      <c r="K259" s="116"/>
      <c r="L259" s="116"/>
      <c r="M259" s="116"/>
      <c r="N259" s="116"/>
      <c r="O259" s="116"/>
      <c r="P259" s="116"/>
      <c r="Q259" s="116"/>
      <c r="R259" s="116"/>
      <c r="S259" s="116"/>
      <c r="T259" s="116"/>
      <c r="U259" s="116"/>
      <c r="V259" s="116"/>
      <c r="W259" s="117"/>
      <c r="X259" s="117"/>
    </row>
    <row r="260" spans="1:24" x14ac:dyDescent="0.25">
      <c r="A260" s="85" t="s">
        <v>18516</v>
      </c>
      <c r="B260" s="63" t="s">
        <v>18762</v>
      </c>
      <c r="C260" s="63" t="s">
        <v>63</v>
      </c>
      <c r="D260" s="111"/>
      <c r="E260" s="110"/>
      <c r="F260" s="112"/>
      <c r="G260" s="113"/>
      <c r="H260" s="113"/>
      <c r="I260" s="114">
        <v>260</v>
      </c>
      <c r="J260" s="115"/>
      <c r="K260" s="116"/>
      <c r="L260" s="116"/>
      <c r="M260" s="116"/>
      <c r="N260" s="116"/>
      <c r="O260" s="116"/>
      <c r="P260" s="116"/>
      <c r="Q260" s="116"/>
      <c r="R260" s="116"/>
      <c r="S260" s="116"/>
      <c r="T260" s="116"/>
      <c r="U260" s="116"/>
      <c r="V260" s="116"/>
      <c r="W260" s="117"/>
      <c r="X260" s="117"/>
    </row>
    <row r="261" spans="1:24" x14ac:dyDescent="0.25">
      <c r="A261" s="85" t="s">
        <v>18517</v>
      </c>
      <c r="B261" s="63" t="s">
        <v>18763</v>
      </c>
      <c r="C261" s="63" t="s">
        <v>63</v>
      </c>
      <c r="D261" s="111"/>
      <c r="E261" s="110"/>
      <c r="F261" s="112"/>
      <c r="G261" s="113"/>
      <c r="H261" s="113"/>
      <c r="I261" s="114">
        <v>261</v>
      </c>
      <c r="J261" s="115"/>
      <c r="K261" s="116"/>
      <c r="L261" s="116"/>
      <c r="M261" s="116"/>
      <c r="N261" s="116"/>
      <c r="O261" s="116"/>
      <c r="P261" s="116"/>
      <c r="Q261" s="116"/>
      <c r="R261" s="116"/>
      <c r="S261" s="116"/>
      <c r="T261" s="116"/>
      <c r="U261" s="116"/>
      <c r="V261" s="116"/>
      <c r="W261" s="117"/>
      <c r="X261" s="117"/>
    </row>
    <row r="262" spans="1:24" x14ac:dyDescent="0.25">
      <c r="A262" s="85" t="s">
        <v>18518</v>
      </c>
      <c r="B262" s="63" t="s">
        <v>18764</v>
      </c>
      <c r="C262" s="63" t="s">
        <v>63</v>
      </c>
      <c r="D262" s="111"/>
      <c r="E262" s="110"/>
      <c r="F262" s="112"/>
      <c r="G262" s="113"/>
      <c r="H262" s="113"/>
      <c r="I262" s="114">
        <v>262</v>
      </c>
      <c r="J262" s="115"/>
      <c r="K262" s="116"/>
      <c r="L262" s="116"/>
      <c r="M262" s="116"/>
      <c r="N262" s="116"/>
      <c r="O262" s="116"/>
      <c r="P262" s="116"/>
      <c r="Q262" s="116"/>
      <c r="R262" s="116"/>
      <c r="S262" s="116"/>
      <c r="T262" s="116"/>
      <c r="U262" s="116"/>
      <c r="V262" s="116"/>
      <c r="W262" s="117"/>
      <c r="X262" s="117"/>
    </row>
    <row r="263" spans="1:24" x14ac:dyDescent="0.25">
      <c r="A263" s="85" t="s">
        <v>18519</v>
      </c>
      <c r="B263" s="63" t="s">
        <v>18765</v>
      </c>
      <c r="C263" s="63" t="s">
        <v>63</v>
      </c>
      <c r="D263" s="111"/>
      <c r="E263" s="110"/>
      <c r="F263" s="112"/>
      <c r="G263" s="113"/>
      <c r="H263" s="113"/>
      <c r="I263" s="114">
        <v>263</v>
      </c>
      <c r="J263" s="115"/>
      <c r="K263" s="116"/>
      <c r="L263" s="116"/>
      <c r="M263" s="116"/>
      <c r="N263" s="116"/>
      <c r="O263" s="116"/>
      <c r="P263" s="116"/>
      <c r="Q263" s="116"/>
      <c r="R263" s="116"/>
      <c r="S263" s="116"/>
      <c r="T263" s="116"/>
      <c r="U263" s="116"/>
      <c r="V263" s="116"/>
      <c r="W263" s="117"/>
      <c r="X263" s="117"/>
    </row>
    <row r="264" spans="1:24" x14ac:dyDescent="0.25">
      <c r="A264" s="85" t="s">
        <v>18520</v>
      </c>
      <c r="B264" s="63" t="s">
        <v>18766</v>
      </c>
      <c r="C264" s="63" t="s">
        <v>63</v>
      </c>
      <c r="D264" s="111"/>
      <c r="E264" s="110"/>
      <c r="F264" s="112"/>
      <c r="G264" s="113"/>
      <c r="H264" s="113"/>
      <c r="I264" s="114">
        <v>264</v>
      </c>
      <c r="J264" s="115"/>
      <c r="K264" s="116"/>
      <c r="L264" s="116"/>
      <c r="M264" s="116"/>
      <c r="N264" s="116"/>
      <c r="O264" s="116"/>
      <c r="P264" s="116"/>
      <c r="Q264" s="116"/>
      <c r="R264" s="116"/>
      <c r="S264" s="116"/>
      <c r="T264" s="116"/>
      <c r="U264" s="116"/>
      <c r="V264" s="116"/>
      <c r="W264" s="117"/>
      <c r="X264" s="117"/>
    </row>
    <row r="265" spans="1:24" x14ac:dyDescent="0.25">
      <c r="A265" s="85" t="s">
        <v>18521</v>
      </c>
      <c r="B265" s="63" t="s">
        <v>18767</v>
      </c>
      <c r="C265" s="63" t="s">
        <v>63</v>
      </c>
      <c r="D265" s="111"/>
      <c r="E265" s="110"/>
      <c r="F265" s="112"/>
      <c r="G265" s="113"/>
      <c r="H265" s="113"/>
      <c r="I265" s="114">
        <v>265</v>
      </c>
      <c r="J265" s="115"/>
      <c r="K265" s="116"/>
      <c r="L265" s="116"/>
      <c r="M265" s="116"/>
      <c r="N265" s="116"/>
      <c r="O265" s="116"/>
      <c r="P265" s="116"/>
      <c r="Q265" s="116"/>
      <c r="R265" s="116"/>
      <c r="S265" s="116"/>
      <c r="T265" s="116"/>
      <c r="U265" s="116"/>
      <c r="V265" s="116"/>
      <c r="W265" s="117"/>
      <c r="X265" s="117"/>
    </row>
    <row r="266" spans="1:24" x14ac:dyDescent="0.25">
      <c r="A266" s="85" t="s">
        <v>18522</v>
      </c>
      <c r="B266" s="63" t="s">
        <v>18768</v>
      </c>
      <c r="C266" s="63" t="s">
        <v>63</v>
      </c>
      <c r="D266" s="111"/>
      <c r="E266" s="110"/>
      <c r="F266" s="112"/>
      <c r="G266" s="113"/>
      <c r="H266" s="113"/>
      <c r="I266" s="114">
        <v>266</v>
      </c>
      <c r="J266" s="115"/>
      <c r="K266" s="116"/>
      <c r="L266" s="116"/>
      <c r="M266" s="116"/>
      <c r="N266" s="116"/>
      <c r="O266" s="116"/>
      <c r="P266" s="116"/>
      <c r="Q266" s="116"/>
      <c r="R266" s="116"/>
      <c r="S266" s="116"/>
      <c r="T266" s="116"/>
      <c r="U266" s="116"/>
      <c r="V266" s="116"/>
      <c r="W266" s="117"/>
      <c r="X266" s="117"/>
    </row>
    <row r="267" spans="1:24" x14ac:dyDescent="0.25">
      <c r="A267" s="85" t="s">
        <v>18523</v>
      </c>
      <c r="B267" s="63" t="s">
        <v>18757</v>
      </c>
      <c r="C267" s="63" t="s">
        <v>57</v>
      </c>
      <c r="D267" s="111"/>
      <c r="E267" s="110"/>
      <c r="F267" s="112"/>
      <c r="G267" s="113"/>
      <c r="H267" s="113"/>
      <c r="I267" s="114">
        <v>267</v>
      </c>
      <c r="J267" s="115"/>
      <c r="K267" s="116"/>
      <c r="L267" s="116"/>
      <c r="M267" s="116"/>
      <c r="N267" s="116"/>
      <c r="O267" s="116"/>
      <c r="P267" s="116"/>
      <c r="Q267" s="116"/>
      <c r="R267" s="116"/>
      <c r="S267" s="116"/>
      <c r="T267" s="116"/>
      <c r="U267" s="116"/>
      <c r="V267" s="116"/>
      <c r="W267" s="117"/>
      <c r="X267" s="117"/>
    </row>
    <row r="268" spans="1:24" x14ac:dyDescent="0.25">
      <c r="A268" s="85" t="s">
        <v>18524</v>
      </c>
      <c r="B268" s="63" t="s">
        <v>18758</v>
      </c>
      <c r="C268" s="63" t="s">
        <v>57</v>
      </c>
      <c r="D268" s="111"/>
      <c r="E268" s="110"/>
      <c r="F268" s="112"/>
      <c r="G268" s="113"/>
      <c r="H268" s="113"/>
      <c r="I268" s="114">
        <v>268</v>
      </c>
      <c r="J268" s="115"/>
      <c r="K268" s="116"/>
      <c r="L268" s="116"/>
      <c r="M268" s="116"/>
      <c r="N268" s="116"/>
      <c r="O268" s="116"/>
      <c r="P268" s="116"/>
      <c r="Q268" s="116"/>
      <c r="R268" s="116"/>
      <c r="S268" s="116"/>
      <c r="T268" s="116"/>
      <c r="U268" s="116"/>
      <c r="V268" s="116"/>
      <c r="W268" s="117"/>
      <c r="X268" s="117"/>
    </row>
    <row r="269" spans="1:24" x14ac:dyDescent="0.25">
      <c r="A269" s="85" t="s">
        <v>18525</v>
      </c>
      <c r="B269" s="63" t="s">
        <v>18759</v>
      </c>
      <c r="C269" s="63" t="s">
        <v>57</v>
      </c>
      <c r="D269" s="111"/>
      <c r="E269" s="110"/>
      <c r="F269" s="112"/>
      <c r="G269" s="113"/>
      <c r="H269" s="113"/>
      <c r="I269" s="114">
        <v>269</v>
      </c>
      <c r="J269" s="115"/>
      <c r="K269" s="116"/>
      <c r="L269" s="116"/>
      <c r="M269" s="116"/>
      <c r="N269" s="116"/>
      <c r="O269" s="116"/>
      <c r="P269" s="116"/>
      <c r="Q269" s="116"/>
      <c r="R269" s="116"/>
      <c r="S269" s="116"/>
      <c r="T269" s="116"/>
      <c r="U269" s="116"/>
      <c r="V269" s="116"/>
      <c r="W269" s="117"/>
      <c r="X269" s="117"/>
    </row>
    <row r="270" spans="1:24" x14ac:dyDescent="0.25">
      <c r="A270" s="85" t="s">
        <v>18526</v>
      </c>
      <c r="B270" s="63" t="s">
        <v>18760</v>
      </c>
      <c r="C270" s="63" t="s">
        <v>57</v>
      </c>
      <c r="D270" s="111"/>
      <c r="E270" s="110"/>
      <c r="F270" s="112"/>
      <c r="G270" s="113"/>
      <c r="H270" s="113"/>
      <c r="I270" s="114">
        <v>270</v>
      </c>
      <c r="J270" s="115"/>
      <c r="K270" s="116"/>
      <c r="L270" s="116"/>
      <c r="M270" s="116"/>
      <c r="N270" s="116"/>
      <c r="O270" s="116"/>
      <c r="P270" s="116"/>
      <c r="Q270" s="116"/>
      <c r="R270" s="116"/>
      <c r="S270" s="116"/>
      <c r="T270" s="116"/>
      <c r="U270" s="116"/>
      <c r="V270" s="116"/>
      <c r="W270" s="117"/>
      <c r="X270" s="117"/>
    </row>
    <row r="271" spans="1:24" x14ac:dyDescent="0.25">
      <c r="A271" s="85" t="s">
        <v>18527</v>
      </c>
      <c r="B271" s="63" t="s">
        <v>18761</v>
      </c>
      <c r="C271" s="63" t="s">
        <v>57</v>
      </c>
      <c r="D271" s="111"/>
      <c r="E271" s="110"/>
      <c r="F271" s="112"/>
      <c r="G271" s="113"/>
      <c r="H271" s="113"/>
      <c r="I271" s="114">
        <v>271</v>
      </c>
      <c r="J271" s="115"/>
      <c r="K271" s="116"/>
      <c r="L271" s="116"/>
      <c r="M271" s="116"/>
      <c r="N271" s="116"/>
      <c r="O271" s="116"/>
      <c r="P271" s="116"/>
      <c r="Q271" s="116"/>
      <c r="R271" s="116"/>
      <c r="S271" s="116"/>
      <c r="T271" s="116"/>
      <c r="U271" s="116"/>
      <c r="V271" s="116"/>
      <c r="W271" s="117"/>
      <c r="X271" s="117"/>
    </row>
    <row r="272" spans="1:24" x14ac:dyDescent="0.25">
      <c r="A272" s="85" t="s">
        <v>18528</v>
      </c>
      <c r="B272" s="63" t="s">
        <v>18762</v>
      </c>
      <c r="C272" s="63" t="s">
        <v>57</v>
      </c>
      <c r="D272" s="111"/>
      <c r="E272" s="110"/>
      <c r="F272" s="112"/>
      <c r="G272" s="113"/>
      <c r="H272" s="113"/>
      <c r="I272" s="114">
        <v>272</v>
      </c>
      <c r="J272" s="115"/>
      <c r="K272" s="116"/>
      <c r="L272" s="116"/>
      <c r="M272" s="116"/>
      <c r="N272" s="116"/>
      <c r="O272" s="116"/>
      <c r="P272" s="116"/>
      <c r="Q272" s="116"/>
      <c r="R272" s="116"/>
      <c r="S272" s="116"/>
      <c r="T272" s="116"/>
      <c r="U272" s="116"/>
      <c r="V272" s="116"/>
      <c r="W272" s="117"/>
      <c r="X272" s="117"/>
    </row>
    <row r="273" spans="1:24" x14ac:dyDescent="0.25">
      <c r="A273" s="85" t="s">
        <v>18529</v>
      </c>
      <c r="B273" s="63" t="s">
        <v>18763</v>
      </c>
      <c r="C273" s="63" t="s">
        <v>57</v>
      </c>
      <c r="D273" s="111"/>
      <c r="E273" s="110"/>
      <c r="F273" s="112"/>
      <c r="G273" s="113"/>
      <c r="H273" s="113"/>
      <c r="I273" s="114">
        <v>273</v>
      </c>
      <c r="J273" s="115"/>
      <c r="K273" s="116"/>
      <c r="L273" s="116"/>
      <c r="M273" s="116"/>
      <c r="N273" s="116"/>
      <c r="O273" s="116"/>
      <c r="P273" s="116"/>
      <c r="Q273" s="116"/>
      <c r="R273" s="116"/>
      <c r="S273" s="116"/>
      <c r="T273" s="116"/>
      <c r="U273" s="116"/>
      <c r="V273" s="116"/>
      <c r="W273" s="117"/>
      <c r="X273" s="117"/>
    </row>
    <row r="274" spans="1:24" x14ac:dyDescent="0.25">
      <c r="A274" s="85" t="s">
        <v>18530</v>
      </c>
      <c r="B274" s="63" t="s">
        <v>18764</v>
      </c>
      <c r="C274" s="63" t="s">
        <v>57</v>
      </c>
      <c r="D274" s="111"/>
      <c r="E274" s="110"/>
      <c r="F274" s="112"/>
      <c r="G274" s="113"/>
      <c r="H274" s="113"/>
      <c r="I274" s="114">
        <v>274</v>
      </c>
      <c r="J274" s="115"/>
      <c r="K274" s="116"/>
      <c r="L274" s="116"/>
      <c r="M274" s="116"/>
      <c r="N274" s="116"/>
      <c r="O274" s="116"/>
      <c r="P274" s="116"/>
      <c r="Q274" s="116"/>
      <c r="R274" s="116"/>
      <c r="S274" s="116"/>
      <c r="T274" s="116"/>
      <c r="U274" s="116"/>
      <c r="V274" s="116"/>
      <c r="W274" s="117"/>
      <c r="X274" s="117"/>
    </row>
    <row r="275" spans="1:24" x14ac:dyDescent="0.25">
      <c r="A275" s="85" t="s">
        <v>18531</v>
      </c>
      <c r="B275" s="63" t="s">
        <v>18765</v>
      </c>
      <c r="C275" s="63" t="s">
        <v>57</v>
      </c>
      <c r="D275" s="111"/>
      <c r="E275" s="110"/>
      <c r="F275" s="112"/>
      <c r="G275" s="113"/>
      <c r="H275" s="113"/>
      <c r="I275" s="114">
        <v>275</v>
      </c>
      <c r="J275" s="115"/>
      <c r="K275" s="116"/>
      <c r="L275" s="116"/>
      <c r="M275" s="116"/>
      <c r="N275" s="116"/>
      <c r="O275" s="116"/>
      <c r="P275" s="116"/>
      <c r="Q275" s="116"/>
      <c r="R275" s="116"/>
      <c r="S275" s="116"/>
      <c r="T275" s="116"/>
      <c r="U275" s="116"/>
      <c r="V275" s="116"/>
      <c r="W275" s="117"/>
      <c r="X275" s="117"/>
    </row>
    <row r="276" spans="1:24" x14ac:dyDescent="0.25">
      <c r="A276" s="85" t="s">
        <v>18532</v>
      </c>
      <c r="B276" s="63" t="s">
        <v>18766</v>
      </c>
      <c r="C276" s="63" t="s">
        <v>57</v>
      </c>
      <c r="D276" s="111"/>
      <c r="E276" s="110"/>
      <c r="F276" s="112"/>
      <c r="G276" s="113"/>
      <c r="H276" s="113"/>
      <c r="I276" s="114">
        <v>276</v>
      </c>
      <c r="J276" s="115"/>
      <c r="K276" s="116"/>
      <c r="L276" s="116"/>
      <c r="M276" s="116"/>
      <c r="N276" s="116"/>
      <c r="O276" s="116"/>
      <c r="P276" s="116"/>
      <c r="Q276" s="116"/>
      <c r="R276" s="116"/>
      <c r="S276" s="116"/>
      <c r="T276" s="116"/>
      <c r="U276" s="116"/>
      <c r="V276" s="116"/>
      <c r="W276" s="117"/>
      <c r="X276" s="117"/>
    </row>
    <row r="277" spans="1:24" x14ac:dyDescent="0.25">
      <c r="A277" s="85" t="s">
        <v>18533</v>
      </c>
      <c r="B277" s="63" t="s">
        <v>18767</v>
      </c>
      <c r="C277" s="63" t="s">
        <v>57</v>
      </c>
      <c r="D277" s="111"/>
      <c r="E277" s="110"/>
      <c r="F277" s="112"/>
      <c r="G277" s="113"/>
      <c r="H277" s="113"/>
      <c r="I277" s="114">
        <v>277</v>
      </c>
      <c r="J277" s="115"/>
      <c r="K277" s="116"/>
      <c r="L277" s="116"/>
      <c r="M277" s="116"/>
      <c r="N277" s="116"/>
      <c r="O277" s="116"/>
      <c r="P277" s="116"/>
      <c r="Q277" s="116"/>
      <c r="R277" s="116"/>
      <c r="S277" s="116"/>
      <c r="T277" s="116"/>
      <c r="U277" s="116"/>
      <c r="V277" s="116"/>
      <c r="W277" s="117"/>
      <c r="X277" s="117"/>
    </row>
    <row r="278" spans="1:24" x14ac:dyDescent="0.25">
      <c r="A278" s="85" t="s">
        <v>18534</v>
      </c>
      <c r="B278" s="63" t="s">
        <v>18768</v>
      </c>
      <c r="C278" s="63" t="s">
        <v>57</v>
      </c>
      <c r="D278" s="111"/>
      <c r="E278" s="110"/>
      <c r="F278" s="112"/>
      <c r="G278" s="113"/>
      <c r="H278" s="113"/>
      <c r="I278" s="114">
        <v>278</v>
      </c>
      <c r="J278" s="115"/>
      <c r="K278" s="116"/>
      <c r="L278" s="116"/>
      <c r="M278" s="116"/>
      <c r="N278" s="116"/>
      <c r="O278" s="116"/>
      <c r="P278" s="116"/>
      <c r="Q278" s="116"/>
      <c r="R278" s="116"/>
      <c r="S278" s="116"/>
      <c r="T278" s="116"/>
      <c r="U278" s="116"/>
      <c r="V278" s="116"/>
      <c r="W278" s="117"/>
      <c r="X278" s="117"/>
    </row>
    <row r="279" spans="1:24" x14ac:dyDescent="0.25">
      <c r="A279" s="85" t="s">
        <v>18535</v>
      </c>
      <c r="B279" s="63" t="s">
        <v>18757</v>
      </c>
      <c r="C279" s="63" t="s">
        <v>55</v>
      </c>
      <c r="D279" s="111"/>
      <c r="E279" s="110"/>
      <c r="F279" s="112"/>
      <c r="G279" s="113"/>
      <c r="H279" s="113"/>
      <c r="I279" s="114">
        <v>279</v>
      </c>
      <c r="J279" s="115"/>
      <c r="K279" s="116"/>
      <c r="L279" s="116"/>
      <c r="M279" s="116"/>
      <c r="N279" s="116"/>
      <c r="O279" s="116"/>
      <c r="P279" s="116"/>
      <c r="Q279" s="116"/>
      <c r="R279" s="116"/>
      <c r="S279" s="116"/>
      <c r="T279" s="116"/>
      <c r="U279" s="116"/>
      <c r="V279" s="116"/>
      <c r="W279" s="117"/>
      <c r="X279" s="117"/>
    </row>
    <row r="280" spans="1:24" x14ac:dyDescent="0.25">
      <c r="A280" s="85" t="s">
        <v>18536</v>
      </c>
      <c r="B280" s="63" t="s">
        <v>18758</v>
      </c>
      <c r="C280" s="63" t="s">
        <v>55</v>
      </c>
      <c r="D280" s="111"/>
      <c r="E280" s="110"/>
      <c r="F280" s="112"/>
      <c r="G280" s="113"/>
      <c r="H280" s="113"/>
      <c r="I280" s="114">
        <v>280</v>
      </c>
      <c r="J280" s="115"/>
      <c r="K280" s="116"/>
      <c r="L280" s="116"/>
      <c r="M280" s="116"/>
      <c r="N280" s="116"/>
      <c r="O280" s="116"/>
      <c r="P280" s="116"/>
      <c r="Q280" s="116"/>
      <c r="R280" s="116"/>
      <c r="S280" s="116"/>
      <c r="T280" s="116"/>
      <c r="U280" s="116"/>
      <c r="V280" s="116"/>
      <c r="W280" s="117"/>
      <c r="X280" s="117"/>
    </row>
    <row r="281" spans="1:24" x14ac:dyDescent="0.25">
      <c r="A281" s="85" t="s">
        <v>18537</v>
      </c>
      <c r="B281" s="63" t="s">
        <v>18759</v>
      </c>
      <c r="C281" s="63" t="s">
        <v>55</v>
      </c>
      <c r="D281" s="111"/>
      <c r="E281" s="110"/>
      <c r="F281" s="112"/>
      <c r="G281" s="113"/>
      <c r="H281" s="113"/>
      <c r="I281" s="114">
        <v>281</v>
      </c>
      <c r="J281" s="115"/>
      <c r="K281" s="116"/>
      <c r="L281" s="116"/>
      <c r="M281" s="116"/>
      <c r="N281" s="116"/>
      <c r="O281" s="116"/>
      <c r="P281" s="116"/>
      <c r="Q281" s="116"/>
      <c r="R281" s="116"/>
      <c r="S281" s="116"/>
      <c r="T281" s="116"/>
      <c r="U281" s="116"/>
      <c r="V281" s="116"/>
      <c r="W281" s="117"/>
      <c r="X281" s="117"/>
    </row>
    <row r="282" spans="1:24" x14ac:dyDescent="0.25">
      <c r="A282" s="85" t="s">
        <v>18538</v>
      </c>
      <c r="B282" s="63" t="s">
        <v>18760</v>
      </c>
      <c r="C282" s="63" t="s">
        <v>55</v>
      </c>
      <c r="D282" s="111"/>
      <c r="E282" s="110"/>
      <c r="F282" s="112"/>
      <c r="G282" s="113"/>
      <c r="H282" s="113"/>
      <c r="I282" s="114">
        <v>282</v>
      </c>
      <c r="J282" s="115"/>
      <c r="K282" s="116"/>
      <c r="L282" s="116"/>
      <c r="M282" s="116"/>
      <c r="N282" s="116"/>
      <c r="O282" s="116"/>
      <c r="P282" s="116"/>
      <c r="Q282" s="116"/>
      <c r="R282" s="116"/>
      <c r="S282" s="116"/>
      <c r="T282" s="116"/>
      <c r="U282" s="116"/>
      <c r="V282" s="116"/>
      <c r="W282" s="117"/>
      <c r="X282" s="117"/>
    </row>
    <row r="283" spans="1:24" x14ac:dyDescent="0.25">
      <c r="A283" s="85" t="s">
        <v>18539</v>
      </c>
      <c r="B283" s="63" t="s">
        <v>18761</v>
      </c>
      <c r="C283" s="63" t="s">
        <v>55</v>
      </c>
      <c r="D283" s="111"/>
      <c r="E283" s="110"/>
      <c r="F283" s="112"/>
      <c r="G283" s="113"/>
      <c r="H283" s="113"/>
      <c r="I283" s="114">
        <v>283</v>
      </c>
      <c r="J283" s="115"/>
      <c r="K283" s="116"/>
      <c r="L283" s="116"/>
      <c r="M283" s="116"/>
      <c r="N283" s="116"/>
      <c r="O283" s="116"/>
      <c r="P283" s="116"/>
      <c r="Q283" s="116"/>
      <c r="R283" s="116"/>
      <c r="S283" s="116"/>
      <c r="T283" s="116"/>
      <c r="U283" s="116"/>
      <c r="V283" s="116"/>
      <c r="W283" s="117"/>
      <c r="X283" s="117"/>
    </row>
    <row r="284" spans="1:24" x14ac:dyDescent="0.25">
      <c r="A284" s="85" t="s">
        <v>18540</v>
      </c>
      <c r="B284" s="63" t="s">
        <v>18762</v>
      </c>
      <c r="C284" s="63" t="s">
        <v>55</v>
      </c>
      <c r="D284" s="111"/>
      <c r="E284" s="110"/>
      <c r="F284" s="112"/>
      <c r="G284" s="113"/>
      <c r="H284" s="113"/>
      <c r="I284" s="114">
        <v>284</v>
      </c>
      <c r="J284" s="115"/>
      <c r="K284" s="116"/>
      <c r="L284" s="116"/>
      <c r="M284" s="116"/>
      <c r="N284" s="116"/>
      <c r="O284" s="116"/>
      <c r="P284" s="116"/>
      <c r="Q284" s="116"/>
      <c r="R284" s="116"/>
      <c r="S284" s="116"/>
      <c r="T284" s="116"/>
      <c r="U284" s="116"/>
      <c r="V284" s="116"/>
      <c r="W284" s="117"/>
      <c r="X284" s="117"/>
    </row>
    <row r="285" spans="1:24" x14ac:dyDescent="0.25">
      <c r="A285" s="85" t="s">
        <v>18541</v>
      </c>
      <c r="B285" s="63" t="s">
        <v>18763</v>
      </c>
      <c r="C285" s="63" t="s">
        <v>55</v>
      </c>
      <c r="D285" s="111"/>
      <c r="E285" s="110"/>
      <c r="F285" s="112"/>
      <c r="G285" s="113"/>
      <c r="H285" s="113"/>
      <c r="I285" s="114">
        <v>285</v>
      </c>
      <c r="J285" s="115"/>
      <c r="K285" s="116"/>
      <c r="L285" s="116"/>
      <c r="M285" s="116"/>
      <c r="N285" s="116"/>
      <c r="O285" s="116"/>
      <c r="P285" s="116"/>
      <c r="Q285" s="116"/>
      <c r="R285" s="116"/>
      <c r="S285" s="116"/>
      <c r="T285" s="116"/>
      <c r="U285" s="116"/>
      <c r="V285" s="116"/>
      <c r="W285" s="117"/>
      <c r="X285" s="117"/>
    </row>
    <row r="286" spans="1:24" x14ac:dyDescent="0.25">
      <c r="A286" s="85" t="s">
        <v>18542</v>
      </c>
      <c r="B286" s="63" t="s">
        <v>18764</v>
      </c>
      <c r="C286" s="63" t="s">
        <v>55</v>
      </c>
      <c r="D286" s="111"/>
      <c r="E286" s="110"/>
      <c r="F286" s="112"/>
      <c r="G286" s="113"/>
      <c r="H286" s="113"/>
      <c r="I286" s="114">
        <v>286</v>
      </c>
      <c r="J286" s="115"/>
      <c r="K286" s="116"/>
      <c r="L286" s="116"/>
      <c r="M286" s="116"/>
      <c r="N286" s="116"/>
      <c r="O286" s="116"/>
      <c r="P286" s="116"/>
      <c r="Q286" s="116"/>
      <c r="R286" s="116"/>
      <c r="S286" s="116"/>
      <c r="T286" s="116"/>
      <c r="U286" s="116"/>
      <c r="V286" s="116"/>
      <c r="W286" s="117"/>
      <c r="X286" s="117"/>
    </row>
    <row r="287" spans="1:24" x14ac:dyDescent="0.25">
      <c r="A287" s="85" t="s">
        <v>18543</v>
      </c>
      <c r="B287" s="63" t="s">
        <v>18765</v>
      </c>
      <c r="C287" s="63" t="s">
        <v>55</v>
      </c>
      <c r="D287" s="111"/>
      <c r="E287" s="110"/>
      <c r="F287" s="112"/>
      <c r="G287" s="113"/>
      <c r="H287" s="113"/>
      <c r="I287" s="114">
        <v>287</v>
      </c>
      <c r="J287" s="115"/>
      <c r="K287" s="116"/>
      <c r="L287" s="116"/>
      <c r="M287" s="116"/>
      <c r="N287" s="116"/>
      <c r="O287" s="116"/>
      <c r="P287" s="116"/>
      <c r="Q287" s="116"/>
      <c r="R287" s="116"/>
      <c r="S287" s="116"/>
      <c r="T287" s="116"/>
      <c r="U287" s="116"/>
      <c r="V287" s="116"/>
      <c r="W287" s="117"/>
      <c r="X287" s="117"/>
    </row>
    <row r="288" spans="1:24" x14ac:dyDescent="0.25">
      <c r="A288" s="85" t="s">
        <v>18544</v>
      </c>
      <c r="B288" s="63" t="s">
        <v>18766</v>
      </c>
      <c r="C288" s="63" t="s">
        <v>55</v>
      </c>
      <c r="D288" s="111"/>
      <c r="E288" s="110"/>
      <c r="F288" s="112"/>
      <c r="G288" s="113"/>
      <c r="H288" s="113"/>
      <c r="I288" s="114">
        <v>288</v>
      </c>
      <c r="J288" s="115"/>
      <c r="K288" s="116"/>
      <c r="L288" s="116"/>
      <c r="M288" s="116"/>
      <c r="N288" s="116"/>
      <c r="O288" s="116"/>
      <c r="P288" s="116"/>
      <c r="Q288" s="116"/>
      <c r="R288" s="116"/>
      <c r="S288" s="116"/>
      <c r="T288" s="116"/>
      <c r="U288" s="116"/>
      <c r="V288" s="116"/>
      <c r="W288" s="117"/>
      <c r="X288" s="117"/>
    </row>
    <row r="289" spans="1:24" x14ac:dyDescent="0.25">
      <c r="A289" s="85" t="s">
        <v>18545</v>
      </c>
      <c r="B289" s="63" t="s">
        <v>18767</v>
      </c>
      <c r="C289" s="63" t="s">
        <v>55</v>
      </c>
      <c r="D289" s="111"/>
      <c r="E289" s="110"/>
      <c r="F289" s="112"/>
      <c r="G289" s="113"/>
      <c r="H289" s="113"/>
      <c r="I289" s="114">
        <v>289</v>
      </c>
      <c r="J289" s="115"/>
      <c r="K289" s="116"/>
      <c r="L289" s="116"/>
      <c r="M289" s="116"/>
      <c r="N289" s="116"/>
      <c r="O289" s="116"/>
      <c r="P289" s="116"/>
      <c r="Q289" s="116"/>
      <c r="R289" s="116"/>
      <c r="S289" s="116"/>
      <c r="T289" s="116"/>
      <c r="U289" s="116"/>
      <c r="V289" s="116"/>
      <c r="W289" s="117"/>
      <c r="X289" s="117"/>
    </row>
    <row r="290" spans="1:24" x14ac:dyDescent="0.25">
      <c r="A290" s="85" t="s">
        <v>18546</v>
      </c>
      <c r="B290" s="63" t="s">
        <v>18768</v>
      </c>
      <c r="C290" s="63" t="s">
        <v>55</v>
      </c>
      <c r="D290" s="111"/>
      <c r="E290" s="110"/>
      <c r="F290" s="112"/>
      <c r="G290" s="113"/>
      <c r="H290" s="113"/>
      <c r="I290" s="114">
        <v>290</v>
      </c>
      <c r="J290" s="115"/>
      <c r="K290" s="116"/>
      <c r="L290" s="116"/>
      <c r="M290" s="116"/>
      <c r="N290" s="116"/>
      <c r="O290" s="116"/>
      <c r="P290" s="116"/>
      <c r="Q290" s="116"/>
      <c r="R290" s="116"/>
      <c r="S290" s="116"/>
      <c r="T290" s="116"/>
      <c r="U290" s="116"/>
      <c r="V290" s="116"/>
      <c r="W290" s="117"/>
      <c r="X290" s="117"/>
    </row>
    <row r="291" spans="1:24" x14ac:dyDescent="0.25">
      <c r="A291" s="85" t="s">
        <v>18547</v>
      </c>
      <c r="B291" s="63" t="s">
        <v>18757</v>
      </c>
      <c r="C291" s="63" t="s">
        <v>58</v>
      </c>
      <c r="D291" s="111"/>
      <c r="E291" s="110"/>
      <c r="F291" s="112"/>
      <c r="G291" s="113"/>
      <c r="H291" s="113"/>
      <c r="I291" s="114">
        <v>291</v>
      </c>
      <c r="J291" s="115"/>
      <c r="K291" s="116"/>
      <c r="L291" s="116"/>
      <c r="M291" s="116"/>
      <c r="N291" s="116"/>
      <c r="O291" s="116"/>
      <c r="P291" s="116"/>
      <c r="Q291" s="116"/>
      <c r="R291" s="116"/>
      <c r="S291" s="116"/>
      <c r="T291" s="116"/>
      <c r="U291" s="116"/>
      <c r="V291" s="116"/>
      <c r="W291" s="117"/>
      <c r="X291" s="117"/>
    </row>
    <row r="292" spans="1:24" x14ac:dyDescent="0.25">
      <c r="A292" s="85" t="s">
        <v>18548</v>
      </c>
      <c r="B292" s="63" t="s">
        <v>18758</v>
      </c>
      <c r="C292" s="63" t="s">
        <v>58</v>
      </c>
      <c r="D292" s="111"/>
      <c r="E292" s="110"/>
      <c r="F292" s="112"/>
      <c r="G292" s="113"/>
      <c r="H292" s="113"/>
      <c r="I292" s="114">
        <v>292</v>
      </c>
      <c r="J292" s="115"/>
      <c r="K292" s="116"/>
      <c r="L292" s="116"/>
      <c r="M292" s="116"/>
      <c r="N292" s="116"/>
      <c r="O292" s="116"/>
      <c r="P292" s="116"/>
      <c r="Q292" s="116"/>
      <c r="R292" s="116"/>
      <c r="S292" s="116"/>
      <c r="T292" s="116"/>
      <c r="U292" s="116"/>
      <c r="V292" s="116"/>
      <c r="W292" s="117"/>
      <c r="X292" s="117"/>
    </row>
    <row r="293" spans="1:24" x14ac:dyDescent="0.25">
      <c r="A293" s="85" t="s">
        <v>18549</v>
      </c>
      <c r="B293" s="63" t="s">
        <v>18759</v>
      </c>
      <c r="C293" s="63" t="s">
        <v>58</v>
      </c>
      <c r="D293" s="111"/>
      <c r="E293" s="110"/>
      <c r="F293" s="112"/>
      <c r="G293" s="113"/>
      <c r="H293" s="113"/>
      <c r="I293" s="114">
        <v>293</v>
      </c>
      <c r="J293" s="115"/>
      <c r="K293" s="116"/>
      <c r="L293" s="116"/>
      <c r="M293" s="116"/>
      <c r="N293" s="116"/>
      <c r="O293" s="116"/>
      <c r="P293" s="116"/>
      <c r="Q293" s="116"/>
      <c r="R293" s="116"/>
      <c r="S293" s="116"/>
      <c r="T293" s="116"/>
      <c r="U293" s="116"/>
      <c r="V293" s="116"/>
      <c r="W293" s="117"/>
      <c r="X293" s="117"/>
    </row>
    <row r="294" spans="1:24" x14ac:dyDescent="0.25">
      <c r="A294" s="85" t="s">
        <v>18550</v>
      </c>
      <c r="B294" s="63" t="s">
        <v>18760</v>
      </c>
      <c r="C294" s="63" t="s">
        <v>58</v>
      </c>
      <c r="D294" s="111"/>
      <c r="E294" s="110"/>
      <c r="F294" s="112"/>
      <c r="G294" s="113"/>
      <c r="H294" s="113"/>
      <c r="I294" s="114">
        <v>294</v>
      </c>
      <c r="J294" s="115"/>
      <c r="K294" s="116"/>
      <c r="L294" s="116"/>
      <c r="M294" s="116"/>
      <c r="N294" s="116"/>
      <c r="O294" s="116"/>
      <c r="P294" s="116"/>
      <c r="Q294" s="116"/>
      <c r="R294" s="116"/>
      <c r="S294" s="116"/>
      <c r="T294" s="116"/>
      <c r="U294" s="116"/>
      <c r="V294" s="116"/>
      <c r="W294" s="117"/>
      <c r="X294" s="117"/>
    </row>
    <row r="295" spans="1:24" x14ac:dyDescent="0.25">
      <c r="A295" s="85" t="s">
        <v>18551</v>
      </c>
      <c r="B295" s="63" t="s">
        <v>18761</v>
      </c>
      <c r="C295" s="63" t="s">
        <v>58</v>
      </c>
      <c r="D295" s="111"/>
      <c r="E295" s="110"/>
      <c r="F295" s="112"/>
      <c r="G295" s="113"/>
      <c r="H295" s="113"/>
      <c r="I295" s="114">
        <v>295</v>
      </c>
      <c r="J295" s="115"/>
      <c r="K295" s="116"/>
      <c r="L295" s="116"/>
      <c r="M295" s="116"/>
      <c r="N295" s="116"/>
      <c r="O295" s="116"/>
      <c r="P295" s="116"/>
      <c r="Q295" s="116"/>
      <c r="R295" s="116"/>
      <c r="S295" s="116"/>
      <c r="T295" s="116"/>
      <c r="U295" s="116"/>
      <c r="V295" s="116"/>
      <c r="W295" s="117"/>
      <c r="X295" s="117"/>
    </row>
    <row r="296" spans="1:24" x14ac:dyDescent="0.25">
      <c r="A296" s="85" t="s">
        <v>18552</v>
      </c>
      <c r="B296" s="63" t="s">
        <v>18762</v>
      </c>
      <c r="C296" s="63" t="s">
        <v>58</v>
      </c>
      <c r="D296" s="111"/>
      <c r="E296" s="110"/>
      <c r="F296" s="112"/>
      <c r="G296" s="113"/>
      <c r="H296" s="113"/>
      <c r="I296" s="114">
        <v>296</v>
      </c>
      <c r="J296" s="115"/>
      <c r="K296" s="116"/>
      <c r="L296" s="116"/>
      <c r="M296" s="116"/>
      <c r="N296" s="116"/>
      <c r="O296" s="116"/>
      <c r="P296" s="116"/>
      <c r="Q296" s="116"/>
      <c r="R296" s="116"/>
      <c r="S296" s="116"/>
      <c r="T296" s="116"/>
      <c r="U296" s="116"/>
      <c r="V296" s="116"/>
      <c r="W296" s="117"/>
      <c r="X296" s="117"/>
    </row>
    <row r="297" spans="1:24" x14ac:dyDescent="0.25">
      <c r="A297" s="85" t="s">
        <v>18553</v>
      </c>
      <c r="B297" s="63" t="s">
        <v>18763</v>
      </c>
      <c r="C297" s="63" t="s">
        <v>58</v>
      </c>
      <c r="D297" s="111"/>
      <c r="E297" s="110"/>
      <c r="F297" s="112"/>
      <c r="G297" s="113"/>
      <c r="H297" s="113"/>
      <c r="I297" s="114">
        <v>297</v>
      </c>
      <c r="J297" s="115"/>
      <c r="K297" s="116"/>
      <c r="L297" s="116"/>
      <c r="M297" s="116"/>
      <c r="N297" s="116"/>
      <c r="O297" s="116"/>
      <c r="P297" s="116"/>
      <c r="Q297" s="116"/>
      <c r="R297" s="116"/>
      <c r="S297" s="116"/>
      <c r="T297" s="116"/>
      <c r="U297" s="116"/>
      <c r="V297" s="116"/>
      <c r="W297" s="117"/>
      <c r="X297" s="117"/>
    </row>
    <row r="298" spans="1:24" x14ac:dyDescent="0.25">
      <c r="A298" s="85" t="s">
        <v>18554</v>
      </c>
      <c r="B298" s="63" t="s">
        <v>18764</v>
      </c>
      <c r="C298" s="63" t="s">
        <v>58</v>
      </c>
      <c r="D298" s="111"/>
      <c r="E298" s="110"/>
      <c r="F298" s="112"/>
      <c r="G298" s="113"/>
      <c r="H298" s="113"/>
      <c r="I298" s="114">
        <v>298</v>
      </c>
      <c r="J298" s="115"/>
      <c r="K298" s="116"/>
      <c r="L298" s="116"/>
      <c r="M298" s="116"/>
      <c r="N298" s="116"/>
      <c r="O298" s="116"/>
      <c r="P298" s="116"/>
      <c r="Q298" s="116"/>
      <c r="R298" s="116"/>
      <c r="S298" s="116"/>
      <c r="T298" s="116"/>
      <c r="U298" s="116"/>
      <c r="V298" s="116"/>
      <c r="W298" s="117"/>
      <c r="X298" s="117"/>
    </row>
    <row r="299" spans="1:24" x14ac:dyDescent="0.25">
      <c r="A299" s="85" t="s">
        <v>18555</v>
      </c>
      <c r="B299" s="63" t="s">
        <v>18765</v>
      </c>
      <c r="C299" s="63" t="s">
        <v>58</v>
      </c>
      <c r="D299" s="111"/>
      <c r="E299" s="110"/>
      <c r="F299" s="112"/>
      <c r="G299" s="113"/>
      <c r="H299" s="113"/>
      <c r="I299" s="114">
        <v>299</v>
      </c>
      <c r="J299" s="115"/>
      <c r="K299" s="116"/>
      <c r="L299" s="116"/>
      <c r="M299" s="116"/>
      <c r="N299" s="116"/>
      <c r="O299" s="116"/>
      <c r="P299" s="116"/>
      <c r="Q299" s="116"/>
      <c r="R299" s="116"/>
      <c r="S299" s="116"/>
      <c r="T299" s="116"/>
      <c r="U299" s="116"/>
      <c r="V299" s="116"/>
      <c r="W299" s="117"/>
      <c r="X299" s="117"/>
    </row>
    <row r="300" spans="1:24" x14ac:dyDescent="0.25">
      <c r="A300" s="85" t="s">
        <v>18556</v>
      </c>
      <c r="B300" s="63" t="s">
        <v>18766</v>
      </c>
      <c r="C300" s="63" t="s">
        <v>58</v>
      </c>
      <c r="D300" s="111"/>
      <c r="E300" s="110"/>
      <c r="F300" s="112"/>
      <c r="G300" s="113"/>
      <c r="H300" s="113"/>
      <c r="I300" s="114">
        <v>300</v>
      </c>
      <c r="J300" s="115"/>
      <c r="K300" s="116"/>
      <c r="L300" s="116"/>
      <c r="M300" s="116"/>
      <c r="N300" s="116"/>
      <c r="O300" s="116"/>
      <c r="P300" s="116"/>
      <c r="Q300" s="116"/>
      <c r="R300" s="116"/>
      <c r="S300" s="116"/>
      <c r="T300" s="116"/>
      <c r="U300" s="116"/>
      <c r="V300" s="116"/>
      <c r="W300" s="117"/>
      <c r="X300" s="117"/>
    </row>
    <row r="301" spans="1:24" x14ac:dyDescent="0.25">
      <c r="A301" s="85" t="s">
        <v>18557</v>
      </c>
      <c r="B301" s="63" t="s">
        <v>18767</v>
      </c>
      <c r="C301" s="63" t="s">
        <v>58</v>
      </c>
      <c r="D301" s="111"/>
      <c r="E301" s="110"/>
      <c r="F301" s="112"/>
      <c r="G301" s="113"/>
      <c r="H301" s="113"/>
      <c r="I301" s="114">
        <v>301</v>
      </c>
      <c r="J301" s="115"/>
      <c r="K301" s="116"/>
      <c r="L301" s="116"/>
      <c r="M301" s="116"/>
      <c r="N301" s="116"/>
      <c r="O301" s="116"/>
      <c r="P301" s="116"/>
      <c r="Q301" s="116"/>
      <c r="R301" s="116"/>
      <c r="S301" s="116"/>
      <c r="T301" s="116"/>
      <c r="U301" s="116"/>
      <c r="V301" s="116"/>
      <c r="W301" s="117"/>
      <c r="X301" s="117"/>
    </row>
    <row r="302" spans="1:24" x14ac:dyDescent="0.25">
      <c r="A302" s="85" t="s">
        <v>18558</v>
      </c>
      <c r="B302" s="63" t="s">
        <v>18768</v>
      </c>
      <c r="C302" s="63" t="s">
        <v>58</v>
      </c>
      <c r="D302" s="111"/>
      <c r="E302" s="110"/>
      <c r="F302" s="112"/>
      <c r="G302" s="113"/>
      <c r="H302" s="113"/>
      <c r="I302" s="114">
        <v>302</v>
      </c>
      <c r="J302" s="115"/>
      <c r="K302" s="116"/>
      <c r="L302" s="116"/>
      <c r="M302" s="116"/>
      <c r="N302" s="116"/>
      <c r="O302" s="116"/>
      <c r="P302" s="116"/>
      <c r="Q302" s="116"/>
      <c r="R302" s="116"/>
      <c r="S302" s="116"/>
      <c r="T302" s="116"/>
      <c r="U302" s="116"/>
      <c r="V302" s="116"/>
      <c r="W302" s="117"/>
      <c r="X302" s="117"/>
    </row>
    <row r="303" spans="1:24" x14ac:dyDescent="0.25">
      <c r="A303" s="85" t="s">
        <v>18559</v>
      </c>
      <c r="B303" s="63" t="s">
        <v>18757</v>
      </c>
      <c r="C303" s="63" t="s">
        <v>60</v>
      </c>
      <c r="D303" s="111"/>
      <c r="E303" s="110"/>
      <c r="F303" s="112"/>
      <c r="G303" s="113"/>
      <c r="H303" s="113"/>
      <c r="I303" s="114">
        <v>303</v>
      </c>
      <c r="J303" s="115"/>
      <c r="K303" s="116"/>
      <c r="L303" s="116"/>
      <c r="M303" s="116"/>
      <c r="N303" s="116"/>
      <c r="O303" s="116"/>
      <c r="P303" s="116"/>
      <c r="Q303" s="116"/>
      <c r="R303" s="116"/>
      <c r="S303" s="116"/>
      <c r="T303" s="116"/>
      <c r="U303" s="116"/>
      <c r="V303" s="116"/>
      <c r="W303" s="117"/>
      <c r="X303" s="117"/>
    </row>
    <row r="304" spans="1:24" x14ac:dyDescent="0.25">
      <c r="A304" s="85" t="s">
        <v>18560</v>
      </c>
      <c r="B304" s="63" t="s">
        <v>18758</v>
      </c>
      <c r="C304" s="63" t="s">
        <v>60</v>
      </c>
      <c r="D304" s="111"/>
      <c r="E304" s="110"/>
      <c r="F304" s="112"/>
      <c r="G304" s="113"/>
      <c r="H304" s="113"/>
      <c r="I304" s="114">
        <v>304</v>
      </c>
      <c r="J304" s="115"/>
      <c r="K304" s="116"/>
      <c r="L304" s="116"/>
      <c r="M304" s="116"/>
      <c r="N304" s="116"/>
      <c r="O304" s="116"/>
      <c r="P304" s="116"/>
      <c r="Q304" s="116"/>
      <c r="R304" s="116"/>
      <c r="S304" s="116"/>
      <c r="T304" s="116"/>
      <c r="U304" s="116"/>
      <c r="V304" s="116"/>
      <c r="W304" s="117"/>
      <c r="X304" s="117"/>
    </row>
    <row r="305" spans="1:24" x14ac:dyDescent="0.25">
      <c r="A305" s="85" t="s">
        <v>18561</v>
      </c>
      <c r="B305" s="63" t="s">
        <v>18759</v>
      </c>
      <c r="C305" s="63" t="s">
        <v>60</v>
      </c>
      <c r="D305" s="111"/>
      <c r="E305" s="110"/>
      <c r="F305" s="112"/>
      <c r="G305" s="113"/>
      <c r="H305" s="113"/>
      <c r="I305" s="114">
        <v>305</v>
      </c>
      <c r="J305" s="115"/>
      <c r="K305" s="116"/>
      <c r="L305" s="116"/>
      <c r="M305" s="116"/>
      <c r="N305" s="116"/>
      <c r="O305" s="116"/>
      <c r="P305" s="116"/>
      <c r="Q305" s="116"/>
      <c r="R305" s="116"/>
      <c r="S305" s="116"/>
      <c r="T305" s="116"/>
      <c r="U305" s="116"/>
      <c r="V305" s="116"/>
      <c r="W305" s="117"/>
      <c r="X305" s="117"/>
    </row>
    <row r="306" spans="1:24" x14ac:dyDescent="0.25">
      <c r="A306" s="85" t="s">
        <v>18562</v>
      </c>
      <c r="B306" s="63" t="s">
        <v>18760</v>
      </c>
      <c r="C306" s="63" t="s">
        <v>60</v>
      </c>
      <c r="D306" s="111"/>
      <c r="E306" s="110"/>
      <c r="F306" s="112"/>
      <c r="G306" s="113"/>
      <c r="H306" s="113"/>
      <c r="I306" s="114">
        <v>306</v>
      </c>
      <c r="J306" s="115"/>
      <c r="K306" s="116"/>
      <c r="L306" s="116"/>
      <c r="M306" s="116"/>
      <c r="N306" s="116"/>
      <c r="O306" s="116"/>
      <c r="P306" s="116"/>
      <c r="Q306" s="116"/>
      <c r="R306" s="116"/>
      <c r="S306" s="116"/>
      <c r="T306" s="116"/>
      <c r="U306" s="116"/>
      <c r="V306" s="116"/>
      <c r="W306" s="117"/>
      <c r="X306" s="117"/>
    </row>
    <row r="307" spans="1:24" x14ac:dyDescent="0.25">
      <c r="A307" s="85" t="s">
        <v>18563</v>
      </c>
      <c r="B307" s="63" t="s">
        <v>18761</v>
      </c>
      <c r="C307" s="63" t="s">
        <v>60</v>
      </c>
      <c r="D307" s="111"/>
      <c r="E307" s="110"/>
      <c r="F307" s="112"/>
      <c r="G307" s="113"/>
      <c r="H307" s="113"/>
      <c r="I307" s="114">
        <v>307</v>
      </c>
      <c r="J307" s="115"/>
      <c r="K307" s="116"/>
      <c r="L307" s="116"/>
      <c r="M307" s="116"/>
      <c r="N307" s="116"/>
      <c r="O307" s="116"/>
      <c r="P307" s="116"/>
      <c r="Q307" s="116"/>
      <c r="R307" s="116"/>
      <c r="S307" s="116"/>
      <c r="T307" s="116"/>
      <c r="U307" s="116"/>
      <c r="V307" s="116"/>
      <c r="W307" s="117"/>
      <c r="X307" s="117"/>
    </row>
    <row r="308" spans="1:24" x14ac:dyDescent="0.25">
      <c r="A308" s="85" t="s">
        <v>18564</v>
      </c>
      <c r="B308" s="63" t="s">
        <v>18762</v>
      </c>
      <c r="C308" s="63" t="s">
        <v>60</v>
      </c>
      <c r="D308" s="111"/>
      <c r="E308" s="110"/>
      <c r="F308" s="112"/>
      <c r="G308" s="113"/>
      <c r="H308" s="113"/>
      <c r="I308" s="114">
        <v>308</v>
      </c>
      <c r="J308" s="115"/>
      <c r="K308" s="116"/>
      <c r="L308" s="116"/>
      <c r="M308" s="116"/>
      <c r="N308" s="116"/>
      <c r="O308" s="116"/>
      <c r="P308" s="116"/>
      <c r="Q308" s="116"/>
      <c r="R308" s="116"/>
      <c r="S308" s="116"/>
      <c r="T308" s="116"/>
      <c r="U308" s="116"/>
      <c r="V308" s="116"/>
      <c r="W308" s="117"/>
      <c r="X308" s="117"/>
    </row>
    <row r="309" spans="1:24" x14ac:dyDescent="0.25">
      <c r="A309" s="85" t="s">
        <v>18565</v>
      </c>
      <c r="B309" s="63" t="s">
        <v>18763</v>
      </c>
      <c r="C309" s="63" t="s">
        <v>60</v>
      </c>
      <c r="D309" s="111"/>
      <c r="E309" s="110"/>
      <c r="F309" s="112"/>
      <c r="G309" s="113"/>
      <c r="H309" s="113"/>
      <c r="I309" s="114">
        <v>309</v>
      </c>
      <c r="J309" s="115"/>
      <c r="K309" s="116"/>
      <c r="L309" s="116"/>
      <c r="M309" s="116"/>
      <c r="N309" s="116"/>
      <c r="O309" s="116"/>
      <c r="P309" s="116"/>
      <c r="Q309" s="116"/>
      <c r="R309" s="116"/>
      <c r="S309" s="116"/>
      <c r="T309" s="116"/>
      <c r="U309" s="116"/>
      <c r="V309" s="116"/>
      <c r="W309" s="117"/>
      <c r="X309" s="117"/>
    </row>
    <row r="310" spans="1:24" x14ac:dyDescent="0.25">
      <c r="A310" s="85" t="s">
        <v>18566</v>
      </c>
      <c r="B310" s="63" t="s">
        <v>18764</v>
      </c>
      <c r="C310" s="63" t="s">
        <v>60</v>
      </c>
      <c r="D310" s="111"/>
      <c r="E310" s="110"/>
      <c r="F310" s="112"/>
      <c r="G310" s="113"/>
      <c r="H310" s="113"/>
      <c r="I310" s="114">
        <v>310</v>
      </c>
      <c r="J310" s="115"/>
      <c r="K310" s="116"/>
      <c r="L310" s="116"/>
      <c r="M310" s="116"/>
      <c r="N310" s="116"/>
      <c r="O310" s="116"/>
      <c r="P310" s="116"/>
      <c r="Q310" s="116"/>
      <c r="R310" s="116"/>
      <c r="S310" s="116"/>
      <c r="T310" s="116"/>
      <c r="U310" s="116"/>
      <c r="V310" s="116"/>
      <c r="W310" s="117"/>
      <c r="X310" s="117"/>
    </row>
    <row r="311" spans="1:24" x14ac:dyDescent="0.25">
      <c r="A311" s="85" t="s">
        <v>18567</v>
      </c>
      <c r="B311" s="63" t="s">
        <v>18765</v>
      </c>
      <c r="C311" s="63" t="s">
        <v>60</v>
      </c>
      <c r="D311" s="111"/>
      <c r="E311" s="110"/>
      <c r="F311" s="112"/>
      <c r="G311" s="113"/>
      <c r="H311" s="113"/>
      <c r="I311" s="114">
        <v>311</v>
      </c>
      <c r="J311" s="115"/>
      <c r="K311" s="116"/>
      <c r="L311" s="116"/>
      <c r="M311" s="116"/>
      <c r="N311" s="116"/>
      <c r="O311" s="116"/>
      <c r="P311" s="116"/>
      <c r="Q311" s="116"/>
      <c r="R311" s="116"/>
      <c r="S311" s="116"/>
      <c r="T311" s="116"/>
      <c r="U311" s="116"/>
      <c r="V311" s="116"/>
      <c r="W311" s="117"/>
      <c r="X311" s="117"/>
    </row>
    <row r="312" spans="1:24" x14ac:dyDescent="0.25">
      <c r="A312" s="85" t="s">
        <v>18568</v>
      </c>
      <c r="B312" s="63" t="s">
        <v>18766</v>
      </c>
      <c r="C312" s="63" t="s">
        <v>60</v>
      </c>
      <c r="D312" s="111"/>
      <c r="E312" s="110"/>
      <c r="F312" s="112"/>
      <c r="G312" s="113"/>
      <c r="H312" s="113"/>
      <c r="I312" s="114">
        <v>312</v>
      </c>
      <c r="J312" s="115"/>
      <c r="K312" s="116"/>
      <c r="L312" s="116"/>
      <c r="M312" s="116"/>
      <c r="N312" s="116"/>
      <c r="O312" s="116"/>
      <c r="P312" s="116"/>
      <c r="Q312" s="116"/>
      <c r="R312" s="116"/>
      <c r="S312" s="116"/>
      <c r="T312" s="116"/>
      <c r="U312" s="116"/>
      <c r="V312" s="116"/>
      <c r="W312" s="117"/>
      <c r="X312" s="117"/>
    </row>
    <row r="313" spans="1:24" x14ac:dyDescent="0.25">
      <c r="A313" s="85" t="s">
        <v>18569</v>
      </c>
      <c r="B313" s="63" t="s">
        <v>18767</v>
      </c>
      <c r="C313" s="63" t="s">
        <v>60</v>
      </c>
      <c r="D313" s="111"/>
      <c r="E313" s="110"/>
      <c r="F313" s="112"/>
      <c r="G313" s="113"/>
      <c r="H313" s="113"/>
      <c r="I313" s="114">
        <v>313</v>
      </c>
      <c r="J313" s="115"/>
      <c r="K313" s="116"/>
      <c r="L313" s="116"/>
      <c r="M313" s="116"/>
      <c r="N313" s="116"/>
      <c r="O313" s="116"/>
      <c r="P313" s="116"/>
      <c r="Q313" s="116"/>
      <c r="R313" s="116"/>
      <c r="S313" s="116"/>
      <c r="T313" s="116"/>
      <c r="U313" s="116"/>
      <c r="V313" s="116"/>
      <c r="W313" s="117"/>
      <c r="X313" s="117"/>
    </row>
    <row r="314" spans="1:24" x14ac:dyDescent="0.25">
      <c r="A314" s="85" t="s">
        <v>18570</v>
      </c>
      <c r="B314" s="63" t="s">
        <v>18768</v>
      </c>
      <c r="C314" s="63" t="s">
        <v>60</v>
      </c>
      <c r="D314" s="111"/>
      <c r="E314" s="110"/>
      <c r="F314" s="112"/>
      <c r="G314" s="113"/>
      <c r="H314" s="113"/>
      <c r="I314" s="114">
        <v>314</v>
      </c>
      <c r="J314" s="115"/>
      <c r="K314" s="116"/>
      <c r="L314" s="116"/>
      <c r="M314" s="116"/>
      <c r="N314" s="116"/>
      <c r="O314" s="116"/>
      <c r="P314" s="116"/>
      <c r="Q314" s="116"/>
      <c r="R314" s="116"/>
      <c r="S314" s="116"/>
      <c r="T314" s="116"/>
      <c r="U314" s="116"/>
      <c r="V314" s="116"/>
      <c r="W314" s="117"/>
      <c r="X314" s="117"/>
    </row>
    <row r="315" spans="1:24" x14ac:dyDescent="0.25">
      <c r="A315" s="85" t="s">
        <v>18571</v>
      </c>
      <c r="B315" s="63" t="s">
        <v>18757</v>
      </c>
      <c r="C315" s="63" t="s">
        <v>62</v>
      </c>
      <c r="D315" s="111"/>
      <c r="E315" s="110"/>
      <c r="F315" s="112"/>
      <c r="G315" s="113"/>
      <c r="H315" s="113"/>
      <c r="I315" s="114">
        <v>315</v>
      </c>
      <c r="J315" s="115"/>
      <c r="K315" s="116"/>
      <c r="L315" s="116"/>
      <c r="M315" s="116"/>
      <c r="N315" s="116"/>
      <c r="O315" s="116"/>
      <c r="P315" s="116"/>
      <c r="Q315" s="116"/>
      <c r="R315" s="116"/>
      <c r="S315" s="116"/>
      <c r="T315" s="116"/>
      <c r="U315" s="116"/>
      <c r="V315" s="116"/>
      <c r="W315" s="117"/>
      <c r="X315" s="117"/>
    </row>
    <row r="316" spans="1:24" x14ac:dyDescent="0.25">
      <c r="A316" s="85" t="s">
        <v>18572</v>
      </c>
      <c r="B316" s="63" t="s">
        <v>18758</v>
      </c>
      <c r="C316" s="63" t="s">
        <v>62</v>
      </c>
      <c r="D316" s="111"/>
      <c r="E316" s="110"/>
      <c r="F316" s="112"/>
      <c r="G316" s="113"/>
      <c r="H316" s="113"/>
      <c r="I316" s="114">
        <v>316</v>
      </c>
      <c r="J316" s="115"/>
      <c r="K316" s="116"/>
      <c r="L316" s="116"/>
      <c r="M316" s="116"/>
      <c r="N316" s="116"/>
      <c r="O316" s="116"/>
      <c r="P316" s="116"/>
      <c r="Q316" s="116"/>
      <c r="R316" s="116"/>
      <c r="S316" s="116"/>
      <c r="T316" s="116"/>
      <c r="U316" s="116"/>
      <c r="V316" s="116"/>
      <c r="W316" s="117"/>
      <c r="X316" s="117"/>
    </row>
    <row r="317" spans="1:24" x14ac:dyDescent="0.25">
      <c r="A317" s="85" t="s">
        <v>18573</v>
      </c>
      <c r="B317" s="63" t="s">
        <v>18759</v>
      </c>
      <c r="C317" s="63" t="s">
        <v>62</v>
      </c>
      <c r="D317" s="111"/>
      <c r="E317" s="110"/>
      <c r="F317" s="112"/>
      <c r="G317" s="113"/>
      <c r="H317" s="113"/>
      <c r="I317" s="114">
        <v>317</v>
      </c>
      <c r="J317" s="115"/>
      <c r="K317" s="116"/>
      <c r="L317" s="116"/>
      <c r="M317" s="116"/>
      <c r="N317" s="116"/>
      <c r="O317" s="116"/>
      <c r="P317" s="116"/>
      <c r="Q317" s="116"/>
      <c r="R317" s="116"/>
      <c r="S317" s="116"/>
      <c r="T317" s="116"/>
      <c r="U317" s="116"/>
      <c r="V317" s="116"/>
      <c r="W317" s="117"/>
      <c r="X317" s="117"/>
    </row>
    <row r="318" spans="1:24" x14ac:dyDescent="0.25">
      <c r="A318" s="85" t="s">
        <v>18574</v>
      </c>
      <c r="B318" s="63" t="s">
        <v>18760</v>
      </c>
      <c r="C318" s="63" t="s">
        <v>62</v>
      </c>
      <c r="D318" s="111"/>
      <c r="E318" s="110"/>
      <c r="F318" s="112"/>
      <c r="G318" s="113"/>
      <c r="H318" s="113"/>
      <c r="I318" s="114">
        <v>318</v>
      </c>
      <c r="J318" s="115"/>
      <c r="K318" s="116"/>
      <c r="L318" s="116"/>
      <c r="M318" s="116"/>
      <c r="N318" s="116"/>
      <c r="O318" s="116"/>
      <c r="P318" s="116"/>
      <c r="Q318" s="116"/>
      <c r="R318" s="116"/>
      <c r="S318" s="116"/>
      <c r="T318" s="116"/>
      <c r="U318" s="116"/>
      <c r="V318" s="116"/>
      <c r="W318" s="117"/>
      <c r="X318" s="117"/>
    </row>
    <row r="319" spans="1:24" x14ac:dyDescent="0.25">
      <c r="A319" s="85" t="s">
        <v>18575</v>
      </c>
      <c r="B319" s="63" t="s">
        <v>18761</v>
      </c>
      <c r="C319" s="63" t="s">
        <v>62</v>
      </c>
      <c r="D319" s="111"/>
      <c r="E319" s="110"/>
      <c r="F319" s="112"/>
      <c r="G319" s="113"/>
      <c r="H319" s="113"/>
      <c r="I319" s="114">
        <v>319</v>
      </c>
      <c r="J319" s="115"/>
      <c r="K319" s="116"/>
      <c r="L319" s="116"/>
      <c r="M319" s="116"/>
      <c r="N319" s="116"/>
      <c r="O319" s="116"/>
      <c r="P319" s="116"/>
      <c r="Q319" s="116"/>
      <c r="R319" s="116"/>
      <c r="S319" s="116"/>
      <c r="T319" s="116"/>
      <c r="U319" s="116"/>
      <c r="V319" s="116"/>
      <c r="W319" s="117"/>
      <c r="X319" s="117"/>
    </row>
    <row r="320" spans="1:24" x14ac:dyDescent="0.25">
      <c r="A320" s="85" t="s">
        <v>18576</v>
      </c>
      <c r="B320" s="63" t="s">
        <v>18762</v>
      </c>
      <c r="C320" s="63" t="s">
        <v>62</v>
      </c>
      <c r="D320" s="111"/>
      <c r="E320" s="110"/>
      <c r="F320" s="112"/>
      <c r="G320" s="113"/>
      <c r="H320" s="113"/>
      <c r="I320" s="114">
        <v>320</v>
      </c>
      <c r="J320" s="115"/>
      <c r="K320" s="116"/>
      <c r="L320" s="116"/>
      <c r="M320" s="116"/>
      <c r="N320" s="116"/>
      <c r="O320" s="116"/>
      <c r="P320" s="116"/>
      <c r="Q320" s="116"/>
      <c r="R320" s="116"/>
      <c r="S320" s="116"/>
      <c r="T320" s="116"/>
      <c r="U320" s="116"/>
      <c r="V320" s="116"/>
      <c r="W320" s="117"/>
      <c r="X320" s="117"/>
    </row>
    <row r="321" spans="1:24" x14ac:dyDescent="0.25">
      <c r="A321" s="85" t="s">
        <v>18577</v>
      </c>
      <c r="B321" s="63" t="s">
        <v>18763</v>
      </c>
      <c r="C321" s="63" t="s">
        <v>62</v>
      </c>
      <c r="D321" s="111"/>
      <c r="E321" s="110"/>
      <c r="F321" s="112"/>
      <c r="G321" s="113"/>
      <c r="H321" s="113"/>
      <c r="I321" s="114">
        <v>321</v>
      </c>
      <c r="J321" s="115"/>
      <c r="K321" s="116"/>
      <c r="L321" s="116"/>
      <c r="M321" s="116"/>
      <c r="N321" s="116"/>
      <c r="O321" s="116"/>
      <c r="P321" s="116"/>
      <c r="Q321" s="116"/>
      <c r="R321" s="116"/>
      <c r="S321" s="116"/>
      <c r="T321" s="116"/>
      <c r="U321" s="116"/>
      <c r="V321" s="116"/>
      <c r="W321" s="117"/>
      <c r="X321" s="117"/>
    </row>
    <row r="322" spans="1:24" x14ac:dyDescent="0.25">
      <c r="A322" s="85" t="s">
        <v>18578</v>
      </c>
      <c r="B322" s="63" t="s">
        <v>18764</v>
      </c>
      <c r="C322" s="63" t="s">
        <v>62</v>
      </c>
      <c r="D322" s="111"/>
      <c r="E322" s="110"/>
      <c r="F322" s="112"/>
      <c r="G322" s="113"/>
      <c r="H322" s="113"/>
      <c r="I322" s="114">
        <v>322</v>
      </c>
      <c r="J322" s="115"/>
      <c r="K322" s="116"/>
      <c r="L322" s="116"/>
      <c r="M322" s="116"/>
      <c r="N322" s="116"/>
      <c r="O322" s="116"/>
      <c r="P322" s="116"/>
      <c r="Q322" s="116"/>
      <c r="R322" s="116"/>
      <c r="S322" s="116"/>
      <c r="T322" s="116"/>
      <c r="U322" s="116"/>
      <c r="V322" s="116"/>
      <c r="W322" s="117"/>
      <c r="X322" s="117"/>
    </row>
    <row r="323" spans="1:24" x14ac:dyDescent="0.25">
      <c r="A323" s="85" t="s">
        <v>18579</v>
      </c>
      <c r="B323" s="63" t="s">
        <v>18765</v>
      </c>
      <c r="C323" s="63" t="s">
        <v>62</v>
      </c>
      <c r="D323" s="111"/>
      <c r="E323" s="110"/>
      <c r="F323" s="112"/>
      <c r="G323" s="113"/>
      <c r="H323" s="113"/>
      <c r="I323" s="114">
        <v>323</v>
      </c>
      <c r="J323" s="115"/>
      <c r="K323" s="116"/>
      <c r="L323" s="116"/>
      <c r="M323" s="116"/>
      <c r="N323" s="116"/>
      <c r="O323" s="116"/>
      <c r="P323" s="116"/>
      <c r="Q323" s="116"/>
      <c r="R323" s="116"/>
      <c r="S323" s="116"/>
      <c r="T323" s="116"/>
      <c r="U323" s="116"/>
      <c r="V323" s="116"/>
      <c r="W323" s="117"/>
      <c r="X323" s="117"/>
    </row>
    <row r="324" spans="1:24" x14ac:dyDescent="0.25">
      <c r="A324" s="85" t="s">
        <v>18580</v>
      </c>
      <c r="B324" s="63" t="s">
        <v>18766</v>
      </c>
      <c r="C324" s="63" t="s">
        <v>62</v>
      </c>
      <c r="D324" s="111"/>
      <c r="E324" s="110"/>
      <c r="F324" s="112"/>
      <c r="G324" s="113"/>
      <c r="H324" s="113"/>
      <c r="I324" s="114">
        <v>324</v>
      </c>
      <c r="J324" s="115"/>
      <c r="K324" s="116"/>
      <c r="L324" s="116"/>
      <c r="M324" s="116"/>
      <c r="N324" s="116"/>
      <c r="O324" s="116"/>
      <c r="P324" s="116"/>
      <c r="Q324" s="116"/>
      <c r="R324" s="116"/>
      <c r="S324" s="116"/>
      <c r="T324" s="116"/>
      <c r="U324" s="116"/>
      <c r="V324" s="116"/>
      <c r="W324" s="117"/>
      <c r="X324" s="117"/>
    </row>
    <row r="325" spans="1:24" x14ac:dyDescent="0.25">
      <c r="A325" s="85" t="s">
        <v>18581</v>
      </c>
      <c r="B325" s="63" t="s">
        <v>18767</v>
      </c>
      <c r="C325" s="63" t="s">
        <v>62</v>
      </c>
      <c r="D325" s="111"/>
      <c r="E325" s="110"/>
      <c r="F325" s="112"/>
      <c r="G325" s="113"/>
      <c r="H325" s="113"/>
      <c r="I325" s="114">
        <v>325</v>
      </c>
      <c r="J325" s="115"/>
      <c r="K325" s="116"/>
      <c r="L325" s="116"/>
      <c r="M325" s="116"/>
      <c r="N325" s="116"/>
      <c r="O325" s="116"/>
      <c r="P325" s="116"/>
      <c r="Q325" s="116"/>
      <c r="R325" s="116"/>
      <c r="S325" s="116"/>
      <c r="T325" s="116"/>
      <c r="U325" s="116"/>
      <c r="V325" s="116"/>
      <c r="W325" s="117"/>
      <c r="X325" s="117"/>
    </row>
    <row r="326" spans="1:24" x14ac:dyDescent="0.25">
      <c r="A326" s="85" t="s">
        <v>18582</v>
      </c>
      <c r="B326" s="63" t="s">
        <v>18768</v>
      </c>
      <c r="C326" s="63" t="s">
        <v>62</v>
      </c>
      <c r="D326" s="111"/>
      <c r="E326" s="110"/>
      <c r="F326" s="112"/>
      <c r="G326" s="113"/>
      <c r="H326" s="113"/>
      <c r="I326" s="114">
        <v>326</v>
      </c>
      <c r="J326" s="115"/>
      <c r="K326" s="116"/>
      <c r="L326" s="116"/>
      <c r="M326" s="116"/>
      <c r="N326" s="116"/>
      <c r="O326" s="116"/>
      <c r="P326" s="116"/>
      <c r="Q326" s="116"/>
      <c r="R326" s="116"/>
      <c r="S326" s="116"/>
      <c r="T326" s="116"/>
      <c r="U326" s="116"/>
      <c r="V326" s="116"/>
      <c r="W326" s="117"/>
      <c r="X326" s="117"/>
    </row>
    <row r="327" spans="1:24" x14ac:dyDescent="0.25">
      <c r="A327" s="85" t="s">
        <v>18583</v>
      </c>
      <c r="B327" s="63" t="s">
        <v>18769</v>
      </c>
      <c r="C327" s="63" t="s">
        <v>56</v>
      </c>
      <c r="D327" s="111"/>
      <c r="E327" s="110"/>
      <c r="F327" s="112"/>
      <c r="G327" s="113"/>
      <c r="H327" s="113"/>
      <c r="I327" s="114">
        <v>327</v>
      </c>
      <c r="J327" s="115"/>
      <c r="K327" s="116"/>
      <c r="L327" s="116"/>
      <c r="M327" s="116"/>
      <c r="N327" s="116"/>
      <c r="O327" s="116"/>
      <c r="P327" s="116"/>
      <c r="Q327" s="116"/>
      <c r="R327" s="116"/>
      <c r="S327" s="116"/>
      <c r="T327" s="116"/>
      <c r="U327" s="116"/>
      <c r="V327" s="116"/>
      <c r="W327" s="117"/>
      <c r="X327" s="117"/>
    </row>
    <row r="328" spans="1:24" x14ac:dyDescent="0.25">
      <c r="A328" s="85" t="s">
        <v>18584</v>
      </c>
      <c r="B328" s="63" t="s">
        <v>18770</v>
      </c>
      <c r="C328" s="63" t="s">
        <v>56</v>
      </c>
      <c r="D328" s="111"/>
      <c r="E328" s="110"/>
      <c r="F328" s="112"/>
      <c r="G328" s="113"/>
      <c r="H328" s="113"/>
      <c r="I328" s="114">
        <v>328</v>
      </c>
      <c r="J328" s="115"/>
      <c r="K328" s="116"/>
      <c r="L328" s="116"/>
      <c r="M328" s="116"/>
      <c r="N328" s="116"/>
      <c r="O328" s="116"/>
      <c r="P328" s="116"/>
      <c r="Q328" s="116"/>
      <c r="R328" s="116"/>
      <c r="S328" s="116"/>
      <c r="T328" s="116"/>
      <c r="U328" s="116"/>
      <c r="V328" s="116"/>
      <c r="W328" s="117"/>
      <c r="X328" s="117"/>
    </row>
    <row r="329" spans="1:24" x14ac:dyDescent="0.25">
      <c r="A329" s="85" t="s">
        <v>18585</v>
      </c>
      <c r="B329" s="63" t="s">
        <v>18771</v>
      </c>
      <c r="C329" s="63" t="s">
        <v>56</v>
      </c>
      <c r="D329" s="111"/>
      <c r="E329" s="110"/>
      <c r="F329" s="112"/>
      <c r="G329" s="113"/>
      <c r="H329" s="113"/>
      <c r="I329" s="114">
        <v>329</v>
      </c>
      <c r="J329" s="115"/>
      <c r="K329" s="116"/>
      <c r="L329" s="116"/>
      <c r="M329" s="116"/>
      <c r="N329" s="116"/>
      <c r="O329" s="116"/>
      <c r="P329" s="116"/>
      <c r="Q329" s="116"/>
      <c r="R329" s="116"/>
      <c r="S329" s="116"/>
      <c r="T329" s="116"/>
      <c r="U329" s="116"/>
      <c r="V329" s="116"/>
      <c r="W329" s="117"/>
      <c r="X329" s="117"/>
    </row>
    <row r="330" spans="1:24" x14ac:dyDescent="0.25">
      <c r="A330" s="85" t="s">
        <v>18586</v>
      </c>
      <c r="B330" s="63" t="s">
        <v>18772</v>
      </c>
      <c r="C330" s="63" t="s">
        <v>56</v>
      </c>
      <c r="D330" s="111"/>
      <c r="E330" s="110"/>
      <c r="F330" s="112"/>
      <c r="G330" s="113"/>
      <c r="H330" s="113"/>
      <c r="I330" s="114">
        <v>330</v>
      </c>
      <c r="J330" s="115"/>
      <c r="K330" s="116"/>
      <c r="L330" s="116"/>
      <c r="M330" s="116"/>
      <c r="N330" s="116"/>
      <c r="O330" s="116"/>
      <c r="P330" s="116"/>
      <c r="Q330" s="116"/>
      <c r="R330" s="116"/>
      <c r="S330" s="116"/>
      <c r="T330" s="116"/>
      <c r="U330" s="116"/>
      <c r="V330" s="116"/>
      <c r="W330" s="117"/>
      <c r="X330" s="117"/>
    </row>
    <row r="331" spans="1:24" x14ac:dyDescent="0.25">
      <c r="A331" s="85" t="s">
        <v>18587</v>
      </c>
      <c r="B331" s="63" t="s">
        <v>18773</v>
      </c>
      <c r="C331" s="63" t="s">
        <v>56</v>
      </c>
      <c r="D331" s="111"/>
      <c r="E331" s="110"/>
      <c r="F331" s="112"/>
      <c r="G331" s="113"/>
      <c r="H331" s="113"/>
      <c r="I331" s="114">
        <v>331</v>
      </c>
      <c r="J331" s="115"/>
      <c r="K331" s="116"/>
      <c r="L331" s="116"/>
      <c r="M331" s="116"/>
      <c r="N331" s="116"/>
      <c r="O331" s="116"/>
      <c r="P331" s="116"/>
      <c r="Q331" s="116"/>
      <c r="R331" s="116"/>
      <c r="S331" s="116"/>
      <c r="T331" s="116"/>
      <c r="U331" s="116"/>
      <c r="V331" s="116"/>
      <c r="W331" s="117"/>
      <c r="X331" s="117"/>
    </row>
    <row r="332" spans="1:24" x14ac:dyDescent="0.25">
      <c r="A332" s="85" t="s">
        <v>18588</v>
      </c>
      <c r="B332" s="63" t="s">
        <v>18774</v>
      </c>
      <c r="C332" s="63" t="s">
        <v>56</v>
      </c>
      <c r="D332" s="111"/>
      <c r="E332" s="110"/>
      <c r="F332" s="112"/>
      <c r="G332" s="113"/>
      <c r="H332" s="113"/>
      <c r="I332" s="114">
        <v>332</v>
      </c>
      <c r="J332" s="115"/>
      <c r="K332" s="116"/>
      <c r="L332" s="116"/>
      <c r="M332" s="116"/>
      <c r="N332" s="116"/>
      <c r="O332" s="116"/>
      <c r="P332" s="116"/>
      <c r="Q332" s="116"/>
      <c r="R332" s="116"/>
      <c r="S332" s="116"/>
      <c r="T332" s="116"/>
      <c r="U332" s="116"/>
      <c r="V332" s="116"/>
      <c r="W332" s="117"/>
      <c r="X332" s="117"/>
    </row>
    <row r="333" spans="1:24" x14ac:dyDescent="0.25">
      <c r="A333" s="85" t="s">
        <v>18589</v>
      </c>
      <c r="B333" s="63" t="s">
        <v>18775</v>
      </c>
      <c r="C333" s="63" t="s">
        <v>56</v>
      </c>
      <c r="D333" s="111"/>
      <c r="E333" s="110"/>
      <c r="F333" s="112"/>
      <c r="G333" s="113"/>
      <c r="H333" s="113"/>
      <c r="I333" s="114">
        <v>333</v>
      </c>
      <c r="J333" s="115"/>
      <c r="K333" s="116"/>
      <c r="L333" s="116"/>
      <c r="M333" s="116"/>
      <c r="N333" s="116"/>
      <c r="O333" s="116"/>
      <c r="P333" s="116"/>
      <c r="Q333" s="116"/>
      <c r="R333" s="116"/>
      <c r="S333" s="116"/>
      <c r="T333" s="116"/>
      <c r="U333" s="116"/>
      <c r="V333" s="116"/>
      <c r="W333" s="117"/>
      <c r="X333" s="117"/>
    </row>
    <row r="334" spans="1:24" x14ac:dyDescent="0.25">
      <c r="A334" s="85" t="s">
        <v>18590</v>
      </c>
      <c r="B334" s="63" t="s">
        <v>18776</v>
      </c>
      <c r="C334" s="63" t="s">
        <v>56</v>
      </c>
      <c r="D334" s="111"/>
      <c r="E334" s="110"/>
      <c r="F334" s="112"/>
      <c r="G334" s="113"/>
      <c r="H334" s="113"/>
      <c r="I334" s="114">
        <v>334</v>
      </c>
      <c r="J334" s="115"/>
      <c r="K334" s="116"/>
      <c r="L334" s="116"/>
      <c r="M334" s="116"/>
      <c r="N334" s="116"/>
      <c r="O334" s="116"/>
      <c r="P334" s="116"/>
      <c r="Q334" s="116"/>
      <c r="R334" s="116"/>
      <c r="S334" s="116"/>
      <c r="T334" s="116"/>
      <c r="U334" s="116"/>
      <c r="V334" s="116"/>
      <c r="W334" s="117"/>
      <c r="X334" s="117"/>
    </row>
    <row r="335" spans="1:24" x14ac:dyDescent="0.25">
      <c r="A335" s="85" t="s">
        <v>18591</v>
      </c>
      <c r="B335" s="63" t="s">
        <v>18777</v>
      </c>
      <c r="C335" s="63" t="s">
        <v>56</v>
      </c>
      <c r="D335" s="111"/>
      <c r="E335" s="110"/>
      <c r="F335" s="112"/>
      <c r="G335" s="113"/>
      <c r="H335" s="113"/>
      <c r="I335" s="114">
        <v>335</v>
      </c>
      <c r="J335" s="115"/>
      <c r="K335" s="116"/>
      <c r="L335" s="116"/>
      <c r="M335" s="116"/>
      <c r="N335" s="116"/>
      <c r="O335" s="116"/>
      <c r="P335" s="116"/>
      <c r="Q335" s="116"/>
      <c r="R335" s="116"/>
      <c r="S335" s="116"/>
      <c r="T335" s="116"/>
      <c r="U335" s="116"/>
      <c r="V335" s="116"/>
      <c r="W335" s="117"/>
      <c r="X335" s="117"/>
    </row>
    <row r="336" spans="1:24" x14ac:dyDescent="0.25">
      <c r="A336" s="85" t="s">
        <v>18592</v>
      </c>
      <c r="B336" s="63" t="s">
        <v>18778</v>
      </c>
      <c r="C336" s="63" t="s">
        <v>56</v>
      </c>
      <c r="D336" s="111"/>
      <c r="E336" s="110"/>
      <c r="F336" s="112"/>
      <c r="G336" s="113"/>
      <c r="H336" s="113"/>
      <c r="I336" s="114">
        <v>336</v>
      </c>
      <c r="J336" s="115"/>
      <c r="K336" s="116"/>
      <c r="L336" s="116"/>
      <c r="M336" s="116"/>
      <c r="N336" s="116"/>
      <c r="O336" s="116"/>
      <c r="P336" s="116"/>
      <c r="Q336" s="116"/>
      <c r="R336" s="116"/>
      <c r="S336" s="116"/>
      <c r="T336" s="116"/>
      <c r="U336" s="116"/>
      <c r="V336" s="116"/>
      <c r="W336" s="117"/>
      <c r="X336" s="117"/>
    </row>
    <row r="337" spans="1:24" x14ac:dyDescent="0.25">
      <c r="A337" s="85" t="s">
        <v>18593</v>
      </c>
      <c r="B337" s="63" t="s">
        <v>18779</v>
      </c>
      <c r="C337" s="63" t="s">
        <v>56</v>
      </c>
      <c r="D337" s="111"/>
      <c r="E337" s="110"/>
      <c r="F337" s="112"/>
      <c r="G337" s="113"/>
      <c r="H337" s="113"/>
      <c r="I337" s="114">
        <v>337</v>
      </c>
      <c r="J337" s="115"/>
      <c r="K337" s="116"/>
      <c r="L337" s="116"/>
      <c r="M337" s="116"/>
      <c r="N337" s="116"/>
      <c r="O337" s="116"/>
      <c r="P337" s="116"/>
      <c r="Q337" s="116"/>
      <c r="R337" s="116"/>
      <c r="S337" s="116"/>
      <c r="T337" s="116"/>
      <c r="U337" s="116"/>
      <c r="V337" s="116"/>
      <c r="W337" s="117"/>
      <c r="X337" s="117"/>
    </row>
    <row r="338" spans="1:24" x14ac:dyDescent="0.25">
      <c r="A338" s="85" t="s">
        <v>18594</v>
      </c>
      <c r="B338" s="63" t="s">
        <v>18780</v>
      </c>
      <c r="C338" s="63" t="s">
        <v>56</v>
      </c>
      <c r="D338" s="111"/>
      <c r="E338" s="110"/>
      <c r="F338" s="112"/>
      <c r="G338" s="113"/>
      <c r="H338" s="113"/>
      <c r="I338" s="114">
        <v>338</v>
      </c>
      <c r="J338" s="115"/>
      <c r="K338" s="116"/>
      <c r="L338" s="116"/>
      <c r="M338" s="116"/>
      <c r="N338" s="116"/>
      <c r="O338" s="116"/>
      <c r="P338" s="116"/>
      <c r="Q338" s="116"/>
      <c r="R338" s="116"/>
      <c r="S338" s="116"/>
      <c r="T338" s="116"/>
      <c r="U338" s="116"/>
      <c r="V338" s="116"/>
      <c r="W338" s="117"/>
      <c r="X338" s="117"/>
    </row>
    <row r="339" spans="1:24" x14ac:dyDescent="0.25">
      <c r="A339" s="85" t="s">
        <v>18595</v>
      </c>
      <c r="B339" s="63" t="s">
        <v>18769</v>
      </c>
      <c r="C339" s="63" t="s">
        <v>59</v>
      </c>
      <c r="D339" s="111"/>
      <c r="E339" s="110"/>
      <c r="F339" s="112"/>
      <c r="G339" s="113"/>
      <c r="H339" s="113"/>
      <c r="I339" s="114">
        <v>339</v>
      </c>
      <c r="J339" s="115"/>
      <c r="K339" s="116"/>
      <c r="L339" s="116"/>
      <c r="M339" s="116"/>
      <c r="N339" s="116"/>
      <c r="O339" s="116"/>
      <c r="P339" s="116"/>
      <c r="Q339" s="116"/>
      <c r="R339" s="116"/>
      <c r="S339" s="116"/>
      <c r="T339" s="116"/>
      <c r="U339" s="116"/>
      <c r="V339" s="116"/>
      <c r="W339" s="117"/>
      <c r="X339" s="117"/>
    </row>
    <row r="340" spans="1:24" x14ac:dyDescent="0.25">
      <c r="A340" s="85" t="s">
        <v>18596</v>
      </c>
      <c r="B340" s="63" t="s">
        <v>18770</v>
      </c>
      <c r="C340" s="63" t="s">
        <v>59</v>
      </c>
      <c r="D340" s="111"/>
      <c r="E340" s="110"/>
      <c r="F340" s="112"/>
      <c r="G340" s="113"/>
      <c r="H340" s="113"/>
      <c r="I340" s="114">
        <v>340</v>
      </c>
      <c r="J340" s="115"/>
      <c r="K340" s="116"/>
      <c r="L340" s="116"/>
      <c r="M340" s="116"/>
      <c r="N340" s="116"/>
      <c r="O340" s="116"/>
      <c r="P340" s="116"/>
      <c r="Q340" s="116"/>
      <c r="R340" s="116"/>
      <c r="S340" s="116"/>
      <c r="T340" s="116"/>
      <c r="U340" s="116"/>
      <c r="V340" s="116"/>
      <c r="W340" s="117"/>
      <c r="X340" s="117"/>
    </row>
    <row r="341" spans="1:24" x14ac:dyDescent="0.25">
      <c r="A341" s="85" t="s">
        <v>18597</v>
      </c>
      <c r="B341" s="63" t="s">
        <v>18771</v>
      </c>
      <c r="C341" s="63" t="s">
        <v>59</v>
      </c>
      <c r="D341" s="111"/>
      <c r="E341" s="110"/>
      <c r="F341" s="112"/>
      <c r="G341" s="113"/>
      <c r="H341" s="113"/>
      <c r="I341" s="114">
        <v>341</v>
      </c>
      <c r="J341" s="115"/>
      <c r="K341" s="116"/>
      <c r="L341" s="116"/>
      <c r="M341" s="116"/>
      <c r="N341" s="116"/>
      <c r="O341" s="116"/>
      <c r="P341" s="116"/>
      <c r="Q341" s="116"/>
      <c r="R341" s="116"/>
      <c r="S341" s="116"/>
      <c r="T341" s="116"/>
      <c r="U341" s="116"/>
      <c r="V341" s="116"/>
      <c r="W341" s="117"/>
      <c r="X341" s="117"/>
    </row>
    <row r="342" spans="1:24" x14ac:dyDescent="0.25">
      <c r="A342" s="85" t="s">
        <v>18598</v>
      </c>
      <c r="B342" s="63" t="s">
        <v>18772</v>
      </c>
      <c r="C342" s="63" t="s">
        <v>59</v>
      </c>
      <c r="D342" s="111"/>
      <c r="E342" s="110"/>
      <c r="F342" s="112"/>
      <c r="G342" s="113"/>
      <c r="H342" s="113"/>
      <c r="I342" s="114">
        <v>342</v>
      </c>
      <c r="J342" s="115"/>
      <c r="K342" s="116"/>
      <c r="L342" s="116"/>
      <c r="M342" s="116"/>
      <c r="N342" s="116"/>
      <c r="O342" s="116"/>
      <c r="P342" s="116"/>
      <c r="Q342" s="116"/>
      <c r="R342" s="116"/>
      <c r="S342" s="116"/>
      <c r="T342" s="116"/>
      <c r="U342" s="116"/>
      <c r="V342" s="116"/>
      <c r="W342" s="117"/>
      <c r="X342" s="117"/>
    </row>
    <row r="343" spans="1:24" x14ac:dyDescent="0.25">
      <c r="A343" s="85" t="s">
        <v>18599</v>
      </c>
      <c r="B343" s="63" t="s">
        <v>18773</v>
      </c>
      <c r="C343" s="63" t="s">
        <v>59</v>
      </c>
      <c r="D343" s="111"/>
      <c r="E343" s="110"/>
      <c r="F343" s="112"/>
      <c r="G343" s="113"/>
      <c r="H343" s="113"/>
      <c r="I343" s="114">
        <v>343</v>
      </c>
      <c r="J343" s="115"/>
      <c r="K343" s="116"/>
      <c r="L343" s="116"/>
      <c r="M343" s="116"/>
      <c r="N343" s="116"/>
      <c r="O343" s="116"/>
      <c r="P343" s="116"/>
      <c r="Q343" s="116"/>
      <c r="R343" s="116"/>
      <c r="S343" s="116"/>
      <c r="T343" s="116"/>
      <c r="U343" s="116"/>
      <c r="V343" s="116"/>
      <c r="W343" s="117"/>
      <c r="X343" s="117"/>
    </row>
    <row r="344" spans="1:24" x14ac:dyDescent="0.25">
      <c r="A344" s="85" t="s">
        <v>18600</v>
      </c>
      <c r="B344" s="63" t="s">
        <v>18774</v>
      </c>
      <c r="C344" s="63" t="s">
        <v>59</v>
      </c>
      <c r="D344" s="111"/>
      <c r="E344" s="110"/>
      <c r="F344" s="112"/>
      <c r="G344" s="113"/>
      <c r="H344" s="113"/>
      <c r="I344" s="114">
        <v>344</v>
      </c>
      <c r="J344" s="115"/>
      <c r="K344" s="116"/>
      <c r="L344" s="116"/>
      <c r="M344" s="116"/>
      <c r="N344" s="116"/>
      <c r="O344" s="116"/>
      <c r="P344" s="116"/>
      <c r="Q344" s="116"/>
      <c r="R344" s="116"/>
      <c r="S344" s="116"/>
      <c r="T344" s="116"/>
      <c r="U344" s="116"/>
      <c r="V344" s="116"/>
      <c r="W344" s="117"/>
      <c r="X344" s="117"/>
    </row>
    <row r="345" spans="1:24" x14ac:dyDescent="0.25">
      <c r="A345" s="85" t="s">
        <v>18601</v>
      </c>
      <c r="B345" s="63" t="s">
        <v>18775</v>
      </c>
      <c r="C345" s="63" t="s">
        <v>59</v>
      </c>
      <c r="D345" s="111"/>
      <c r="E345" s="110"/>
      <c r="F345" s="112"/>
      <c r="G345" s="113"/>
      <c r="H345" s="113"/>
      <c r="I345" s="114">
        <v>345</v>
      </c>
      <c r="J345" s="115"/>
      <c r="K345" s="116"/>
      <c r="L345" s="116"/>
      <c r="M345" s="116"/>
      <c r="N345" s="116"/>
      <c r="O345" s="116"/>
      <c r="P345" s="116"/>
      <c r="Q345" s="116"/>
      <c r="R345" s="116"/>
      <c r="S345" s="116"/>
      <c r="T345" s="116"/>
      <c r="U345" s="116"/>
      <c r="V345" s="116"/>
      <c r="W345" s="117"/>
      <c r="X345" s="117"/>
    </row>
    <row r="346" spans="1:24" x14ac:dyDescent="0.25">
      <c r="A346" s="85" t="s">
        <v>18602</v>
      </c>
      <c r="B346" s="63" t="s">
        <v>18776</v>
      </c>
      <c r="C346" s="63" t="s">
        <v>59</v>
      </c>
      <c r="D346" s="111"/>
      <c r="E346" s="110"/>
      <c r="F346" s="112"/>
      <c r="G346" s="113"/>
      <c r="H346" s="113"/>
      <c r="I346" s="114">
        <v>346</v>
      </c>
      <c r="J346" s="115"/>
      <c r="K346" s="116"/>
      <c r="L346" s="116"/>
      <c r="M346" s="116"/>
      <c r="N346" s="116"/>
      <c r="O346" s="116"/>
      <c r="P346" s="116"/>
      <c r="Q346" s="116"/>
      <c r="R346" s="116"/>
      <c r="S346" s="116"/>
      <c r="T346" s="116"/>
      <c r="U346" s="116"/>
      <c r="V346" s="116"/>
      <c r="W346" s="117"/>
      <c r="X346" s="117"/>
    </row>
    <row r="347" spans="1:24" x14ac:dyDescent="0.25">
      <c r="A347" s="85" t="s">
        <v>18603</v>
      </c>
      <c r="B347" s="63" t="s">
        <v>18777</v>
      </c>
      <c r="C347" s="63" t="s">
        <v>59</v>
      </c>
      <c r="D347" s="111"/>
      <c r="E347" s="110"/>
      <c r="F347" s="112"/>
      <c r="G347" s="113"/>
      <c r="H347" s="113"/>
      <c r="I347" s="114">
        <v>347</v>
      </c>
      <c r="J347" s="115"/>
      <c r="K347" s="116"/>
      <c r="L347" s="116"/>
      <c r="M347" s="116"/>
      <c r="N347" s="116"/>
      <c r="O347" s="116"/>
      <c r="P347" s="116"/>
      <c r="Q347" s="116"/>
      <c r="R347" s="116"/>
      <c r="S347" s="116"/>
      <c r="T347" s="116"/>
      <c r="U347" s="116"/>
      <c r="V347" s="116"/>
      <c r="W347" s="117"/>
      <c r="X347" s="117"/>
    </row>
    <row r="348" spans="1:24" x14ac:dyDescent="0.25">
      <c r="A348" s="85" t="s">
        <v>18604</v>
      </c>
      <c r="B348" s="63" t="s">
        <v>18778</v>
      </c>
      <c r="C348" s="63" t="s">
        <v>59</v>
      </c>
      <c r="D348" s="111"/>
      <c r="E348" s="110"/>
      <c r="F348" s="112"/>
      <c r="G348" s="113"/>
      <c r="H348" s="113"/>
      <c r="I348" s="114">
        <v>348</v>
      </c>
      <c r="J348" s="115"/>
      <c r="K348" s="116"/>
      <c r="L348" s="116"/>
      <c r="M348" s="116"/>
      <c r="N348" s="116"/>
      <c r="O348" s="116"/>
      <c r="P348" s="116"/>
      <c r="Q348" s="116"/>
      <c r="R348" s="116"/>
      <c r="S348" s="116"/>
      <c r="T348" s="116"/>
      <c r="U348" s="116"/>
      <c r="V348" s="116"/>
      <c r="W348" s="117"/>
      <c r="X348" s="117"/>
    </row>
    <row r="349" spans="1:24" x14ac:dyDescent="0.25">
      <c r="A349" s="85" t="s">
        <v>18605</v>
      </c>
      <c r="B349" s="63" t="s">
        <v>18779</v>
      </c>
      <c r="C349" s="63" t="s">
        <v>59</v>
      </c>
      <c r="D349" s="111"/>
      <c r="E349" s="110"/>
      <c r="F349" s="112"/>
      <c r="G349" s="113"/>
      <c r="H349" s="113"/>
      <c r="I349" s="114">
        <v>349</v>
      </c>
      <c r="J349" s="115"/>
      <c r="K349" s="116"/>
      <c r="L349" s="116"/>
      <c r="M349" s="116"/>
      <c r="N349" s="116"/>
      <c r="O349" s="116"/>
      <c r="P349" s="116"/>
      <c r="Q349" s="116"/>
      <c r="R349" s="116"/>
      <c r="S349" s="116"/>
      <c r="T349" s="116"/>
      <c r="U349" s="116"/>
      <c r="V349" s="116"/>
      <c r="W349" s="117"/>
      <c r="X349" s="117"/>
    </row>
    <row r="350" spans="1:24" x14ac:dyDescent="0.25">
      <c r="A350" s="85" t="s">
        <v>18606</v>
      </c>
      <c r="B350" s="63" t="s">
        <v>18780</v>
      </c>
      <c r="C350" s="63" t="s">
        <v>59</v>
      </c>
      <c r="D350" s="111"/>
      <c r="E350" s="110"/>
      <c r="F350" s="112"/>
      <c r="G350" s="113"/>
      <c r="H350" s="113"/>
      <c r="I350" s="114">
        <v>350</v>
      </c>
      <c r="J350" s="115"/>
      <c r="K350" s="116"/>
      <c r="L350" s="116"/>
      <c r="M350" s="116"/>
      <c r="N350" s="116"/>
      <c r="O350" s="116"/>
      <c r="P350" s="116"/>
      <c r="Q350" s="116"/>
      <c r="R350" s="116"/>
      <c r="S350" s="116"/>
      <c r="T350" s="116"/>
      <c r="U350" s="116"/>
      <c r="V350" s="116"/>
      <c r="W350" s="117"/>
      <c r="X350" s="117"/>
    </row>
    <row r="351" spans="1:24" x14ac:dyDescent="0.25">
      <c r="A351" s="85" t="s">
        <v>18607</v>
      </c>
      <c r="B351" s="63" t="s">
        <v>18769</v>
      </c>
      <c r="C351" s="63" t="s">
        <v>61</v>
      </c>
      <c r="D351" s="111"/>
      <c r="E351" s="110"/>
      <c r="F351" s="112"/>
      <c r="G351" s="113"/>
      <c r="H351" s="113"/>
      <c r="I351" s="114">
        <v>351</v>
      </c>
      <c r="J351" s="115"/>
      <c r="K351" s="116"/>
      <c r="L351" s="116"/>
      <c r="M351" s="116"/>
      <c r="N351" s="116"/>
      <c r="O351" s="116"/>
      <c r="P351" s="116"/>
      <c r="Q351" s="116"/>
      <c r="R351" s="116"/>
      <c r="S351" s="116"/>
      <c r="T351" s="116"/>
      <c r="U351" s="116"/>
      <c r="V351" s="116"/>
      <c r="W351" s="117"/>
      <c r="X351" s="117"/>
    </row>
    <row r="352" spans="1:24" x14ac:dyDescent="0.25">
      <c r="A352" s="85" t="s">
        <v>18608</v>
      </c>
      <c r="B352" s="63" t="s">
        <v>18770</v>
      </c>
      <c r="C352" s="63" t="s">
        <v>61</v>
      </c>
      <c r="D352" s="111"/>
      <c r="E352" s="110"/>
      <c r="F352" s="112"/>
      <c r="G352" s="113"/>
      <c r="H352" s="113"/>
      <c r="I352" s="114">
        <v>352</v>
      </c>
      <c r="J352" s="115"/>
      <c r="K352" s="116"/>
      <c r="L352" s="116"/>
      <c r="M352" s="116"/>
      <c r="N352" s="116"/>
      <c r="O352" s="116"/>
      <c r="P352" s="116"/>
      <c r="Q352" s="116"/>
      <c r="R352" s="116"/>
      <c r="S352" s="116"/>
      <c r="T352" s="116"/>
      <c r="U352" s="116"/>
      <c r="V352" s="116"/>
      <c r="W352" s="117"/>
      <c r="X352" s="117"/>
    </row>
    <row r="353" spans="1:24" x14ac:dyDescent="0.25">
      <c r="A353" s="85" t="s">
        <v>18609</v>
      </c>
      <c r="B353" s="63" t="s">
        <v>18771</v>
      </c>
      <c r="C353" s="63" t="s">
        <v>61</v>
      </c>
      <c r="D353" s="111"/>
      <c r="E353" s="110"/>
      <c r="F353" s="112"/>
      <c r="G353" s="113"/>
      <c r="H353" s="113"/>
      <c r="I353" s="114">
        <v>353</v>
      </c>
      <c r="J353" s="115"/>
      <c r="K353" s="116"/>
      <c r="L353" s="116"/>
      <c r="M353" s="116"/>
      <c r="N353" s="116"/>
      <c r="O353" s="116"/>
      <c r="P353" s="116"/>
      <c r="Q353" s="116"/>
      <c r="R353" s="116"/>
      <c r="S353" s="116"/>
      <c r="T353" s="116"/>
      <c r="U353" s="116"/>
      <c r="V353" s="116"/>
      <c r="W353" s="117"/>
      <c r="X353" s="117"/>
    </row>
    <row r="354" spans="1:24" x14ac:dyDescent="0.25">
      <c r="A354" s="85" t="s">
        <v>18610</v>
      </c>
      <c r="B354" s="63" t="s">
        <v>18772</v>
      </c>
      <c r="C354" s="63" t="s">
        <v>61</v>
      </c>
      <c r="D354" s="111"/>
      <c r="E354" s="110"/>
      <c r="F354" s="112"/>
      <c r="G354" s="113"/>
      <c r="H354" s="113"/>
      <c r="I354" s="114">
        <v>354</v>
      </c>
      <c r="J354" s="115"/>
      <c r="K354" s="116"/>
      <c r="L354" s="116"/>
      <c r="M354" s="116"/>
      <c r="N354" s="116"/>
      <c r="O354" s="116"/>
      <c r="P354" s="116"/>
      <c r="Q354" s="116"/>
      <c r="R354" s="116"/>
      <c r="S354" s="116"/>
      <c r="T354" s="116"/>
      <c r="U354" s="116"/>
      <c r="V354" s="116"/>
      <c r="W354" s="117"/>
      <c r="X354" s="117"/>
    </row>
    <row r="355" spans="1:24" x14ac:dyDescent="0.25">
      <c r="A355" s="85" t="s">
        <v>18611</v>
      </c>
      <c r="B355" s="63" t="s">
        <v>18773</v>
      </c>
      <c r="C355" s="63" t="s">
        <v>61</v>
      </c>
      <c r="D355" s="111"/>
      <c r="E355" s="110"/>
      <c r="F355" s="112"/>
      <c r="G355" s="113"/>
      <c r="H355" s="113"/>
      <c r="I355" s="114">
        <v>355</v>
      </c>
      <c r="J355" s="115"/>
      <c r="K355" s="116"/>
      <c r="L355" s="116"/>
      <c r="M355" s="116"/>
      <c r="N355" s="116"/>
      <c r="O355" s="116"/>
      <c r="P355" s="116"/>
      <c r="Q355" s="116"/>
      <c r="R355" s="116"/>
      <c r="S355" s="116"/>
      <c r="T355" s="116"/>
      <c r="U355" s="116"/>
      <c r="V355" s="116"/>
      <c r="W355" s="117"/>
      <c r="X355" s="117"/>
    </row>
    <row r="356" spans="1:24" x14ac:dyDescent="0.25">
      <c r="A356" s="85" t="s">
        <v>18612</v>
      </c>
      <c r="B356" s="63" t="s">
        <v>18774</v>
      </c>
      <c r="C356" s="63" t="s">
        <v>61</v>
      </c>
      <c r="D356" s="111"/>
      <c r="E356" s="110"/>
      <c r="F356" s="112"/>
      <c r="G356" s="113"/>
      <c r="H356" s="113"/>
      <c r="I356" s="114">
        <v>356</v>
      </c>
      <c r="J356" s="115"/>
      <c r="K356" s="116"/>
      <c r="L356" s="116"/>
      <c r="M356" s="116"/>
      <c r="N356" s="116"/>
      <c r="O356" s="116"/>
      <c r="P356" s="116"/>
      <c r="Q356" s="116"/>
      <c r="R356" s="116"/>
      <c r="S356" s="116"/>
      <c r="T356" s="116"/>
      <c r="U356" s="116"/>
      <c r="V356" s="116"/>
      <c r="W356" s="117"/>
      <c r="X356" s="117"/>
    </row>
    <row r="357" spans="1:24" x14ac:dyDescent="0.25">
      <c r="A357" s="85" t="s">
        <v>18613</v>
      </c>
      <c r="B357" s="63" t="s">
        <v>18775</v>
      </c>
      <c r="C357" s="63" t="s">
        <v>61</v>
      </c>
      <c r="D357" s="111"/>
      <c r="E357" s="110"/>
      <c r="F357" s="112"/>
      <c r="G357" s="113"/>
      <c r="H357" s="113"/>
      <c r="I357" s="114">
        <v>357</v>
      </c>
      <c r="J357" s="115"/>
      <c r="K357" s="116"/>
      <c r="L357" s="116"/>
      <c r="M357" s="116"/>
      <c r="N357" s="116"/>
      <c r="O357" s="116"/>
      <c r="P357" s="116"/>
      <c r="Q357" s="116"/>
      <c r="R357" s="116"/>
      <c r="S357" s="116"/>
      <c r="T357" s="116"/>
      <c r="U357" s="116"/>
      <c r="V357" s="116"/>
      <c r="W357" s="117"/>
      <c r="X357" s="117"/>
    </row>
    <row r="358" spans="1:24" x14ac:dyDescent="0.25">
      <c r="A358" s="85" t="s">
        <v>18614</v>
      </c>
      <c r="B358" s="63" t="s">
        <v>18776</v>
      </c>
      <c r="C358" s="63" t="s">
        <v>61</v>
      </c>
      <c r="D358" s="111"/>
      <c r="E358" s="110"/>
      <c r="F358" s="112"/>
      <c r="G358" s="113"/>
      <c r="H358" s="113"/>
      <c r="I358" s="114">
        <v>358</v>
      </c>
      <c r="J358" s="115"/>
      <c r="K358" s="116"/>
      <c r="L358" s="116"/>
      <c r="M358" s="116"/>
      <c r="N358" s="116"/>
      <c r="O358" s="116"/>
      <c r="P358" s="116"/>
      <c r="Q358" s="116"/>
      <c r="R358" s="116"/>
      <c r="S358" s="116"/>
      <c r="T358" s="116"/>
      <c r="U358" s="116"/>
      <c r="V358" s="116"/>
      <c r="W358" s="117"/>
      <c r="X358" s="117"/>
    </row>
    <row r="359" spans="1:24" x14ac:dyDescent="0.25">
      <c r="A359" s="85" t="s">
        <v>18615</v>
      </c>
      <c r="B359" s="63" t="s">
        <v>18777</v>
      </c>
      <c r="C359" s="63" t="s">
        <v>61</v>
      </c>
      <c r="D359" s="111"/>
      <c r="E359" s="110"/>
      <c r="F359" s="112"/>
      <c r="G359" s="113"/>
      <c r="H359" s="113"/>
      <c r="I359" s="114">
        <v>359</v>
      </c>
      <c r="J359" s="115"/>
      <c r="K359" s="116"/>
      <c r="L359" s="116"/>
      <c r="M359" s="116"/>
      <c r="N359" s="116"/>
      <c r="O359" s="116"/>
      <c r="P359" s="116"/>
      <c r="Q359" s="116"/>
      <c r="R359" s="116"/>
      <c r="S359" s="116"/>
      <c r="T359" s="116"/>
      <c r="U359" s="116"/>
      <c r="V359" s="116"/>
      <c r="W359" s="117"/>
      <c r="X359" s="117"/>
    </row>
    <row r="360" spans="1:24" x14ac:dyDescent="0.25">
      <c r="A360" s="85" t="s">
        <v>18616</v>
      </c>
      <c r="B360" s="63" t="s">
        <v>18778</v>
      </c>
      <c r="C360" s="63" t="s">
        <v>61</v>
      </c>
      <c r="D360" s="111"/>
      <c r="E360" s="110"/>
      <c r="F360" s="112"/>
      <c r="G360" s="113"/>
      <c r="H360" s="113"/>
      <c r="I360" s="114">
        <v>360</v>
      </c>
      <c r="J360" s="115"/>
      <c r="K360" s="116"/>
      <c r="L360" s="116"/>
      <c r="M360" s="116"/>
      <c r="N360" s="116"/>
      <c r="O360" s="116"/>
      <c r="P360" s="116"/>
      <c r="Q360" s="116"/>
      <c r="R360" s="116"/>
      <c r="S360" s="116"/>
      <c r="T360" s="116"/>
      <c r="U360" s="116"/>
      <c r="V360" s="116"/>
      <c r="W360" s="117"/>
      <c r="X360" s="117"/>
    </row>
    <row r="361" spans="1:24" x14ac:dyDescent="0.25">
      <c r="A361" s="85" t="s">
        <v>18617</v>
      </c>
      <c r="B361" s="63" t="s">
        <v>18779</v>
      </c>
      <c r="C361" s="63" t="s">
        <v>61</v>
      </c>
      <c r="D361" s="111"/>
      <c r="E361" s="110"/>
      <c r="F361" s="112"/>
      <c r="G361" s="113"/>
      <c r="H361" s="113"/>
      <c r="I361" s="114">
        <v>361</v>
      </c>
      <c r="J361" s="115"/>
      <c r="K361" s="116"/>
      <c r="L361" s="116"/>
      <c r="M361" s="116"/>
      <c r="N361" s="116"/>
      <c r="O361" s="116"/>
      <c r="P361" s="116"/>
      <c r="Q361" s="116"/>
      <c r="R361" s="116"/>
      <c r="S361" s="116"/>
      <c r="T361" s="116"/>
      <c r="U361" s="116"/>
      <c r="V361" s="116"/>
      <c r="W361" s="117"/>
      <c r="X361" s="117"/>
    </row>
    <row r="362" spans="1:24" x14ac:dyDescent="0.25">
      <c r="A362" s="85" t="s">
        <v>18618</v>
      </c>
      <c r="B362" s="63" t="s">
        <v>18780</v>
      </c>
      <c r="C362" s="63" t="s">
        <v>61</v>
      </c>
      <c r="D362" s="111"/>
      <c r="E362" s="110"/>
      <c r="F362" s="112"/>
      <c r="G362" s="113"/>
      <c r="H362" s="113"/>
      <c r="I362" s="114">
        <v>362</v>
      </c>
      <c r="J362" s="115"/>
      <c r="K362" s="116"/>
      <c r="L362" s="116"/>
      <c r="M362" s="116"/>
      <c r="N362" s="116"/>
      <c r="O362" s="116"/>
      <c r="P362" s="116"/>
      <c r="Q362" s="116"/>
      <c r="R362" s="116"/>
      <c r="S362" s="116"/>
      <c r="T362" s="116"/>
      <c r="U362" s="116"/>
      <c r="V362" s="116"/>
      <c r="W362" s="117"/>
      <c r="X362" s="117"/>
    </row>
    <row r="363" spans="1:24" x14ac:dyDescent="0.25">
      <c r="A363" s="85" t="s">
        <v>18619</v>
      </c>
      <c r="B363" s="63" t="s">
        <v>18769</v>
      </c>
      <c r="C363" s="63" t="s">
        <v>63</v>
      </c>
      <c r="D363" s="111"/>
      <c r="E363" s="110"/>
      <c r="F363" s="112"/>
      <c r="G363" s="113"/>
      <c r="H363" s="113"/>
      <c r="I363" s="114">
        <v>363</v>
      </c>
      <c r="J363" s="115"/>
      <c r="K363" s="116"/>
      <c r="L363" s="116"/>
      <c r="M363" s="116"/>
      <c r="N363" s="116"/>
      <c r="O363" s="116"/>
      <c r="P363" s="116"/>
      <c r="Q363" s="116"/>
      <c r="R363" s="116"/>
      <c r="S363" s="116"/>
      <c r="T363" s="116"/>
      <c r="U363" s="116"/>
      <c r="V363" s="116"/>
      <c r="W363" s="117"/>
      <c r="X363" s="117"/>
    </row>
    <row r="364" spans="1:24" x14ac:dyDescent="0.25">
      <c r="A364" s="85" t="s">
        <v>18620</v>
      </c>
      <c r="B364" s="63" t="s">
        <v>18770</v>
      </c>
      <c r="C364" s="63" t="s">
        <v>63</v>
      </c>
      <c r="D364" s="111"/>
      <c r="E364" s="110"/>
      <c r="F364" s="112"/>
      <c r="G364" s="113"/>
      <c r="H364" s="113"/>
      <c r="I364" s="114">
        <v>364</v>
      </c>
      <c r="J364" s="115"/>
      <c r="K364" s="116"/>
      <c r="L364" s="116"/>
      <c r="M364" s="116"/>
      <c r="N364" s="116"/>
      <c r="O364" s="116"/>
      <c r="P364" s="116"/>
      <c r="Q364" s="116"/>
      <c r="R364" s="116"/>
      <c r="S364" s="116"/>
      <c r="T364" s="116"/>
      <c r="U364" s="116"/>
      <c r="V364" s="116"/>
      <c r="W364" s="117"/>
      <c r="X364" s="117"/>
    </row>
    <row r="365" spans="1:24" x14ac:dyDescent="0.25">
      <c r="A365" s="85" t="s">
        <v>18621</v>
      </c>
      <c r="B365" s="63" t="s">
        <v>18771</v>
      </c>
      <c r="C365" s="63" t="s">
        <v>63</v>
      </c>
      <c r="D365" s="111"/>
      <c r="E365" s="110"/>
      <c r="F365" s="112"/>
      <c r="G365" s="113"/>
      <c r="H365" s="113"/>
      <c r="I365" s="114">
        <v>365</v>
      </c>
      <c r="J365" s="115"/>
      <c r="K365" s="116"/>
      <c r="L365" s="116"/>
      <c r="M365" s="116"/>
      <c r="N365" s="116"/>
      <c r="O365" s="116"/>
      <c r="P365" s="116"/>
      <c r="Q365" s="116"/>
      <c r="R365" s="116"/>
      <c r="S365" s="116"/>
      <c r="T365" s="116"/>
      <c r="U365" s="116"/>
      <c r="V365" s="116"/>
      <c r="W365" s="117"/>
      <c r="X365" s="117"/>
    </row>
    <row r="366" spans="1:24" x14ac:dyDescent="0.25">
      <c r="A366" s="85" t="s">
        <v>18622</v>
      </c>
      <c r="B366" s="63" t="s">
        <v>18772</v>
      </c>
      <c r="C366" s="63" t="s">
        <v>63</v>
      </c>
      <c r="D366" s="111"/>
      <c r="E366" s="110"/>
      <c r="F366" s="112"/>
      <c r="G366" s="113"/>
      <c r="H366" s="113"/>
      <c r="I366" s="114">
        <v>366</v>
      </c>
      <c r="J366" s="115"/>
      <c r="K366" s="116"/>
      <c r="L366" s="116"/>
      <c r="M366" s="116"/>
      <c r="N366" s="116"/>
      <c r="O366" s="116"/>
      <c r="P366" s="116"/>
      <c r="Q366" s="116"/>
      <c r="R366" s="116"/>
      <c r="S366" s="116"/>
      <c r="T366" s="116"/>
      <c r="U366" s="116"/>
      <c r="V366" s="116"/>
      <c r="W366" s="117"/>
      <c r="X366" s="117"/>
    </row>
    <row r="367" spans="1:24" x14ac:dyDescent="0.25">
      <c r="A367" s="85" t="s">
        <v>18623</v>
      </c>
      <c r="B367" s="63" t="s">
        <v>18773</v>
      </c>
      <c r="C367" s="63" t="s">
        <v>63</v>
      </c>
      <c r="D367" s="111"/>
      <c r="E367" s="110"/>
      <c r="F367" s="112"/>
      <c r="G367" s="113"/>
      <c r="H367" s="113"/>
      <c r="I367" s="114">
        <v>367</v>
      </c>
      <c r="J367" s="115"/>
      <c r="K367" s="116"/>
      <c r="L367" s="116"/>
      <c r="M367" s="116"/>
      <c r="N367" s="116"/>
      <c r="O367" s="116"/>
      <c r="P367" s="116"/>
      <c r="Q367" s="116"/>
      <c r="R367" s="116"/>
      <c r="S367" s="116"/>
      <c r="T367" s="116"/>
      <c r="U367" s="116"/>
      <c r="V367" s="116"/>
      <c r="W367" s="117"/>
      <c r="X367" s="117"/>
    </row>
    <row r="368" spans="1:24" x14ac:dyDescent="0.25">
      <c r="A368" s="85" t="s">
        <v>18624</v>
      </c>
      <c r="B368" s="63" t="s">
        <v>18774</v>
      </c>
      <c r="C368" s="63" t="s">
        <v>63</v>
      </c>
      <c r="D368" s="111"/>
      <c r="E368" s="110"/>
      <c r="F368" s="112"/>
      <c r="G368" s="113"/>
      <c r="H368" s="113"/>
      <c r="I368" s="114">
        <v>368</v>
      </c>
      <c r="J368" s="115"/>
      <c r="K368" s="116"/>
      <c r="L368" s="116"/>
      <c r="M368" s="116"/>
      <c r="N368" s="116"/>
      <c r="O368" s="116"/>
      <c r="P368" s="116"/>
      <c r="Q368" s="116"/>
      <c r="R368" s="116"/>
      <c r="S368" s="116"/>
      <c r="T368" s="116"/>
      <c r="U368" s="116"/>
      <c r="V368" s="116"/>
      <c r="W368" s="117"/>
      <c r="X368" s="117"/>
    </row>
    <row r="369" spans="1:24" x14ac:dyDescent="0.25">
      <c r="A369" s="85" t="s">
        <v>18625</v>
      </c>
      <c r="B369" s="63" t="s">
        <v>18775</v>
      </c>
      <c r="C369" s="63" t="s">
        <v>63</v>
      </c>
      <c r="D369" s="111"/>
      <c r="E369" s="110"/>
      <c r="F369" s="112"/>
      <c r="G369" s="113"/>
      <c r="H369" s="113"/>
      <c r="I369" s="114">
        <v>369</v>
      </c>
      <c r="J369" s="115"/>
      <c r="K369" s="116"/>
      <c r="L369" s="116"/>
      <c r="M369" s="116"/>
      <c r="N369" s="116"/>
      <c r="O369" s="116"/>
      <c r="P369" s="116"/>
      <c r="Q369" s="116"/>
      <c r="R369" s="116"/>
      <c r="S369" s="116"/>
      <c r="T369" s="116"/>
      <c r="U369" s="116"/>
      <c r="V369" s="116"/>
      <c r="W369" s="117"/>
      <c r="X369" s="117"/>
    </row>
    <row r="370" spans="1:24" x14ac:dyDescent="0.25">
      <c r="A370" s="85" t="s">
        <v>18626</v>
      </c>
      <c r="B370" s="63" t="s">
        <v>18776</v>
      </c>
      <c r="C370" s="63" t="s">
        <v>63</v>
      </c>
      <c r="D370" s="111"/>
      <c r="E370" s="110"/>
      <c r="F370" s="112"/>
      <c r="G370" s="113"/>
      <c r="H370" s="113"/>
      <c r="I370" s="114">
        <v>370</v>
      </c>
      <c r="J370" s="115"/>
      <c r="K370" s="116"/>
      <c r="L370" s="116"/>
      <c r="M370" s="116"/>
      <c r="N370" s="116"/>
      <c r="O370" s="116"/>
      <c r="P370" s="116"/>
      <c r="Q370" s="116"/>
      <c r="R370" s="116"/>
      <c r="S370" s="116"/>
      <c r="T370" s="116"/>
      <c r="U370" s="116"/>
      <c r="V370" s="116"/>
      <c r="W370" s="117"/>
      <c r="X370" s="117"/>
    </row>
    <row r="371" spans="1:24" x14ac:dyDescent="0.25">
      <c r="A371" s="85" t="s">
        <v>18627</v>
      </c>
      <c r="B371" s="63" t="s">
        <v>18777</v>
      </c>
      <c r="C371" s="63" t="s">
        <v>63</v>
      </c>
      <c r="D371" s="111"/>
      <c r="E371" s="110"/>
      <c r="F371" s="112"/>
      <c r="G371" s="113"/>
      <c r="H371" s="113"/>
      <c r="I371" s="114">
        <v>371</v>
      </c>
      <c r="J371" s="115"/>
      <c r="K371" s="116"/>
      <c r="L371" s="116"/>
      <c r="M371" s="116"/>
      <c r="N371" s="116"/>
      <c r="O371" s="116"/>
      <c r="P371" s="116"/>
      <c r="Q371" s="116"/>
      <c r="R371" s="116"/>
      <c r="S371" s="116"/>
      <c r="T371" s="116"/>
      <c r="U371" s="116"/>
      <c r="V371" s="116"/>
      <c r="W371" s="117"/>
      <c r="X371" s="117"/>
    </row>
    <row r="372" spans="1:24" x14ac:dyDescent="0.25">
      <c r="A372" s="85" t="s">
        <v>18628</v>
      </c>
      <c r="B372" s="63" t="s">
        <v>18778</v>
      </c>
      <c r="C372" s="63" t="s">
        <v>63</v>
      </c>
      <c r="D372" s="111"/>
      <c r="E372" s="110"/>
      <c r="F372" s="112"/>
      <c r="G372" s="113"/>
      <c r="H372" s="113"/>
      <c r="I372" s="114">
        <v>372</v>
      </c>
      <c r="J372" s="115"/>
      <c r="K372" s="116"/>
      <c r="L372" s="116"/>
      <c r="M372" s="116"/>
      <c r="N372" s="116"/>
      <c r="O372" s="116"/>
      <c r="P372" s="116"/>
      <c r="Q372" s="116"/>
      <c r="R372" s="116"/>
      <c r="S372" s="116"/>
      <c r="T372" s="116"/>
      <c r="U372" s="116"/>
      <c r="V372" s="116"/>
      <c r="W372" s="117"/>
      <c r="X372" s="117"/>
    </row>
    <row r="373" spans="1:24" x14ac:dyDescent="0.25">
      <c r="A373" s="85" t="s">
        <v>18629</v>
      </c>
      <c r="B373" s="63" t="s">
        <v>18779</v>
      </c>
      <c r="C373" s="63" t="s">
        <v>63</v>
      </c>
      <c r="D373" s="111"/>
      <c r="E373" s="110"/>
      <c r="F373" s="112"/>
      <c r="G373" s="113"/>
      <c r="H373" s="113"/>
      <c r="I373" s="114">
        <v>373</v>
      </c>
      <c r="J373" s="115"/>
      <c r="K373" s="116"/>
      <c r="L373" s="116"/>
      <c r="M373" s="116"/>
      <c r="N373" s="116"/>
      <c r="O373" s="116"/>
      <c r="P373" s="116"/>
      <c r="Q373" s="116"/>
      <c r="R373" s="116"/>
      <c r="S373" s="116"/>
      <c r="T373" s="116"/>
      <c r="U373" s="116"/>
      <c r="V373" s="116"/>
      <c r="W373" s="117"/>
      <c r="X373" s="117"/>
    </row>
    <row r="374" spans="1:24" x14ac:dyDescent="0.25">
      <c r="A374" s="85" t="s">
        <v>18630</v>
      </c>
      <c r="B374" s="63" t="s">
        <v>18780</v>
      </c>
      <c r="C374" s="63" t="s">
        <v>63</v>
      </c>
      <c r="D374" s="111"/>
      <c r="E374" s="110"/>
      <c r="F374" s="112"/>
      <c r="G374" s="113"/>
      <c r="H374" s="113"/>
      <c r="I374" s="114">
        <v>374</v>
      </c>
      <c r="J374" s="115"/>
      <c r="K374" s="116"/>
      <c r="L374" s="116"/>
      <c r="M374" s="116"/>
      <c r="N374" s="116"/>
      <c r="O374" s="116"/>
      <c r="P374" s="116"/>
      <c r="Q374" s="116"/>
      <c r="R374" s="116"/>
      <c r="S374" s="116"/>
      <c r="T374" s="116"/>
      <c r="U374" s="116"/>
      <c r="V374" s="116"/>
      <c r="W374" s="117"/>
      <c r="X374" s="117"/>
    </row>
    <row r="375" spans="1:24" x14ac:dyDescent="0.25">
      <c r="A375" s="85" t="s">
        <v>18631</v>
      </c>
      <c r="B375" s="63" t="s">
        <v>18769</v>
      </c>
      <c r="C375" s="63" t="s">
        <v>57</v>
      </c>
      <c r="D375" s="111"/>
      <c r="E375" s="110"/>
      <c r="F375" s="112"/>
      <c r="G375" s="113"/>
      <c r="H375" s="113"/>
      <c r="I375" s="114">
        <v>375</v>
      </c>
      <c r="J375" s="115"/>
      <c r="K375" s="116"/>
      <c r="L375" s="116"/>
      <c r="M375" s="116"/>
      <c r="N375" s="116"/>
      <c r="O375" s="116"/>
      <c r="P375" s="116"/>
      <c r="Q375" s="116"/>
      <c r="R375" s="116"/>
      <c r="S375" s="116"/>
      <c r="T375" s="116"/>
      <c r="U375" s="116"/>
      <c r="V375" s="116"/>
      <c r="W375" s="117"/>
      <c r="X375" s="117"/>
    </row>
    <row r="376" spans="1:24" x14ac:dyDescent="0.25">
      <c r="A376" s="85" t="s">
        <v>18632</v>
      </c>
      <c r="B376" s="63" t="s">
        <v>18770</v>
      </c>
      <c r="C376" s="63" t="s">
        <v>57</v>
      </c>
      <c r="D376" s="111"/>
      <c r="E376" s="110"/>
      <c r="F376" s="112"/>
      <c r="G376" s="113"/>
      <c r="H376" s="113"/>
      <c r="I376" s="114">
        <v>376</v>
      </c>
      <c r="J376" s="115"/>
      <c r="K376" s="116"/>
      <c r="L376" s="116"/>
      <c r="M376" s="116"/>
      <c r="N376" s="116"/>
      <c r="O376" s="116"/>
      <c r="P376" s="116"/>
      <c r="Q376" s="116"/>
      <c r="R376" s="116"/>
      <c r="S376" s="116"/>
      <c r="T376" s="116"/>
      <c r="U376" s="116"/>
      <c r="V376" s="116"/>
      <c r="W376" s="117"/>
      <c r="X376" s="117"/>
    </row>
    <row r="377" spans="1:24" x14ac:dyDescent="0.25">
      <c r="A377" s="85" t="s">
        <v>18633</v>
      </c>
      <c r="B377" s="63" t="s">
        <v>18771</v>
      </c>
      <c r="C377" s="63" t="s">
        <v>57</v>
      </c>
      <c r="D377" s="111"/>
      <c r="E377" s="110"/>
      <c r="F377" s="112"/>
      <c r="G377" s="113"/>
      <c r="H377" s="113"/>
      <c r="I377" s="114">
        <v>377</v>
      </c>
      <c r="J377" s="115"/>
      <c r="K377" s="116"/>
      <c r="L377" s="116"/>
      <c r="M377" s="116"/>
      <c r="N377" s="116"/>
      <c r="O377" s="116"/>
      <c r="P377" s="116"/>
      <c r="Q377" s="116"/>
      <c r="R377" s="116"/>
      <c r="S377" s="116"/>
      <c r="T377" s="116"/>
      <c r="U377" s="116"/>
      <c r="V377" s="116"/>
      <c r="W377" s="117"/>
      <c r="X377" s="117"/>
    </row>
    <row r="378" spans="1:24" x14ac:dyDescent="0.25">
      <c r="A378" s="85" t="s">
        <v>18634</v>
      </c>
      <c r="B378" s="63" t="s">
        <v>18772</v>
      </c>
      <c r="C378" s="63" t="s">
        <v>57</v>
      </c>
      <c r="D378" s="111"/>
      <c r="E378" s="110"/>
      <c r="F378" s="112"/>
      <c r="G378" s="113"/>
      <c r="H378" s="113"/>
      <c r="I378" s="114">
        <v>378</v>
      </c>
      <c r="J378" s="115"/>
      <c r="K378" s="116"/>
      <c r="L378" s="116"/>
      <c r="M378" s="116"/>
      <c r="N378" s="116"/>
      <c r="O378" s="116"/>
      <c r="P378" s="116"/>
      <c r="Q378" s="116"/>
      <c r="R378" s="116"/>
      <c r="S378" s="116"/>
      <c r="T378" s="116"/>
      <c r="U378" s="116"/>
      <c r="V378" s="116"/>
      <c r="W378" s="117"/>
      <c r="X378" s="117"/>
    </row>
    <row r="379" spans="1:24" x14ac:dyDescent="0.25">
      <c r="A379" s="85" t="s">
        <v>18635</v>
      </c>
      <c r="B379" s="63" t="s">
        <v>18773</v>
      </c>
      <c r="C379" s="63" t="s">
        <v>57</v>
      </c>
      <c r="D379" s="111"/>
      <c r="E379" s="110"/>
      <c r="F379" s="112"/>
      <c r="G379" s="113"/>
      <c r="H379" s="113"/>
      <c r="I379" s="114">
        <v>379</v>
      </c>
      <c r="J379" s="115"/>
      <c r="K379" s="116"/>
      <c r="L379" s="116"/>
      <c r="M379" s="116"/>
      <c r="N379" s="116"/>
      <c r="O379" s="116"/>
      <c r="P379" s="116"/>
      <c r="Q379" s="116"/>
      <c r="R379" s="116"/>
      <c r="S379" s="116"/>
      <c r="T379" s="116"/>
      <c r="U379" s="116"/>
      <c r="V379" s="116"/>
      <c r="W379" s="117"/>
      <c r="X379" s="117"/>
    </row>
    <row r="380" spans="1:24" x14ac:dyDescent="0.25">
      <c r="A380" s="85" t="s">
        <v>18636</v>
      </c>
      <c r="B380" s="63" t="s">
        <v>18774</v>
      </c>
      <c r="C380" s="63" t="s">
        <v>57</v>
      </c>
      <c r="D380" s="111"/>
      <c r="E380" s="110"/>
      <c r="F380" s="112"/>
      <c r="G380" s="113"/>
      <c r="H380" s="113"/>
      <c r="I380" s="114">
        <v>380</v>
      </c>
      <c r="J380" s="115"/>
      <c r="K380" s="116"/>
      <c r="L380" s="116"/>
      <c r="M380" s="116"/>
      <c r="N380" s="116"/>
      <c r="O380" s="116"/>
      <c r="P380" s="116"/>
      <c r="Q380" s="116"/>
      <c r="R380" s="116"/>
      <c r="S380" s="116"/>
      <c r="T380" s="116"/>
      <c r="U380" s="116"/>
      <c r="V380" s="116"/>
      <c r="W380" s="117"/>
      <c r="X380" s="117"/>
    </row>
    <row r="381" spans="1:24" x14ac:dyDescent="0.25">
      <c r="A381" s="85" t="s">
        <v>18637</v>
      </c>
      <c r="B381" s="63" t="s">
        <v>18775</v>
      </c>
      <c r="C381" s="63" t="s">
        <v>57</v>
      </c>
      <c r="D381" s="111"/>
      <c r="E381" s="110"/>
      <c r="F381" s="112"/>
      <c r="G381" s="113"/>
      <c r="H381" s="113"/>
      <c r="I381" s="114">
        <v>381</v>
      </c>
      <c r="J381" s="115"/>
      <c r="K381" s="116"/>
      <c r="L381" s="116"/>
      <c r="M381" s="116"/>
      <c r="N381" s="116"/>
      <c r="O381" s="116"/>
      <c r="P381" s="116"/>
      <c r="Q381" s="116"/>
      <c r="R381" s="116"/>
      <c r="S381" s="116"/>
      <c r="T381" s="116"/>
      <c r="U381" s="116"/>
      <c r="V381" s="116"/>
      <c r="W381" s="117"/>
      <c r="X381" s="117"/>
    </row>
    <row r="382" spans="1:24" x14ac:dyDescent="0.25">
      <c r="A382" s="85" t="s">
        <v>18638</v>
      </c>
      <c r="B382" s="63" t="s">
        <v>18776</v>
      </c>
      <c r="C382" s="63" t="s">
        <v>57</v>
      </c>
      <c r="D382" s="111"/>
      <c r="E382" s="110"/>
      <c r="F382" s="112"/>
      <c r="G382" s="113"/>
      <c r="H382" s="113"/>
      <c r="I382" s="114">
        <v>382</v>
      </c>
      <c r="J382" s="115"/>
      <c r="K382" s="116"/>
      <c r="L382" s="116"/>
      <c r="M382" s="116"/>
      <c r="N382" s="116"/>
      <c r="O382" s="116"/>
      <c r="P382" s="116"/>
      <c r="Q382" s="116"/>
      <c r="R382" s="116"/>
      <c r="S382" s="116"/>
      <c r="T382" s="116"/>
      <c r="U382" s="116"/>
      <c r="V382" s="116"/>
      <c r="W382" s="117"/>
      <c r="X382" s="117"/>
    </row>
    <row r="383" spans="1:24" x14ac:dyDescent="0.25">
      <c r="A383" s="85" t="s">
        <v>18639</v>
      </c>
      <c r="B383" s="63" t="s">
        <v>18777</v>
      </c>
      <c r="C383" s="63" t="s">
        <v>57</v>
      </c>
      <c r="D383" s="111"/>
      <c r="E383" s="110"/>
      <c r="F383" s="112"/>
      <c r="G383" s="113"/>
      <c r="H383" s="113"/>
      <c r="I383" s="114">
        <v>383</v>
      </c>
      <c r="J383" s="115"/>
      <c r="K383" s="116"/>
      <c r="L383" s="116"/>
      <c r="M383" s="116"/>
      <c r="N383" s="116"/>
      <c r="O383" s="116"/>
      <c r="P383" s="116"/>
      <c r="Q383" s="116"/>
      <c r="R383" s="116"/>
      <c r="S383" s="116"/>
      <c r="T383" s="116"/>
      <c r="U383" s="116"/>
      <c r="V383" s="116"/>
      <c r="W383" s="117"/>
      <c r="X383" s="117"/>
    </row>
    <row r="384" spans="1:24" x14ac:dyDescent="0.25">
      <c r="A384" s="85" t="s">
        <v>18640</v>
      </c>
      <c r="B384" s="63" t="s">
        <v>18778</v>
      </c>
      <c r="C384" s="63" t="s">
        <v>57</v>
      </c>
      <c r="D384" s="111"/>
      <c r="E384" s="110"/>
      <c r="F384" s="112"/>
      <c r="G384" s="113"/>
      <c r="H384" s="113"/>
      <c r="I384" s="114">
        <v>384</v>
      </c>
      <c r="J384" s="115"/>
      <c r="K384" s="116"/>
      <c r="L384" s="116"/>
      <c r="M384" s="116"/>
      <c r="N384" s="116"/>
      <c r="O384" s="116"/>
      <c r="P384" s="116"/>
      <c r="Q384" s="116"/>
      <c r="R384" s="116"/>
      <c r="S384" s="116"/>
      <c r="T384" s="116"/>
      <c r="U384" s="116"/>
      <c r="V384" s="116"/>
      <c r="W384" s="117"/>
      <c r="X384" s="117"/>
    </row>
    <row r="385" spans="1:24" x14ac:dyDescent="0.25">
      <c r="A385" s="85" t="s">
        <v>18641</v>
      </c>
      <c r="B385" s="63" t="s">
        <v>18779</v>
      </c>
      <c r="C385" s="63" t="s">
        <v>57</v>
      </c>
      <c r="D385" s="111"/>
      <c r="E385" s="110"/>
      <c r="F385" s="112"/>
      <c r="G385" s="113"/>
      <c r="H385" s="113"/>
      <c r="I385" s="114">
        <v>385</v>
      </c>
      <c r="J385" s="115"/>
      <c r="K385" s="116"/>
      <c r="L385" s="116"/>
      <c r="M385" s="116"/>
      <c r="N385" s="116"/>
      <c r="O385" s="116"/>
      <c r="P385" s="116"/>
      <c r="Q385" s="116"/>
      <c r="R385" s="116"/>
      <c r="S385" s="116"/>
      <c r="T385" s="116"/>
      <c r="U385" s="116"/>
      <c r="V385" s="116"/>
      <c r="W385" s="117"/>
      <c r="X385" s="117"/>
    </row>
    <row r="386" spans="1:24" x14ac:dyDescent="0.25">
      <c r="A386" s="85" t="s">
        <v>18642</v>
      </c>
      <c r="B386" s="63" t="s">
        <v>18780</v>
      </c>
      <c r="C386" s="63" t="s">
        <v>57</v>
      </c>
      <c r="D386" s="111"/>
      <c r="E386" s="110"/>
      <c r="F386" s="112"/>
      <c r="G386" s="113"/>
      <c r="H386" s="113"/>
      <c r="I386" s="114">
        <v>386</v>
      </c>
      <c r="J386" s="115"/>
      <c r="K386" s="116"/>
      <c r="L386" s="116"/>
      <c r="M386" s="116"/>
      <c r="N386" s="116"/>
      <c r="O386" s="116"/>
      <c r="P386" s="116"/>
      <c r="Q386" s="116"/>
      <c r="R386" s="116"/>
      <c r="S386" s="116"/>
      <c r="T386" s="116"/>
      <c r="U386" s="116"/>
      <c r="V386" s="116"/>
      <c r="W386" s="117"/>
      <c r="X386" s="117"/>
    </row>
    <row r="387" spans="1:24" x14ac:dyDescent="0.25">
      <c r="A387" s="85" t="s">
        <v>18643</v>
      </c>
      <c r="B387" s="63" t="s">
        <v>18769</v>
      </c>
      <c r="C387" s="63" t="s">
        <v>55</v>
      </c>
      <c r="D387" s="111"/>
      <c r="E387" s="110"/>
      <c r="F387" s="112"/>
      <c r="G387" s="113"/>
      <c r="H387" s="113"/>
      <c r="I387" s="114">
        <v>387</v>
      </c>
      <c r="J387" s="115"/>
      <c r="K387" s="116"/>
      <c r="L387" s="116"/>
      <c r="M387" s="116"/>
      <c r="N387" s="116"/>
      <c r="O387" s="116"/>
      <c r="P387" s="116"/>
      <c r="Q387" s="116"/>
      <c r="R387" s="116"/>
      <c r="S387" s="116"/>
      <c r="T387" s="116"/>
      <c r="U387" s="116"/>
      <c r="V387" s="116"/>
      <c r="W387" s="117"/>
      <c r="X387" s="117"/>
    </row>
    <row r="388" spans="1:24" x14ac:dyDescent="0.25">
      <c r="A388" s="85" t="s">
        <v>18644</v>
      </c>
      <c r="B388" s="63" t="s">
        <v>18770</v>
      </c>
      <c r="C388" s="63" t="s">
        <v>55</v>
      </c>
      <c r="D388" s="111"/>
      <c r="E388" s="110"/>
      <c r="F388" s="112"/>
      <c r="G388" s="113"/>
      <c r="H388" s="113"/>
      <c r="I388" s="114">
        <v>388</v>
      </c>
      <c r="J388" s="115"/>
      <c r="K388" s="116"/>
      <c r="L388" s="116"/>
      <c r="M388" s="116"/>
      <c r="N388" s="116"/>
      <c r="O388" s="116"/>
      <c r="P388" s="116"/>
      <c r="Q388" s="116"/>
      <c r="R388" s="116"/>
      <c r="S388" s="116"/>
      <c r="T388" s="116"/>
      <c r="U388" s="116"/>
      <c r="V388" s="116"/>
      <c r="W388" s="117"/>
      <c r="X388" s="117"/>
    </row>
    <row r="389" spans="1:24" x14ac:dyDescent="0.25">
      <c r="A389" s="85" t="s">
        <v>18645</v>
      </c>
      <c r="B389" s="63" t="s">
        <v>18771</v>
      </c>
      <c r="C389" s="63" t="s">
        <v>55</v>
      </c>
      <c r="D389" s="111"/>
      <c r="E389" s="110"/>
      <c r="F389" s="112"/>
      <c r="G389" s="113"/>
      <c r="H389" s="113"/>
      <c r="I389" s="114">
        <v>389</v>
      </c>
      <c r="J389" s="115"/>
      <c r="K389" s="116"/>
      <c r="L389" s="116"/>
      <c r="M389" s="116"/>
      <c r="N389" s="116"/>
      <c r="O389" s="116"/>
      <c r="P389" s="116"/>
      <c r="Q389" s="116"/>
      <c r="R389" s="116"/>
      <c r="S389" s="116"/>
      <c r="T389" s="116"/>
      <c r="U389" s="116"/>
      <c r="V389" s="116"/>
      <c r="W389" s="117"/>
      <c r="X389" s="117"/>
    </row>
    <row r="390" spans="1:24" x14ac:dyDescent="0.25">
      <c r="A390" s="85" t="s">
        <v>18646</v>
      </c>
      <c r="B390" s="63" t="s">
        <v>18772</v>
      </c>
      <c r="C390" s="63" t="s">
        <v>55</v>
      </c>
      <c r="D390" s="111"/>
      <c r="E390" s="110"/>
      <c r="F390" s="112"/>
      <c r="G390" s="113"/>
      <c r="H390" s="113"/>
      <c r="I390" s="114">
        <v>390</v>
      </c>
      <c r="J390" s="115"/>
      <c r="K390" s="116"/>
      <c r="L390" s="116"/>
      <c r="M390" s="116"/>
      <c r="N390" s="116"/>
      <c r="O390" s="116"/>
      <c r="P390" s="116"/>
      <c r="Q390" s="116"/>
      <c r="R390" s="116"/>
      <c r="S390" s="116"/>
      <c r="T390" s="116"/>
      <c r="U390" s="116"/>
      <c r="V390" s="116"/>
      <c r="W390" s="117"/>
      <c r="X390" s="117"/>
    </row>
    <row r="391" spans="1:24" x14ac:dyDescent="0.25">
      <c r="A391" s="85" t="s">
        <v>18647</v>
      </c>
      <c r="B391" s="63" t="s">
        <v>18773</v>
      </c>
      <c r="C391" s="63" t="s">
        <v>55</v>
      </c>
      <c r="D391" s="111"/>
      <c r="E391" s="110"/>
      <c r="F391" s="112"/>
      <c r="G391" s="113"/>
      <c r="H391" s="113"/>
      <c r="I391" s="114">
        <v>391</v>
      </c>
      <c r="J391" s="115"/>
      <c r="K391" s="116"/>
      <c r="L391" s="116"/>
      <c r="M391" s="116"/>
      <c r="N391" s="116"/>
      <c r="O391" s="116"/>
      <c r="P391" s="116"/>
      <c r="Q391" s="116"/>
      <c r="R391" s="116"/>
      <c r="S391" s="116"/>
      <c r="T391" s="116"/>
      <c r="U391" s="116"/>
      <c r="V391" s="116"/>
      <c r="W391" s="117"/>
      <c r="X391" s="117"/>
    </row>
    <row r="392" spans="1:24" x14ac:dyDescent="0.25">
      <c r="A392" s="85" t="s">
        <v>18648</v>
      </c>
      <c r="B392" s="63" t="s">
        <v>18774</v>
      </c>
      <c r="C392" s="63" t="s">
        <v>55</v>
      </c>
      <c r="D392" s="111"/>
      <c r="E392" s="110"/>
      <c r="F392" s="112"/>
      <c r="G392" s="113"/>
      <c r="H392" s="113"/>
      <c r="I392" s="114">
        <v>392</v>
      </c>
      <c r="J392" s="115"/>
      <c r="K392" s="116"/>
      <c r="L392" s="116"/>
      <c r="M392" s="116"/>
      <c r="N392" s="116"/>
      <c r="O392" s="116"/>
      <c r="P392" s="116"/>
      <c r="Q392" s="116"/>
      <c r="R392" s="116"/>
      <c r="S392" s="116"/>
      <c r="T392" s="116"/>
      <c r="U392" s="116"/>
      <c r="V392" s="116"/>
      <c r="W392" s="117"/>
      <c r="X392" s="117"/>
    </row>
    <row r="393" spans="1:24" x14ac:dyDescent="0.25">
      <c r="A393" s="85" t="s">
        <v>18649</v>
      </c>
      <c r="B393" s="63" t="s">
        <v>18775</v>
      </c>
      <c r="C393" s="63" t="s">
        <v>55</v>
      </c>
      <c r="D393" s="111"/>
      <c r="E393" s="110"/>
      <c r="F393" s="112"/>
      <c r="G393" s="113"/>
      <c r="H393" s="113"/>
      <c r="I393" s="114">
        <v>393</v>
      </c>
      <c r="J393" s="115"/>
      <c r="K393" s="116"/>
      <c r="L393" s="116"/>
      <c r="M393" s="116"/>
      <c r="N393" s="116"/>
      <c r="O393" s="116"/>
      <c r="P393" s="116"/>
      <c r="Q393" s="116"/>
      <c r="R393" s="116"/>
      <c r="S393" s="116"/>
      <c r="T393" s="116"/>
      <c r="U393" s="116"/>
      <c r="V393" s="116"/>
      <c r="W393" s="117"/>
      <c r="X393" s="117"/>
    </row>
    <row r="394" spans="1:24" x14ac:dyDescent="0.25">
      <c r="A394" s="85" t="s">
        <v>18650</v>
      </c>
      <c r="B394" s="63" t="s">
        <v>18776</v>
      </c>
      <c r="C394" s="63" t="s">
        <v>55</v>
      </c>
      <c r="D394" s="111"/>
      <c r="E394" s="110"/>
      <c r="F394" s="112"/>
      <c r="G394" s="113"/>
      <c r="H394" s="113"/>
      <c r="I394" s="114">
        <v>394</v>
      </c>
      <c r="J394" s="115"/>
      <c r="K394" s="116"/>
      <c r="L394" s="116"/>
      <c r="M394" s="116"/>
      <c r="N394" s="116"/>
      <c r="O394" s="116"/>
      <c r="P394" s="116"/>
      <c r="Q394" s="116"/>
      <c r="R394" s="116"/>
      <c r="S394" s="116"/>
      <c r="T394" s="116"/>
      <c r="U394" s="116"/>
      <c r="V394" s="116"/>
      <c r="W394" s="117"/>
      <c r="X394" s="117"/>
    </row>
    <row r="395" spans="1:24" x14ac:dyDescent="0.25">
      <c r="A395" s="85" t="s">
        <v>18651</v>
      </c>
      <c r="B395" s="63" t="s">
        <v>18777</v>
      </c>
      <c r="C395" s="63" t="s">
        <v>55</v>
      </c>
      <c r="D395" s="111"/>
      <c r="E395" s="110"/>
      <c r="F395" s="112"/>
      <c r="G395" s="113"/>
      <c r="H395" s="113"/>
      <c r="I395" s="114">
        <v>395</v>
      </c>
      <c r="J395" s="115"/>
      <c r="K395" s="116"/>
      <c r="L395" s="116"/>
      <c r="M395" s="116"/>
      <c r="N395" s="116"/>
      <c r="O395" s="116"/>
      <c r="P395" s="116"/>
      <c r="Q395" s="116"/>
      <c r="R395" s="116"/>
      <c r="S395" s="116"/>
      <c r="T395" s="116"/>
      <c r="U395" s="116"/>
      <c r="V395" s="116"/>
      <c r="W395" s="117"/>
      <c r="X395" s="117"/>
    </row>
    <row r="396" spans="1:24" x14ac:dyDescent="0.25">
      <c r="A396" s="85" t="s">
        <v>18652</v>
      </c>
      <c r="B396" s="63" t="s">
        <v>18778</v>
      </c>
      <c r="C396" s="63" t="s">
        <v>55</v>
      </c>
      <c r="D396" s="111"/>
      <c r="E396" s="110"/>
      <c r="F396" s="112"/>
      <c r="G396" s="113"/>
      <c r="H396" s="113"/>
      <c r="I396" s="114">
        <v>396</v>
      </c>
      <c r="J396" s="115"/>
      <c r="K396" s="116"/>
      <c r="L396" s="116"/>
      <c r="M396" s="116"/>
      <c r="N396" s="116"/>
      <c r="O396" s="116"/>
      <c r="P396" s="116"/>
      <c r="Q396" s="116"/>
      <c r="R396" s="116"/>
      <c r="S396" s="116"/>
      <c r="T396" s="116"/>
      <c r="U396" s="116"/>
      <c r="V396" s="116"/>
      <c r="W396" s="117"/>
      <c r="X396" s="117"/>
    </row>
    <row r="397" spans="1:24" x14ac:dyDescent="0.25">
      <c r="A397" s="85" t="s">
        <v>18653</v>
      </c>
      <c r="B397" s="63" t="s">
        <v>18779</v>
      </c>
      <c r="C397" s="63" t="s">
        <v>55</v>
      </c>
      <c r="D397" s="111"/>
      <c r="E397" s="110"/>
      <c r="F397" s="112"/>
      <c r="G397" s="113"/>
      <c r="H397" s="113"/>
      <c r="I397" s="114">
        <v>397</v>
      </c>
      <c r="J397" s="115"/>
      <c r="K397" s="116"/>
      <c r="L397" s="116"/>
      <c r="M397" s="116"/>
      <c r="N397" s="116"/>
      <c r="O397" s="116"/>
      <c r="P397" s="116"/>
      <c r="Q397" s="116"/>
      <c r="R397" s="116"/>
      <c r="S397" s="116"/>
      <c r="T397" s="116"/>
      <c r="U397" s="116"/>
      <c r="V397" s="116"/>
      <c r="W397" s="117"/>
      <c r="X397" s="117"/>
    </row>
    <row r="398" spans="1:24" x14ac:dyDescent="0.25">
      <c r="A398" s="85" t="s">
        <v>18654</v>
      </c>
      <c r="B398" s="63" t="s">
        <v>18780</v>
      </c>
      <c r="C398" s="63" t="s">
        <v>55</v>
      </c>
      <c r="D398" s="111"/>
      <c r="E398" s="110"/>
      <c r="F398" s="112"/>
      <c r="G398" s="113"/>
      <c r="H398" s="113"/>
      <c r="I398" s="114">
        <v>398</v>
      </c>
      <c r="J398" s="115"/>
      <c r="K398" s="116"/>
      <c r="L398" s="116"/>
      <c r="M398" s="116"/>
      <c r="N398" s="116"/>
      <c r="O398" s="116"/>
      <c r="P398" s="116"/>
      <c r="Q398" s="116"/>
      <c r="R398" s="116"/>
      <c r="S398" s="116"/>
      <c r="T398" s="116"/>
      <c r="U398" s="116"/>
      <c r="V398" s="116"/>
      <c r="W398" s="117"/>
      <c r="X398" s="117"/>
    </row>
    <row r="399" spans="1:24" x14ac:dyDescent="0.25">
      <c r="A399" s="85" t="s">
        <v>18655</v>
      </c>
      <c r="B399" s="63" t="s">
        <v>18769</v>
      </c>
      <c r="C399" s="63" t="s">
        <v>58</v>
      </c>
      <c r="D399" s="111"/>
      <c r="E399" s="110"/>
      <c r="F399" s="112"/>
      <c r="G399" s="113"/>
      <c r="H399" s="113"/>
      <c r="I399" s="114">
        <v>399</v>
      </c>
      <c r="J399" s="115"/>
      <c r="K399" s="116"/>
      <c r="L399" s="116"/>
      <c r="M399" s="116"/>
      <c r="N399" s="116"/>
      <c r="O399" s="116"/>
      <c r="P399" s="116"/>
      <c r="Q399" s="116"/>
      <c r="R399" s="116"/>
      <c r="S399" s="116"/>
      <c r="T399" s="116"/>
      <c r="U399" s="116"/>
      <c r="V399" s="116"/>
      <c r="W399" s="117"/>
      <c r="X399" s="117"/>
    </row>
    <row r="400" spans="1:24" x14ac:dyDescent="0.25">
      <c r="A400" s="85" t="s">
        <v>18656</v>
      </c>
      <c r="B400" s="63" t="s">
        <v>18770</v>
      </c>
      <c r="C400" s="63" t="s">
        <v>58</v>
      </c>
      <c r="D400" s="111"/>
      <c r="E400" s="110"/>
      <c r="F400" s="112"/>
      <c r="G400" s="113"/>
      <c r="H400" s="113"/>
      <c r="I400" s="114">
        <v>400</v>
      </c>
      <c r="J400" s="115"/>
      <c r="K400" s="116"/>
      <c r="L400" s="116"/>
      <c r="M400" s="116"/>
      <c r="N400" s="116"/>
      <c r="O400" s="116"/>
      <c r="P400" s="116"/>
      <c r="Q400" s="116"/>
      <c r="R400" s="116"/>
      <c r="S400" s="116"/>
      <c r="T400" s="116"/>
      <c r="U400" s="116"/>
      <c r="V400" s="116"/>
      <c r="W400" s="117"/>
      <c r="X400" s="117"/>
    </row>
    <row r="401" spans="1:24" x14ac:dyDescent="0.25">
      <c r="A401" s="85" t="s">
        <v>18657</v>
      </c>
      <c r="B401" s="63" t="s">
        <v>18771</v>
      </c>
      <c r="C401" s="63" t="s">
        <v>58</v>
      </c>
      <c r="D401" s="111"/>
      <c r="E401" s="110"/>
      <c r="F401" s="112"/>
      <c r="G401" s="113"/>
      <c r="H401" s="113"/>
      <c r="I401" s="114">
        <v>401</v>
      </c>
      <c r="J401" s="115"/>
      <c r="K401" s="116"/>
      <c r="L401" s="116"/>
      <c r="M401" s="116"/>
      <c r="N401" s="116"/>
      <c r="O401" s="116"/>
      <c r="P401" s="116"/>
      <c r="Q401" s="116"/>
      <c r="R401" s="116"/>
      <c r="S401" s="116"/>
      <c r="T401" s="116"/>
      <c r="U401" s="116"/>
      <c r="V401" s="116"/>
      <c r="W401" s="117"/>
      <c r="X401" s="117"/>
    </row>
    <row r="402" spans="1:24" x14ac:dyDescent="0.25">
      <c r="A402" s="85" t="s">
        <v>18658</v>
      </c>
      <c r="B402" s="63" t="s">
        <v>18772</v>
      </c>
      <c r="C402" s="63" t="s">
        <v>58</v>
      </c>
      <c r="D402" s="111"/>
      <c r="E402" s="110"/>
      <c r="F402" s="112"/>
      <c r="G402" s="113"/>
      <c r="H402" s="113"/>
      <c r="I402" s="114">
        <v>402</v>
      </c>
      <c r="J402" s="115"/>
      <c r="K402" s="116"/>
      <c r="L402" s="116"/>
      <c r="M402" s="116"/>
      <c r="N402" s="116"/>
      <c r="O402" s="116"/>
      <c r="P402" s="116"/>
      <c r="Q402" s="116"/>
      <c r="R402" s="116"/>
      <c r="S402" s="116"/>
      <c r="T402" s="116"/>
      <c r="U402" s="116"/>
      <c r="V402" s="116"/>
      <c r="W402" s="117"/>
      <c r="X402" s="117"/>
    </row>
    <row r="403" spans="1:24" x14ac:dyDescent="0.25">
      <c r="A403" s="85" t="s">
        <v>18659</v>
      </c>
      <c r="B403" s="63" t="s">
        <v>18773</v>
      </c>
      <c r="C403" s="63" t="s">
        <v>58</v>
      </c>
      <c r="D403" s="111"/>
      <c r="E403" s="110"/>
      <c r="F403" s="112"/>
      <c r="G403" s="113"/>
      <c r="H403" s="113"/>
      <c r="I403" s="114">
        <v>403</v>
      </c>
      <c r="J403" s="115"/>
      <c r="K403" s="116"/>
      <c r="L403" s="116"/>
      <c r="M403" s="116"/>
      <c r="N403" s="116"/>
      <c r="O403" s="116"/>
      <c r="P403" s="116"/>
      <c r="Q403" s="116"/>
      <c r="R403" s="116"/>
      <c r="S403" s="116"/>
      <c r="T403" s="116"/>
      <c r="U403" s="116"/>
      <c r="V403" s="116"/>
      <c r="W403" s="117"/>
      <c r="X403" s="117"/>
    </row>
    <row r="404" spans="1:24" x14ac:dyDescent="0.25">
      <c r="A404" s="85" t="s">
        <v>18660</v>
      </c>
      <c r="B404" s="63" t="s">
        <v>18774</v>
      </c>
      <c r="C404" s="63" t="s">
        <v>58</v>
      </c>
      <c r="D404" s="111"/>
      <c r="E404" s="110"/>
      <c r="F404" s="112"/>
      <c r="G404" s="113"/>
      <c r="H404" s="113"/>
      <c r="I404" s="114">
        <v>404</v>
      </c>
      <c r="J404" s="115"/>
      <c r="K404" s="116"/>
      <c r="L404" s="116"/>
      <c r="M404" s="116"/>
      <c r="N404" s="116"/>
      <c r="O404" s="116"/>
      <c r="P404" s="116"/>
      <c r="Q404" s="116"/>
      <c r="R404" s="116"/>
      <c r="S404" s="116"/>
      <c r="T404" s="116"/>
      <c r="U404" s="116"/>
      <c r="V404" s="116"/>
      <c r="W404" s="117"/>
      <c r="X404" s="117"/>
    </row>
    <row r="405" spans="1:24" x14ac:dyDescent="0.25">
      <c r="A405" s="85" t="s">
        <v>18661</v>
      </c>
      <c r="B405" s="63" t="s">
        <v>18775</v>
      </c>
      <c r="C405" s="63" t="s">
        <v>58</v>
      </c>
      <c r="D405" s="111"/>
      <c r="E405" s="110"/>
      <c r="F405" s="112"/>
      <c r="G405" s="113"/>
      <c r="H405" s="113"/>
      <c r="I405" s="114">
        <v>405</v>
      </c>
      <c r="J405" s="115"/>
      <c r="K405" s="116"/>
      <c r="L405" s="116"/>
      <c r="M405" s="116"/>
      <c r="N405" s="116"/>
      <c r="O405" s="116"/>
      <c r="P405" s="116"/>
      <c r="Q405" s="116"/>
      <c r="R405" s="116"/>
      <c r="S405" s="116"/>
      <c r="T405" s="116"/>
      <c r="U405" s="116"/>
      <c r="V405" s="116"/>
      <c r="W405" s="117"/>
      <c r="X405" s="117"/>
    </row>
    <row r="406" spans="1:24" x14ac:dyDescent="0.25">
      <c r="A406" s="85" t="s">
        <v>18662</v>
      </c>
      <c r="B406" s="63" t="s">
        <v>18776</v>
      </c>
      <c r="C406" s="63" t="s">
        <v>58</v>
      </c>
      <c r="D406" s="111"/>
      <c r="E406" s="110"/>
      <c r="F406" s="112"/>
      <c r="G406" s="113"/>
      <c r="H406" s="113"/>
      <c r="I406" s="114">
        <v>406</v>
      </c>
      <c r="J406" s="115"/>
      <c r="K406" s="116"/>
      <c r="L406" s="116"/>
      <c r="M406" s="116"/>
      <c r="N406" s="116"/>
      <c r="O406" s="116"/>
      <c r="P406" s="116"/>
      <c r="Q406" s="116"/>
      <c r="R406" s="116"/>
      <c r="S406" s="116"/>
      <c r="T406" s="116"/>
      <c r="U406" s="116"/>
      <c r="V406" s="116"/>
      <c r="W406" s="117"/>
      <c r="X406" s="117"/>
    </row>
    <row r="407" spans="1:24" x14ac:dyDescent="0.25">
      <c r="A407" s="85" t="s">
        <v>18663</v>
      </c>
      <c r="B407" s="63" t="s">
        <v>18777</v>
      </c>
      <c r="C407" s="63" t="s">
        <v>58</v>
      </c>
      <c r="D407" s="111"/>
      <c r="E407" s="110"/>
      <c r="F407" s="112"/>
      <c r="G407" s="113"/>
      <c r="H407" s="113"/>
      <c r="I407" s="114">
        <v>407</v>
      </c>
      <c r="J407" s="115"/>
      <c r="K407" s="116"/>
      <c r="L407" s="116"/>
      <c r="M407" s="116"/>
      <c r="N407" s="116"/>
      <c r="O407" s="116"/>
      <c r="P407" s="116"/>
      <c r="Q407" s="116"/>
      <c r="R407" s="116"/>
      <c r="S407" s="116"/>
      <c r="T407" s="116"/>
      <c r="U407" s="116"/>
      <c r="V407" s="116"/>
      <c r="W407" s="117"/>
      <c r="X407" s="117"/>
    </row>
    <row r="408" spans="1:24" x14ac:dyDescent="0.25">
      <c r="A408" s="85" t="s">
        <v>18664</v>
      </c>
      <c r="B408" s="63" t="s">
        <v>18778</v>
      </c>
      <c r="C408" s="63" t="s">
        <v>58</v>
      </c>
      <c r="D408" s="111"/>
      <c r="E408" s="110"/>
      <c r="F408" s="112"/>
      <c r="G408" s="113"/>
      <c r="H408" s="113"/>
      <c r="I408" s="114">
        <v>408</v>
      </c>
      <c r="J408" s="115"/>
      <c r="K408" s="116"/>
      <c r="L408" s="116"/>
      <c r="M408" s="116"/>
      <c r="N408" s="116"/>
      <c r="O408" s="116"/>
      <c r="P408" s="116"/>
      <c r="Q408" s="116"/>
      <c r="R408" s="116"/>
      <c r="S408" s="116"/>
      <c r="T408" s="116"/>
      <c r="U408" s="116"/>
      <c r="V408" s="116"/>
      <c r="W408" s="117"/>
      <c r="X408" s="117"/>
    </row>
    <row r="409" spans="1:24" x14ac:dyDescent="0.25">
      <c r="A409" s="85" t="s">
        <v>18665</v>
      </c>
      <c r="B409" s="63" t="s">
        <v>18779</v>
      </c>
      <c r="C409" s="63" t="s">
        <v>58</v>
      </c>
      <c r="D409" s="111"/>
      <c r="E409" s="110"/>
      <c r="F409" s="112"/>
      <c r="G409" s="113"/>
      <c r="H409" s="113"/>
      <c r="I409" s="114">
        <v>409</v>
      </c>
      <c r="J409" s="115"/>
      <c r="K409" s="116"/>
      <c r="L409" s="116"/>
      <c r="M409" s="116"/>
      <c r="N409" s="116"/>
      <c r="O409" s="116"/>
      <c r="P409" s="116"/>
      <c r="Q409" s="116"/>
      <c r="R409" s="116"/>
      <c r="S409" s="116"/>
      <c r="T409" s="116"/>
      <c r="U409" s="116"/>
      <c r="V409" s="116"/>
      <c r="W409" s="117"/>
      <c r="X409" s="117"/>
    </row>
    <row r="410" spans="1:24" x14ac:dyDescent="0.25">
      <c r="A410" s="85" t="s">
        <v>18666</v>
      </c>
      <c r="B410" s="63" t="s">
        <v>18780</v>
      </c>
      <c r="C410" s="63" t="s">
        <v>58</v>
      </c>
      <c r="D410" s="111"/>
      <c r="E410" s="110"/>
      <c r="F410" s="112"/>
      <c r="G410" s="113"/>
      <c r="H410" s="113"/>
      <c r="I410" s="114">
        <v>410</v>
      </c>
      <c r="J410" s="115"/>
      <c r="K410" s="116"/>
      <c r="L410" s="116"/>
      <c r="M410" s="116"/>
      <c r="N410" s="116"/>
      <c r="O410" s="116"/>
      <c r="P410" s="116"/>
      <c r="Q410" s="116"/>
      <c r="R410" s="116"/>
      <c r="S410" s="116"/>
      <c r="T410" s="116"/>
      <c r="U410" s="116"/>
      <c r="V410" s="116"/>
      <c r="W410" s="117"/>
      <c r="X410" s="117"/>
    </row>
    <row r="411" spans="1:24" x14ac:dyDescent="0.25">
      <c r="A411" s="85" t="s">
        <v>18667</v>
      </c>
      <c r="B411" s="63" t="s">
        <v>18769</v>
      </c>
      <c r="C411" s="63" t="s">
        <v>60</v>
      </c>
      <c r="D411" s="111"/>
      <c r="E411" s="110"/>
      <c r="F411" s="112"/>
      <c r="G411" s="113"/>
      <c r="H411" s="113"/>
      <c r="I411" s="114">
        <v>411</v>
      </c>
      <c r="J411" s="115"/>
      <c r="K411" s="116"/>
      <c r="L411" s="116"/>
      <c r="M411" s="116"/>
      <c r="N411" s="116"/>
      <c r="O411" s="116"/>
      <c r="P411" s="116"/>
      <c r="Q411" s="116"/>
      <c r="R411" s="116"/>
      <c r="S411" s="116"/>
      <c r="T411" s="116"/>
      <c r="U411" s="116"/>
      <c r="V411" s="116"/>
      <c r="W411" s="117"/>
      <c r="X411" s="117"/>
    </row>
    <row r="412" spans="1:24" x14ac:dyDescent="0.25">
      <c r="A412" s="85" t="s">
        <v>18668</v>
      </c>
      <c r="B412" s="63" t="s">
        <v>18770</v>
      </c>
      <c r="C412" s="63" t="s">
        <v>60</v>
      </c>
      <c r="D412" s="111"/>
      <c r="E412" s="110"/>
      <c r="F412" s="112"/>
      <c r="G412" s="113"/>
      <c r="H412" s="113"/>
      <c r="I412" s="114">
        <v>412</v>
      </c>
      <c r="J412" s="115"/>
      <c r="K412" s="116"/>
      <c r="L412" s="116"/>
      <c r="M412" s="116"/>
      <c r="N412" s="116"/>
      <c r="O412" s="116"/>
      <c r="P412" s="116"/>
      <c r="Q412" s="116"/>
      <c r="R412" s="116"/>
      <c r="S412" s="116"/>
      <c r="T412" s="116"/>
      <c r="U412" s="116"/>
      <c r="V412" s="116"/>
      <c r="W412" s="117"/>
      <c r="X412" s="117"/>
    </row>
    <row r="413" spans="1:24" x14ac:dyDescent="0.25">
      <c r="A413" s="85" t="s">
        <v>18669</v>
      </c>
      <c r="B413" s="63" t="s">
        <v>18771</v>
      </c>
      <c r="C413" s="63" t="s">
        <v>60</v>
      </c>
      <c r="D413" s="111"/>
      <c r="E413" s="110"/>
      <c r="F413" s="112"/>
      <c r="G413" s="113"/>
      <c r="H413" s="113"/>
      <c r="I413" s="114">
        <v>413</v>
      </c>
      <c r="J413" s="115"/>
      <c r="K413" s="116"/>
      <c r="L413" s="116"/>
      <c r="M413" s="116"/>
      <c r="N413" s="116"/>
      <c r="O413" s="116"/>
      <c r="P413" s="116"/>
      <c r="Q413" s="116"/>
      <c r="R413" s="116"/>
      <c r="S413" s="116"/>
      <c r="T413" s="116"/>
      <c r="U413" s="116"/>
      <c r="V413" s="116"/>
      <c r="W413" s="117"/>
      <c r="X413" s="117"/>
    </row>
    <row r="414" spans="1:24" x14ac:dyDescent="0.25">
      <c r="A414" s="85" t="s">
        <v>18670</v>
      </c>
      <c r="B414" s="63" t="s">
        <v>18772</v>
      </c>
      <c r="C414" s="63" t="s">
        <v>60</v>
      </c>
      <c r="D414" s="111"/>
      <c r="E414" s="110"/>
      <c r="F414" s="112"/>
      <c r="G414" s="113"/>
      <c r="H414" s="113"/>
      <c r="I414" s="114">
        <v>414</v>
      </c>
      <c r="J414" s="115"/>
      <c r="K414" s="116"/>
      <c r="L414" s="116"/>
      <c r="M414" s="116"/>
      <c r="N414" s="116"/>
      <c r="O414" s="116"/>
      <c r="P414" s="116"/>
      <c r="Q414" s="116"/>
      <c r="R414" s="116"/>
      <c r="S414" s="116"/>
      <c r="T414" s="116"/>
      <c r="U414" s="116"/>
      <c r="V414" s="116"/>
      <c r="W414" s="117"/>
      <c r="X414" s="117"/>
    </row>
    <row r="415" spans="1:24" x14ac:dyDescent="0.25">
      <c r="A415" s="85" t="s">
        <v>18671</v>
      </c>
      <c r="B415" s="63" t="s">
        <v>18773</v>
      </c>
      <c r="C415" s="63" t="s">
        <v>60</v>
      </c>
      <c r="D415" s="111"/>
      <c r="E415" s="110"/>
      <c r="F415" s="112"/>
      <c r="G415" s="113"/>
      <c r="H415" s="113"/>
      <c r="I415" s="114">
        <v>415</v>
      </c>
      <c r="J415" s="115"/>
      <c r="K415" s="116"/>
      <c r="L415" s="116"/>
      <c r="M415" s="116"/>
      <c r="N415" s="116"/>
      <c r="O415" s="116"/>
      <c r="P415" s="116"/>
      <c r="Q415" s="116"/>
      <c r="R415" s="116"/>
      <c r="S415" s="116"/>
      <c r="T415" s="116"/>
      <c r="U415" s="116"/>
      <c r="V415" s="116"/>
      <c r="W415" s="117"/>
      <c r="X415" s="117"/>
    </row>
    <row r="416" spans="1:24" x14ac:dyDescent="0.25">
      <c r="A416" s="85" t="s">
        <v>18672</v>
      </c>
      <c r="B416" s="63" t="s">
        <v>18774</v>
      </c>
      <c r="C416" s="63" t="s">
        <v>60</v>
      </c>
      <c r="D416" s="111"/>
      <c r="E416" s="110"/>
      <c r="F416" s="112"/>
      <c r="G416" s="113"/>
      <c r="H416" s="113"/>
      <c r="I416" s="114">
        <v>416</v>
      </c>
      <c r="J416" s="115"/>
      <c r="K416" s="116"/>
      <c r="L416" s="116"/>
      <c r="M416" s="116"/>
      <c r="N416" s="116"/>
      <c r="O416" s="116"/>
      <c r="P416" s="116"/>
      <c r="Q416" s="116"/>
      <c r="R416" s="116"/>
      <c r="S416" s="116"/>
      <c r="T416" s="116"/>
      <c r="U416" s="116"/>
      <c r="V416" s="116"/>
      <c r="W416" s="117"/>
      <c r="X416" s="117"/>
    </row>
    <row r="417" spans="1:24" x14ac:dyDescent="0.25">
      <c r="A417" s="85" t="s">
        <v>18673</v>
      </c>
      <c r="B417" s="63" t="s">
        <v>18775</v>
      </c>
      <c r="C417" s="63" t="s">
        <v>60</v>
      </c>
      <c r="D417" s="111"/>
      <c r="E417" s="110"/>
      <c r="F417" s="112"/>
      <c r="G417" s="113"/>
      <c r="H417" s="113"/>
      <c r="I417" s="114">
        <v>417</v>
      </c>
      <c r="J417" s="115"/>
      <c r="K417" s="116"/>
      <c r="L417" s="116"/>
      <c r="M417" s="116"/>
      <c r="N417" s="116"/>
      <c r="O417" s="116"/>
      <c r="P417" s="116"/>
      <c r="Q417" s="116"/>
      <c r="R417" s="116"/>
      <c r="S417" s="116"/>
      <c r="T417" s="116"/>
      <c r="U417" s="116"/>
      <c r="V417" s="116"/>
      <c r="W417" s="117"/>
      <c r="X417" s="117"/>
    </row>
    <row r="418" spans="1:24" x14ac:dyDescent="0.25">
      <c r="A418" s="85" t="s">
        <v>18674</v>
      </c>
      <c r="B418" s="63" t="s">
        <v>18776</v>
      </c>
      <c r="C418" s="63" t="s">
        <v>60</v>
      </c>
      <c r="D418" s="111"/>
      <c r="E418" s="110"/>
      <c r="F418" s="112"/>
      <c r="G418" s="113"/>
      <c r="H418" s="113"/>
      <c r="I418" s="114">
        <v>418</v>
      </c>
      <c r="J418" s="115"/>
      <c r="K418" s="116"/>
      <c r="L418" s="116"/>
      <c r="M418" s="116"/>
      <c r="N418" s="116"/>
      <c r="O418" s="116"/>
      <c r="P418" s="116"/>
      <c r="Q418" s="116"/>
      <c r="R418" s="116"/>
      <c r="S418" s="116"/>
      <c r="T418" s="116"/>
      <c r="U418" s="116"/>
      <c r="V418" s="116"/>
      <c r="W418" s="117"/>
      <c r="X418" s="117"/>
    </row>
    <row r="419" spans="1:24" x14ac:dyDescent="0.25">
      <c r="A419" s="85" t="s">
        <v>18675</v>
      </c>
      <c r="B419" s="63" t="s">
        <v>18777</v>
      </c>
      <c r="C419" s="63" t="s">
        <v>60</v>
      </c>
      <c r="D419" s="111"/>
      <c r="E419" s="110"/>
      <c r="F419" s="112"/>
      <c r="G419" s="113"/>
      <c r="H419" s="113"/>
      <c r="I419" s="114">
        <v>419</v>
      </c>
      <c r="J419" s="115"/>
      <c r="K419" s="116"/>
      <c r="L419" s="116"/>
      <c r="M419" s="116"/>
      <c r="N419" s="116"/>
      <c r="O419" s="116"/>
      <c r="P419" s="116"/>
      <c r="Q419" s="116"/>
      <c r="R419" s="116"/>
      <c r="S419" s="116"/>
      <c r="T419" s="116"/>
      <c r="U419" s="116"/>
      <c r="V419" s="116"/>
      <c r="W419" s="117"/>
      <c r="X419" s="117"/>
    </row>
    <row r="420" spans="1:24" x14ac:dyDescent="0.25">
      <c r="A420" s="85" t="s">
        <v>18676</v>
      </c>
      <c r="B420" s="63" t="s">
        <v>18778</v>
      </c>
      <c r="C420" s="63" t="s">
        <v>60</v>
      </c>
      <c r="D420" s="111"/>
      <c r="E420" s="110"/>
      <c r="F420" s="112"/>
      <c r="G420" s="113"/>
      <c r="H420" s="113"/>
      <c r="I420" s="114">
        <v>420</v>
      </c>
      <c r="J420" s="115"/>
      <c r="K420" s="116"/>
      <c r="L420" s="116"/>
      <c r="M420" s="116"/>
      <c r="N420" s="116"/>
      <c r="O420" s="116"/>
      <c r="P420" s="116"/>
      <c r="Q420" s="116"/>
      <c r="R420" s="116"/>
      <c r="S420" s="116"/>
      <c r="T420" s="116"/>
      <c r="U420" s="116"/>
      <c r="V420" s="116"/>
      <c r="W420" s="117"/>
      <c r="X420" s="117"/>
    </row>
    <row r="421" spans="1:24" x14ac:dyDescent="0.25">
      <c r="A421" s="85" t="s">
        <v>18677</v>
      </c>
      <c r="B421" s="63" t="s">
        <v>18779</v>
      </c>
      <c r="C421" s="63" t="s">
        <v>60</v>
      </c>
      <c r="D421" s="111"/>
      <c r="E421" s="110"/>
      <c r="F421" s="112"/>
      <c r="G421" s="113"/>
      <c r="H421" s="113"/>
      <c r="I421" s="114">
        <v>421</v>
      </c>
      <c r="J421" s="115"/>
      <c r="K421" s="116"/>
      <c r="L421" s="116"/>
      <c r="M421" s="116"/>
      <c r="N421" s="116"/>
      <c r="O421" s="116"/>
      <c r="P421" s="116"/>
      <c r="Q421" s="116"/>
      <c r="R421" s="116"/>
      <c r="S421" s="116"/>
      <c r="T421" s="116"/>
      <c r="U421" s="116"/>
      <c r="V421" s="116"/>
      <c r="W421" s="117"/>
      <c r="X421" s="117"/>
    </row>
    <row r="422" spans="1:24" x14ac:dyDescent="0.25">
      <c r="A422" s="85" t="s">
        <v>18678</v>
      </c>
      <c r="B422" s="63" t="s">
        <v>18780</v>
      </c>
      <c r="C422" s="63" t="s">
        <v>60</v>
      </c>
      <c r="D422" s="111"/>
      <c r="E422" s="110"/>
      <c r="F422" s="112"/>
      <c r="G422" s="113"/>
      <c r="H422" s="113"/>
      <c r="I422" s="114">
        <v>422</v>
      </c>
      <c r="J422" s="115"/>
      <c r="K422" s="116"/>
      <c r="L422" s="116"/>
      <c r="M422" s="116"/>
      <c r="N422" s="116"/>
      <c r="O422" s="116"/>
      <c r="P422" s="116"/>
      <c r="Q422" s="116"/>
      <c r="R422" s="116"/>
      <c r="S422" s="116"/>
      <c r="T422" s="116"/>
      <c r="U422" s="116"/>
      <c r="V422" s="116"/>
      <c r="W422" s="117"/>
      <c r="X422" s="117"/>
    </row>
    <row r="423" spans="1:24" x14ac:dyDescent="0.25">
      <c r="A423" s="85" t="s">
        <v>18679</v>
      </c>
      <c r="B423" s="63" t="s">
        <v>18769</v>
      </c>
      <c r="C423" s="63" t="s">
        <v>62</v>
      </c>
      <c r="D423" s="111"/>
      <c r="E423" s="110"/>
      <c r="F423" s="112"/>
      <c r="G423" s="113"/>
      <c r="H423" s="113"/>
      <c r="I423" s="114">
        <v>423</v>
      </c>
      <c r="J423" s="115"/>
      <c r="K423" s="116"/>
      <c r="L423" s="116"/>
      <c r="M423" s="116"/>
      <c r="N423" s="116"/>
      <c r="O423" s="116"/>
      <c r="P423" s="116"/>
      <c r="Q423" s="116"/>
      <c r="R423" s="116"/>
      <c r="S423" s="116"/>
      <c r="T423" s="116"/>
      <c r="U423" s="116"/>
      <c r="V423" s="116"/>
      <c r="W423" s="117"/>
      <c r="X423" s="117"/>
    </row>
    <row r="424" spans="1:24" x14ac:dyDescent="0.25">
      <c r="A424" s="85" t="s">
        <v>18680</v>
      </c>
      <c r="B424" s="63" t="s">
        <v>18770</v>
      </c>
      <c r="C424" s="63" t="s">
        <v>62</v>
      </c>
      <c r="D424" s="111"/>
      <c r="E424" s="110"/>
      <c r="F424" s="112"/>
      <c r="G424" s="113"/>
      <c r="H424" s="113"/>
      <c r="I424" s="114">
        <v>424</v>
      </c>
      <c r="J424" s="115"/>
      <c r="K424" s="116"/>
      <c r="L424" s="116"/>
      <c r="M424" s="116"/>
      <c r="N424" s="116"/>
      <c r="O424" s="116"/>
      <c r="P424" s="116"/>
      <c r="Q424" s="116"/>
      <c r="R424" s="116"/>
      <c r="S424" s="116"/>
      <c r="T424" s="116"/>
      <c r="U424" s="116"/>
      <c r="V424" s="116"/>
      <c r="W424" s="117"/>
      <c r="X424" s="117"/>
    </row>
    <row r="425" spans="1:24" x14ac:dyDescent="0.25">
      <c r="A425" s="85" t="s">
        <v>18681</v>
      </c>
      <c r="B425" s="63" t="s">
        <v>18771</v>
      </c>
      <c r="C425" s="63" t="s">
        <v>62</v>
      </c>
      <c r="D425" s="111"/>
      <c r="E425" s="110"/>
      <c r="F425" s="112"/>
      <c r="G425" s="113"/>
      <c r="H425" s="113"/>
      <c r="I425" s="114">
        <v>425</v>
      </c>
      <c r="J425" s="115"/>
      <c r="K425" s="116"/>
      <c r="L425" s="116"/>
      <c r="M425" s="116"/>
      <c r="N425" s="116"/>
      <c r="O425" s="116"/>
      <c r="P425" s="116"/>
      <c r="Q425" s="116"/>
      <c r="R425" s="116"/>
      <c r="S425" s="116"/>
      <c r="T425" s="116"/>
      <c r="U425" s="116"/>
      <c r="V425" s="116"/>
      <c r="W425" s="117"/>
      <c r="X425" s="117"/>
    </row>
    <row r="426" spans="1:24" x14ac:dyDescent="0.25">
      <c r="A426" s="85" t="s">
        <v>18682</v>
      </c>
      <c r="B426" s="63" t="s">
        <v>18772</v>
      </c>
      <c r="C426" s="63" t="s">
        <v>62</v>
      </c>
      <c r="D426" s="111"/>
      <c r="E426" s="110"/>
      <c r="F426" s="112"/>
      <c r="G426" s="113"/>
      <c r="H426" s="113"/>
      <c r="I426" s="114">
        <v>426</v>
      </c>
      <c r="J426" s="115"/>
      <c r="K426" s="116"/>
      <c r="L426" s="116"/>
      <c r="M426" s="116"/>
      <c r="N426" s="116"/>
      <c r="O426" s="116"/>
      <c r="P426" s="116"/>
      <c r="Q426" s="116"/>
      <c r="R426" s="116"/>
      <c r="S426" s="116"/>
      <c r="T426" s="116"/>
      <c r="U426" s="116"/>
      <c r="V426" s="116"/>
      <c r="W426" s="117"/>
      <c r="X426" s="117"/>
    </row>
    <row r="427" spans="1:24" x14ac:dyDescent="0.25">
      <c r="A427" s="85" t="s">
        <v>18683</v>
      </c>
      <c r="B427" s="63" t="s">
        <v>18773</v>
      </c>
      <c r="C427" s="63" t="s">
        <v>62</v>
      </c>
      <c r="D427" s="111"/>
      <c r="E427" s="110"/>
      <c r="F427" s="112"/>
      <c r="G427" s="113"/>
      <c r="H427" s="113"/>
      <c r="I427" s="114">
        <v>427</v>
      </c>
      <c r="J427" s="115"/>
      <c r="K427" s="116"/>
      <c r="L427" s="116"/>
      <c r="M427" s="116"/>
      <c r="N427" s="116"/>
      <c r="O427" s="116"/>
      <c r="P427" s="116"/>
      <c r="Q427" s="116"/>
      <c r="R427" s="116"/>
      <c r="S427" s="116"/>
      <c r="T427" s="116"/>
      <c r="U427" s="116"/>
      <c r="V427" s="116"/>
      <c r="W427" s="117"/>
      <c r="X427" s="117"/>
    </row>
    <row r="428" spans="1:24" x14ac:dyDescent="0.25">
      <c r="A428" s="85" t="s">
        <v>18684</v>
      </c>
      <c r="B428" s="63" t="s">
        <v>18774</v>
      </c>
      <c r="C428" s="63" t="s">
        <v>62</v>
      </c>
      <c r="D428" s="111"/>
      <c r="E428" s="110"/>
      <c r="F428" s="112"/>
      <c r="G428" s="113"/>
      <c r="H428" s="113"/>
      <c r="I428" s="114">
        <v>428</v>
      </c>
      <c r="J428" s="115"/>
      <c r="K428" s="116"/>
      <c r="L428" s="116"/>
      <c r="M428" s="116"/>
      <c r="N428" s="116"/>
      <c r="O428" s="116"/>
      <c r="P428" s="116"/>
      <c r="Q428" s="116"/>
      <c r="R428" s="116"/>
      <c r="S428" s="116"/>
      <c r="T428" s="116"/>
      <c r="U428" s="116"/>
      <c r="V428" s="116"/>
      <c r="W428" s="117"/>
      <c r="X428" s="117"/>
    </row>
    <row r="429" spans="1:24" x14ac:dyDescent="0.25">
      <c r="A429" s="85" t="s">
        <v>18685</v>
      </c>
      <c r="B429" s="63" t="s">
        <v>18775</v>
      </c>
      <c r="C429" s="63" t="s">
        <v>62</v>
      </c>
      <c r="D429" s="111"/>
      <c r="E429" s="110"/>
      <c r="F429" s="112"/>
      <c r="G429" s="113"/>
      <c r="H429" s="113"/>
      <c r="I429" s="114">
        <v>429</v>
      </c>
      <c r="J429" s="115"/>
      <c r="K429" s="116"/>
      <c r="L429" s="116"/>
      <c r="M429" s="116"/>
      <c r="N429" s="116"/>
      <c r="O429" s="116"/>
      <c r="P429" s="116"/>
      <c r="Q429" s="116"/>
      <c r="R429" s="116"/>
      <c r="S429" s="116"/>
      <c r="T429" s="116"/>
      <c r="U429" s="116"/>
      <c r="V429" s="116"/>
      <c r="W429" s="117"/>
      <c r="X429" s="117"/>
    </row>
    <row r="430" spans="1:24" x14ac:dyDescent="0.25">
      <c r="A430" s="85" t="s">
        <v>18686</v>
      </c>
      <c r="B430" s="63" t="s">
        <v>18776</v>
      </c>
      <c r="C430" s="63" t="s">
        <v>62</v>
      </c>
      <c r="D430" s="111"/>
      <c r="E430" s="110"/>
      <c r="F430" s="112"/>
      <c r="G430" s="113"/>
      <c r="H430" s="113"/>
      <c r="I430" s="114">
        <v>430</v>
      </c>
      <c r="J430" s="115"/>
      <c r="K430" s="116"/>
      <c r="L430" s="116"/>
      <c r="M430" s="116"/>
      <c r="N430" s="116"/>
      <c r="O430" s="116"/>
      <c r="P430" s="116"/>
      <c r="Q430" s="116"/>
      <c r="R430" s="116"/>
      <c r="S430" s="116"/>
      <c r="T430" s="116"/>
      <c r="U430" s="116"/>
      <c r="V430" s="116"/>
      <c r="W430" s="117"/>
      <c r="X430" s="117"/>
    </row>
    <row r="431" spans="1:24" x14ac:dyDescent="0.25">
      <c r="A431" s="85" t="s">
        <v>18687</v>
      </c>
      <c r="B431" s="63" t="s">
        <v>18777</v>
      </c>
      <c r="C431" s="63" t="s">
        <v>62</v>
      </c>
      <c r="D431" s="111"/>
      <c r="E431" s="110"/>
      <c r="F431" s="112"/>
      <c r="G431" s="113"/>
      <c r="H431" s="113"/>
      <c r="I431" s="114">
        <v>431</v>
      </c>
      <c r="J431" s="115"/>
      <c r="K431" s="116"/>
      <c r="L431" s="116"/>
      <c r="M431" s="116"/>
      <c r="N431" s="116"/>
      <c r="O431" s="116"/>
      <c r="P431" s="116"/>
      <c r="Q431" s="116"/>
      <c r="R431" s="116"/>
      <c r="S431" s="116"/>
      <c r="T431" s="116"/>
      <c r="U431" s="116"/>
      <c r="V431" s="116"/>
      <c r="W431" s="117"/>
      <c r="X431" s="117"/>
    </row>
    <row r="432" spans="1:24" x14ac:dyDescent="0.25">
      <c r="A432" s="85" t="s">
        <v>18688</v>
      </c>
      <c r="B432" s="63" t="s">
        <v>18778</v>
      </c>
      <c r="C432" s="63" t="s">
        <v>62</v>
      </c>
      <c r="D432" s="111"/>
      <c r="E432" s="110"/>
      <c r="F432" s="112"/>
      <c r="G432" s="113"/>
      <c r="H432" s="113"/>
      <c r="I432" s="114">
        <v>432</v>
      </c>
      <c r="J432" s="115"/>
      <c r="K432" s="116"/>
      <c r="L432" s="116"/>
      <c r="M432" s="116"/>
      <c r="N432" s="116"/>
      <c r="O432" s="116"/>
      <c r="P432" s="116"/>
      <c r="Q432" s="116"/>
      <c r="R432" s="116"/>
      <c r="S432" s="116"/>
      <c r="T432" s="116"/>
      <c r="U432" s="116"/>
      <c r="V432" s="116"/>
      <c r="W432" s="117"/>
      <c r="X432" s="117"/>
    </row>
    <row r="433" spans="1:24" x14ac:dyDescent="0.25">
      <c r="A433" s="85" t="s">
        <v>18689</v>
      </c>
      <c r="B433" s="63" t="s">
        <v>18779</v>
      </c>
      <c r="C433" s="63" t="s">
        <v>62</v>
      </c>
      <c r="D433" s="111"/>
      <c r="E433" s="110"/>
      <c r="F433" s="112"/>
      <c r="G433" s="113"/>
      <c r="H433" s="113"/>
      <c r="I433" s="114">
        <v>433</v>
      </c>
      <c r="J433" s="115"/>
      <c r="K433" s="116"/>
      <c r="L433" s="116"/>
      <c r="M433" s="116"/>
      <c r="N433" s="116"/>
      <c r="O433" s="116"/>
      <c r="P433" s="116"/>
      <c r="Q433" s="116"/>
      <c r="R433" s="116"/>
      <c r="S433" s="116"/>
      <c r="T433" s="116"/>
      <c r="U433" s="116"/>
      <c r="V433" s="116"/>
      <c r="W433" s="117"/>
      <c r="X433" s="117"/>
    </row>
    <row r="434" spans="1:24" x14ac:dyDescent="0.25">
      <c r="A434" s="85" t="s">
        <v>18690</v>
      </c>
      <c r="B434" s="63" t="s">
        <v>18780</v>
      </c>
      <c r="C434" s="63" t="s">
        <v>62</v>
      </c>
      <c r="D434" s="111"/>
      <c r="E434" s="110"/>
      <c r="F434" s="112"/>
      <c r="G434" s="113"/>
      <c r="H434" s="113"/>
      <c r="I434" s="114">
        <v>434</v>
      </c>
      <c r="J434" s="115"/>
      <c r="K434" s="116"/>
      <c r="L434" s="116"/>
      <c r="M434" s="116"/>
      <c r="N434" s="116"/>
      <c r="O434" s="116"/>
      <c r="P434" s="116"/>
      <c r="Q434" s="116"/>
      <c r="R434" s="116"/>
      <c r="S434" s="116"/>
      <c r="T434" s="116"/>
      <c r="U434" s="116"/>
      <c r="V434" s="116"/>
      <c r="W434" s="117"/>
      <c r="X434" s="117"/>
    </row>
    <row r="435" spans="1:24" x14ac:dyDescent="0.25">
      <c r="A435" s="85" t="s">
        <v>18691</v>
      </c>
      <c r="B435" s="63" t="s">
        <v>18781</v>
      </c>
      <c r="C435" s="63" t="s">
        <v>56</v>
      </c>
      <c r="D435" s="111"/>
      <c r="E435" s="110"/>
      <c r="F435" s="112"/>
      <c r="G435" s="113"/>
      <c r="H435" s="113"/>
      <c r="I435" s="114">
        <v>435</v>
      </c>
      <c r="J435" s="115"/>
      <c r="K435" s="116"/>
      <c r="L435" s="116"/>
      <c r="M435" s="116"/>
      <c r="N435" s="116"/>
      <c r="O435" s="116"/>
      <c r="P435" s="116"/>
      <c r="Q435" s="116"/>
      <c r="R435" s="116"/>
      <c r="S435" s="116"/>
      <c r="T435" s="116"/>
      <c r="U435" s="116"/>
      <c r="V435" s="116"/>
      <c r="W435" s="117"/>
      <c r="X435" s="117"/>
    </row>
    <row r="436" spans="1:24" x14ac:dyDescent="0.25">
      <c r="A436" s="85" t="s">
        <v>18692</v>
      </c>
      <c r="B436" s="63" t="s">
        <v>18782</v>
      </c>
      <c r="C436" s="63" t="s">
        <v>56</v>
      </c>
      <c r="D436" s="111"/>
      <c r="E436" s="110"/>
      <c r="F436" s="112"/>
      <c r="G436" s="113"/>
      <c r="H436" s="113"/>
      <c r="I436" s="114">
        <v>436</v>
      </c>
      <c r="J436" s="115"/>
      <c r="K436" s="116"/>
      <c r="L436" s="116"/>
      <c r="M436" s="116"/>
      <c r="N436" s="116"/>
      <c r="O436" s="116"/>
      <c r="P436" s="116"/>
      <c r="Q436" s="116"/>
      <c r="R436" s="116"/>
      <c r="S436" s="116"/>
      <c r="T436" s="116"/>
      <c r="U436" s="116"/>
      <c r="V436" s="116"/>
      <c r="W436" s="117"/>
      <c r="X436" s="117"/>
    </row>
    <row r="437" spans="1:24" x14ac:dyDescent="0.25">
      <c r="A437" s="85" t="s">
        <v>18693</v>
      </c>
      <c r="B437" s="63" t="s">
        <v>18783</v>
      </c>
      <c r="C437" s="63" t="s">
        <v>56</v>
      </c>
      <c r="D437" s="111"/>
      <c r="E437" s="110"/>
      <c r="F437" s="112"/>
      <c r="G437" s="113"/>
      <c r="H437" s="113"/>
      <c r="I437" s="114">
        <v>437</v>
      </c>
      <c r="J437" s="115"/>
      <c r="K437" s="116"/>
      <c r="L437" s="116"/>
      <c r="M437" s="116"/>
      <c r="N437" s="116"/>
      <c r="O437" s="116"/>
      <c r="P437" s="116"/>
      <c r="Q437" s="116"/>
      <c r="R437" s="116"/>
      <c r="S437" s="116"/>
      <c r="T437" s="116"/>
      <c r="U437" s="116"/>
      <c r="V437" s="116"/>
      <c r="W437" s="117"/>
      <c r="X437" s="117"/>
    </row>
    <row r="438" spans="1:24" x14ac:dyDescent="0.25">
      <c r="A438" s="85" t="s">
        <v>18694</v>
      </c>
      <c r="B438" s="63" t="s">
        <v>18784</v>
      </c>
      <c r="C438" s="63" t="s">
        <v>56</v>
      </c>
      <c r="D438" s="111"/>
      <c r="E438" s="110"/>
      <c r="F438" s="112"/>
      <c r="G438" s="113"/>
      <c r="H438" s="113"/>
      <c r="I438" s="114">
        <v>438</v>
      </c>
      <c r="J438" s="115"/>
      <c r="K438" s="116"/>
      <c r="L438" s="116"/>
      <c r="M438" s="116"/>
      <c r="N438" s="116"/>
      <c r="O438" s="116"/>
      <c r="P438" s="116"/>
      <c r="Q438" s="116"/>
      <c r="R438" s="116"/>
      <c r="S438" s="116"/>
      <c r="T438" s="116"/>
      <c r="U438" s="116"/>
      <c r="V438" s="116"/>
      <c r="W438" s="117"/>
      <c r="X438" s="117"/>
    </row>
    <row r="439" spans="1:24" x14ac:dyDescent="0.25">
      <c r="A439" s="85" t="s">
        <v>18695</v>
      </c>
      <c r="B439" s="63" t="s">
        <v>18785</v>
      </c>
      <c r="C439" s="63" t="s">
        <v>56</v>
      </c>
      <c r="D439" s="111"/>
      <c r="E439" s="110"/>
      <c r="F439" s="112"/>
      <c r="G439" s="113"/>
      <c r="H439" s="113"/>
      <c r="I439" s="114">
        <v>439</v>
      </c>
      <c r="J439" s="115"/>
      <c r="K439" s="116"/>
      <c r="L439" s="116"/>
      <c r="M439" s="116"/>
      <c r="N439" s="116"/>
      <c r="O439" s="116"/>
      <c r="P439" s="116"/>
      <c r="Q439" s="116"/>
      <c r="R439" s="116"/>
      <c r="S439" s="116"/>
      <c r="T439" s="116"/>
      <c r="U439" s="116"/>
      <c r="V439" s="116"/>
      <c r="W439" s="117"/>
      <c r="X439" s="117"/>
    </row>
    <row r="440" spans="1:24" x14ac:dyDescent="0.25">
      <c r="A440" s="85" t="s">
        <v>18696</v>
      </c>
      <c r="B440" s="63" t="s">
        <v>18786</v>
      </c>
      <c r="C440" s="63" t="s">
        <v>56</v>
      </c>
      <c r="D440" s="111"/>
      <c r="E440" s="110"/>
      <c r="F440" s="112"/>
      <c r="G440" s="113"/>
      <c r="H440" s="113"/>
      <c r="I440" s="114">
        <v>440</v>
      </c>
      <c r="J440" s="115"/>
      <c r="K440" s="116"/>
      <c r="L440" s="116"/>
      <c r="M440" s="116"/>
      <c r="N440" s="116"/>
      <c r="O440" s="116"/>
      <c r="P440" s="116"/>
      <c r="Q440" s="116"/>
      <c r="R440" s="116"/>
      <c r="S440" s="116"/>
      <c r="T440" s="116"/>
      <c r="U440" s="116"/>
      <c r="V440" s="116"/>
      <c r="W440" s="117"/>
      <c r="X440" s="117"/>
    </row>
    <row r="441" spans="1:24" x14ac:dyDescent="0.25">
      <c r="A441" s="85" t="s">
        <v>18697</v>
      </c>
      <c r="B441" s="63" t="s">
        <v>18787</v>
      </c>
      <c r="C441" s="63" t="s">
        <v>56</v>
      </c>
      <c r="D441" s="111"/>
      <c r="E441" s="110"/>
      <c r="F441" s="112"/>
      <c r="G441" s="113"/>
      <c r="H441" s="113"/>
      <c r="I441" s="114">
        <v>441</v>
      </c>
      <c r="J441" s="115"/>
      <c r="K441" s="116"/>
      <c r="L441" s="116"/>
      <c r="M441" s="116"/>
      <c r="N441" s="116"/>
      <c r="O441" s="116"/>
      <c r="P441" s="116"/>
      <c r="Q441" s="116"/>
      <c r="R441" s="116"/>
      <c r="S441" s="116"/>
      <c r="T441" s="116"/>
      <c r="U441" s="116"/>
      <c r="V441" s="116"/>
      <c r="W441" s="117"/>
      <c r="X441" s="117"/>
    </row>
    <row r="442" spans="1:24" x14ac:dyDescent="0.25">
      <c r="A442" s="85" t="s">
        <v>18698</v>
      </c>
      <c r="B442" s="63" t="s">
        <v>18788</v>
      </c>
      <c r="C442" s="63" t="s">
        <v>56</v>
      </c>
      <c r="D442" s="111"/>
      <c r="E442" s="110"/>
      <c r="F442" s="112"/>
      <c r="G442" s="113"/>
      <c r="H442" s="113"/>
      <c r="I442" s="114">
        <v>442</v>
      </c>
      <c r="J442" s="115"/>
      <c r="K442" s="116"/>
      <c r="L442" s="116"/>
      <c r="M442" s="116"/>
      <c r="N442" s="116"/>
      <c r="O442" s="116"/>
      <c r="P442" s="116"/>
      <c r="Q442" s="116"/>
      <c r="R442" s="116"/>
      <c r="S442" s="116"/>
      <c r="T442" s="116"/>
      <c r="U442" s="116"/>
      <c r="V442" s="116"/>
      <c r="W442" s="117"/>
      <c r="X442" s="117"/>
    </row>
    <row r="443" spans="1:24" x14ac:dyDescent="0.25">
      <c r="A443" s="85" t="s">
        <v>18699</v>
      </c>
      <c r="B443" s="63" t="s">
        <v>18789</v>
      </c>
      <c r="C443" s="63" t="s">
        <v>56</v>
      </c>
      <c r="D443" s="111"/>
      <c r="E443" s="110"/>
      <c r="F443" s="112"/>
      <c r="G443" s="113"/>
      <c r="H443" s="113"/>
      <c r="I443" s="114">
        <v>443</v>
      </c>
      <c r="J443" s="115"/>
      <c r="K443" s="116"/>
      <c r="L443" s="116"/>
      <c r="M443" s="116"/>
      <c r="N443" s="116"/>
      <c r="O443" s="116"/>
      <c r="P443" s="116"/>
      <c r="Q443" s="116"/>
      <c r="R443" s="116"/>
      <c r="S443" s="116"/>
      <c r="T443" s="116"/>
      <c r="U443" s="116"/>
      <c r="V443" s="116"/>
      <c r="W443" s="117"/>
      <c r="X443" s="117"/>
    </row>
    <row r="444" spans="1:24" x14ac:dyDescent="0.25">
      <c r="A444" s="85" t="s">
        <v>18700</v>
      </c>
      <c r="B444" s="63" t="s">
        <v>18790</v>
      </c>
      <c r="C444" s="63" t="s">
        <v>56</v>
      </c>
      <c r="D444" s="111"/>
      <c r="E444" s="110"/>
      <c r="F444" s="112"/>
      <c r="G444" s="113"/>
      <c r="H444" s="113"/>
      <c r="I444" s="114">
        <v>444</v>
      </c>
      <c r="J444" s="115"/>
      <c r="K444" s="116"/>
      <c r="L444" s="116"/>
      <c r="M444" s="116"/>
      <c r="N444" s="116"/>
      <c r="O444" s="116"/>
      <c r="P444" s="116"/>
      <c r="Q444" s="116"/>
      <c r="R444" s="116"/>
      <c r="S444" s="116"/>
      <c r="T444" s="116"/>
      <c r="U444" s="116"/>
      <c r="V444" s="116"/>
      <c r="W444" s="117"/>
      <c r="X444" s="117"/>
    </row>
    <row r="445" spans="1:24" x14ac:dyDescent="0.25">
      <c r="A445" s="85" t="s">
        <v>18701</v>
      </c>
      <c r="B445" s="63" t="s">
        <v>18791</v>
      </c>
      <c r="C445" s="63" t="s">
        <v>56</v>
      </c>
      <c r="D445" s="111"/>
      <c r="E445" s="110"/>
      <c r="F445" s="112"/>
      <c r="G445" s="113"/>
      <c r="H445" s="113"/>
      <c r="I445" s="114">
        <v>445</v>
      </c>
      <c r="J445" s="115"/>
      <c r="K445" s="116"/>
      <c r="L445" s="116"/>
      <c r="M445" s="116"/>
      <c r="N445" s="116"/>
      <c r="O445" s="116"/>
      <c r="P445" s="116"/>
      <c r="Q445" s="116"/>
      <c r="R445" s="116"/>
      <c r="S445" s="116"/>
      <c r="T445" s="116"/>
      <c r="U445" s="116"/>
      <c r="V445" s="116"/>
      <c r="W445" s="117"/>
      <c r="X445" s="117"/>
    </row>
    <row r="446" spans="1:24" x14ac:dyDescent="0.25">
      <c r="A446" s="85" t="s">
        <v>18702</v>
      </c>
      <c r="B446" s="63" t="s">
        <v>18792</v>
      </c>
      <c r="C446" s="63" t="s">
        <v>56</v>
      </c>
      <c r="D446" s="111"/>
      <c r="E446" s="110"/>
      <c r="F446" s="112"/>
      <c r="G446" s="113"/>
      <c r="H446" s="113"/>
      <c r="I446" s="114">
        <v>446</v>
      </c>
      <c r="J446" s="115"/>
      <c r="K446" s="116"/>
      <c r="L446" s="116"/>
      <c r="M446" s="116"/>
      <c r="N446" s="116"/>
      <c r="O446" s="116"/>
      <c r="P446" s="116"/>
      <c r="Q446" s="116"/>
      <c r="R446" s="116"/>
      <c r="S446" s="116"/>
      <c r="T446" s="116"/>
      <c r="U446" s="116"/>
      <c r="V446" s="116"/>
      <c r="W446" s="117"/>
      <c r="X446" s="117"/>
    </row>
    <row r="447" spans="1:24" x14ac:dyDescent="0.25">
      <c r="A447" s="85" t="s">
        <v>18703</v>
      </c>
      <c r="B447" s="63" t="s">
        <v>18781</v>
      </c>
      <c r="C447" s="63" t="s">
        <v>59</v>
      </c>
      <c r="D447" s="111"/>
      <c r="E447" s="110"/>
      <c r="F447" s="112"/>
      <c r="G447" s="113"/>
      <c r="H447" s="113"/>
      <c r="I447" s="114">
        <v>447</v>
      </c>
      <c r="J447" s="115"/>
      <c r="K447" s="116"/>
      <c r="L447" s="116"/>
      <c r="M447" s="116"/>
      <c r="N447" s="116"/>
      <c r="O447" s="116"/>
      <c r="P447" s="116"/>
      <c r="Q447" s="116"/>
      <c r="R447" s="116"/>
      <c r="S447" s="116"/>
      <c r="T447" s="116"/>
      <c r="U447" s="116"/>
      <c r="V447" s="116"/>
      <c r="W447" s="117"/>
      <c r="X447" s="117"/>
    </row>
    <row r="448" spans="1:24" x14ac:dyDescent="0.25">
      <c r="A448" s="85" t="s">
        <v>18704</v>
      </c>
      <c r="B448" s="63" t="s">
        <v>18782</v>
      </c>
      <c r="C448" s="63" t="s">
        <v>59</v>
      </c>
      <c r="D448" s="111"/>
      <c r="E448" s="110"/>
      <c r="F448" s="112"/>
      <c r="G448" s="113"/>
      <c r="H448" s="113"/>
      <c r="I448" s="114">
        <v>448</v>
      </c>
      <c r="J448" s="115"/>
      <c r="K448" s="116"/>
      <c r="L448" s="116"/>
      <c r="M448" s="116"/>
      <c r="N448" s="116"/>
      <c r="O448" s="116"/>
      <c r="P448" s="116"/>
      <c r="Q448" s="116"/>
      <c r="R448" s="116"/>
      <c r="S448" s="116"/>
      <c r="T448" s="116"/>
      <c r="U448" s="116"/>
      <c r="V448" s="116"/>
      <c r="W448" s="117"/>
      <c r="X448" s="117"/>
    </row>
    <row r="449" spans="1:24" x14ac:dyDescent="0.25">
      <c r="A449" s="85" t="s">
        <v>18705</v>
      </c>
      <c r="B449" s="63" t="s">
        <v>18783</v>
      </c>
      <c r="C449" s="63" t="s">
        <v>59</v>
      </c>
      <c r="D449" s="111"/>
      <c r="E449" s="110"/>
      <c r="F449" s="112"/>
      <c r="G449" s="113"/>
      <c r="H449" s="113"/>
      <c r="I449" s="114">
        <v>449</v>
      </c>
      <c r="J449" s="115"/>
      <c r="K449" s="116"/>
      <c r="L449" s="116"/>
      <c r="M449" s="116"/>
      <c r="N449" s="116"/>
      <c r="O449" s="116"/>
      <c r="P449" s="116"/>
      <c r="Q449" s="116"/>
      <c r="R449" s="116"/>
      <c r="S449" s="116"/>
      <c r="T449" s="116"/>
      <c r="U449" s="116"/>
      <c r="V449" s="116"/>
      <c r="W449" s="117"/>
      <c r="X449" s="117"/>
    </row>
    <row r="450" spans="1:24" x14ac:dyDescent="0.25">
      <c r="A450" s="85" t="s">
        <v>18706</v>
      </c>
      <c r="B450" s="63" t="s">
        <v>18784</v>
      </c>
      <c r="C450" s="63" t="s">
        <v>59</v>
      </c>
      <c r="D450" s="111"/>
      <c r="E450" s="110"/>
      <c r="F450" s="112"/>
      <c r="G450" s="113"/>
      <c r="H450" s="113"/>
      <c r="I450" s="114">
        <v>450</v>
      </c>
      <c r="J450" s="115"/>
      <c r="K450" s="116"/>
      <c r="L450" s="116"/>
      <c r="M450" s="116"/>
      <c r="N450" s="116"/>
      <c r="O450" s="116"/>
      <c r="P450" s="116"/>
      <c r="Q450" s="116"/>
      <c r="R450" s="116"/>
      <c r="S450" s="116"/>
      <c r="T450" s="116"/>
      <c r="U450" s="116"/>
      <c r="V450" s="116"/>
      <c r="W450" s="117"/>
      <c r="X450" s="117"/>
    </row>
    <row r="451" spans="1:24" x14ac:dyDescent="0.25">
      <c r="A451" s="85" t="s">
        <v>18707</v>
      </c>
      <c r="B451" s="63" t="s">
        <v>18785</v>
      </c>
      <c r="C451" s="63" t="s">
        <v>59</v>
      </c>
      <c r="D451" s="111"/>
      <c r="E451" s="110"/>
      <c r="F451" s="112"/>
      <c r="G451" s="113"/>
      <c r="H451" s="113"/>
      <c r="I451" s="114">
        <v>451</v>
      </c>
      <c r="J451" s="115"/>
      <c r="K451" s="116"/>
      <c r="L451" s="116"/>
      <c r="M451" s="116"/>
      <c r="N451" s="116"/>
      <c r="O451" s="116"/>
      <c r="P451" s="116"/>
      <c r="Q451" s="116"/>
      <c r="R451" s="116"/>
      <c r="S451" s="116"/>
      <c r="T451" s="116"/>
      <c r="U451" s="116"/>
      <c r="V451" s="116"/>
      <c r="W451" s="117"/>
      <c r="X451" s="117"/>
    </row>
    <row r="452" spans="1:24" x14ac:dyDescent="0.25">
      <c r="A452" s="85" t="s">
        <v>18708</v>
      </c>
      <c r="B452" s="63" t="s">
        <v>18786</v>
      </c>
      <c r="C452" s="63" t="s">
        <v>59</v>
      </c>
      <c r="D452" s="111"/>
      <c r="E452" s="110"/>
      <c r="F452" s="112"/>
      <c r="G452" s="113"/>
      <c r="H452" s="113"/>
      <c r="I452" s="114">
        <v>452</v>
      </c>
      <c r="J452" s="115"/>
      <c r="K452" s="116"/>
      <c r="L452" s="116"/>
      <c r="M452" s="116"/>
      <c r="N452" s="116"/>
      <c r="O452" s="116"/>
      <c r="P452" s="116"/>
      <c r="Q452" s="116"/>
      <c r="R452" s="116"/>
      <c r="S452" s="116"/>
      <c r="T452" s="116"/>
      <c r="U452" s="116"/>
      <c r="V452" s="116"/>
      <c r="W452" s="117"/>
      <c r="X452" s="117"/>
    </row>
    <row r="453" spans="1:24" x14ac:dyDescent="0.25">
      <c r="A453" s="85" t="s">
        <v>18709</v>
      </c>
      <c r="B453" s="63" t="s">
        <v>18787</v>
      </c>
      <c r="C453" s="63" t="s">
        <v>59</v>
      </c>
      <c r="D453" s="111"/>
      <c r="E453" s="110"/>
      <c r="F453" s="112"/>
      <c r="G453" s="113"/>
      <c r="H453" s="113"/>
      <c r="I453" s="114">
        <v>453</v>
      </c>
      <c r="J453" s="115"/>
      <c r="K453" s="116"/>
      <c r="L453" s="116"/>
      <c r="M453" s="116"/>
      <c r="N453" s="116"/>
      <c r="O453" s="116"/>
      <c r="P453" s="116"/>
      <c r="Q453" s="116"/>
      <c r="R453" s="116"/>
      <c r="S453" s="116"/>
      <c r="T453" s="116"/>
      <c r="U453" s="116"/>
      <c r="V453" s="116"/>
      <c r="W453" s="117"/>
      <c r="X453" s="117"/>
    </row>
    <row r="454" spans="1:24" x14ac:dyDescent="0.25">
      <c r="A454" s="85" t="s">
        <v>18710</v>
      </c>
      <c r="B454" s="63" t="s">
        <v>18788</v>
      </c>
      <c r="C454" s="63" t="s">
        <v>59</v>
      </c>
      <c r="D454" s="111"/>
      <c r="E454" s="110"/>
      <c r="F454" s="112"/>
      <c r="G454" s="113"/>
      <c r="H454" s="113"/>
      <c r="I454" s="114">
        <v>454</v>
      </c>
      <c r="J454" s="115"/>
      <c r="K454" s="116"/>
      <c r="L454" s="116"/>
      <c r="M454" s="116"/>
      <c r="N454" s="116"/>
      <c r="O454" s="116"/>
      <c r="P454" s="116"/>
      <c r="Q454" s="116"/>
      <c r="R454" s="116"/>
      <c r="S454" s="116"/>
      <c r="T454" s="116"/>
      <c r="U454" s="116"/>
      <c r="V454" s="116"/>
      <c r="W454" s="117"/>
      <c r="X454" s="117"/>
    </row>
    <row r="455" spans="1:24" x14ac:dyDescent="0.25">
      <c r="A455" s="85" t="s">
        <v>18711</v>
      </c>
      <c r="B455" s="63" t="s">
        <v>18789</v>
      </c>
      <c r="C455" s="63" t="s">
        <v>59</v>
      </c>
      <c r="D455" s="111"/>
      <c r="E455" s="110"/>
      <c r="F455" s="112"/>
      <c r="G455" s="113"/>
      <c r="H455" s="113"/>
      <c r="I455" s="114">
        <v>455</v>
      </c>
      <c r="J455" s="115"/>
      <c r="K455" s="116"/>
      <c r="L455" s="116"/>
      <c r="M455" s="116"/>
      <c r="N455" s="116"/>
      <c r="O455" s="116"/>
      <c r="P455" s="116"/>
      <c r="Q455" s="116"/>
      <c r="R455" s="116"/>
      <c r="S455" s="116"/>
      <c r="T455" s="116"/>
      <c r="U455" s="116"/>
      <c r="V455" s="116"/>
      <c r="W455" s="117"/>
      <c r="X455" s="117"/>
    </row>
    <row r="456" spans="1:24" x14ac:dyDescent="0.25">
      <c r="A456" s="85" t="s">
        <v>18712</v>
      </c>
      <c r="B456" s="63" t="s">
        <v>18790</v>
      </c>
      <c r="C456" s="63" t="s">
        <v>59</v>
      </c>
      <c r="D456" s="111"/>
      <c r="E456" s="110"/>
      <c r="F456" s="112"/>
      <c r="G456" s="113"/>
      <c r="H456" s="113"/>
      <c r="I456" s="114">
        <v>456</v>
      </c>
      <c r="J456" s="115"/>
      <c r="K456" s="116"/>
      <c r="L456" s="116"/>
      <c r="M456" s="116"/>
      <c r="N456" s="116"/>
      <c r="O456" s="116"/>
      <c r="P456" s="116"/>
      <c r="Q456" s="116"/>
      <c r="R456" s="116"/>
      <c r="S456" s="116"/>
      <c r="T456" s="116"/>
      <c r="U456" s="116"/>
      <c r="V456" s="116"/>
      <c r="W456" s="117"/>
      <c r="X456" s="117"/>
    </row>
    <row r="457" spans="1:24" x14ac:dyDescent="0.25">
      <c r="A457" s="85" t="s">
        <v>18713</v>
      </c>
      <c r="B457" s="63" t="s">
        <v>18791</v>
      </c>
      <c r="C457" s="63" t="s">
        <v>59</v>
      </c>
      <c r="D457" s="111"/>
      <c r="E457" s="110"/>
      <c r="F457" s="112"/>
      <c r="G457" s="113"/>
      <c r="H457" s="113"/>
      <c r="I457" s="114">
        <v>457</v>
      </c>
      <c r="J457" s="115"/>
      <c r="K457" s="116"/>
      <c r="L457" s="116"/>
      <c r="M457" s="116"/>
      <c r="N457" s="116"/>
      <c r="O457" s="116"/>
      <c r="P457" s="116"/>
      <c r="Q457" s="116"/>
      <c r="R457" s="116"/>
      <c r="S457" s="116"/>
      <c r="T457" s="116"/>
      <c r="U457" s="116"/>
      <c r="V457" s="116"/>
      <c r="W457" s="117"/>
      <c r="X457" s="117"/>
    </row>
    <row r="458" spans="1:24" x14ac:dyDescent="0.25">
      <c r="A458" s="85" t="s">
        <v>18714</v>
      </c>
      <c r="B458" s="63" t="s">
        <v>18792</v>
      </c>
      <c r="C458" s="63" t="s">
        <v>59</v>
      </c>
      <c r="D458" s="111"/>
      <c r="E458" s="110"/>
      <c r="F458" s="112"/>
      <c r="G458" s="113"/>
      <c r="H458" s="113"/>
      <c r="I458" s="114">
        <v>458</v>
      </c>
      <c r="J458" s="115"/>
      <c r="K458" s="116"/>
      <c r="L458" s="116"/>
      <c r="M458" s="116"/>
      <c r="N458" s="116"/>
      <c r="O458" s="116"/>
      <c r="P458" s="116"/>
      <c r="Q458" s="116"/>
      <c r="R458" s="116"/>
      <c r="S458" s="116"/>
      <c r="T458" s="116"/>
      <c r="U458" s="116"/>
      <c r="V458" s="116"/>
      <c r="W458" s="117"/>
      <c r="X458" s="117"/>
    </row>
    <row r="459" spans="1:24" x14ac:dyDescent="0.25">
      <c r="A459" s="85" t="s">
        <v>18715</v>
      </c>
      <c r="B459" s="63" t="s">
        <v>18781</v>
      </c>
      <c r="C459" s="63" t="s">
        <v>61</v>
      </c>
      <c r="D459" s="111"/>
      <c r="E459" s="110"/>
      <c r="F459" s="112"/>
      <c r="G459" s="113"/>
      <c r="H459" s="113"/>
      <c r="I459" s="114">
        <v>459</v>
      </c>
      <c r="J459" s="115"/>
      <c r="K459" s="116"/>
      <c r="L459" s="116"/>
      <c r="M459" s="116"/>
      <c r="N459" s="116"/>
      <c r="O459" s="116"/>
      <c r="P459" s="116"/>
      <c r="Q459" s="116"/>
      <c r="R459" s="116"/>
      <c r="S459" s="116"/>
      <c r="T459" s="116"/>
      <c r="U459" s="116"/>
      <c r="V459" s="116"/>
      <c r="W459" s="117"/>
      <c r="X459" s="117"/>
    </row>
    <row r="460" spans="1:24" x14ac:dyDescent="0.25">
      <c r="A460" s="85" t="s">
        <v>18716</v>
      </c>
      <c r="B460" s="63" t="s">
        <v>18782</v>
      </c>
      <c r="C460" s="63" t="s">
        <v>61</v>
      </c>
      <c r="D460" s="111"/>
      <c r="E460" s="110"/>
      <c r="F460" s="112"/>
      <c r="G460" s="113"/>
      <c r="H460" s="113"/>
      <c r="I460" s="114">
        <v>460</v>
      </c>
      <c r="J460" s="115"/>
      <c r="K460" s="116"/>
      <c r="L460" s="116"/>
      <c r="M460" s="116"/>
      <c r="N460" s="116"/>
      <c r="O460" s="116"/>
      <c r="P460" s="116"/>
      <c r="Q460" s="116"/>
      <c r="R460" s="116"/>
      <c r="S460" s="116"/>
      <c r="T460" s="116"/>
      <c r="U460" s="116"/>
      <c r="V460" s="116"/>
      <c r="W460" s="117"/>
      <c r="X460" s="117"/>
    </row>
    <row r="461" spans="1:24" x14ac:dyDescent="0.25">
      <c r="A461" s="85" t="s">
        <v>18717</v>
      </c>
      <c r="B461" s="63" t="s">
        <v>18783</v>
      </c>
      <c r="C461" s="63" t="s">
        <v>61</v>
      </c>
      <c r="D461" s="111"/>
      <c r="E461" s="110"/>
      <c r="F461" s="112"/>
      <c r="G461" s="113"/>
      <c r="H461" s="113"/>
      <c r="I461" s="114">
        <v>461</v>
      </c>
      <c r="J461" s="115"/>
      <c r="K461" s="116"/>
      <c r="L461" s="116"/>
      <c r="M461" s="116"/>
      <c r="N461" s="116"/>
      <c r="O461" s="116"/>
      <c r="P461" s="116"/>
      <c r="Q461" s="116"/>
      <c r="R461" s="116"/>
      <c r="S461" s="116"/>
      <c r="T461" s="116"/>
      <c r="U461" s="116"/>
      <c r="V461" s="116"/>
      <c r="W461" s="117"/>
      <c r="X461" s="117"/>
    </row>
    <row r="462" spans="1:24" x14ac:dyDescent="0.25">
      <c r="A462" s="85" t="s">
        <v>18718</v>
      </c>
      <c r="B462" s="63" t="s">
        <v>18784</v>
      </c>
      <c r="C462" s="63" t="s">
        <v>61</v>
      </c>
      <c r="D462" s="111"/>
      <c r="E462" s="110"/>
      <c r="F462" s="112"/>
      <c r="G462" s="113"/>
      <c r="H462" s="113"/>
      <c r="I462" s="114">
        <v>462</v>
      </c>
      <c r="J462" s="115"/>
      <c r="K462" s="116"/>
      <c r="L462" s="116"/>
      <c r="M462" s="116"/>
      <c r="N462" s="116"/>
      <c r="O462" s="116"/>
      <c r="P462" s="116"/>
      <c r="Q462" s="116"/>
      <c r="R462" s="116"/>
      <c r="S462" s="116"/>
      <c r="T462" s="116"/>
      <c r="U462" s="116"/>
      <c r="V462" s="116"/>
      <c r="W462" s="117"/>
      <c r="X462" s="117"/>
    </row>
    <row r="463" spans="1:24" x14ac:dyDescent="0.25">
      <c r="A463" s="85" t="s">
        <v>18719</v>
      </c>
      <c r="B463" s="63" t="s">
        <v>18785</v>
      </c>
      <c r="C463" s="63" t="s">
        <v>61</v>
      </c>
      <c r="D463" s="111"/>
      <c r="E463" s="110"/>
      <c r="F463" s="112"/>
      <c r="G463" s="113"/>
      <c r="H463" s="113"/>
      <c r="I463" s="114">
        <v>463</v>
      </c>
      <c r="J463" s="115"/>
      <c r="K463" s="116"/>
      <c r="L463" s="116"/>
      <c r="M463" s="116"/>
      <c r="N463" s="116"/>
      <c r="O463" s="116"/>
      <c r="P463" s="116"/>
      <c r="Q463" s="116"/>
      <c r="R463" s="116"/>
      <c r="S463" s="116"/>
      <c r="T463" s="116"/>
      <c r="U463" s="116"/>
      <c r="V463" s="116"/>
      <c r="W463" s="117"/>
      <c r="X463" s="117"/>
    </row>
    <row r="464" spans="1:24" x14ac:dyDescent="0.25">
      <c r="A464" s="85" t="s">
        <v>18720</v>
      </c>
      <c r="B464" s="63" t="s">
        <v>18786</v>
      </c>
      <c r="C464" s="63" t="s">
        <v>61</v>
      </c>
      <c r="D464" s="111"/>
      <c r="E464" s="110"/>
      <c r="F464" s="112"/>
      <c r="G464" s="113"/>
      <c r="H464" s="113"/>
      <c r="I464" s="114">
        <v>464</v>
      </c>
      <c r="J464" s="115"/>
      <c r="K464" s="116"/>
      <c r="L464" s="116"/>
      <c r="M464" s="116"/>
      <c r="N464" s="116"/>
      <c r="O464" s="116"/>
      <c r="P464" s="116"/>
      <c r="Q464" s="116"/>
      <c r="R464" s="116"/>
      <c r="S464" s="116"/>
      <c r="T464" s="116"/>
      <c r="U464" s="116"/>
      <c r="V464" s="116"/>
      <c r="W464" s="117"/>
      <c r="X464" s="117"/>
    </row>
    <row r="465" spans="1:24" x14ac:dyDescent="0.25">
      <c r="A465" s="85" t="s">
        <v>18721</v>
      </c>
      <c r="B465" s="63" t="s">
        <v>18787</v>
      </c>
      <c r="C465" s="63" t="s">
        <v>61</v>
      </c>
      <c r="D465" s="111"/>
      <c r="E465" s="110"/>
      <c r="F465" s="112"/>
      <c r="G465" s="113"/>
      <c r="H465" s="113"/>
      <c r="I465" s="114">
        <v>465</v>
      </c>
      <c r="J465" s="115"/>
      <c r="K465" s="116"/>
      <c r="L465" s="116"/>
      <c r="M465" s="116"/>
      <c r="N465" s="116"/>
      <c r="O465" s="116"/>
      <c r="P465" s="116"/>
      <c r="Q465" s="116"/>
      <c r="R465" s="116"/>
      <c r="S465" s="116"/>
      <c r="T465" s="116"/>
      <c r="U465" s="116"/>
      <c r="V465" s="116"/>
      <c r="W465" s="117"/>
      <c r="X465" s="117"/>
    </row>
    <row r="466" spans="1:24" x14ac:dyDescent="0.25">
      <c r="A466" s="85" t="s">
        <v>18722</v>
      </c>
      <c r="B466" s="63" t="s">
        <v>18788</v>
      </c>
      <c r="C466" s="63" t="s">
        <v>61</v>
      </c>
      <c r="D466" s="111"/>
      <c r="E466" s="110"/>
      <c r="F466" s="112"/>
      <c r="G466" s="113"/>
      <c r="H466" s="113"/>
      <c r="I466" s="114">
        <v>466</v>
      </c>
      <c r="J466" s="115"/>
      <c r="K466" s="116"/>
      <c r="L466" s="116"/>
      <c r="M466" s="116"/>
      <c r="N466" s="116"/>
      <c r="O466" s="116"/>
      <c r="P466" s="116"/>
      <c r="Q466" s="116"/>
      <c r="R466" s="116"/>
      <c r="S466" s="116"/>
      <c r="T466" s="116"/>
      <c r="U466" s="116"/>
      <c r="V466" s="116"/>
      <c r="W466" s="117"/>
      <c r="X466" s="117"/>
    </row>
    <row r="467" spans="1:24" x14ac:dyDescent="0.25">
      <c r="A467" s="85" t="s">
        <v>18723</v>
      </c>
      <c r="B467" s="63" t="s">
        <v>18789</v>
      </c>
      <c r="C467" s="63" t="s">
        <v>61</v>
      </c>
      <c r="D467" s="111"/>
      <c r="E467" s="110"/>
      <c r="F467" s="112"/>
      <c r="G467" s="113"/>
      <c r="H467" s="113"/>
      <c r="I467" s="114">
        <v>467</v>
      </c>
      <c r="J467" s="115"/>
      <c r="K467" s="116"/>
      <c r="L467" s="116"/>
      <c r="M467" s="116"/>
      <c r="N467" s="116"/>
      <c r="O467" s="116"/>
      <c r="P467" s="116"/>
      <c r="Q467" s="116"/>
      <c r="R467" s="116"/>
      <c r="S467" s="116"/>
      <c r="T467" s="116"/>
      <c r="U467" s="116"/>
      <c r="V467" s="116"/>
      <c r="W467" s="117"/>
      <c r="X467" s="117"/>
    </row>
    <row r="468" spans="1:24" x14ac:dyDescent="0.25">
      <c r="A468" s="85" t="s">
        <v>18724</v>
      </c>
      <c r="B468" s="63" t="s">
        <v>18790</v>
      </c>
      <c r="C468" s="63" t="s">
        <v>61</v>
      </c>
      <c r="D468" s="111"/>
      <c r="E468" s="110"/>
      <c r="F468" s="112"/>
      <c r="G468" s="113"/>
      <c r="H468" s="113"/>
      <c r="I468" s="114">
        <v>468</v>
      </c>
      <c r="J468" s="115"/>
      <c r="K468" s="116"/>
      <c r="L468" s="116"/>
      <c r="M468" s="116"/>
      <c r="N468" s="116"/>
      <c r="O468" s="116"/>
      <c r="P468" s="116"/>
      <c r="Q468" s="116"/>
      <c r="R468" s="116"/>
      <c r="S468" s="116"/>
      <c r="T468" s="116"/>
      <c r="U468" s="116"/>
      <c r="V468" s="116"/>
      <c r="W468" s="117"/>
      <c r="X468" s="117"/>
    </row>
    <row r="469" spans="1:24" x14ac:dyDescent="0.25">
      <c r="A469" s="85" t="s">
        <v>18725</v>
      </c>
      <c r="B469" s="63" t="s">
        <v>18791</v>
      </c>
      <c r="C469" s="63" t="s">
        <v>61</v>
      </c>
      <c r="D469" s="111"/>
      <c r="E469" s="110"/>
      <c r="F469" s="112"/>
      <c r="G469" s="113"/>
      <c r="H469" s="113"/>
      <c r="I469" s="114">
        <v>469</v>
      </c>
      <c r="J469" s="115"/>
      <c r="K469" s="116"/>
      <c r="L469" s="116"/>
      <c r="M469" s="116"/>
      <c r="N469" s="116"/>
      <c r="O469" s="116"/>
      <c r="P469" s="116"/>
      <c r="Q469" s="116"/>
      <c r="R469" s="116"/>
      <c r="S469" s="116"/>
      <c r="T469" s="116"/>
      <c r="U469" s="116"/>
      <c r="V469" s="116"/>
      <c r="W469" s="117"/>
      <c r="X469" s="117"/>
    </row>
    <row r="470" spans="1:24" x14ac:dyDescent="0.25">
      <c r="A470" s="85" t="s">
        <v>18726</v>
      </c>
      <c r="B470" s="63" t="s">
        <v>18792</v>
      </c>
      <c r="C470" s="63" t="s">
        <v>61</v>
      </c>
      <c r="D470" s="111"/>
      <c r="E470" s="110"/>
      <c r="F470" s="112"/>
      <c r="G470" s="113"/>
      <c r="H470" s="113"/>
      <c r="I470" s="114">
        <v>470</v>
      </c>
      <c r="J470" s="115"/>
      <c r="K470" s="116"/>
      <c r="L470" s="116"/>
      <c r="M470" s="116"/>
      <c r="N470" s="116"/>
      <c r="O470" s="116"/>
      <c r="P470" s="116"/>
      <c r="Q470" s="116"/>
      <c r="R470" s="116"/>
      <c r="S470" s="116"/>
      <c r="T470" s="116"/>
      <c r="U470" s="116"/>
      <c r="V470" s="116"/>
      <c r="W470" s="117"/>
      <c r="X470" s="117"/>
    </row>
    <row r="471" spans="1:24" x14ac:dyDescent="0.25">
      <c r="A471" s="85" t="s">
        <v>18727</v>
      </c>
      <c r="B471" s="63" t="s">
        <v>18781</v>
      </c>
      <c r="C471" s="63" t="s">
        <v>63</v>
      </c>
      <c r="D471" s="111"/>
      <c r="E471" s="110"/>
      <c r="F471" s="112"/>
      <c r="G471" s="113"/>
      <c r="H471" s="113"/>
      <c r="I471" s="114">
        <v>471</v>
      </c>
      <c r="J471" s="115"/>
      <c r="K471" s="116"/>
      <c r="L471" s="116"/>
      <c r="M471" s="116"/>
      <c r="N471" s="116"/>
      <c r="O471" s="116"/>
      <c r="P471" s="116"/>
      <c r="Q471" s="116"/>
      <c r="R471" s="116"/>
      <c r="S471" s="116"/>
      <c r="T471" s="116"/>
      <c r="U471" s="116"/>
      <c r="V471" s="116"/>
      <c r="W471" s="117"/>
      <c r="X471" s="117"/>
    </row>
    <row r="472" spans="1:24" x14ac:dyDescent="0.25">
      <c r="A472" s="85" t="s">
        <v>18728</v>
      </c>
      <c r="B472" s="63" t="s">
        <v>18782</v>
      </c>
      <c r="C472" s="63" t="s">
        <v>63</v>
      </c>
      <c r="D472" s="111"/>
      <c r="E472" s="110"/>
      <c r="F472" s="112"/>
      <c r="G472" s="113"/>
      <c r="H472" s="113"/>
      <c r="I472" s="114">
        <v>472</v>
      </c>
      <c r="J472" s="115"/>
      <c r="K472" s="116"/>
      <c r="L472" s="116"/>
      <c r="M472" s="116"/>
      <c r="N472" s="116"/>
      <c r="O472" s="116"/>
      <c r="P472" s="116"/>
      <c r="Q472" s="116"/>
      <c r="R472" s="116"/>
      <c r="S472" s="116"/>
      <c r="T472" s="116"/>
      <c r="U472" s="116"/>
      <c r="V472" s="116"/>
      <c r="W472" s="117"/>
      <c r="X472" s="117"/>
    </row>
    <row r="473" spans="1:24" x14ac:dyDescent="0.25">
      <c r="A473" s="85" t="s">
        <v>18729</v>
      </c>
      <c r="B473" s="63" t="s">
        <v>18783</v>
      </c>
      <c r="C473" s="63" t="s">
        <v>63</v>
      </c>
      <c r="D473" s="111"/>
      <c r="E473" s="110"/>
      <c r="F473" s="112"/>
      <c r="G473" s="113"/>
      <c r="H473" s="113"/>
      <c r="I473" s="114">
        <v>473</v>
      </c>
      <c r="J473" s="115"/>
      <c r="K473" s="116"/>
      <c r="L473" s="116"/>
      <c r="M473" s="116"/>
      <c r="N473" s="116"/>
      <c r="O473" s="116"/>
      <c r="P473" s="116"/>
      <c r="Q473" s="116"/>
      <c r="R473" s="116"/>
      <c r="S473" s="116"/>
      <c r="T473" s="116"/>
      <c r="U473" s="116"/>
      <c r="V473" s="116"/>
      <c r="W473" s="117"/>
      <c r="X473" s="117"/>
    </row>
    <row r="474" spans="1:24" x14ac:dyDescent="0.25">
      <c r="A474" s="85" t="s">
        <v>18730</v>
      </c>
      <c r="B474" s="63" t="s">
        <v>18784</v>
      </c>
      <c r="C474" s="63" t="s">
        <v>63</v>
      </c>
      <c r="D474" s="111"/>
      <c r="E474" s="110"/>
      <c r="F474" s="112"/>
      <c r="G474" s="113"/>
      <c r="H474" s="113"/>
      <c r="I474" s="114">
        <v>474</v>
      </c>
      <c r="J474" s="115"/>
      <c r="K474" s="116"/>
      <c r="L474" s="116"/>
      <c r="M474" s="116"/>
      <c r="N474" s="116"/>
      <c r="O474" s="116"/>
      <c r="P474" s="116"/>
      <c r="Q474" s="116"/>
      <c r="R474" s="116"/>
      <c r="S474" s="116"/>
      <c r="T474" s="116"/>
      <c r="U474" s="116"/>
      <c r="V474" s="116"/>
      <c r="W474" s="117"/>
      <c r="X474" s="117"/>
    </row>
    <row r="475" spans="1:24" x14ac:dyDescent="0.25">
      <c r="A475" s="85" t="s">
        <v>18731</v>
      </c>
      <c r="B475" s="63" t="s">
        <v>18785</v>
      </c>
      <c r="C475" s="63" t="s">
        <v>63</v>
      </c>
      <c r="D475" s="111"/>
      <c r="E475" s="110"/>
      <c r="F475" s="112"/>
      <c r="G475" s="113"/>
      <c r="H475" s="113"/>
      <c r="I475" s="114">
        <v>475</v>
      </c>
      <c r="J475" s="115"/>
      <c r="K475" s="116"/>
      <c r="L475" s="116"/>
      <c r="M475" s="116"/>
      <c r="N475" s="116"/>
      <c r="O475" s="116"/>
      <c r="P475" s="116"/>
      <c r="Q475" s="116"/>
      <c r="R475" s="116"/>
      <c r="S475" s="116"/>
      <c r="T475" s="116"/>
      <c r="U475" s="116"/>
      <c r="V475" s="116"/>
      <c r="W475" s="117"/>
      <c r="X475" s="117"/>
    </row>
    <row r="476" spans="1:24" x14ac:dyDescent="0.25">
      <c r="A476" s="85" t="s">
        <v>18732</v>
      </c>
      <c r="B476" s="63" t="s">
        <v>18786</v>
      </c>
      <c r="C476" s="63" t="s">
        <v>63</v>
      </c>
      <c r="D476" s="111"/>
      <c r="E476" s="110"/>
      <c r="F476" s="112"/>
      <c r="G476" s="113"/>
      <c r="H476" s="113"/>
      <c r="I476" s="114">
        <v>476</v>
      </c>
      <c r="J476" s="115"/>
      <c r="K476" s="116"/>
      <c r="L476" s="116"/>
      <c r="M476" s="116"/>
      <c r="N476" s="116"/>
      <c r="O476" s="116"/>
      <c r="P476" s="116"/>
      <c r="Q476" s="116"/>
      <c r="R476" s="116"/>
      <c r="S476" s="116"/>
      <c r="T476" s="116"/>
      <c r="U476" s="116"/>
      <c r="V476" s="116"/>
      <c r="W476" s="117"/>
      <c r="X476" s="117"/>
    </row>
  </sheetData>
  <dataConsolidate/>
  <dataValidations count="8">
    <dataValidation allowBlank="1" showInputMessage="1" promptTitle="Group Vertex Color" prompt="To select a color to use for all vertices in the group, right-click and select Select Color on the right-click menu." sqref="B3:B476" xr:uid="{00000000-0002-0000-0300-000000000000}"/>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C476" xr:uid="{00000000-0002-0000-0300-000001000000}">
      <formula1>ValidGroupShapes</formula1>
    </dataValidation>
    <dataValidation allowBlank="1" showInputMessage="1" showErrorMessage="1" promptTitle="Group Name" prompt="Enter the name of the group." sqref="A3:A476" xr:uid="{00000000-0002-0000-0300-000002000000}"/>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E476" xr:uid="{00000000-0002-0000-0300-000003000000}">
      <formula1>ValidBooleansDefaultFalse</formula1>
    </dataValidation>
    <dataValidation allowBlank="1" sqref="K3:K476" xr:uid="{00000000-0002-0000-0300-000004000000}"/>
    <dataValidation allowBlank="1" showInputMessage="1" showErrorMessage="1" errorTitle="Invalid Group Collapsed" error="You have entered an unrecognized &quot;group collapsed.&quot;  Try selecting from the drop-down list instead." promptTitle="Group Label" prompt="Enter an optional group label." sqref="F3:F476" xr:uid="{00000000-0002-0000-0300-000005000000}"/>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476" xr:uid="{00000000-0002-0000-0300-000006000000}"/>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D476" xr:uid="{00000000-0002-0000-0300-000007000000}">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C2090"/>
  <sheetViews>
    <sheetView workbookViewId="0">
      <selection activeCell="A2" sqref="A2"/>
    </sheetView>
  </sheetViews>
  <sheetFormatPr defaultRowHeight="15" x14ac:dyDescent="0.25"/>
  <cols>
    <col min="1" max="1" width="9.42578125" style="1" bestFit="1" customWidth="1"/>
    <col min="2" max="2" width="9.140625" style="1"/>
    <col min="3" max="3" width="11.5703125" bestFit="1" customWidth="1"/>
    <col min="4" max="4" width="9.140625" customWidth="1"/>
  </cols>
  <sheetData>
    <row r="1" spans="1:3" ht="15" customHeight="1" x14ac:dyDescent="0.25">
      <c r="A1" s="11" t="s">
        <v>143</v>
      </c>
      <c r="B1" s="11" t="s">
        <v>5</v>
      </c>
      <c r="C1" s="11" t="s">
        <v>146</v>
      </c>
    </row>
    <row r="2" spans="1:3" x14ac:dyDescent="0.25">
      <c r="A2" s="76" t="s">
        <v>18259</v>
      </c>
      <c r="B2" s="83" t="s">
        <v>1651</v>
      </c>
      <c r="C2" s="76">
        <f>VLOOKUP(GroupVertices[[#This Row],[Vertex]], Vertices[], MATCH("ID", Vertices[#Headers], 0), FALSE)</f>
        <v>2083</v>
      </c>
    </row>
    <row r="3" spans="1:3" x14ac:dyDescent="0.25">
      <c r="A3" s="76" t="s">
        <v>18259</v>
      </c>
      <c r="B3" s="83" t="s">
        <v>2277</v>
      </c>
      <c r="C3" s="76">
        <f>VLOOKUP(GroupVertices[[#This Row],[Vertex]], Vertices[], MATCH("ID", Vertices[#Headers], 0), FALSE)</f>
        <v>2084</v>
      </c>
    </row>
    <row r="4" spans="1:3" x14ac:dyDescent="0.25">
      <c r="A4" s="76" t="s">
        <v>18259</v>
      </c>
      <c r="B4" s="83" t="s">
        <v>1641</v>
      </c>
      <c r="C4" s="76">
        <f>VLOOKUP(GroupVertices[[#This Row],[Vertex]], Vertices[], MATCH("ID", Vertices[#Headers], 0), FALSE)</f>
        <v>2069</v>
      </c>
    </row>
    <row r="5" spans="1:3" x14ac:dyDescent="0.25">
      <c r="A5" s="76" t="s">
        <v>18259</v>
      </c>
      <c r="B5" s="83" t="s">
        <v>1703</v>
      </c>
      <c r="C5" s="76">
        <f>VLOOKUP(GroupVertices[[#This Row],[Vertex]], Vertices[], MATCH("ID", Vertices[#Headers], 0), FALSE)</f>
        <v>91</v>
      </c>
    </row>
    <row r="6" spans="1:3" x14ac:dyDescent="0.25">
      <c r="A6" s="76" t="s">
        <v>18259</v>
      </c>
      <c r="B6" s="83" t="s">
        <v>1643</v>
      </c>
      <c r="C6" s="76">
        <f>VLOOKUP(GroupVertices[[#This Row],[Vertex]], Vertices[], MATCH("ID", Vertices[#Headers], 0), FALSE)</f>
        <v>2072</v>
      </c>
    </row>
    <row r="7" spans="1:3" x14ac:dyDescent="0.25">
      <c r="A7" s="76" t="s">
        <v>18259</v>
      </c>
      <c r="B7" s="83" t="s">
        <v>2273</v>
      </c>
      <c r="C7" s="76">
        <f>VLOOKUP(GroupVertices[[#This Row],[Vertex]], Vertices[], MATCH("ID", Vertices[#Headers], 0), FALSE)</f>
        <v>2071</v>
      </c>
    </row>
    <row r="8" spans="1:3" x14ac:dyDescent="0.25">
      <c r="A8" s="76" t="s">
        <v>18259</v>
      </c>
      <c r="B8" s="83" t="s">
        <v>1783</v>
      </c>
      <c r="C8" s="76">
        <f>VLOOKUP(GroupVertices[[#This Row],[Vertex]], Vertices[], MATCH("ID", Vertices[#Headers], 0), FALSE)</f>
        <v>289</v>
      </c>
    </row>
    <row r="9" spans="1:3" x14ac:dyDescent="0.25">
      <c r="A9" s="76" t="s">
        <v>18259</v>
      </c>
      <c r="B9" s="83" t="s">
        <v>1668</v>
      </c>
      <c r="C9" s="76">
        <f>VLOOKUP(GroupVertices[[#This Row],[Vertex]], Vertices[], MATCH("ID", Vertices[#Headers], 0), FALSE)</f>
        <v>15</v>
      </c>
    </row>
    <row r="10" spans="1:3" x14ac:dyDescent="0.25">
      <c r="A10" s="76" t="s">
        <v>18259</v>
      </c>
      <c r="B10" s="83" t="s">
        <v>1704</v>
      </c>
      <c r="C10" s="76">
        <f>VLOOKUP(GroupVertices[[#This Row],[Vertex]], Vertices[], MATCH("ID", Vertices[#Headers], 0), FALSE)</f>
        <v>93</v>
      </c>
    </row>
    <row r="11" spans="1:3" x14ac:dyDescent="0.25">
      <c r="A11" s="76" t="s">
        <v>18259</v>
      </c>
      <c r="B11" s="83" t="s">
        <v>1629</v>
      </c>
      <c r="C11" s="76">
        <f>VLOOKUP(GroupVertices[[#This Row],[Vertex]], Vertices[], MATCH("ID", Vertices[#Headers], 0), FALSE)</f>
        <v>2057</v>
      </c>
    </row>
    <row r="12" spans="1:3" x14ac:dyDescent="0.25">
      <c r="A12" s="76" t="s">
        <v>18259</v>
      </c>
      <c r="B12" s="83" t="s">
        <v>1784</v>
      </c>
      <c r="C12" s="76">
        <f>VLOOKUP(GroupVertices[[#This Row],[Vertex]], Vertices[], MATCH("ID", Vertices[#Headers], 0), FALSE)</f>
        <v>290</v>
      </c>
    </row>
    <row r="13" spans="1:3" x14ac:dyDescent="0.25">
      <c r="A13" s="76" t="s">
        <v>18259</v>
      </c>
      <c r="B13" s="83" t="s">
        <v>1624</v>
      </c>
      <c r="C13" s="76">
        <f>VLOOKUP(GroupVertices[[#This Row],[Vertex]], Vertices[], MATCH("ID", Vertices[#Headers], 0), FALSE)</f>
        <v>2053</v>
      </c>
    </row>
    <row r="14" spans="1:3" x14ac:dyDescent="0.25">
      <c r="A14" s="76" t="s">
        <v>18259</v>
      </c>
      <c r="B14" s="83" t="s">
        <v>1606</v>
      </c>
      <c r="C14" s="76">
        <f>VLOOKUP(GroupVertices[[#This Row],[Vertex]], Vertices[], MATCH("ID", Vertices[#Headers], 0), FALSE)</f>
        <v>2031</v>
      </c>
    </row>
    <row r="15" spans="1:3" x14ac:dyDescent="0.25">
      <c r="A15" s="76" t="s">
        <v>18259</v>
      </c>
      <c r="B15" s="83" t="s">
        <v>1603</v>
      </c>
      <c r="C15" s="76">
        <f>VLOOKUP(GroupVertices[[#This Row],[Vertex]], Vertices[], MATCH("ID", Vertices[#Headers], 0), FALSE)</f>
        <v>2027</v>
      </c>
    </row>
    <row r="16" spans="1:3" x14ac:dyDescent="0.25">
      <c r="A16" s="76" t="s">
        <v>18259</v>
      </c>
      <c r="B16" s="83" t="s">
        <v>1664</v>
      </c>
      <c r="C16" s="76">
        <f>VLOOKUP(GroupVertices[[#This Row],[Vertex]], Vertices[], MATCH("ID", Vertices[#Headers], 0), FALSE)</f>
        <v>8</v>
      </c>
    </row>
    <row r="17" spans="1:3" x14ac:dyDescent="0.25">
      <c r="A17" s="76" t="s">
        <v>18259</v>
      </c>
      <c r="B17" s="83" t="s">
        <v>1663</v>
      </c>
      <c r="C17" s="76">
        <f>VLOOKUP(GroupVertices[[#This Row],[Vertex]], Vertices[], MATCH("ID", Vertices[#Headers], 0), FALSE)</f>
        <v>7</v>
      </c>
    </row>
    <row r="18" spans="1:3" x14ac:dyDescent="0.25">
      <c r="A18" s="76" t="s">
        <v>18259</v>
      </c>
      <c r="B18" s="83" t="s">
        <v>1590</v>
      </c>
      <c r="C18" s="76">
        <f>VLOOKUP(GroupVertices[[#This Row],[Vertex]], Vertices[], MATCH("ID", Vertices[#Headers], 0), FALSE)</f>
        <v>2013</v>
      </c>
    </row>
    <row r="19" spans="1:3" x14ac:dyDescent="0.25">
      <c r="A19" s="76" t="s">
        <v>18259</v>
      </c>
      <c r="B19" s="83" t="s">
        <v>1531</v>
      </c>
      <c r="C19" s="76">
        <f>VLOOKUP(GroupVertices[[#This Row],[Vertex]], Vertices[], MATCH("ID", Vertices[#Headers], 0), FALSE)</f>
        <v>1821</v>
      </c>
    </row>
    <row r="20" spans="1:3" x14ac:dyDescent="0.25">
      <c r="A20" s="76" t="s">
        <v>18259</v>
      </c>
      <c r="B20" s="83" t="s">
        <v>2127</v>
      </c>
      <c r="C20" s="76">
        <f>VLOOKUP(GroupVertices[[#This Row],[Vertex]], Vertices[], MATCH("ID", Vertices[#Headers], 0), FALSE)</f>
        <v>1822</v>
      </c>
    </row>
    <row r="21" spans="1:3" x14ac:dyDescent="0.25">
      <c r="A21" s="76" t="s">
        <v>18259</v>
      </c>
      <c r="B21" s="83" t="s">
        <v>1921</v>
      </c>
      <c r="C21" s="76">
        <f>VLOOKUP(GroupVertices[[#This Row],[Vertex]], Vertices[], MATCH("ID", Vertices[#Headers], 0), FALSE)</f>
        <v>717</v>
      </c>
    </row>
    <row r="22" spans="1:3" x14ac:dyDescent="0.25">
      <c r="A22" s="76" t="s">
        <v>18259</v>
      </c>
      <c r="B22" s="83" t="s">
        <v>1836</v>
      </c>
      <c r="C22" s="76">
        <f>VLOOKUP(GroupVertices[[#This Row],[Vertex]], Vertices[], MATCH("ID", Vertices[#Headers], 0), FALSE)</f>
        <v>438</v>
      </c>
    </row>
    <row r="23" spans="1:3" x14ac:dyDescent="0.25">
      <c r="A23" s="76" t="s">
        <v>18259</v>
      </c>
      <c r="B23" s="83" t="s">
        <v>1525</v>
      </c>
      <c r="C23" s="76">
        <f>VLOOKUP(GroupVertices[[#This Row],[Vertex]], Vertices[], MATCH("ID", Vertices[#Headers], 0), FALSE)</f>
        <v>1815</v>
      </c>
    </row>
    <row r="24" spans="1:3" x14ac:dyDescent="0.25">
      <c r="A24" s="76" t="s">
        <v>18259</v>
      </c>
      <c r="B24" s="83" t="s">
        <v>2126</v>
      </c>
      <c r="C24" s="76">
        <f>VLOOKUP(GroupVertices[[#This Row],[Vertex]], Vertices[], MATCH("ID", Vertices[#Headers], 0), FALSE)</f>
        <v>1816</v>
      </c>
    </row>
    <row r="25" spans="1:3" x14ac:dyDescent="0.25">
      <c r="A25" s="76" t="s">
        <v>18259</v>
      </c>
      <c r="B25" s="83" t="s">
        <v>1756</v>
      </c>
      <c r="C25" s="76">
        <f>VLOOKUP(GroupVertices[[#This Row],[Vertex]], Vertices[], MATCH("ID", Vertices[#Headers], 0), FALSE)</f>
        <v>196</v>
      </c>
    </row>
    <row r="26" spans="1:3" x14ac:dyDescent="0.25">
      <c r="A26" s="76" t="s">
        <v>18259</v>
      </c>
      <c r="B26" s="83" t="s">
        <v>1518</v>
      </c>
      <c r="C26" s="76">
        <f>VLOOKUP(GroupVertices[[#This Row],[Vertex]], Vertices[], MATCH("ID", Vertices[#Headers], 0), FALSE)</f>
        <v>1806</v>
      </c>
    </row>
    <row r="27" spans="1:3" x14ac:dyDescent="0.25">
      <c r="A27" s="76" t="s">
        <v>18259</v>
      </c>
      <c r="B27" s="83" t="s">
        <v>1842</v>
      </c>
      <c r="C27" s="76">
        <f>VLOOKUP(GroupVertices[[#This Row],[Vertex]], Vertices[], MATCH("ID", Vertices[#Headers], 0), FALSE)</f>
        <v>457</v>
      </c>
    </row>
    <row r="28" spans="1:3" x14ac:dyDescent="0.25">
      <c r="A28" s="76" t="s">
        <v>18259</v>
      </c>
      <c r="B28" s="83" t="s">
        <v>1512</v>
      </c>
      <c r="C28" s="76">
        <f>VLOOKUP(GroupVertices[[#This Row],[Vertex]], Vertices[], MATCH("ID", Vertices[#Headers], 0), FALSE)</f>
        <v>1799</v>
      </c>
    </row>
    <row r="29" spans="1:3" x14ac:dyDescent="0.25">
      <c r="A29" s="76" t="s">
        <v>18259</v>
      </c>
      <c r="B29" s="83" t="s">
        <v>1470</v>
      </c>
      <c r="C29" s="76">
        <f>VLOOKUP(GroupVertices[[#This Row],[Vertex]], Vertices[], MATCH("ID", Vertices[#Headers], 0), FALSE)</f>
        <v>1748</v>
      </c>
    </row>
    <row r="30" spans="1:3" x14ac:dyDescent="0.25">
      <c r="A30" s="76" t="s">
        <v>18259</v>
      </c>
      <c r="B30" s="83" t="s">
        <v>1469</v>
      </c>
      <c r="C30" s="76">
        <f>VLOOKUP(GroupVertices[[#This Row],[Vertex]], Vertices[], MATCH("ID", Vertices[#Headers], 0), FALSE)</f>
        <v>1747</v>
      </c>
    </row>
    <row r="31" spans="1:3" x14ac:dyDescent="0.25">
      <c r="A31" s="76" t="s">
        <v>18259</v>
      </c>
      <c r="B31" s="83" t="s">
        <v>1467</v>
      </c>
      <c r="C31" s="76">
        <f>VLOOKUP(GroupVertices[[#This Row],[Vertex]], Vertices[], MATCH("ID", Vertices[#Headers], 0), FALSE)</f>
        <v>1744</v>
      </c>
    </row>
    <row r="32" spans="1:3" x14ac:dyDescent="0.25">
      <c r="A32" s="76" t="s">
        <v>18259</v>
      </c>
      <c r="B32" s="83" t="s">
        <v>2108</v>
      </c>
      <c r="C32" s="76">
        <f>VLOOKUP(GroupVertices[[#This Row],[Vertex]], Vertices[], MATCH("ID", Vertices[#Headers], 0), FALSE)</f>
        <v>1745</v>
      </c>
    </row>
    <row r="33" spans="1:3" x14ac:dyDescent="0.25">
      <c r="A33" s="76" t="s">
        <v>18259</v>
      </c>
      <c r="B33" s="83" t="s">
        <v>1434</v>
      </c>
      <c r="C33" s="76">
        <f>VLOOKUP(GroupVertices[[#This Row],[Vertex]], Vertices[], MATCH("ID", Vertices[#Headers], 0), FALSE)</f>
        <v>1707</v>
      </c>
    </row>
    <row r="34" spans="1:3" x14ac:dyDescent="0.25">
      <c r="A34" s="76" t="s">
        <v>18259</v>
      </c>
      <c r="B34" s="83" t="s">
        <v>1667</v>
      </c>
      <c r="C34" s="76">
        <f>VLOOKUP(GroupVertices[[#This Row],[Vertex]], Vertices[], MATCH("ID", Vertices[#Headers], 0), FALSE)</f>
        <v>14</v>
      </c>
    </row>
    <row r="35" spans="1:3" x14ac:dyDescent="0.25">
      <c r="A35" s="76" t="s">
        <v>18259</v>
      </c>
      <c r="B35" s="83" t="s">
        <v>1424</v>
      </c>
      <c r="C35" s="76">
        <f>VLOOKUP(GroupVertices[[#This Row],[Vertex]], Vertices[], MATCH("ID", Vertices[#Headers], 0), FALSE)</f>
        <v>1697</v>
      </c>
    </row>
    <row r="36" spans="1:3" x14ac:dyDescent="0.25">
      <c r="A36" s="76" t="s">
        <v>18259</v>
      </c>
      <c r="B36" s="83" t="s">
        <v>1390</v>
      </c>
      <c r="C36" s="76">
        <f>VLOOKUP(GroupVertices[[#This Row],[Vertex]], Vertices[], MATCH("ID", Vertices[#Headers], 0), FALSE)</f>
        <v>1651</v>
      </c>
    </row>
    <row r="37" spans="1:3" x14ac:dyDescent="0.25">
      <c r="A37" s="76" t="s">
        <v>18259</v>
      </c>
      <c r="B37" s="83" t="s">
        <v>1698</v>
      </c>
      <c r="C37" s="76">
        <f>VLOOKUP(GroupVertices[[#This Row],[Vertex]], Vertices[], MATCH("ID", Vertices[#Headers], 0), FALSE)</f>
        <v>72</v>
      </c>
    </row>
    <row r="38" spans="1:3" x14ac:dyDescent="0.25">
      <c r="A38" s="76" t="s">
        <v>18259</v>
      </c>
      <c r="B38" s="83" t="s">
        <v>1313</v>
      </c>
      <c r="C38" s="76">
        <f>VLOOKUP(GroupVertices[[#This Row],[Vertex]], Vertices[], MATCH("ID", Vertices[#Headers], 0), FALSE)</f>
        <v>1559</v>
      </c>
    </row>
    <row r="39" spans="1:3" x14ac:dyDescent="0.25">
      <c r="A39" s="76" t="s">
        <v>18259</v>
      </c>
      <c r="B39" s="83" t="s">
        <v>1301</v>
      </c>
      <c r="C39" s="76">
        <f>VLOOKUP(GroupVertices[[#This Row],[Vertex]], Vertices[], MATCH("ID", Vertices[#Headers], 0), FALSE)</f>
        <v>1547</v>
      </c>
    </row>
    <row r="40" spans="1:3" x14ac:dyDescent="0.25">
      <c r="A40" s="76" t="s">
        <v>18259</v>
      </c>
      <c r="B40" s="83" t="s">
        <v>1670</v>
      </c>
      <c r="C40" s="76">
        <f>VLOOKUP(GroupVertices[[#This Row],[Vertex]], Vertices[], MATCH("ID", Vertices[#Headers], 0), FALSE)</f>
        <v>19</v>
      </c>
    </row>
    <row r="41" spans="1:3" x14ac:dyDescent="0.25">
      <c r="A41" s="76" t="s">
        <v>18259</v>
      </c>
      <c r="B41" s="83" t="s">
        <v>1669</v>
      </c>
      <c r="C41" s="76">
        <f>VLOOKUP(GroupVertices[[#This Row],[Vertex]], Vertices[], MATCH("ID", Vertices[#Headers], 0), FALSE)</f>
        <v>18</v>
      </c>
    </row>
    <row r="42" spans="1:3" x14ac:dyDescent="0.25">
      <c r="A42" s="76" t="s">
        <v>18259</v>
      </c>
      <c r="B42" s="83" t="s">
        <v>1268</v>
      </c>
      <c r="C42" s="76">
        <f>VLOOKUP(GroupVertices[[#This Row],[Vertex]], Vertices[], MATCH("ID", Vertices[#Headers], 0), FALSE)</f>
        <v>1505</v>
      </c>
    </row>
    <row r="43" spans="1:3" x14ac:dyDescent="0.25">
      <c r="A43" s="76" t="s">
        <v>18259</v>
      </c>
      <c r="B43" s="83" t="s">
        <v>1266</v>
      </c>
      <c r="C43" s="76">
        <f>VLOOKUP(GroupVertices[[#This Row],[Vertex]], Vertices[], MATCH("ID", Vertices[#Headers], 0), FALSE)</f>
        <v>1502</v>
      </c>
    </row>
    <row r="44" spans="1:3" x14ac:dyDescent="0.25">
      <c r="A44" s="76" t="s">
        <v>18259</v>
      </c>
      <c r="B44" s="83" t="s">
        <v>2063</v>
      </c>
      <c r="C44" s="76">
        <f>VLOOKUP(GroupVertices[[#This Row],[Vertex]], Vertices[], MATCH("ID", Vertices[#Headers], 0), FALSE)</f>
        <v>1503</v>
      </c>
    </row>
    <row r="45" spans="1:3" x14ac:dyDescent="0.25">
      <c r="A45" s="76" t="s">
        <v>18259</v>
      </c>
      <c r="B45" s="83" t="s">
        <v>1249</v>
      </c>
      <c r="C45" s="76">
        <f>VLOOKUP(GroupVertices[[#This Row],[Vertex]], Vertices[], MATCH("ID", Vertices[#Headers], 0), FALSE)</f>
        <v>1483</v>
      </c>
    </row>
    <row r="46" spans="1:3" x14ac:dyDescent="0.25">
      <c r="A46" s="76" t="s">
        <v>18259</v>
      </c>
      <c r="B46" s="83" t="s">
        <v>1245</v>
      </c>
      <c r="C46" s="76">
        <f>VLOOKUP(GroupVertices[[#This Row],[Vertex]], Vertices[], MATCH("ID", Vertices[#Headers], 0), FALSE)</f>
        <v>1477</v>
      </c>
    </row>
    <row r="47" spans="1:3" x14ac:dyDescent="0.25">
      <c r="A47" s="76" t="s">
        <v>18259</v>
      </c>
      <c r="B47" s="83" t="s">
        <v>2059</v>
      </c>
      <c r="C47" s="76">
        <f>VLOOKUP(GroupVertices[[#This Row],[Vertex]], Vertices[], MATCH("ID", Vertices[#Headers], 0), FALSE)</f>
        <v>1478</v>
      </c>
    </row>
    <row r="48" spans="1:3" x14ac:dyDescent="0.25">
      <c r="A48" s="76" t="s">
        <v>18259</v>
      </c>
      <c r="B48" s="83" t="s">
        <v>1226</v>
      </c>
      <c r="C48" s="76">
        <f>VLOOKUP(GroupVertices[[#This Row],[Vertex]], Vertices[], MATCH("ID", Vertices[#Headers], 0), FALSE)</f>
        <v>1456</v>
      </c>
    </row>
    <row r="49" spans="1:3" x14ac:dyDescent="0.25">
      <c r="A49" s="76" t="s">
        <v>18259</v>
      </c>
      <c r="B49" s="83" t="s">
        <v>1155</v>
      </c>
      <c r="C49" s="76">
        <f>VLOOKUP(GroupVertices[[#This Row],[Vertex]], Vertices[], MATCH("ID", Vertices[#Headers], 0), FALSE)</f>
        <v>1371</v>
      </c>
    </row>
    <row r="50" spans="1:3" x14ac:dyDescent="0.25">
      <c r="A50" s="76" t="s">
        <v>18259</v>
      </c>
      <c r="B50" s="83" t="s">
        <v>1151</v>
      </c>
      <c r="C50" s="76">
        <f>VLOOKUP(GroupVertices[[#This Row],[Vertex]], Vertices[], MATCH("ID", Vertices[#Headers], 0), FALSE)</f>
        <v>1367</v>
      </c>
    </row>
    <row r="51" spans="1:3" x14ac:dyDescent="0.25">
      <c r="A51" s="76" t="s">
        <v>18259</v>
      </c>
      <c r="B51" s="83" t="s">
        <v>1150</v>
      </c>
      <c r="C51" s="76">
        <f>VLOOKUP(GroupVertices[[#This Row],[Vertex]], Vertices[], MATCH("ID", Vertices[#Headers], 0), FALSE)</f>
        <v>122</v>
      </c>
    </row>
    <row r="52" spans="1:3" x14ac:dyDescent="0.25">
      <c r="A52" s="76" t="s">
        <v>18259</v>
      </c>
      <c r="B52" s="83" t="s">
        <v>1149</v>
      </c>
      <c r="C52" s="76">
        <f>VLOOKUP(GroupVertices[[#This Row],[Vertex]], Vertices[], MATCH("ID", Vertices[#Headers], 0), FALSE)</f>
        <v>1366</v>
      </c>
    </row>
    <row r="53" spans="1:3" x14ac:dyDescent="0.25">
      <c r="A53" s="76" t="s">
        <v>18259</v>
      </c>
      <c r="B53" s="83" t="s">
        <v>1143</v>
      </c>
      <c r="C53" s="76">
        <f>VLOOKUP(GroupVertices[[#This Row],[Vertex]], Vertices[], MATCH("ID", Vertices[#Headers], 0), FALSE)</f>
        <v>1360</v>
      </c>
    </row>
    <row r="54" spans="1:3" x14ac:dyDescent="0.25">
      <c r="A54" s="76" t="s">
        <v>18259</v>
      </c>
      <c r="B54" s="83" t="s">
        <v>1136</v>
      </c>
      <c r="C54" s="76">
        <f>VLOOKUP(GroupVertices[[#This Row],[Vertex]], Vertices[], MATCH("ID", Vertices[#Headers], 0), FALSE)</f>
        <v>1352</v>
      </c>
    </row>
    <row r="55" spans="1:3" x14ac:dyDescent="0.25">
      <c r="A55" s="76" t="s">
        <v>18259</v>
      </c>
      <c r="B55" s="83" t="s">
        <v>1110</v>
      </c>
      <c r="C55" s="76">
        <f>VLOOKUP(GroupVertices[[#This Row],[Vertex]], Vertices[], MATCH("ID", Vertices[#Headers], 0), FALSE)</f>
        <v>1323</v>
      </c>
    </row>
    <row r="56" spans="1:3" x14ac:dyDescent="0.25">
      <c r="A56" s="76" t="s">
        <v>18259</v>
      </c>
      <c r="B56" s="83" t="s">
        <v>1101</v>
      </c>
      <c r="C56" s="76">
        <f>VLOOKUP(GroupVertices[[#This Row],[Vertex]], Vertices[], MATCH("ID", Vertices[#Headers], 0), FALSE)</f>
        <v>1314</v>
      </c>
    </row>
    <row r="57" spans="1:3" x14ac:dyDescent="0.25">
      <c r="A57" s="76" t="s">
        <v>18259</v>
      </c>
      <c r="B57" s="83" t="s">
        <v>1100</v>
      </c>
      <c r="C57" s="76">
        <f>VLOOKUP(GroupVertices[[#This Row],[Vertex]], Vertices[], MATCH("ID", Vertices[#Headers], 0), FALSE)</f>
        <v>1312</v>
      </c>
    </row>
    <row r="58" spans="1:3" x14ac:dyDescent="0.25">
      <c r="A58" s="76" t="s">
        <v>18259</v>
      </c>
      <c r="B58" s="83" t="s">
        <v>2040</v>
      </c>
      <c r="C58" s="76">
        <f>VLOOKUP(GroupVertices[[#This Row],[Vertex]], Vertices[], MATCH("ID", Vertices[#Headers], 0), FALSE)</f>
        <v>1313</v>
      </c>
    </row>
    <row r="59" spans="1:3" x14ac:dyDescent="0.25">
      <c r="A59" s="76" t="s">
        <v>18259</v>
      </c>
      <c r="B59" s="83" t="s">
        <v>1097</v>
      </c>
      <c r="C59" s="76">
        <f>VLOOKUP(GroupVertices[[#This Row],[Vertex]], Vertices[], MATCH("ID", Vertices[#Headers], 0), FALSE)</f>
        <v>1308</v>
      </c>
    </row>
    <row r="60" spans="1:3" x14ac:dyDescent="0.25">
      <c r="A60" s="76" t="s">
        <v>18259</v>
      </c>
      <c r="B60" s="83" t="s">
        <v>2039</v>
      </c>
      <c r="C60" s="76">
        <f>VLOOKUP(GroupVertices[[#This Row],[Vertex]], Vertices[], MATCH("ID", Vertices[#Headers], 0), FALSE)</f>
        <v>1309</v>
      </c>
    </row>
    <row r="61" spans="1:3" x14ac:dyDescent="0.25">
      <c r="A61" s="76" t="s">
        <v>18259</v>
      </c>
      <c r="B61" s="83" t="s">
        <v>1854</v>
      </c>
      <c r="C61" s="76">
        <f>VLOOKUP(GroupVertices[[#This Row],[Vertex]], Vertices[], MATCH("ID", Vertices[#Headers], 0), FALSE)</f>
        <v>492</v>
      </c>
    </row>
    <row r="62" spans="1:3" x14ac:dyDescent="0.25">
      <c r="A62" s="76" t="s">
        <v>18259</v>
      </c>
      <c r="B62" s="83" t="s">
        <v>1091</v>
      </c>
      <c r="C62" s="76">
        <f>VLOOKUP(GroupVertices[[#This Row],[Vertex]], Vertices[], MATCH("ID", Vertices[#Headers], 0), FALSE)</f>
        <v>1302</v>
      </c>
    </row>
    <row r="63" spans="1:3" x14ac:dyDescent="0.25">
      <c r="A63" s="76" t="s">
        <v>18259</v>
      </c>
      <c r="B63" s="83" t="s">
        <v>1855</v>
      </c>
      <c r="C63" s="76">
        <f>VLOOKUP(GroupVertices[[#This Row],[Vertex]], Vertices[], MATCH("ID", Vertices[#Headers], 0), FALSE)</f>
        <v>493</v>
      </c>
    </row>
    <row r="64" spans="1:3" x14ac:dyDescent="0.25">
      <c r="A64" s="76" t="s">
        <v>18259</v>
      </c>
      <c r="B64" s="83" t="s">
        <v>1075</v>
      </c>
      <c r="C64" s="76">
        <f>VLOOKUP(GroupVertices[[#This Row],[Vertex]], Vertices[], MATCH("ID", Vertices[#Headers], 0), FALSE)</f>
        <v>1280</v>
      </c>
    </row>
    <row r="65" spans="1:3" x14ac:dyDescent="0.25">
      <c r="A65" s="76" t="s">
        <v>18259</v>
      </c>
      <c r="B65" s="83" t="s">
        <v>1070</v>
      </c>
      <c r="C65" s="76">
        <f>VLOOKUP(GroupVertices[[#This Row],[Vertex]], Vertices[], MATCH("ID", Vertices[#Headers], 0), FALSE)</f>
        <v>1271</v>
      </c>
    </row>
    <row r="66" spans="1:3" x14ac:dyDescent="0.25">
      <c r="A66" s="76" t="s">
        <v>18259</v>
      </c>
      <c r="B66" s="83" t="s">
        <v>1058</v>
      </c>
      <c r="C66" s="76">
        <f>VLOOKUP(GroupVertices[[#This Row],[Vertex]], Vertices[], MATCH("ID", Vertices[#Headers], 0), FALSE)</f>
        <v>1258</v>
      </c>
    </row>
    <row r="67" spans="1:3" x14ac:dyDescent="0.25">
      <c r="A67" s="76" t="s">
        <v>18259</v>
      </c>
      <c r="B67" s="83" t="s">
        <v>1684</v>
      </c>
      <c r="C67" s="76">
        <f>VLOOKUP(GroupVertices[[#This Row],[Vertex]], Vertices[], MATCH("ID", Vertices[#Headers], 0), FALSE)</f>
        <v>44</v>
      </c>
    </row>
    <row r="68" spans="1:3" x14ac:dyDescent="0.25">
      <c r="A68" s="76" t="s">
        <v>18259</v>
      </c>
      <c r="B68" s="83" t="s">
        <v>1028</v>
      </c>
      <c r="C68" s="76">
        <f>VLOOKUP(GroupVertices[[#This Row],[Vertex]], Vertices[], MATCH("ID", Vertices[#Headers], 0), FALSE)</f>
        <v>1221</v>
      </c>
    </row>
    <row r="69" spans="1:3" x14ac:dyDescent="0.25">
      <c r="A69" s="76" t="s">
        <v>18259</v>
      </c>
      <c r="B69" s="83" t="s">
        <v>1021</v>
      </c>
      <c r="C69" s="76">
        <f>VLOOKUP(GroupVertices[[#This Row],[Vertex]], Vertices[], MATCH("ID", Vertices[#Headers], 0), FALSE)</f>
        <v>1211</v>
      </c>
    </row>
    <row r="70" spans="1:3" x14ac:dyDescent="0.25">
      <c r="A70" s="76" t="s">
        <v>18259</v>
      </c>
      <c r="B70" s="83" t="s">
        <v>2019</v>
      </c>
      <c r="C70" s="76">
        <f>VLOOKUP(GroupVertices[[#This Row],[Vertex]], Vertices[], MATCH("ID", Vertices[#Headers], 0), FALSE)</f>
        <v>1212</v>
      </c>
    </row>
    <row r="71" spans="1:3" x14ac:dyDescent="0.25">
      <c r="A71" s="76" t="s">
        <v>18259</v>
      </c>
      <c r="B71" s="83" t="s">
        <v>1020</v>
      </c>
      <c r="C71" s="76">
        <f>VLOOKUP(GroupVertices[[#This Row],[Vertex]], Vertices[], MATCH("ID", Vertices[#Headers], 0), FALSE)</f>
        <v>1210</v>
      </c>
    </row>
    <row r="72" spans="1:3" x14ac:dyDescent="0.25">
      <c r="A72" s="76" t="s">
        <v>18259</v>
      </c>
      <c r="B72" s="83" t="s">
        <v>989</v>
      </c>
      <c r="C72" s="76">
        <f>VLOOKUP(GroupVertices[[#This Row],[Vertex]], Vertices[], MATCH("ID", Vertices[#Headers], 0), FALSE)</f>
        <v>1174</v>
      </c>
    </row>
    <row r="73" spans="1:3" x14ac:dyDescent="0.25">
      <c r="A73" s="76" t="s">
        <v>18259</v>
      </c>
      <c r="B73" s="83" t="s">
        <v>951</v>
      </c>
      <c r="C73" s="76">
        <f>VLOOKUP(GroupVertices[[#This Row],[Vertex]], Vertices[], MATCH("ID", Vertices[#Headers], 0), FALSE)</f>
        <v>1115</v>
      </c>
    </row>
    <row r="74" spans="1:3" x14ac:dyDescent="0.25">
      <c r="A74" s="76" t="s">
        <v>18259</v>
      </c>
      <c r="B74" s="83" t="s">
        <v>1857</v>
      </c>
      <c r="C74" s="76">
        <f>VLOOKUP(GroupVertices[[#This Row],[Vertex]], Vertices[], MATCH("ID", Vertices[#Headers], 0), FALSE)</f>
        <v>500</v>
      </c>
    </row>
    <row r="75" spans="1:3" x14ac:dyDescent="0.25">
      <c r="A75" s="76" t="s">
        <v>18259</v>
      </c>
      <c r="B75" s="83" t="s">
        <v>944</v>
      </c>
      <c r="C75" s="76">
        <f>VLOOKUP(GroupVertices[[#This Row],[Vertex]], Vertices[], MATCH("ID", Vertices[#Headers], 0), FALSE)</f>
        <v>1109</v>
      </c>
    </row>
    <row r="76" spans="1:3" x14ac:dyDescent="0.25">
      <c r="A76" s="76" t="s">
        <v>18259</v>
      </c>
      <c r="B76" s="83" t="s">
        <v>906</v>
      </c>
      <c r="C76" s="76">
        <f>VLOOKUP(GroupVertices[[#This Row],[Vertex]], Vertices[], MATCH("ID", Vertices[#Headers], 0), FALSE)</f>
        <v>1065</v>
      </c>
    </row>
    <row r="77" spans="1:3" x14ac:dyDescent="0.25">
      <c r="A77" s="76" t="s">
        <v>18259</v>
      </c>
      <c r="B77" s="83" t="s">
        <v>903</v>
      </c>
      <c r="C77" s="76">
        <f>VLOOKUP(GroupVertices[[#This Row],[Vertex]], Vertices[], MATCH("ID", Vertices[#Headers], 0), FALSE)</f>
        <v>1062</v>
      </c>
    </row>
    <row r="78" spans="1:3" x14ac:dyDescent="0.25">
      <c r="A78" s="76" t="s">
        <v>18259</v>
      </c>
      <c r="B78" s="83" t="s">
        <v>901</v>
      </c>
      <c r="C78" s="76">
        <f>VLOOKUP(GroupVertices[[#This Row],[Vertex]], Vertices[], MATCH("ID", Vertices[#Headers], 0), FALSE)</f>
        <v>1060</v>
      </c>
    </row>
    <row r="79" spans="1:3" x14ac:dyDescent="0.25">
      <c r="A79" s="76" t="s">
        <v>18259</v>
      </c>
      <c r="B79" s="83" t="s">
        <v>845</v>
      </c>
      <c r="C79" s="76">
        <f>VLOOKUP(GroupVertices[[#This Row],[Vertex]], Vertices[], MATCH("ID", Vertices[#Headers], 0), FALSE)</f>
        <v>996</v>
      </c>
    </row>
    <row r="80" spans="1:3" x14ac:dyDescent="0.25">
      <c r="A80" s="76" t="s">
        <v>18259</v>
      </c>
      <c r="B80" s="83" t="s">
        <v>1981</v>
      </c>
      <c r="C80" s="76">
        <f>VLOOKUP(GroupVertices[[#This Row],[Vertex]], Vertices[], MATCH("ID", Vertices[#Headers], 0), FALSE)</f>
        <v>997</v>
      </c>
    </row>
    <row r="81" spans="1:3" x14ac:dyDescent="0.25">
      <c r="A81" s="76" t="s">
        <v>18259</v>
      </c>
      <c r="B81" s="83" t="s">
        <v>836</v>
      </c>
      <c r="C81" s="76">
        <f>VLOOKUP(GroupVertices[[#This Row],[Vertex]], Vertices[], MATCH("ID", Vertices[#Headers], 0), FALSE)</f>
        <v>986</v>
      </c>
    </row>
    <row r="82" spans="1:3" x14ac:dyDescent="0.25">
      <c r="A82" s="76" t="s">
        <v>18259</v>
      </c>
      <c r="B82" s="83" t="s">
        <v>1980</v>
      </c>
      <c r="C82" s="76">
        <f>VLOOKUP(GroupVertices[[#This Row],[Vertex]], Vertices[], MATCH("ID", Vertices[#Headers], 0), FALSE)</f>
        <v>987</v>
      </c>
    </row>
    <row r="83" spans="1:3" x14ac:dyDescent="0.25">
      <c r="A83" s="76" t="s">
        <v>18259</v>
      </c>
      <c r="B83" s="83" t="s">
        <v>767</v>
      </c>
      <c r="C83" s="76">
        <f>VLOOKUP(GroupVertices[[#This Row],[Vertex]], Vertices[], MATCH("ID", Vertices[#Headers], 0), FALSE)</f>
        <v>902</v>
      </c>
    </row>
    <row r="84" spans="1:3" x14ac:dyDescent="0.25">
      <c r="A84" s="76" t="s">
        <v>18259</v>
      </c>
      <c r="B84" s="83" t="s">
        <v>765</v>
      </c>
      <c r="C84" s="76">
        <f>VLOOKUP(GroupVertices[[#This Row],[Vertex]], Vertices[], MATCH("ID", Vertices[#Headers], 0), FALSE)</f>
        <v>900</v>
      </c>
    </row>
    <row r="85" spans="1:3" x14ac:dyDescent="0.25">
      <c r="A85" s="76" t="s">
        <v>18259</v>
      </c>
      <c r="B85" s="83" t="s">
        <v>762</v>
      </c>
      <c r="C85" s="76">
        <f>VLOOKUP(GroupVertices[[#This Row],[Vertex]], Vertices[], MATCH("ID", Vertices[#Headers], 0), FALSE)</f>
        <v>897</v>
      </c>
    </row>
    <row r="86" spans="1:3" x14ac:dyDescent="0.25">
      <c r="A86" s="76" t="s">
        <v>18259</v>
      </c>
      <c r="B86" s="83" t="s">
        <v>756</v>
      </c>
      <c r="C86" s="76">
        <f>VLOOKUP(GroupVertices[[#This Row],[Vertex]], Vertices[], MATCH("ID", Vertices[#Headers], 0), FALSE)</f>
        <v>888</v>
      </c>
    </row>
    <row r="87" spans="1:3" x14ac:dyDescent="0.25">
      <c r="A87" s="76" t="s">
        <v>18259</v>
      </c>
      <c r="B87" s="83" t="s">
        <v>744</v>
      </c>
      <c r="C87" s="76">
        <f>VLOOKUP(GroupVertices[[#This Row],[Vertex]], Vertices[], MATCH("ID", Vertices[#Headers], 0), FALSE)</f>
        <v>870</v>
      </c>
    </row>
    <row r="88" spans="1:3" x14ac:dyDescent="0.25">
      <c r="A88" s="76" t="s">
        <v>18259</v>
      </c>
      <c r="B88" s="83" t="s">
        <v>1958</v>
      </c>
      <c r="C88" s="76">
        <f>VLOOKUP(GroupVertices[[#This Row],[Vertex]], Vertices[], MATCH("ID", Vertices[#Headers], 0), FALSE)</f>
        <v>872</v>
      </c>
    </row>
    <row r="89" spans="1:3" x14ac:dyDescent="0.25">
      <c r="A89" s="76" t="s">
        <v>18259</v>
      </c>
      <c r="B89" s="83" t="s">
        <v>1957</v>
      </c>
      <c r="C89" s="76">
        <f>VLOOKUP(GroupVertices[[#This Row],[Vertex]], Vertices[], MATCH("ID", Vertices[#Headers], 0), FALSE)</f>
        <v>871</v>
      </c>
    </row>
    <row r="90" spans="1:3" x14ac:dyDescent="0.25">
      <c r="A90" s="76" t="s">
        <v>18259</v>
      </c>
      <c r="B90" s="83" t="s">
        <v>742</v>
      </c>
      <c r="C90" s="76">
        <f>VLOOKUP(GroupVertices[[#This Row],[Vertex]], Vertices[], MATCH("ID", Vertices[#Headers], 0), FALSE)</f>
        <v>867</v>
      </c>
    </row>
    <row r="91" spans="1:3" x14ac:dyDescent="0.25">
      <c r="A91" s="76" t="s">
        <v>18259</v>
      </c>
      <c r="B91" s="83" t="s">
        <v>1956</v>
      </c>
      <c r="C91" s="76">
        <f>VLOOKUP(GroupVertices[[#This Row],[Vertex]], Vertices[], MATCH("ID", Vertices[#Headers], 0), FALSE)</f>
        <v>868</v>
      </c>
    </row>
    <row r="92" spans="1:3" x14ac:dyDescent="0.25">
      <c r="A92" s="76" t="s">
        <v>18259</v>
      </c>
      <c r="B92" s="83" t="s">
        <v>714</v>
      </c>
      <c r="C92" s="76">
        <f>VLOOKUP(GroupVertices[[#This Row],[Vertex]], Vertices[], MATCH("ID", Vertices[#Headers], 0), FALSE)</f>
        <v>820</v>
      </c>
    </row>
    <row r="93" spans="1:3" x14ac:dyDescent="0.25">
      <c r="A93" s="76" t="s">
        <v>18259</v>
      </c>
      <c r="B93" s="83" t="s">
        <v>707</v>
      </c>
      <c r="C93" s="76">
        <f>VLOOKUP(GroupVertices[[#This Row],[Vertex]], Vertices[], MATCH("ID", Vertices[#Headers], 0), FALSE)</f>
        <v>814</v>
      </c>
    </row>
    <row r="94" spans="1:3" x14ac:dyDescent="0.25">
      <c r="A94" s="76" t="s">
        <v>18259</v>
      </c>
      <c r="B94" s="83" t="s">
        <v>1715</v>
      </c>
      <c r="C94" s="76">
        <f>VLOOKUP(GroupVertices[[#This Row],[Vertex]], Vertices[], MATCH("ID", Vertices[#Headers], 0), FALSE)</f>
        <v>123</v>
      </c>
    </row>
    <row r="95" spans="1:3" x14ac:dyDescent="0.25">
      <c r="A95" s="76" t="s">
        <v>18259</v>
      </c>
      <c r="B95" s="83" t="s">
        <v>704</v>
      </c>
      <c r="C95" s="76">
        <f>VLOOKUP(GroupVertices[[#This Row],[Vertex]], Vertices[], MATCH("ID", Vertices[#Headers], 0), FALSE)</f>
        <v>809</v>
      </c>
    </row>
    <row r="96" spans="1:3" x14ac:dyDescent="0.25">
      <c r="A96" s="76" t="s">
        <v>18259</v>
      </c>
      <c r="B96" s="83" t="s">
        <v>1935</v>
      </c>
      <c r="C96" s="76">
        <f>VLOOKUP(GroupVertices[[#This Row],[Vertex]], Vertices[], MATCH("ID", Vertices[#Headers], 0), FALSE)</f>
        <v>810</v>
      </c>
    </row>
    <row r="97" spans="1:3" x14ac:dyDescent="0.25">
      <c r="A97" s="76" t="s">
        <v>18259</v>
      </c>
      <c r="B97" s="83" t="s">
        <v>702</v>
      </c>
      <c r="C97" s="76">
        <f>VLOOKUP(GroupVertices[[#This Row],[Vertex]], Vertices[], MATCH("ID", Vertices[#Headers], 0), FALSE)</f>
        <v>807</v>
      </c>
    </row>
    <row r="98" spans="1:3" x14ac:dyDescent="0.25">
      <c r="A98" s="76" t="s">
        <v>18259</v>
      </c>
      <c r="B98" s="83" t="s">
        <v>700</v>
      </c>
      <c r="C98" s="76">
        <f>VLOOKUP(GroupVertices[[#This Row],[Vertex]], Vertices[], MATCH("ID", Vertices[#Headers], 0), FALSE)</f>
        <v>804</v>
      </c>
    </row>
    <row r="99" spans="1:3" x14ac:dyDescent="0.25">
      <c r="A99" s="76" t="s">
        <v>18259</v>
      </c>
      <c r="B99" s="83" t="s">
        <v>687</v>
      </c>
      <c r="C99" s="76">
        <f>VLOOKUP(GroupVertices[[#This Row],[Vertex]], Vertices[], MATCH("ID", Vertices[#Headers], 0), FALSE)</f>
        <v>787</v>
      </c>
    </row>
    <row r="100" spans="1:3" x14ac:dyDescent="0.25">
      <c r="A100" s="76" t="s">
        <v>18259</v>
      </c>
      <c r="B100" s="83" t="s">
        <v>1930</v>
      </c>
      <c r="C100" s="76">
        <f>VLOOKUP(GroupVertices[[#This Row],[Vertex]], Vertices[], MATCH("ID", Vertices[#Headers], 0), FALSE)</f>
        <v>788</v>
      </c>
    </row>
    <row r="101" spans="1:3" x14ac:dyDescent="0.25">
      <c r="A101" s="76" t="s">
        <v>18259</v>
      </c>
      <c r="B101" s="83" t="s">
        <v>657</v>
      </c>
      <c r="C101" s="76">
        <f>VLOOKUP(GroupVertices[[#This Row],[Vertex]], Vertices[], MATCH("ID", Vertices[#Headers], 0), FALSE)</f>
        <v>756</v>
      </c>
    </row>
    <row r="102" spans="1:3" x14ac:dyDescent="0.25">
      <c r="A102" s="76" t="s">
        <v>18259</v>
      </c>
      <c r="B102" s="83" t="s">
        <v>637</v>
      </c>
      <c r="C102" s="76">
        <f>VLOOKUP(GroupVertices[[#This Row],[Vertex]], Vertices[], MATCH("ID", Vertices[#Headers], 0), FALSE)</f>
        <v>733</v>
      </c>
    </row>
    <row r="103" spans="1:3" x14ac:dyDescent="0.25">
      <c r="A103" s="76" t="s">
        <v>18259</v>
      </c>
      <c r="B103" s="83" t="s">
        <v>635</v>
      </c>
      <c r="C103" s="76">
        <f>VLOOKUP(GroupVertices[[#This Row],[Vertex]], Vertices[], MATCH("ID", Vertices[#Headers], 0), FALSE)</f>
        <v>731</v>
      </c>
    </row>
    <row r="104" spans="1:3" x14ac:dyDescent="0.25">
      <c r="A104" s="76" t="s">
        <v>18259</v>
      </c>
      <c r="B104" s="83" t="s">
        <v>629</v>
      </c>
      <c r="C104" s="76">
        <f>VLOOKUP(GroupVertices[[#This Row],[Vertex]], Vertices[], MATCH("ID", Vertices[#Headers], 0), FALSE)</f>
        <v>722</v>
      </c>
    </row>
    <row r="105" spans="1:3" x14ac:dyDescent="0.25">
      <c r="A105" s="76" t="s">
        <v>18259</v>
      </c>
      <c r="B105" s="83" t="s">
        <v>1922</v>
      </c>
      <c r="C105" s="76">
        <f>VLOOKUP(GroupVertices[[#This Row],[Vertex]], Vertices[], MATCH("ID", Vertices[#Headers], 0), FALSE)</f>
        <v>723</v>
      </c>
    </row>
    <row r="106" spans="1:3" x14ac:dyDescent="0.25">
      <c r="A106" s="76" t="s">
        <v>18259</v>
      </c>
      <c r="B106" s="83" t="s">
        <v>628</v>
      </c>
      <c r="C106" s="76">
        <f>VLOOKUP(GroupVertices[[#This Row],[Vertex]], Vertices[], MATCH("ID", Vertices[#Headers], 0), FALSE)</f>
        <v>721</v>
      </c>
    </row>
    <row r="107" spans="1:3" x14ac:dyDescent="0.25">
      <c r="A107" s="76" t="s">
        <v>18259</v>
      </c>
      <c r="B107" s="83" t="s">
        <v>624</v>
      </c>
      <c r="C107" s="76">
        <f>VLOOKUP(GroupVertices[[#This Row],[Vertex]], Vertices[], MATCH("ID", Vertices[#Headers], 0), FALSE)</f>
        <v>715</v>
      </c>
    </row>
    <row r="108" spans="1:3" x14ac:dyDescent="0.25">
      <c r="A108" s="76" t="s">
        <v>18259</v>
      </c>
      <c r="B108" s="83" t="s">
        <v>1920</v>
      </c>
      <c r="C108" s="76">
        <f>VLOOKUP(GroupVertices[[#This Row],[Vertex]], Vertices[], MATCH("ID", Vertices[#Headers], 0), FALSE)</f>
        <v>716</v>
      </c>
    </row>
    <row r="109" spans="1:3" x14ac:dyDescent="0.25">
      <c r="A109" s="76" t="s">
        <v>18259</v>
      </c>
      <c r="B109" s="83" t="s">
        <v>621</v>
      </c>
      <c r="C109" s="76">
        <f>VLOOKUP(GroupVertices[[#This Row],[Vertex]], Vertices[], MATCH("ID", Vertices[#Headers], 0), FALSE)</f>
        <v>710</v>
      </c>
    </row>
    <row r="110" spans="1:3" x14ac:dyDescent="0.25">
      <c r="A110" s="76" t="s">
        <v>18259</v>
      </c>
      <c r="B110" s="83" t="s">
        <v>620</v>
      </c>
      <c r="C110" s="76">
        <f>VLOOKUP(GroupVertices[[#This Row],[Vertex]], Vertices[], MATCH("ID", Vertices[#Headers], 0), FALSE)</f>
        <v>709</v>
      </c>
    </row>
    <row r="111" spans="1:3" x14ac:dyDescent="0.25">
      <c r="A111" s="76" t="s">
        <v>18259</v>
      </c>
      <c r="B111" s="83" t="s">
        <v>619</v>
      </c>
      <c r="C111" s="76">
        <f>VLOOKUP(GroupVertices[[#This Row],[Vertex]], Vertices[], MATCH("ID", Vertices[#Headers], 0), FALSE)</f>
        <v>708</v>
      </c>
    </row>
    <row r="112" spans="1:3" x14ac:dyDescent="0.25">
      <c r="A112" s="76" t="s">
        <v>18259</v>
      </c>
      <c r="B112" s="83" t="s">
        <v>617</v>
      </c>
      <c r="C112" s="76">
        <f>VLOOKUP(GroupVertices[[#This Row],[Vertex]], Vertices[], MATCH("ID", Vertices[#Headers], 0), FALSE)</f>
        <v>705</v>
      </c>
    </row>
    <row r="113" spans="1:3" x14ac:dyDescent="0.25">
      <c r="A113" s="76" t="s">
        <v>18259</v>
      </c>
      <c r="B113" s="83" t="s">
        <v>616</v>
      </c>
      <c r="C113" s="76">
        <f>VLOOKUP(GroupVertices[[#This Row],[Vertex]], Vertices[], MATCH("ID", Vertices[#Headers], 0), FALSE)</f>
        <v>704</v>
      </c>
    </row>
    <row r="114" spans="1:3" x14ac:dyDescent="0.25">
      <c r="A114" s="76" t="s">
        <v>18259</v>
      </c>
      <c r="B114" s="83" t="s">
        <v>605</v>
      </c>
      <c r="C114" s="76">
        <f>VLOOKUP(GroupVertices[[#This Row],[Vertex]], Vertices[], MATCH("ID", Vertices[#Headers], 0), FALSE)</f>
        <v>686</v>
      </c>
    </row>
    <row r="115" spans="1:3" x14ac:dyDescent="0.25">
      <c r="A115" s="76" t="s">
        <v>18259</v>
      </c>
      <c r="B115" s="83" t="s">
        <v>592</v>
      </c>
      <c r="C115" s="76">
        <f>VLOOKUP(GroupVertices[[#This Row],[Vertex]], Vertices[], MATCH("ID", Vertices[#Headers], 0), FALSE)</f>
        <v>669</v>
      </c>
    </row>
    <row r="116" spans="1:3" x14ac:dyDescent="0.25">
      <c r="A116" s="76" t="s">
        <v>18259</v>
      </c>
      <c r="B116" s="83" t="s">
        <v>566</v>
      </c>
      <c r="C116" s="76">
        <f>VLOOKUP(GroupVertices[[#This Row],[Vertex]], Vertices[], MATCH("ID", Vertices[#Headers], 0), FALSE)</f>
        <v>628</v>
      </c>
    </row>
    <row r="117" spans="1:3" x14ac:dyDescent="0.25">
      <c r="A117" s="76" t="s">
        <v>18259</v>
      </c>
      <c r="B117" s="83" t="s">
        <v>1892</v>
      </c>
      <c r="C117" s="76">
        <f>VLOOKUP(GroupVertices[[#This Row],[Vertex]], Vertices[], MATCH("ID", Vertices[#Headers], 0), FALSE)</f>
        <v>629</v>
      </c>
    </row>
    <row r="118" spans="1:3" x14ac:dyDescent="0.25">
      <c r="A118" s="76" t="s">
        <v>18259</v>
      </c>
      <c r="B118" s="83" t="s">
        <v>1809</v>
      </c>
      <c r="C118" s="76">
        <f>VLOOKUP(GroupVertices[[#This Row],[Vertex]], Vertices[], MATCH("ID", Vertices[#Headers], 0), FALSE)</f>
        <v>364</v>
      </c>
    </row>
    <row r="119" spans="1:3" x14ac:dyDescent="0.25">
      <c r="A119" s="76" t="s">
        <v>18259</v>
      </c>
      <c r="B119" s="83" t="s">
        <v>548</v>
      </c>
      <c r="C119" s="76">
        <f>VLOOKUP(GroupVertices[[#This Row],[Vertex]], Vertices[], MATCH("ID", Vertices[#Headers], 0), FALSE)</f>
        <v>605</v>
      </c>
    </row>
    <row r="120" spans="1:3" x14ac:dyDescent="0.25">
      <c r="A120" s="76" t="s">
        <v>18259</v>
      </c>
      <c r="B120" s="83" t="s">
        <v>527</v>
      </c>
      <c r="C120" s="76">
        <f>VLOOKUP(GroupVertices[[#This Row],[Vertex]], Vertices[], MATCH("ID", Vertices[#Headers], 0), FALSE)</f>
        <v>574</v>
      </c>
    </row>
    <row r="121" spans="1:3" x14ac:dyDescent="0.25">
      <c r="A121" s="76" t="s">
        <v>18259</v>
      </c>
      <c r="B121" s="83" t="s">
        <v>522</v>
      </c>
      <c r="C121" s="76">
        <f>VLOOKUP(GroupVertices[[#This Row],[Vertex]], Vertices[], MATCH("ID", Vertices[#Headers], 0), FALSE)</f>
        <v>568</v>
      </c>
    </row>
    <row r="122" spans="1:3" x14ac:dyDescent="0.25">
      <c r="A122" s="76" t="s">
        <v>18259</v>
      </c>
      <c r="B122" s="83" t="s">
        <v>520</v>
      </c>
      <c r="C122" s="76">
        <f>VLOOKUP(GroupVertices[[#This Row],[Vertex]], Vertices[], MATCH("ID", Vertices[#Headers], 0), FALSE)</f>
        <v>566</v>
      </c>
    </row>
    <row r="123" spans="1:3" x14ac:dyDescent="0.25">
      <c r="A123" s="76" t="s">
        <v>18259</v>
      </c>
      <c r="B123" s="83" t="s">
        <v>519</v>
      </c>
      <c r="C123" s="76">
        <f>VLOOKUP(GroupVertices[[#This Row],[Vertex]], Vertices[], MATCH("ID", Vertices[#Headers], 0), FALSE)</f>
        <v>564</v>
      </c>
    </row>
    <row r="124" spans="1:3" x14ac:dyDescent="0.25">
      <c r="A124" s="76" t="s">
        <v>18259</v>
      </c>
      <c r="B124" s="83" t="s">
        <v>1877</v>
      </c>
      <c r="C124" s="76">
        <f>VLOOKUP(GroupVertices[[#This Row],[Vertex]], Vertices[], MATCH("ID", Vertices[#Headers], 0), FALSE)</f>
        <v>565</v>
      </c>
    </row>
    <row r="125" spans="1:3" x14ac:dyDescent="0.25">
      <c r="A125" s="76" t="s">
        <v>18259</v>
      </c>
      <c r="B125" s="83" t="s">
        <v>517</v>
      </c>
      <c r="C125" s="76">
        <f>VLOOKUP(GroupVertices[[#This Row],[Vertex]], Vertices[], MATCH("ID", Vertices[#Headers], 0), FALSE)</f>
        <v>561</v>
      </c>
    </row>
    <row r="126" spans="1:3" x14ac:dyDescent="0.25">
      <c r="A126" s="76" t="s">
        <v>18259</v>
      </c>
      <c r="B126" s="83" t="s">
        <v>1876</v>
      </c>
      <c r="C126" s="76">
        <f>VLOOKUP(GroupVertices[[#This Row],[Vertex]], Vertices[], MATCH("ID", Vertices[#Headers], 0), FALSE)</f>
        <v>562</v>
      </c>
    </row>
    <row r="127" spans="1:3" x14ac:dyDescent="0.25">
      <c r="A127" s="76" t="s">
        <v>18259</v>
      </c>
      <c r="B127" s="83" t="s">
        <v>516</v>
      </c>
      <c r="C127" s="76">
        <f>VLOOKUP(GroupVertices[[#This Row],[Vertex]], Vertices[], MATCH("ID", Vertices[#Headers], 0), FALSE)</f>
        <v>560</v>
      </c>
    </row>
    <row r="128" spans="1:3" x14ac:dyDescent="0.25">
      <c r="A128" s="76" t="s">
        <v>18259</v>
      </c>
      <c r="B128" s="83" t="s">
        <v>512</v>
      </c>
      <c r="C128" s="76">
        <f>VLOOKUP(GroupVertices[[#This Row],[Vertex]], Vertices[], MATCH("ID", Vertices[#Headers], 0), FALSE)</f>
        <v>555</v>
      </c>
    </row>
    <row r="129" spans="1:3" x14ac:dyDescent="0.25">
      <c r="A129" s="76" t="s">
        <v>18259</v>
      </c>
      <c r="B129" s="83" t="s">
        <v>504</v>
      </c>
      <c r="C129" s="76">
        <f>VLOOKUP(GroupVertices[[#This Row],[Vertex]], Vertices[], MATCH("ID", Vertices[#Headers], 0), FALSE)</f>
        <v>543</v>
      </c>
    </row>
    <row r="130" spans="1:3" x14ac:dyDescent="0.25">
      <c r="A130" s="76" t="s">
        <v>18259</v>
      </c>
      <c r="B130" s="83" t="s">
        <v>503</v>
      </c>
      <c r="C130" s="76">
        <f>VLOOKUP(GroupVertices[[#This Row],[Vertex]], Vertices[], MATCH("ID", Vertices[#Headers], 0), FALSE)</f>
        <v>542</v>
      </c>
    </row>
    <row r="131" spans="1:3" x14ac:dyDescent="0.25">
      <c r="A131" s="76" t="s">
        <v>18259</v>
      </c>
      <c r="B131" s="83" t="s">
        <v>502</v>
      </c>
      <c r="C131" s="76">
        <f>VLOOKUP(GroupVertices[[#This Row],[Vertex]], Vertices[], MATCH("ID", Vertices[#Headers], 0), FALSE)</f>
        <v>540</v>
      </c>
    </row>
    <row r="132" spans="1:3" x14ac:dyDescent="0.25">
      <c r="A132" s="76" t="s">
        <v>18259</v>
      </c>
      <c r="B132" s="83" t="s">
        <v>1870</v>
      </c>
      <c r="C132" s="76">
        <f>VLOOKUP(GroupVertices[[#This Row],[Vertex]], Vertices[], MATCH("ID", Vertices[#Headers], 0), FALSE)</f>
        <v>541</v>
      </c>
    </row>
    <row r="133" spans="1:3" x14ac:dyDescent="0.25">
      <c r="A133" s="76" t="s">
        <v>18259</v>
      </c>
      <c r="B133" s="83" t="s">
        <v>501</v>
      </c>
      <c r="C133" s="76">
        <f>VLOOKUP(GroupVertices[[#This Row],[Vertex]], Vertices[], MATCH("ID", Vertices[#Headers], 0), FALSE)</f>
        <v>539</v>
      </c>
    </row>
    <row r="134" spans="1:3" x14ac:dyDescent="0.25">
      <c r="A134" s="76" t="s">
        <v>18259</v>
      </c>
      <c r="B134" s="83" t="s">
        <v>494</v>
      </c>
      <c r="C134" s="76">
        <f>VLOOKUP(GroupVertices[[#This Row],[Vertex]], Vertices[], MATCH("ID", Vertices[#Headers], 0), FALSE)</f>
        <v>526</v>
      </c>
    </row>
    <row r="135" spans="1:3" x14ac:dyDescent="0.25">
      <c r="A135" s="76" t="s">
        <v>18259</v>
      </c>
      <c r="B135" s="83" t="s">
        <v>1868</v>
      </c>
      <c r="C135" s="76">
        <f>VLOOKUP(GroupVertices[[#This Row],[Vertex]], Vertices[], MATCH("ID", Vertices[#Headers], 0), FALSE)</f>
        <v>531</v>
      </c>
    </row>
    <row r="136" spans="1:3" x14ac:dyDescent="0.25">
      <c r="A136" s="76" t="s">
        <v>18259</v>
      </c>
      <c r="B136" s="83" t="s">
        <v>1867</v>
      </c>
      <c r="C136" s="76">
        <f>VLOOKUP(GroupVertices[[#This Row],[Vertex]], Vertices[], MATCH("ID", Vertices[#Headers], 0), FALSE)</f>
        <v>530</v>
      </c>
    </row>
    <row r="137" spans="1:3" x14ac:dyDescent="0.25">
      <c r="A137" s="76" t="s">
        <v>18259</v>
      </c>
      <c r="B137" s="83" t="s">
        <v>1866</v>
      </c>
      <c r="C137" s="76">
        <f>VLOOKUP(GroupVertices[[#This Row],[Vertex]], Vertices[], MATCH("ID", Vertices[#Headers], 0), FALSE)</f>
        <v>529</v>
      </c>
    </row>
    <row r="138" spans="1:3" x14ac:dyDescent="0.25">
      <c r="A138" s="76" t="s">
        <v>18259</v>
      </c>
      <c r="B138" s="83" t="s">
        <v>1865</v>
      </c>
      <c r="C138" s="76">
        <f>VLOOKUP(GroupVertices[[#This Row],[Vertex]], Vertices[], MATCH("ID", Vertices[#Headers], 0), FALSE)</f>
        <v>528</v>
      </c>
    </row>
    <row r="139" spans="1:3" x14ac:dyDescent="0.25">
      <c r="A139" s="76" t="s">
        <v>18259</v>
      </c>
      <c r="B139" s="83" t="s">
        <v>1864</v>
      </c>
      <c r="C139" s="76">
        <f>VLOOKUP(GroupVertices[[#This Row],[Vertex]], Vertices[], MATCH("ID", Vertices[#Headers], 0), FALSE)</f>
        <v>527</v>
      </c>
    </row>
    <row r="140" spans="1:3" x14ac:dyDescent="0.25">
      <c r="A140" s="76" t="s">
        <v>18259</v>
      </c>
      <c r="B140" s="83" t="s">
        <v>482</v>
      </c>
      <c r="C140" s="76">
        <f>VLOOKUP(GroupVertices[[#This Row],[Vertex]], Vertices[], MATCH("ID", Vertices[#Headers], 0), FALSE)</f>
        <v>509</v>
      </c>
    </row>
    <row r="141" spans="1:3" x14ac:dyDescent="0.25">
      <c r="A141" s="76" t="s">
        <v>18259</v>
      </c>
      <c r="B141" s="83" t="s">
        <v>477</v>
      </c>
      <c r="C141" s="76">
        <f>VLOOKUP(GroupVertices[[#This Row],[Vertex]], Vertices[], MATCH("ID", Vertices[#Headers], 0), FALSE)</f>
        <v>502</v>
      </c>
    </row>
    <row r="142" spans="1:3" x14ac:dyDescent="0.25">
      <c r="A142" s="76" t="s">
        <v>18259</v>
      </c>
      <c r="B142" s="83" t="s">
        <v>475</v>
      </c>
      <c r="C142" s="76">
        <f>VLOOKUP(GroupVertices[[#This Row],[Vertex]], Vertices[], MATCH("ID", Vertices[#Headers], 0), FALSE)</f>
        <v>499</v>
      </c>
    </row>
    <row r="143" spans="1:3" x14ac:dyDescent="0.25">
      <c r="A143" s="76" t="s">
        <v>18259</v>
      </c>
      <c r="B143" s="83" t="s">
        <v>472</v>
      </c>
      <c r="C143" s="76">
        <f>VLOOKUP(GroupVertices[[#This Row],[Vertex]], Vertices[], MATCH("ID", Vertices[#Headers], 0), FALSE)</f>
        <v>495</v>
      </c>
    </row>
    <row r="144" spans="1:3" x14ac:dyDescent="0.25">
      <c r="A144" s="76" t="s">
        <v>18259</v>
      </c>
      <c r="B144" s="83" t="s">
        <v>470</v>
      </c>
      <c r="C144" s="76">
        <f>VLOOKUP(GroupVertices[[#This Row],[Vertex]], Vertices[], MATCH("ID", Vertices[#Headers], 0), FALSE)</f>
        <v>491</v>
      </c>
    </row>
    <row r="145" spans="1:3" x14ac:dyDescent="0.25">
      <c r="A145" s="76" t="s">
        <v>18259</v>
      </c>
      <c r="B145" s="83" t="s">
        <v>468</v>
      </c>
      <c r="C145" s="76">
        <f>VLOOKUP(GroupVertices[[#This Row],[Vertex]], Vertices[], MATCH("ID", Vertices[#Headers], 0), FALSE)</f>
        <v>489</v>
      </c>
    </row>
    <row r="146" spans="1:3" x14ac:dyDescent="0.25">
      <c r="A146" s="76" t="s">
        <v>18259</v>
      </c>
      <c r="B146" s="83" t="s">
        <v>467</v>
      </c>
      <c r="C146" s="76">
        <f>VLOOKUP(GroupVertices[[#This Row],[Vertex]], Vertices[], MATCH("ID", Vertices[#Headers], 0), FALSE)</f>
        <v>488</v>
      </c>
    </row>
    <row r="147" spans="1:3" x14ac:dyDescent="0.25">
      <c r="A147" s="76" t="s">
        <v>18259</v>
      </c>
      <c r="B147" s="83" t="s">
        <v>461</v>
      </c>
      <c r="C147" s="76">
        <f>VLOOKUP(GroupVertices[[#This Row],[Vertex]], Vertices[], MATCH("ID", Vertices[#Headers], 0), FALSE)</f>
        <v>473</v>
      </c>
    </row>
    <row r="148" spans="1:3" x14ac:dyDescent="0.25">
      <c r="A148" s="76" t="s">
        <v>18259</v>
      </c>
      <c r="B148" s="83" t="s">
        <v>1846</v>
      </c>
      <c r="C148" s="76">
        <f>VLOOKUP(GroupVertices[[#This Row],[Vertex]], Vertices[], MATCH("ID", Vertices[#Headers], 0), FALSE)</f>
        <v>475</v>
      </c>
    </row>
    <row r="149" spans="1:3" x14ac:dyDescent="0.25">
      <c r="A149" s="76" t="s">
        <v>18259</v>
      </c>
      <c r="B149" s="83" t="s">
        <v>1845</v>
      </c>
      <c r="C149" s="76">
        <f>VLOOKUP(GroupVertices[[#This Row],[Vertex]], Vertices[], MATCH("ID", Vertices[#Headers], 0), FALSE)</f>
        <v>474</v>
      </c>
    </row>
    <row r="150" spans="1:3" x14ac:dyDescent="0.25">
      <c r="A150" s="76" t="s">
        <v>18259</v>
      </c>
      <c r="B150" s="83" t="s">
        <v>454</v>
      </c>
      <c r="C150" s="76">
        <f>VLOOKUP(GroupVertices[[#This Row],[Vertex]], Vertices[], MATCH("ID", Vertices[#Headers], 0), FALSE)</f>
        <v>465</v>
      </c>
    </row>
    <row r="151" spans="1:3" x14ac:dyDescent="0.25">
      <c r="A151" s="76" t="s">
        <v>18259</v>
      </c>
      <c r="B151" s="83" t="s">
        <v>452</v>
      </c>
      <c r="C151" s="76">
        <f>VLOOKUP(GroupVertices[[#This Row],[Vertex]], Vertices[], MATCH("ID", Vertices[#Headers], 0), FALSE)</f>
        <v>461</v>
      </c>
    </row>
    <row r="152" spans="1:3" x14ac:dyDescent="0.25">
      <c r="A152" s="76" t="s">
        <v>18259</v>
      </c>
      <c r="B152" s="83" t="s">
        <v>1844</v>
      </c>
      <c r="C152" s="76">
        <f>VLOOKUP(GroupVertices[[#This Row],[Vertex]], Vertices[], MATCH("ID", Vertices[#Headers], 0), FALSE)</f>
        <v>463</v>
      </c>
    </row>
    <row r="153" spans="1:3" x14ac:dyDescent="0.25">
      <c r="A153" s="76" t="s">
        <v>18259</v>
      </c>
      <c r="B153" s="83" t="s">
        <v>1843</v>
      </c>
      <c r="C153" s="76">
        <f>VLOOKUP(GroupVertices[[#This Row],[Vertex]], Vertices[], MATCH("ID", Vertices[#Headers], 0), FALSE)</f>
        <v>462</v>
      </c>
    </row>
    <row r="154" spans="1:3" x14ac:dyDescent="0.25">
      <c r="A154" s="76" t="s">
        <v>18259</v>
      </c>
      <c r="B154" s="83" t="s">
        <v>449</v>
      </c>
      <c r="C154" s="76">
        <f>VLOOKUP(GroupVertices[[#This Row],[Vertex]], Vertices[], MATCH("ID", Vertices[#Headers], 0), FALSE)</f>
        <v>458</v>
      </c>
    </row>
    <row r="155" spans="1:3" x14ac:dyDescent="0.25">
      <c r="A155" s="76" t="s">
        <v>18259</v>
      </c>
      <c r="B155" s="83" t="s">
        <v>448</v>
      </c>
      <c r="C155" s="76">
        <f>VLOOKUP(GroupVertices[[#This Row],[Vertex]], Vertices[], MATCH("ID", Vertices[#Headers], 0), FALSE)</f>
        <v>456</v>
      </c>
    </row>
    <row r="156" spans="1:3" x14ac:dyDescent="0.25">
      <c r="A156" s="76" t="s">
        <v>18259</v>
      </c>
      <c r="B156" s="83" t="s">
        <v>437</v>
      </c>
      <c r="C156" s="76">
        <f>VLOOKUP(GroupVertices[[#This Row],[Vertex]], Vertices[], MATCH("ID", Vertices[#Headers], 0), FALSE)</f>
        <v>439</v>
      </c>
    </row>
    <row r="157" spans="1:3" x14ac:dyDescent="0.25">
      <c r="A157" s="76" t="s">
        <v>18259</v>
      </c>
      <c r="B157" s="83" t="s">
        <v>1837</v>
      </c>
      <c r="C157" s="76">
        <f>VLOOKUP(GroupVertices[[#This Row],[Vertex]], Vertices[], MATCH("ID", Vertices[#Headers], 0), FALSE)</f>
        <v>440</v>
      </c>
    </row>
    <row r="158" spans="1:3" x14ac:dyDescent="0.25">
      <c r="A158" s="76" t="s">
        <v>18259</v>
      </c>
      <c r="B158" s="83" t="s">
        <v>1676</v>
      </c>
      <c r="C158" s="76">
        <f>VLOOKUP(GroupVertices[[#This Row],[Vertex]], Vertices[], MATCH("ID", Vertices[#Headers], 0), FALSE)</f>
        <v>31</v>
      </c>
    </row>
    <row r="159" spans="1:3" x14ac:dyDescent="0.25">
      <c r="A159" s="76" t="s">
        <v>18259</v>
      </c>
      <c r="B159" s="83" t="s">
        <v>436</v>
      </c>
      <c r="C159" s="76">
        <f>VLOOKUP(GroupVertices[[#This Row],[Vertex]], Vertices[], MATCH("ID", Vertices[#Headers], 0), FALSE)</f>
        <v>435</v>
      </c>
    </row>
    <row r="160" spans="1:3" x14ac:dyDescent="0.25">
      <c r="A160" s="76" t="s">
        <v>18259</v>
      </c>
      <c r="B160" s="83" t="s">
        <v>1835</v>
      </c>
      <c r="C160" s="76">
        <f>VLOOKUP(GroupVertices[[#This Row],[Vertex]], Vertices[], MATCH("ID", Vertices[#Headers], 0), FALSE)</f>
        <v>437</v>
      </c>
    </row>
    <row r="161" spans="1:3" x14ac:dyDescent="0.25">
      <c r="A161" s="76" t="s">
        <v>18259</v>
      </c>
      <c r="B161" s="83" t="s">
        <v>1834</v>
      </c>
      <c r="C161" s="76">
        <f>VLOOKUP(GroupVertices[[#This Row],[Vertex]], Vertices[], MATCH("ID", Vertices[#Headers], 0), FALSE)</f>
        <v>436</v>
      </c>
    </row>
    <row r="162" spans="1:3" x14ac:dyDescent="0.25">
      <c r="A162" s="76" t="s">
        <v>18259</v>
      </c>
      <c r="B162" s="83" t="s">
        <v>423</v>
      </c>
      <c r="C162" s="76">
        <f>VLOOKUP(GroupVertices[[#This Row],[Vertex]], Vertices[], MATCH("ID", Vertices[#Headers], 0), FALSE)</f>
        <v>416</v>
      </c>
    </row>
    <row r="163" spans="1:3" x14ac:dyDescent="0.25">
      <c r="A163" s="76" t="s">
        <v>18259</v>
      </c>
      <c r="B163" s="83" t="s">
        <v>411</v>
      </c>
      <c r="C163" s="76">
        <f>VLOOKUP(GroupVertices[[#This Row],[Vertex]], Vertices[], MATCH("ID", Vertices[#Headers], 0), FALSE)</f>
        <v>396</v>
      </c>
    </row>
    <row r="164" spans="1:3" x14ac:dyDescent="0.25">
      <c r="A164" s="76" t="s">
        <v>18259</v>
      </c>
      <c r="B164" s="83" t="s">
        <v>408</v>
      </c>
      <c r="C164" s="76">
        <f>VLOOKUP(GroupVertices[[#This Row],[Vertex]], Vertices[], MATCH("ID", Vertices[#Headers], 0), FALSE)</f>
        <v>390</v>
      </c>
    </row>
    <row r="165" spans="1:3" x14ac:dyDescent="0.25">
      <c r="A165" s="76" t="s">
        <v>18259</v>
      </c>
      <c r="B165" s="83" t="s">
        <v>401</v>
      </c>
      <c r="C165" s="76">
        <f>VLOOKUP(GroupVertices[[#This Row],[Vertex]], Vertices[], MATCH("ID", Vertices[#Headers], 0), FALSE)</f>
        <v>378</v>
      </c>
    </row>
    <row r="166" spans="1:3" x14ac:dyDescent="0.25">
      <c r="A166" s="76" t="s">
        <v>18259</v>
      </c>
      <c r="B166" s="83" t="s">
        <v>1814</v>
      </c>
      <c r="C166" s="76">
        <f>VLOOKUP(GroupVertices[[#This Row],[Vertex]], Vertices[], MATCH("ID", Vertices[#Headers], 0), FALSE)</f>
        <v>379</v>
      </c>
    </row>
    <row r="167" spans="1:3" x14ac:dyDescent="0.25">
      <c r="A167" s="76" t="s">
        <v>18259</v>
      </c>
      <c r="B167" s="83" t="s">
        <v>394</v>
      </c>
      <c r="C167" s="76">
        <f>VLOOKUP(GroupVertices[[#This Row],[Vertex]], Vertices[], MATCH("ID", Vertices[#Headers], 0), FALSE)</f>
        <v>368</v>
      </c>
    </row>
    <row r="168" spans="1:3" x14ac:dyDescent="0.25">
      <c r="A168" s="76" t="s">
        <v>18259</v>
      </c>
      <c r="B168" s="83" t="s">
        <v>391</v>
      </c>
      <c r="C168" s="76">
        <f>VLOOKUP(GroupVertices[[#This Row],[Vertex]], Vertices[], MATCH("ID", Vertices[#Headers], 0), FALSE)</f>
        <v>363</v>
      </c>
    </row>
    <row r="169" spans="1:3" x14ac:dyDescent="0.25">
      <c r="A169" s="76" t="s">
        <v>18259</v>
      </c>
      <c r="B169" s="83" t="s">
        <v>382</v>
      </c>
      <c r="C169" s="76">
        <f>VLOOKUP(GroupVertices[[#This Row],[Vertex]], Vertices[], MATCH("ID", Vertices[#Headers], 0), FALSE)</f>
        <v>349</v>
      </c>
    </row>
    <row r="170" spans="1:3" x14ac:dyDescent="0.25">
      <c r="A170" s="76" t="s">
        <v>18259</v>
      </c>
      <c r="B170" s="83" t="s">
        <v>381</v>
      </c>
      <c r="C170" s="76">
        <f>VLOOKUP(GroupVertices[[#This Row],[Vertex]], Vertices[], MATCH("ID", Vertices[#Headers], 0), FALSE)</f>
        <v>348</v>
      </c>
    </row>
    <row r="171" spans="1:3" x14ac:dyDescent="0.25">
      <c r="A171" s="76" t="s">
        <v>18259</v>
      </c>
      <c r="B171" s="83" t="s">
        <v>360</v>
      </c>
      <c r="C171" s="76">
        <f>VLOOKUP(GroupVertices[[#This Row],[Vertex]], Vertices[], MATCH("ID", Vertices[#Headers], 0), FALSE)</f>
        <v>316</v>
      </c>
    </row>
    <row r="172" spans="1:3" x14ac:dyDescent="0.25">
      <c r="A172" s="76" t="s">
        <v>18259</v>
      </c>
      <c r="B172" s="83" t="s">
        <v>1794</v>
      </c>
      <c r="C172" s="76">
        <f>VLOOKUP(GroupVertices[[#This Row],[Vertex]], Vertices[], MATCH("ID", Vertices[#Headers], 0), FALSE)</f>
        <v>317</v>
      </c>
    </row>
    <row r="173" spans="1:3" x14ac:dyDescent="0.25">
      <c r="A173" s="76" t="s">
        <v>18259</v>
      </c>
      <c r="B173" s="83" t="s">
        <v>358</v>
      </c>
      <c r="C173" s="76">
        <f>VLOOKUP(GroupVertices[[#This Row],[Vertex]], Vertices[], MATCH("ID", Vertices[#Headers], 0), FALSE)</f>
        <v>314</v>
      </c>
    </row>
    <row r="174" spans="1:3" x14ac:dyDescent="0.25">
      <c r="A174" s="76" t="s">
        <v>18259</v>
      </c>
      <c r="B174" s="83" t="s">
        <v>355</v>
      </c>
      <c r="C174" s="76">
        <f>VLOOKUP(GroupVertices[[#This Row],[Vertex]], Vertices[], MATCH("ID", Vertices[#Headers], 0), FALSE)</f>
        <v>310</v>
      </c>
    </row>
    <row r="175" spans="1:3" x14ac:dyDescent="0.25">
      <c r="A175" s="76" t="s">
        <v>18259</v>
      </c>
      <c r="B175" s="83" t="s">
        <v>353</v>
      </c>
      <c r="C175" s="76">
        <f>VLOOKUP(GroupVertices[[#This Row],[Vertex]], Vertices[], MATCH("ID", Vertices[#Headers], 0), FALSE)</f>
        <v>307</v>
      </c>
    </row>
    <row r="176" spans="1:3" x14ac:dyDescent="0.25">
      <c r="A176" s="76" t="s">
        <v>18259</v>
      </c>
      <c r="B176" s="83" t="s">
        <v>1793</v>
      </c>
      <c r="C176" s="76">
        <f>VLOOKUP(GroupVertices[[#This Row],[Vertex]], Vertices[], MATCH("ID", Vertices[#Headers], 0), FALSE)</f>
        <v>308</v>
      </c>
    </row>
    <row r="177" spans="1:3" x14ac:dyDescent="0.25">
      <c r="A177" s="76" t="s">
        <v>18259</v>
      </c>
      <c r="B177" s="83" t="s">
        <v>350</v>
      </c>
      <c r="C177" s="76">
        <f>VLOOKUP(GroupVertices[[#This Row],[Vertex]], Vertices[], MATCH("ID", Vertices[#Headers], 0), FALSE)</f>
        <v>302</v>
      </c>
    </row>
    <row r="178" spans="1:3" x14ac:dyDescent="0.25">
      <c r="A178" s="76" t="s">
        <v>18259</v>
      </c>
      <c r="B178" s="83" t="s">
        <v>344</v>
      </c>
      <c r="C178" s="76">
        <f>VLOOKUP(GroupVertices[[#This Row],[Vertex]], Vertices[], MATCH("ID", Vertices[#Headers], 0), FALSE)</f>
        <v>288</v>
      </c>
    </row>
    <row r="179" spans="1:3" x14ac:dyDescent="0.25">
      <c r="A179" s="76" t="s">
        <v>18259</v>
      </c>
      <c r="B179" s="83" t="s">
        <v>333</v>
      </c>
      <c r="C179" s="76">
        <f>VLOOKUP(GroupVertices[[#This Row],[Vertex]], Vertices[], MATCH("ID", Vertices[#Headers], 0), FALSE)</f>
        <v>270</v>
      </c>
    </row>
    <row r="180" spans="1:3" x14ac:dyDescent="0.25">
      <c r="A180" s="76" t="s">
        <v>18259</v>
      </c>
      <c r="B180" s="83" t="s">
        <v>330</v>
      </c>
      <c r="C180" s="76">
        <f>VLOOKUP(GroupVertices[[#This Row],[Vertex]], Vertices[], MATCH("ID", Vertices[#Headers], 0), FALSE)</f>
        <v>265</v>
      </c>
    </row>
    <row r="181" spans="1:3" x14ac:dyDescent="0.25">
      <c r="A181" s="76" t="s">
        <v>18259</v>
      </c>
      <c r="B181" s="83" t="s">
        <v>324</v>
      </c>
      <c r="C181" s="76">
        <f>VLOOKUP(GroupVertices[[#This Row],[Vertex]], Vertices[], MATCH("ID", Vertices[#Headers], 0), FALSE)</f>
        <v>258</v>
      </c>
    </row>
    <row r="182" spans="1:3" x14ac:dyDescent="0.25">
      <c r="A182" s="76" t="s">
        <v>18259</v>
      </c>
      <c r="B182" s="83" t="s">
        <v>300</v>
      </c>
      <c r="C182" s="76">
        <f>VLOOKUP(GroupVertices[[#This Row],[Vertex]], Vertices[], MATCH("ID", Vertices[#Headers], 0), FALSE)</f>
        <v>223</v>
      </c>
    </row>
    <row r="183" spans="1:3" x14ac:dyDescent="0.25">
      <c r="A183" s="76" t="s">
        <v>18259</v>
      </c>
      <c r="B183" s="83" t="s">
        <v>299</v>
      </c>
      <c r="C183" s="76">
        <f>VLOOKUP(GroupVertices[[#This Row],[Vertex]], Vertices[], MATCH("ID", Vertices[#Headers], 0), FALSE)</f>
        <v>222</v>
      </c>
    </row>
    <row r="184" spans="1:3" x14ac:dyDescent="0.25">
      <c r="A184" s="76" t="s">
        <v>18259</v>
      </c>
      <c r="B184" s="83" t="s">
        <v>298</v>
      </c>
      <c r="C184" s="76">
        <f>VLOOKUP(GroupVertices[[#This Row],[Vertex]], Vertices[], MATCH("ID", Vertices[#Headers], 0), FALSE)</f>
        <v>221</v>
      </c>
    </row>
    <row r="185" spans="1:3" x14ac:dyDescent="0.25">
      <c r="A185" s="76" t="s">
        <v>18259</v>
      </c>
      <c r="B185" s="83" t="s">
        <v>294</v>
      </c>
      <c r="C185" s="76">
        <f>VLOOKUP(GroupVertices[[#This Row],[Vertex]], Vertices[], MATCH("ID", Vertices[#Headers], 0), FALSE)</f>
        <v>214</v>
      </c>
    </row>
    <row r="186" spans="1:3" x14ac:dyDescent="0.25">
      <c r="A186" s="76" t="s">
        <v>18259</v>
      </c>
      <c r="B186" s="83" t="s">
        <v>1761</v>
      </c>
      <c r="C186" s="76">
        <f>VLOOKUP(GroupVertices[[#This Row],[Vertex]], Vertices[], MATCH("ID", Vertices[#Headers], 0), FALSE)</f>
        <v>215</v>
      </c>
    </row>
    <row r="187" spans="1:3" x14ac:dyDescent="0.25">
      <c r="A187" s="76" t="s">
        <v>18259</v>
      </c>
      <c r="B187" s="83" t="s">
        <v>288</v>
      </c>
      <c r="C187" s="76">
        <f>VLOOKUP(GroupVertices[[#This Row],[Vertex]], Vertices[], MATCH("ID", Vertices[#Headers], 0), FALSE)</f>
        <v>205</v>
      </c>
    </row>
    <row r="188" spans="1:3" x14ac:dyDescent="0.25">
      <c r="A188" s="76" t="s">
        <v>18259</v>
      </c>
      <c r="B188" s="83" t="s">
        <v>282</v>
      </c>
      <c r="C188" s="76">
        <f>VLOOKUP(GroupVertices[[#This Row],[Vertex]], Vertices[], MATCH("ID", Vertices[#Headers], 0), FALSE)</f>
        <v>198</v>
      </c>
    </row>
    <row r="189" spans="1:3" x14ac:dyDescent="0.25">
      <c r="A189" s="76" t="s">
        <v>18259</v>
      </c>
      <c r="B189" s="83" t="s">
        <v>280</v>
      </c>
      <c r="C189" s="76">
        <f>VLOOKUP(GroupVertices[[#This Row],[Vertex]], Vertices[], MATCH("ID", Vertices[#Headers], 0), FALSE)</f>
        <v>195</v>
      </c>
    </row>
    <row r="190" spans="1:3" x14ac:dyDescent="0.25">
      <c r="A190" s="76" t="s">
        <v>18259</v>
      </c>
      <c r="B190" s="83" t="s">
        <v>248</v>
      </c>
      <c r="C190" s="76">
        <f>VLOOKUP(GroupVertices[[#This Row],[Vertex]], Vertices[], MATCH("ID", Vertices[#Headers], 0), FALSE)</f>
        <v>121</v>
      </c>
    </row>
    <row r="191" spans="1:3" x14ac:dyDescent="0.25">
      <c r="A191" s="76" t="s">
        <v>18259</v>
      </c>
      <c r="B191" s="83" t="s">
        <v>243</v>
      </c>
      <c r="C191" s="76">
        <f>VLOOKUP(GroupVertices[[#This Row],[Vertex]], Vertices[], MATCH("ID", Vertices[#Headers], 0), FALSE)</f>
        <v>113</v>
      </c>
    </row>
    <row r="192" spans="1:3" x14ac:dyDescent="0.25">
      <c r="A192" s="76" t="s">
        <v>18259</v>
      </c>
      <c r="B192" s="83" t="s">
        <v>242</v>
      </c>
      <c r="C192" s="76">
        <f>VLOOKUP(GroupVertices[[#This Row],[Vertex]], Vertices[], MATCH("ID", Vertices[#Headers], 0), FALSE)</f>
        <v>111</v>
      </c>
    </row>
    <row r="193" spans="1:3" x14ac:dyDescent="0.25">
      <c r="A193" s="76" t="s">
        <v>18259</v>
      </c>
      <c r="B193" s="83" t="s">
        <v>1711</v>
      </c>
      <c r="C193" s="76">
        <f>VLOOKUP(GroupVertices[[#This Row],[Vertex]], Vertices[], MATCH("ID", Vertices[#Headers], 0), FALSE)</f>
        <v>112</v>
      </c>
    </row>
    <row r="194" spans="1:3" x14ac:dyDescent="0.25">
      <c r="A194" s="76" t="s">
        <v>18259</v>
      </c>
      <c r="B194" s="83" t="s">
        <v>234</v>
      </c>
      <c r="C194" s="76">
        <f>VLOOKUP(GroupVertices[[#This Row],[Vertex]], Vertices[], MATCH("ID", Vertices[#Headers], 0), FALSE)</f>
        <v>99</v>
      </c>
    </row>
    <row r="195" spans="1:3" x14ac:dyDescent="0.25">
      <c r="A195" s="76" t="s">
        <v>18259</v>
      </c>
      <c r="B195" s="83" t="s">
        <v>231</v>
      </c>
      <c r="C195" s="76">
        <f>VLOOKUP(GroupVertices[[#This Row],[Vertex]], Vertices[], MATCH("ID", Vertices[#Headers], 0), FALSE)</f>
        <v>92</v>
      </c>
    </row>
    <row r="196" spans="1:3" x14ac:dyDescent="0.25">
      <c r="A196" s="76" t="s">
        <v>18259</v>
      </c>
      <c r="B196" s="83" t="s">
        <v>230</v>
      </c>
      <c r="C196" s="76">
        <f>VLOOKUP(GroupVertices[[#This Row],[Vertex]], Vertices[], MATCH("ID", Vertices[#Headers], 0), FALSE)</f>
        <v>90</v>
      </c>
    </row>
    <row r="197" spans="1:3" x14ac:dyDescent="0.25">
      <c r="A197" s="76" t="s">
        <v>18259</v>
      </c>
      <c r="B197" s="83" t="s">
        <v>217</v>
      </c>
      <c r="C197" s="76">
        <f>VLOOKUP(GroupVertices[[#This Row],[Vertex]], Vertices[], MATCH("ID", Vertices[#Headers], 0), FALSE)</f>
        <v>73</v>
      </c>
    </row>
    <row r="198" spans="1:3" x14ac:dyDescent="0.25">
      <c r="A198" s="76" t="s">
        <v>18259</v>
      </c>
      <c r="B198" s="83" t="s">
        <v>216</v>
      </c>
      <c r="C198" s="76">
        <f>VLOOKUP(GroupVertices[[#This Row],[Vertex]], Vertices[], MATCH("ID", Vertices[#Headers], 0), FALSE)</f>
        <v>71</v>
      </c>
    </row>
    <row r="199" spans="1:3" x14ac:dyDescent="0.25">
      <c r="A199" s="76" t="s">
        <v>18259</v>
      </c>
      <c r="B199" s="83" t="s">
        <v>215</v>
      </c>
      <c r="C199" s="76">
        <f>VLOOKUP(GroupVertices[[#This Row],[Vertex]], Vertices[], MATCH("ID", Vertices[#Headers], 0), FALSE)</f>
        <v>69</v>
      </c>
    </row>
    <row r="200" spans="1:3" x14ac:dyDescent="0.25">
      <c r="A200" s="76" t="s">
        <v>18259</v>
      </c>
      <c r="B200" s="83" t="s">
        <v>1697</v>
      </c>
      <c r="C200" s="76">
        <f>VLOOKUP(GroupVertices[[#This Row],[Vertex]], Vertices[], MATCH("ID", Vertices[#Headers], 0), FALSE)</f>
        <v>70</v>
      </c>
    </row>
    <row r="201" spans="1:3" x14ac:dyDescent="0.25">
      <c r="A201" s="76" t="s">
        <v>18259</v>
      </c>
      <c r="B201" s="83" t="s">
        <v>205</v>
      </c>
      <c r="C201" s="76">
        <f>VLOOKUP(GroupVertices[[#This Row],[Vertex]], Vertices[], MATCH("ID", Vertices[#Headers], 0), FALSE)</f>
        <v>47</v>
      </c>
    </row>
    <row r="202" spans="1:3" x14ac:dyDescent="0.25">
      <c r="A202" s="76" t="s">
        <v>18259</v>
      </c>
      <c r="B202" s="83" t="s">
        <v>1688</v>
      </c>
      <c r="C202" s="76">
        <f>VLOOKUP(GroupVertices[[#This Row],[Vertex]], Vertices[], MATCH("ID", Vertices[#Headers], 0), FALSE)</f>
        <v>49</v>
      </c>
    </row>
    <row r="203" spans="1:3" x14ac:dyDescent="0.25">
      <c r="A203" s="76" t="s">
        <v>18259</v>
      </c>
      <c r="B203" s="83" t="s">
        <v>1687</v>
      </c>
      <c r="C203" s="76">
        <f>VLOOKUP(GroupVertices[[#This Row],[Vertex]], Vertices[], MATCH("ID", Vertices[#Headers], 0), FALSE)</f>
        <v>48</v>
      </c>
    </row>
    <row r="204" spans="1:3" x14ac:dyDescent="0.25">
      <c r="A204" s="76" t="s">
        <v>18259</v>
      </c>
      <c r="B204" s="83" t="s">
        <v>200</v>
      </c>
      <c r="C204" s="76">
        <f>VLOOKUP(GroupVertices[[#This Row],[Vertex]], Vertices[], MATCH("ID", Vertices[#Headers], 0), FALSE)</f>
        <v>26</v>
      </c>
    </row>
    <row r="205" spans="1:3" x14ac:dyDescent="0.25">
      <c r="A205" s="76" t="s">
        <v>18259</v>
      </c>
      <c r="B205" s="83" t="s">
        <v>1675</v>
      </c>
      <c r="C205" s="76">
        <f>VLOOKUP(GroupVertices[[#This Row],[Vertex]], Vertices[], MATCH("ID", Vertices[#Headers], 0), FALSE)</f>
        <v>30</v>
      </c>
    </row>
    <row r="206" spans="1:3" x14ac:dyDescent="0.25">
      <c r="A206" s="76" t="s">
        <v>18259</v>
      </c>
      <c r="B206" s="83" t="s">
        <v>1674</v>
      </c>
      <c r="C206" s="76">
        <f>VLOOKUP(GroupVertices[[#This Row],[Vertex]], Vertices[], MATCH("ID", Vertices[#Headers], 0), FALSE)</f>
        <v>29</v>
      </c>
    </row>
    <row r="207" spans="1:3" x14ac:dyDescent="0.25">
      <c r="A207" s="76" t="s">
        <v>18259</v>
      </c>
      <c r="B207" s="83" t="s">
        <v>1673</v>
      </c>
      <c r="C207" s="76">
        <f>VLOOKUP(GroupVertices[[#This Row],[Vertex]], Vertices[], MATCH("ID", Vertices[#Headers], 0), FALSE)</f>
        <v>28</v>
      </c>
    </row>
    <row r="208" spans="1:3" x14ac:dyDescent="0.25">
      <c r="A208" s="76" t="s">
        <v>18259</v>
      </c>
      <c r="B208" s="83" t="s">
        <v>1672</v>
      </c>
      <c r="C208" s="76">
        <f>VLOOKUP(GroupVertices[[#This Row],[Vertex]], Vertices[], MATCH("ID", Vertices[#Headers], 0), FALSE)</f>
        <v>27</v>
      </c>
    </row>
    <row r="209" spans="1:3" x14ac:dyDescent="0.25">
      <c r="A209" s="76" t="s">
        <v>18259</v>
      </c>
      <c r="B209" s="83" t="s">
        <v>195</v>
      </c>
      <c r="C209" s="76">
        <f>VLOOKUP(GroupVertices[[#This Row],[Vertex]], Vertices[], MATCH("ID", Vertices[#Headers], 0), FALSE)</f>
        <v>17</v>
      </c>
    </row>
    <row r="210" spans="1:3" x14ac:dyDescent="0.25">
      <c r="A210" s="76" t="s">
        <v>18259</v>
      </c>
      <c r="B210" s="83" t="s">
        <v>193</v>
      </c>
      <c r="C210" s="76">
        <f>VLOOKUP(GroupVertices[[#This Row],[Vertex]], Vertices[], MATCH("ID", Vertices[#Headers], 0), FALSE)</f>
        <v>13</v>
      </c>
    </row>
    <row r="211" spans="1:3" x14ac:dyDescent="0.25">
      <c r="A211" s="76" t="s">
        <v>18259</v>
      </c>
      <c r="B211" s="83" t="s">
        <v>190</v>
      </c>
      <c r="C211" s="76">
        <f>VLOOKUP(GroupVertices[[#This Row],[Vertex]], Vertices[], MATCH("ID", Vertices[#Headers], 0), FALSE)</f>
        <v>6</v>
      </c>
    </row>
    <row r="212" spans="1:3" x14ac:dyDescent="0.25">
      <c r="A212" s="76" t="s">
        <v>18260</v>
      </c>
      <c r="B212" s="83" t="s">
        <v>1632</v>
      </c>
      <c r="C212" s="76">
        <f>VLOOKUP(GroupVertices[[#This Row],[Vertex]], Vertices[], MATCH("ID", Vertices[#Headers], 0), FALSE)</f>
        <v>2058</v>
      </c>
    </row>
    <row r="213" spans="1:3" x14ac:dyDescent="0.25">
      <c r="A213" s="76" t="s">
        <v>18260</v>
      </c>
      <c r="B213" s="83" t="s">
        <v>1631</v>
      </c>
      <c r="C213" s="76">
        <f>VLOOKUP(GroupVertices[[#This Row],[Vertex]], Vertices[], MATCH("ID", Vertices[#Headers], 0), FALSE)</f>
        <v>98</v>
      </c>
    </row>
    <row r="214" spans="1:3" x14ac:dyDescent="0.25">
      <c r="A214" s="76" t="s">
        <v>18260</v>
      </c>
      <c r="B214" s="83" t="s">
        <v>1591</v>
      </c>
      <c r="C214" s="76">
        <f>VLOOKUP(GroupVertices[[#This Row],[Vertex]], Vertices[], MATCH("ID", Vertices[#Headers], 0), FALSE)</f>
        <v>2014</v>
      </c>
    </row>
    <row r="215" spans="1:3" x14ac:dyDescent="0.25">
      <c r="A215" s="76" t="s">
        <v>18260</v>
      </c>
      <c r="B215" s="83" t="s">
        <v>1574</v>
      </c>
      <c r="C215" s="76">
        <f>VLOOKUP(GroupVertices[[#This Row],[Vertex]], Vertices[], MATCH("ID", Vertices[#Headers], 0), FALSE)</f>
        <v>1993</v>
      </c>
    </row>
    <row r="216" spans="1:3" x14ac:dyDescent="0.25">
      <c r="A216" s="76" t="s">
        <v>18260</v>
      </c>
      <c r="B216" s="83" t="s">
        <v>1564</v>
      </c>
      <c r="C216" s="76">
        <f>VLOOKUP(GroupVertices[[#This Row],[Vertex]], Vertices[], MATCH("ID", Vertices[#Headers], 0), FALSE)</f>
        <v>1859</v>
      </c>
    </row>
    <row r="217" spans="1:3" x14ac:dyDescent="0.25">
      <c r="A217" s="76" t="s">
        <v>18260</v>
      </c>
      <c r="B217" s="83" t="s">
        <v>1942</v>
      </c>
      <c r="C217" s="76">
        <f>VLOOKUP(GroupVertices[[#This Row],[Vertex]], Vertices[], MATCH("ID", Vertices[#Headers], 0), FALSE)</f>
        <v>830</v>
      </c>
    </row>
    <row r="218" spans="1:3" x14ac:dyDescent="0.25">
      <c r="A218" s="76" t="s">
        <v>18260</v>
      </c>
      <c r="B218" s="83" t="s">
        <v>1542</v>
      </c>
      <c r="C218" s="76">
        <f>VLOOKUP(GroupVertices[[#This Row],[Vertex]], Vertices[], MATCH("ID", Vertices[#Headers], 0), FALSE)</f>
        <v>1836</v>
      </c>
    </row>
    <row r="219" spans="1:3" x14ac:dyDescent="0.25">
      <c r="A219" s="76" t="s">
        <v>18260</v>
      </c>
      <c r="B219" s="83" t="s">
        <v>1536</v>
      </c>
      <c r="C219" s="76">
        <f>VLOOKUP(GroupVertices[[#This Row],[Vertex]], Vertices[], MATCH("ID", Vertices[#Headers], 0), FALSE)</f>
        <v>1827</v>
      </c>
    </row>
    <row r="220" spans="1:3" x14ac:dyDescent="0.25">
      <c r="A220" s="76" t="s">
        <v>18260</v>
      </c>
      <c r="B220" s="83" t="s">
        <v>1527</v>
      </c>
      <c r="C220" s="76">
        <f>VLOOKUP(GroupVertices[[#This Row],[Vertex]], Vertices[], MATCH("ID", Vertices[#Headers], 0), FALSE)</f>
        <v>1818</v>
      </c>
    </row>
    <row r="221" spans="1:3" x14ac:dyDescent="0.25">
      <c r="A221" s="76" t="s">
        <v>18260</v>
      </c>
      <c r="B221" s="83" t="s">
        <v>1526</v>
      </c>
      <c r="C221" s="76">
        <f>VLOOKUP(GroupVertices[[#This Row],[Vertex]], Vertices[], MATCH("ID", Vertices[#Headers], 0), FALSE)</f>
        <v>1817</v>
      </c>
    </row>
    <row r="222" spans="1:3" x14ac:dyDescent="0.25">
      <c r="A222" s="76" t="s">
        <v>18260</v>
      </c>
      <c r="B222" s="83" t="s">
        <v>1523</v>
      </c>
      <c r="C222" s="76">
        <f>VLOOKUP(GroupVertices[[#This Row],[Vertex]], Vertices[], MATCH("ID", Vertices[#Headers], 0), FALSE)</f>
        <v>1811</v>
      </c>
    </row>
    <row r="223" spans="1:3" x14ac:dyDescent="0.25">
      <c r="A223" s="76" t="s">
        <v>18260</v>
      </c>
      <c r="B223" s="83" t="s">
        <v>1517</v>
      </c>
      <c r="C223" s="76">
        <f>VLOOKUP(GroupVertices[[#This Row],[Vertex]], Vertices[], MATCH("ID", Vertices[#Headers], 0), FALSE)</f>
        <v>1805</v>
      </c>
    </row>
    <row r="224" spans="1:3" x14ac:dyDescent="0.25">
      <c r="A224" s="76" t="s">
        <v>18260</v>
      </c>
      <c r="B224" s="83" t="s">
        <v>1509</v>
      </c>
      <c r="C224" s="76">
        <f>VLOOKUP(GroupVertices[[#This Row],[Vertex]], Vertices[], MATCH("ID", Vertices[#Headers], 0), FALSE)</f>
        <v>1796</v>
      </c>
    </row>
    <row r="225" spans="1:3" x14ac:dyDescent="0.25">
      <c r="A225" s="76" t="s">
        <v>18260</v>
      </c>
      <c r="B225" s="83" t="s">
        <v>1508</v>
      </c>
      <c r="C225" s="76">
        <f>VLOOKUP(GroupVertices[[#This Row],[Vertex]], Vertices[], MATCH("ID", Vertices[#Headers], 0), FALSE)</f>
        <v>1795</v>
      </c>
    </row>
    <row r="226" spans="1:3" x14ac:dyDescent="0.25">
      <c r="A226" s="76" t="s">
        <v>18260</v>
      </c>
      <c r="B226" s="83" t="s">
        <v>1501</v>
      </c>
      <c r="C226" s="76">
        <f>VLOOKUP(GroupVertices[[#This Row],[Vertex]], Vertices[], MATCH("ID", Vertices[#Headers], 0), FALSE)</f>
        <v>1786</v>
      </c>
    </row>
    <row r="227" spans="1:3" x14ac:dyDescent="0.25">
      <c r="A227" s="76" t="s">
        <v>18260</v>
      </c>
      <c r="B227" s="83" t="s">
        <v>1485</v>
      </c>
      <c r="C227" s="76">
        <f>VLOOKUP(GroupVertices[[#This Row],[Vertex]], Vertices[], MATCH("ID", Vertices[#Headers], 0), FALSE)</f>
        <v>1765</v>
      </c>
    </row>
    <row r="228" spans="1:3" x14ac:dyDescent="0.25">
      <c r="A228" s="76" t="s">
        <v>18260</v>
      </c>
      <c r="B228" s="83" t="s">
        <v>1472</v>
      </c>
      <c r="C228" s="76">
        <f>VLOOKUP(GroupVertices[[#This Row],[Vertex]], Vertices[], MATCH("ID", Vertices[#Headers], 0), FALSE)</f>
        <v>1750</v>
      </c>
    </row>
    <row r="229" spans="1:3" x14ac:dyDescent="0.25">
      <c r="A229" s="76" t="s">
        <v>18260</v>
      </c>
      <c r="B229" s="83" t="s">
        <v>1460</v>
      </c>
      <c r="C229" s="76">
        <f>VLOOKUP(GroupVertices[[#This Row],[Vertex]], Vertices[], MATCH("ID", Vertices[#Headers], 0), FALSE)</f>
        <v>1737</v>
      </c>
    </row>
    <row r="230" spans="1:3" x14ac:dyDescent="0.25">
      <c r="A230" s="76" t="s">
        <v>18260</v>
      </c>
      <c r="B230" s="83" t="s">
        <v>1447</v>
      </c>
      <c r="C230" s="76">
        <f>VLOOKUP(GroupVertices[[#This Row],[Vertex]], Vertices[], MATCH("ID", Vertices[#Headers], 0), FALSE)</f>
        <v>1721</v>
      </c>
    </row>
    <row r="231" spans="1:3" x14ac:dyDescent="0.25">
      <c r="A231" s="76" t="s">
        <v>18260</v>
      </c>
      <c r="B231" s="83" t="s">
        <v>1431</v>
      </c>
      <c r="C231" s="76">
        <f>VLOOKUP(GroupVertices[[#This Row],[Vertex]], Vertices[], MATCH("ID", Vertices[#Headers], 0), FALSE)</f>
        <v>1704</v>
      </c>
    </row>
    <row r="232" spans="1:3" x14ac:dyDescent="0.25">
      <c r="A232" s="76" t="s">
        <v>18260</v>
      </c>
      <c r="B232" s="83" t="s">
        <v>1417</v>
      </c>
      <c r="C232" s="76">
        <f>VLOOKUP(GroupVertices[[#This Row],[Vertex]], Vertices[], MATCH("ID", Vertices[#Headers], 0), FALSE)</f>
        <v>1688</v>
      </c>
    </row>
    <row r="233" spans="1:3" x14ac:dyDescent="0.25">
      <c r="A233" s="76" t="s">
        <v>18260</v>
      </c>
      <c r="B233" s="83" t="s">
        <v>1414</v>
      </c>
      <c r="C233" s="76">
        <f>VLOOKUP(GroupVertices[[#This Row],[Vertex]], Vertices[], MATCH("ID", Vertices[#Headers], 0), FALSE)</f>
        <v>1685</v>
      </c>
    </row>
    <row r="234" spans="1:3" x14ac:dyDescent="0.25">
      <c r="A234" s="76" t="s">
        <v>18260</v>
      </c>
      <c r="B234" s="83" t="s">
        <v>1412</v>
      </c>
      <c r="C234" s="76">
        <f>VLOOKUP(GroupVertices[[#This Row],[Vertex]], Vertices[], MATCH("ID", Vertices[#Headers], 0), FALSE)</f>
        <v>1683</v>
      </c>
    </row>
    <row r="235" spans="1:3" x14ac:dyDescent="0.25">
      <c r="A235" s="76" t="s">
        <v>18260</v>
      </c>
      <c r="B235" s="83" t="s">
        <v>1410</v>
      </c>
      <c r="C235" s="76">
        <f>VLOOKUP(GroupVertices[[#This Row],[Vertex]], Vertices[], MATCH("ID", Vertices[#Headers], 0), FALSE)</f>
        <v>1681</v>
      </c>
    </row>
    <row r="236" spans="1:3" x14ac:dyDescent="0.25">
      <c r="A236" s="76" t="s">
        <v>18260</v>
      </c>
      <c r="B236" s="83" t="s">
        <v>1402</v>
      </c>
      <c r="C236" s="76">
        <f>VLOOKUP(GroupVertices[[#This Row],[Vertex]], Vertices[], MATCH("ID", Vertices[#Headers], 0), FALSE)</f>
        <v>1665</v>
      </c>
    </row>
    <row r="237" spans="1:3" x14ac:dyDescent="0.25">
      <c r="A237" s="76" t="s">
        <v>18260</v>
      </c>
      <c r="B237" s="83" t="s">
        <v>1398</v>
      </c>
      <c r="C237" s="76">
        <f>VLOOKUP(GroupVertices[[#This Row],[Vertex]], Vertices[], MATCH("ID", Vertices[#Headers], 0), FALSE)</f>
        <v>1661</v>
      </c>
    </row>
    <row r="238" spans="1:3" x14ac:dyDescent="0.25">
      <c r="A238" s="76" t="s">
        <v>18260</v>
      </c>
      <c r="B238" s="83" t="s">
        <v>1397</v>
      </c>
      <c r="C238" s="76">
        <f>VLOOKUP(GroupVertices[[#This Row],[Vertex]], Vertices[], MATCH("ID", Vertices[#Headers], 0), FALSE)</f>
        <v>1660</v>
      </c>
    </row>
    <row r="239" spans="1:3" x14ac:dyDescent="0.25">
      <c r="A239" s="76" t="s">
        <v>18260</v>
      </c>
      <c r="B239" s="83" t="s">
        <v>1371</v>
      </c>
      <c r="C239" s="76">
        <f>VLOOKUP(GroupVertices[[#This Row],[Vertex]], Vertices[], MATCH("ID", Vertices[#Headers], 0), FALSE)</f>
        <v>1627</v>
      </c>
    </row>
    <row r="240" spans="1:3" x14ac:dyDescent="0.25">
      <c r="A240" s="76" t="s">
        <v>18260</v>
      </c>
      <c r="B240" s="83" t="s">
        <v>1359</v>
      </c>
      <c r="C240" s="76">
        <f>VLOOKUP(GroupVertices[[#This Row],[Vertex]], Vertices[], MATCH("ID", Vertices[#Headers], 0), FALSE)</f>
        <v>1614</v>
      </c>
    </row>
    <row r="241" spans="1:3" x14ac:dyDescent="0.25">
      <c r="A241" s="76" t="s">
        <v>18260</v>
      </c>
      <c r="B241" s="83" t="s">
        <v>1322</v>
      </c>
      <c r="C241" s="76">
        <f>VLOOKUP(GroupVertices[[#This Row],[Vertex]], Vertices[], MATCH("ID", Vertices[#Headers], 0), FALSE)</f>
        <v>1569</v>
      </c>
    </row>
    <row r="242" spans="1:3" x14ac:dyDescent="0.25">
      <c r="A242" s="76" t="s">
        <v>18260</v>
      </c>
      <c r="B242" s="83" t="s">
        <v>1303</v>
      </c>
      <c r="C242" s="76">
        <f>VLOOKUP(GroupVertices[[#This Row],[Vertex]], Vertices[], MATCH("ID", Vertices[#Headers], 0), FALSE)</f>
        <v>1549</v>
      </c>
    </row>
    <row r="243" spans="1:3" x14ac:dyDescent="0.25">
      <c r="A243" s="76" t="s">
        <v>18260</v>
      </c>
      <c r="B243" s="83" t="s">
        <v>1297</v>
      </c>
      <c r="C243" s="76">
        <f>VLOOKUP(GroupVertices[[#This Row],[Vertex]], Vertices[], MATCH("ID", Vertices[#Headers], 0), FALSE)</f>
        <v>1537</v>
      </c>
    </row>
    <row r="244" spans="1:3" x14ac:dyDescent="0.25">
      <c r="A244" s="76" t="s">
        <v>18260</v>
      </c>
      <c r="B244" s="83" t="s">
        <v>1292</v>
      </c>
      <c r="C244" s="76">
        <f>VLOOKUP(GroupVertices[[#This Row],[Vertex]], Vertices[], MATCH("ID", Vertices[#Headers], 0), FALSE)</f>
        <v>1532</v>
      </c>
    </row>
    <row r="245" spans="1:3" x14ac:dyDescent="0.25">
      <c r="A245" s="76" t="s">
        <v>18260</v>
      </c>
      <c r="B245" s="83" t="s">
        <v>1291</v>
      </c>
      <c r="C245" s="76">
        <f>VLOOKUP(GroupVertices[[#This Row],[Vertex]], Vertices[], MATCH("ID", Vertices[#Headers], 0), FALSE)</f>
        <v>1531</v>
      </c>
    </row>
    <row r="246" spans="1:3" x14ac:dyDescent="0.25">
      <c r="A246" s="76" t="s">
        <v>18260</v>
      </c>
      <c r="B246" s="83" t="s">
        <v>1290</v>
      </c>
      <c r="C246" s="76">
        <f>VLOOKUP(GroupVertices[[#This Row],[Vertex]], Vertices[], MATCH("ID", Vertices[#Headers], 0), FALSE)</f>
        <v>1530</v>
      </c>
    </row>
    <row r="247" spans="1:3" x14ac:dyDescent="0.25">
      <c r="A247" s="76" t="s">
        <v>18260</v>
      </c>
      <c r="B247" s="83" t="s">
        <v>1281</v>
      </c>
      <c r="C247" s="76">
        <f>VLOOKUP(GroupVertices[[#This Row],[Vertex]], Vertices[], MATCH("ID", Vertices[#Headers], 0), FALSE)</f>
        <v>1521</v>
      </c>
    </row>
    <row r="248" spans="1:3" x14ac:dyDescent="0.25">
      <c r="A248" s="76" t="s">
        <v>18260</v>
      </c>
      <c r="B248" s="83" t="s">
        <v>1269</v>
      </c>
      <c r="C248" s="76">
        <f>VLOOKUP(GroupVertices[[#This Row],[Vertex]], Vertices[], MATCH("ID", Vertices[#Headers], 0), FALSE)</f>
        <v>1506</v>
      </c>
    </row>
    <row r="249" spans="1:3" x14ac:dyDescent="0.25">
      <c r="A249" s="76" t="s">
        <v>18260</v>
      </c>
      <c r="B249" s="83" t="s">
        <v>1267</v>
      </c>
      <c r="C249" s="76">
        <f>VLOOKUP(GroupVertices[[#This Row],[Vertex]], Vertices[], MATCH("ID", Vertices[#Headers], 0), FALSE)</f>
        <v>1504</v>
      </c>
    </row>
    <row r="250" spans="1:3" x14ac:dyDescent="0.25">
      <c r="A250" s="76" t="s">
        <v>18260</v>
      </c>
      <c r="B250" s="83" t="s">
        <v>1265</v>
      </c>
      <c r="C250" s="76">
        <f>VLOOKUP(GroupVertices[[#This Row],[Vertex]], Vertices[], MATCH("ID", Vertices[#Headers], 0), FALSE)</f>
        <v>1501</v>
      </c>
    </row>
    <row r="251" spans="1:3" x14ac:dyDescent="0.25">
      <c r="A251" s="76" t="s">
        <v>18260</v>
      </c>
      <c r="B251" s="83" t="s">
        <v>1243</v>
      </c>
      <c r="C251" s="76">
        <f>VLOOKUP(GroupVertices[[#This Row],[Vertex]], Vertices[], MATCH("ID", Vertices[#Headers], 0), FALSE)</f>
        <v>1475</v>
      </c>
    </row>
    <row r="252" spans="1:3" x14ac:dyDescent="0.25">
      <c r="A252" s="76" t="s">
        <v>18260</v>
      </c>
      <c r="B252" s="83" t="s">
        <v>1230</v>
      </c>
      <c r="C252" s="76">
        <f>VLOOKUP(GroupVertices[[#This Row],[Vertex]], Vertices[], MATCH("ID", Vertices[#Headers], 0), FALSE)</f>
        <v>1460</v>
      </c>
    </row>
    <row r="253" spans="1:3" x14ac:dyDescent="0.25">
      <c r="A253" s="76" t="s">
        <v>18260</v>
      </c>
      <c r="B253" s="83" t="s">
        <v>1215</v>
      </c>
      <c r="C253" s="76">
        <f>VLOOKUP(GroupVertices[[#This Row],[Vertex]], Vertices[], MATCH("ID", Vertices[#Headers], 0), FALSE)</f>
        <v>1436</v>
      </c>
    </row>
    <row r="254" spans="1:3" x14ac:dyDescent="0.25">
      <c r="A254" s="76" t="s">
        <v>18260</v>
      </c>
      <c r="B254" s="83" t="s">
        <v>1177</v>
      </c>
      <c r="C254" s="76">
        <f>VLOOKUP(GroupVertices[[#This Row],[Vertex]], Vertices[], MATCH("ID", Vertices[#Headers], 0), FALSE)</f>
        <v>1395</v>
      </c>
    </row>
    <row r="255" spans="1:3" x14ac:dyDescent="0.25">
      <c r="A255" s="76" t="s">
        <v>18260</v>
      </c>
      <c r="B255" s="83" t="s">
        <v>1173</v>
      </c>
      <c r="C255" s="76">
        <f>VLOOKUP(GroupVertices[[#This Row],[Vertex]], Vertices[], MATCH("ID", Vertices[#Headers], 0), FALSE)</f>
        <v>1391</v>
      </c>
    </row>
    <row r="256" spans="1:3" x14ac:dyDescent="0.25">
      <c r="A256" s="76" t="s">
        <v>18260</v>
      </c>
      <c r="B256" s="83" t="s">
        <v>1171</v>
      </c>
      <c r="C256" s="76">
        <f>VLOOKUP(GroupVertices[[#This Row],[Vertex]], Vertices[], MATCH("ID", Vertices[#Headers], 0), FALSE)</f>
        <v>1389</v>
      </c>
    </row>
    <row r="257" spans="1:3" x14ac:dyDescent="0.25">
      <c r="A257" s="76" t="s">
        <v>18260</v>
      </c>
      <c r="B257" s="83" t="s">
        <v>1159</v>
      </c>
      <c r="C257" s="76">
        <f>VLOOKUP(GroupVertices[[#This Row],[Vertex]], Vertices[], MATCH("ID", Vertices[#Headers], 0), FALSE)</f>
        <v>1376</v>
      </c>
    </row>
    <row r="258" spans="1:3" x14ac:dyDescent="0.25">
      <c r="A258" s="76" t="s">
        <v>18260</v>
      </c>
      <c r="B258" s="83" t="s">
        <v>1154</v>
      </c>
      <c r="C258" s="76">
        <f>VLOOKUP(GroupVertices[[#This Row],[Vertex]], Vertices[], MATCH("ID", Vertices[#Headers], 0), FALSE)</f>
        <v>1370</v>
      </c>
    </row>
    <row r="259" spans="1:3" x14ac:dyDescent="0.25">
      <c r="A259" s="76" t="s">
        <v>18260</v>
      </c>
      <c r="B259" s="83" t="s">
        <v>1153</v>
      </c>
      <c r="C259" s="76">
        <f>VLOOKUP(GroupVertices[[#This Row],[Vertex]], Vertices[], MATCH("ID", Vertices[#Headers], 0), FALSE)</f>
        <v>1369</v>
      </c>
    </row>
    <row r="260" spans="1:3" x14ac:dyDescent="0.25">
      <c r="A260" s="76" t="s">
        <v>18260</v>
      </c>
      <c r="B260" s="83" t="s">
        <v>1152</v>
      </c>
      <c r="C260" s="76">
        <f>VLOOKUP(GroupVertices[[#This Row],[Vertex]], Vertices[], MATCH("ID", Vertices[#Headers], 0), FALSE)</f>
        <v>1368</v>
      </c>
    </row>
    <row r="261" spans="1:3" x14ac:dyDescent="0.25">
      <c r="A261" s="76" t="s">
        <v>18260</v>
      </c>
      <c r="B261" s="83" t="s">
        <v>1145</v>
      </c>
      <c r="C261" s="76">
        <f>VLOOKUP(GroupVertices[[#This Row],[Vertex]], Vertices[], MATCH("ID", Vertices[#Headers], 0), FALSE)</f>
        <v>1362</v>
      </c>
    </row>
    <row r="262" spans="1:3" x14ac:dyDescent="0.25">
      <c r="A262" s="76" t="s">
        <v>18260</v>
      </c>
      <c r="B262" s="83" t="s">
        <v>1144</v>
      </c>
      <c r="C262" s="76">
        <f>VLOOKUP(GroupVertices[[#This Row],[Vertex]], Vertices[], MATCH("ID", Vertices[#Headers], 0), FALSE)</f>
        <v>1361</v>
      </c>
    </row>
    <row r="263" spans="1:3" x14ac:dyDescent="0.25">
      <c r="A263" s="76" t="s">
        <v>18260</v>
      </c>
      <c r="B263" s="83" t="s">
        <v>1141</v>
      </c>
      <c r="C263" s="76">
        <f>VLOOKUP(GroupVertices[[#This Row],[Vertex]], Vertices[], MATCH("ID", Vertices[#Headers], 0), FALSE)</f>
        <v>1358</v>
      </c>
    </row>
    <row r="264" spans="1:3" x14ac:dyDescent="0.25">
      <c r="A264" s="76" t="s">
        <v>18260</v>
      </c>
      <c r="B264" s="83" t="s">
        <v>1140</v>
      </c>
      <c r="C264" s="76">
        <f>VLOOKUP(GroupVertices[[#This Row],[Vertex]], Vertices[], MATCH("ID", Vertices[#Headers], 0), FALSE)</f>
        <v>1357</v>
      </c>
    </row>
    <row r="265" spans="1:3" x14ac:dyDescent="0.25">
      <c r="A265" s="76" t="s">
        <v>18260</v>
      </c>
      <c r="B265" s="83" t="s">
        <v>1129</v>
      </c>
      <c r="C265" s="76">
        <f>VLOOKUP(GroupVertices[[#This Row],[Vertex]], Vertices[], MATCH("ID", Vertices[#Headers], 0), FALSE)</f>
        <v>1345</v>
      </c>
    </row>
    <row r="266" spans="1:3" x14ac:dyDescent="0.25">
      <c r="A266" s="76" t="s">
        <v>18260</v>
      </c>
      <c r="B266" s="83" t="s">
        <v>1128</v>
      </c>
      <c r="C266" s="76">
        <f>VLOOKUP(GroupVertices[[#This Row],[Vertex]], Vertices[], MATCH("ID", Vertices[#Headers], 0), FALSE)</f>
        <v>1344</v>
      </c>
    </row>
    <row r="267" spans="1:3" x14ac:dyDescent="0.25">
      <c r="A267" s="76" t="s">
        <v>18260</v>
      </c>
      <c r="B267" s="83" t="s">
        <v>1126</v>
      </c>
      <c r="C267" s="76">
        <f>VLOOKUP(GroupVertices[[#This Row],[Vertex]], Vertices[], MATCH("ID", Vertices[#Headers], 0), FALSE)</f>
        <v>1342</v>
      </c>
    </row>
    <row r="268" spans="1:3" x14ac:dyDescent="0.25">
      <c r="A268" s="76" t="s">
        <v>18260</v>
      </c>
      <c r="B268" s="83" t="s">
        <v>1118</v>
      </c>
      <c r="C268" s="76">
        <f>VLOOKUP(GroupVertices[[#This Row],[Vertex]], Vertices[], MATCH("ID", Vertices[#Headers], 0), FALSE)</f>
        <v>1332</v>
      </c>
    </row>
    <row r="269" spans="1:3" x14ac:dyDescent="0.25">
      <c r="A269" s="76" t="s">
        <v>18260</v>
      </c>
      <c r="B269" s="83" t="s">
        <v>1111</v>
      </c>
      <c r="C269" s="76">
        <f>VLOOKUP(GroupVertices[[#This Row],[Vertex]], Vertices[], MATCH("ID", Vertices[#Headers], 0), FALSE)</f>
        <v>1324</v>
      </c>
    </row>
    <row r="270" spans="1:3" x14ac:dyDescent="0.25">
      <c r="A270" s="76" t="s">
        <v>18260</v>
      </c>
      <c r="B270" s="83" t="s">
        <v>1106</v>
      </c>
      <c r="C270" s="76">
        <f>VLOOKUP(GroupVertices[[#This Row],[Vertex]], Vertices[], MATCH("ID", Vertices[#Headers], 0), FALSE)</f>
        <v>1319</v>
      </c>
    </row>
    <row r="271" spans="1:3" x14ac:dyDescent="0.25">
      <c r="A271" s="76" t="s">
        <v>18260</v>
      </c>
      <c r="B271" s="83" t="s">
        <v>1103</v>
      </c>
      <c r="C271" s="76">
        <f>VLOOKUP(GroupVertices[[#This Row],[Vertex]], Vertices[], MATCH("ID", Vertices[#Headers], 0), FALSE)</f>
        <v>1316</v>
      </c>
    </row>
    <row r="272" spans="1:3" x14ac:dyDescent="0.25">
      <c r="A272" s="76" t="s">
        <v>18260</v>
      </c>
      <c r="B272" s="83" t="s">
        <v>1099</v>
      </c>
      <c r="C272" s="76">
        <f>VLOOKUP(GroupVertices[[#This Row],[Vertex]], Vertices[], MATCH("ID", Vertices[#Headers], 0), FALSE)</f>
        <v>1311</v>
      </c>
    </row>
    <row r="273" spans="1:3" x14ac:dyDescent="0.25">
      <c r="A273" s="76" t="s">
        <v>18260</v>
      </c>
      <c r="B273" s="83" t="s">
        <v>1092</v>
      </c>
      <c r="C273" s="76">
        <f>VLOOKUP(GroupVertices[[#This Row],[Vertex]], Vertices[], MATCH("ID", Vertices[#Headers], 0), FALSE)</f>
        <v>1303</v>
      </c>
    </row>
    <row r="274" spans="1:3" x14ac:dyDescent="0.25">
      <c r="A274" s="76" t="s">
        <v>18260</v>
      </c>
      <c r="B274" s="83" t="s">
        <v>1090</v>
      </c>
      <c r="C274" s="76">
        <f>VLOOKUP(GroupVertices[[#This Row],[Vertex]], Vertices[], MATCH("ID", Vertices[#Headers], 0), FALSE)</f>
        <v>1301</v>
      </c>
    </row>
    <row r="275" spans="1:3" x14ac:dyDescent="0.25">
      <c r="A275" s="76" t="s">
        <v>18260</v>
      </c>
      <c r="B275" s="83" t="s">
        <v>1084</v>
      </c>
      <c r="C275" s="76">
        <f>VLOOKUP(GroupVertices[[#This Row],[Vertex]], Vertices[], MATCH("ID", Vertices[#Headers], 0), FALSE)</f>
        <v>1295</v>
      </c>
    </row>
    <row r="276" spans="1:3" x14ac:dyDescent="0.25">
      <c r="A276" s="76" t="s">
        <v>18260</v>
      </c>
      <c r="B276" s="83" t="s">
        <v>1046</v>
      </c>
      <c r="C276" s="76">
        <f>VLOOKUP(GroupVertices[[#This Row],[Vertex]], Vertices[], MATCH("ID", Vertices[#Headers], 0), FALSE)</f>
        <v>1240</v>
      </c>
    </row>
    <row r="277" spans="1:3" x14ac:dyDescent="0.25">
      <c r="A277" s="76" t="s">
        <v>18260</v>
      </c>
      <c r="B277" s="83" t="s">
        <v>1045</v>
      </c>
      <c r="C277" s="76">
        <f>VLOOKUP(GroupVertices[[#This Row],[Vertex]], Vertices[], MATCH("ID", Vertices[#Headers], 0), FALSE)</f>
        <v>1239</v>
      </c>
    </row>
    <row r="278" spans="1:3" x14ac:dyDescent="0.25">
      <c r="A278" s="76" t="s">
        <v>18260</v>
      </c>
      <c r="B278" s="83" t="s">
        <v>1043</v>
      </c>
      <c r="C278" s="76">
        <f>VLOOKUP(GroupVertices[[#This Row],[Vertex]], Vertices[], MATCH("ID", Vertices[#Headers], 0), FALSE)</f>
        <v>1236</v>
      </c>
    </row>
    <row r="279" spans="1:3" x14ac:dyDescent="0.25">
      <c r="A279" s="76" t="s">
        <v>18260</v>
      </c>
      <c r="B279" s="83" t="s">
        <v>1042</v>
      </c>
      <c r="C279" s="76">
        <f>VLOOKUP(GroupVertices[[#This Row],[Vertex]], Vertices[], MATCH("ID", Vertices[#Headers], 0), FALSE)</f>
        <v>1235</v>
      </c>
    </row>
    <row r="280" spans="1:3" x14ac:dyDescent="0.25">
      <c r="A280" s="76" t="s">
        <v>18260</v>
      </c>
      <c r="B280" s="83" t="s">
        <v>1038</v>
      </c>
      <c r="C280" s="76">
        <f>VLOOKUP(GroupVertices[[#This Row],[Vertex]], Vertices[], MATCH("ID", Vertices[#Headers], 0), FALSE)</f>
        <v>1231</v>
      </c>
    </row>
    <row r="281" spans="1:3" x14ac:dyDescent="0.25">
      <c r="A281" s="76" t="s">
        <v>18260</v>
      </c>
      <c r="B281" s="83" t="s">
        <v>1037</v>
      </c>
      <c r="C281" s="76">
        <f>VLOOKUP(GroupVertices[[#This Row],[Vertex]], Vertices[], MATCH("ID", Vertices[#Headers], 0), FALSE)</f>
        <v>1230</v>
      </c>
    </row>
    <row r="282" spans="1:3" x14ac:dyDescent="0.25">
      <c r="A282" s="76" t="s">
        <v>18260</v>
      </c>
      <c r="B282" s="83" t="s">
        <v>1035</v>
      </c>
      <c r="C282" s="76">
        <f>VLOOKUP(GroupVertices[[#This Row],[Vertex]], Vertices[], MATCH("ID", Vertices[#Headers], 0), FALSE)</f>
        <v>1228</v>
      </c>
    </row>
    <row r="283" spans="1:3" x14ac:dyDescent="0.25">
      <c r="A283" s="76" t="s">
        <v>18260</v>
      </c>
      <c r="B283" s="83" t="s">
        <v>1034</v>
      </c>
      <c r="C283" s="76">
        <f>VLOOKUP(GroupVertices[[#This Row],[Vertex]], Vertices[], MATCH("ID", Vertices[#Headers], 0), FALSE)</f>
        <v>1227</v>
      </c>
    </row>
    <row r="284" spans="1:3" x14ac:dyDescent="0.25">
      <c r="A284" s="76" t="s">
        <v>18260</v>
      </c>
      <c r="B284" s="83" t="s">
        <v>1033</v>
      </c>
      <c r="C284" s="76">
        <f>VLOOKUP(GroupVertices[[#This Row],[Vertex]], Vertices[], MATCH("ID", Vertices[#Headers], 0), FALSE)</f>
        <v>1226</v>
      </c>
    </row>
    <row r="285" spans="1:3" x14ac:dyDescent="0.25">
      <c r="A285" s="76" t="s">
        <v>18260</v>
      </c>
      <c r="B285" s="83" t="s">
        <v>1029</v>
      </c>
      <c r="C285" s="76">
        <f>VLOOKUP(GroupVertices[[#This Row],[Vertex]], Vertices[], MATCH("ID", Vertices[#Headers], 0), FALSE)</f>
        <v>1222</v>
      </c>
    </row>
    <row r="286" spans="1:3" x14ac:dyDescent="0.25">
      <c r="A286" s="76" t="s">
        <v>18260</v>
      </c>
      <c r="B286" s="83" t="s">
        <v>1027</v>
      </c>
      <c r="C286" s="76">
        <f>VLOOKUP(GroupVertices[[#This Row],[Vertex]], Vertices[], MATCH("ID", Vertices[#Headers], 0), FALSE)</f>
        <v>1220</v>
      </c>
    </row>
    <row r="287" spans="1:3" x14ac:dyDescent="0.25">
      <c r="A287" s="76" t="s">
        <v>18260</v>
      </c>
      <c r="B287" s="83" t="s">
        <v>1022</v>
      </c>
      <c r="C287" s="76">
        <f>VLOOKUP(GroupVertices[[#This Row],[Vertex]], Vertices[], MATCH("ID", Vertices[#Headers], 0), FALSE)</f>
        <v>1213</v>
      </c>
    </row>
    <row r="288" spans="1:3" x14ac:dyDescent="0.25">
      <c r="A288" s="76" t="s">
        <v>18260</v>
      </c>
      <c r="B288" s="83" t="s">
        <v>1009</v>
      </c>
      <c r="C288" s="76">
        <f>VLOOKUP(GroupVertices[[#This Row],[Vertex]], Vertices[], MATCH("ID", Vertices[#Headers], 0), FALSE)</f>
        <v>1197</v>
      </c>
    </row>
    <row r="289" spans="1:3" x14ac:dyDescent="0.25">
      <c r="A289" s="76" t="s">
        <v>18260</v>
      </c>
      <c r="B289" s="83" t="s">
        <v>1007</v>
      </c>
      <c r="C289" s="76">
        <f>VLOOKUP(GroupVertices[[#This Row],[Vertex]], Vertices[], MATCH("ID", Vertices[#Headers], 0), FALSE)</f>
        <v>1194</v>
      </c>
    </row>
    <row r="290" spans="1:3" x14ac:dyDescent="0.25">
      <c r="A290" s="76" t="s">
        <v>18260</v>
      </c>
      <c r="B290" s="83" t="s">
        <v>1005</v>
      </c>
      <c r="C290" s="76">
        <f>VLOOKUP(GroupVertices[[#This Row],[Vertex]], Vertices[], MATCH("ID", Vertices[#Headers], 0), FALSE)</f>
        <v>1192</v>
      </c>
    </row>
    <row r="291" spans="1:3" x14ac:dyDescent="0.25">
      <c r="A291" s="76" t="s">
        <v>18260</v>
      </c>
      <c r="B291" s="83" t="s">
        <v>1004</v>
      </c>
      <c r="C291" s="76">
        <f>VLOOKUP(GroupVertices[[#This Row],[Vertex]], Vertices[], MATCH("ID", Vertices[#Headers], 0), FALSE)</f>
        <v>1191</v>
      </c>
    </row>
    <row r="292" spans="1:3" x14ac:dyDescent="0.25">
      <c r="A292" s="76" t="s">
        <v>18260</v>
      </c>
      <c r="B292" s="83" t="s">
        <v>1002</v>
      </c>
      <c r="C292" s="76">
        <f>VLOOKUP(GroupVertices[[#This Row],[Vertex]], Vertices[], MATCH("ID", Vertices[#Headers], 0), FALSE)</f>
        <v>1189</v>
      </c>
    </row>
    <row r="293" spans="1:3" x14ac:dyDescent="0.25">
      <c r="A293" s="76" t="s">
        <v>18260</v>
      </c>
      <c r="B293" s="83" t="s">
        <v>1001</v>
      </c>
      <c r="C293" s="76">
        <f>VLOOKUP(GroupVertices[[#This Row],[Vertex]], Vertices[], MATCH("ID", Vertices[#Headers], 0), FALSE)</f>
        <v>1188</v>
      </c>
    </row>
    <row r="294" spans="1:3" x14ac:dyDescent="0.25">
      <c r="A294" s="76" t="s">
        <v>18260</v>
      </c>
      <c r="B294" s="83" t="s">
        <v>1000</v>
      </c>
      <c r="C294" s="76">
        <f>VLOOKUP(GroupVertices[[#This Row],[Vertex]], Vertices[], MATCH("ID", Vertices[#Headers], 0), FALSE)</f>
        <v>1187</v>
      </c>
    </row>
    <row r="295" spans="1:3" x14ac:dyDescent="0.25">
      <c r="A295" s="76" t="s">
        <v>18260</v>
      </c>
      <c r="B295" s="83" t="s">
        <v>998</v>
      </c>
      <c r="C295" s="76">
        <f>VLOOKUP(GroupVertices[[#This Row],[Vertex]], Vertices[], MATCH("ID", Vertices[#Headers], 0), FALSE)</f>
        <v>1185</v>
      </c>
    </row>
    <row r="296" spans="1:3" x14ac:dyDescent="0.25">
      <c r="A296" s="76" t="s">
        <v>18260</v>
      </c>
      <c r="B296" s="83" t="s">
        <v>988</v>
      </c>
      <c r="C296" s="76">
        <f>VLOOKUP(GroupVertices[[#This Row],[Vertex]], Vertices[], MATCH("ID", Vertices[#Headers], 0), FALSE)</f>
        <v>1173</v>
      </c>
    </row>
    <row r="297" spans="1:3" x14ac:dyDescent="0.25">
      <c r="A297" s="76" t="s">
        <v>18260</v>
      </c>
      <c r="B297" s="83" t="s">
        <v>979</v>
      </c>
      <c r="C297" s="76">
        <f>VLOOKUP(GroupVertices[[#This Row],[Vertex]], Vertices[], MATCH("ID", Vertices[#Headers], 0), FALSE)</f>
        <v>1161</v>
      </c>
    </row>
    <row r="298" spans="1:3" x14ac:dyDescent="0.25">
      <c r="A298" s="76" t="s">
        <v>18260</v>
      </c>
      <c r="B298" s="83" t="s">
        <v>972</v>
      </c>
      <c r="C298" s="76">
        <f>VLOOKUP(GroupVertices[[#This Row],[Vertex]], Vertices[], MATCH("ID", Vertices[#Headers], 0), FALSE)</f>
        <v>1141</v>
      </c>
    </row>
    <row r="299" spans="1:3" x14ac:dyDescent="0.25">
      <c r="A299" s="76" t="s">
        <v>18260</v>
      </c>
      <c r="B299" s="83" t="s">
        <v>970</v>
      </c>
      <c r="C299" s="76">
        <f>VLOOKUP(GroupVertices[[#This Row],[Vertex]], Vertices[], MATCH("ID", Vertices[#Headers], 0), FALSE)</f>
        <v>1139</v>
      </c>
    </row>
    <row r="300" spans="1:3" x14ac:dyDescent="0.25">
      <c r="A300" s="76" t="s">
        <v>18260</v>
      </c>
      <c r="B300" s="83" t="s">
        <v>966</v>
      </c>
      <c r="C300" s="76">
        <f>VLOOKUP(GroupVertices[[#This Row],[Vertex]], Vertices[], MATCH("ID", Vertices[#Headers], 0), FALSE)</f>
        <v>1134</v>
      </c>
    </row>
    <row r="301" spans="1:3" x14ac:dyDescent="0.25">
      <c r="A301" s="76" t="s">
        <v>18260</v>
      </c>
      <c r="B301" s="83" t="s">
        <v>964</v>
      </c>
      <c r="C301" s="76">
        <f>VLOOKUP(GroupVertices[[#This Row],[Vertex]], Vertices[], MATCH("ID", Vertices[#Headers], 0), FALSE)</f>
        <v>1132</v>
      </c>
    </row>
    <row r="302" spans="1:3" x14ac:dyDescent="0.25">
      <c r="A302" s="76" t="s">
        <v>18260</v>
      </c>
      <c r="B302" s="83" t="s">
        <v>963</v>
      </c>
      <c r="C302" s="76">
        <f>VLOOKUP(GroupVertices[[#This Row],[Vertex]], Vertices[], MATCH("ID", Vertices[#Headers], 0), FALSE)</f>
        <v>1131</v>
      </c>
    </row>
    <row r="303" spans="1:3" x14ac:dyDescent="0.25">
      <c r="A303" s="76" t="s">
        <v>18260</v>
      </c>
      <c r="B303" s="83" t="s">
        <v>961</v>
      </c>
      <c r="C303" s="76">
        <f>VLOOKUP(GroupVertices[[#This Row],[Vertex]], Vertices[], MATCH("ID", Vertices[#Headers], 0), FALSE)</f>
        <v>1127</v>
      </c>
    </row>
    <row r="304" spans="1:3" x14ac:dyDescent="0.25">
      <c r="A304" s="76" t="s">
        <v>18260</v>
      </c>
      <c r="B304" s="83" t="s">
        <v>957</v>
      </c>
      <c r="C304" s="76">
        <f>VLOOKUP(GroupVertices[[#This Row],[Vertex]], Vertices[], MATCH("ID", Vertices[#Headers], 0), FALSE)</f>
        <v>1121</v>
      </c>
    </row>
    <row r="305" spans="1:3" x14ac:dyDescent="0.25">
      <c r="A305" s="76" t="s">
        <v>18260</v>
      </c>
      <c r="B305" s="83" t="s">
        <v>956</v>
      </c>
      <c r="C305" s="76">
        <f>VLOOKUP(GroupVertices[[#This Row],[Vertex]], Vertices[], MATCH("ID", Vertices[#Headers], 0), FALSE)</f>
        <v>1120</v>
      </c>
    </row>
    <row r="306" spans="1:3" x14ac:dyDescent="0.25">
      <c r="A306" s="76" t="s">
        <v>18260</v>
      </c>
      <c r="B306" s="83" t="s">
        <v>952</v>
      </c>
      <c r="C306" s="76">
        <f>VLOOKUP(GroupVertices[[#This Row],[Vertex]], Vertices[], MATCH("ID", Vertices[#Headers], 0), FALSE)</f>
        <v>1116</v>
      </c>
    </row>
    <row r="307" spans="1:3" x14ac:dyDescent="0.25">
      <c r="A307" s="76" t="s">
        <v>18260</v>
      </c>
      <c r="B307" s="83" t="s">
        <v>946</v>
      </c>
      <c r="C307" s="76">
        <f>VLOOKUP(GroupVertices[[#This Row],[Vertex]], Vertices[], MATCH("ID", Vertices[#Headers], 0), FALSE)</f>
        <v>1111</v>
      </c>
    </row>
    <row r="308" spans="1:3" x14ac:dyDescent="0.25">
      <c r="A308" s="76" t="s">
        <v>18260</v>
      </c>
      <c r="B308" s="83" t="s">
        <v>940</v>
      </c>
      <c r="C308" s="76">
        <f>VLOOKUP(GroupVertices[[#This Row],[Vertex]], Vertices[], MATCH("ID", Vertices[#Headers], 0), FALSE)</f>
        <v>1103</v>
      </c>
    </row>
    <row r="309" spans="1:3" x14ac:dyDescent="0.25">
      <c r="A309" s="76" t="s">
        <v>18260</v>
      </c>
      <c r="B309" s="83" t="s">
        <v>939</v>
      </c>
      <c r="C309" s="76">
        <f>VLOOKUP(GroupVertices[[#This Row],[Vertex]], Vertices[], MATCH("ID", Vertices[#Headers], 0), FALSE)</f>
        <v>1102</v>
      </c>
    </row>
    <row r="310" spans="1:3" x14ac:dyDescent="0.25">
      <c r="A310" s="76" t="s">
        <v>18260</v>
      </c>
      <c r="B310" s="83" t="s">
        <v>937</v>
      </c>
      <c r="C310" s="76">
        <f>VLOOKUP(GroupVertices[[#This Row],[Vertex]], Vertices[], MATCH("ID", Vertices[#Headers], 0), FALSE)</f>
        <v>1099</v>
      </c>
    </row>
    <row r="311" spans="1:3" x14ac:dyDescent="0.25">
      <c r="A311" s="76" t="s">
        <v>18260</v>
      </c>
      <c r="B311" s="83" t="s">
        <v>936</v>
      </c>
      <c r="C311" s="76">
        <f>VLOOKUP(GroupVertices[[#This Row],[Vertex]], Vertices[], MATCH("ID", Vertices[#Headers], 0), FALSE)</f>
        <v>1098</v>
      </c>
    </row>
    <row r="312" spans="1:3" x14ac:dyDescent="0.25">
      <c r="A312" s="76" t="s">
        <v>18260</v>
      </c>
      <c r="B312" s="83" t="s">
        <v>928</v>
      </c>
      <c r="C312" s="76">
        <f>VLOOKUP(GroupVertices[[#This Row],[Vertex]], Vertices[], MATCH("ID", Vertices[#Headers], 0), FALSE)</f>
        <v>1090</v>
      </c>
    </row>
    <row r="313" spans="1:3" x14ac:dyDescent="0.25">
      <c r="A313" s="76" t="s">
        <v>18260</v>
      </c>
      <c r="B313" s="83" t="s">
        <v>926</v>
      </c>
      <c r="C313" s="76">
        <f>VLOOKUP(GroupVertices[[#This Row],[Vertex]], Vertices[], MATCH("ID", Vertices[#Headers], 0), FALSE)</f>
        <v>1084</v>
      </c>
    </row>
    <row r="314" spans="1:3" x14ac:dyDescent="0.25">
      <c r="A314" s="76" t="s">
        <v>18260</v>
      </c>
      <c r="B314" s="83" t="s">
        <v>922</v>
      </c>
      <c r="C314" s="76">
        <f>VLOOKUP(GroupVertices[[#This Row],[Vertex]], Vertices[], MATCH("ID", Vertices[#Headers], 0), FALSE)</f>
        <v>1080</v>
      </c>
    </row>
    <row r="315" spans="1:3" x14ac:dyDescent="0.25">
      <c r="A315" s="76" t="s">
        <v>18260</v>
      </c>
      <c r="B315" s="83" t="s">
        <v>921</v>
      </c>
      <c r="C315" s="76">
        <f>VLOOKUP(GroupVertices[[#This Row],[Vertex]], Vertices[], MATCH("ID", Vertices[#Headers], 0), FALSE)</f>
        <v>1079</v>
      </c>
    </row>
    <row r="316" spans="1:3" x14ac:dyDescent="0.25">
      <c r="A316" s="76" t="s">
        <v>18260</v>
      </c>
      <c r="B316" s="83" t="s">
        <v>919</v>
      </c>
      <c r="C316" s="76">
        <f>VLOOKUP(GroupVertices[[#This Row],[Vertex]], Vertices[], MATCH("ID", Vertices[#Headers], 0), FALSE)</f>
        <v>1077</v>
      </c>
    </row>
    <row r="317" spans="1:3" x14ac:dyDescent="0.25">
      <c r="A317" s="76" t="s">
        <v>18260</v>
      </c>
      <c r="B317" s="83" t="s">
        <v>917</v>
      </c>
      <c r="C317" s="76">
        <f>VLOOKUP(GroupVertices[[#This Row],[Vertex]], Vertices[], MATCH("ID", Vertices[#Headers], 0), FALSE)</f>
        <v>1076</v>
      </c>
    </row>
    <row r="318" spans="1:3" x14ac:dyDescent="0.25">
      <c r="A318" s="76" t="s">
        <v>18260</v>
      </c>
      <c r="B318" s="83" t="s">
        <v>916</v>
      </c>
      <c r="C318" s="76">
        <f>VLOOKUP(GroupVertices[[#This Row],[Vertex]], Vertices[], MATCH("ID", Vertices[#Headers], 0), FALSE)</f>
        <v>1075</v>
      </c>
    </row>
    <row r="319" spans="1:3" x14ac:dyDescent="0.25">
      <c r="A319" s="76" t="s">
        <v>18260</v>
      </c>
      <c r="B319" s="83" t="s">
        <v>915</v>
      </c>
      <c r="C319" s="76">
        <f>VLOOKUP(GroupVertices[[#This Row],[Vertex]], Vertices[], MATCH("ID", Vertices[#Headers], 0), FALSE)</f>
        <v>1074</v>
      </c>
    </row>
    <row r="320" spans="1:3" x14ac:dyDescent="0.25">
      <c r="A320" s="76" t="s">
        <v>18260</v>
      </c>
      <c r="B320" s="83" t="s">
        <v>913</v>
      </c>
      <c r="C320" s="76">
        <f>VLOOKUP(GroupVertices[[#This Row],[Vertex]], Vertices[], MATCH("ID", Vertices[#Headers], 0), FALSE)</f>
        <v>1072</v>
      </c>
    </row>
    <row r="321" spans="1:3" x14ac:dyDescent="0.25">
      <c r="A321" s="76" t="s">
        <v>18260</v>
      </c>
      <c r="B321" s="83" t="s">
        <v>912</v>
      </c>
      <c r="C321" s="76">
        <f>VLOOKUP(GroupVertices[[#This Row],[Vertex]], Vertices[], MATCH("ID", Vertices[#Headers], 0), FALSE)</f>
        <v>1071</v>
      </c>
    </row>
    <row r="322" spans="1:3" x14ac:dyDescent="0.25">
      <c r="A322" s="76" t="s">
        <v>18260</v>
      </c>
      <c r="B322" s="83" t="s">
        <v>908</v>
      </c>
      <c r="C322" s="76">
        <f>VLOOKUP(GroupVertices[[#This Row],[Vertex]], Vertices[], MATCH("ID", Vertices[#Headers], 0), FALSE)</f>
        <v>1067</v>
      </c>
    </row>
    <row r="323" spans="1:3" x14ac:dyDescent="0.25">
      <c r="A323" s="76" t="s">
        <v>18260</v>
      </c>
      <c r="B323" s="83" t="s">
        <v>907</v>
      </c>
      <c r="C323" s="76">
        <f>VLOOKUP(GroupVertices[[#This Row],[Vertex]], Vertices[], MATCH("ID", Vertices[#Headers], 0), FALSE)</f>
        <v>1066</v>
      </c>
    </row>
    <row r="324" spans="1:3" x14ac:dyDescent="0.25">
      <c r="A324" s="76" t="s">
        <v>18260</v>
      </c>
      <c r="B324" s="83" t="s">
        <v>904</v>
      </c>
      <c r="C324" s="76">
        <f>VLOOKUP(GroupVertices[[#This Row],[Vertex]], Vertices[], MATCH("ID", Vertices[#Headers], 0), FALSE)</f>
        <v>1063</v>
      </c>
    </row>
    <row r="325" spans="1:3" x14ac:dyDescent="0.25">
      <c r="A325" s="76" t="s">
        <v>18260</v>
      </c>
      <c r="B325" s="83" t="s">
        <v>902</v>
      </c>
      <c r="C325" s="76">
        <f>VLOOKUP(GroupVertices[[#This Row],[Vertex]], Vertices[], MATCH("ID", Vertices[#Headers], 0), FALSE)</f>
        <v>1061</v>
      </c>
    </row>
    <row r="326" spans="1:3" x14ac:dyDescent="0.25">
      <c r="A326" s="76" t="s">
        <v>18260</v>
      </c>
      <c r="B326" s="83" t="s">
        <v>900</v>
      </c>
      <c r="C326" s="76">
        <f>VLOOKUP(GroupVertices[[#This Row],[Vertex]], Vertices[], MATCH("ID", Vertices[#Headers], 0), FALSE)</f>
        <v>1059</v>
      </c>
    </row>
    <row r="327" spans="1:3" x14ac:dyDescent="0.25">
      <c r="A327" s="76" t="s">
        <v>18260</v>
      </c>
      <c r="B327" s="83" t="s">
        <v>896</v>
      </c>
      <c r="C327" s="76">
        <f>VLOOKUP(GroupVertices[[#This Row],[Vertex]], Vertices[], MATCH("ID", Vertices[#Headers], 0), FALSE)</f>
        <v>1055</v>
      </c>
    </row>
    <row r="328" spans="1:3" x14ac:dyDescent="0.25">
      <c r="A328" s="76" t="s">
        <v>18260</v>
      </c>
      <c r="B328" s="83" t="s">
        <v>894</v>
      </c>
      <c r="C328" s="76">
        <f>VLOOKUP(GroupVertices[[#This Row],[Vertex]], Vertices[], MATCH("ID", Vertices[#Headers], 0), FALSE)</f>
        <v>1053</v>
      </c>
    </row>
    <row r="329" spans="1:3" x14ac:dyDescent="0.25">
      <c r="A329" s="76" t="s">
        <v>18260</v>
      </c>
      <c r="B329" s="83" t="s">
        <v>890</v>
      </c>
      <c r="C329" s="76">
        <f>VLOOKUP(GroupVertices[[#This Row],[Vertex]], Vertices[], MATCH("ID", Vertices[#Headers], 0), FALSE)</f>
        <v>1049</v>
      </c>
    </row>
    <row r="330" spans="1:3" x14ac:dyDescent="0.25">
      <c r="A330" s="76" t="s">
        <v>18260</v>
      </c>
      <c r="B330" s="83" t="s">
        <v>889</v>
      </c>
      <c r="C330" s="76">
        <f>VLOOKUP(GroupVertices[[#This Row],[Vertex]], Vertices[], MATCH("ID", Vertices[#Headers], 0), FALSE)</f>
        <v>1048</v>
      </c>
    </row>
    <row r="331" spans="1:3" x14ac:dyDescent="0.25">
      <c r="A331" s="76" t="s">
        <v>18260</v>
      </c>
      <c r="B331" s="83" t="s">
        <v>886</v>
      </c>
      <c r="C331" s="76">
        <f>VLOOKUP(GroupVertices[[#This Row],[Vertex]], Vertices[], MATCH("ID", Vertices[#Headers], 0), FALSE)</f>
        <v>1042</v>
      </c>
    </row>
    <row r="332" spans="1:3" x14ac:dyDescent="0.25">
      <c r="A332" s="76" t="s">
        <v>18260</v>
      </c>
      <c r="B332" s="83" t="s">
        <v>885</v>
      </c>
      <c r="C332" s="76">
        <f>VLOOKUP(GroupVertices[[#This Row],[Vertex]], Vertices[], MATCH("ID", Vertices[#Headers], 0), FALSE)</f>
        <v>1041</v>
      </c>
    </row>
    <row r="333" spans="1:3" x14ac:dyDescent="0.25">
      <c r="A333" s="76" t="s">
        <v>18260</v>
      </c>
      <c r="B333" s="83" t="s">
        <v>884</v>
      </c>
      <c r="C333" s="76">
        <f>VLOOKUP(GroupVertices[[#This Row],[Vertex]], Vertices[], MATCH("ID", Vertices[#Headers], 0), FALSE)</f>
        <v>1040</v>
      </c>
    </row>
    <row r="334" spans="1:3" x14ac:dyDescent="0.25">
      <c r="A334" s="76" t="s">
        <v>18260</v>
      </c>
      <c r="B334" s="83" t="s">
        <v>883</v>
      </c>
      <c r="C334" s="76">
        <f>VLOOKUP(GroupVertices[[#This Row],[Vertex]], Vertices[], MATCH("ID", Vertices[#Headers], 0), FALSE)</f>
        <v>1039</v>
      </c>
    </row>
    <row r="335" spans="1:3" x14ac:dyDescent="0.25">
      <c r="A335" s="76" t="s">
        <v>18260</v>
      </c>
      <c r="B335" s="83" t="s">
        <v>880</v>
      </c>
      <c r="C335" s="76">
        <f>VLOOKUP(GroupVertices[[#This Row],[Vertex]], Vertices[], MATCH("ID", Vertices[#Headers], 0), FALSE)</f>
        <v>1036</v>
      </c>
    </row>
    <row r="336" spans="1:3" x14ac:dyDescent="0.25">
      <c r="A336" s="76" t="s">
        <v>18260</v>
      </c>
      <c r="B336" s="83" t="s">
        <v>879</v>
      </c>
      <c r="C336" s="76">
        <f>VLOOKUP(GroupVertices[[#This Row],[Vertex]], Vertices[], MATCH("ID", Vertices[#Headers], 0), FALSE)</f>
        <v>1035</v>
      </c>
    </row>
    <row r="337" spans="1:3" x14ac:dyDescent="0.25">
      <c r="A337" s="76" t="s">
        <v>18260</v>
      </c>
      <c r="B337" s="83" t="s">
        <v>878</v>
      </c>
      <c r="C337" s="76">
        <f>VLOOKUP(GroupVertices[[#This Row],[Vertex]], Vertices[], MATCH("ID", Vertices[#Headers], 0), FALSE)</f>
        <v>1034</v>
      </c>
    </row>
    <row r="338" spans="1:3" x14ac:dyDescent="0.25">
      <c r="A338" s="76" t="s">
        <v>18260</v>
      </c>
      <c r="B338" s="83" t="s">
        <v>877</v>
      </c>
      <c r="C338" s="76">
        <f>VLOOKUP(GroupVertices[[#This Row],[Vertex]], Vertices[], MATCH("ID", Vertices[#Headers], 0), FALSE)</f>
        <v>1033</v>
      </c>
    </row>
    <row r="339" spans="1:3" x14ac:dyDescent="0.25">
      <c r="A339" s="76" t="s">
        <v>18260</v>
      </c>
      <c r="B339" s="83" t="s">
        <v>876</v>
      </c>
      <c r="C339" s="76">
        <f>VLOOKUP(GroupVertices[[#This Row],[Vertex]], Vertices[], MATCH("ID", Vertices[#Headers], 0), FALSE)</f>
        <v>1032</v>
      </c>
    </row>
    <row r="340" spans="1:3" x14ac:dyDescent="0.25">
      <c r="A340" s="76" t="s">
        <v>18260</v>
      </c>
      <c r="B340" s="83" t="s">
        <v>875</v>
      </c>
      <c r="C340" s="76">
        <f>VLOOKUP(GroupVertices[[#This Row],[Vertex]], Vertices[], MATCH("ID", Vertices[#Headers], 0), FALSE)</f>
        <v>1031</v>
      </c>
    </row>
    <row r="341" spans="1:3" x14ac:dyDescent="0.25">
      <c r="A341" s="76" t="s">
        <v>18260</v>
      </c>
      <c r="B341" s="83" t="s">
        <v>874</v>
      </c>
      <c r="C341" s="76">
        <f>VLOOKUP(GroupVertices[[#This Row],[Vertex]], Vertices[], MATCH("ID", Vertices[#Headers], 0), FALSE)</f>
        <v>1030</v>
      </c>
    </row>
    <row r="342" spans="1:3" x14ac:dyDescent="0.25">
      <c r="A342" s="76" t="s">
        <v>18260</v>
      </c>
      <c r="B342" s="83" t="s">
        <v>873</v>
      </c>
      <c r="C342" s="76">
        <f>VLOOKUP(GroupVertices[[#This Row],[Vertex]], Vertices[], MATCH("ID", Vertices[#Headers], 0), FALSE)</f>
        <v>1029</v>
      </c>
    </row>
    <row r="343" spans="1:3" x14ac:dyDescent="0.25">
      <c r="A343" s="76" t="s">
        <v>18260</v>
      </c>
      <c r="B343" s="83" t="s">
        <v>872</v>
      </c>
      <c r="C343" s="76">
        <f>VLOOKUP(GroupVertices[[#This Row],[Vertex]], Vertices[], MATCH("ID", Vertices[#Headers], 0), FALSE)</f>
        <v>1028</v>
      </c>
    </row>
    <row r="344" spans="1:3" x14ac:dyDescent="0.25">
      <c r="A344" s="76" t="s">
        <v>18260</v>
      </c>
      <c r="B344" s="83" t="s">
        <v>871</v>
      </c>
      <c r="C344" s="76">
        <f>VLOOKUP(GroupVertices[[#This Row],[Vertex]], Vertices[], MATCH("ID", Vertices[#Headers], 0), FALSE)</f>
        <v>1027</v>
      </c>
    </row>
    <row r="345" spans="1:3" x14ac:dyDescent="0.25">
      <c r="A345" s="76" t="s">
        <v>18260</v>
      </c>
      <c r="B345" s="83" t="s">
        <v>869</v>
      </c>
      <c r="C345" s="76">
        <f>VLOOKUP(GroupVertices[[#This Row],[Vertex]], Vertices[], MATCH("ID", Vertices[#Headers], 0), FALSE)</f>
        <v>1025</v>
      </c>
    </row>
    <row r="346" spans="1:3" x14ac:dyDescent="0.25">
      <c r="A346" s="76" t="s">
        <v>18260</v>
      </c>
      <c r="B346" s="83" t="s">
        <v>867</v>
      </c>
      <c r="C346" s="76">
        <f>VLOOKUP(GroupVertices[[#This Row],[Vertex]], Vertices[], MATCH("ID", Vertices[#Headers], 0), FALSE)</f>
        <v>1023</v>
      </c>
    </row>
    <row r="347" spans="1:3" x14ac:dyDescent="0.25">
      <c r="A347" s="76" t="s">
        <v>18260</v>
      </c>
      <c r="B347" s="83" t="s">
        <v>866</v>
      </c>
      <c r="C347" s="76">
        <f>VLOOKUP(GroupVertices[[#This Row],[Vertex]], Vertices[], MATCH("ID", Vertices[#Headers], 0), FALSE)</f>
        <v>1022</v>
      </c>
    </row>
    <row r="348" spans="1:3" x14ac:dyDescent="0.25">
      <c r="A348" s="76" t="s">
        <v>18260</v>
      </c>
      <c r="B348" s="83" t="s">
        <v>865</v>
      </c>
      <c r="C348" s="76">
        <f>VLOOKUP(GroupVertices[[#This Row],[Vertex]], Vertices[], MATCH("ID", Vertices[#Headers], 0), FALSE)</f>
        <v>1021</v>
      </c>
    </row>
    <row r="349" spans="1:3" x14ac:dyDescent="0.25">
      <c r="A349" s="76" t="s">
        <v>18260</v>
      </c>
      <c r="B349" s="83" t="s">
        <v>862</v>
      </c>
      <c r="C349" s="76">
        <f>VLOOKUP(GroupVertices[[#This Row],[Vertex]], Vertices[], MATCH("ID", Vertices[#Headers], 0), FALSE)</f>
        <v>1018</v>
      </c>
    </row>
    <row r="350" spans="1:3" x14ac:dyDescent="0.25">
      <c r="A350" s="76" t="s">
        <v>18260</v>
      </c>
      <c r="B350" s="83" t="s">
        <v>861</v>
      </c>
      <c r="C350" s="76">
        <f>VLOOKUP(GroupVertices[[#This Row],[Vertex]], Vertices[], MATCH("ID", Vertices[#Headers], 0), FALSE)</f>
        <v>1017</v>
      </c>
    </row>
    <row r="351" spans="1:3" x14ac:dyDescent="0.25">
      <c r="A351" s="76" t="s">
        <v>18260</v>
      </c>
      <c r="B351" s="83" t="s">
        <v>860</v>
      </c>
      <c r="C351" s="76">
        <f>VLOOKUP(GroupVertices[[#This Row],[Vertex]], Vertices[], MATCH("ID", Vertices[#Headers], 0), FALSE)</f>
        <v>1016</v>
      </c>
    </row>
    <row r="352" spans="1:3" x14ac:dyDescent="0.25">
      <c r="A352" s="76" t="s">
        <v>18260</v>
      </c>
      <c r="B352" s="83" t="s">
        <v>859</v>
      </c>
      <c r="C352" s="76">
        <f>VLOOKUP(GroupVertices[[#This Row],[Vertex]], Vertices[], MATCH("ID", Vertices[#Headers], 0), FALSE)</f>
        <v>1015</v>
      </c>
    </row>
    <row r="353" spans="1:3" x14ac:dyDescent="0.25">
      <c r="A353" s="76" t="s">
        <v>18260</v>
      </c>
      <c r="B353" s="83" t="s">
        <v>856</v>
      </c>
      <c r="C353" s="76">
        <f>VLOOKUP(GroupVertices[[#This Row],[Vertex]], Vertices[], MATCH("ID", Vertices[#Headers], 0), FALSE)</f>
        <v>1010</v>
      </c>
    </row>
    <row r="354" spans="1:3" x14ac:dyDescent="0.25">
      <c r="A354" s="76" t="s">
        <v>18260</v>
      </c>
      <c r="B354" s="83" t="s">
        <v>851</v>
      </c>
      <c r="C354" s="76">
        <f>VLOOKUP(GroupVertices[[#This Row],[Vertex]], Vertices[], MATCH("ID", Vertices[#Headers], 0), FALSE)</f>
        <v>1004</v>
      </c>
    </row>
    <row r="355" spans="1:3" x14ac:dyDescent="0.25">
      <c r="A355" s="76" t="s">
        <v>18260</v>
      </c>
      <c r="B355" s="83" t="s">
        <v>850</v>
      </c>
      <c r="C355" s="76">
        <f>VLOOKUP(GroupVertices[[#This Row],[Vertex]], Vertices[], MATCH("ID", Vertices[#Headers], 0), FALSE)</f>
        <v>1003</v>
      </c>
    </row>
    <row r="356" spans="1:3" x14ac:dyDescent="0.25">
      <c r="A356" s="76" t="s">
        <v>18260</v>
      </c>
      <c r="B356" s="83" t="s">
        <v>849</v>
      </c>
      <c r="C356" s="76">
        <f>VLOOKUP(GroupVertices[[#This Row],[Vertex]], Vertices[], MATCH("ID", Vertices[#Headers], 0), FALSE)</f>
        <v>1002</v>
      </c>
    </row>
    <row r="357" spans="1:3" x14ac:dyDescent="0.25">
      <c r="A357" s="76" t="s">
        <v>18260</v>
      </c>
      <c r="B357" s="83" t="s">
        <v>846</v>
      </c>
      <c r="C357" s="76">
        <f>VLOOKUP(GroupVertices[[#This Row],[Vertex]], Vertices[], MATCH("ID", Vertices[#Headers], 0), FALSE)</f>
        <v>998</v>
      </c>
    </row>
    <row r="358" spans="1:3" x14ac:dyDescent="0.25">
      <c r="A358" s="76" t="s">
        <v>18260</v>
      </c>
      <c r="B358" s="83" t="s">
        <v>844</v>
      </c>
      <c r="C358" s="76">
        <f>VLOOKUP(GroupVertices[[#This Row],[Vertex]], Vertices[], MATCH("ID", Vertices[#Headers], 0), FALSE)</f>
        <v>995</v>
      </c>
    </row>
    <row r="359" spans="1:3" x14ac:dyDescent="0.25">
      <c r="A359" s="76" t="s">
        <v>18260</v>
      </c>
      <c r="B359" s="83" t="s">
        <v>841</v>
      </c>
      <c r="C359" s="76">
        <f>VLOOKUP(GroupVertices[[#This Row],[Vertex]], Vertices[], MATCH("ID", Vertices[#Headers], 0), FALSE)</f>
        <v>992</v>
      </c>
    </row>
    <row r="360" spans="1:3" x14ac:dyDescent="0.25">
      <c r="A360" s="76" t="s">
        <v>18260</v>
      </c>
      <c r="B360" s="83" t="s">
        <v>840</v>
      </c>
      <c r="C360" s="76">
        <f>VLOOKUP(GroupVertices[[#This Row],[Vertex]], Vertices[], MATCH("ID", Vertices[#Headers], 0), FALSE)</f>
        <v>991</v>
      </c>
    </row>
    <row r="361" spans="1:3" x14ac:dyDescent="0.25">
      <c r="A361" s="76" t="s">
        <v>18260</v>
      </c>
      <c r="B361" s="83" t="s">
        <v>829</v>
      </c>
      <c r="C361" s="76">
        <f>VLOOKUP(GroupVertices[[#This Row],[Vertex]], Vertices[], MATCH("ID", Vertices[#Headers], 0), FALSE)</f>
        <v>976</v>
      </c>
    </row>
    <row r="362" spans="1:3" x14ac:dyDescent="0.25">
      <c r="A362" s="76" t="s">
        <v>18260</v>
      </c>
      <c r="B362" s="83" t="s">
        <v>827</v>
      </c>
      <c r="C362" s="76">
        <f>VLOOKUP(GroupVertices[[#This Row],[Vertex]], Vertices[], MATCH("ID", Vertices[#Headers], 0), FALSE)</f>
        <v>974</v>
      </c>
    </row>
    <row r="363" spans="1:3" x14ac:dyDescent="0.25">
      <c r="A363" s="76" t="s">
        <v>18260</v>
      </c>
      <c r="B363" s="83" t="s">
        <v>825</v>
      </c>
      <c r="C363" s="76">
        <f>VLOOKUP(GroupVertices[[#This Row],[Vertex]], Vertices[], MATCH("ID", Vertices[#Headers], 0), FALSE)</f>
        <v>972</v>
      </c>
    </row>
    <row r="364" spans="1:3" x14ac:dyDescent="0.25">
      <c r="A364" s="76" t="s">
        <v>18260</v>
      </c>
      <c r="B364" s="83" t="s">
        <v>824</v>
      </c>
      <c r="C364" s="76">
        <f>VLOOKUP(GroupVertices[[#This Row],[Vertex]], Vertices[], MATCH("ID", Vertices[#Headers], 0), FALSE)</f>
        <v>971</v>
      </c>
    </row>
    <row r="365" spans="1:3" x14ac:dyDescent="0.25">
      <c r="A365" s="76" t="s">
        <v>18260</v>
      </c>
      <c r="B365" s="83" t="s">
        <v>822</v>
      </c>
      <c r="C365" s="76">
        <f>VLOOKUP(GroupVertices[[#This Row],[Vertex]], Vertices[], MATCH("ID", Vertices[#Headers], 0), FALSE)</f>
        <v>968</v>
      </c>
    </row>
    <row r="366" spans="1:3" x14ac:dyDescent="0.25">
      <c r="A366" s="76" t="s">
        <v>18260</v>
      </c>
      <c r="B366" s="83" t="s">
        <v>819</v>
      </c>
      <c r="C366" s="76">
        <f>VLOOKUP(GroupVertices[[#This Row],[Vertex]], Vertices[], MATCH("ID", Vertices[#Headers], 0), FALSE)</f>
        <v>965</v>
      </c>
    </row>
    <row r="367" spans="1:3" x14ac:dyDescent="0.25">
      <c r="A367" s="76" t="s">
        <v>18260</v>
      </c>
      <c r="B367" s="83" t="s">
        <v>816</v>
      </c>
      <c r="C367" s="76">
        <f>VLOOKUP(GroupVertices[[#This Row],[Vertex]], Vertices[], MATCH("ID", Vertices[#Headers], 0), FALSE)</f>
        <v>962</v>
      </c>
    </row>
    <row r="368" spans="1:3" x14ac:dyDescent="0.25">
      <c r="A368" s="76" t="s">
        <v>18260</v>
      </c>
      <c r="B368" s="83" t="s">
        <v>815</v>
      </c>
      <c r="C368" s="76">
        <f>VLOOKUP(GroupVertices[[#This Row],[Vertex]], Vertices[], MATCH("ID", Vertices[#Headers], 0), FALSE)</f>
        <v>961</v>
      </c>
    </row>
    <row r="369" spans="1:3" x14ac:dyDescent="0.25">
      <c r="A369" s="76" t="s">
        <v>18260</v>
      </c>
      <c r="B369" s="83" t="s">
        <v>813</v>
      </c>
      <c r="C369" s="76">
        <f>VLOOKUP(GroupVertices[[#This Row],[Vertex]], Vertices[], MATCH("ID", Vertices[#Headers], 0), FALSE)</f>
        <v>955</v>
      </c>
    </row>
    <row r="370" spans="1:3" x14ac:dyDescent="0.25">
      <c r="A370" s="76" t="s">
        <v>18260</v>
      </c>
      <c r="B370" s="83" t="s">
        <v>812</v>
      </c>
      <c r="C370" s="76">
        <f>VLOOKUP(GroupVertices[[#This Row],[Vertex]], Vertices[], MATCH("ID", Vertices[#Headers], 0), FALSE)</f>
        <v>954</v>
      </c>
    </row>
    <row r="371" spans="1:3" x14ac:dyDescent="0.25">
      <c r="A371" s="76" t="s">
        <v>18260</v>
      </c>
      <c r="B371" s="83" t="s">
        <v>811</v>
      </c>
      <c r="C371" s="76">
        <f>VLOOKUP(GroupVertices[[#This Row],[Vertex]], Vertices[], MATCH("ID", Vertices[#Headers], 0), FALSE)</f>
        <v>953</v>
      </c>
    </row>
    <row r="372" spans="1:3" x14ac:dyDescent="0.25">
      <c r="A372" s="76" t="s">
        <v>18260</v>
      </c>
      <c r="B372" s="83" t="s">
        <v>809</v>
      </c>
      <c r="C372" s="76">
        <f>VLOOKUP(GroupVertices[[#This Row],[Vertex]], Vertices[], MATCH("ID", Vertices[#Headers], 0), FALSE)</f>
        <v>951</v>
      </c>
    </row>
    <row r="373" spans="1:3" x14ac:dyDescent="0.25">
      <c r="A373" s="76" t="s">
        <v>18260</v>
      </c>
      <c r="B373" s="83" t="s">
        <v>808</v>
      </c>
      <c r="C373" s="76">
        <f>VLOOKUP(GroupVertices[[#This Row],[Vertex]], Vertices[], MATCH("ID", Vertices[#Headers], 0), FALSE)</f>
        <v>950</v>
      </c>
    </row>
    <row r="374" spans="1:3" x14ac:dyDescent="0.25">
      <c r="A374" s="76" t="s">
        <v>18260</v>
      </c>
      <c r="B374" s="83" t="s">
        <v>806</v>
      </c>
      <c r="C374" s="76">
        <f>VLOOKUP(GroupVertices[[#This Row],[Vertex]], Vertices[], MATCH("ID", Vertices[#Headers], 0), FALSE)</f>
        <v>947</v>
      </c>
    </row>
    <row r="375" spans="1:3" x14ac:dyDescent="0.25">
      <c r="A375" s="76" t="s">
        <v>18260</v>
      </c>
      <c r="B375" s="83" t="s">
        <v>804</v>
      </c>
      <c r="C375" s="76">
        <f>VLOOKUP(GroupVertices[[#This Row],[Vertex]], Vertices[], MATCH("ID", Vertices[#Headers], 0), FALSE)</f>
        <v>945</v>
      </c>
    </row>
    <row r="376" spans="1:3" x14ac:dyDescent="0.25">
      <c r="A376" s="76" t="s">
        <v>18260</v>
      </c>
      <c r="B376" s="83" t="s">
        <v>803</v>
      </c>
      <c r="C376" s="76">
        <f>VLOOKUP(GroupVertices[[#This Row],[Vertex]], Vertices[], MATCH("ID", Vertices[#Headers], 0), FALSE)</f>
        <v>944</v>
      </c>
    </row>
    <row r="377" spans="1:3" x14ac:dyDescent="0.25">
      <c r="A377" s="76" t="s">
        <v>18260</v>
      </c>
      <c r="B377" s="83" t="s">
        <v>802</v>
      </c>
      <c r="C377" s="76">
        <f>VLOOKUP(GroupVertices[[#This Row],[Vertex]], Vertices[], MATCH("ID", Vertices[#Headers], 0), FALSE)</f>
        <v>943</v>
      </c>
    </row>
    <row r="378" spans="1:3" x14ac:dyDescent="0.25">
      <c r="A378" s="76" t="s">
        <v>18260</v>
      </c>
      <c r="B378" s="83" t="s">
        <v>801</v>
      </c>
      <c r="C378" s="76">
        <f>VLOOKUP(GroupVertices[[#This Row],[Vertex]], Vertices[], MATCH("ID", Vertices[#Headers], 0), FALSE)</f>
        <v>942</v>
      </c>
    </row>
    <row r="379" spans="1:3" x14ac:dyDescent="0.25">
      <c r="A379" s="76" t="s">
        <v>18260</v>
      </c>
      <c r="B379" s="83" t="s">
        <v>800</v>
      </c>
      <c r="C379" s="76">
        <f>VLOOKUP(GroupVertices[[#This Row],[Vertex]], Vertices[], MATCH("ID", Vertices[#Headers], 0), FALSE)</f>
        <v>941</v>
      </c>
    </row>
    <row r="380" spans="1:3" x14ac:dyDescent="0.25">
      <c r="A380" s="76" t="s">
        <v>18260</v>
      </c>
      <c r="B380" s="83" t="s">
        <v>799</v>
      </c>
      <c r="C380" s="76">
        <f>VLOOKUP(GroupVertices[[#This Row],[Vertex]], Vertices[], MATCH("ID", Vertices[#Headers], 0), FALSE)</f>
        <v>940</v>
      </c>
    </row>
    <row r="381" spans="1:3" x14ac:dyDescent="0.25">
      <c r="A381" s="76" t="s">
        <v>18260</v>
      </c>
      <c r="B381" s="83" t="s">
        <v>797</v>
      </c>
      <c r="C381" s="76">
        <f>VLOOKUP(GroupVertices[[#This Row],[Vertex]], Vertices[], MATCH("ID", Vertices[#Headers], 0), FALSE)</f>
        <v>936</v>
      </c>
    </row>
    <row r="382" spans="1:3" x14ac:dyDescent="0.25">
      <c r="A382" s="76" t="s">
        <v>18260</v>
      </c>
      <c r="B382" s="83" t="s">
        <v>796</v>
      </c>
      <c r="C382" s="76">
        <f>VLOOKUP(GroupVertices[[#This Row],[Vertex]], Vertices[], MATCH("ID", Vertices[#Headers], 0), FALSE)</f>
        <v>935</v>
      </c>
    </row>
    <row r="383" spans="1:3" x14ac:dyDescent="0.25">
      <c r="A383" s="76" t="s">
        <v>18260</v>
      </c>
      <c r="B383" s="83" t="s">
        <v>795</v>
      </c>
      <c r="C383" s="76">
        <f>VLOOKUP(GroupVertices[[#This Row],[Vertex]], Vertices[], MATCH("ID", Vertices[#Headers], 0), FALSE)</f>
        <v>934</v>
      </c>
    </row>
    <row r="384" spans="1:3" x14ac:dyDescent="0.25">
      <c r="A384" s="76" t="s">
        <v>18260</v>
      </c>
      <c r="B384" s="83" t="s">
        <v>794</v>
      </c>
      <c r="C384" s="76">
        <f>VLOOKUP(GroupVertices[[#This Row],[Vertex]], Vertices[], MATCH("ID", Vertices[#Headers], 0), FALSE)</f>
        <v>933</v>
      </c>
    </row>
    <row r="385" spans="1:3" x14ac:dyDescent="0.25">
      <c r="A385" s="76" t="s">
        <v>18260</v>
      </c>
      <c r="B385" s="83" t="s">
        <v>793</v>
      </c>
      <c r="C385" s="76">
        <f>VLOOKUP(GroupVertices[[#This Row],[Vertex]], Vertices[], MATCH("ID", Vertices[#Headers], 0), FALSE)</f>
        <v>932</v>
      </c>
    </row>
    <row r="386" spans="1:3" x14ac:dyDescent="0.25">
      <c r="A386" s="76" t="s">
        <v>18260</v>
      </c>
      <c r="B386" s="83" t="s">
        <v>792</v>
      </c>
      <c r="C386" s="76">
        <f>VLOOKUP(GroupVertices[[#This Row],[Vertex]], Vertices[], MATCH("ID", Vertices[#Headers], 0), FALSE)</f>
        <v>931</v>
      </c>
    </row>
    <row r="387" spans="1:3" x14ac:dyDescent="0.25">
      <c r="A387" s="76" t="s">
        <v>18260</v>
      </c>
      <c r="B387" s="83" t="s">
        <v>791</v>
      </c>
      <c r="C387" s="76">
        <f>VLOOKUP(GroupVertices[[#This Row],[Vertex]], Vertices[], MATCH("ID", Vertices[#Headers], 0), FALSE)</f>
        <v>930</v>
      </c>
    </row>
    <row r="388" spans="1:3" x14ac:dyDescent="0.25">
      <c r="A388" s="76" t="s">
        <v>18260</v>
      </c>
      <c r="B388" s="83" t="s">
        <v>789</v>
      </c>
      <c r="C388" s="76">
        <f>VLOOKUP(GroupVertices[[#This Row],[Vertex]], Vertices[], MATCH("ID", Vertices[#Headers], 0), FALSE)</f>
        <v>928</v>
      </c>
    </row>
    <row r="389" spans="1:3" x14ac:dyDescent="0.25">
      <c r="A389" s="76" t="s">
        <v>18260</v>
      </c>
      <c r="B389" s="83" t="s">
        <v>788</v>
      </c>
      <c r="C389" s="76">
        <f>VLOOKUP(GroupVertices[[#This Row],[Vertex]], Vertices[], MATCH("ID", Vertices[#Headers], 0), FALSE)</f>
        <v>927</v>
      </c>
    </row>
    <row r="390" spans="1:3" x14ac:dyDescent="0.25">
      <c r="A390" s="76" t="s">
        <v>18260</v>
      </c>
      <c r="B390" s="83" t="s">
        <v>787</v>
      </c>
      <c r="C390" s="76">
        <f>VLOOKUP(GroupVertices[[#This Row],[Vertex]], Vertices[], MATCH("ID", Vertices[#Headers], 0), FALSE)</f>
        <v>926</v>
      </c>
    </row>
    <row r="391" spans="1:3" x14ac:dyDescent="0.25">
      <c r="A391" s="76" t="s">
        <v>18260</v>
      </c>
      <c r="B391" s="83" t="s">
        <v>786</v>
      </c>
      <c r="C391" s="76">
        <f>VLOOKUP(GroupVertices[[#This Row],[Vertex]], Vertices[], MATCH("ID", Vertices[#Headers], 0), FALSE)</f>
        <v>925</v>
      </c>
    </row>
    <row r="392" spans="1:3" x14ac:dyDescent="0.25">
      <c r="A392" s="76" t="s">
        <v>18260</v>
      </c>
      <c r="B392" s="83" t="s">
        <v>785</v>
      </c>
      <c r="C392" s="76">
        <f>VLOOKUP(GroupVertices[[#This Row],[Vertex]], Vertices[], MATCH("ID", Vertices[#Headers], 0), FALSE)</f>
        <v>924</v>
      </c>
    </row>
    <row r="393" spans="1:3" x14ac:dyDescent="0.25">
      <c r="A393" s="76" t="s">
        <v>18260</v>
      </c>
      <c r="B393" s="83" t="s">
        <v>784</v>
      </c>
      <c r="C393" s="76">
        <f>VLOOKUP(GroupVertices[[#This Row],[Vertex]], Vertices[], MATCH("ID", Vertices[#Headers], 0), FALSE)</f>
        <v>923</v>
      </c>
    </row>
    <row r="394" spans="1:3" x14ac:dyDescent="0.25">
      <c r="A394" s="76" t="s">
        <v>18260</v>
      </c>
      <c r="B394" s="83" t="s">
        <v>783</v>
      </c>
      <c r="C394" s="76">
        <f>VLOOKUP(GroupVertices[[#This Row],[Vertex]], Vertices[], MATCH("ID", Vertices[#Headers], 0), FALSE)</f>
        <v>922</v>
      </c>
    </row>
    <row r="395" spans="1:3" x14ac:dyDescent="0.25">
      <c r="A395" s="76" t="s">
        <v>18260</v>
      </c>
      <c r="B395" s="83" t="s">
        <v>782</v>
      </c>
      <c r="C395" s="76">
        <f>VLOOKUP(GroupVertices[[#This Row],[Vertex]], Vertices[], MATCH("ID", Vertices[#Headers], 0), FALSE)</f>
        <v>921</v>
      </c>
    </row>
    <row r="396" spans="1:3" x14ac:dyDescent="0.25">
      <c r="A396" s="76" t="s">
        <v>18260</v>
      </c>
      <c r="B396" s="83" t="s">
        <v>781</v>
      </c>
      <c r="C396" s="76">
        <f>VLOOKUP(GroupVertices[[#This Row],[Vertex]], Vertices[], MATCH("ID", Vertices[#Headers], 0), FALSE)</f>
        <v>920</v>
      </c>
    </row>
    <row r="397" spans="1:3" x14ac:dyDescent="0.25">
      <c r="A397" s="76" t="s">
        <v>18260</v>
      </c>
      <c r="B397" s="83" t="s">
        <v>780</v>
      </c>
      <c r="C397" s="76">
        <f>VLOOKUP(GroupVertices[[#This Row],[Vertex]], Vertices[], MATCH("ID", Vertices[#Headers], 0), FALSE)</f>
        <v>919</v>
      </c>
    </row>
    <row r="398" spans="1:3" x14ac:dyDescent="0.25">
      <c r="A398" s="76" t="s">
        <v>18260</v>
      </c>
      <c r="B398" s="83" t="s">
        <v>779</v>
      </c>
      <c r="C398" s="76">
        <f>VLOOKUP(GroupVertices[[#This Row],[Vertex]], Vertices[], MATCH("ID", Vertices[#Headers], 0), FALSE)</f>
        <v>918</v>
      </c>
    </row>
    <row r="399" spans="1:3" x14ac:dyDescent="0.25">
      <c r="A399" s="76" t="s">
        <v>18260</v>
      </c>
      <c r="B399" s="83" t="s">
        <v>778</v>
      </c>
      <c r="C399" s="76">
        <f>VLOOKUP(GroupVertices[[#This Row],[Vertex]], Vertices[], MATCH("ID", Vertices[#Headers], 0), FALSE)</f>
        <v>917</v>
      </c>
    </row>
    <row r="400" spans="1:3" x14ac:dyDescent="0.25">
      <c r="A400" s="76" t="s">
        <v>18260</v>
      </c>
      <c r="B400" s="83" t="s">
        <v>777</v>
      </c>
      <c r="C400" s="76">
        <f>VLOOKUP(GroupVertices[[#This Row],[Vertex]], Vertices[], MATCH("ID", Vertices[#Headers], 0), FALSE)</f>
        <v>916</v>
      </c>
    </row>
    <row r="401" spans="1:3" x14ac:dyDescent="0.25">
      <c r="A401" s="76" t="s">
        <v>18260</v>
      </c>
      <c r="B401" s="83" t="s">
        <v>776</v>
      </c>
      <c r="C401" s="76">
        <f>VLOOKUP(GroupVertices[[#This Row],[Vertex]], Vertices[], MATCH("ID", Vertices[#Headers], 0), FALSE)</f>
        <v>915</v>
      </c>
    </row>
    <row r="402" spans="1:3" x14ac:dyDescent="0.25">
      <c r="A402" s="76" t="s">
        <v>18260</v>
      </c>
      <c r="B402" s="83" t="s">
        <v>775</v>
      </c>
      <c r="C402" s="76">
        <f>VLOOKUP(GroupVertices[[#This Row],[Vertex]], Vertices[], MATCH("ID", Vertices[#Headers], 0), FALSE)</f>
        <v>914</v>
      </c>
    </row>
    <row r="403" spans="1:3" x14ac:dyDescent="0.25">
      <c r="A403" s="76" t="s">
        <v>18260</v>
      </c>
      <c r="B403" s="83" t="s">
        <v>774</v>
      </c>
      <c r="C403" s="76">
        <f>VLOOKUP(GroupVertices[[#This Row],[Vertex]], Vertices[], MATCH("ID", Vertices[#Headers], 0), FALSE)</f>
        <v>913</v>
      </c>
    </row>
    <row r="404" spans="1:3" x14ac:dyDescent="0.25">
      <c r="A404" s="76" t="s">
        <v>18260</v>
      </c>
      <c r="B404" s="83" t="s">
        <v>773</v>
      </c>
      <c r="C404" s="76">
        <f>VLOOKUP(GroupVertices[[#This Row],[Vertex]], Vertices[], MATCH("ID", Vertices[#Headers], 0), FALSE)</f>
        <v>912</v>
      </c>
    </row>
    <row r="405" spans="1:3" x14ac:dyDescent="0.25">
      <c r="A405" s="76" t="s">
        <v>18260</v>
      </c>
      <c r="B405" s="83" t="s">
        <v>747</v>
      </c>
      <c r="C405" s="76">
        <f>VLOOKUP(GroupVertices[[#This Row],[Vertex]], Vertices[], MATCH("ID", Vertices[#Headers], 0), FALSE)</f>
        <v>876</v>
      </c>
    </row>
    <row r="406" spans="1:3" x14ac:dyDescent="0.25">
      <c r="A406" s="76" t="s">
        <v>18260</v>
      </c>
      <c r="B406" s="83" t="s">
        <v>743</v>
      </c>
      <c r="C406" s="76">
        <f>VLOOKUP(GroupVertices[[#This Row],[Vertex]], Vertices[], MATCH("ID", Vertices[#Headers], 0), FALSE)</f>
        <v>869</v>
      </c>
    </row>
    <row r="407" spans="1:3" x14ac:dyDescent="0.25">
      <c r="A407" s="76" t="s">
        <v>18260</v>
      </c>
      <c r="B407" s="83" t="s">
        <v>736</v>
      </c>
      <c r="C407" s="76">
        <f>VLOOKUP(GroupVertices[[#This Row],[Vertex]], Vertices[], MATCH("ID", Vertices[#Headers], 0), FALSE)</f>
        <v>850</v>
      </c>
    </row>
    <row r="408" spans="1:3" x14ac:dyDescent="0.25">
      <c r="A408" s="76" t="s">
        <v>18260</v>
      </c>
      <c r="B408" s="83" t="s">
        <v>733</v>
      </c>
      <c r="C408" s="76">
        <f>VLOOKUP(GroupVertices[[#This Row],[Vertex]], Vertices[], MATCH("ID", Vertices[#Headers], 0), FALSE)</f>
        <v>846</v>
      </c>
    </row>
    <row r="409" spans="1:3" x14ac:dyDescent="0.25">
      <c r="A409" s="76" t="s">
        <v>18260</v>
      </c>
      <c r="B409" s="83" t="s">
        <v>730</v>
      </c>
      <c r="C409" s="76">
        <f>VLOOKUP(GroupVertices[[#This Row],[Vertex]], Vertices[], MATCH("ID", Vertices[#Headers], 0), FALSE)</f>
        <v>842</v>
      </c>
    </row>
    <row r="410" spans="1:3" x14ac:dyDescent="0.25">
      <c r="A410" s="76" t="s">
        <v>18260</v>
      </c>
      <c r="B410" s="83" t="s">
        <v>727</v>
      </c>
      <c r="C410" s="76">
        <f>VLOOKUP(GroupVertices[[#This Row],[Vertex]], Vertices[], MATCH("ID", Vertices[#Headers], 0), FALSE)</f>
        <v>838</v>
      </c>
    </row>
    <row r="411" spans="1:3" x14ac:dyDescent="0.25">
      <c r="A411" s="76" t="s">
        <v>18260</v>
      </c>
      <c r="B411" s="83" t="s">
        <v>725</v>
      </c>
      <c r="C411" s="76">
        <f>VLOOKUP(GroupVertices[[#This Row],[Vertex]], Vertices[], MATCH("ID", Vertices[#Headers], 0), FALSE)</f>
        <v>836</v>
      </c>
    </row>
    <row r="412" spans="1:3" x14ac:dyDescent="0.25">
      <c r="A412" s="76" t="s">
        <v>18260</v>
      </c>
      <c r="B412" s="83" t="s">
        <v>724</v>
      </c>
      <c r="C412" s="76">
        <f>VLOOKUP(GroupVertices[[#This Row],[Vertex]], Vertices[], MATCH("ID", Vertices[#Headers], 0), FALSE)</f>
        <v>835</v>
      </c>
    </row>
    <row r="413" spans="1:3" x14ac:dyDescent="0.25">
      <c r="A413" s="76" t="s">
        <v>18260</v>
      </c>
      <c r="B413" s="83" t="s">
        <v>723</v>
      </c>
      <c r="C413" s="76">
        <f>VLOOKUP(GroupVertices[[#This Row],[Vertex]], Vertices[], MATCH("ID", Vertices[#Headers], 0), FALSE)</f>
        <v>834</v>
      </c>
    </row>
    <row r="414" spans="1:3" x14ac:dyDescent="0.25">
      <c r="A414" s="76" t="s">
        <v>18260</v>
      </c>
      <c r="B414" s="83" t="s">
        <v>720</v>
      </c>
      <c r="C414" s="76">
        <f>VLOOKUP(GroupVertices[[#This Row],[Vertex]], Vertices[], MATCH("ID", Vertices[#Headers], 0), FALSE)</f>
        <v>831</v>
      </c>
    </row>
    <row r="415" spans="1:3" x14ac:dyDescent="0.25">
      <c r="A415" s="76" t="s">
        <v>18260</v>
      </c>
      <c r="B415" s="83" t="s">
        <v>719</v>
      </c>
      <c r="C415" s="76">
        <f>VLOOKUP(GroupVertices[[#This Row],[Vertex]], Vertices[], MATCH("ID", Vertices[#Headers], 0), FALSE)</f>
        <v>829</v>
      </c>
    </row>
    <row r="416" spans="1:3" x14ac:dyDescent="0.25">
      <c r="A416" s="76" t="s">
        <v>18260</v>
      </c>
      <c r="B416" s="83" t="s">
        <v>679</v>
      </c>
      <c r="C416" s="76">
        <f>VLOOKUP(GroupVertices[[#This Row],[Vertex]], Vertices[], MATCH("ID", Vertices[#Headers], 0), FALSE)</f>
        <v>779</v>
      </c>
    </row>
    <row r="417" spans="1:3" x14ac:dyDescent="0.25">
      <c r="A417" s="76" t="s">
        <v>18260</v>
      </c>
      <c r="B417" s="83" t="s">
        <v>387</v>
      </c>
      <c r="C417" s="76">
        <f>VLOOKUP(GroupVertices[[#This Row],[Vertex]], Vertices[], MATCH("ID", Vertices[#Headers], 0), FALSE)</f>
        <v>358</v>
      </c>
    </row>
    <row r="418" spans="1:3" x14ac:dyDescent="0.25">
      <c r="A418" s="76" t="s">
        <v>18260</v>
      </c>
      <c r="B418" s="83" t="s">
        <v>373</v>
      </c>
      <c r="C418" s="76">
        <f>VLOOKUP(GroupVertices[[#This Row],[Vertex]], Vertices[], MATCH("ID", Vertices[#Headers], 0), FALSE)</f>
        <v>336</v>
      </c>
    </row>
    <row r="419" spans="1:3" x14ac:dyDescent="0.25">
      <c r="A419" s="76" t="s">
        <v>18260</v>
      </c>
      <c r="B419" s="83" t="s">
        <v>321</v>
      </c>
      <c r="C419" s="76">
        <f>VLOOKUP(GroupVertices[[#This Row],[Vertex]], Vertices[], MATCH("ID", Vertices[#Headers], 0), FALSE)</f>
        <v>254</v>
      </c>
    </row>
    <row r="420" spans="1:3" x14ac:dyDescent="0.25">
      <c r="A420" s="76" t="s">
        <v>18260</v>
      </c>
      <c r="B420" s="83" t="s">
        <v>302</v>
      </c>
      <c r="C420" s="76">
        <f>VLOOKUP(GroupVertices[[#This Row],[Vertex]], Vertices[], MATCH("ID", Vertices[#Headers], 0), FALSE)</f>
        <v>225</v>
      </c>
    </row>
    <row r="421" spans="1:3" x14ac:dyDescent="0.25">
      <c r="A421" s="76" t="s">
        <v>18260</v>
      </c>
      <c r="B421" s="83" t="s">
        <v>233</v>
      </c>
      <c r="C421" s="76">
        <f>VLOOKUP(GroupVertices[[#This Row],[Vertex]], Vertices[], MATCH("ID", Vertices[#Headers], 0), FALSE)</f>
        <v>97</v>
      </c>
    </row>
    <row r="422" spans="1:3" x14ac:dyDescent="0.25">
      <c r="A422" s="76" t="s">
        <v>18261</v>
      </c>
      <c r="B422" s="83" t="s">
        <v>1588</v>
      </c>
      <c r="C422" s="76">
        <f>VLOOKUP(GroupVertices[[#This Row],[Vertex]], Vertices[], MATCH("ID", Vertices[#Headers], 0), FALSE)</f>
        <v>2011</v>
      </c>
    </row>
    <row r="423" spans="1:3" x14ac:dyDescent="0.25">
      <c r="A423" s="76" t="s">
        <v>18261</v>
      </c>
      <c r="B423" s="83" t="s">
        <v>2262</v>
      </c>
      <c r="C423" s="76">
        <f>VLOOKUP(GroupVertices[[#This Row],[Vertex]], Vertices[], MATCH("ID", Vertices[#Headers], 0), FALSE)</f>
        <v>2010</v>
      </c>
    </row>
    <row r="424" spans="1:3" x14ac:dyDescent="0.25">
      <c r="A424" s="76" t="s">
        <v>18261</v>
      </c>
      <c r="B424" s="83" t="s">
        <v>1568</v>
      </c>
      <c r="C424" s="76">
        <f>VLOOKUP(GroupVertices[[#This Row],[Vertex]], Vertices[], MATCH("ID", Vertices[#Headers], 0), FALSE)</f>
        <v>1482</v>
      </c>
    </row>
    <row r="425" spans="1:3" x14ac:dyDescent="0.25">
      <c r="A425" s="76" t="s">
        <v>18261</v>
      </c>
      <c r="B425" s="83" t="s">
        <v>2257</v>
      </c>
      <c r="C425" s="76">
        <f>VLOOKUP(GroupVertices[[#This Row],[Vertex]], Vertices[], MATCH("ID", Vertices[#Headers], 0), FALSE)</f>
        <v>1987</v>
      </c>
    </row>
    <row r="426" spans="1:3" x14ac:dyDescent="0.25">
      <c r="A426" s="76" t="s">
        <v>18261</v>
      </c>
      <c r="B426" s="83" t="s">
        <v>2256</v>
      </c>
      <c r="C426" s="76">
        <f>VLOOKUP(GroupVertices[[#This Row],[Vertex]], Vertices[], MATCH("ID", Vertices[#Headers], 0), FALSE)</f>
        <v>1986</v>
      </c>
    </row>
    <row r="427" spans="1:3" x14ac:dyDescent="0.25">
      <c r="A427" s="76" t="s">
        <v>18261</v>
      </c>
      <c r="B427" s="83" t="s">
        <v>2255</v>
      </c>
      <c r="C427" s="76">
        <f>VLOOKUP(GroupVertices[[#This Row],[Vertex]], Vertices[], MATCH("ID", Vertices[#Headers], 0), FALSE)</f>
        <v>1985</v>
      </c>
    </row>
    <row r="428" spans="1:3" x14ac:dyDescent="0.25">
      <c r="A428" s="76" t="s">
        <v>18261</v>
      </c>
      <c r="B428" s="83" t="s">
        <v>2254</v>
      </c>
      <c r="C428" s="76">
        <f>VLOOKUP(GroupVertices[[#This Row],[Vertex]], Vertices[], MATCH("ID", Vertices[#Headers], 0), FALSE)</f>
        <v>1984</v>
      </c>
    </row>
    <row r="429" spans="1:3" x14ac:dyDescent="0.25">
      <c r="A429" s="76" t="s">
        <v>18261</v>
      </c>
      <c r="B429" s="83" t="s">
        <v>2253</v>
      </c>
      <c r="C429" s="76">
        <f>VLOOKUP(GroupVertices[[#This Row],[Vertex]], Vertices[], MATCH("ID", Vertices[#Headers], 0), FALSE)</f>
        <v>1983</v>
      </c>
    </row>
    <row r="430" spans="1:3" x14ac:dyDescent="0.25">
      <c r="A430" s="76" t="s">
        <v>18261</v>
      </c>
      <c r="B430" s="83" t="s">
        <v>2252</v>
      </c>
      <c r="C430" s="76">
        <f>VLOOKUP(GroupVertices[[#This Row],[Vertex]], Vertices[], MATCH("ID", Vertices[#Headers], 0), FALSE)</f>
        <v>1982</v>
      </c>
    </row>
    <row r="431" spans="1:3" x14ac:dyDescent="0.25">
      <c r="A431" s="76" t="s">
        <v>18261</v>
      </c>
      <c r="B431" s="83" t="s">
        <v>2251</v>
      </c>
      <c r="C431" s="76">
        <f>VLOOKUP(GroupVertices[[#This Row],[Vertex]], Vertices[], MATCH("ID", Vertices[#Headers], 0), FALSE)</f>
        <v>1981</v>
      </c>
    </row>
    <row r="432" spans="1:3" x14ac:dyDescent="0.25">
      <c r="A432" s="76" t="s">
        <v>18261</v>
      </c>
      <c r="B432" s="83" t="s">
        <v>2250</v>
      </c>
      <c r="C432" s="76">
        <f>VLOOKUP(GroupVertices[[#This Row],[Vertex]], Vertices[], MATCH("ID", Vertices[#Headers], 0), FALSE)</f>
        <v>1980</v>
      </c>
    </row>
    <row r="433" spans="1:3" x14ac:dyDescent="0.25">
      <c r="A433" s="76" t="s">
        <v>18261</v>
      </c>
      <c r="B433" s="83" t="s">
        <v>2249</v>
      </c>
      <c r="C433" s="76">
        <f>VLOOKUP(GroupVertices[[#This Row],[Vertex]], Vertices[], MATCH("ID", Vertices[#Headers], 0), FALSE)</f>
        <v>1979</v>
      </c>
    </row>
    <row r="434" spans="1:3" x14ac:dyDescent="0.25">
      <c r="A434" s="76" t="s">
        <v>18261</v>
      </c>
      <c r="B434" s="83" t="s">
        <v>2248</v>
      </c>
      <c r="C434" s="76">
        <f>VLOOKUP(GroupVertices[[#This Row],[Vertex]], Vertices[], MATCH("ID", Vertices[#Headers], 0), FALSE)</f>
        <v>1978</v>
      </c>
    </row>
    <row r="435" spans="1:3" x14ac:dyDescent="0.25">
      <c r="A435" s="76" t="s">
        <v>18261</v>
      </c>
      <c r="B435" s="83" t="s">
        <v>2247</v>
      </c>
      <c r="C435" s="76">
        <f>VLOOKUP(GroupVertices[[#This Row],[Vertex]], Vertices[], MATCH("ID", Vertices[#Headers], 0), FALSE)</f>
        <v>1977</v>
      </c>
    </row>
    <row r="436" spans="1:3" x14ac:dyDescent="0.25">
      <c r="A436" s="76" t="s">
        <v>18261</v>
      </c>
      <c r="B436" s="83" t="s">
        <v>2246</v>
      </c>
      <c r="C436" s="76">
        <f>VLOOKUP(GroupVertices[[#This Row],[Vertex]], Vertices[], MATCH("ID", Vertices[#Headers], 0), FALSE)</f>
        <v>1976</v>
      </c>
    </row>
    <row r="437" spans="1:3" x14ac:dyDescent="0.25">
      <c r="A437" s="76" t="s">
        <v>18261</v>
      </c>
      <c r="B437" s="83" t="s">
        <v>2245</v>
      </c>
      <c r="C437" s="76">
        <f>VLOOKUP(GroupVertices[[#This Row],[Vertex]], Vertices[], MATCH("ID", Vertices[#Headers], 0), FALSE)</f>
        <v>1975</v>
      </c>
    </row>
    <row r="438" spans="1:3" x14ac:dyDescent="0.25">
      <c r="A438" s="76" t="s">
        <v>18261</v>
      </c>
      <c r="B438" s="83" t="s">
        <v>2244</v>
      </c>
      <c r="C438" s="76">
        <f>VLOOKUP(GroupVertices[[#This Row],[Vertex]], Vertices[], MATCH("ID", Vertices[#Headers], 0), FALSE)</f>
        <v>1974</v>
      </c>
    </row>
    <row r="439" spans="1:3" x14ac:dyDescent="0.25">
      <c r="A439" s="76" t="s">
        <v>18261</v>
      </c>
      <c r="B439" s="83" t="s">
        <v>2243</v>
      </c>
      <c r="C439" s="76">
        <f>VLOOKUP(GroupVertices[[#This Row],[Vertex]], Vertices[], MATCH("ID", Vertices[#Headers], 0), FALSE)</f>
        <v>1973</v>
      </c>
    </row>
    <row r="440" spans="1:3" x14ac:dyDescent="0.25">
      <c r="A440" s="76" t="s">
        <v>18261</v>
      </c>
      <c r="B440" s="83" t="s">
        <v>2242</v>
      </c>
      <c r="C440" s="76">
        <f>VLOOKUP(GroupVertices[[#This Row],[Vertex]], Vertices[], MATCH("ID", Vertices[#Headers], 0), FALSE)</f>
        <v>1972</v>
      </c>
    </row>
    <row r="441" spans="1:3" x14ac:dyDescent="0.25">
      <c r="A441" s="76" t="s">
        <v>18261</v>
      </c>
      <c r="B441" s="83" t="s">
        <v>2241</v>
      </c>
      <c r="C441" s="76">
        <f>VLOOKUP(GroupVertices[[#This Row],[Vertex]], Vertices[], MATCH("ID", Vertices[#Headers], 0), FALSE)</f>
        <v>1971</v>
      </c>
    </row>
    <row r="442" spans="1:3" x14ac:dyDescent="0.25">
      <c r="A442" s="76" t="s">
        <v>18261</v>
      </c>
      <c r="B442" s="83" t="s">
        <v>2240</v>
      </c>
      <c r="C442" s="76">
        <f>VLOOKUP(GroupVertices[[#This Row],[Vertex]], Vertices[], MATCH("ID", Vertices[#Headers], 0), FALSE)</f>
        <v>1970</v>
      </c>
    </row>
    <row r="443" spans="1:3" x14ac:dyDescent="0.25">
      <c r="A443" s="76" t="s">
        <v>18261</v>
      </c>
      <c r="B443" s="83" t="s">
        <v>2239</v>
      </c>
      <c r="C443" s="76">
        <f>VLOOKUP(GroupVertices[[#This Row],[Vertex]], Vertices[], MATCH("ID", Vertices[#Headers], 0), FALSE)</f>
        <v>1969</v>
      </c>
    </row>
    <row r="444" spans="1:3" x14ac:dyDescent="0.25">
      <c r="A444" s="76" t="s">
        <v>18261</v>
      </c>
      <c r="B444" s="83" t="s">
        <v>2238</v>
      </c>
      <c r="C444" s="76">
        <f>VLOOKUP(GroupVertices[[#This Row],[Vertex]], Vertices[], MATCH("ID", Vertices[#Headers], 0), FALSE)</f>
        <v>1968</v>
      </c>
    </row>
    <row r="445" spans="1:3" x14ac:dyDescent="0.25">
      <c r="A445" s="76" t="s">
        <v>18261</v>
      </c>
      <c r="B445" s="83" t="s">
        <v>2237</v>
      </c>
      <c r="C445" s="76">
        <f>VLOOKUP(GroupVertices[[#This Row],[Vertex]], Vertices[], MATCH("ID", Vertices[#Headers], 0), FALSE)</f>
        <v>1967</v>
      </c>
    </row>
    <row r="446" spans="1:3" x14ac:dyDescent="0.25">
      <c r="A446" s="76" t="s">
        <v>18261</v>
      </c>
      <c r="B446" s="83" t="s">
        <v>2236</v>
      </c>
      <c r="C446" s="76">
        <f>VLOOKUP(GroupVertices[[#This Row],[Vertex]], Vertices[], MATCH("ID", Vertices[#Headers], 0), FALSE)</f>
        <v>1966</v>
      </c>
    </row>
    <row r="447" spans="1:3" x14ac:dyDescent="0.25">
      <c r="A447" s="76" t="s">
        <v>18261</v>
      </c>
      <c r="B447" s="83" t="s">
        <v>2235</v>
      </c>
      <c r="C447" s="76">
        <f>VLOOKUP(GroupVertices[[#This Row],[Vertex]], Vertices[], MATCH("ID", Vertices[#Headers], 0), FALSE)</f>
        <v>1965</v>
      </c>
    </row>
    <row r="448" spans="1:3" x14ac:dyDescent="0.25">
      <c r="A448" s="76" t="s">
        <v>18261</v>
      </c>
      <c r="B448" s="83" t="s">
        <v>2234</v>
      </c>
      <c r="C448" s="76">
        <f>VLOOKUP(GroupVertices[[#This Row],[Vertex]], Vertices[], MATCH("ID", Vertices[#Headers], 0), FALSE)</f>
        <v>1964</v>
      </c>
    </row>
    <row r="449" spans="1:3" x14ac:dyDescent="0.25">
      <c r="A449" s="76" t="s">
        <v>18261</v>
      </c>
      <c r="B449" s="83" t="s">
        <v>2233</v>
      </c>
      <c r="C449" s="76">
        <f>VLOOKUP(GroupVertices[[#This Row],[Vertex]], Vertices[], MATCH("ID", Vertices[#Headers], 0), FALSE)</f>
        <v>1963</v>
      </c>
    </row>
    <row r="450" spans="1:3" x14ac:dyDescent="0.25">
      <c r="A450" s="76" t="s">
        <v>18261</v>
      </c>
      <c r="B450" s="83" t="s">
        <v>2232</v>
      </c>
      <c r="C450" s="76">
        <f>VLOOKUP(GroupVertices[[#This Row],[Vertex]], Vertices[], MATCH("ID", Vertices[#Headers], 0), FALSE)</f>
        <v>1962</v>
      </c>
    </row>
    <row r="451" spans="1:3" x14ac:dyDescent="0.25">
      <c r="A451" s="76" t="s">
        <v>18261</v>
      </c>
      <c r="B451" s="83" t="s">
        <v>2231</v>
      </c>
      <c r="C451" s="76">
        <f>VLOOKUP(GroupVertices[[#This Row],[Vertex]], Vertices[], MATCH("ID", Vertices[#Headers], 0), FALSE)</f>
        <v>1961</v>
      </c>
    </row>
    <row r="452" spans="1:3" x14ac:dyDescent="0.25">
      <c r="A452" s="76" t="s">
        <v>18261</v>
      </c>
      <c r="B452" s="83" t="s">
        <v>2230</v>
      </c>
      <c r="C452" s="76">
        <f>VLOOKUP(GroupVertices[[#This Row],[Vertex]], Vertices[], MATCH("ID", Vertices[#Headers], 0), FALSE)</f>
        <v>1960</v>
      </c>
    </row>
    <row r="453" spans="1:3" x14ac:dyDescent="0.25">
      <c r="A453" s="76" t="s">
        <v>18261</v>
      </c>
      <c r="B453" s="83" t="s">
        <v>2229</v>
      </c>
      <c r="C453" s="76">
        <f>VLOOKUP(GroupVertices[[#This Row],[Vertex]], Vertices[], MATCH("ID", Vertices[#Headers], 0), FALSE)</f>
        <v>1959</v>
      </c>
    </row>
    <row r="454" spans="1:3" x14ac:dyDescent="0.25">
      <c r="A454" s="76" t="s">
        <v>18261</v>
      </c>
      <c r="B454" s="83" t="s">
        <v>2228</v>
      </c>
      <c r="C454" s="76">
        <f>VLOOKUP(GroupVertices[[#This Row],[Vertex]], Vertices[], MATCH("ID", Vertices[#Headers], 0), FALSE)</f>
        <v>1958</v>
      </c>
    </row>
    <row r="455" spans="1:3" x14ac:dyDescent="0.25">
      <c r="A455" s="76" t="s">
        <v>18261</v>
      </c>
      <c r="B455" s="83" t="s">
        <v>2227</v>
      </c>
      <c r="C455" s="76">
        <f>VLOOKUP(GroupVertices[[#This Row],[Vertex]], Vertices[], MATCH("ID", Vertices[#Headers], 0), FALSE)</f>
        <v>1957</v>
      </c>
    </row>
    <row r="456" spans="1:3" x14ac:dyDescent="0.25">
      <c r="A456" s="76" t="s">
        <v>18261</v>
      </c>
      <c r="B456" s="83" t="s">
        <v>2226</v>
      </c>
      <c r="C456" s="76">
        <f>VLOOKUP(GroupVertices[[#This Row],[Vertex]], Vertices[], MATCH("ID", Vertices[#Headers], 0), FALSE)</f>
        <v>1956</v>
      </c>
    </row>
    <row r="457" spans="1:3" x14ac:dyDescent="0.25">
      <c r="A457" s="76" t="s">
        <v>18261</v>
      </c>
      <c r="B457" s="83" t="s">
        <v>2225</v>
      </c>
      <c r="C457" s="76">
        <f>VLOOKUP(GroupVertices[[#This Row],[Vertex]], Vertices[], MATCH("ID", Vertices[#Headers], 0), FALSE)</f>
        <v>1955</v>
      </c>
    </row>
    <row r="458" spans="1:3" x14ac:dyDescent="0.25">
      <c r="A458" s="76" t="s">
        <v>18261</v>
      </c>
      <c r="B458" s="83" t="s">
        <v>2224</v>
      </c>
      <c r="C458" s="76">
        <f>VLOOKUP(GroupVertices[[#This Row],[Vertex]], Vertices[], MATCH("ID", Vertices[#Headers], 0), FALSE)</f>
        <v>1954</v>
      </c>
    </row>
    <row r="459" spans="1:3" x14ac:dyDescent="0.25">
      <c r="A459" s="76" t="s">
        <v>18261</v>
      </c>
      <c r="B459" s="83" t="s">
        <v>2223</v>
      </c>
      <c r="C459" s="76">
        <f>VLOOKUP(GroupVertices[[#This Row],[Vertex]], Vertices[], MATCH("ID", Vertices[#Headers], 0), FALSE)</f>
        <v>1953</v>
      </c>
    </row>
    <row r="460" spans="1:3" x14ac:dyDescent="0.25">
      <c r="A460" s="76" t="s">
        <v>18261</v>
      </c>
      <c r="B460" s="83" t="s">
        <v>2222</v>
      </c>
      <c r="C460" s="76">
        <f>VLOOKUP(GroupVertices[[#This Row],[Vertex]], Vertices[], MATCH("ID", Vertices[#Headers], 0), FALSE)</f>
        <v>1952</v>
      </c>
    </row>
    <row r="461" spans="1:3" x14ac:dyDescent="0.25">
      <c r="A461" s="76" t="s">
        <v>18261</v>
      </c>
      <c r="B461" s="83" t="s">
        <v>2221</v>
      </c>
      <c r="C461" s="76">
        <f>VLOOKUP(GroupVertices[[#This Row],[Vertex]], Vertices[], MATCH("ID", Vertices[#Headers], 0), FALSE)</f>
        <v>1951</v>
      </c>
    </row>
    <row r="462" spans="1:3" x14ac:dyDescent="0.25">
      <c r="A462" s="76" t="s">
        <v>18261</v>
      </c>
      <c r="B462" s="83" t="s">
        <v>2220</v>
      </c>
      <c r="C462" s="76">
        <f>VLOOKUP(GroupVertices[[#This Row],[Vertex]], Vertices[], MATCH("ID", Vertices[#Headers], 0), FALSE)</f>
        <v>1950</v>
      </c>
    </row>
    <row r="463" spans="1:3" x14ac:dyDescent="0.25">
      <c r="A463" s="76" t="s">
        <v>18261</v>
      </c>
      <c r="B463" s="83" t="s">
        <v>2219</v>
      </c>
      <c r="C463" s="76">
        <f>VLOOKUP(GroupVertices[[#This Row],[Vertex]], Vertices[], MATCH("ID", Vertices[#Headers], 0), FALSE)</f>
        <v>1949</v>
      </c>
    </row>
    <row r="464" spans="1:3" x14ac:dyDescent="0.25">
      <c r="A464" s="76" t="s">
        <v>18261</v>
      </c>
      <c r="B464" s="83" t="s">
        <v>2218</v>
      </c>
      <c r="C464" s="76">
        <f>VLOOKUP(GroupVertices[[#This Row],[Vertex]], Vertices[], MATCH("ID", Vertices[#Headers], 0), FALSE)</f>
        <v>1948</v>
      </c>
    </row>
    <row r="465" spans="1:3" x14ac:dyDescent="0.25">
      <c r="A465" s="76" t="s">
        <v>18261</v>
      </c>
      <c r="B465" s="83" t="s">
        <v>2217</v>
      </c>
      <c r="C465" s="76">
        <f>VLOOKUP(GroupVertices[[#This Row],[Vertex]], Vertices[], MATCH("ID", Vertices[#Headers], 0), FALSE)</f>
        <v>1947</v>
      </c>
    </row>
    <row r="466" spans="1:3" x14ac:dyDescent="0.25">
      <c r="A466" s="76" t="s">
        <v>18261</v>
      </c>
      <c r="B466" s="83" t="s">
        <v>2216</v>
      </c>
      <c r="C466" s="76">
        <f>VLOOKUP(GroupVertices[[#This Row],[Vertex]], Vertices[], MATCH("ID", Vertices[#Headers], 0), FALSE)</f>
        <v>1946</v>
      </c>
    </row>
    <row r="467" spans="1:3" x14ac:dyDescent="0.25">
      <c r="A467" s="76" t="s">
        <v>18261</v>
      </c>
      <c r="B467" s="83" t="s">
        <v>2215</v>
      </c>
      <c r="C467" s="76">
        <f>VLOOKUP(GroupVertices[[#This Row],[Vertex]], Vertices[], MATCH("ID", Vertices[#Headers], 0), FALSE)</f>
        <v>1945</v>
      </c>
    </row>
    <row r="468" spans="1:3" x14ac:dyDescent="0.25">
      <c r="A468" s="76" t="s">
        <v>18261</v>
      </c>
      <c r="B468" s="83" t="s">
        <v>2214</v>
      </c>
      <c r="C468" s="76">
        <f>VLOOKUP(GroupVertices[[#This Row],[Vertex]], Vertices[], MATCH("ID", Vertices[#Headers], 0), FALSE)</f>
        <v>1944</v>
      </c>
    </row>
    <row r="469" spans="1:3" x14ac:dyDescent="0.25">
      <c r="A469" s="76" t="s">
        <v>18261</v>
      </c>
      <c r="B469" s="83" t="s">
        <v>2213</v>
      </c>
      <c r="C469" s="76">
        <f>VLOOKUP(GroupVertices[[#This Row],[Vertex]], Vertices[], MATCH("ID", Vertices[#Headers], 0), FALSE)</f>
        <v>1943</v>
      </c>
    </row>
    <row r="470" spans="1:3" x14ac:dyDescent="0.25">
      <c r="A470" s="76" t="s">
        <v>18261</v>
      </c>
      <c r="B470" s="83" t="s">
        <v>2212</v>
      </c>
      <c r="C470" s="76">
        <f>VLOOKUP(GroupVertices[[#This Row],[Vertex]], Vertices[], MATCH("ID", Vertices[#Headers], 0), FALSE)</f>
        <v>1942</v>
      </c>
    </row>
    <row r="471" spans="1:3" x14ac:dyDescent="0.25">
      <c r="A471" s="76" t="s">
        <v>18261</v>
      </c>
      <c r="B471" s="83" t="s">
        <v>2211</v>
      </c>
      <c r="C471" s="76">
        <f>VLOOKUP(GroupVertices[[#This Row],[Vertex]], Vertices[], MATCH("ID", Vertices[#Headers], 0), FALSE)</f>
        <v>1941</v>
      </c>
    </row>
    <row r="472" spans="1:3" x14ac:dyDescent="0.25">
      <c r="A472" s="76" t="s">
        <v>18261</v>
      </c>
      <c r="B472" s="83" t="s">
        <v>2210</v>
      </c>
      <c r="C472" s="76">
        <f>VLOOKUP(GroupVertices[[#This Row],[Vertex]], Vertices[], MATCH("ID", Vertices[#Headers], 0), FALSE)</f>
        <v>1940</v>
      </c>
    </row>
    <row r="473" spans="1:3" x14ac:dyDescent="0.25">
      <c r="A473" s="76" t="s">
        <v>18261</v>
      </c>
      <c r="B473" s="83" t="s">
        <v>2209</v>
      </c>
      <c r="C473" s="76">
        <f>VLOOKUP(GroupVertices[[#This Row],[Vertex]], Vertices[], MATCH("ID", Vertices[#Headers], 0), FALSE)</f>
        <v>1939</v>
      </c>
    </row>
    <row r="474" spans="1:3" x14ac:dyDescent="0.25">
      <c r="A474" s="76" t="s">
        <v>18261</v>
      </c>
      <c r="B474" s="83" t="s">
        <v>2208</v>
      </c>
      <c r="C474" s="76">
        <f>VLOOKUP(GroupVertices[[#This Row],[Vertex]], Vertices[], MATCH("ID", Vertices[#Headers], 0), FALSE)</f>
        <v>1938</v>
      </c>
    </row>
    <row r="475" spans="1:3" x14ac:dyDescent="0.25">
      <c r="A475" s="76" t="s">
        <v>18261</v>
      </c>
      <c r="B475" s="83" t="s">
        <v>2207</v>
      </c>
      <c r="C475" s="76">
        <f>VLOOKUP(GroupVertices[[#This Row],[Vertex]], Vertices[], MATCH("ID", Vertices[#Headers], 0), FALSE)</f>
        <v>1937</v>
      </c>
    </row>
    <row r="476" spans="1:3" x14ac:dyDescent="0.25">
      <c r="A476" s="76" t="s">
        <v>18261</v>
      </c>
      <c r="B476" s="83" t="s">
        <v>2206</v>
      </c>
      <c r="C476" s="76">
        <f>VLOOKUP(GroupVertices[[#This Row],[Vertex]], Vertices[], MATCH("ID", Vertices[#Headers], 0), FALSE)</f>
        <v>1936</v>
      </c>
    </row>
    <row r="477" spans="1:3" x14ac:dyDescent="0.25">
      <c r="A477" s="76" t="s">
        <v>18261</v>
      </c>
      <c r="B477" s="83" t="s">
        <v>2205</v>
      </c>
      <c r="C477" s="76">
        <f>VLOOKUP(GroupVertices[[#This Row],[Vertex]], Vertices[], MATCH("ID", Vertices[#Headers], 0), FALSE)</f>
        <v>1935</v>
      </c>
    </row>
    <row r="478" spans="1:3" x14ac:dyDescent="0.25">
      <c r="A478" s="76" t="s">
        <v>18261</v>
      </c>
      <c r="B478" s="83" t="s">
        <v>2204</v>
      </c>
      <c r="C478" s="76">
        <f>VLOOKUP(GroupVertices[[#This Row],[Vertex]], Vertices[], MATCH("ID", Vertices[#Headers], 0), FALSE)</f>
        <v>1934</v>
      </c>
    </row>
    <row r="479" spans="1:3" x14ac:dyDescent="0.25">
      <c r="A479" s="76" t="s">
        <v>18261</v>
      </c>
      <c r="B479" s="83" t="s">
        <v>2203</v>
      </c>
      <c r="C479" s="76">
        <f>VLOOKUP(GroupVertices[[#This Row],[Vertex]], Vertices[], MATCH("ID", Vertices[#Headers], 0), FALSE)</f>
        <v>1933</v>
      </c>
    </row>
    <row r="480" spans="1:3" x14ac:dyDescent="0.25">
      <c r="A480" s="76" t="s">
        <v>18261</v>
      </c>
      <c r="B480" s="83" t="s">
        <v>2202</v>
      </c>
      <c r="C480" s="76">
        <f>VLOOKUP(GroupVertices[[#This Row],[Vertex]], Vertices[], MATCH("ID", Vertices[#Headers], 0), FALSE)</f>
        <v>1932</v>
      </c>
    </row>
    <row r="481" spans="1:3" x14ac:dyDescent="0.25">
      <c r="A481" s="76" t="s">
        <v>18261</v>
      </c>
      <c r="B481" s="83" t="s">
        <v>2201</v>
      </c>
      <c r="C481" s="76">
        <f>VLOOKUP(GroupVertices[[#This Row],[Vertex]], Vertices[], MATCH("ID", Vertices[#Headers], 0), FALSE)</f>
        <v>1931</v>
      </c>
    </row>
    <row r="482" spans="1:3" x14ac:dyDescent="0.25">
      <c r="A482" s="76" t="s">
        <v>18261</v>
      </c>
      <c r="B482" s="83" t="s">
        <v>2200</v>
      </c>
      <c r="C482" s="76">
        <f>VLOOKUP(GroupVertices[[#This Row],[Vertex]], Vertices[], MATCH("ID", Vertices[#Headers], 0), FALSE)</f>
        <v>1930</v>
      </c>
    </row>
    <row r="483" spans="1:3" x14ac:dyDescent="0.25">
      <c r="A483" s="76" t="s">
        <v>18261</v>
      </c>
      <c r="B483" s="83" t="s">
        <v>2199</v>
      </c>
      <c r="C483" s="76">
        <f>VLOOKUP(GroupVertices[[#This Row],[Vertex]], Vertices[], MATCH("ID", Vertices[#Headers], 0), FALSE)</f>
        <v>1929</v>
      </c>
    </row>
    <row r="484" spans="1:3" x14ac:dyDescent="0.25">
      <c r="A484" s="76" t="s">
        <v>18261</v>
      </c>
      <c r="B484" s="83" t="s">
        <v>2198</v>
      </c>
      <c r="C484" s="76">
        <f>VLOOKUP(GroupVertices[[#This Row],[Vertex]], Vertices[], MATCH("ID", Vertices[#Headers], 0), FALSE)</f>
        <v>1928</v>
      </c>
    </row>
    <row r="485" spans="1:3" x14ac:dyDescent="0.25">
      <c r="A485" s="76" t="s">
        <v>18261</v>
      </c>
      <c r="B485" s="83" t="s">
        <v>2197</v>
      </c>
      <c r="C485" s="76">
        <f>VLOOKUP(GroupVertices[[#This Row],[Vertex]], Vertices[], MATCH("ID", Vertices[#Headers], 0), FALSE)</f>
        <v>1927</v>
      </c>
    </row>
    <row r="486" spans="1:3" x14ac:dyDescent="0.25">
      <c r="A486" s="76" t="s">
        <v>18261</v>
      </c>
      <c r="B486" s="83" t="s">
        <v>2196</v>
      </c>
      <c r="C486" s="76">
        <f>VLOOKUP(GroupVertices[[#This Row],[Vertex]], Vertices[], MATCH("ID", Vertices[#Headers], 0), FALSE)</f>
        <v>1926</v>
      </c>
    </row>
    <row r="487" spans="1:3" x14ac:dyDescent="0.25">
      <c r="A487" s="76" t="s">
        <v>18261</v>
      </c>
      <c r="B487" s="83" t="s">
        <v>2195</v>
      </c>
      <c r="C487" s="76">
        <f>VLOOKUP(GroupVertices[[#This Row],[Vertex]], Vertices[], MATCH("ID", Vertices[#Headers], 0), FALSE)</f>
        <v>1925</v>
      </c>
    </row>
    <row r="488" spans="1:3" x14ac:dyDescent="0.25">
      <c r="A488" s="76" t="s">
        <v>18261</v>
      </c>
      <c r="B488" s="83" t="s">
        <v>2194</v>
      </c>
      <c r="C488" s="76">
        <f>VLOOKUP(GroupVertices[[#This Row],[Vertex]], Vertices[], MATCH("ID", Vertices[#Headers], 0), FALSE)</f>
        <v>1924</v>
      </c>
    </row>
    <row r="489" spans="1:3" x14ac:dyDescent="0.25">
      <c r="A489" s="76" t="s">
        <v>18261</v>
      </c>
      <c r="B489" s="83" t="s">
        <v>2193</v>
      </c>
      <c r="C489" s="76">
        <f>VLOOKUP(GroupVertices[[#This Row],[Vertex]], Vertices[], MATCH("ID", Vertices[#Headers], 0), FALSE)</f>
        <v>1923</v>
      </c>
    </row>
    <row r="490" spans="1:3" x14ac:dyDescent="0.25">
      <c r="A490" s="76" t="s">
        <v>18261</v>
      </c>
      <c r="B490" s="83" t="s">
        <v>2192</v>
      </c>
      <c r="C490" s="76">
        <f>VLOOKUP(GroupVertices[[#This Row],[Vertex]], Vertices[], MATCH("ID", Vertices[#Headers], 0), FALSE)</f>
        <v>1922</v>
      </c>
    </row>
    <row r="491" spans="1:3" x14ac:dyDescent="0.25">
      <c r="A491" s="76" t="s">
        <v>18261</v>
      </c>
      <c r="B491" s="83" t="s">
        <v>2191</v>
      </c>
      <c r="C491" s="76">
        <f>VLOOKUP(GroupVertices[[#This Row],[Vertex]], Vertices[], MATCH("ID", Vertices[#Headers], 0), FALSE)</f>
        <v>1921</v>
      </c>
    </row>
    <row r="492" spans="1:3" x14ac:dyDescent="0.25">
      <c r="A492" s="76" t="s">
        <v>18261</v>
      </c>
      <c r="B492" s="83" t="s">
        <v>2190</v>
      </c>
      <c r="C492" s="76">
        <f>VLOOKUP(GroupVertices[[#This Row],[Vertex]], Vertices[], MATCH("ID", Vertices[#Headers], 0), FALSE)</f>
        <v>1920</v>
      </c>
    </row>
    <row r="493" spans="1:3" x14ac:dyDescent="0.25">
      <c r="A493" s="76" t="s">
        <v>18261</v>
      </c>
      <c r="B493" s="83" t="s">
        <v>2189</v>
      </c>
      <c r="C493" s="76">
        <f>VLOOKUP(GroupVertices[[#This Row],[Vertex]], Vertices[], MATCH("ID", Vertices[#Headers], 0), FALSE)</f>
        <v>1919</v>
      </c>
    </row>
    <row r="494" spans="1:3" x14ac:dyDescent="0.25">
      <c r="A494" s="76" t="s">
        <v>18261</v>
      </c>
      <c r="B494" s="83" t="s">
        <v>2188</v>
      </c>
      <c r="C494" s="76">
        <f>VLOOKUP(GroupVertices[[#This Row],[Vertex]], Vertices[], MATCH("ID", Vertices[#Headers], 0), FALSE)</f>
        <v>1918</v>
      </c>
    </row>
    <row r="495" spans="1:3" x14ac:dyDescent="0.25">
      <c r="A495" s="76" t="s">
        <v>18261</v>
      </c>
      <c r="B495" s="83" t="s">
        <v>2187</v>
      </c>
      <c r="C495" s="76">
        <f>VLOOKUP(GroupVertices[[#This Row],[Vertex]], Vertices[], MATCH("ID", Vertices[#Headers], 0), FALSE)</f>
        <v>1917</v>
      </c>
    </row>
    <row r="496" spans="1:3" x14ac:dyDescent="0.25">
      <c r="A496" s="76" t="s">
        <v>18261</v>
      </c>
      <c r="B496" s="83" t="s">
        <v>1569</v>
      </c>
      <c r="C496" s="76">
        <f>VLOOKUP(GroupVertices[[#This Row],[Vertex]], Vertices[], MATCH("ID", Vertices[#Headers], 0), FALSE)</f>
        <v>1916</v>
      </c>
    </row>
    <row r="497" spans="1:3" x14ac:dyDescent="0.25">
      <c r="A497" s="76" t="s">
        <v>18261</v>
      </c>
      <c r="B497" s="83" t="s">
        <v>2186</v>
      </c>
      <c r="C497" s="76">
        <f>VLOOKUP(GroupVertices[[#This Row],[Vertex]], Vertices[], MATCH("ID", Vertices[#Headers], 0), FALSE)</f>
        <v>1915</v>
      </c>
    </row>
    <row r="498" spans="1:3" x14ac:dyDescent="0.25">
      <c r="A498" s="76" t="s">
        <v>18261</v>
      </c>
      <c r="B498" s="83" t="s">
        <v>2185</v>
      </c>
      <c r="C498" s="76">
        <f>VLOOKUP(GroupVertices[[#This Row],[Vertex]], Vertices[], MATCH("ID", Vertices[#Headers], 0), FALSE)</f>
        <v>1914</v>
      </c>
    </row>
    <row r="499" spans="1:3" x14ac:dyDescent="0.25">
      <c r="A499" s="76" t="s">
        <v>18261</v>
      </c>
      <c r="B499" s="83" t="s">
        <v>2184</v>
      </c>
      <c r="C499" s="76">
        <f>VLOOKUP(GroupVertices[[#This Row],[Vertex]], Vertices[], MATCH("ID", Vertices[#Headers], 0), FALSE)</f>
        <v>1913</v>
      </c>
    </row>
    <row r="500" spans="1:3" x14ac:dyDescent="0.25">
      <c r="A500" s="76" t="s">
        <v>18261</v>
      </c>
      <c r="B500" s="83" t="s">
        <v>2183</v>
      </c>
      <c r="C500" s="76">
        <f>VLOOKUP(GroupVertices[[#This Row],[Vertex]], Vertices[], MATCH("ID", Vertices[#Headers], 0), FALSE)</f>
        <v>1912</v>
      </c>
    </row>
    <row r="501" spans="1:3" x14ac:dyDescent="0.25">
      <c r="A501" s="76" t="s">
        <v>18261</v>
      </c>
      <c r="B501" s="83" t="s">
        <v>2182</v>
      </c>
      <c r="C501" s="76">
        <f>VLOOKUP(GroupVertices[[#This Row],[Vertex]], Vertices[], MATCH("ID", Vertices[#Headers], 0), FALSE)</f>
        <v>1911</v>
      </c>
    </row>
    <row r="502" spans="1:3" x14ac:dyDescent="0.25">
      <c r="A502" s="76" t="s">
        <v>18261</v>
      </c>
      <c r="B502" s="83" t="s">
        <v>2181</v>
      </c>
      <c r="C502" s="76">
        <f>VLOOKUP(GroupVertices[[#This Row],[Vertex]], Vertices[], MATCH("ID", Vertices[#Headers], 0), FALSE)</f>
        <v>1910</v>
      </c>
    </row>
    <row r="503" spans="1:3" x14ac:dyDescent="0.25">
      <c r="A503" s="76" t="s">
        <v>18261</v>
      </c>
      <c r="B503" s="83" t="s">
        <v>2180</v>
      </c>
      <c r="C503" s="76">
        <f>VLOOKUP(GroupVertices[[#This Row],[Vertex]], Vertices[], MATCH("ID", Vertices[#Headers], 0), FALSE)</f>
        <v>1909</v>
      </c>
    </row>
    <row r="504" spans="1:3" x14ac:dyDescent="0.25">
      <c r="A504" s="76" t="s">
        <v>18261</v>
      </c>
      <c r="B504" s="83" t="s">
        <v>2179</v>
      </c>
      <c r="C504" s="76">
        <f>VLOOKUP(GroupVertices[[#This Row],[Vertex]], Vertices[], MATCH("ID", Vertices[#Headers], 0), FALSE)</f>
        <v>1908</v>
      </c>
    </row>
    <row r="505" spans="1:3" x14ac:dyDescent="0.25">
      <c r="A505" s="76" t="s">
        <v>18261</v>
      </c>
      <c r="B505" s="83" t="s">
        <v>2178</v>
      </c>
      <c r="C505" s="76">
        <f>VLOOKUP(GroupVertices[[#This Row],[Vertex]], Vertices[], MATCH("ID", Vertices[#Headers], 0), FALSE)</f>
        <v>1907</v>
      </c>
    </row>
    <row r="506" spans="1:3" x14ac:dyDescent="0.25">
      <c r="A506" s="76" t="s">
        <v>18261</v>
      </c>
      <c r="B506" s="83" t="s">
        <v>2177</v>
      </c>
      <c r="C506" s="76">
        <f>VLOOKUP(GroupVertices[[#This Row],[Vertex]], Vertices[], MATCH("ID", Vertices[#Headers], 0), FALSE)</f>
        <v>1906</v>
      </c>
    </row>
    <row r="507" spans="1:3" x14ac:dyDescent="0.25">
      <c r="A507" s="76" t="s">
        <v>18261</v>
      </c>
      <c r="B507" s="83" t="s">
        <v>2176</v>
      </c>
      <c r="C507" s="76">
        <f>VLOOKUP(GroupVertices[[#This Row],[Vertex]], Vertices[], MATCH("ID", Vertices[#Headers], 0), FALSE)</f>
        <v>1905</v>
      </c>
    </row>
    <row r="508" spans="1:3" x14ac:dyDescent="0.25">
      <c r="A508" s="76" t="s">
        <v>18261</v>
      </c>
      <c r="B508" s="83" t="s">
        <v>2175</v>
      </c>
      <c r="C508" s="76">
        <f>VLOOKUP(GroupVertices[[#This Row],[Vertex]], Vertices[], MATCH("ID", Vertices[#Headers], 0), FALSE)</f>
        <v>1904</v>
      </c>
    </row>
    <row r="509" spans="1:3" x14ac:dyDescent="0.25">
      <c r="A509" s="76" t="s">
        <v>18261</v>
      </c>
      <c r="B509" s="83" t="s">
        <v>2174</v>
      </c>
      <c r="C509" s="76">
        <f>VLOOKUP(GroupVertices[[#This Row],[Vertex]], Vertices[], MATCH("ID", Vertices[#Headers], 0), FALSE)</f>
        <v>1903</v>
      </c>
    </row>
    <row r="510" spans="1:3" x14ac:dyDescent="0.25">
      <c r="A510" s="76" t="s">
        <v>18261</v>
      </c>
      <c r="B510" s="83" t="s">
        <v>2173</v>
      </c>
      <c r="C510" s="76">
        <f>VLOOKUP(GroupVertices[[#This Row],[Vertex]], Vertices[], MATCH("ID", Vertices[#Headers], 0), FALSE)</f>
        <v>1902</v>
      </c>
    </row>
    <row r="511" spans="1:3" x14ac:dyDescent="0.25">
      <c r="A511" s="76" t="s">
        <v>18261</v>
      </c>
      <c r="B511" s="83" t="s">
        <v>2172</v>
      </c>
      <c r="C511" s="76">
        <f>VLOOKUP(GroupVertices[[#This Row],[Vertex]], Vertices[], MATCH("ID", Vertices[#Headers], 0), FALSE)</f>
        <v>1901</v>
      </c>
    </row>
    <row r="512" spans="1:3" x14ac:dyDescent="0.25">
      <c r="A512" s="76" t="s">
        <v>18261</v>
      </c>
      <c r="B512" s="83" t="s">
        <v>2171</v>
      </c>
      <c r="C512" s="76">
        <f>VLOOKUP(GroupVertices[[#This Row],[Vertex]], Vertices[], MATCH("ID", Vertices[#Headers], 0), FALSE)</f>
        <v>1900</v>
      </c>
    </row>
    <row r="513" spans="1:3" x14ac:dyDescent="0.25">
      <c r="A513" s="76" t="s">
        <v>18261</v>
      </c>
      <c r="B513" s="83" t="s">
        <v>2170</v>
      </c>
      <c r="C513" s="76">
        <f>VLOOKUP(GroupVertices[[#This Row],[Vertex]], Vertices[], MATCH("ID", Vertices[#Headers], 0), FALSE)</f>
        <v>1899</v>
      </c>
    </row>
    <row r="514" spans="1:3" x14ac:dyDescent="0.25">
      <c r="A514" s="76" t="s">
        <v>18261</v>
      </c>
      <c r="B514" s="83" t="s">
        <v>2169</v>
      </c>
      <c r="C514" s="76">
        <f>VLOOKUP(GroupVertices[[#This Row],[Vertex]], Vertices[], MATCH("ID", Vertices[#Headers], 0), FALSE)</f>
        <v>1898</v>
      </c>
    </row>
    <row r="515" spans="1:3" x14ac:dyDescent="0.25">
      <c r="A515" s="76" t="s">
        <v>18261</v>
      </c>
      <c r="B515" s="83" t="s">
        <v>2168</v>
      </c>
      <c r="C515" s="76">
        <f>VLOOKUP(GroupVertices[[#This Row],[Vertex]], Vertices[], MATCH("ID", Vertices[#Headers], 0), FALSE)</f>
        <v>1897</v>
      </c>
    </row>
    <row r="516" spans="1:3" x14ac:dyDescent="0.25">
      <c r="A516" s="76" t="s">
        <v>18261</v>
      </c>
      <c r="B516" s="83" t="s">
        <v>2167</v>
      </c>
      <c r="C516" s="76">
        <f>VLOOKUP(GroupVertices[[#This Row],[Vertex]], Vertices[], MATCH("ID", Vertices[#Headers], 0), FALSE)</f>
        <v>1896</v>
      </c>
    </row>
    <row r="517" spans="1:3" x14ac:dyDescent="0.25">
      <c r="A517" s="76" t="s">
        <v>18261</v>
      </c>
      <c r="B517" s="83" t="s">
        <v>2166</v>
      </c>
      <c r="C517" s="76">
        <f>VLOOKUP(GroupVertices[[#This Row],[Vertex]], Vertices[], MATCH("ID", Vertices[#Headers], 0), FALSE)</f>
        <v>1895</v>
      </c>
    </row>
    <row r="518" spans="1:3" x14ac:dyDescent="0.25">
      <c r="A518" s="76" t="s">
        <v>18261</v>
      </c>
      <c r="B518" s="83" t="s">
        <v>2165</v>
      </c>
      <c r="C518" s="76">
        <f>VLOOKUP(GroupVertices[[#This Row],[Vertex]], Vertices[], MATCH("ID", Vertices[#Headers], 0), FALSE)</f>
        <v>1894</v>
      </c>
    </row>
    <row r="519" spans="1:3" x14ac:dyDescent="0.25">
      <c r="A519" s="76" t="s">
        <v>18261</v>
      </c>
      <c r="B519" s="83" t="s">
        <v>2164</v>
      </c>
      <c r="C519" s="76">
        <f>VLOOKUP(GroupVertices[[#This Row],[Vertex]], Vertices[], MATCH("ID", Vertices[#Headers], 0), FALSE)</f>
        <v>1893</v>
      </c>
    </row>
    <row r="520" spans="1:3" x14ac:dyDescent="0.25">
      <c r="A520" s="76" t="s">
        <v>18261</v>
      </c>
      <c r="B520" s="83" t="s">
        <v>2163</v>
      </c>
      <c r="C520" s="76">
        <f>VLOOKUP(GroupVertices[[#This Row],[Vertex]], Vertices[], MATCH("ID", Vertices[#Headers], 0), FALSE)</f>
        <v>1892</v>
      </c>
    </row>
    <row r="521" spans="1:3" x14ac:dyDescent="0.25">
      <c r="A521" s="76" t="s">
        <v>18261</v>
      </c>
      <c r="B521" s="83" t="s">
        <v>2162</v>
      </c>
      <c r="C521" s="76">
        <f>VLOOKUP(GroupVertices[[#This Row],[Vertex]], Vertices[], MATCH("ID", Vertices[#Headers], 0), FALSE)</f>
        <v>1891</v>
      </c>
    </row>
    <row r="522" spans="1:3" x14ac:dyDescent="0.25">
      <c r="A522" s="76" t="s">
        <v>18261</v>
      </c>
      <c r="B522" s="83" t="s">
        <v>2161</v>
      </c>
      <c r="C522" s="76">
        <f>VLOOKUP(GroupVertices[[#This Row],[Vertex]], Vertices[], MATCH("ID", Vertices[#Headers], 0), FALSE)</f>
        <v>1890</v>
      </c>
    </row>
    <row r="523" spans="1:3" x14ac:dyDescent="0.25">
      <c r="A523" s="76" t="s">
        <v>18261</v>
      </c>
      <c r="B523" s="83" t="s">
        <v>2160</v>
      </c>
      <c r="C523" s="76">
        <f>VLOOKUP(GroupVertices[[#This Row],[Vertex]], Vertices[], MATCH("ID", Vertices[#Headers], 0), FALSE)</f>
        <v>1889</v>
      </c>
    </row>
    <row r="524" spans="1:3" x14ac:dyDescent="0.25">
      <c r="A524" s="76" t="s">
        <v>18261</v>
      </c>
      <c r="B524" s="83" t="s">
        <v>2159</v>
      </c>
      <c r="C524" s="76">
        <f>VLOOKUP(GroupVertices[[#This Row],[Vertex]], Vertices[], MATCH("ID", Vertices[#Headers], 0), FALSE)</f>
        <v>1888</v>
      </c>
    </row>
    <row r="525" spans="1:3" x14ac:dyDescent="0.25">
      <c r="A525" s="76" t="s">
        <v>18261</v>
      </c>
      <c r="B525" s="83" t="s">
        <v>2158</v>
      </c>
      <c r="C525" s="76">
        <f>VLOOKUP(GroupVertices[[#This Row],[Vertex]], Vertices[], MATCH("ID", Vertices[#Headers], 0), FALSE)</f>
        <v>1887</v>
      </c>
    </row>
    <row r="526" spans="1:3" x14ac:dyDescent="0.25">
      <c r="A526" s="76" t="s">
        <v>18261</v>
      </c>
      <c r="B526" s="83" t="s">
        <v>2157</v>
      </c>
      <c r="C526" s="76">
        <f>VLOOKUP(GroupVertices[[#This Row],[Vertex]], Vertices[], MATCH("ID", Vertices[#Headers], 0), FALSE)</f>
        <v>1886</v>
      </c>
    </row>
    <row r="527" spans="1:3" x14ac:dyDescent="0.25">
      <c r="A527" s="76" t="s">
        <v>18261</v>
      </c>
      <c r="B527" s="83" t="s">
        <v>2156</v>
      </c>
      <c r="C527" s="76">
        <f>VLOOKUP(GroupVertices[[#This Row],[Vertex]], Vertices[], MATCH("ID", Vertices[#Headers], 0), FALSE)</f>
        <v>1885</v>
      </c>
    </row>
    <row r="528" spans="1:3" x14ac:dyDescent="0.25">
      <c r="A528" s="76" t="s">
        <v>18261</v>
      </c>
      <c r="B528" s="83" t="s">
        <v>2155</v>
      </c>
      <c r="C528" s="76">
        <f>VLOOKUP(GroupVertices[[#This Row],[Vertex]], Vertices[], MATCH("ID", Vertices[#Headers], 0), FALSE)</f>
        <v>1884</v>
      </c>
    </row>
    <row r="529" spans="1:3" x14ac:dyDescent="0.25">
      <c r="A529" s="76" t="s">
        <v>18261</v>
      </c>
      <c r="B529" s="83" t="s">
        <v>2154</v>
      </c>
      <c r="C529" s="76">
        <f>VLOOKUP(GroupVertices[[#This Row],[Vertex]], Vertices[], MATCH("ID", Vertices[#Headers], 0), FALSE)</f>
        <v>1883</v>
      </c>
    </row>
    <row r="530" spans="1:3" x14ac:dyDescent="0.25">
      <c r="A530" s="76" t="s">
        <v>18261</v>
      </c>
      <c r="B530" s="83" t="s">
        <v>2153</v>
      </c>
      <c r="C530" s="76">
        <f>VLOOKUP(GroupVertices[[#This Row],[Vertex]], Vertices[], MATCH("ID", Vertices[#Headers], 0), FALSE)</f>
        <v>1882</v>
      </c>
    </row>
    <row r="531" spans="1:3" x14ac:dyDescent="0.25">
      <c r="A531" s="76" t="s">
        <v>18261</v>
      </c>
      <c r="B531" s="83" t="s">
        <v>2152</v>
      </c>
      <c r="C531" s="76">
        <f>VLOOKUP(GroupVertices[[#This Row],[Vertex]], Vertices[], MATCH("ID", Vertices[#Headers], 0), FALSE)</f>
        <v>1881</v>
      </c>
    </row>
    <row r="532" spans="1:3" x14ac:dyDescent="0.25">
      <c r="A532" s="76" t="s">
        <v>18261</v>
      </c>
      <c r="B532" s="83" t="s">
        <v>2151</v>
      </c>
      <c r="C532" s="76">
        <f>VLOOKUP(GroupVertices[[#This Row],[Vertex]], Vertices[], MATCH("ID", Vertices[#Headers], 0), FALSE)</f>
        <v>1880</v>
      </c>
    </row>
    <row r="533" spans="1:3" x14ac:dyDescent="0.25">
      <c r="A533" s="76" t="s">
        <v>18261</v>
      </c>
      <c r="B533" s="83" t="s">
        <v>2150</v>
      </c>
      <c r="C533" s="76">
        <f>VLOOKUP(GroupVertices[[#This Row],[Vertex]], Vertices[], MATCH("ID", Vertices[#Headers], 0), FALSE)</f>
        <v>1879</v>
      </c>
    </row>
    <row r="534" spans="1:3" x14ac:dyDescent="0.25">
      <c r="A534" s="76" t="s">
        <v>18261</v>
      </c>
      <c r="B534" s="83" t="s">
        <v>2149</v>
      </c>
      <c r="C534" s="76">
        <f>VLOOKUP(GroupVertices[[#This Row],[Vertex]], Vertices[], MATCH("ID", Vertices[#Headers], 0), FALSE)</f>
        <v>1878</v>
      </c>
    </row>
    <row r="535" spans="1:3" x14ac:dyDescent="0.25">
      <c r="A535" s="76" t="s">
        <v>18261</v>
      </c>
      <c r="B535" s="83" t="s">
        <v>2148</v>
      </c>
      <c r="C535" s="76">
        <f>VLOOKUP(GroupVertices[[#This Row],[Vertex]], Vertices[], MATCH("ID", Vertices[#Headers], 0), FALSE)</f>
        <v>1877</v>
      </c>
    </row>
    <row r="536" spans="1:3" x14ac:dyDescent="0.25">
      <c r="A536" s="76" t="s">
        <v>18261</v>
      </c>
      <c r="B536" s="83" t="s">
        <v>2147</v>
      </c>
      <c r="C536" s="76">
        <f>VLOOKUP(GroupVertices[[#This Row],[Vertex]], Vertices[], MATCH("ID", Vertices[#Headers], 0), FALSE)</f>
        <v>1876</v>
      </c>
    </row>
    <row r="537" spans="1:3" x14ac:dyDescent="0.25">
      <c r="A537" s="76" t="s">
        <v>18261</v>
      </c>
      <c r="B537" s="83" t="s">
        <v>2146</v>
      </c>
      <c r="C537" s="76">
        <f>VLOOKUP(GroupVertices[[#This Row],[Vertex]], Vertices[], MATCH("ID", Vertices[#Headers], 0), FALSE)</f>
        <v>1875</v>
      </c>
    </row>
    <row r="538" spans="1:3" x14ac:dyDescent="0.25">
      <c r="A538" s="76" t="s">
        <v>18261</v>
      </c>
      <c r="B538" s="83" t="s">
        <v>2145</v>
      </c>
      <c r="C538" s="76">
        <f>VLOOKUP(GroupVertices[[#This Row],[Vertex]], Vertices[], MATCH("ID", Vertices[#Headers], 0), FALSE)</f>
        <v>1874</v>
      </c>
    </row>
    <row r="539" spans="1:3" x14ac:dyDescent="0.25">
      <c r="A539" s="76" t="s">
        <v>18261</v>
      </c>
      <c r="B539" s="83" t="s">
        <v>2144</v>
      </c>
      <c r="C539" s="76">
        <f>VLOOKUP(GroupVertices[[#This Row],[Vertex]], Vertices[], MATCH("ID", Vertices[#Headers], 0), FALSE)</f>
        <v>1873</v>
      </c>
    </row>
    <row r="540" spans="1:3" x14ac:dyDescent="0.25">
      <c r="A540" s="76" t="s">
        <v>18261</v>
      </c>
      <c r="B540" s="83" t="s">
        <v>2143</v>
      </c>
      <c r="C540" s="76">
        <f>VLOOKUP(GroupVertices[[#This Row],[Vertex]], Vertices[], MATCH("ID", Vertices[#Headers], 0), FALSE)</f>
        <v>1872</v>
      </c>
    </row>
    <row r="541" spans="1:3" x14ac:dyDescent="0.25">
      <c r="A541" s="76" t="s">
        <v>18261</v>
      </c>
      <c r="B541" s="83" t="s">
        <v>2142</v>
      </c>
      <c r="C541" s="76">
        <f>VLOOKUP(GroupVertices[[#This Row],[Vertex]], Vertices[], MATCH("ID", Vertices[#Headers], 0), FALSE)</f>
        <v>1871</v>
      </c>
    </row>
    <row r="542" spans="1:3" x14ac:dyDescent="0.25">
      <c r="A542" s="76" t="s">
        <v>18261</v>
      </c>
      <c r="B542" s="83" t="s">
        <v>2141</v>
      </c>
      <c r="C542" s="76">
        <f>VLOOKUP(GroupVertices[[#This Row],[Vertex]], Vertices[], MATCH("ID", Vertices[#Headers], 0), FALSE)</f>
        <v>1870</v>
      </c>
    </row>
    <row r="543" spans="1:3" x14ac:dyDescent="0.25">
      <c r="A543" s="76" t="s">
        <v>18261</v>
      </c>
      <c r="B543" s="83" t="s">
        <v>2140</v>
      </c>
      <c r="C543" s="76">
        <f>VLOOKUP(GroupVertices[[#This Row],[Vertex]], Vertices[], MATCH("ID", Vertices[#Headers], 0), FALSE)</f>
        <v>1869</v>
      </c>
    </row>
    <row r="544" spans="1:3" x14ac:dyDescent="0.25">
      <c r="A544" s="76" t="s">
        <v>18261</v>
      </c>
      <c r="B544" s="83" t="s">
        <v>2139</v>
      </c>
      <c r="C544" s="76">
        <f>VLOOKUP(GroupVertices[[#This Row],[Vertex]], Vertices[], MATCH("ID", Vertices[#Headers], 0), FALSE)</f>
        <v>1868</v>
      </c>
    </row>
    <row r="545" spans="1:3" x14ac:dyDescent="0.25">
      <c r="A545" s="76" t="s">
        <v>18261</v>
      </c>
      <c r="B545" s="83" t="s">
        <v>2138</v>
      </c>
      <c r="C545" s="76">
        <f>VLOOKUP(GroupVertices[[#This Row],[Vertex]], Vertices[], MATCH("ID", Vertices[#Headers], 0), FALSE)</f>
        <v>1867</v>
      </c>
    </row>
    <row r="546" spans="1:3" x14ac:dyDescent="0.25">
      <c r="A546" s="76" t="s">
        <v>18261</v>
      </c>
      <c r="B546" s="83" t="s">
        <v>2137</v>
      </c>
      <c r="C546" s="76">
        <f>VLOOKUP(GroupVertices[[#This Row],[Vertex]], Vertices[], MATCH("ID", Vertices[#Headers], 0), FALSE)</f>
        <v>1866</v>
      </c>
    </row>
    <row r="547" spans="1:3" x14ac:dyDescent="0.25">
      <c r="A547" s="76" t="s">
        <v>18261</v>
      </c>
      <c r="B547" s="83" t="s">
        <v>2136</v>
      </c>
      <c r="C547" s="76">
        <f>VLOOKUP(GroupVertices[[#This Row],[Vertex]], Vertices[], MATCH("ID", Vertices[#Headers], 0), FALSE)</f>
        <v>1865</v>
      </c>
    </row>
    <row r="548" spans="1:3" x14ac:dyDescent="0.25">
      <c r="A548" s="76" t="s">
        <v>18261</v>
      </c>
      <c r="B548" s="83" t="s">
        <v>2135</v>
      </c>
      <c r="C548" s="76">
        <f>VLOOKUP(GroupVertices[[#This Row],[Vertex]], Vertices[], MATCH("ID", Vertices[#Headers], 0), FALSE)</f>
        <v>1864</v>
      </c>
    </row>
    <row r="549" spans="1:3" x14ac:dyDescent="0.25">
      <c r="A549" s="76" t="s">
        <v>18261</v>
      </c>
      <c r="B549" s="83" t="s">
        <v>1248</v>
      </c>
      <c r="C549" s="76">
        <f>VLOOKUP(GroupVertices[[#This Row],[Vertex]], Vertices[], MATCH("ID", Vertices[#Headers], 0), FALSE)</f>
        <v>1481</v>
      </c>
    </row>
    <row r="550" spans="1:3" x14ac:dyDescent="0.25">
      <c r="A550" s="76" t="s">
        <v>18262</v>
      </c>
      <c r="B550" s="83" t="s">
        <v>1661</v>
      </c>
      <c r="C550" s="76">
        <f>VLOOKUP(GroupVertices[[#This Row],[Vertex]], Vertices[], MATCH("ID", Vertices[#Headers], 0), FALSE)</f>
        <v>2092</v>
      </c>
    </row>
    <row r="551" spans="1:3" x14ac:dyDescent="0.25">
      <c r="A551" s="76" t="s">
        <v>18262</v>
      </c>
      <c r="B551" s="83" t="s">
        <v>1660</v>
      </c>
      <c r="C551" s="76">
        <f>VLOOKUP(GroupVertices[[#This Row],[Vertex]], Vertices[], MATCH("ID", Vertices[#Headers], 0), FALSE)</f>
        <v>1397</v>
      </c>
    </row>
    <row r="552" spans="1:3" x14ac:dyDescent="0.25">
      <c r="A552" s="76" t="s">
        <v>18262</v>
      </c>
      <c r="B552" s="83" t="s">
        <v>1652</v>
      </c>
      <c r="C552" s="76">
        <f>VLOOKUP(GroupVertices[[#This Row],[Vertex]], Vertices[], MATCH("ID", Vertices[#Headers], 0), FALSE)</f>
        <v>2085</v>
      </c>
    </row>
    <row r="553" spans="1:3" x14ac:dyDescent="0.25">
      <c r="A553" s="76" t="s">
        <v>18262</v>
      </c>
      <c r="B553" s="83" t="s">
        <v>1609</v>
      </c>
      <c r="C553" s="76">
        <f>VLOOKUP(GroupVertices[[#This Row],[Vertex]], Vertices[], MATCH("ID", Vertices[#Headers], 0), FALSE)</f>
        <v>2033</v>
      </c>
    </row>
    <row r="554" spans="1:3" x14ac:dyDescent="0.25">
      <c r="A554" s="76" t="s">
        <v>18262</v>
      </c>
      <c r="B554" s="83" t="s">
        <v>1592</v>
      </c>
      <c r="C554" s="76">
        <f>VLOOKUP(GroupVertices[[#This Row],[Vertex]], Vertices[], MATCH("ID", Vertices[#Headers], 0), FALSE)</f>
        <v>2015</v>
      </c>
    </row>
    <row r="555" spans="1:3" x14ac:dyDescent="0.25">
      <c r="A555" s="76" t="s">
        <v>18262</v>
      </c>
      <c r="B555" s="83" t="s">
        <v>1560</v>
      </c>
      <c r="C555" s="76">
        <f>VLOOKUP(GroupVertices[[#This Row],[Vertex]], Vertices[], MATCH("ID", Vertices[#Headers], 0), FALSE)</f>
        <v>1855</v>
      </c>
    </row>
    <row r="556" spans="1:3" x14ac:dyDescent="0.25">
      <c r="A556" s="76" t="s">
        <v>18262</v>
      </c>
      <c r="B556" s="83" t="s">
        <v>1546</v>
      </c>
      <c r="C556" s="76">
        <f>VLOOKUP(GroupVertices[[#This Row],[Vertex]], Vertices[], MATCH("ID", Vertices[#Headers], 0), FALSE)</f>
        <v>1841</v>
      </c>
    </row>
    <row r="557" spans="1:3" x14ac:dyDescent="0.25">
      <c r="A557" s="76" t="s">
        <v>18262</v>
      </c>
      <c r="B557" s="83" t="s">
        <v>1545</v>
      </c>
      <c r="C557" s="76">
        <f>VLOOKUP(GroupVertices[[#This Row],[Vertex]], Vertices[], MATCH("ID", Vertices[#Headers], 0), FALSE)</f>
        <v>1840</v>
      </c>
    </row>
    <row r="558" spans="1:3" x14ac:dyDescent="0.25">
      <c r="A558" s="76" t="s">
        <v>18262</v>
      </c>
      <c r="B558" s="83" t="s">
        <v>1506</v>
      </c>
      <c r="C558" s="76">
        <f>VLOOKUP(GroupVertices[[#This Row],[Vertex]], Vertices[], MATCH("ID", Vertices[#Headers], 0), FALSE)</f>
        <v>1792</v>
      </c>
    </row>
    <row r="559" spans="1:3" x14ac:dyDescent="0.25">
      <c r="A559" s="76" t="s">
        <v>18262</v>
      </c>
      <c r="B559" s="83" t="s">
        <v>1502</v>
      </c>
      <c r="C559" s="76">
        <f>VLOOKUP(GroupVertices[[#This Row],[Vertex]], Vertices[], MATCH("ID", Vertices[#Headers], 0), FALSE)</f>
        <v>1787</v>
      </c>
    </row>
    <row r="560" spans="1:3" x14ac:dyDescent="0.25">
      <c r="A560" s="76" t="s">
        <v>18262</v>
      </c>
      <c r="B560" s="83" t="s">
        <v>1498</v>
      </c>
      <c r="C560" s="76">
        <f>VLOOKUP(GroupVertices[[#This Row],[Vertex]], Vertices[], MATCH("ID", Vertices[#Headers], 0), FALSE)</f>
        <v>1782</v>
      </c>
    </row>
    <row r="561" spans="1:3" x14ac:dyDescent="0.25">
      <c r="A561" s="76" t="s">
        <v>18262</v>
      </c>
      <c r="B561" s="83" t="s">
        <v>1480</v>
      </c>
      <c r="C561" s="76">
        <f>VLOOKUP(GroupVertices[[#This Row],[Vertex]], Vertices[], MATCH("ID", Vertices[#Headers], 0), FALSE)</f>
        <v>1757</v>
      </c>
    </row>
    <row r="562" spans="1:3" x14ac:dyDescent="0.25">
      <c r="A562" s="76" t="s">
        <v>18262</v>
      </c>
      <c r="B562" s="83" t="s">
        <v>1466</v>
      </c>
      <c r="C562" s="76">
        <f>VLOOKUP(GroupVertices[[#This Row],[Vertex]], Vertices[], MATCH("ID", Vertices[#Headers], 0), FALSE)</f>
        <v>1743</v>
      </c>
    </row>
    <row r="563" spans="1:3" x14ac:dyDescent="0.25">
      <c r="A563" s="76" t="s">
        <v>18262</v>
      </c>
      <c r="B563" s="83" t="s">
        <v>1451</v>
      </c>
      <c r="C563" s="76">
        <f>VLOOKUP(GroupVertices[[#This Row],[Vertex]], Vertices[], MATCH("ID", Vertices[#Headers], 0), FALSE)</f>
        <v>1726</v>
      </c>
    </row>
    <row r="564" spans="1:3" x14ac:dyDescent="0.25">
      <c r="A564" s="76" t="s">
        <v>18262</v>
      </c>
      <c r="B564" s="83" t="s">
        <v>1450</v>
      </c>
      <c r="C564" s="76">
        <f>VLOOKUP(GroupVertices[[#This Row],[Vertex]], Vertices[], MATCH("ID", Vertices[#Headers], 0), FALSE)</f>
        <v>1725</v>
      </c>
    </row>
    <row r="565" spans="1:3" x14ac:dyDescent="0.25">
      <c r="A565" s="76" t="s">
        <v>18262</v>
      </c>
      <c r="B565" s="83" t="s">
        <v>1446</v>
      </c>
      <c r="C565" s="76">
        <f>VLOOKUP(GroupVertices[[#This Row],[Vertex]], Vertices[], MATCH("ID", Vertices[#Headers], 0), FALSE)</f>
        <v>1720</v>
      </c>
    </row>
    <row r="566" spans="1:3" x14ac:dyDescent="0.25">
      <c r="A566" s="76" t="s">
        <v>18262</v>
      </c>
      <c r="B566" s="83" t="s">
        <v>1444</v>
      </c>
      <c r="C566" s="76">
        <f>VLOOKUP(GroupVertices[[#This Row],[Vertex]], Vertices[], MATCH("ID", Vertices[#Headers], 0), FALSE)</f>
        <v>1718</v>
      </c>
    </row>
    <row r="567" spans="1:3" x14ac:dyDescent="0.25">
      <c r="A567" s="76" t="s">
        <v>18262</v>
      </c>
      <c r="B567" s="83" t="s">
        <v>1433</v>
      </c>
      <c r="C567" s="76">
        <f>VLOOKUP(GroupVertices[[#This Row],[Vertex]], Vertices[], MATCH("ID", Vertices[#Headers], 0), FALSE)</f>
        <v>1706</v>
      </c>
    </row>
    <row r="568" spans="1:3" x14ac:dyDescent="0.25">
      <c r="A568" s="76" t="s">
        <v>18262</v>
      </c>
      <c r="B568" s="83" t="s">
        <v>1427</v>
      </c>
      <c r="C568" s="76">
        <f>VLOOKUP(GroupVertices[[#This Row],[Vertex]], Vertices[], MATCH("ID", Vertices[#Headers], 0), FALSE)</f>
        <v>1700</v>
      </c>
    </row>
    <row r="569" spans="1:3" x14ac:dyDescent="0.25">
      <c r="A569" s="76" t="s">
        <v>18262</v>
      </c>
      <c r="B569" s="83" t="s">
        <v>1426</v>
      </c>
      <c r="C569" s="76">
        <f>VLOOKUP(GroupVertices[[#This Row],[Vertex]], Vertices[], MATCH("ID", Vertices[#Headers], 0), FALSE)</f>
        <v>1699</v>
      </c>
    </row>
    <row r="570" spans="1:3" x14ac:dyDescent="0.25">
      <c r="A570" s="76" t="s">
        <v>18262</v>
      </c>
      <c r="B570" s="83" t="s">
        <v>1404</v>
      </c>
      <c r="C570" s="76">
        <f>VLOOKUP(GroupVertices[[#This Row],[Vertex]], Vertices[], MATCH("ID", Vertices[#Headers], 0), FALSE)</f>
        <v>1668</v>
      </c>
    </row>
    <row r="571" spans="1:3" x14ac:dyDescent="0.25">
      <c r="A571" s="76" t="s">
        <v>18262</v>
      </c>
      <c r="B571" s="83" t="s">
        <v>1391</v>
      </c>
      <c r="C571" s="76">
        <f>VLOOKUP(GroupVertices[[#This Row],[Vertex]], Vertices[], MATCH("ID", Vertices[#Headers], 0), FALSE)</f>
        <v>1652</v>
      </c>
    </row>
    <row r="572" spans="1:3" x14ac:dyDescent="0.25">
      <c r="A572" s="76" t="s">
        <v>18262</v>
      </c>
      <c r="B572" s="83" t="s">
        <v>1387</v>
      </c>
      <c r="C572" s="76">
        <f>VLOOKUP(GroupVertices[[#This Row],[Vertex]], Vertices[], MATCH("ID", Vertices[#Headers], 0), FALSE)</f>
        <v>1646</v>
      </c>
    </row>
    <row r="573" spans="1:3" x14ac:dyDescent="0.25">
      <c r="A573" s="76" t="s">
        <v>18262</v>
      </c>
      <c r="B573" s="83" t="s">
        <v>1380</v>
      </c>
      <c r="C573" s="76">
        <f>VLOOKUP(GroupVertices[[#This Row],[Vertex]], Vertices[], MATCH("ID", Vertices[#Headers], 0), FALSE)</f>
        <v>1636</v>
      </c>
    </row>
    <row r="574" spans="1:3" x14ac:dyDescent="0.25">
      <c r="A574" s="76" t="s">
        <v>18262</v>
      </c>
      <c r="B574" s="83" t="s">
        <v>1377</v>
      </c>
      <c r="C574" s="76">
        <f>VLOOKUP(GroupVertices[[#This Row],[Vertex]], Vertices[], MATCH("ID", Vertices[#Headers], 0), FALSE)</f>
        <v>1633</v>
      </c>
    </row>
    <row r="575" spans="1:3" x14ac:dyDescent="0.25">
      <c r="A575" s="76" t="s">
        <v>18262</v>
      </c>
      <c r="B575" s="83" t="s">
        <v>1367</v>
      </c>
      <c r="C575" s="76">
        <f>VLOOKUP(GroupVertices[[#This Row],[Vertex]], Vertices[], MATCH("ID", Vertices[#Headers], 0), FALSE)</f>
        <v>1623</v>
      </c>
    </row>
    <row r="576" spans="1:3" x14ac:dyDescent="0.25">
      <c r="A576" s="76" t="s">
        <v>18262</v>
      </c>
      <c r="B576" s="83" t="s">
        <v>1364</v>
      </c>
      <c r="C576" s="76">
        <f>VLOOKUP(GroupVertices[[#This Row],[Vertex]], Vertices[], MATCH("ID", Vertices[#Headers], 0), FALSE)</f>
        <v>1620</v>
      </c>
    </row>
    <row r="577" spans="1:3" x14ac:dyDescent="0.25">
      <c r="A577" s="76" t="s">
        <v>18262</v>
      </c>
      <c r="B577" s="83" t="s">
        <v>1360</v>
      </c>
      <c r="C577" s="76">
        <f>VLOOKUP(GroupVertices[[#This Row],[Vertex]], Vertices[], MATCH("ID", Vertices[#Headers], 0), FALSE)</f>
        <v>1615</v>
      </c>
    </row>
    <row r="578" spans="1:3" x14ac:dyDescent="0.25">
      <c r="A578" s="76" t="s">
        <v>18262</v>
      </c>
      <c r="B578" s="83" t="s">
        <v>1357</v>
      </c>
      <c r="C578" s="76">
        <f>VLOOKUP(GroupVertices[[#This Row],[Vertex]], Vertices[], MATCH("ID", Vertices[#Headers], 0), FALSE)</f>
        <v>1612</v>
      </c>
    </row>
    <row r="579" spans="1:3" x14ac:dyDescent="0.25">
      <c r="A579" s="76" t="s">
        <v>18262</v>
      </c>
      <c r="B579" s="83" t="s">
        <v>1355</v>
      </c>
      <c r="C579" s="76">
        <f>VLOOKUP(GroupVertices[[#This Row],[Vertex]], Vertices[], MATCH("ID", Vertices[#Headers], 0), FALSE)</f>
        <v>1610</v>
      </c>
    </row>
    <row r="580" spans="1:3" x14ac:dyDescent="0.25">
      <c r="A580" s="76" t="s">
        <v>18262</v>
      </c>
      <c r="B580" s="83" t="s">
        <v>1354</v>
      </c>
      <c r="C580" s="76">
        <f>VLOOKUP(GroupVertices[[#This Row],[Vertex]], Vertices[], MATCH("ID", Vertices[#Headers], 0), FALSE)</f>
        <v>1609</v>
      </c>
    </row>
    <row r="581" spans="1:3" x14ac:dyDescent="0.25">
      <c r="A581" s="76" t="s">
        <v>18262</v>
      </c>
      <c r="B581" s="83" t="s">
        <v>1351</v>
      </c>
      <c r="C581" s="76">
        <f>VLOOKUP(GroupVertices[[#This Row],[Vertex]], Vertices[], MATCH("ID", Vertices[#Headers], 0), FALSE)</f>
        <v>1604</v>
      </c>
    </row>
    <row r="582" spans="1:3" x14ac:dyDescent="0.25">
      <c r="A582" s="76" t="s">
        <v>18262</v>
      </c>
      <c r="B582" s="83" t="s">
        <v>1350</v>
      </c>
      <c r="C582" s="76">
        <f>VLOOKUP(GroupVertices[[#This Row],[Vertex]], Vertices[], MATCH("ID", Vertices[#Headers], 0), FALSE)</f>
        <v>1603</v>
      </c>
    </row>
    <row r="583" spans="1:3" x14ac:dyDescent="0.25">
      <c r="A583" s="76" t="s">
        <v>18262</v>
      </c>
      <c r="B583" s="83" t="s">
        <v>1348</v>
      </c>
      <c r="C583" s="76">
        <f>VLOOKUP(GroupVertices[[#This Row],[Vertex]], Vertices[], MATCH("ID", Vertices[#Headers], 0), FALSE)</f>
        <v>1601</v>
      </c>
    </row>
    <row r="584" spans="1:3" x14ac:dyDescent="0.25">
      <c r="A584" s="76" t="s">
        <v>18262</v>
      </c>
      <c r="B584" s="83" t="s">
        <v>1345</v>
      </c>
      <c r="C584" s="76">
        <f>VLOOKUP(GroupVertices[[#This Row],[Vertex]], Vertices[], MATCH("ID", Vertices[#Headers], 0), FALSE)</f>
        <v>1594</v>
      </c>
    </row>
    <row r="585" spans="1:3" x14ac:dyDescent="0.25">
      <c r="A585" s="76" t="s">
        <v>18262</v>
      </c>
      <c r="B585" s="83" t="s">
        <v>1343</v>
      </c>
      <c r="C585" s="76">
        <f>VLOOKUP(GroupVertices[[#This Row],[Vertex]], Vertices[], MATCH("ID", Vertices[#Headers], 0), FALSE)</f>
        <v>1591</v>
      </c>
    </row>
    <row r="586" spans="1:3" x14ac:dyDescent="0.25">
      <c r="A586" s="76" t="s">
        <v>18262</v>
      </c>
      <c r="B586" s="83" t="s">
        <v>1341</v>
      </c>
      <c r="C586" s="76">
        <f>VLOOKUP(GroupVertices[[#This Row],[Vertex]], Vertices[], MATCH("ID", Vertices[#Headers], 0), FALSE)</f>
        <v>1589</v>
      </c>
    </row>
    <row r="587" spans="1:3" x14ac:dyDescent="0.25">
      <c r="A587" s="76" t="s">
        <v>18262</v>
      </c>
      <c r="B587" s="83" t="s">
        <v>1339</v>
      </c>
      <c r="C587" s="76">
        <f>VLOOKUP(GroupVertices[[#This Row],[Vertex]], Vertices[], MATCH("ID", Vertices[#Headers], 0), FALSE)</f>
        <v>1587</v>
      </c>
    </row>
    <row r="588" spans="1:3" x14ac:dyDescent="0.25">
      <c r="A588" s="76" t="s">
        <v>18262</v>
      </c>
      <c r="B588" s="83" t="s">
        <v>1338</v>
      </c>
      <c r="C588" s="76">
        <f>VLOOKUP(GroupVertices[[#This Row],[Vertex]], Vertices[], MATCH("ID", Vertices[#Headers], 0), FALSE)</f>
        <v>1586</v>
      </c>
    </row>
    <row r="589" spans="1:3" x14ac:dyDescent="0.25">
      <c r="A589" s="76" t="s">
        <v>18262</v>
      </c>
      <c r="B589" s="83" t="s">
        <v>1337</v>
      </c>
      <c r="C589" s="76">
        <f>VLOOKUP(GroupVertices[[#This Row],[Vertex]], Vertices[], MATCH("ID", Vertices[#Headers], 0), FALSE)</f>
        <v>1585</v>
      </c>
    </row>
    <row r="590" spans="1:3" x14ac:dyDescent="0.25">
      <c r="A590" s="76" t="s">
        <v>18262</v>
      </c>
      <c r="B590" s="83" t="s">
        <v>1336</v>
      </c>
      <c r="C590" s="76">
        <f>VLOOKUP(GroupVertices[[#This Row],[Vertex]], Vertices[], MATCH("ID", Vertices[#Headers], 0), FALSE)</f>
        <v>1584</v>
      </c>
    </row>
    <row r="591" spans="1:3" x14ac:dyDescent="0.25">
      <c r="A591" s="76" t="s">
        <v>18262</v>
      </c>
      <c r="B591" s="83" t="s">
        <v>1335</v>
      </c>
      <c r="C591" s="76">
        <f>VLOOKUP(GroupVertices[[#This Row],[Vertex]], Vertices[], MATCH("ID", Vertices[#Headers], 0), FALSE)</f>
        <v>1583</v>
      </c>
    </row>
    <row r="592" spans="1:3" x14ac:dyDescent="0.25">
      <c r="A592" s="76" t="s">
        <v>18262</v>
      </c>
      <c r="B592" s="83" t="s">
        <v>1334</v>
      </c>
      <c r="C592" s="76">
        <f>VLOOKUP(GroupVertices[[#This Row],[Vertex]], Vertices[], MATCH("ID", Vertices[#Headers], 0), FALSE)</f>
        <v>1582</v>
      </c>
    </row>
    <row r="593" spans="1:3" x14ac:dyDescent="0.25">
      <c r="A593" s="76" t="s">
        <v>18262</v>
      </c>
      <c r="B593" s="83" t="s">
        <v>1333</v>
      </c>
      <c r="C593" s="76">
        <f>VLOOKUP(GroupVertices[[#This Row],[Vertex]], Vertices[], MATCH("ID", Vertices[#Headers], 0), FALSE)</f>
        <v>1581</v>
      </c>
    </row>
    <row r="594" spans="1:3" x14ac:dyDescent="0.25">
      <c r="A594" s="76" t="s">
        <v>18262</v>
      </c>
      <c r="B594" s="83" t="s">
        <v>1332</v>
      </c>
      <c r="C594" s="76">
        <f>VLOOKUP(GroupVertices[[#This Row],[Vertex]], Vertices[], MATCH("ID", Vertices[#Headers], 0), FALSE)</f>
        <v>1580</v>
      </c>
    </row>
    <row r="595" spans="1:3" x14ac:dyDescent="0.25">
      <c r="A595" s="76" t="s">
        <v>18262</v>
      </c>
      <c r="B595" s="83" t="s">
        <v>1302</v>
      </c>
      <c r="C595" s="76">
        <f>VLOOKUP(GroupVertices[[#This Row],[Vertex]], Vertices[], MATCH("ID", Vertices[#Headers], 0), FALSE)</f>
        <v>1548</v>
      </c>
    </row>
    <row r="596" spans="1:3" x14ac:dyDescent="0.25">
      <c r="A596" s="76" t="s">
        <v>18262</v>
      </c>
      <c r="B596" s="83" t="s">
        <v>1287</v>
      </c>
      <c r="C596" s="76">
        <f>VLOOKUP(GroupVertices[[#This Row],[Vertex]], Vertices[], MATCH("ID", Vertices[#Headers], 0), FALSE)</f>
        <v>1527</v>
      </c>
    </row>
    <row r="597" spans="1:3" x14ac:dyDescent="0.25">
      <c r="A597" s="76" t="s">
        <v>18262</v>
      </c>
      <c r="B597" s="83" t="s">
        <v>1283</v>
      </c>
      <c r="C597" s="76">
        <f>VLOOKUP(GroupVertices[[#This Row],[Vertex]], Vertices[], MATCH("ID", Vertices[#Headers], 0), FALSE)</f>
        <v>1523</v>
      </c>
    </row>
    <row r="598" spans="1:3" x14ac:dyDescent="0.25">
      <c r="A598" s="76" t="s">
        <v>18262</v>
      </c>
      <c r="B598" s="83" t="s">
        <v>1253</v>
      </c>
      <c r="C598" s="76">
        <f>VLOOKUP(GroupVertices[[#This Row],[Vertex]], Vertices[], MATCH("ID", Vertices[#Headers], 0), FALSE)</f>
        <v>1488</v>
      </c>
    </row>
    <row r="599" spans="1:3" x14ac:dyDescent="0.25">
      <c r="A599" s="76" t="s">
        <v>18262</v>
      </c>
      <c r="B599" s="83" t="s">
        <v>1242</v>
      </c>
      <c r="C599" s="76">
        <f>VLOOKUP(GroupVertices[[#This Row],[Vertex]], Vertices[], MATCH("ID", Vertices[#Headers], 0), FALSE)</f>
        <v>1474</v>
      </c>
    </row>
    <row r="600" spans="1:3" x14ac:dyDescent="0.25">
      <c r="A600" s="76" t="s">
        <v>18262</v>
      </c>
      <c r="B600" s="83" t="s">
        <v>1239</v>
      </c>
      <c r="C600" s="76">
        <f>VLOOKUP(GroupVertices[[#This Row],[Vertex]], Vertices[], MATCH("ID", Vertices[#Headers], 0), FALSE)</f>
        <v>1470</v>
      </c>
    </row>
    <row r="601" spans="1:3" x14ac:dyDescent="0.25">
      <c r="A601" s="76" t="s">
        <v>18262</v>
      </c>
      <c r="B601" s="83" t="s">
        <v>1233</v>
      </c>
      <c r="C601" s="76">
        <f>VLOOKUP(GroupVertices[[#This Row],[Vertex]], Vertices[], MATCH("ID", Vertices[#Headers], 0), FALSE)</f>
        <v>1463</v>
      </c>
    </row>
    <row r="602" spans="1:3" x14ac:dyDescent="0.25">
      <c r="A602" s="76" t="s">
        <v>18262</v>
      </c>
      <c r="B602" s="83" t="s">
        <v>1231</v>
      </c>
      <c r="C602" s="76">
        <f>VLOOKUP(GroupVertices[[#This Row],[Vertex]], Vertices[], MATCH("ID", Vertices[#Headers], 0), FALSE)</f>
        <v>1461</v>
      </c>
    </row>
    <row r="603" spans="1:3" x14ac:dyDescent="0.25">
      <c r="A603" s="76" t="s">
        <v>18262</v>
      </c>
      <c r="B603" s="83" t="s">
        <v>1229</v>
      </c>
      <c r="C603" s="76">
        <f>VLOOKUP(GroupVertices[[#This Row],[Vertex]], Vertices[], MATCH("ID", Vertices[#Headers], 0), FALSE)</f>
        <v>1459</v>
      </c>
    </row>
    <row r="604" spans="1:3" x14ac:dyDescent="0.25">
      <c r="A604" s="76" t="s">
        <v>18262</v>
      </c>
      <c r="B604" s="83" t="s">
        <v>1227</v>
      </c>
      <c r="C604" s="76">
        <f>VLOOKUP(GroupVertices[[#This Row],[Vertex]], Vertices[], MATCH("ID", Vertices[#Headers], 0), FALSE)</f>
        <v>1457</v>
      </c>
    </row>
    <row r="605" spans="1:3" x14ac:dyDescent="0.25">
      <c r="A605" s="76" t="s">
        <v>18262</v>
      </c>
      <c r="B605" s="83" t="s">
        <v>1223</v>
      </c>
      <c r="C605" s="76">
        <f>VLOOKUP(GroupVertices[[#This Row],[Vertex]], Vertices[], MATCH("ID", Vertices[#Headers], 0), FALSE)</f>
        <v>1444</v>
      </c>
    </row>
    <row r="606" spans="1:3" x14ac:dyDescent="0.25">
      <c r="A606" s="76" t="s">
        <v>18262</v>
      </c>
      <c r="B606" s="83" t="s">
        <v>1220</v>
      </c>
      <c r="C606" s="76">
        <f>VLOOKUP(GroupVertices[[#This Row],[Vertex]], Vertices[], MATCH("ID", Vertices[#Headers], 0), FALSE)</f>
        <v>1441</v>
      </c>
    </row>
    <row r="607" spans="1:3" x14ac:dyDescent="0.25">
      <c r="A607" s="76" t="s">
        <v>18262</v>
      </c>
      <c r="B607" s="83" t="s">
        <v>1219</v>
      </c>
      <c r="C607" s="76">
        <f>VLOOKUP(GroupVertices[[#This Row],[Vertex]], Vertices[], MATCH("ID", Vertices[#Headers], 0), FALSE)</f>
        <v>1440</v>
      </c>
    </row>
    <row r="608" spans="1:3" x14ac:dyDescent="0.25">
      <c r="A608" s="76" t="s">
        <v>18262</v>
      </c>
      <c r="B608" s="83" t="s">
        <v>1218</v>
      </c>
      <c r="C608" s="76">
        <f>VLOOKUP(GroupVertices[[#This Row],[Vertex]], Vertices[], MATCH("ID", Vertices[#Headers], 0), FALSE)</f>
        <v>1439</v>
      </c>
    </row>
    <row r="609" spans="1:3" x14ac:dyDescent="0.25">
      <c r="A609" s="76" t="s">
        <v>18262</v>
      </c>
      <c r="B609" s="83" t="s">
        <v>1217</v>
      </c>
      <c r="C609" s="76">
        <f>VLOOKUP(GroupVertices[[#This Row],[Vertex]], Vertices[], MATCH("ID", Vertices[#Headers], 0), FALSE)</f>
        <v>1438</v>
      </c>
    </row>
    <row r="610" spans="1:3" x14ac:dyDescent="0.25">
      <c r="A610" s="76" t="s">
        <v>18262</v>
      </c>
      <c r="B610" s="83" t="s">
        <v>1214</v>
      </c>
      <c r="C610" s="76">
        <f>VLOOKUP(GroupVertices[[#This Row],[Vertex]], Vertices[], MATCH("ID", Vertices[#Headers], 0), FALSE)</f>
        <v>1435</v>
      </c>
    </row>
    <row r="611" spans="1:3" x14ac:dyDescent="0.25">
      <c r="A611" s="76" t="s">
        <v>18262</v>
      </c>
      <c r="B611" s="83" t="s">
        <v>1213</v>
      </c>
      <c r="C611" s="76">
        <f>VLOOKUP(GroupVertices[[#This Row],[Vertex]], Vertices[], MATCH("ID", Vertices[#Headers], 0), FALSE)</f>
        <v>1434</v>
      </c>
    </row>
    <row r="612" spans="1:3" x14ac:dyDescent="0.25">
      <c r="A612" s="76" t="s">
        <v>18262</v>
      </c>
      <c r="B612" s="83" t="s">
        <v>1212</v>
      </c>
      <c r="C612" s="76">
        <f>VLOOKUP(GroupVertices[[#This Row],[Vertex]], Vertices[], MATCH("ID", Vertices[#Headers], 0), FALSE)</f>
        <v>1433</v>
      </c>
    </row>
    <row r="613" spans="1:3" x14ac:dyDescent="0.25">
      <c r="A613" s="76" t="s">
        <v>18262</v>
      </c>
      <c r="B613" s="83" t="s">
        <v>1209</v>
      </c>
      <c r="C613" s="76">
        <f>VLOOKUP(GroupVertices[[#This Row],[Vertex]], Vertices[], MATCH("ID", Vertices[#Headers], 0), FALSE)</f>
        <v>1429</v>
      </c>
    </row>
    <row r="614" spans="1:3" x14ac:dyDescent="0.25">
      <c r="A614" s="76" t="s">
        <v>18262</v>
      </c>
      <c r="B614" s="83" t="s">
        <v>1204</v>
      </c>
      <c r="C614" s="76">
        <f>VLOOKUP(GroupVertices[[#This Row],[Vertex]], Vertices[], MATCH("ID", Vertices[#Headers], 0), FALSE)</f>
        <v>1423</v>
      </c>
    </row>
    <row r="615" spans="1:3" x14ac:dyDescent="0.25">
      <c r="A615" s="76" t="s">
        <v>18262</v>
      </c>
      <c r="B615" s="83" t="s">
        <v>1202</v>
      </c>
      <c r="C615" s="76">
        <f>VLOOKUP(GroupVertices[[#This Row],[Vertex]], Vertices[], MATCH("ID", Vertices[#Headers], 0), FALSE)</f>
        <v>1421</v>
      </c>
    </row>
    <row r="616" spans="1:3" x14ac:dyDescent="0.25">
      <c r="A616" s="76" t="s">
        <v>18262</v>
      </c>
      <c r="B616" s="83" t="s">
        <v>1201</v>
      </c>
      <c r="C616" s="76">
        <f>VLOOKUP(GroupVertices[[#This Row],[Vertex]], Vertices[], MATCH("ID", Vertices[#Headers], 0), FALSE)</f>
        <v>1420</v>
      </c>
    </row>
    <row r="617" spans="1:3" x14ac:dyDescent="0.25">
      <c r="A617" s="76" t="s">
        <v>18262</v>
      </c>
      <c r="B617" s="83" t="s">
        <v>1200</v>
      </c>
      <c r="C617" s="76">
        <f>VLOOKUP(GroupVertices[[#This Row],[Vertex]], Vertices[], MATCH("ID", Vertices[#Headers], 0), FALSE)</f>
        <v>1419</v>
      </c>
    </row>
    <row r="618" spans="1:3" x14ac:dyDescent="0.25">
      <c r="A618" s="76" t="s">
        <v>18262</v>
      </c>
      <c r="B618" s="83" t="s">
        <v>1199</v>
      </c>
      <c r="C618" s="76">
        <f>VLOOKUP(GroupVertices[[#This Row],[Vertex]], Vertices[], MATCH("ID", Vertices[#Headers], 0), FALSE)</f>
        <v>1418</v>
      </c>
    </row>
    <row r="619" spans="1:3" x14ac:dyDescent="0.25">
      <c r="A619" s="76" t="s">
        <v>18262</v>
      </c>
      <c r="B619" s="83" t="s">
        <v>1198</v>
      </c>
      <c r="C619" s="76">
        <f>VLOOKUP(GroupVertices[[#This Row],[Vertex]], Vertices[], MATCH("ID", Vertices[#Headers], 0), FALSE)</f>
        <v>1417</v>
      </c>
    </row>
    <row r="620" spans="1:3" x14ac:dyDescent="0.25">
      <c r="A620" s="76" t="s">
        <v>18262</v>
      </c>
      <c r="B620" s="83" t="s">
        <v>1197</v>
      </c>
      <c r="C620" s="76">
        <f>VLOOKUP(GroupVertices[[#This Row],[Vertex]], Vertices[], MATCH("ID", Vertices[#Headers], 0), FALSE)</f>
        <v>1416</v>
      </c>
    </row>
    <row r="621" spans="1:3" x14ac:dyDescent="0.25">
      <c r="A621" s="76" t="s">
        <v>18262</v>
      </c>
      <c r="B621" s="83" t="s">
        <v>1196</v>
      </c>
      <c r="C621" s="76">
        <f>VLOOKUP(GroupVertices[[#This Row],[Vertex]], Vertices[], MATCH("ID", Vertices[#Headers], 0), FALSE)</f>
        <v>1415</v>
      </c>
    </row>
    <row r="622" spans="1:3" x14ac:dyDescent="0.25">
      <c r="A622" s="76" t="s">
        <v>18262</v>
      </c>
      <c r="B622" s="83" t="s">
        <v>1195</v>
      </c>
      <c r="C622" s="76">
        <f>VLOOKUP(GroupVertices[[#This Row],[Vertex]], Vertices[], MATCH("ID", Vertices[#Headers], 0), FALSE)</f>
        <v>1414</v>
      </c>
    </row>
    <row r="623" spans="1:3" x14ac:dyDescent="0.25">
      <c r="A623" s="76" t="s">
        <v>18262</v>
      </c>
      <c r="B623" s="83" t="s">
        <v>1194</v>
      </c>
      <c r="C623" s="76">
        <f>VLOOKUP(GroupVertices[[#This Row],[Vertex]], Vertices[], MATCH("ID", Vertices[#Headers], 0), FALSE)</f>
        <v>1413</v>
      </c>
    </row>
    <row r="624" spans="1:3" x14ac:dyDescent="0.25">
      <c r="A624" s="76" t="s">
        <v>18262</v>
      </c>
      <c r="B624" s="83" t="s">
        <v>1193</v>
      </c>
      <c r="C624" s="76">
        <f>VLOOKUP(GroupVertices[[#This Row],[Vertex]], Vertices[], MATCH("ID", Vertices[#Headers], 0), FALSE)</f>
        <v>1412</v>
      </c>
    </row>
    <row r="625" spans="1:3" x14ac:dyDescent="0.25">
      <c r="A625" s="76" t="s">
        <v>18262</v>
      </c>
      <c r="B625" s="83" t="s">
        <v>1192</v>
      </c>
      <c r="C625" s="76">
        <f>VLOOKUP(GroupVertices[[#This Row],[Vertex]], Vertices[], MATCH("ID", Vertices[#Headers], 0), FALSE)</f>
        <v>1411</v>
      </c>
    </row>
    <row r="626" spans="1:3" x14ac:dyDescent="0.25">
      <c r="A626" s="76" t="s">
        <v>18262</v>
      </c>
      <c r="B626" s="83" t="s">
        <v>1191</v>
      </c>
      <c r="C626" s="76">
        <f>VLOOKUP(GroupVertices[[#This Row],[Vertex]], Vertices[], MATCH("ID", Vertices[#Headers], 0), FALSE)</f>
        <v>1410</v>
      </c>
    </row>
    <row r="627" spans="1:3" x14ac:dyDescent="0.25">
      <c r="A627" s="76" t="s">
        <v>18262</v>
      </c>
      <c r="B627" s="83" t="s">
        <v>1190</v>
      </c>
      <c r="C627" s="76">
        <f>VLOOKUP(GroupVertices[[#This Row],[Vertex]], Vertices[], MATCH("ID", Vertices[#Headers], 0), FALSE)</f>
        <v>1409</v>
      </c>
    </row>
    <row r="628" spans="1:3" x14ac:dyDescent="0.25">
      <c r="A628" s="76" t="s">
        <v>18262</v>
      </c>
      <c r="B628" s="83" t="s">
        <v>1189</v>
      </c>
      <c r="C628" s="76">
        <f>VLOOKUP(GroupVertices[[#This Row],[Vertex]], Vertices[], MATCH("ID", Vertices[#Headers], 0), FALSE)</f>
        <v>1408</v>
      </c>
    </row>
    <row r="629" spans="1:3" x14ac:dyDescent="0.25">
      <c r="A629" s="76" t="s">
        <v>18262</v>
      </c>
      <c r="B629" s="83" t="s">
        <v>1188</v>
      </c>
      <c r="C629" s="76">
        <f>VLOOKUP(GroupVertices[[#This Row],[Vertex]], Vertices[], MATCH("ID", Vertices[#Headers], 0), FALSE)</f>
        <v>1407</v>
      </c>
    </row>
    <row r="630" spans="1:3" x14ac:dyDescent="0.25">
      <c r="A630" s="76" t="s">
        <v>18262</v>
      </c>
      <c r="B630" s="83" t="s">
        <v>1187</v>
      </c>
      <c r="C630" s="76">
        <f>VLOOKUP(GroupVertices[[#This Row],[Vertex]], Vertices[], MATCH("ID", Vertices[#Headers], 0), FALSE)</f>
        <v>1406</v>
      </c>
    </row>
    <row r="631" spans="1:3" x14ac:dyDescent="0.25">
      <c r="A631" s="76" t="s">
        <v>18262</v>
      </c>
      <c r="B631" s="83" t="s">
        <v>1186</v>
      </c>
      <c r="C631" s="76">
        <f>VLOOKUP(GroupVertices[[#This Row],[Vertex]], Vertices[], MATCH("ID", Vertices[#Headers], 0), FALSE)</f>
        <v>1405</v>
      </c>
    </row>
    <row r="632" spans="1:3" x14ac:dyDescent="0.25">
      <c r="A632" s="76" t="s">
        <v>18262</v>
      </c>
      <c r="B632" s="83" t="s">
        <v>1185</v>
      </c>
      <c r="C632" s="76">
        <f>VLOOKUP(GroupVertices[[#This Row],[Vertex]], Vertices[], MATCH("ID", Vertices[#Headers], 0), FALSE)</f>
        <v>1404</v>
      </c>
    </row>
    <row r="633" spans="1:3" x14ac:dyDescent="0.25">
      <c r="A633" s="76" t="s">
        <v>18262</v>
      </c>
      <c r="B633" s="83" t="s">
        <v>1184</v>
      </c>
      <c r="C633" s="76">
        <f>VLOOKUP(GroupVertices[[#This Row],[Vertex]], Vertices[], MATCH("ID", Vertices[#Headers], 0), FALSE)</f>
        <v>1403</v>
      </c>
    </row>
    <row r="634" spans="1:3" x14ac:dyDescent="0.25">
      <c r="A634" s="76" t="s">
        <v>18262</v>
      </c>
      <c r="B634" s="83" t="s">
        <v>1183</v>
      </c>
      <c r="C634" s="76">
        <f>VLOOKUP(GroupVertices[[#This Row],[Vertex]], Vertices[], MATCH("ID", Vertices[#Headers], 0), FALSE)</f>
        <v>1402</v>
      </c>
    </row>
    <row r="635" spans="1:3" x14ac:dyDescent="0.25">
      <c r="A635" s="76" t="s">
        <v>18262</v>
      </c>
      <c r="B635" s="83" t="s">
        <v>1182</v>
      </c>
      <c r="C635" s="76">
        <f>VLOOKUP(GroupVertices[[#This Row],[Vertex]], Vertices[], MATCH("ID", Vertices[#Headers], 0), FALSE)</f>
        <v>1401</v>
      </c>
    </row>
    <row r="636" spans="1:3" x14ac:dyDescent="0.25">
      <c r="A636" s="76" t="s">
        <v>18262</v>
      </c>
      <c r="B636" s="83" t="s">
        <v>1181</v>
      </c>
      <c r="C636" s="76">
        <f>VLOOKUP(GroupVertices[[#This Row],[Vertex]], Vertices[], MATCH("ID", Vertices[#Headers], 0), FALSE)</f>
        <v>1400</v>
      </c>
    </row>
    <row r="637" spans="1:3" x14ac:dyDescent="0.25">
      <c r="A637" s="76" t="s">
        <v>18262</v>
      </c>
      <c r="B637" s="83" t="s">
        <v>1180</v>
      </c>
      <c r="C637" s="76">
        <f>VLOOKUP(GroupVertices[[#This Row],[Vertex]], Vertices[], MATCH("ID", Vertices[#Headers], 0), FALSE)</f>
        <v>1399</v>
      </c>
    </row>
    <row r="638" spans="1:3" x14ac:dyDescent="0.25">
      <c r="A638" s="76" t="s">
        <v>18262</v>
      </c>
      <c r="B638" s="83" t="s">
        <v>1179</v>
      </c>
      <c r="C638" s="76">
        <f>VLOOKUP(GroupVertices[[#This Row],[Vertex]], Vertices[], MATCH("ID", Vertices[#Headers], 0), FALSE)</f>
        <v>1398</v>
      </c>
    </row>
    <row r="639" spans="1:3" x14ac:dyDescent="0.25">
      <c r="A639" s="76" t="s">
        <v>18262</v>
      </c>
      <c r="B639" s="83" t="s">
        <v>1178</v>
      </c>
      <c r="C639" s="76">
        <f>VLOOKUP(GroupVertices[[#This Row],[Vertex]], Vertices[], MATCH("ID", Vertices[#Headers], 0), FALSE)</f>
        <v>1396</v>
      </c>
    </row>
    <row r="640" spans="1:3" x14ac:dyDescent="0.25">
      <c r="A640" s="76" t="s">
        <v>18263</v>
      </c>
      <c r="B640" s="83" t="s">
        <v>1549</v>
      </c>
      <c r="C640" s="76">
        <f>VLOOKUP(GroupVertices[[#This Row],[Vertex]], Vertices[], MATCH("ID", Vertices[#Headers], 0), FALSE)</f>
        <v>1845</v>
      </c>
    </row>
    <row r="641" spans="1:3" x14ac:dyDescent="0.25">
      <c r="A641" s="76" t="s">
        <v>18263</v>
      </c>
      <c r="B641" s="83" t="s">
        <v>1548</v>
      </c>
      <c r="C641" s="76">
        <f>VLOOKUP(GroupVertices[[#This Row],[Vertex]], Vertices[], MATCH("ID", Vertices[#Headers], 0), FALSE)</f>
        <v>1249</v>
      </c>
    </row>
    <row r="642" spans="1:3" x14ac:dyDescent="0.25">
      <c r="A642" s="76" t="s">
        <v>18263</v>
      </c>
      <c r="B642" s="83" t="s">
        <v>1513</v>
      </c>
      <c r="C642" s="76">
        <f>VLOOKUP(GroupVertices[[#This Row],[Vertex]], Vertices[], MATCH("ID", Vertices[#Headers], 0), FALSE)</f>
        <v>1800</v>
      </c>
    </row>
    <row r="643" spans="1:3" x14ac:dyDescent="0.25">
      <c r="A643" s="76" t="s">
        <v>18263</v>
      </c>
      <c r="B643" s="83" t="s">
        <v>1490</v>
      </c>
      <c r="C643" s="76">
        <f>VLOOKUP(GroupVertices[[#This Row],[Vertex]], Vertices[], MATCH("ID", Vertices[#Headers], 0), FALSE)</f>
        <v>1771</v>
      </c>
    </row>
    <row r="644" spans="1:3" x14ac:dyDescent="0.25">
      <c r="A644" s="76" t="s">
        <v>18263</v>
      </c>
      <c r="B644" s="83" t="s">
        <v>1478</v>
      </c>
      <c r="C644" s="76">
        <f>VLOOKUP(GroupVertices[[#This Row],[Vertex]], Vertices[], MATCH("ID", Vertices[#Headers], 0), FALSE)</f>
        <v>33</v>
      </c>
    </row>
    <row r="645" spans="1:3" x14ac:dyDescent="0.25">
      <c r="A645" s="76" t="s">
        <v>18263</v>
      </c>
      <c r="B645" s="83" t="s">
        <v>1487</v>
      </c>
      <c r="C645" s="76">
        <f>VLOOKUP(GroupVertices[[#This Row],[Vertex]], Vertices[], MATCH("ID", Vertices[#Headers], 0), FALSE)</f>
        <v>1768</v>
      </c>
    </row>
    <row r="646" spans="1:3" x14ac:dyDescent="0.25">
      <c r="A646" s="76" t="s">
        <v>18263</v>
      </c>
      <c r="B646" s="83" t="s">
        <v>1477</v>
      </c>
      <c r="C646" s="76">
        <f>VLOOKUP(GroupVertices[[#This Row],[Vertex]], Vertices[], MATCH("ID", Vertices[#Headers], 0), FALSE)</f>
        <v>1756</v>
      </c>
    </row>
    <row r="647" spans="1:3" x14ac:dyDescent="0.25">
      <c r="A647" s="76" t="s">
        <v>18263</v>
      </c>
      <c r="B647" s="83" t="s">
        <v>1479</v>
      </c>
      <c r="C647" s="76">
        <f>VLOOKUP(GroupVertices[[#This Row],[Vertex]], Vertices[], MATCH("ID", Vertices[#Headers], 0), FALSE)</f>
        <v>444</v>
      </c>
    </row>
    <row r="648" spans="1:3" x14ac:dyDescent="0.25">
      <c r="A648" s="76" t="s">
        <v>18263</v>
      </c>
      <c r="B648" s="83" t="s">
        <v>1762</v>
      </c>
      <c r="C648" s="76">
        <f>VLOOKUP(GroupVertices[[#This Row],[Vertex]], Vertices[], MATCH("ID", Vertices[#Headers], 0), FALSE)</f>
        <v>217</v>
      </c>
    </row>
    <row r="649" spans="1:3" x14ac:dyDescent="0.25">
      <c r="A649" s="76" t="s">
        <v>18263</v>
      </c>
      <c r="B649" s="83" t="s">
        <v>1435</v>
      </c>
      <c r="C649" s="76">
        <f>VLOOKUP(GroupVertices[[#This Row],[Vertex]], Vertices[], MATCH("ID", Vertices[#Headers], 0), FALSE)</f>
        <v>1708</v>
      </c>
    </row>
    <row r="650" spans="1:3" x14ac:dyDescent="0.25">
      <c r="A650" s="76" t="s">
        <v>18263</v>
      </c>
      <c r="B650" s="83" t="s">
        <v>1422</v>
      </c>
      <c r="C650" s="76">
        <f>VLOOKUP(GroupVertices[[#This Row],[Vertex]], Vertices[], MATCH("ID", Vertices[#Headers], 0), FALSE)</f>
        <v>1695</v>
      </c>
    </row>
    <row r="651" spans="1:3" x14ac:dyDescent="0.25">
      <c r="A651" s="76" t="s">
        <v>18263</v>
      </c>
      <c r="B651" s="83" t="s">
        <v>1389</v>
      </c>
      <c r="C651" s="76">
        <f>VLOOKUP(GroupVertices[[#This Row],[Vertex]], Vertices[], MATCH("ID", Vertices[#Headers], 0), FALSE)</f>
        <v>1648</v>
      </c>
    </row>
    <row r="652" spans="1:3" x14ac:dyDescent="0.25">
      <c r="A652" s="76" t="s">
        <v>18263</v>
      </c>
      <c r="B652" s="83" t="s">
        <v>2090</v>
      </c>
      <c r="C652" s="76">
        <f>VLOOKUP(GroupVertices[[#This Row],[Vertex]], Vertices[], MATCH("ID", Vertices[#Headers], 0), FALSE)</f>
        <v>1650</v>
      </c>
    </row>
    <row r="653" spans="1:3" x14ac:dyDescent="0.25">
      <c r="A653" s="76" t="s">
        <v>18263</v>
      </c>
      <c r="B653" s="83" t="s">
        <v>2089</v>
      </c>
      <c r="C653" s="76">
        <f>VLOOKUP(GroupVertices[[#This Row],[Vertex]], Vertices[], MATCH("ID", Vertices[#Headers], 0), FALSE)</f>
        <v>1649</v>
      </c>
    </row>
    <row r="654" spans="1:3" x14ac:dyDescent="0.25">
      <c r="A654" s="76" t="s">
        <v>18263</v>
      </c>
      <c r="B654" s="83" t="s">
        <v>1791</v>
      </c>
      <c r="C654" s="76">
        <f>VLOOKUP(GroupVertices[[#This Row],[Vertex]], Vertices[], MATCH("ID", Vertices[#Headers], 0), FALSE)</f>
        <v>304</v>
      </c>
    </row>
    <row r="655" spans="1:3" x14ac:dyDescent="0.25">
      <c r="A655" s="76" t="s">
        <v>18263</v>
      </c>
      <c r="B655" s="83" t="s">
        <v>1340</v>
      </c>
      <c r="C655" s="76">
        <f>VLOOKUP(GroupVertices[[#This Row],[Vertex]], Vertices[], MATCH("ID", Vertices[#Headers], 0), FALSE)</f>
        <v>1588</v>
      </c>
    </row>
    <row r="656" spans="1:3" x14ac:dyDescent="0.25">
      <c r="A656" s="76" t="s">
        <v>18263</v>
      </c>
      <c r="B656" s="83" t="s">
        <v>1286</v>
      </c>
      <c r="C656" s="76">
        <f>VLOOKUP(GroupVertices[[#This Row],[Vertex]], Vertices[], MATCH("ID", Vertices[#Headers], 0), FALSE)</f>
        <v>1526</v>
      </c>
    </row>
    <row r="657" spans="1:3" x14ac:dyDescent="0.25">
      <c r="A657" s="76" t="s">
        <v>18263</v>
      </c>
      <c r="B657" s="83" t="s">
        <v>1165</v>
      </c>
      <c r="C657" s="76">
        <f>VLOOKUP(GroupVertices[[#This Row],[Vertex]], Vertices[], MATCH("ID", Vertices[#Headers], 0), FALSE)</f>
        <v>1383</v>
      </c>
    </row>
    <row r="658" spans="1:3" x14ac:dyDescent="0.25">
      <c r="A658" s="76" t="s">
        <v>18263</v>
      </c>
      <c r="B658" s="83" t="s">
        <v>1117</v>
      </c>
      <c r="C658" s="76">
        <f>VLOOKUP(GroupVertices[[#This Row],[Vertex]], Vertices[], MATCH("ID", Vertices[#Headers], 0), FALSE)</f>
        <v>1331</v>
      </c>
    </row>
    <row r="659" spans="1:3" x14ac:dyDescent="0.25">
      <c r="A659" s="76" t="s">
        <v>18263</v>
      </c>
      <c r="B659" s="83" t="s">
        <v>1098</v>
      </c>
      <c r="C659" s="76">
        <f>VLOOKUP(GroupVertices[[#This Row],[Vertex]], Vertices[], MATCH("ID", Vertices[#Headers], 0), FALSE)</f>
        <v>1310</v>
      </c>
    </row>
    <row r="660" spans="1:3" x14ac:dyDescent="0.25">
      <c r="A660" s="76" t="s">
        <v>18263</v>
      </c>
      <c r="B660" s="83" t="s">
        <v>1087</v>
      </c>
      <c r="C660" s="76">
        <f>VLOOKUP(GroupVertices[[#This Row],[Vertex]], Vertices[], MATCH("ID", Vertices[#Headers], 0), FALSE)</f>
        <v>1298</v>
      </c>
    </row>
    <row r="661" spans="1:3" x14ac:dyDescent="0.25">
      <c r="A661" s="76" t="s">
        <v>18263</v>
      </c>
      <c r="B661" s="83" t="s">
        <v>1064</v>
      </c>
      <c r="C661" s="76">
        <f>VLOOKUP(GroupVertices[[#This Row],[Vertex]], Vertices[], MATCH("ID", Vertices[#Headers], 0), FALSE)</f>
        <v>1264</v>
      </c>
    </row>
    <row r="662" spans="1:3" x14ac:dyDescent="0.25">
      <c r="A662" s="76" t="s">
        <v>18263</v>
      </c>
      <c r="B662" s="83" t="s">
        <v>1053</v>
      </c>
      <c r="C662" s="76">
        <f>VLOOKUP(GroupVertices[[#This Row],[Vertex]], Vertices[], MATCH("ID", Vertices[#Headers], 0), FALSE)</f>
        <v>1248</v>
      </c>
    </row>
    <row r="663" spans="1:3" x14ac:dyDescent="0.25">
      <c r="A663" s="76" t="s">
        <v>18263</v>
      </c>
      <c r="B663" s="83" t="s">
        <v>1049</v>
      </c>
      <c r="C663" s="76">
        <f>VLOOKUP(GroupVertices[[#This Row],[Vertex]], Vertices[], MATCH("ID", Vertices[#Headers], 0), FALSE)</f>
        <v>1244</v>
      </c>
    </row>
    <row r="664" spans="1:3" x14ac:dyDescent="0.25">
      <c r="A664" s="76" t="s">
        <v>18263</v>
      </c>
      <c r="B664" s="83" t="s">
        <v>1024</v>
      </c>
      <c r="C664" s="76">
        <f>VLOOKUP(GroupVertices[[#This Row],[Vertex]], Vertices[], MATCH("ID", Vertices[#Headers], 0), FALSE)</f>
        <v>1216</v>
      </c>
    </row>
    <row r="665" spans="1:3" x14ac:dyDescent="0.25">
      <c r="A665" s="76" t="s">
        <v>18263</v>
      </c>
      <c r="B665" s="83" t="s">
        <v>1019</v>
      </c>
      <c r="C665" s="76">
        <f>VLOOKUP(GroupVertices[[#This Row],[Vertex]], Vertices[], MATCH("ID", Vertices[#Headers], 0), FALSE)</f>
        <v>1209</v>
      </c>
    </row>
    <row r="666" spans="1:3" x14ac:dyDescent="0.25">
      <c r="A666" s="76" t="s">
        <v>18263</v>
      </c>
      <c r="B666" s="83" t="s">
        <v>991</v>
      </c>
      <c r="C666" s="76">
        <f>VLOOKUP(GroupVertices[[#This Row],[Vertex]], Vertices[], MATCH("ID", Vertices[#Headers], 0), FALSE)</f>
        <v>1176</v>
      </c>
    </row>
    <row r="667" spans="1:3" x14ac:dyDescent="0.25">
      <c r="A667" s="76" t="s">
        <v>18263</v>
      </c>
      <c r="B667" s="83" t="s">
        <v>941</v>
      </c>
      <c r="C667" s="76">
        <f>VLOOKUP(GroupVertices[[#This Row],[Vertex]], Vertices[], MATCH("ID", Vertices[#Headers], 0), FALSE)</f>
        <v>1104</v>
      </c>
    </row>
    <row r="668" spans="1:3" x14ac:dyDescent="0.25">
      <c r="A668" s="76" t="s">
        <v>18263</v>
      </c>
      <c r="B668" s="83" t="s">
        <v>933</v>
      </c>
      <c r="C668" s="76">
        <f>VLOOKUP(GroupVertices[[#This Row],[Vertex]], Vertices[], MATCH("ID", Vertices[#Headers], 0), FALSE)</f>
        <v>1095</v>
      </c>
    </row>
    <row r="669" spans="1:3" x14ac:dyDescent="0.25">
      <c r="A669" s="76" t="s">
        <v>18263</v>
      </c>
      <c r="B669" s="83" t="s">
        <v>931</v>
      </c>
      <c r="C669" s="76">
        <f>VLOOKUP(GroupVertices[[#This Row],[Vertex]], Vertices[], MATCH("ID", Vertices[#Headers], 0), FALSE)</f>
        <v>1093</v>
      </c>
    </row>
    <row r="670" spans="1:3" x14ac:dyDescent="0.25">
      <c r="A670" s="76" t="s">
        <v>18263</v>
      </c>
      <c r="B670" s="83" t="s">
        <v>897</v>
      </c>
      <c r="C670" s="76">
        <f>VLOOKUP(GroupVertices[[#This Row],[Vertex]], Vertices[], MATCH("ID", Vertices[#Headers], 0), FALSE)</f>
        <v>1056</v>
      </c>
    </row>
    <row r="671" spans="1:3" x14ac:dyDescent="0.25">
      <c r="A671" s="76" t="s">
        <v>18263</v>
      </c>
      <c r="B671" s="83" t="s">
        <v>843</v>
      </c>
      <c r="C671" s="76">
        <f>VLOOKUP(GroupVertices[[#This Row],[Vertex]], Vertices[], MATCH("ID", Vertices[#Headers], 0), FALSE)</f>
        <v>994</v>
      </c>
    </row>
    <row r="672" spans="1:3" x14ac:dyDescent="0.25">
      <c r="A672" s="76" t="s">
        <v>18263</v>
      </c>
      <c r="B672" s="83" t="s">
        <v>769</v>
      </c>
      <c r="C672" s="76">
        <f>VLOOKUP(GroupVertices[[#This Row],[Vertex]], Vertices[], MATCH("ID", Vertices[#Headers], 0), FALSE)</f>
        <v>904</v>
      </c>
    </row>
    <row r="673" spans="1:3" x14ac:dyDescent="0.25">
      <c r="A673" s="76" t="s">
        <v>18263</v>
      </c>
      <c r="B673" s="83" t="s">
        <v>1910</v>
      </c>
      <c r="C673" s="76">
        <f>VLOOKUP(GroupVertices[[#This Row],[Vertex]], Vertices[], MATCH("ID", Vertices[#Headers], 0), FALSE)</f>
        <v>691</v>
      </c>
    </row>
    <row r="674" spans="1:3" x14ac:dyDescent="0.25">
      <c r="A674" s="76" t="s">
        <v>18263</v>
      </c>
      <c r="B674" s="83" t="s">
        <v>759</v>
      </c>
      <c r="C674" s="76">
        <f>VLOOKUP(GroupVertices[[#This Row],[Vertex]], Vertices[], MATCH("ID", Vertices[#Headers], 0), FALSE)</f>
        <v>894</v>
      </c>
    </row>
    <row r="675" spans="1:3" x14ac:dyDescent="0.25">
      <c r="A675" s="76" t="s">
        <v>18263</v>
      </c>
      <c r="B675" s="83" t="s">
        <v>739</v>
      </c>
      <c r="C675" s="76">
        <f>VLOOKUP(GroupVertices[[#This Row],[Vertex]], Vertices[], MATCH("ID", Vertices[#Headers], 0), FALSE)</f>
        <v>855</v>
      </c>
    </row>
    <row r="676" spans="1:3" x14ac:dyDescent="0.25">
      <c r="A676" s="76" t="s">
        <v>18263</v>
      </c>
      <c r="B676" s="83" t="s">
        <v>695</v>
      </c>
      <c r="C676" s="76">
        <f>VLOOKUP(GroupVertices[[#This Row],[Vertex]], Vertices[], MATCH("ID", Vertices[#Headers], 0), FALSE)</f>
        <v>798</v>
      </c>
    </row>
    <row r="677" spans="1:3" x14ac:dyDescent="0.25">
      <c r="A677" s="76" t="s">
        <v>18263</v>
      </c>
      <c r="B677" s="83" t="s">
        <v>665</v>
      </c>
      <c r="C677" s="76">
        <f>VLOOKUP(GroupVertices[[#This Row],[Vertex]], Vertices[], MATCH("ID", Vertices[#Headers], 0), FALSE)</f>
        <v>763</v>
      </c>
    </row>
    <row r="678" spans="1:3" x14ac:dyDescent="0.25">
      <c r="A678" s="76" t="s">
        <v>18263</v>
      </c>
      <c r="B678" s="83" t="s">
        <v>664</v>
      </c>
      <c r="C678" s="76">
        <f>VLOOKUP(GroupVertices[[#This Row],[Vertex]], Vertices[], MATCH("ID", Vertices[#Headers], 0), FALSE)</f>
        <v>762</v>
      </c>
    </row>
    <row r="679" spans="1:3" x14ac:dyDescent="0.25">
      <c r="A679" s="76" t="s">
        <v>18263</v>
      </c>
      <c r="B679" s="83" t="s">
        <v>658</v>
      </c>
      <c r="C679" s="76">
        <f>VLOOKUP(GroupVertices[[#This Row],[Vertex]], Vertices[], MATCH("ID", Vertices[#Headers], 0), FALSE)</f>
        <v>757</v>
      </c>
    </row>
    <row r="680" spans="1:3" x14ac:dyDescent="0.25">
      <c r="A680" s="76" t="s">
        <v>18263</v>
      </c>
      <c r="B680" s="83" t="s">
        <v>644</v>
      </c>
      <c r="C680" s="76">
        <f>VLOOKUP(GroupVertices[[#This Row],[Vertex]], Vertices[], MATCH("ID", Vertices[#Headers], 0), FALSE)</f>
        <v>742</v>
      </c>
    </row>
    <row r="681" spans="1:3" x14ac:dyDescent="0.25">
      <c r="A681" s="76" t="s">
        <v>18263</v>
      </c>
      <c r="B681" s="83" t="s">
        <v>625</v>
      </c>
      <c r="C681" s="76">
        <f>VLOOKUP(GroupVertices[[#This Row],[Vertex]], Vertices[], MATCH("ID", Vertices[#Headers], 0), FALSE)</f>
        <v>718</v>
      </c>
    </row>
    <row r="682" spans="1:3" x14ac:dyDescent="0.25">
      <c r="A682" s="76" t="s">
        <v>18263</v>
      </c>
      <c r="B682" s="83" t="s">
        <v>609</v>
      </c>
      <c r="C682" s="76">
        <f>VLOOKUP(GroupVertices[[#This Row],[Vertex]], Vertices[], MATCH("ID", Vertices[#Headers], 0), FALSE)</f>
        <v>690</v>
      </c>
    </row>
    <row r="683" spans="1:3" x14ac:dyDescent="0.25">
      <c r="A683" s="76" t="s">
        <v>18263</v>
      </c>
      <c r="B683" s="83" t="s">
        <v>602</v>
      </c>
      <c r="C683" s="76">
        <f>VLOOKUP(GroupVertices[[#This Row],[Vertex]], Vertices[], MATCH("ID", Vertices[#Headers], 0), FALSE)</f>
        <v>683</v>
      </c>
    </row>
    <row r="684" spans="1:3" x14ac:dyDescent="0.25">
      <c r="A684" s="76" t="s">
        <v>18263</v>
      </c>
      <c r="B684" s="83" t="s">
        <v>563</v>
      </c>
      <c r="C684" s="76">
        <f>VLOOKUP(GroupVertices[[#This Row],[Vertex]], Vertices[], MATCH("ID", Vertices[#Headers], 0), FALSE)</f>
        <v>624</v>
      </c>
    </row>
    <row r="685" spans="1:3" x14ac:dyDescent="0.25">
      <c r="A685" s="76" t="s">
        <v>18263</v>
      </c>
      <c r="B685" s="83" t="s">
        <v>534</v>
      </c>
      <c r="C685" s="76">
        <f>VLOOKUP(GroupVertices[[#This Row],[Vertex]], Vertices[], MATCH("ID", Vertices[#Headers], 0), FALSE)</f>
        <v>582</v>
      </c>
    </row>
    <row r="686" spans="1:3" x14ac:dyDescent="0.25">
      <c r="A686" s="76" t="s">
        <v>18263</v>
      </c>
      <c r="B686" s="83" t="s">
        <v>525</v>
      </c>
      <c r="C686" s="76">
        <f>VLOOKUP(GroupVertices[[#This Row],[Vertex]], Vertices[], MATCH("ID", Vertices[#Headers], 0), FALSE)</f>
        <v>571</v>
      </c>
    </row>
    <row r="687" spans="1:3" x14ac:dyDescent="0.25">
      <c r="A687" s="76" t="s">
        <v>18263</v>
      </c>
      <c r="B687" s="83" t="s">
        <v>493</v>
      </c>
      <c r="C687" s="76">
        <f>VLOOKUP(GroupVertices[[#This Row],[Vertex]], Vertices[], MATCH("ID", Vertices[#Headers], 0), FALSE)</f>
        <v>525</v>
      </c>
    </row>
    <row r="688" spans="1:3" x14ac:dyDescent="0.25">
      <c r="A688" s="76" t="s">
        <v>18263</v>
      </c>
      <c r="B688" s="83" t="s">
        <v>488</v>
      </c>
      <c r="C688" s="76">
        <f>VLOOKUP(GroupVertices[[#This Row],[Vertex]], Vertices[], MATCH("ID", Vertices[#Headers], 0), FALSE)</f>
        <v>515</v>
      </c>
    </row>
    <row r="689" spans="1:3" x14ac:dyDescent="0.25">
      <c r="A689" s="76" t="s">
        <v>18263</v>
      </c>
      <c r="B689" s="83" t="s">
        <v>484</v>
      </c>
      <c r="C689" s="76">
        <f>VLOOKUP(GroupVertices[[#This Row],[Vertex]], Vertices[], MATCH("ID", Vertices[#Headers], 0), FALSE)</f>
        <v>511</v>
      </c>
    </row>
    <row r="690" spans="1:3" x14ac:dyDescent="0.25">
      <c r="A690" s="76" t="s">
        <v>18263</v>
      </c>
      <c r="B690" s="83" t="s">
        <v>462</v>
      </c>
      <c r="C690" s="76">
        <f>VLOOKUP(GroupVertices[[#This Row],[Vertex]], Vertices[], MATCH("ID", Vertices[#Headers], 0), FALSE)</f>
        <v>476</v>
      </c>
    </row>
    <row r="691" spans="1:3" x14ac:dyDescent="0.25">
      <c r="A691" s="76" t="s">
        <v>18263</v>
      </c>
      <c r="B691" s="83" t="s">
        <v>442</v>
      </c>
      <c r="C691" s="76">
        <f>VLOOKUP(GroupVertices[[#This Row],[Vertex]], Vertices[], MATCH("ID", Vertices[#Headers], 0), FALSE)</f>
        <v>449</v>
      </c>
    </row>
    <row r="692" spans="1:3" x14ac:dyDescent="0.25">
      <c r="A692" s="76" t="s">
        <v>18263</v>
      </c>
      <c r="B692" s="83" t="s">
        <v>440</v>
      </c>
      <c r="C692" s="76">
        <f>VLOOKUP(GroupVertices[[#This Row],[Vertex]], Vertices[], MATCH("ID", Vertices[#Headers], 0), FALSE)</f>
        <v>443</v>
      </c>
    </row>
    <row r="693" spans="1:3" x14ac:dyDescent="0.25">
      <c r="A693" s="76" t="s">
        <v>18263</v>
      </c>
      <c r="B693" s="83" t="s">
        <v>429</v>
      </c>
      <c r="C693" s="76">
        <f>VLOOKUP(GroupVertices[[#This Row],[Vertex]], Vertices[], MATCH("ID", Vertices[#Headers], 0), FALSE)</f>
        <v>425</v>
      </c>
    </row>
    <row r="694" spans="1:3" x14ac:dyDescent="0.25">
      <c r="A694" s="76" t="s">
        <v>18263</v>
      </c>
      <c r="B694" s="83" t="s">
        <v>413</v>
      </c>
      <c r="C694" s="76">
        <f>VLOOKUP(GroupVertices[[#This Row],[Vertex]], Vertices[], MATCH("ID", Vertices[#Headers], 0), FALSE)</f>
        <v>401</v>
      </c>
    </row>
    <row r="695" spans="1:3" x14ac:dyDescent="0.25">
      <c r="A695" s="76" t="s">
        <v>18263</v>
      </c>
      <c r="B695" s="83" t="s">
        <v>407</v>
      </c>
      <c r="C695" s="76">
        <f>VLOOKUP(GroupVertices[[#This Row],[Vertex]], Vertices[], MATCH("ID", Vertices[#Headers], 0), FALSE)</f>
        <v>389</v>
      </c>
    </row>
    <row r="696" spans="1:3" x14ac:dyDescent="0.25">
      <c r="A696" s="76" t="s">
        <v>18263</v>
      </c>
      <c r="B696" s="83" t="s">
        <v>396</v>
      </c>
      <c r="C696" s="76">
        <f>VLOOKUP(GroupVertices[[#This Row],[Vertex]], Vertices[], MATCH("ID", Vertices[#Headers], 0), FALSE)</f>
        <v>370</v>
      </c>
    </row>
    <row r="697" spans="1:3" x14ac:dyDescent="0.25">
      <c r="A697" s="76" t="s">
        <v>18263</v>
      </c>
      <c r="B697" s="83" t="s">
        <v>392</v>
      </c>
      <c r="C697" s="76">
        <f>VLOOKUP(GroupVertices[[#This Row],[Vertex]], Vertices[], MATCH("ID", Vertices[#Headers], 0), FALSE)</f>
        <v>365</v>
      </c>
    </row>
    <row r="698" spans="1:3" x14ac:dyDescent="0.25">
      <c r="A698" s="76" t="s">
        <v>18263</v>
      </c>
      <c r="B698" s="83" t="s">
        <v>377</v>
      </c>
      <c r="C698" s="76">
        <f>VLOOKUP(GroupVertices[[#This Row],[Vertex]], Vertices[], MATCH("ID", Vertices[#Headers], 0), FALSE)</f>
        <v>342</v>
      </c>
    </row>
    <row r="699" spans="1:3" x14ac:dyDescent="0.25">
      <c r="A699" s="76" t="s">
        <v>18263</v>
      </c>
      <c r="B699" s="83" t="s">
        <v>356</v>
      </c>
      <c r="C699" s="76">
        <f>VLOOKUP(GroupVertices[[#This Row],[Vertex]], Vertices[], MATCH("ID", Vertices[#Headers], 0), FALSE)</f>
        <v>311</v>
      </c>
    </row>
    <row r="700" spans="1:3" x14ac:dyDescent="0.25">
      <c r="A700" s="76" t="s">
        <v>18263</v>
      </c>
      <c r="B700" s="83" t="s">
        <v>351</v>
      </c>
      <c r="C700" s="76">
        <f>VLOOKUP(GroupVertices[[#This Row],[Vertex]], Vertices[], MATCH("ID", Vertices[#Headers], 0), FALSE)</f>
        <v>303</v>
      </c>
    </row>
    <row r="701" spans="1:3" x14ac:dyDescent="0.25">
      <c r="A701" s="76" t="s">
        <v>18263</v>
      </c>
      <c r="B701" s="83" t="s">
        <v>338</v>
      </c>
      <c r="C701" s="76">
        <f>VLOOKUP(GroupVertices[[#This Row],[Vertex]], Vertices[], MATCH("ID", Vertices[#Headers], 0), FALSE)</f>
        <v>277</v>
      </c>
    </row>
    <row r="702" spans="1:3" x14ac:dyDescent="0.25">
      <c r="A702" s="76" t="s">
        <v>18263</v>
      </c>
      <c r="B702" s="83" t="s">
        <v>332</v>
      </c>
      <c r="C702" s="76">
        <f>VLOOKUP(GroupVertices[[#This Row],[Vertex]], Vertices[], MATCH("ID", Vertices[#Headers], 0), FALSE)</f>
        <v>269</v>
      </c>
    </row>
    <row r="703" spans="1:3" x14ac:dyDescent="0.25">
      <c r="A703" s="76" t="s">
        <v>18263</v>
      </c>
      <c r="B703" s="83" t="s">
        <v>311</v>
      </c>
      <c r="C703" s="76">
        <f>VLOOKUP(GroupVertices[[#This Row],[Vertex]], Vertices[], MATCH("ID", Vertices[#Headers], 0), FALSE)</f>
        <v>236</v>
      </c>
    </row>
    <row r="704" spans="1:3" x14ac:dyDescent="0.25">
      <c r="A704" s="76" t="s">
        <v>18263</v>
      </c>
      <c r="B704" s="83" t="s">
        <v>310</v>
      </c>
      <c r="C704" s="76">
        <f>VLOOKUP(GroupVertices[[#This Row],[Vertex]], Vertices[], MATCH("ID", Vertices[#Headers], 0), FALSE)</f>
        <v>235</v>
      </c>
    </row>
    <row r="705" spans="1:3" x14ac:dyDescent="0.25">
      <c r="A705" s="76" t="s">
        <v>18263</v>
      </c>
      <c r="B705" s="83" t="s">
        <v>295</v>
      </c>
      <c r="C705" s="76">
        <f>VLOOKUP(GroupVertices[[#This Row],[Vertex]], Vertices[], MATCH("ID", Vertices[#Headers], 0), FALSE)</f>
        <v>216</v>
      </c>
    </row>
    <row r="706" spans="1:3" x14ac:dyDescent="0.25">
      <c r="A706" s="76" t="s">
        <v>18263</v>
      </c>
      <c r="B706" s="83" t="s">
        <v>293</v>
      </c>
      <c r="C706" s="76">
        <f>VLOOKUP(GroupVertices[[#This Row],[Vertex]], Vertices[], MATCH("ID", Vertices[#Headers], 0), FALSE)</f>
        <v>213</v>
      </c>
    </row>
    <row r="707" spans="1:3" x14ac:dyDescent="0.25">
      <c r="A707" s="76" t="s">
        <v>18263</v>
      </c>
      <c r="B707" s="83" t="s">
        <v>201</v>
      </c>
      <c r="C707" s="76">
        <f>VLOOKUP(GroupVertices[[#This Row],[Vertex]], Vertices[], MATCH("ID", Vertices[#Headers], 0), FALSE)</f>
        <v>32</v>
      </c>
    </row>
    <row r="708" spans="1:3" x14ac:dyDescent="0.25">
      <c r="A708" s="76" t="s">
        <v>18264</v>
      </c>
      <c r="B708" s="83" t="s">
        <v>1640</v>
      </c>
      <c r="C708" s="76">
        <f>VLOOKUP(GroupVertices[[#This Row],[Vertex]], Vertices[], MATCH("ID", Vertices[#Headers], 0), FALSE)</f>
        <v>2068</v>
      </c>
    </row>
    <row r="709" spans="1:3" x14ac:dyDescent="0.25">
      <c r="A709" s="76" t="s">
        <v>18264</v>
      </c>
      <c r="B709" s="83" t="s">
        <v>1528</v>
      </c>
      <c r="C709" s="76">
        <f>VLOOKUP(GroupVertices[[#This Row],[Vertex]], Vertices[], MATCH("ID", Vertices[#Headers], 0), FALSE)</f>
        <v>313</v>
      </c>
    </row>
    <row r="710" spans="1:3" x14ac:dyDescent="0.25">
      <c r="A710" s="76" t="s">
        <v>18264</v>
      </c>
      <c r="B710" s="83" t="s">
        <v>1593</v>
      </c>
      <c r="C710" s="76">
        <f>VLOOKUP(GroupVertices[[#This Row],[Vertex]], Vertices[], MATCH("ID", Vertices[#Headers], 0), FALSE)</f>
        <v>2016</v>
      </c>
    </row>
    <row r="711" spans="1:3" x14ac:dyDescent="0.25">
      <c r="A711" s="76" t="s">
        <v>18264</v>
      </c>
      <c r="B711" s="83" t="s">
        <v>1589</v>
      </c>
      <c r="C711" s="76">
        <f>VLOOKUP(GroupVertices[[#This Row],[Vertex]], Vertices[], MATCH("ID", Vertices[#Headers], 0), FALSE)</f>
        <v>2012</v>
      </c>
    </row>
    <row r="712" spans="1:3" x14ac:dyDescent="0.25">
      <c r="A712" s="76" t="s">
        <v>18264</v>
      </c>
      <c r="B712" s="83" t="s">
        <v>1566</v>
      </c>
      <c r="C712" s="76">
        <f>VLOOKUP(GroupVertices[[#This Row],[Vertex]], Vertices[], MATCH("ID", Vertices[#Headers], 0), FALSE)</f>
        <v>1862</v>
      </c>
    </row>
    <row r="713" spans="1:3" x14ac:dyDescent="0.25">
      <c r="A713" s="76" t="s">
        <v>18264</v>
      </c>
      <c r="B713" s="83" t="s">
        <v>1529</v>
      </c>
      <c r="C713" s="76">
        <f>VLOOKUP(GroupVertices[[#This Row],[Vertex]], Vertices[], MATCH("ID", Vertices[#Headers], 0), FALSE)</f>
        <v>1819</v>
      </c>
    </row>
    <row r="714" spans="1:3" x14ac:dyDescent="0.25">
      <c r="A714" s="76" t="s">
        <v>18264</v>
      </c>
      <c r="B714" s="83" t="s">
        <v>1820</v>
      </c>
      <c r="C714" s="76">
        <f>VLOOKUP(GroupVertices[[#This Row],[Vertex]], Vertices[], MATCH("ID", Vertices[#Headers], 0), FALSE)</f>
        <v>393</v>
      </c>
    </row>
    <row r="715" spans="1:3" x14ac:dyDescent="0.25">
      <c r="A715" s="76" t="s">
        <v>18264</v>
      </c>
      <c r="B715" s="83" t="s">
        <v>1499</v>
      </c>
      <c r="C715" s="76">
        <f>VLOOKUP(GroupVertices[[#This Row],[Vertex]], Vertices[], MATCH("ID", Vertices[#Headers], 0), FALSE)</f>
        <v>1783</v>
      </c>
    </row>
    <row r="716" spans="1:3" x14ac:dyDescent="0.25">
      <c r="A716" s="76" t="s">
        <v>18264</v>
      </c>
      <c r="B716" s="83" t="s">
        <v>1488</v>
      </c>
      <c r="C716" s="76">
        <f>VLOOKUP(GroupVertices[[#This Row],[Vertex]], Vertices[], MATCH("ID", Vertices[#Headers], 0), FALSE)</f>
        <v>1769</v>
      </c>
    </row>
    <row r="717" spans="1:3" x14ac:dyDescent="0.25">
      <c r="A717" s="76" t="s">
        <v>18264</v>
      </c>
      <c r="B717" s="83" t="s">
        <v>1440</v>
      </c>
      <c r="C717" s="76">
        <f>VLOOKUP(GroupVertices[[#This Row],[Vertex]], Vertices[], MATCH("ID", Vertices[#Headers], 0), FALSE)</f>
        <v>1714</v>
      </c>
    </row>
    <row r="718" spans="1:3" x14ac:dyDescent="0.25">
      <c r="A718" s="76" t="s">
        <v>18264</v>
      </c>
      <c r="B718" s="83" t="s">
        <v>1406</v>
      </c>
      <c r="C718" s="76">
        <f>VLOOKUP(GroupVertices[[#This Row],[Vertex]], Vertices[], MATCH("ID", Vertices[#Headers], 0), FALSE)</f>
        <v>1670</v>
      </c>
    </row>
    <row r="719" spans="1:3" x14ac:dyDescent="0.25">
      <c r="A719" s="76" t="s">
        <v>18264</v>
      </c>
      <c r="B719" s="83" t="s">
        <v>2097</v>
      </c>
      <c r="C719" s="76">
        <f>VLOOKUP(GroupVertices[[#This Row],[Vertex]], Vertices[], MATCH("ID", Vertices[#Headers], 0), FALSE)</f>
        <v>1673</v>
      </c>
    </row>
    <row r="720" spans="1:3" x14ac:dyDescent="0.25">
      <c r="A720" s="76" t="s">
        <v>18264</v>
      </c>
      <c r="B720" s="83" t="s">
        <v>2096</v>
      </c>
      <c r="C720" s="76">
        <f>VLOOKUP(GroupVertices[[#This Row],[Vertex]], Vertices[], MATCH("ID", Vertices[#Headers], 0), FALSE)</f>
        <v>1672</v>
      </c>
    </row>
    <row r="721" spans="1:3" x14ac:dyDescent="0.25">
      <c r="A721" s="76" t="s">
        <v>18264</v>
      </c>
      <c r="B721" s="83" t="s">
        <v>2095</v>
      </c>
      <c r="C721" s="76">
        <f>VLOOKUP(GroupVertices[[#This Row],[Vertex]], Vertices[], MATCH("ID", Vertices[#Headers], 0), FALSE)</f>
        <v>1671</v>
      </c>
    </row>
    <row r="722" spans="1:3" x14ac:dyDescent="0.25">
      <c r="A722" s="76" t="s">
        <v>18264</v>
      </c>
      <c r="B722" s="83" t="s">
        <v>2017</v>
      </c>
      <c r="C722" s="76">
        <f>VLOOKUP(GroupVertices[[#This Row],[Vertex]], Vertices[], MATCH("ID", Vertices[#Headers], 0), FALSE)</f>
        <v>1204</v>
      </c>
    </row>
    <row r="723" spans="1:3" x14ac:dyDescent="0.25">
      <c r="A723" s="76" t="s">
        <v>18264</v>
      </c>
      <c r="B723" s="83" t="s">
        <v>1776</v>
      </c>
      <c r="C723" s="76">
        <f>VLOOKUP(GroupVertices[[#This Row],[Vertex]], Vertices[], MATCH("ID", Vertices[#Headers], 0), FALSE)</f>
        <v>268</v>
      </c>
    </row>
    <row r="724" spans="1:3" x14ac:dyDescent="0.25">
      <c r="A724" s="76" t="s">
        <v>18264</v>
      </c>
      <c r="B724" s="83" t="s">
        <v>1365</v>
      </c>
      <c r="C724" s="76">
        <f>VLOOKUP(GroupVertices[[#This Row],[Vertex]], Vertices[], MATCH("ID", Vertices[#Headers], 0), FALSE)</f>
        <v>1621</v>
      </c>
    </row>
    <row r="725" spans="1:3" x14ac:dyDescent="0.25">
      <c r="A725" s="76" t="s">
        <v>18264</v>
      </c>
      <c r="B725" s="83" t="s">
        <v>1349</v>
      </c>
      <c r="C725" s="76">
        <f>VLOOKUP(GroupVertices[[#This Row],[Vertex]], Vertices[], MATCH("ID", Vertices[#Headers], 0), FALSE)</f>
        <v>1602</v>
      </c>
    </row>
    <row r="726" spans="1:3" x14ac:dyDescent="0.25">
      <c r="A726" s="76" t="s">
        <v>18264</v>
      </c>
      <c r="B726" s="83" t="s">
        <v>1325</v>
      </c>
      <c r="C726" s="76">
        <f>VLOOKUP(GroupVertices[[#This Row],[Vertex]], Vertices[], MATCH("ID", Vertices[#Headers], 0), FALSE)</f>
        <v>1572</v>
      </c>
    </row>
    <row r="727" spans="1:3" x14ac:dyDescent="0.25">
      <c r="A727" s="76" t="s">
        <v>18264</v>
      </c>
      <c r="B727" s="83" t="s">
        <v>1294</v>
      </c>
      <c r="C727" s="76">
        <f>VLOOKUP(GroupVertices[[#This Row],[Vertex]], Vertices[], MATCH("ID", Vertices[#Headers], 0), FALSE)</f>
        <v>1534</v>
      </c>
    </row>
    <row r="728" spans="1:3" x14ac:dyDescent="0.25">
      <c r="A728" s="76" t="s">
        <v>18264</v>
      </c>
      <c r="B728" s="83" t="s">
        <v>1272</v>
      </c>
      <c r="C728" s="76">
        <f>VLOOKUP(GroupVertices[[#This Row],[Vertex]], Vertices[], MATCH("ID", Vertices[#Headers], 0), FALSE)</f>
        <v>1511</v>
      </c>
    </row>
    <row r="729" spans="1:3" x14ac:dyDescent="0.25">
      <c r="A729" s="76" t="s">
        <v>18264</v>
      </c>
      <c r="B729" s="83" t="s">
        <v>1216</v>
      </c>
      <c r="C729" s="76">
        <f>VLOOKUP(GroupVertices[[#This Row],[Vertex]], Vertices[], MATCH("ID", Vertices[#Headers], 0), FALSE)</f>
        <v>1437</v>
      </c>
    </row>
    <row r="730" spans="1:3" x14ac:dyDescent="0.25">
      <c r="A730" s="76" t="s">
        <v>18264</v>
      </c>
      <c r="B730" s="83" t="s">
        <v>1211</v>
      </c>
      <c r="C730" s="76">
        <f>VLOOKUP(GroupVertices[[#This Row],[Vertex]], Vertices[], MATCH("ID", Vertices[#Headers], 0), FALSE)</f>
        <v>1432</v>
      </c>
    </row>
    <row r="731" spans="1:3" x14ac:dyDescent="0.25">
      <c r="A731" s="76" t="s">
        <v>18264</v>
      </c>
      <c r="B731" s="83" t="s">
        <v>1169</v>
      </c>
      <c r="C731" s="76">
        <f>VLOOKUP(GroupVertices[[#This Row],[Vertex]], Vertices[], MATCH("ID", Vertices[#Headers], 0), FALSE)</f>
        <v>1387</v>
      </c>
    </row>
    <row r="732" spans="1:3" x14ac:dyDescent="0.25">
      <c r="A732" s="76" t="s">
        <v>18264</v>
      </c>
      <c r="B732" s="83" t="s">
        <v>1138</v>
      </c>
      <c r="C732" s="76">
        <f>VLOOKUP(GroupVertices[[#This Row],[Vertex]], Vertices[], MATCH("ID", Vertices[#Headers], 0), FALSE)</f>
        <v>1354</v>
      </c>
    </row>
    <row r="733" spans="1:3" x14ac:dyDescent="0.25">
      <c r="A733" s="76" t="s">
        <v>18264</v>
      </c>
      <c r="B733" s="83" t="s">
        <v>1015</v>
      </c>
      <c r="C733" s="76">
        <f>VLOOKUP(GroupVertices[[#This Row],[Vertex]], Vertices[], MATCH("ID", Vertices[#Headers], 0), FALSE)</f>
        <v>1203</v>
      </c>
    </row>
    <row r="734" spans="1:3" x14ac:dyDescent="0.25">
      <c r="A734" s="76" t="s">
        <v>18264</v>
      </c>
      <c r="B734" s="83" t="s">
        <v>965</v>
      </c>
      <c r="C734" s="76">
        <f>VLOOKUP(GroupVertices[[#This Row],[Vertex]], Vertices[], MATCH("ID", Vertices[#Headers], 0), FALSE)</f>
        <v>1133</v>
      </c>
    </row>
    <row r="735" spans="1:3" x14ac:dyDescent="0.25">
      <c r="A735" s="76" t="s">
        <v>18264</v>
      </c>
      <c r="B735" s="83" t="s">
        <v>1702</v>
      </c>
      <c r="C735" s="76">
        <f>VLOOKUP(GroupVertices[[#This Row],[Vertex]], Vertices[], MATCH("ID", Vertices[#Headers], 0), FALSE)</f>
        <v>87</v>
      </c>
    </row>
    <row r="736" spans="1:3" x14ac:dyDescent="0.25">
      <c r="A736" s="76" t="s">
        <v>18264</v>
      </c>
      <c r="B736" s="83" t="s">
        <v>899</v>
      </c>
      <c r="C736" s="76">
        <f>VLOOKUP(GroupVertices[[#This Row],[Vertex]], Vertices[], MATCH("ID", Vertices[#Headers], 0), FALSE)</f>
        <v>1058</v>
      </c>
    </row>
    <row r="737" spans="1:3" x14ac:dyDescent="0.25">
      <c r="A737" s="76" t="s">
        <v>18264</v>
      </c>
      <c r="B737" s="83" t="s">
        <v>881</v>
      </c>
      <c r="C737" s="76">
        <f>VLOOKUP(GroupVertices[[#This Row],[Vertex]], Vertices[], MATCH("ID", Vertices[#Headers], 0), FALSE)</f>
        <v>1037</v>
      </c>
    </row>
    <row r="738" spans="1:3" x14ac:dyDescent="0.25">
      <c r="A738" s="76" t="s">
        <v>18264</v>
      </c>
      <c r="B738" s="83" t="s">
        <v>831</v>
      </c>
      <c r="C738" s="76">
        <f>VLOOKUP(GroupVertices[[#This Row],[Vertex]], Vertices[], MATCH("ID", Vertices[#Headers], 0), FALSE)</f>
        <v>978</v>
      </c>
    </row>
    <row r="739" spans="1:3" x14ac:dyDescent="0.25">
      <c r="A739" s="76" t="s">
        <v>18264</v>
      </c>
      <c r="B739" s="83" t="s">
        <v>821</v>
      </c>
      <c r="C739" s="76">
        <f>VLOOKUP(GroupVertices[[#This Row],[Vertex]], Vertices[], MATCH("ID", Vertices[#Headers], 0), FALSE)</f>
        <v>967</v>
      </c>
    </row>
    <row r="740" spans="1:3" x14ac:dyDescent="0.25">
      <c r="A740" s="76" t="s">
        <v>18264</v>
      </c>
      <c r="B740" s="83" t="s">
        <v>685</v>
      </c>
      <c r="C740" s="76">
        <f>VLOOKUP(GroupVertices[[#This Row],[Vertex]], Vertices[], MATCH("ID", Vertices[#Headers], 0), FALSE)</f>
        <v>784</v>
      </c>
    </row>
    <row r="741" spans="1:3" x14ac:dyDescent="0.25">
      <c r="A741" s="76" t="s">
        <v>18264</v>
      </c>
      <c r="B741" s="83" t="s">
        <v>662</v>
      </c>
      <c r="C741" s="76">
        <f>VLOOKUP(GroupVertices[[#This Row],[Vertex]], Vertices[], MATCH("ID", Vertices[#Headers], 0), FALSE)</f>
        <v>760</v>
      </c>
    </row>
    <row r="742" spans="1:3" x14ac:dyDescent="0.25">
      <c r="A742" s="76" t="s">
        <v>18264</v>
      </c>
      <c r="B742" s="83" t="s">
        <v>652</v>
      </c>
      <c r="C742" s="76">
        <f>VLOOKUP(GroupVertices[[#This Row],[Vertex]], Vertices[], MATCH("ID", Vertices[#Headers], 0), FALSE)</f>
        <v>750</v>
      </c>
    </row>
    <row r="743" spans="1:3" x14ac:dyDescent="0.25">
      <c r="A743" s="76" t="s">
        <v>18264</v>
      </c>
      <c r="B743" s="83" t="s">
        <v>645</v>
      </c>
      <c r="C743" s="76">
        <f>VLOOKUP(GroupVertices[[#This Row],[Vertex]], Vertices[], MATCH("ID", Vertices[#Headers], 0), FALSE)</f>
        <v>743</v>
      </c>
    </row>
    <row r="744" spans="1:3" x14ac:dyDescent="0.25">
      <c r="A744" s="76" t="s">
        <v>18264</v>
      </c>
      <c r="B744" s="83" t="s">
        <v>626</v>
      </c>
      <c r="C744" s="76">
        <f>VLOOKUP(GroupVertices[[#This Row],[Vertex]], Vertices[], MATCH("ID", Vertices[#Headers], 0), FALSE)</f>
        <v>719</v>
      </c>
    </row>
    <row r="745" spans="1:3" x14ac:dyDescent="0.25">
      <c r="A745" s="76" t="s">
        <v>18264</v>
      </c>
      <c r="B745" s="83" t="s">
        <v>589</v>
      </c>
      <c r="C745" s="76">
        <f>VLOOKUP(GroupVertices[[#This Row],[Vertex]], Vertices[], MATCH("ID", Vertices[#Headers], 0), FALSE)</f>
        <v>665</v>
      </c>
    </row>
    <row r="746" spans="1:3" x14ac:dyDescent="0.25">
      <c r="A746" s="76" t="s">
        <v>18264</v>
      </c>
      <c r="B746" s="83" t="s">
        <v>579</v>
      </c>
      <c r="C746" s="76">
        <f>VLOOKUP(GroupVertices[[#This Row],[Vertex]], Vertices[], MATCH("ID", Vertices[#Headers], 0), FALSE)</f>
        <v>650</v>
      </c>
    </row>
    <row r="747" spans="1:3" x14ac:dyDescent="0.25">
      <c r="A747" s="76" t="s">
        <v>18264</v>
      </c>
      <c r="B747" s="83" t="s">
        <v>565</v>
      </c>
      <c r="C747" s="76">
        <f>VLOOKUP(GroupVertices[[#This Row],[Vertex]], Vertices[], MATCH("ID", Vertices[#Headers], 0), FALSE)</f>
        <v>627</v>
      </c>
    </row>
    <row r="748" spans="1:3" x14ac:dyDescent="0.25">
      <c r="A748" s="76" t="s">
        <v>18264</v>
      </c>
      <c r="B748" s="83" t="s">
        <v>556</v>
      </c>
      <c r="C748" s="76">
        <f>VLOOKUP(GroupVertices[[#This Row],[Vertex]], Vertices[], MATCH("ID", Vertices[#Headers], 0), FALSE)</f>
        <v>614</v>
      </c>
    </row>
    <row r="749" spans="1:3" x14ac:dyDescent="0.25">
      <c r="A749" s="76" t="s">
        <v>18264</v>
      </c>
      <c r="B749" s="83" t="s">
        <v>541</v>
      </c>
      <c r="C749" s="76">
        <f>VLOOKUP(GroupVertices[[#This Row],[Vertex]], Vertices[], MATCH("ID", Vertices[#Headers], 0), FALSE)</f>
        <v>592</v>
      </c>
    </row>
    <row r="750" spans="1:3" x14ac:dyDescent="0.25">
      <c r="A750" s="76" t="s">
        <v>18264</v>
      </c>
      <c r="B750" s="83" t="s">
        <v>538</v>
      </c>
      <c r="C750" s="76">
        <f>VLOOKUP(GroupVertices[[#This Row],[Vertex]], Vertices[], MATCH("ID", Vertices[#Headers], 0), FALSE)</f>
        <v>589</v>
      </c>
    </row>
    <row r="751" spans="1:3" x14ac:dyDescent="0.25">
      <c r="A751" s="76" t="s">
        <v>18264</v>
      </c>
      <c r="B751" s="83" t="s">
        <v>536</v>
      </c>
      <c r="C751" s="76">
        <f>VLOOKUP(GroupVertices[[#This Row],[Vertex]], Vertices[], MATCH("ID", Vertices[#Headers], 0), FALSE)</f>
        <v>586</v>
      </c>
    </row>
    <row r="752" spans="1:3" x14ac:dyDescent="0.25">
      <c r="A752" s="76" t="s">
        <v>18264</v>
      </c>
      <c r="B752" s="83" t="s">
        <v>439</v>
      </c>
      <c r="C752" s="76">
        <f>VLOOKUP(GroupVertices[[#This Row],[Vertex]], Vertices[], MATCH("ID", Vertices[#Headers], 0), FALSE)</f>
        <v>442</v>
      </c>
    </row>
    <row r="753" spans="1:3" x14ac:dyDescent="0.25">
      <c r="A753" s="76" t="s">
        <v>18264</v>
      </c>
      <c r="B753" s="83" t="s">
        <v>409</v>
      </c>
      <c r="C753" s="76">
        <f>VLOOKUP(GroupVertices[[#This Row],[Vertex]], Vertices[], MATCH("ID", Vertices[#Headers], 0), FALSE)</f>
        <v>391</v>
      </c>
    </row>
    <row r="754" spans="1:3" x14ac:dyDescent="0.25">
      <c r="A754" s="76" t="s">
        <v>18264</v>
      </c>
      <c r="B754" s="83" t="s">
        <v>1819</v>
      </c>
      <c r="C754" s="76">
        <f>VLOOKUP(GroupVertices[[#This Row],[Vertex]], Vertices[], MATCH("ID", Vertices[#Headers], 0), FALSE)</f>
        <v>392</v>
      </c>
    </row>
    <row r="755" spans="1:3" x14ac:dyDescent="0.25">
      <c r="A755" s="76" t="s">
        <v>18264</v>
      </c>
      <c r="B755" s="83" t="s">
        <v>1775</v>
      </c>
      <c r="C755" s="76">
        <f>VLOOKUP(GroupVertices[[#This Row],[Vertex]], Vertices[], MATCH("ID", Vertices[#Headers], 0), FALSE)</f>
        <v>267</v>
      </c>
    </row>
    <row r="756" spans="1:3" x14ac:dyDescent="0.25">
      <c r="A756" s="76" t="s">
        <v>18264</v>
      </c>
      <c r="B756" s="83" t="s">
        <v>372</v>
      </c>
      <c r="C756" s="76">
        <f>VLOOKUP(GroupVertices[[#This Row],[Vertex]], Vertices[], MATCH("ID", Vertices[#Headers], 0), FALSE)</f>
        <v>335</v>
      </c>
    </row>
    <row r="757" spans="1:3" x14ac:dyDescent="0.25">
      <c r="A757" s="76" t="s">
        <v>18264</v>
      </c>
      <c r="B757" s="83" t="s">
        <v>336</v>
      </c>
      <c r="C757" s="76">
        <f>VLOOKUP(GroupVertices[[#This Row],[Vertex]], Vertices[], MATCH("ID", Vertices[#Headers], 0), FALSE)</f>
        <v>273</v>
      </c>
    </row>
    <row r="758" spans="1:3" x14ac:dyDescent="0.25">
      <c r="A758" s="76" t="s">
        <v>18264</v>
      </c>
      <c r="B758" s="83" t="s">
        <v>1777</v>
      </c>
      <c r="C758" s="76">
        <f>VLOOKUP(GroupVertices[[#This Row],[Vertex]], Vertices[], MATCH("ID", Vertices[#Headers], 0), FALSE)</f>
        <v>274</v>
      </c>
    </row>
    <row r="759" spans="1:3" x14ac:dyDescent="0.25">
      <c r="A759" s="76" t="s">
        <v>18264</v>
      </c>
      <c r="B759" s="83" t="s">
        <v>331</v>
      </c>
      <c r="C759" s="76">
        <f>VLOOKUP(GroupVertices[[#This Row],[Vertex]], Vertices[], MATCH("ID", Vertices[#Headers], 0), FALSE)</f>
        <v>266</v>
      </c>
    </row>
    <row r="760" spans="1:3" x14ac:dyDescent="0.25">
      <c r="A760" s="76" t="s">
        <v>18264</v>
      </c>
      <c r="B760" s="83" t="s">
        <v>322</v>
      </c>
      <c r="C760" s="76">
        <f>VLOOKUP(GroupVertices[[#This Row],[Vertex]], Vertices[], MATCH("ID", Vertices[#Headers], 0), FALSE)</f>
        <v>255</v>
      </c>
    </row>
    <row r="761" spans="1:3" x14ac:dyDescent="0.25">
      <c r="A761" s="76" t="s">
        <v>18264</v>
      </c>
      <c r="B761" s="83" t="s">
        <v>1773</v>
      </c>
      <c r="C761" s="76">
        <f>VLOOKUP(GroupVertices[[#This Row],[Vertex]], Vertices[], MATCH("ID", Vertices[#Headers], 0), FALSE)</f>
        <v>256</v>
      </c>
    </row>
    <row r="762" spans="1:3" x14ac:dyDescent="0.25">
      <c r="A762" s="76" t="s">
        <v>18264</v>
      </c>
      <c r="B762" s="83" t="s">
        <v>226</v>
      </c>
      <c r="C762" s="76">
        <f>VLOOKUP(GroupVertices[[#This Row],[Vertex]], Vertices[], MATCH("ID", Vertices[#Headers], 0), FALSE)</f>
        <v>86</v>
      </c>
    </row>
    <row r="763" spans="1:3" x14ac:dyDescent="0.25">
      <c r="A763" s="76" t="s">
        <v>18265</v>
      </c>
      <c r="B763" s="83" t="s">
        <v>1708</v>
      </c>
      <c r="C763" s="76">
        <f>VLOOKUP(GroupVertices[[#This Row],[Vertex]], Vertices[], MATCH("ID", Vertices[#Headers], 0), FALSE)</f>
        <v>104</v>
      </c>
    </row>
    <row r="764" spans="1:3" x14ac:dyDescent="0.25">
      <c r="A764" s="76" t="s">
        <v>18265</v>
      </c>
      <c r="B764" s="83" t="s">
        <v>1521</v>
      </c>
      <c r="C764" s="76">
        <f>VLOOKUP(GroupVertices[[#This Row],[Vertex]], Vertices[], MATCH("ID", Vertices[#Headers], 0), FALSE)</f>
        <v>1809</v>
      </c>
    </row>
    <row r="765" spans="1:3" x14ac:dyDescent="0.25">
      <c r="A765" s="76" t="s">
        <v>18265</v>
      </c>
      <c r="B765" s="83" t="s">
        <v>1694</v>
      </c>
      <c r="C765" s="76">
        <f>VLOOKUP(GroupVertices[[#This Row],[Vertex]], Vertices[], MATCH("ID", Vertices[#Headers], 0), FALSE)</f>
        <v>64</v>
      </c>
    </row>
    <row r="766" spans="1:3" x14ac:dyDescent="0.25">
      <c r="A766" s="76" t="s">
        <v>18265</v>
      </c>
      <c r="B766" s="83" t="s">
        <v>1461</v>
      </c>
      <c r="C766" s="76">
        <f>VLOOKUP(GroupVertices[[#This Row],[Vertex]], Vertices[], MATCH("ID", Vertices[#Headers], 0), FALSE)</f>
        <v>1738</v>
      </c>
    </row>
    <row r="767" spans="1:3" x14ac:dyDescent="0.25">
      <c r="A767" s="76" t="s">
        <v>18265</v>
      </c>
      <c r="B767" s="83" t="s">
        <v>1438</v>
      </c>
      <c r="C767" s="76">
        <f>VLOOKUP(GroupVertices[[#This Row],[Vertex]], Vertices[], MATCH("ID", Vertices[#Headers], 0), FALSE)</f>
        <v>1712</v>
      </c>
    </row>
    <row r="768" spans="1:3" x14ac:dyDescent="0.25">
      <c r="A768" s="76" t="s">
        <v>18265</v>
      </c>
      <c r="B768" s="83" t="s">
        <v>1437</v>
      </c>
      <c r="C768" s="76">
        <f>VLOOKUP(GroupVertices[[#This Row],[Vertex]], Vertices[], MATCH("ID", Vertices[#Headers], 0), FALSE)</f>
        <v>1711</v>
      </c>
    </row>
    <row r="769" spans="1:3" x14ac:dyDescent="0.25">
      <c r="A769" s="76" t="s">
        <v>18265</v>
      </c>
      <c r="B769" s="83" t="s">
        <v>1415</v>
      </c>
      <c r="C769" s="76">
        <f>VLOOKUP(GroupVertices[[#This Row],[Vertex]], Vertices[], MATCH("ID", Vertices[#Headers], 0), FALSE)</f>
        <v>1686</v>
      </c>
    </row>
    <row r="770" spans="1:3" x14ac:dyDescent="0.25">
      <c r="A770" s="76" t="s">
        <v>18265</v>
      </c>
      <c r="B770" s="83" t="s">
        <v>1407</v>
      </c>
      <c r="C770" s="76">
        <f>VLOOKUP(GroupVertices[[#This Row],[Vertex]], Vertices[], MATCH("ID", Vertices[#Headers], 0), FALSE)</f>
        <v>1674</v>
      </c>
    </row>
    <row r="771" spans="1:3" x14ac:dyDescent="0.25">
      <c r="A771" s="76" t="s">
        <v>18265</v>
      </c>
      <c r="B771" s="83" t="s">
        <v>1383</v>
      </c>
      <c r="C771" s="76">
        <f>VLOOKUP(GroupVertices[[#This Row],[Vertex]], Vertices[], MATCH("ID", Vertices[#Headers], 0), FALSE)</f>
        <v>1639</v>
      </c>
    </row>
    <row r="772" spans="1:3" x14ac:dyDescent="0.25">
      <c r="A772" s="76" t="s">
        <v>18265</v>
      </c>
      <c r="B772" s="83" t="s">
        <v>2088</v>
      </c>
      <c r="C772" s="76">
        <f>VLOOKUP(GroupVertices[[#This Row],[Vertex]], Vertices[], MATCH("ID", Vertices[#Headers], 0), FALSE)</f>
        <v>1642</v>
      </c>
    </row>
    <row r="773" spans="1:3" x14ac:dyDescent="0.25">
      <c r="A773" s="76" t="s">
        <v>18265</v>
      </c>
      <c r="B773" s="83" t="s">
        <v>2087</v>
      </c>
      <c r="C773" s="76">
        <f>VLOOKUP(GroupVertices[[#This Row],[Vertex]], Vertices[], MATCH("ID", Vertices[#Headers], 0), FALSE)</f>
        <v>1641</v>
      </c>
    </row>
    <row r="774" spans="1:3" x14ac:dyDescent="0.25">
      <c r="A774" s="76" t="s">
        <v>18265</v>
      </c>
      <c r="B774" s="83" t="s">
        <v>2086</v>
      </c>
      <c r="C774" s="76">
        <f>VLOOKUP(GroupVertices[[#This Row],[Vertex]], Vertices[], MATCH("ID", Vertices[#Headers], 0), FALSE)</f>
        <v>1640</v>
      </c>
    </row>
    <row r="775" spans="1:3" x14ac:dyDescent="0.25">
      <c r="A775" s="76" t="s">
        <v>18265</v>
      </c>
      <c r="B775" s="83" t="s">
        <v>1304</v>
      </c>
      <c r="C775" s="76">
        <f>VLOOKUP(GroupVertices[[#This Row],[Vertex]], Vertices[], MATCH("ID", Vertices[#Headers], 0), FALSE)</f>
        <v>1550</v>
      </c>
    </row>
    <row r="776" spans="1:3" x14ac:dyDescent="0.25">
      <c r="A776" s="76" t="s">
        <v>18265</v>
      </c>
      <c r="B776" s="83" t="s">
        <v>1236</v>
      </c>
      <c r="C776" s="76">
        <f>VLOOKUP(GroupVertices[[#This Row],[Vertex]], Vertices[], MATCH("ID", Vertices[#Headers], 0), FALSE)</f>
        <v>1467</v>
      </c>
    </row>
    <row r="777" spans="1:3" x14ac:dyDescent="0.25">
      <c r="A777" s="76" t="s">
        <v>18265</v>
      </c>
      <c r="B777" s="83" t="s">
        <v>1225</v>
      </c>
      <c r="C777" s="76">
        <f>VLOOKUP(GroupVertices[[#This Row],[Vertex]], Vertices[], MATCH("ID", Vertices[#Headers], 0), FALSE)</f>
        <v>1455</v>
      </c>
    </row>
    <row r="778" spans="1:3" x14ac:dyDescent="0.25">
      <c r="A778" s="76" t="s">
        <v>18265</v>
      </c>
      <c r="B778" s="83" t="s">
        <v>1162</v>
      </c>
      <c r="C778" s="76">
        <f>VLOOKUP(GroupVertices[[#This Row],[Vertex]], Vertices[], MATCH("ID", Vertices[#Headers], 0), FALSE)</f>
        <v>1380</v>
      </c>
    </row>
    <row r="779" spans="1:3" x14ac:dyDescent="0.25">
      <c r="A779" s="76" t="s">
        <v>18265</v>
      </c>
      <c r="B779" s="83" t="s">
        <v>1072</v>
      </c>
      <c r="C779" s="76">
        <f>VLOOKUP(GroupVertices[[#This Row],[Vertex]], Vertices[], MATCH("ID", Vertices[#Headers], 0), FALSE)</f>
        <v>1274</v>
      </c>
    </row>
    <row r="780" spans="1:3" x14ac:dyDescent="0.25">
      <c r="A780" s="76" t="s">
        <v>18265</v>
      </c>
      <c r="B780" s="83" t="s">
        <v>2032</v>
      </c>
      <c r="C780" s="76">
        <f>VLOOKUP(GroupVertices[[#This Row],[Vertex]], Vertices[], MATCH("ID", Vertices[#Headers], 0), FALSE)</f>
        <v>1277</v>
      </c>
    </row>
    <row r="781" spans="1:3" x14ac:dyDescent="0.25">
      <c r="A781" s="76" t="s">
        <v>18265</v>
      </c>
      <c r="B781" s="83" t="s">
        <v>2031</v>
      </c>
      <c r="C781" s="76">
        <f>VLOOKUP(GroupVertices[[#This Row],[Vertex]], Vertices[], MATCH("ID", Vertices[#Headers], 0), FALSE)</f>
        <v>1276</v>
      </c>
    </row>
    <row r="782" spans="1:3" x14ac:dyDescent="0.25">
      <c r="A782" s="76" t="s">
        <v>18265</v>
      </c>
      <c r="B782" s="83" t="s">
        <v>2030</v>
      </c>
      <c r="C782" s="76">
        <f>VLOOKUP(GroupVertices[[#This Row],[Vertex]], Vertices[], MATCH("ID", Vertices[#Headers], 0), FALSE)</f>
        <v>1275</v>
      </c>
    </row>
    <row r="783" spans="1:3" x14ac:dyDescent="0.25">
      <c r="A783" s="76" t="s">
        <v>18265</v>
      </c>
      <c r="B783" s="83" t="s">
        <v>380</v>
      </c>
      <c r="C783" s="76">
        <f>VLOOKUP(GroupVertices[[#This Row],[Vertex]], Vertices[], MATCH("ID", Vertices[#Headers], 0), FALSE)</f>
        <v>346</v>
      </c>
    </row>
    <row r="784" spans="1:3" x14ac:dyDescent="0.25">
      <c r="A784" s="76" t="s">
        <v>18265</v>
      </c>
      <c r="B784" s="83" t="s">
        <v>2029</v>
      </c>
      <c r="C784" s="76">
        <f>VLOOKUP(GroupVertices[[#This Row],[Vertex]], Vertices[], MATCH("ID", Vertices[#Headers], 0), FALSE)</f>
        <v>1273</v>
      </c>
    </row>
    <row r="785" spans="1:3" x14ac:dyDescent="0.25">
      <c r="A785" s="76" t="s">
        <v>18265</v>
      </c>
      <c r="B785" s="83" t="s">
        <v>858</v>
      </c>
      <c r="C785" s="76">
        <f>VLOOKUP(GroupVertices[[#This Row],[Vertex]], Vertices[], MATCH("ID", Vertices[#Headers], 0), FALSE)</f>
        <v>1014</v>
      </c>
    </row>
    <row r="786" spans="1:3" x14ac:dyDescent="0.25">
      <c r="A786" s="76" t="s">
        <v>18265</v>
      </c>
      <c r="B786" s="83" t="s">
        <v>820</v>
      </c>
      <c r="C786" s="76">
        <f>VLOOKUP(GroupVertices[[#This Row],[Vertex]], Vertices[], MATCH("ID", Vertices[#Headers], 0), FALSE)</f>
        <v>966</v>
      </c>
    </row>
    <row r="787" spans="1:3" x14ac:dyDescent="0.25">
      <c r="A787" s="76" t="s">
        <v>18265</v>
      </c>
      <c r="B787" s="83" t="s">
        <v>766</v>
      </c>
      <c r="C787" s="76">
        <f>VLOOKUP(GroupVertices[[#This Row],[Vertex]], Vertices[], MATCH("ID", Vertices[#Headers], 0), FALSE)</f>
        <v>901</v>
      </c>
    </row>
    <row r="788" spans="1:3" x14ac:dyDescent="0.25">
      <c r="A788" s="76" t="s">
        <v>18265</v>
      </c>
      <c r="B788" s="83" t="s">
        <v>740</v>
      </c>
      <c r="C788" s="76">
        <f>VLOOKUP(GroupVertices[[#This Row],[Vertex]], Vertices[], MATCH("ID", Vertices[#Headers], 0), FALSE)</f>
        <v>856</v>
      </c>
    </row>
    <row r="789" spans="1:3" x14ac:dyDescent="0.25">
      <c r="A789" s="76" t="s">
        <v>18265</v>
      </c>
      <c r="B789" s="83" t="s">
        <v>1948</v>
      </c>
      <c r="C789" s="76">
        <f>VLOOKUP(GroupVertices[[#This Row],[Vertex]], Vertices[], MATCH("ID", Vertices[#Headers], 0), FALSE)</f>
        <v>858</v>
      </c>
    </row>
    <row r="790" spans="1:3" x14ac:dyDescent="0.25">
      <c r="A790" s="76" t="s">
        <v>18265</v>
      </c>
      <c r="B790" s="83" t="s">
        <v>1947</v>
      </c>
      <c r="C790" s="76">
        <f>VLOOKUP(GroupVertices[[#This Row],[Vertex]], Vertices[], MATCH("ID", Vertices[#Headers], 0), FALSE)</f>
        <v>857</v>
      </c>
    </row>
    <row r="791" spans="1:3" x14ac:dyDescent="0.25">
      <c r="A791" s="76" t="s">
        <v>18265</v>
      </c>
      <c r="B791" s="83" t="s">
        <v>698</v>
      </c>
      <c r="C791" s="76">
        <f>VLOOKUP(GroupVertices[[#This Row],[Vertex]], Vertices[], MATCH("ID", Vertices[#Headers], 0), FALSE)</f>
        <v>802</v>
      </c>
    </row>
    <row r="792" spans="1:3" x14ac:dyDescent="0.25">
      <c r="A792" s="76" t="s">
        <v>18265</v>
      </c>
      <c r="B792" s="83" t="s">
        <v>694</v>
      </c>
      <c r="C792" s="76">
        <f>VLOOKUP(GroupVertices[[#This Row],[Vertex]], Vertices[], MATCH("ID", Vertices[#Headers], 0), FALSE)</f>
        <v>797</v>
      </c>
    </row>
    <row r="793" spans="1:3" x14ac:dyDescent="0.25">
      <c r="A793" s="76" t="s">
        <v>18265</v>
      </c>
      <c r="B793" s="83" t="s">
        <v>688</v>
      </c>
      <c r="C793" s="76">
        <f>VLOOKUP(GroupVertices[[#This Row],[Vertex]], Vertices[], MATCH("ID", Vertices[#Headers], 0), FALSE)</f>
        <v>789</v>
      </c>
    </row>
    <row r="794" spans="1:3" x14ac:dyDescent="0.25">
      <c r="A794" s="76" t="s">
        <v>18265</v>
      </c>
      <c r="B794" s="83" t="s">
        <v>1759</v>
      </c>
      <c r="C794" s="76">
        <f>VLOOKUP(GroupVertices[[#This Row],[Vertex]], Vertices[], MATCH("ID", Vertices[#Headers], 0), FALSE)</f>
        <v>210</v>
      </c>
    </row>
    <row r="795" spans="1:3" x14ac:dyDescent="0.25">
      <c r="A795" s="76" t="s">
        <v>18265</v>
      </c>
      <c r="B795" s="83" t="s">
        <v>568</v>
      </c>
      <c r="C795" s="76">
        <f>VLOOKUP(GroupVertices[[#This Row],[Vertex]], Vertices[], MATCH("ID", Vertices[#Headers], 0), FALSE)</f>
        <v>631</v>
      </c>
    </row>
    <row r="796" spans="1:3" x14ac:dyDescent="0.25">
      <c r="A796" s="76" t="s">
        <v>18265</v>
      </c>
      <c r="B796" s="83" t="s">
        <v>499</v>
      </c>
      <c r="C796" s="76">
        <f>VLOOKUP(GroupVertices[[#This Row],[Vertex]], Vertices[], MATCH("ID", Vertices[#Headers], 0), FALSE)</f>
        <v>537</v>
      </c>
    </row>
    <row r="797" spans="1:3" x14ac:dyDescent="0.25">
      <c r="A797" s="76" t="s">
        <v>18265</v>
      </c>
      <c r="B797" s="83" t="s">
        <v>465</v>
      </c>
      <c r="C797" s="76">
        <f>VLOOKUP(GroupVertices[[#This Row],[Vertex]], Vertices[], MATCH("ID", Vertices[#Headers], 0), FALSE)</f>
        <v>481</v>
      </c>
    </row>
    <row r="798" spans="1:3" x14ac:dyDescent="0.25">
      <c r="A798" s="76" t="s">
        <v>18265</v>
      </c>
      <c r="B798" s="83" t="s">
        <v>463</v>
      </c>
      <c r="C798" s="76">
        <f>VLOOKUP(GroupVertices[[#This Row],[Vertex]], Vertices[], MATCH("ID", Vertices[#Headers], 0), FALSE)</f>
        <v>477</v>
      </c>
    </row>
    <row r="799" spans="1:3" x14ac:dyDescent="0.25">
      <c r="A799" s="76" t="s">
        <v>18265</v>
      </c>
      <c r="B799" s="83" t="s">
        <v>455</v>
      </c>
      <c r="C799" s="76">
        <f>VLOOKUP(GroupVertices[[#This Row],[Vertex]], Vertices[], MATCH("ID", Vertices[#Headers], 0), FALSE)</f>
        <v>466</v>
      </c>
    </row>
    <row r="800" spans="1:3" x14ac:dyDescent="0.25">
      <c r="A800" s="76" t="s">
        <v>18265</v>
      </c>
      <c r="B800" s="83" t="s">
        <v>444</v>
      </c>
      <c r="C800" s="76">
        <f>VLOOKUP(GroupVertices[[#This Row],[Vertex]], Vertices[], MATCH("ID", Vertices[#Headers], 0), FALSE)</f>
        <v>452</v>
      </c>
    </row>
    <row r="801" spans="1:3" x14ac:dyDescent="0.25">
      <c r="A801" s="76" t="s">
        <v>18265</v>
      </c>
      <c r="B801" s="83" t="s">
        <v>433</v>
      </c>
      <c r="C801" s="76">
        <f>VLOOKUP(GroupVertices[[#This Row],[Vertex]], Vertices[], MATCH("ID", Vertices[#Headers], 0), FALSE)</f>
        <v>430</v>
      </c>
    </row>
    <row r="802" spans="1:3" x14ac:dyDescent="0.25">
      <c r="A802" s="76" t="s">
        <v>18265</v>
      </c>
      <c r="B802" s="83" t="s">
        <v>1804</v>
      </c>
      <c r="C802" s="76">
        <f>VLOOKUP(GroupVertices[[#This Row],[Vertex]], Vertices[], MATCH("ID", Vertices[#Headers], 0), FALSE)</f>
        <v>347</v>
      </c>
    </row>
    <row r="803" spans="1:3" x14ac:dyDescent="0.25">
      <c r="A803" s="76" t="s">
        <v>18265</v>
      </c>
      <c r="B803" s="83" t="s">
        <v>362</v>
      </c>
      <c r="C803" s="76">
        <f>VLOOKUP(GroupVertices[[#This Row],[Vertex]], Vertices[], MATCH("ID", Vertices[#Headers], 0), FALSE)</f>
        <v>320</v>
      </c>
    </row>
    <row r="804" spans="1:3" x14ac:dyDescent="0.25">
      <c r="A804" s="76" t="s">
        <v>18265</v>
      </c>
      <c r="B804" s="83" t="s">
        <v>1796</v>
      </c>
      <c r="C804" s="76">
        <f>VLOOKUP(GroupVertices[[#This Row],[Vertex]], Vertices[], MATCH("ID", Vertices[#Headers], 0), FALSE)</f>
        <v>321</v>
      </c>
    </row>
    <row r="805" spans="1:3" x14ac:dyDescent="0.25">
      <c r="A805" s="76" t="s">
        <v>18265</v>
      </c>
      <c r="B805" s="83" t="s">
        <v>329</v>
      </c>
      <c r="C805" s="76">
        <f>VLOOKUP(GroupVertices[[#This Row],[Vertex]], Vertices[], MATCH("ID", Vertices[#Headers], 0), FALSE)</f>
        <v>264</v>
      </c>
    </row>
    <row r="806" spans="1:3" x14ac:dyDescent="0.25">
      <c r="A806" s="76" t="s">
        <v>18265</v>
      </c>
      <c r="B806" s="83" t="s">
        <v>291</v>
      </c>
      <c r="C806" s="76">
        <f>VLOOKUP(GroupVertices[[#This Row],[Vertex]], Vertices[], MATCH("ID", Vertices[#Headers], 0), FALSE)</f>
        <v>208</v>
      </c>
    </row>
    <row r="807" spans="1:3" x14ac:dyDescent="0.25">
      <c r="A807" s="76" t="s">
        <v>18265</v>
      </c>
      <c r="B807" s="83" t="s">
        <v>1758</v>
      </c>
      <c r="C807" s="76">
        <f>VLOOKUP(GroupVertices[[#This Row],[Vertex]], Vertices[], MATCH("ID", Vertices[#Headers], 0), FALSE)</f>
        <v>209</v>
      </c>
    </row>
    <row r="808" spans="1:3" x14ac:dyDescent="0.25">
      <c r="A808" s="76" t="s">
        <v>18265</v>
      </c>
      <c r="B808" s="83" t="s">
        <v>264</v>
      </c>
      <c r="C808" s="76">
        <f>VLOOKUP(GroupVertices[[#This Row],[Vertex]], Vertices[], MATCH("ID", Vertices[#Headers], 0), FALSE)</f>
        <v>155</v>
      </c>
    </row>
    <row r="809" spans="1:3" x14ac:dyDescent="0.25">
      <c r="A809" s="76" t="s">
        <v>18265</v>
      </c>
      <c r="B809" s="83" t="s">
        <v>237</v>
      </c>
      <c r="C809" s="76">
        <f>VLOOKUP(GroupVertices[[#This Row],[Vertex]], Vertices[], MATCH("ID", Vertices[#Headers], 0), FALSE)</f>
        <v>103</v>
      </c>
    </row>
    <row r="810" spans="1:3" x14ac:dyDescent="0.25">
      <c r="A810" s="76" t="s">
        <v>18266</v>
      </c>
      <c r="B810" s="83" t="s">
        <v>1623</v>
      </c>
      <c r="C810" s="76">
        <f>VLOOKUP(GroupVertices[[#This Row],[Vertex]], Vertices[], MATCH("ID", Vertices[#Headers], 0), FALSE)</f>
        <v>354</v>
      </c>
    </row>
    <row r="811" spans="1:3" x14ac:dyDescent="0.25">
      <c r="A811" s="76" t="s">
        <v>18266</v>
      </c>
      <c r="B811" s="83" t="s">
        <v>1540</v>
      </c>
      <c r="C811" s="76">
        <f>VLOOKUP(GroupVertices[[#This Row],[Vertex]], Vertices[], MATCH("ID", Vertices[#Headers], 0), FALSE)</f>
        <v>1834</v>
      </c>
    </row>
    <row r="812" spans="1:3" x14ac:dyDescent="0.25">
      <c r="A812" s="76" t="s">
        <v>18266</v>
      </c>
      <c r="B812" s="83" t="s">
        <v>1261</v>
      </c>
      <c r="C812" s="76">
        <f>VLOOKUP(GroupVertices[[#This Row],[Vertex]], Vertices[], MATCH("ID", Vertices[#Headers], 0), FALSE)</f>
        <v>429</v>
      </c>
    </row>
    <row r="813" spans="1:3" x14ac:dyDescent="0.25">
      <c r="A813" s="76" t="s">
        <v>18266</v>
      </c>
      <c r="B813" s="83" t="s">
        <v>1507</v>
      </c>
      <c r="C813" s="76">
        <f>VLOOKUP(GroupVertices[[#This Row],[Vertex]], Vertices[], MATCH("ID", Vertices[#Headers], 0), FALSE)</f>
        <v>1793</v>
      </c>
    </row>
    <row r="814" spans="1:3" x14ac:dyDescent="0.25">
      <c r="A814" s="76" t="s">
        <v>18266</v>
      </c>
      <c r="B814" s="83" t="s">
        <v>2122</v>
      </c>
      <c r="C814" s="76">
        <f>VLOOKUP(GroupVertices[[#This Row],[Vertex]], Vertices[], MATCH("ID", Vertices[#Headers], 0), FALSE)</f>
        <v>1794</v>
      </c>
    </row>
    <row r="815" spans="1:3" x14ac:dyDescent="0.25">
      <c r="A815" s="76" t="s">
        <v>18266</v>
      </c>
      <c r="B815" s="83" t="s">
        <v>1458</v>
      </c>
      <c r="C815" s="76">
        <f>VLOOKUP(GroupVertices[[#This Row],[Vertex]], Vertices[], MATCH("ID", Vertices[#Headers], 0), FALSE)</f>
        <v>1735</v>
      </c>
    </row>
    <row r="816" spans="1:3" x14ac:dyDescent="0.25">
      <c r="A816" s="76" t="s">
        <v>18266</v>
      </c>
      <c r="B816" s="83" t="s">
        <v>1382</v>
      </c>
      <c r="C816" s="76">
        <f>VLOOKUP(GroupVertices[[#This Row],[Vertex]], Vertices[], MATCH("ID", Vertices[#Headers], 0), FALSE)</f>
        <v>1638</v>
      </c>
    </row>
    <row r="817" spans="1:3" x14ac:dyDescent="0.25">
      <c r="A817" s="76" t="s">
        <v>18266</v>
      </c>
      <c r="B817" s="83" t="s">
        <v>1324</v>
      </c>
      <c r="C817" s="76">
        <f>VLOOKUP(GroupVertices[[#This Row],[Vertex]], Vertices[], MATCH("ID", Vertices[#Headers], 0), FALSE)</f>
        <v>1571</v>
      </c>
    </row>
    <row r="818" spans="1:3" x14ac:dyDescent="0.25">
      <c r="A818" s="76" t="s">
        <v>18266</v>
      </c>
      <c r="B818" s="83" t="s">
        <v>1262</v>
      </c>
      <c r="C818" s="76">
        <f>VLOOKUP(GroupVertices[[#This Row],[Vertex]], Vertices[], MATCH("ID", Vertices[#Headers], 0), FALSE)</f>
        <v>1498</v>
      </c>
    </row>
    <row r="819" spans="1:3" x14ac:dyDescent="0.25">
      <c r="A819" s="76" t="s">
        <v>18266</v>
      </c>
      <c r="B819" s="83" t="s">
        <v>1263</v>
      </c>
      <c r="C819" s="76">
        <f>VLOOKUP(GroupVertices[[#This Row],[Vertex]], Vertices[], MATCH("ID", Vertices[#Headers], 0), FALSE)</f>
        <v>1499</v>
      </c>
    </row>
    <row r="820" spans="1:3" x14ac:dyDescent="0.25">
      <c r="A820" s="76" t="s">
        <v>18266</v>
      </c>
      <c r="B820" s="83" t="s">
        <v>1105</v>
      </c>
      <c r="C820" s="76">
        <f>VLOOKUP(GroupVertices[[#This Row],[Vertex]], Vertices[], MATCH("ID", Vertices[#Headers], 0), FALSE)</f>
        <v>1318</v>
      </c>
    </row>
    <row r="821" spans="1:3" x14ac:dyDescent="0.25">
      <c r="A821" s="76" t="s">
        <v>18266</v>
      </c>
      <c r="B821" s="83" t="s">
        <v>1244</v>
      </c>
      <c r="C821" s="76">
        <f>VLOOKUP(GroupVertices[[#This Row],[Vertex]], Vertices[], MATCH("ID", Vertices[#Headers], 0), FALSE)</f>
        <v>1476</v>
      </c>
    </row>
    <row r="822" spans="1:3" x14ac:dyDescent="0.25">
      <c r="A822" s="76" t="s">
        <v>18266</v>
      </c>
      <c r="B822" s="83" t="s">
        <v>1827</v>
      </c>
      <c r="C822" s="76">
        <f>VLOOKUP(GroupVertices[[#This Row],[Vertex]], Vertices[], MATCH("ID", Vertices[#Headers], 0), FALSE)</f>
        <v>413</v>
      </c>
    </row>
    <row r="823" spans="1:3" x14ac:dyDescent="0.25">
      <c r="A823" s="76" t="s">
        <v>18266</v>
      </c>
      <c r="B823" s="83" t="s">
        <v>1139</v>
      </c>
      <c r="C823" s="76">
        <f>VLOOKUP(GroupVertices[[#This Row],[Vertex]], Vertices[], MATCH("ID", Vertices[#Headers], 0), FALSE)</f>
        <v>1355</v>
      </c>
    </row>
    <row r="824" spans="1:3" x14ac:dyDescent="0.25">
      <c r="A824" s="76" t="s">
        <v>18266</v>
      </c>
      <c r="B824" s="83" t="s">
        <v>2044</v>
      </c>
      <c r="C824" s="76">
        <f>VLOOKUP(GroupVertices[[#This Row],[Vertex]], Vertices[], MATCH("ID", Vertices[#Headers], 0), FALSE)</f>
        <v>1356</v>
      </c>
    </row>
    <row r="825" spans="1:3" x14ac:dyDescent="0.25">
      <c r="A825" s="76" t="s">
        <v>18266</v>
      </c>
      <c r="B825" s="83" t="s">
        <v>1107</v>
      </c>
      <c r="C825" s="76">
        <f>VLOOKUP(GroupVertices[[#This Row],[Vertex]], Vertices[], MATCH("ID", Vertices[#Headers], 0), FALSE)</f>
        <v>1320</v>
      </c>
    </row>
    <row r="826" spans="1:3" x14ac:dyDescent="0.25">
      <c r="A826" s="76" t="s">
        <v>18266</v>
      </c>
      <c r="B826" s="83" t="s">
        <v>1104</v>
      </c>
      <c r="C826" s="76">
        <f>VLOOKUP(GroupVertices[[#This Row],[Vertex]], Vertices[], MATCH("ID", Vertices[#Headers], 0), FALSE)</f>
        <v>1317</v>
      </c>
    </row>
    <row r="827" spans="1:3" x14ac:dyDescent="0.25">
      <c r="A827" s="76" t="s">
        <v>18266</v>
      </c>
      <c r="B827" s="83" t="s">
        <v>1055</v>
      </c>
      <c r="C827" s="76">
        <f>VLOOKUP(GroupVertices[[#This Row],[Vertex]], Vertices[], MATCH("ID", Vertices[#Headers], 0), FALSE)</f>
        <v>1251</v>
      </c>
    </row>
    <row r="828" spans="1:3" x14ac:dyDescent="0.25">
      <c r="A828" s="76" t="s">
        <v>18266</v>
      </c>
      <c r="B828" s="83" t="s">
        <v>1014</v>
      </c>
      <c r="C828" s="76">
        <f>VLOOKUP(GroupVertices[[#This Row],[Vertex]], Vertices[], MATCH("ID", Vertices[#Headers], 0), FALSE)</f>
        <v>1202</v>
      </c>
    </row>
    <row r="829" spans="1:3" x14ac:dyDescent="0.25">
      <c r="A829" s="76" t="s">
        <v>18266</v>
      </c>
      <c r="B829" s="83" t="s">
        <v>1013</v>
      </c>
      <c r="C829" s="76">
        <f>VLOOKUP(GroupVertices[[#This Row],[Vertex]], Vertices[], MATCH("ID", Vertices[#Headers], 0), FALSE)</f>
        <v>1201</v>
      </c>
    </row>
    <row r="830" spans="1:3" x14ac:dyDescent="0.25">
      <c r="A830" s="76" t="s">
        <v>18266</v>
      </c>
      <c r="B830" s="83" t="s">
        <v>1012</v>
      </c>
      <c r="C830" s="76">
        <f>VLOOKUP(GroupVertices[[#This Row],[Vertex]], Vertices[], MATCH("ID", Vertices[#Headers], 0), FALSE)</f>
        <v>1200</v>
      </c>
    </row>
    <row r="831" spans="1:3" x14ac:dyDescent="0.25">
      <c r="A831" s="76" t="s">
        <v>18266</v>
      </c>
      <c r="B831" s="83" t="s">
        <v>1003</v>
      </c>
      <c r="C831" s="76">
        <f>VLOOKUP(GroupVertices[[#This Row],[Vertex]], Vertices[], MATCH("ID", Vertices[#Headers], 0), FALSE)</f>
        <v>1190</v>
      </c>
    </row>
    <row r="832" spans="1:3" x14ac:dyDescent="0.25">
      <c r="A832" s="76" t="s">
        <v>18266</v>
      </c>
      <c r="B832" s="83" t="s">
        <v>864</v>
      </c>
      <c r="C832" s="76">
        <f>VLOOKUP(GroupVertices[[#This Row],[Vertex]], Vertices[], MATCH("ID", Vertices[#Headers], 0), FALSE)</f>
        <v>1020</v>
      </c>
    </row>
    <row r="833" spans="1:3" x14ac:dyDescent="0.25">
      <c r="A833" s="76" t="s">
        <v>18266</v>
      </c>
      <c r="B833" s="83" t="s">
        <v>835</v>
      </c>
      <c r="C833" s="76">
        <f>VLOOKUP(GroupVertices[[#This Row],[Vertex]], Vertices[], MATCH("ID", Vertices[#Headers], 0), FALSE)</f>
        <v>985</v>
      </c>
    </row>
    <row r="834" spans="1:3" x14ac:dyDescent="0.25">
      <c r="A834" s="76" t="s">
        <v>18266</v>
      </c>
      <c r="B834" s="83" t="s">
        <v>810</v>
      </c>
      <c r="C834" s="76">
        <f>VLOOKUP(GroupVertices[[#This Row],[Vertex]], Vertices[], MATCH("ID", Vertices[#Headers], 0), FALSE)</f>
        <v>952</v>
      </c>
    </row>
    <row r="835" spans="1:3" x14ac:dyDescent="0.25">
      <c r="A835" s="76" t="s">
        <v>18266</v>
      </c>
      <c r="B835" s="83" t="s">
        <v>790</v>
      </c>
      <c r="C835" s="76">
        <f>VLOOKUP(GroupVertices[[#This Row],[Vertex]], Vertices[], MATCH("ID", Vertices[#Headers], 0), FALSE)</f>
        <v>929</v>
      </c>
    </row>
    <row r="836" spans="1:3" x14ac:dyDescent="0.25">
      <c r="A836" s="76" t="s">
        <v>18266</v>
      </c>
      <c r="B836" s="83" t="s">
        <v>722</v>
      </c>
      <c r="C836" s="76">
        <f>VLOOKUP(GroupVertices[[#This Row],[Vertex]], Vertices[], MATCH("ID", Vertices[#Headers], 0), FALSE)</f>
        <v>833</v>
      </c>
    </row>
    <row r="837" spans="1:3" x14ac:dyDescent="0.25">
      <c r="A837" s="76" t="s">
        <v>18266</v>
      </c>
      <c r="B837" s="83" t="s">
        <v>721</v>
      </c>
      <c r="C837" s="76">
        <f>VLOOKUP(GroupVertices[[#This Row],[Vertex]], Vertices[], MATCH("ID", Vertices[#Headers], 0), FALSE)</f>
        <v>832</v>
      </c>
    </row>
    <row r="838" spans="1:3" x14ac:dyDescent="0.25">
      <c r="A838" s="76" t="s">
        <v>18266</v>
      </c>
      <c r="B838" s="83" t="s">
        <v>601</v>
      </c>
      <c r="C838" s="76">
        <f>VLOOKUP(GroupVertices[[#This Row],[Vertex]], Vertices[], MATCH("ID", Vertices[#Headers], 0), FALSE)</f>
        <v>682</v>
      </c>
    </row>
    <row r="839" spans="1:3" x14ac:dyDescent="0.25">
      <c r="A839" s="76" t="s">
        <v>18266</v>
      </c>
      <c r="B839" s="83" t="s">
        <v>567</v>
      </c>
      <c r="C839" s="76">
        <f>VLOOKUP(GroupVertices[[#This Row],[Vertex]], Vertices[], MATCH("ID", Vertices[#Headers], 0), FALSE)</f>
        <v>630</v>
      </c>
    </row>
    <row r="840" spans="1:3" x14ac:dyDescent="0.25">
      <c r="A840" s="76" t="s">
        <v>18266</v>
      </c>
      <c r="B840" s="83" t="s">
        <v>531</v>
      </c>
      <c r="C840" s="76">
        <f>VLOOKUP(GroupVertices[[#This Row],[Vertex]], Vertices[], MATCH("ID", Vertices[#Headers], 0), FALSE)</f>
        <v>578</v>
      </c>
    </row>
    <row r="841" spans="1:3" x14ac:dyDescent="0.25">
      <c r="A841" s="76" t="s">
        <v>18266</v>
      </c>
      <c r="B841" s="83" t="s">
        <v>500</v>
      </c>
      <c r="C841" s="76">
        <f>VLOOKUP(GroupVertices[[#This Row],[Vertex]], Vertices[], MATCH("ID", Vertices[#Headers], 0), FALSE)</f>
        <v>538</v>
      </c>
    </row>
    <row r="842" spans="1:3" x14ac:dyDescent="0.25">
      <c r="A842" s="76" t="s">
        <v>18266</v>
      </c>
      <c r="B842" s="83" t="s">
        <v>495</v>
      </c>
      <c r="C842" s="76">
        <f>VLOOKUP(GroupVertices[[#This Row],[Vertex]], Vertices[], MATCH("ID", Vertices[#Headers], 0), FALSE)</f>
        <v>532</v>
      </c>
    </row>
    <row r="843" spans="1:3" x14ac:dyDescent="0.25">
      <c r="A843" s="76" t="s">
        <v>18266</v>
      </c>
      <c r="B843" s="83" t="s">
        <v>492</v>
      </c>
      <c r="C843" s="76">
        <f>VLOOKUP(GroupVertices[[#This Row],[Vertex]], Vertices[], MATCH("ID", Vertices[#Headers], 0), FALSE)</f>
        <v>524</v>
      </c>
    </row>
    <row r="844" spans="1:3" x14ac:dyDescent="0.25">
      <c r="A844" s="76" t="s">
        <v>18266</v>
      </c>
      <c r="B844" s="83" t="s">
        <v>487</v>
      </c>
      <c r="C844" s="76">
        <f>VLOOKUP(GroupVertices[[#This Row],[Vertex]], Vertices[], MATCH("ID", Vertices[#Headers], 0), FALSE)</f>
        <v>514</v>
      </c>
    </row>
    <row r="845" spans="1:3" x14ac:dyDescent="0.25">
      <c r="A845" s="76" t="s">
        <v>18266</v>
      </c>
      <c r="B845" s="83" t="s">
        <v>474</v>
      </c>
      <c r="C845" s="76">
        <f>VLOOKUP(GroupVertices[[#This Row],[Vertex]], Vertices[], MATCH("ID", Vertices[#Headers], 0), FALSE)</f>
        <v>498</v>
      </c>
    </row>
    <row r="846" spans="1:3" x14ac:dyDescent="0.25">
      <c r="A846" s="76" t="s">
        <v>18266</v>
      </c>
      <c r="B846" s="83" t="s">
        <v>450</v>
      </c>
      <c r="C846" s="76">
        <f>VLOOKUP(GroupVertices[[#This Row],[Vertex]], Vertices[], MATCH("ID", Vertices[#Headers], 0), FALSE)</f>
        <v>459</v>
      </c>
    </row>
    <row r="847" spans="1:3" x14ac:dyDescent="0.25">
      <c r="A847" s="76" t="s">
        <v>18266</v>
      </c>
      <c r="B847" s="83" t="s">
        <v>432</v>
      </c>
      <c r="C847" s="76">
        <f>VLOOKUP(GroupVertices[[#This Row],[Vertex]], Vertices[], MATCH("ID", Vertices[#Headers], 0), FALSE)</f>
        <v>428</v>
      </c>
    </row>
    <row r="848" spans="1:3" x14ac:dyDescent="0.25">
      <c r="A848" s="76" t="s">
        <v>18266</v>
      </c>
      <c r="B848" s="83" t="s">
        <v>421</v>
      </c>
      <c r="C848" s="76">
        <f>VLOOKUP(GroupVertices[[#This Row],[Vertex]], Vertices[], MATCH("ID", Vertices[#Headers], 0), FALSE)</f>
        <v>412</v>
      </c>
    </row>
    <row r="849" spans="1:3" x14ac:dyDescent="0.25">
      <c r="A849" s="76" t="s">
        <v>18266</v>
      </c>
      <c r="B849" s="83" t="s">
        <v>416</v>
      </c>
      <c r="C849" s="76">
        <f>VLOOKUP(GroupVertices[[#This Row],[Vertex]], Vertices[], MATCH("ID", Vertices[#Headers], 0), FALSE)</f>
        <v>406</v>
      </c>
    </row>
    <row r="850" spans="1:3" x14ac:dyDescent="0.25">
      <c r="A850" s="76" t="s">
        <v>18266</v>
      </c>
      <c r="B850" s="83" t="s">
        <v>398</v>
      </c>
      <c r="C850" s="76">
        <f>VLOOKUP(GroupVertices[[#This Row],[Vertex]], Vertices[], MATCH("ID", Vertices[#Headers], 0), FALSE)</f>
        <v>373</v>
      </c>
    </row>
    <row r="851" spans="1:3" x14ac:dyDescent="0.25">
      <c r="A851" s="76" t="s">
        <v>18266</v>
      </c>
      <c r="B851" s="83" t="s">
        <v>390</v>
      </c>
      <c r="C851" s="76">
        <f>VLOOKUP(GroupVertices[[#This Row],[Vertex]], Vertices[], MATCH("ID", Vertices[#Headers], 0), FALSE)</f>
        <v>362</v>
      </c>
    </row>
    <row r="852" spans="1:3" x14ac:dyDescent="0.25">
      <c r="A852" s="76" t="s">
        <v>18266</v>
      </c>
      <c r="B852" s="83" t="s">
        <v>384</v>
      </c>
      <c r="C852" s="76">
        <f>VLOOKUP(GroupVertices[[#This Row],[Vertex]], Vertices[], MATCH("ID", Vertices[#Headers], 0), FALSE)</f>
        <v>353</v>
      </c>
    </row>
    <row r="853" spans="1:3" x14ac:dyDescent="0.25">
      <c r="A853" s="76" t="s">
        <v>18267</v>
      </c>
      <c r="B853" s="83" t="s">
        <v>1628</v>
      </c>
      <c r="C853" s="76">
        <f>VLOOKUP(GroupVertices[[#This Row],[Vertex]], Vertices[], MATCH("ID", Vertices[#Headers], 0), FALSE)</f>
        <v>2056</v>
      </c>
    </row>
    <row r="854" spans="1:3" x14ac:dyDescent="0.25">
      <c r="A854" s="76" t="s">
        <v>18267</v>
      </c>
      <c r="B854" s="83" t="s">
        <v>1627</v>
      </c>
      <c r="C854" s="76">
        <f>VLOOKUP(GroupVertices[[#This Row],[Vertex]], Vertices[], MATCH("ID", Vertices[#Headers], 0), FALSE)</f>
        <v>25</v>
      </c>
    </row>
    <row r="855" spans="1:3" x14ac:dyDescent="0.25">
      <c r="A855" s="76" t="s">
        <v>18267</v>
      </c>
      <c r="B855" s="83" t="s">
        <v>1618</v>
      </c>
      <c r="C855" s="76">
        <f>VLOOKUP(GroupVertices[[#This Row],[Vertex]], Vertices[], MATCH("ID", Vertices[#Headers], 0), FALSE)</f>
        <v>2045</v>
      </c>
    </row>
    <row r="856" spans="1:3" x14ac:dyDescent="0.25">
      <c r="A856" s="76" t="s">
        <v>18267</v>
      </c>
      <c r="B856" s="83" t="s">
        <v>1613</v>
      </c>
      <c r="C856" s="76">
        <f>VLOOKUP(GroupVertices[[#This Row],[Vertex]], Vertices[], MATCH("ID", Vertices[#Headers], 0), FALSE)</f>
        <v>2037</v>
      </c>
    </row>
    <row r="857" spans="1:3" x14ac:dyDescent="0.25">
      <c r="A857" s="76" t="s">
        <v>18267</v>
      </c>
      <c r="B857" s="83" t="s">
        <v>1585</v>
      </c>
      <c r="C857" s="76">
        <f>VLOOKUP(GroupVertices[[#This Row],[Vertex]], Vertices[], MATCH("ID", Vertices[#Headers], 0), FALSE)</f>
        <v>2007</v>
      </c>
    </row>
    <row r="858" spans="1:3" x14ac:dyDescent="0.25">
      <c r="A858" s="76" t="s">
        <v>18267</v>
      </c>
      <c r="B858" s="83" t="s">
        <v>1584</v>
      </c>
      <c r="C858" s="76">
        <f>VLOOKUP(GroupVertices[[#This Row],[Vertex]], Vertices[], MATCH("ID", Vertices[#Headers], 0), FALSE)</f>
        <v>2006</v>
      </c>
    </row>
    <row r="859" spans="1:3" x14ac:dyDescent="0.25">
      <c r="A859" s="76" t="s">
        <v>18267</v>
      </c>
      <c r="B859" s="83" t="s">
        <v>1561</v>
      </c>
      <c r="C859" s="76">
        <f>VLOOKUP(GroupVertices[[#This Row],[Vertex]], Vertices[], MATCH("ID", Vertices[#Headers], 0), FALSE)</f>
        <v>1856</v>
      </c>
    </row>
    <row r="860" spans="1:3" x14ac:dyDescent="0.25">
      <c r="A860" s="76" t="s">
        <v>18267</v>
      </c>
      <c r="B860" s="83" t="s">
        <v>1557</v>
      </c>
      <c r="C860" s="76">
        <f>VLOOKUP(GroupVertices[[#This Row],[Vertex]], Vertices[], MATCH("ID", Vertices[#Headers], 0), FALSE)</f>
        <v>1852</v>
      </c>
    </row>
    <row r="861" spans="1:3" x14ac:dyDescent="0.25">
      <c r="A861" s="76" t="s">
        <v>18267</v>
      </c>
      <c r="B861" s="83" t="s">
        <v>1556</v>
      </c>
      <c r="C861" s="76">
        <f>VLOOKUP(GroupVertices[[#This Row],[Vertex]], Vertices[], MATCH("ID", Vertices[#Headers], 0), FALSE)</f>
        <v>1851</v>
      </c>
    </row>
    <row r="862" spans="1:3" x14ac:dyDescent="0.25">
      <c r="A862" s="76" t="s">
        <v>18267</v>
      </c>
      <c r="B862" s="83" t="s">
        <v>1462</v>
      </c>
      <c r="C862" s="76">
        <f>VLOOKUP(GroupVertices[[#This Row],[Vertex]], Vertices[], MATCH("ID", Vertices[#Headers], 0), FALSE)</f>
        <v>1739</v>
      </c>
    </row>
    <row r="863" spans="1:3" x14ac:dyDescent="0.25">
      <c r="A863" s="76" t="s">
        <v>18267</v>
      </c>
      <c r="B863" s="83" t="s">
        <v>1443</v>
      </c>
      <c r="C863" s="76">
        <f>VLOOKUP(GroupVertices[[#This Row],[Vertex]], Vertices[], MATCH("ID", Vertices[#Headers], 0), FALSE)</f>
        <v>1717</v>
      </c>
    </row>
    <row r="864" spans="1:3" x14ac:dyDescent="0.25">
      <c r="A864" s="76" t="s">
        <v>18267</v>
      </c>
      <c r="B864" s="83" t="s">
        <v>1441</v>
      </c>
      <c r="C864" s="76">
        <f>VLOOKUP(GroupVertices[[#This Row],[Vertex]], Vertices[], MATCH("ID", Vertices[#Headers], 0), FALSE)</f>
        <v>1715</v>
      </c>
    </row>
    <row r="865" spans="1:3" x14ac:dyDescent="0.25">
      <c r="A865" s="76" t="s">
        <v>18267</v>
      </c>
      <c r="B865" s="83" t="s">
        <v>1439</v>
      </c>
      <c r="C865" s="76">
        <f>VLOOKUP(GroupVertices[[#This Row],[Vertex]], Vertices[], MATCH("ID", Vertices[#Headers], 0), FALSE)</f>
        <v>1713</v>
      </c>
    </row>
    <row r="866" spans="1:3" x14ac:dyDescent="0.25">
      <c r="A866" s="76" t="s">
        <v>18267</v>
      </c>
      <c r="B866" s="83" t="s">
        <v>1430</v>
      </c>
      <c r="C866" s="76">
        <f>VLOOKUP(GroupVertices[[#This Row],[Vertex]], Vertices[], MATCH("ID", Vertices[#Headers], 0), FALSE)</f>
        <v>1703</v>
      </c>
    </row>
    <row r="867" spans="1:3" x14ac:dyDescent="0.25">
      <c r="A867" s="76" t="s">
        <v>18267</v>
      </c>
      <c r="B867" s="83" t="s">
        <v>1411</v>
      </c>
      <c r="C867" s="76">
        <f>VLOOKUP(GroupVertices[[#This Row],[Vertex]], Vertices[], MATCH("ID", Vertices[#Headers], 0), FALSE)</f>
        <v>1682</v>
      </c>
    </row>
    <row r="868" spans="1:3" x14ac:dyDescent="0.25">
      <c r="A868" s="76" t="s">
        <v>18267</v>
      </c>
      <c r="B868" s="83" t="s">
        <v>1401</v>
      </c>
      <c r="C868" s="76">
        <f>VLOOKUP(GroupVertices[[#This Row],[Vertex]], Vertices[], MATCH("ID", Vertices[#Headers], 0), FALSE)</f>
        <v>1664</v>
      </c>
    </row>
    <row r="869" spans="1:3" x14ac:dyDescent="0.25">
      <c r="A869" s="76" t="s">
        <v>18267</v>
      </c>
      <c r="B869" s="83" t="s">
        <v>1392</v>
      </c>
      <c r="C869" s="76">
        <f>VLOOKUP(GroupVertices[[#This Row],[Vertex]], Vertices[], MATCH("ID", Vertices[#Headers], 0), FALSE)</f>
        <v>1653</v>
      </c>
    </row>
    <row r="870" spans="1:3" x14ac:dyDescent="0.25">
      <c r="A870" s="76" t="s">
        <v>18267</v>
      </c>
      <c r="B870" s="83" t="s">
        <v>1388</v>
      </c>
      <c r="C870" s="76">
        <f>VLOOKUP(GroupVertices[[#This Row],[Vertex]], Vertices[], MATCH("ID", Vertices[#Headers], 0), FALSE)</f>
        <v>1647</v>
      </c>
    </row>
    <row r="871" spans="1:3" x14ac:dyDescent="0.25">
      <c r="A871" s="76" t="s">
        <v>18267</v>
      </c>
      <c r="B871" s="83" t="s">
        <v>1375</v>
      </c>
      <c r="C871" s="76">
        <f>VLOOKUP(GroupVertices[[#This Row],[Vertex]], Vertices[], MATCH("ID", Vertices[#Headers], 0), FALSE)</f>
        <v>1631</v>
      </c>
    </row>
    <row r="872" spans="1:3" x14ac:dyDescent="0.25">
      <c r="A872" s="76" t="s">
        <v>18267</v>
      </c>
      <c r="B872" s="83" t="s">
        <v>1366</v>
      </c>
      <c r="C872" s="76">
        <f>VLOOKUP(GroupVertices[[#This Row],[Vertex]], Vertices[], MATCH("ID", Vertices[#Headers], 0), FALSE)</f>
        <v>1622</v>
      </c>
    </row>
    <row r="873" spans="1:3" x14ac:dyDescent="0.25">
      <c r="A873" s="76" t="s">
        <v>18267</v>
      </c>
      <c r="B873" s="83" t="s">
        <v>1352</v>
      </c>
      <c r="C873" s="76">
        <f>VLOOKUP(GroupVertices[[#This Row],[Vertex]], Vertices[], MATCH("ID", Vertices[#Headers], 0), FALSE)</f>
        <v>1605</v>
      </c>
    </row>
    <row r="874" spans="1:3" x14ac:dyDescent="0.25">
      <c r="A874" s="76" t="s">
        <v>18267</v>
      </c>
      <c r="B874" s="83" t="s">
        <v>1329</v>
      </c>
      <c r="C874" s="76">
        <f>VLOOKUP(GroupVertices[[#This Row],[Vertex]], Vertices[], MATCH("ID", Vertices[#Headers], 0), FALSE)</f>
        <v>1578</v>
      </c>
    </row>
    <row r="875" spans="1:3" x14ac:dyDescent="0.25">
      <c r="A875" s="76" t="s">
        <v>18267</v>
      </c>
      <c r="B875" s="83" t="s">
        <v>1323</v>
      </c>
      <c r="C875" s="76">
        <f>VLOOKUP(GroupVertices[[#This Row],[Vertex]], Vertices[], MATCH("ID", Vertices[#Headers], 0), FALSE)</f>
        <v>1570</v>
      </c>
    </row>
    <row r="876" spans="1:3" x14ac:dyDescent="0.25">
      <c r="A876" s="76" t="s">
        <v>18267</v>
      </c>
      <c r="B876" s="83" t="s">
        <v>1312</v>
      </c>
      <c r="C876" s="76">
        <f>VLOOKUP(GroupVertices[[#This Row],[Vertex]], Vertices[], MATCH("ID", Vertices[#Headers], 0), FALSE)</f>
        <v>1558</v>
      </c>
    </row>
    <row r="877" spans="1:3" x14ac:dyDescent="0.25">
      <c r="A877" s="76" t="s">
        <v>18267</v>
      </c>
      <c r="B877" s="83" t="s">
        <v>1310</v>
      </c>
      <c r="C877" s="76">
        <f>VLOOKUP(GroupVertices[[#This Row],[Vertex]], Vertices[], MATCH("ID", Vertices[#Headers], 0), FALSE)</f>
        <v>1556</v>
      </c>
    </row>
    <row r="878" spans="1:3" x14ac:dyDescent="0.25">
      <c r="A878" s="76" t="s">
        <v>18267</v>
      </c>
      <c r="B878" s="83" t="s">
        <v>1307</v>
      </c>
      <c r="C878" s="76">
        <f>VLOOKUP(GroupVertices[[#This Row],[Vertex]], Vertices[], MATCH("ID", Vertices[#Headers], 0), FALSE)</f>
        <v>1553</v>
      </c>
    </row>
    <row r="879" spans="1:3" x14ac:dyDescent="0.25">
      <c r="A879" s="76" t="s">
        <v>18267</v>
      </c>
      <c r="B879" s="83" t="s">
        <v>1306</v>
      </c>
      <c r="C879" s="76">
        <f>VLOOKUP(GroupVertices[[#This Row],[Vertex]], Vertices[], MATCH("ID", Vertices[#Headers], 0), FALSE)</f>
        <v>1552</v>
      </c>
    </row>
    <row r="880" spans="1:3" x14ac:dyDescent="0.25">
      <c r="A880" s="76" t="s">
        <v>18267</v>
      </c>
      <c r="B880" s="83" t="s">
        <v>1305</v>
      </c>
      <c r="C880" s="76">
        <f>VLOOKUP(GroupVertices[[#This Row],[Vertex]], Vertices[], MATCH("ID", Vertices[#Headers], 0), FALSE)</f>
        <v>1551</v>
      </c>
    </row>
    <row r="881" spans="1:3" x14ac:dyDescent="0.25">
      <c r="A881" s="76" t="s">
        <v>18267</v>
      </c>
      <c r="B881" s="83" t="s">
        <v>1295</v>
      </c>
      <c r="C881" s="76">
        <f>VLOOKUP(GroupVertices[[#This Row],[Vertex]], Vertices[], MATCH("ID", Vertices[#Headers], 0), FALSE)</f>
        <v>1535</v>
      </c>
    </row>
    <row r="882" spans="1:3" x14ac:dyDescent="0.25">
      <c r="A882" s="76" t="s">
        <v>18267</v>
      </c>
      <c r="B882" s="83" t="s">
        <v>1277</v>
      </c>
      <c r="C882" s="76">
        <f>VLOOKUP(GroupVertices[[#This Row],[Vertex]], Vertices[], MATCH("ID", Vertices[#Headers], 0), FALSE)</f>
        <v>1516</v>
      </c>
    </row>
    <row r="883" spans="1:3" x14ac:dyDescent="0.25">
      <c r="A883" s="76" t="s">
        <v>18267</v>
      </c>
      <c r="B883" s="83" t="s">
        <v>1276</v>
      </c>
      <c r="C883" s="76">
        <f>VLOOKUP(GroupVertices[[#This Row],[Vertex]], Vertices[], MATCH("ID", Vertices[#Headers], 0), FALSE)</f>
        <v>1515</v>
      </c>
    </row>
    <row r="884" spans="1:3" x14ac:dyDescent="0.25">
      <c r="A884" s="76" t="s">
        <v>18267</v>
      </c>
      <c r="B884" s="83" t="s">
        <v>1275</v>
      </c>
      <c r="C884" s="76">
        <f>VLOOKUP(GroupVertices[[#This Row],[Vertex]], Vertices[], MATCH("ID", Vertices[#Headers], 0), FALSE)</f>
        <v>1514</v>
      </c>
    </row>
    <row r="885" spans="1:3" x14ac:dyDescent="0.25">
      <c r="A885" s="76" t="s">
        <v>18267</v>
      </c>
      <c r="B885" s="83" t="s">
        <v>1264</v>
      </c>
      <c r="C885" s="76">
        <f>VLOOKUP(GroupVertices[[#This Row],[Vertex]], Vertices[], MATCH("ID", Vertices[#Headers], 0), FALSE)</f>
        <v>1500</v>
      </c>
    </row>
    <row r="886" spans="1:3" x14ac:dyDescent="0.25">
      <c r="A886" s="76" t="s">
        <v>18267</v>
      </c>
      <c r="B886" s="83" t="s">
        <v>1170</v>
      </c>
      <c r="C886" s="76">
        <f>VLOOKUP(GroupVertices[[#This Row],[Vertex]], Vertices[], MATCH("ID", Vertices[#Headers], 0), FALSE)</f>
        <v>1388</v>
      </c>
    </row>
    <row r="887" spans="1:3" x14ac:dyDescent="0.25">
      <c r="A887" s="76" t="s">
        <v>18267</v>
      </c>
      <c r="B887" s="83" t="s">
        <v>1167</v>
      </c>
      <c r="C887" s="76">
        <f>VLOOKUP(GroupVertices[[#This Row],[Vertex]], Vertices[], MATCH("ID", Vertices[#Headers], 0), FALSE)</f>
        <v>1385</v>
      </c>
    </row>
    <row r="888" spans="1:3" x14ac:dyDescent="0.25">
      <c r="A888" s="76" t="s">
        <v>18267</v>
      </c>
      <c r="B888" s="83" t="s">
        <v>1166</v>
      </c>
      <c r="C888" s="76">
        <f>VLOOKUP(GroupVertices[[#This Row],[Vertex]], Vertices[], MATCH("ID", Vertices[#Headers], 0), FALSE)</f>
        <v>1384</v>
      </c>
    </row>
    <row r="889" spans="1:3" x14ac:dyDescent="0.25">
      <c r="A889" s="76" t="s">
        <v>18267</v>
      </c>
      <c r="B889" s="83" t="s">
        <v>1163</v>
      </c>
      <c r="C889" s="76">
        <f>VLOOKUP(GroupVertices[[#This Row],[Vertex]], Vertices[], MATCH("ID", Vertices[#Headers], 0), FALSE)</f>
        <v>1381</v>
      </c>
    </row>
    <row r="890" spans="1:3" x14ac:dyDescent="0.25">
      <c r="A890" s="76" t="s">
        <v>18267</v>
      </c>
      <c r="B890" s="83" t="s">
        <v>1133</v>
      </c>
      <c r="C890" s="76">
        <f>VLOOKUP(GroupVertices[[#This Row],[Vertex]], Vertices[], MATCH("ID", Vertices[#Headers], 0), FALSE)</f>
        <v>1349</v>
      </c>
    </row>
    <row r="891" spans="1:3" x14ac:dyDescent="0.25">
      <c r="A891" s="76" t="s">
        <v>18267</v>
      </c>
      <c r="B891" s="83" t="s">
        <v>1121</v>
      </c>
      <c r="C891" s="76">
        <f>VLOOKUP(GroupVertices[[#This Row],[Vertex]], Vertices[], MATCH("ID", Vertices[#Headers], 0), FALSE)</f>
        <v>1336</v>
      </c>
    </row>
    <row r="892" spans="1:3" x14ac:dyDescent="0.25">
      <c r="A892" s="76" t="s">
        <v>18267</v>
      </c>
      <c r="B892" s="83" t="s">
        <v>1115</v>
      </c>
      <c r="C892" s="76">
        <f>VLOOKUP(GroupVertices[[#This Row],[Vertex]], Vertices[], MATCH("ID", Vertices[#Headers], 0), FALSE)</f>
        <v>1329</v>
      </c>
    </row>
    <row r="893" spans="1:3" x14ac:dyDescent="0.25">
      <c r="A893" s="76" t="s">
        <v>18267</v>
      </c>
      <c r="B893" s="83" t="s">
        <v>199</v>
      </c>
      <c r="C893" s="76">
        <f>VLOOKUP(GroupVertices[[#This Row],[Vertex]], Vertices[], MATCH("ID", Vertices[#Headers], 0), FALSE)</f>
        <v>24</v>
      </c>
    </row>
    <row r="894" spans="1:3" x14ac:dyDescent="0.25">
      <c r="A894" s="76" t="s">
        <v>18268</v>
      </c>
      <c r="B894" s="83" t="s">
        <v>1587</v>
      </c>
      <c r="C894" s="76">
        <f>VLOOKUP(GroupVertices[[#This Row],[Vertex]], Vertices[], MATCH("ID", Vertices[#Headers], 0), FALSE)</f>
        <v>2009</v>
      </c>
    </row>
    <row r="895" spans="1:3" x14ac:dyDescent="0.25">
      <c r="A895" s="76" t="s">
        <v>18268</v>
      </c>
      <c r="B895" s="83" t="s">
        <v>1859</v>
      </c>
      <c r="C895" s="76">
        <f>VLOOKUP(GroupVertices[[#This Row],[Vertex]], Vertices[], MATCH("ID", Vertices[#Headers], 0), FALSE)</f>
        <v>508</v>
      </c>
    </row>
    <row r="896" spans="1:3" x14ac:dyDescent="0.25">
      <c r="A896" s="76" t="s">
        <v>18268</v>
      </c>
      <c r="B896" s="83" t="s">
        <v>1552</v>
      </c>
      <c r="C896" s="76">
        <f>VLOOKUP(GroupVertices[[#This Row],[Vertex]], Vertices[], MATCH("ID", Vertices[#Headers], 0), FALSE)</f>
        <v>1848</v>
      </c>
    </row>
    <row r="897" spans="1:3" x14ac:dyDescent="0.25">
      <c r="A897" s="76" t="s">
        <v>18268</v>
      </c>
      <c r="B897" s="83" t="s">
        <v>1553</v>
      </c>
      <c r="C897" s="76">
        <f>VLOOKUP(GroupVertices[[#This Row],[Vertex]], Vertices[], MATCH("ID", Vertices[#Headers], 0), FALSE)</f>
        <v>668</v>
      </c>
    </row>
    <row r="898" spans="1:3" x14ac:dyDescent="0.25">
      <c r="A898" s="76" t="s">
        <v>18268</v>
      </c>
      <c r="B898" s="83" t="s">
        <v>1713</v>
      </c>
      <c r="C898" s="76">
        <f>VLOOKUP(GroupVertices[[#This Row],[Vertex]], Vertices[], MATCH("ID", Vertices[#Headers], 0), FALSE)</f>
        <v>118</v>
      </c>
    </row>
    <row r="899" spans="1:3" x14ac:dyDescent="0.25">
      <c r="A899" s="76" t="s">
        <v>18268</v>
      </c>
      <c r="B899" s="83" t="s">
        <v>1374</v>
      </c>
      <c r="C899" s="76">
        <f>VLOOKUP(GroupVertices[[#This Row],[Vertex]], Vertices[], MATCH("ID", Vertices[#Headers], 0), FALSE)</f>
        <v>1630</v>
      </c>
    </row>
    <row r="900" spans="1:3" x14ac:dyDescent="0.25">
      <c r="A900" s="76" t="s">
        <v>18268</v>
      </c>
      <c r="B900" s="83" t="s">
        <v>1289</v>
      </c>
      <c r="C900" s="76">
        <f>VLOOKUP(GroupVertices[[#This Row],[Vertex]], Vertices[], MATCH("ID", Vertices[#Headers], 0), FALSE)</f>
        <v>1529</v>
      </c>
    </row>
    <row r="901" spans="1:3" x14ac:dyDescent="0.25">
      <c r="A901" s="76" t="s">
        <v>18268</v>
      </c>
      <c r="B901" s="83" t="s">
        <v>1250</v>
      </c>
      <c r="C901" s="76">
        <f>VLOOKUP(GroupVertices[[#This Row],[Vertex]], Vertices[], MATCH("ID", Vertices[#Headers], 0), FALSE)</f>
        <v>1484</v>
      </c>
    </row>
    <row r="902" spans="1:3" x14ac:dyDescent="0.25">
      <c r="A902" s="76" t="s">
        <v>18268</v>
      </c>
      <c r="B902" s="83" t="s">
        <v>1158</v>
      </c>
      <c r="C902" s="76">
        <f>VLOOKUP(GroupVertices[[#This Row],[Vertex]], Vertices[], MATCH("ID", Vertices[#Headers], 0), FALSE)</f>
        <v>1375</v>
      </c>
    </row>
    <row r="903" spans="1:3" x14ac:dyDescent="0.25">
      <c r="A903" s="76" t="s">
        <v>18268</v>
      </c>
      <c r="B903" s="83" t="s">
        <v>1142</v>
      </c>
      <c r="C903" s="76">
        <f>VLOOKUP(GroupVertices[[#This Row],[Vertex]], Vertices[], MATCH("ID", Vertices[#Headers], 0), FALSE)</f>
        <v>1359</v>
      </c>
    </row>
    <row r="904" spans="1:3" x14ac:dyDescent="0.25">
      <c r="A904" s="76" t="s">
        <v>18268</v>
      </c>
      <c r="B904" s="83" t="s">
        <v>1134</v>
      </c>
      <c r="C904" s="76">
        <f>VLOOKUP(GroupVertices[[#This Row],[Vertex]], Vertices[], MATCH("ID", Vertices[#Headers], 0), FALSE)</f>
        <v>1350</v>
      </c>
    </row>
    <row r="905" spans="1:3" x14ac:dyDescent="0.25">
      <c r="A905" s="76" t="s">
        <v>18268</v>
      </c>
      <c r="B905" s="83" t="s">
        <v>1882</v>
      </c>
      <c r="C905" s="76">
        <f>VLOOKUP(GroupVertices[[#This Row],[Vertex]], Vertices[], MATCH("ID", Vertices[#Headers], 0), FALSE)</f>
        <v>588</v>
      </c>
    </row>
    <row r="906" spans="1:3" x14ac:dyDescent="0.25">
      <c r="A906" s="76" t="s">
        <v>18268</v>
      </c>
      <c r="B906" s="83" t="s">
        <v>1025</v>
      </c>
      <c r="C906" s="76">
        <f>VLOOKUP(GroupVertices[[#This Row],[Vertex]], Vertices[], MATCH("ID", Vertices[#Headers], 0), FALSE)</f>
        <v>1217</v>
      </c>
    </row>
    <row r="907" spans="1:3" x14ac:dyDescent="0.25">
      <c r="A907" s="76" t="s">
        <v>18268</v>
      </c>
      <c r="B907" s="83" t="s">
        <v>1483</v>
      </c>
      <c r="C907" s="76">
        <f>VLOOKUP(GroupVertices[[#This Row],[Vertex]], Vertices[], MATCH("ID", Vertices[#Headers], 0), FALSE)</f>
        <v>1181</v>
      </c>
    </row>
    <row r="908" spans="1:3" x14ac:dyDescent="0.25">
      <c r="A908" s="76" t="s">
        <v>18268</v>
      </c>
      <c r="B908" s="83" t="s">
        <v>1482</v>
      </c>
      <c r="C908" s="76">
        <f>VLOOKUP(GroupVertices[[#This Row],[Vertex]], Vertices[], MATCH("ID", Vertices[#Headers], 0), FALSE)</f>
        <v>1182</v>
      </c>
    </row>
    <row r="909" spans="1:3" x14ac:dyDescent="0.25">
      <c r="A909" s="76" t="s">
        <v>18268</v>
      </c>
      <c r="B909" s="83" t="s">
        <v>995</v>
      </c>
      <c r="C909" s="76">
        <f>VLOOKUP(GroupVertices[[#This Row],[Vertex]], Vertices[], MATCH("ID", Vertices[#Headers], 0), FALSE)</f>
        <v>1180</v>
      </c>
    </row>
    <row r="910" spans="1:3" x14ac:dyDescent="0.25">
      <c r="A910" s="76" t="s">
        <v>18268</v>
      </c>
      <c r="B910" s="83" t="s">
        <v>958</v>
      </c>
      <c r="C910" s="76">
        <f>VLOOKUP(GroupVertices[[#This Row],[Vertex]], Vertices[], MATCH("ID", Vertices[#Headers], 0), FALSE)</f>
        <v>1122</v>
      </c>
    </row>
    <row r="911" spans="1:3" x14ac:dyDescent="0.25">
      <c r="A911" s="76" t="s">
        <v>18268</v>
      </c>
      <c r="B911" s="83" t="s">
        <v>950</v>
      </c>
      <c r="C911" s="76">
        <f>VLOOKUP(GroupVertices[[#This Row],[Vertex]], Vertices[], MATCH("ID", Vertices[#Headers], 0), FALSE)</f>
        <v>1114</v>
      </c>
    </row>
    <row r="912" spans="1:3" x14ac:dyDescent="0.25">
      <c r="A912" s="76" t="s">
        <v>18268</v>
      </c>
      <c r="B912" s="83" t="s">
        <v>768</v>
      </c>
      <c r="C912" s="76">
        <f>VLOOKUP(GroupVertices[[#This Row],[Vertex]], Vertices[], MATCH("ID", Vertices[#Headers], 0), FALSE)</f>
        <v>903</v>
      </c>
    </row>
    <row r="913" spans="1:3" x14ac:dyDescent="0.25">
      <c r="A913" s="76" t="s">
        <v>18268</v>
      </c>
      <c r="B913" s="83" t="s">
        <v>761</v>
      </c>
      <c r="C913" s="76">
        <f>VLOOKUP(GroupVertices[[#This Row],[Vertex]], Vertices[], MATCH("ID", Vertices[#Headers], 0), FALSE)</f>
        <v>896</v>
      </c>
    </row>
    <row r="914" spans="1:3" x14ac:dyDescent="0.25">
      <c r="A914" s="76" t="s">
        <v>18268</v>
      </c>
      <c r="B914" s="83" t="s">
        <v>728</v>
      </c>
      <c r="C914" s="76">
        <f>VLOOKUP(GroupVertices[[#This Row],[Vertex]], Vertices[], MATCH("ID", Vertices[#Headers], 0), FALSE)</f>
        <v>839</v>
      </c>
    </row>
    <row r="915" spans="1:3" x14ac:dyDescent="0.25">
      <c r="A915" s="76" t="s">
        <v>18268</v>
      </c>
      <c r="B915" s="83" t="s">
        <v>716</v>
      </c>
      <c r="C915" s="76">
        <f>VLOOKUP(GroupVertices[[#This Row],[Vertex]], Vertices[], MATCH("ID", Vertices[#Headers], 0), FALSE)</f>
        <v>826</v>
      </c>
    </row>
    <row r="916" spans="1:3" x14ac:dyDescent="0.25">
      <c r="A916" s="76" t="s">
        <v>18268</v>
      </c>
      <c r="B916" s="83" t="s">
        <v>667</v>
      </c>
      <c r="C916" s="76">
        <f>VLOOKUP(GroupVertices[[#This Row],[Vertex]], Vertices[], MATCH("ID", Vertices[#Headers], 0), FALSE)</f>
        <v>765</v>
      </c>
    </row>
    <row r="917" spans="1:3" x14ac:dyDescent="0.25">
      <c r="A917" s="76" t="s">
        <v>18268</v>
      </c>
      <c r="B917" s="83" t="s">
        <v>618</v>
      </c>
      <c r="C917" s="76">
        <f>VLOOKUP(GroupVertices[[#This Row],[Vertex]], Vertices[], MATCH("ID", Vertices[#Headers], 0), FALSE)</f>
        <v>65</v>
      </c>
    </row>
    <row r="918" spans="1:3" x14ac:dyDescent="0.25">
      <c r="A918" s="76" t="s">
        <v>18268</v>
      </c>
      <c r="B918" s="83" t="s">
        <v>1917</v>
      </c>
      <c r="C918" s="76">
        <f>VLOOKUP(GroupVertices[[#This Row],[Vertex]], Vertices[], MATCH("ID", Vertices[#Headers], 0), FALSE)</f>
        <v>707</v>
      </c>
    </row>
    <row r="919" spans="1:3" x14ac:dyDescent="0.25">
      <c r="A919" s="76" t="s">
        <v>18268</v>
      </c>
      <c r="B919" s="83" t="s">
        <v>1916</v>
      </c>
      <c r="C919" s="76">
        <f>VLOOKUP(GroupVertices[[#This Row],[Vertex]], Vertices[], MATCH("ID", Vertices[#Headers], 0), FALSE)</f>
        <v>706</v>
      </c>
    </row>
    <row r="920" spans="1:3" x14ac:dyDescent="0.25">
      <c r="A920" s="76" t="s">
        <v>18268</v>
      </c>
      <c r="B920" s="83" t="s">
        <v>591</v>
      </c>
      <c r="C920" s="76">
        <f>VLOOKUP(GroupVertices[[#This Row],[Vertex]], Vertices[], MATCH("ID", Vertices[#Headers], 0), FALSE)</f>
        <v>667</v>
      </c>
    </row>
    <row r="921" spans="1:3" x14ac:dyDescent="0.25">
      <c r="A921" s="76" t="s">
        <v>18268</v>
      </c>
      <c r="B921" s="83" t="s">
        <v>572</v>
      </c>
      <c r="C921" s="76">
        <f>VLOOKUP(GroupVertices[[#This Row],[Vertex]], Vertices[], MATCH("ID", Vertices[#Headers], 0), FALSE)</f>
        <v>642</v>
      </c>
    </row>
    <row r="922" spans="1:3" x14ac:dyDescent="0.25">
      <c r="A922" s="76" t="s">
        <v>18268</v>
      </c>
      <c r="B922" s="83" t="s">
        <v>545</v>
      </c>
      <c r="C922" s="76">
        <f>VLOOKUP(GroupVertices[[#This Row],[Vertex]], Vertices[], MATCH("ID", Vertices[#Headers], 0), FALSE)</f>
        <v>601</v>
      </c>
    </row>
    <row r="923" spans="1:3" x14ac:dyDescent="0.25">
      <c r="A923" s="76" t="s">
        <v>18268</v>
      </c>
      <c r="B923" s="83" t="s">
        <v>403</v>
      </c>
      <c r="C923" s="76">
        <f>VLOOKUP(GroupVertices[[#This Row],[Vertex]], Vertices[], MATCH("ID", Vertices[#Headers], 0), FALSE)</f>
        <v>381</v>
      </c>
    </row>
    <row r="924" spans="1:3" x14ac:dyDescent="0.25">
      <c r="A924" s="76" t="s">
        <v>18268</v>
      </c>
      <c r="B924" s="83" t="s">
        <v>537</v>
      </c>
      <c r="C924" s="76">
        <f>VLOOKUP(GroupVertices[[#This Row],[Vertex]], Vertices[], MATCH("ID", Vertices[#Headers], 0), FALSE)</f>
        <v>587</v>
      </c>
    </row>
    <row r="925" spans="1:3" x14ac:dyDescent="0.25">
      <c r="A925" s="76" t="s">
        <v>18268</v>
      </c>
      <c r="B925" s="83" t="s">
        <v>481</v>
      </c>
      <c r="C925" s="76">
        <f>VLOOKUP(GroupVertices[[#This Row],[Vertex]], Vertices[], MATCH("ID", Vertices[#Headers], 0), FALSE)</f>
        <v>507</v>
      </c>
    </row>
    <row r="926" spans="1:3" x14ac:dyDescent="0.25">
      <c r="A926" s="76" t="s">
        <v>18268</v>
      </c>
      <c r="B926" s="83" t="s">
        <v>1807</v>
      </c>
      <c r="C926" s="76">
        <f>VLOOKUP(GroupVertices[[#This Row],[Vertex]], Vertices[], MATCH("ID", Vertices[#Headers], 0), FALSE)</f>
        <v>356</v>
      </c>
    </row>
    <row r="927" spans="1:3" x14ac:dyDescent="0.25">
      <c r="A927" s="76" t="s">
        <v>18268</v>
      </c>
      <c r="B927" s="83" t="s">
        <v>430</v>
      </c>
      <c r="C927" s="76">
        <f>VLOOKUP(GroupVertices[[#This Row],[Vertex]], Vertices[], MATCH("ID", Vertices[#Headers], 0), FALSE)</f>
        <v>426</v>
      </c>
    </row>
    <row r="928" spans="1:3" x14ac:dyDescent="0.25">
      <c r="A928" s="76" t="s">
        <v>18268</v>
      </c>
      <c r="B928" s="83" t="s">
        <v>1815</v>
      </c>
      <c r="C928" s="76">
        <f>VLOOKUP(GroupVertices[[#This Row],[Vertex]], Vertices[], MATCH("ID", Vertices[#Headers], 0), FALSE)</f>
        <v>382</v>
      </c>
    </row>
    <row r="929" spans="1:3" x14ac:dyDescent="0.25">
      <c r="A929" s="76" t="s">
        <v>18268</v>
      </c>
      <c r="B929" s="83" t="s">
        <v>385</v>
      </c>
      <c r="C929" s="76">
        <f>VLOOKUP(GroupVertices[[#This Row],[Vertex]], Vertices[], MATCH("ID", Vertices[#Headers], 0), FALSE)</f>
        <v>355</v>
      </c>
    </row>
    <row r="930" spans="1:3" x14ac:dyDescent="0.25">
      <c r="A930" s="76" t="s">
        <v>18268</v>
      </c>
      <c r="B930" s="83" t="s">
        <v>246</v>
      </c>
      <c r="C930" s="76">
        <f>VLOOKUP(GroupVertices[[#This Row],[Vertex]], Vertices[], MATCH("ID", Vertices[#Headers], 0), FALSE)</f>
        <v>117</v>
      </c>
    </row>
    <row r="931" spans="1:3" x14ac:dyDescent="0.25">
      <c r="A931" s="76" t="s">
        <v>18268</v>
      </c>
      <c r="B931" s="83" t="s">
        <v>1699</v>
      </c>
      <c r="C931" s="76">
        <f>VLOOKUP(GroupVertices[[#This Row],[Vertex]], Vertices[], MATCH("ID", Vertices[#Headers], 0), FALSE)</f>
        <v>75</v>
      </c>
    </row>
    <row r="932" spans="1:3" x14ac:dyDescent="0.25">
      <c r="A932" s="76" t="s">
        <v>18268</v>
      </c>
      <c r="B932" s="83" t="s">
        <v>218</v>
      </c>
      <c r="C932" s="76">
        <f>VLOOKUP(GroupVertices[[#This Row],[Vertex]], Vertices[], MATCH("ID", Vertices[#Headers], 0), FALSE)</f>
        <v>74</v>
      </c>
    </row>
    <row r="933" spans="1:3" x14ac:dyDescent="0.25">
      <c r="A933" s="76" t="s">
        <v>18268</v>
      </c>
      <c r="B933" s="83" t="s">
        <v>213</v>
      </c>
      <c r="C933" s="76">
        <f>VLOOKUP(GroupVertices[[#This Row],[Vertex]], Vertices[], MATCH("ID", Vertices[#Headers], 0), FALSE)</f>
        <v>62</v>
      </c>
    </row>
    <row r="934" spans="1:3" x14ac:dyDescent="0.25">
      <c r="A934" s="76" t="s">
        <v>18268</v>
      </c>
      <c r="B934" s="83" t="s">
        <v>1693</v>
      </c>
      <c r="C934" s="76">
        <f>VLOOKUP(GroupVertices[[#This Row],[Vertex]], Vertices[], MATCH("ID", Vertices[#Headers], 0), FALSE)</f>
        <v>63</v>
      </c>
    </row>
    <row r="935" spans="1:3" x14ac:dyDescent="0.25">
      <c r="A935" s="76" t="s">
        <v>18269</v>
      </c>
      <c r="B935" s="83" t="s">
        <v>1655</v>
      </c>
      <c r="C935" s="76">
        <f>VLOOKUP(GroupVertices[[#This Row],[Vertex]], Vertices[], MATCH("ID", Vertices[#Headers], 0), FALSE)</f>
        <v>2088</v>
      </c>
    </row>
    <row r="936" spans="1:3" x14ac:dyDescent="0.25">
      <c r="A936" s="76" t="s">
        <v>18269</v>
      </c>
      <c r="B936" s="83" t="s">
        <v>1919</v>
      </c>
      <c r="C936" s="76">
        <f>VLOOKUP(GroupVertices[[#This Row],[Vertex]], Vertices[], MATCH("ID", Vertices[#Headers], 0), FALSE)</f>
        <v>714</v>
      </c>
    </row>
    <row r="937" spans="1:3" x14ac:dyDescent="0.25">
      <c r="A937" s="76" t="s">
        <v>18269</v>
      </c>
      <c r="B937" s="83" t="s">
        <v>1558</v>
      </c>
      <c r="C937" s="76">
        <f>VLOOKUP(GroupVertices[[#This Row],[Vertex]], Vertices[], MATCH("ID", Vertices[#Headers], 0), FALSE)</f>
        <v>1853</v>
      </c>
    </row>
    <row r="938" spans="1:3" x14ac:dyDescent="0.25">
      <c r="A938" s="76" t="s">
        <v>18269</v>
      </c>
      <c r="B938" s="83" t="s">
        <v>1671</v>
      </c>
      <c r="C938" s="76">
        <f>VLOOKUP(GroupVertices[[#This Row],[Vertex]], Vertices[], MATCH("ID", Vertices[#Headers], 0), FALSE)</f>
        <v>22</v>
      </c>
    </row>
    <row r="939" spans="1:3" x14ac:dyDescent="0.25">
      <c r="A939" s="76" t="s">
        <v>18269</v>
      </c>
      <c r="B939" s="83" t="s">
        <v>1538</v>
      </c>
      <c r="C939" s="76">
        <f>VLOOKUP(GroupVertices[[#This Row],[Vertex]], Vertices[], MATCH("ID", Vertices[#Headers], 0), FALSE)</f>
        <v>1832</v>
      </c>
    </row>
    <row r="940" spans="1:3" x14ac:dyDescent="0.25">
      <c r="A940" s="76" t="s">
        <v>18269</v>
      </c>
      <c r="B940" s="83" t="s">
        <v>1533</v>
      </c>
      <c r="C940" s="76">
        <f>VLOOKUP(GroupVertices[[#This Row],[Vertex]], Vertices[], MATCH("ID", Vertices[#Headers], 0), FALSE)</f>
        <v>1824</v>
      </c>
    </row>
    <row r="941" spans="1:3" x14ac:dyDescent="0.25">
      <c r="A941" s="76" t="s">
        <v>18269</v>
      </c>
      <c r="B941" s="83" t="s">
        <v>1534</v>
      </c>
      <c r="C941" s="76">
        <f>VLOOKUP(GroupVertices[[#This Row],[Vertex]], Vertices[], MATCH("ID", Vertices[#Headers], 0), FALSE)</f>
        <v>1825</v>
      </c>
    </row>
    <row r="942" spans="1:3" x14ac:dyDescent="0.25">
      <c r="A942" s="76" t="s">
        <v>18269</v>
      </c>
      <c r="B942" s="83" t="s">
        <v>1751</v>
      </c>
      <c r="C942" s="76">
        <f>VLOOKUP(GroupVertices[[#This Row],[Vertex]], Vertices[], MATCH("ID", Vertices[#Headers], 0), FALSE)</f>
        <v>187</v>
      </c>
    </row>
    <row r="943" spans="1:3" x14ac:dyDescent="0.25">
      <c r="A943" s="76" t="s">
        <v>18269</v>
      </c>
      <c r="B943" s="83" t="s">
        <v>1510</v>
      </c>
      <c r="C943" s="76">
        <f>VLOOKUP(GroupVertices[[#This Row],[Vertex]], Vertices[], MATCH("ID", Vertices[#Headers], 0), FALSE)</f>
        <v>1797</v>
      </c>
    </row>
    <row r="944" spans="1:3" x14ac:dyDescent="0.25">
      <c r="A944" s="76" t="s">
        <v>18269</v>
      </c>
      <c r="B944" s="83" t="s">
        <v>1400</v>
      </c>
      <c r="C944" s="76">
        <f>VLOOKUP(GroupVertices[[#This Row],[Vertex]], Vertices[], MATCH("ID", Vertices[#Headers], 0), FALSE)</f>
        <v>1663</v>
      </c>
    </row>
    <row r="945" spans="1:3" x14ac:dyDescent="0.25">
      <c r="A945" s="76" t="s">
        <v>18269</v>
      </c>
      <c r="B945" s="83" t="s">
        <v>1358</v>
      </c>
      <c r="C945" s="76">
        <f>VLOOKUP(GroupVertices[[#This Row],[Vertex]], Vertices[], MATCH("ID", Vertices[#Headers], 0), FALSE)</f>
        <v>1613</v>
      </c>
    </row>
    <row r="946" spans="1:3" x14ac:dyDescent="0.25">
      <c r="A946" s="76" t="s">
        <v>18269</v>
      </c>
      <c r="B946" s="83" t="s">
        <v>1270</v>
      </c>
      <c r="C946" s="76">
        <f>VLOOKUP(GroupVertices[[#This Row],[Vertex]], Vertices[], MATCH("ID", Vertices[#Headers], 0), FALSE)</f>
        <v>1507</v>
      </c>
    </row>
    <row r="947" spans="1:3" x14ac:dyDescent="0.25">
      <c r="A947" s="76" t="s">
        <v>18269</v>
      </c>
      <c r="B947" s="83" t="s">
        <v>2065</v>
      </c>
      <c r="C947" s="76">
        <f>VLOOKUP(GroupVertices[[#This Row],[Vertex]], Vertices[], MATCH("ID", Vertices[#Headers], 0), FALSE)</f>
        <v>1509</v>
      </c>
    </row>
    <row r="948" spans="1:3" x14ac:dyDescent="0.25">
      <c r="A948" s="76" t="s">
        <v>18269</v>
      </c>
      <c r="B948" s="83" t="s">
        <v>2064</v>
      </c>
      <c r="C948" s="76">
        <f>VLOOKUP(GroupVertices[[#This Row],[Vertex]], Vertices[], MATCH("ID", Vertices[#Headers], 0), FALSE)</f>
        <v>1508</v>
      </c>
    </row>
    <row r="949" spans="1:3" x14ac:dyDescent="0.25">
      <c r="A949" s="76" t="s">
        <v>18269</v>
      </c>
      <c r="B949" s="83" t="s">
        <v>1750</v>
      </c>
      <c r="C949" s="76">
        <f>VLOOKUP(GroupVertices[[#This Row],[Vertex]], Vertices[], MATCH("ID", Vertices[#Headers], 0), FALSE)</f>
        <v>186</v>
      </c>
    </row>
    <row r="950" spans="1:3" x14ac:dyDescent="0.25">
      <c r="A950" s="76" t="s">
        <v>18269</v>
      </c>
      <c r="B950" s="83" t="s">
        <v>1132</v>
      </c>
      <c r="C950" s="76">
        <f>VLOOKUP(GroupVertices[[#This Row],[Vertex]], Vertices[], MATCH("ID", Vertices[#Headers], 0), FALSE)</f>
        <v>1348</v>
      </c>
    </row>
    <row r="951" spans="1:3" x14ac:dyDescent="0.25">
      <c r="A951" s="76" t="s">
        <v>18269</v>
      </c>
      <c r="B951" s="83" t="s">
        <v>1848</v>
      </c>
      <c r="C951" s="76">
        <f>VLOOKUP(GroupVertices[[#This Row],[Vertex]], Vertices[], MATCH("ID", Vertices[#Headers], 0), FALSE)</f>
        <v>480</v>
      </c>
    </row>
    <row r="952" spans="1:3" x14ac:dyDescent="0.25">
      <c r="A952" s="76" t="s">
        <v>18269</v>
      </c>
      <c r="B952" s="83" t="s">
        <v>1847</v>
      </c>
      <c r="C952" s="76">
        <f>VLOOKUP(GroupVertices[[#This Row],[Vertex]], Vertices[], MATCH("ID", Vertices[#Headers], 0), FALSE)</f>
        <v>479</v>
      </c>
    </row>
    <row r="953" spans="1:3" x14ac:dyDescent="0.25">
      <c r="A953" s="76" t="s">
        <v>18269</v>
      </c>
      <c r="B953" s="83" t="s">
        <v>1036</v>
      </c>
      <c r="C953" s="76">
        <f>VLOOKUP(GroupVertices[[#This Row],[Vertex]], Vertices[], MATCH("ID", Vertices[#Headers], 0), FALSE)</f>
        <v>1229</v>
      </c>
    </row>
    <row r="954" spans="1:3" x14ac:dyDescent="0.25">
      <c r="A954" s="76" t="s">
        <v>18269</v>
      </c>
      <c r="B954" s="83" t="s">
        <v>914</v>
      </c>
      <c r="C954" s="76">
        <f>VLOOKUP(GroupVertices[[#This Row],[Vertex]], Vertices[], MATCH("ID", Vertices[#Headers], 0), FALSE)</f>
        <v>1073</v>
      </c>
    </row>
    <row r="955" spans="1:3" x14ac:dyDescent="0.25">
      <c r="A955" s="76" t="s">
        <v>18269</v>
      </c>
      <c r="B955" s="83" t="s">
        <v>863</v>
      </c>
      <c r="C955" s="76">
        <f>VLOOKUP(GroupVertices[[#This Row],[Vertex]], Vertices[], MATCH("ID", Vertices[#Headers], 0), FALSE)</f>
        <v>1019</v>
      </c>
    </row>
    <row r="956" spans="1:3" x14ac:dyDescent="0.25">
      <c r="A956" s="76" t="s">
        <v>18269</v>
      </c>
      <c r="B956" s="83" t="s">
        <v>832</v>
      </c>
      <c r="C956" s="76">
        <f>VLOOKUP(GroupVertices[[#This Row],[Vertex]], Vertices[], MATCH("ID", Vertices[#Headers], 0), FALSE)</f>
        <v>979</v>
      </c>
    </row>
    <row r="957" spans="1:3" x14ac:dyDescent="0.25">
      <c r="A957" s="76" t="s">
        <v>18269</v>
      </c>
      <c r="B957" s="83" t="s">
        <v>718</v>
      </c>
      <c r="C957" s="76">
        <f>VLOOKUP(GroupVertices[[#This Row],[Vertex]], Vertices[], MATCH("ID", Vertices[#Headers], 0), FALSE)</f>
        <v>828</v>
      </c>
    </row>
    <row r="958" spans="1:3" x14ac:dyDescent="0.25">
      <c r="A958" s="76" t="s">
        <v>18269</v>
      </c>
      <c r="B958" s="83" t="s">
        <v>691</v>
      </c>
      <c r="C958" s="76">
        <f>VLOOKUP(GroupVertices[[#This Row],[Vertex]], Vertices[], MATCH("ID", Vertices[#Headers], 0), FALSE)</f>
        <v>794</v>
      </c>
    </row>
    <row r="959" spans="1:3" x14ac:dyDescent="0.25">
      <c r="A959" s="76" t="s">
        <v>18269</v>
      </c>
      <c r="B959" s="83" t="s">
        <v>623</v>
      </c>
      <c r="C959" s="76">
        <f>VLOOKUP(GroupVertices[[#This Row],[Vertex]], Vertices[], MATCH("ID", Vertices[#Headers], 0), FALSE)</f>
        <v>713</v>
      </c>
    </row>
    <row r="960" spans="1:3" x14ac:dyDescent="0.25">
      <c r="A960" s="76" t="s">
        <v>18269</v>
      </c>
      <c r="B960" s="83" t="s">
        <v>606</v>
      </c>
      <c r="C960" s="76">
        <f>VLOOKUP(GroupVertices[[#This Row],[Vertex]], Vertices[], MATCH("ID", Vertices[#Headers], 0), FALSE)</f>
        <v>687</v>
      </c>
    </row>
    <row r="961" spans="1:3" x14ac:dyDescent="0.25">
      <c r="A961" s="76" t="s">
        <v>18269</v>
      </c>
      <c r="B961" s="83" t="s">
        <v>590</v>
      </c>
      <c r="C961" s="76">
        <f>VLOOKUP(GroupVertices[[#This Row],[Vertex]], Vertices[], MATCH("ID", Vertices[#Headers], 0), FALSE)</f>
        <v>666</v>
      </c>
    </row>
    <row r="962" spans="1:3" x14ac:dyDescent="0.25">
      <c r="A962" s="76" t="s">
        <v>18269</v>
      </c>
      <c r="B962" s="83" t="s">
        <v>561</v>
      </c>
      <c r="C962" s="76">
        <f>VLOOKUP(GroupVertices[[#This Row],[Vertex]], Vertices[], MATCH("ID", Vertices[#Headers], 0), FALSE)</f>
        <v>622</v>
      </c>
    </row>
    <row r="963" spans="1:3" x14ac:dyDescent="0.25">
      <c r="A963" s="76" t="s">
        <v>18269</v>
      </c>
      <c r="B963" s="83" t="s">
        <v>511</v>
      </c>
      <c r="C963" s="76">
        <f>VLOOKUP(GroupVertices[[#This Row],[Vertex]], Vertices[], MATCH("ID", Vertices[#Headers], 0), FALSE)</f>
        <v>554</v>
      </c>
    </row>
    <row r="964" spans="1:3" x14ac:dyDescent="0.25">
      <c r="A964" s="76" t="s">
        <v>18269</v>
      </c>
      <c r="B964" s="83" t="s">
        <v>485</v>
      </c>
      <c r="C964" s="76">
        <f>VLOOKUP(GroupVertices[[#This Row],[Vertex]], Vertices[], MATCH("ID", Vertices[#Headers], 0), FALSE)</f>
        <v>512</v>
      </c>
    </row>
    <row r="965" spans="1:3" x14ac:dyDescent="0.25">
      <c r="A965" s="76" t="s">
        <v>18269</v>
      </c>
      <c r="B965" s="83" t="s">
        <v>464</v>
      </c>
      <c r="C965" s="76">
        <f>VLOOKUP(GroupVertices[[#This Row],[Vertex]], Vertices[], MATCH("ID", Vertices[#Headers], 0), FALSE)</f>
        <v>478</v>
      </c>
    </row>
    <row r="966" spans="1:3" x14ac:dyDescent="0.25">
      <c r="A966" s="76" t="s">
        <v>18269</v>
      </c>
      <c r="B966" s="83" t="s">
        <v>451</v>
      </c>
      <c r="C966" s="76">
        <f>VLOOKUP(GroupVertices[[#This Row],[Vertex]], Vertices[], MATCH("ID", Vertices[#Headers], 0), FALSE)</f>
        <v>460</v>
      </c>
    </row>
    <row r="967" spans="1:3" x14ac:dyDescent="0.25">
      <c r="A967" s="76" t="s">
        <v>18269</v>
      </c>
      <c r="B967" s="83" t="s">
        <v>425</v>
      </c>
      <c r="C967" s="76">
        <f>VLOOKUP(GroupVertices[[#This Row],[Vertex]], Vertices[], MATCH("ID", Vertices[#Headers], 0), FALSE)</f>
        <v>420</v>
      </c>
    </row>
    <row r="968" spans="1:3" x14ac:dyDescent="0.25">
      <c r="A968" s="76" t="s">
        <v>18269</v>
      </c>
      <c r="B968" s="83" t="s">
        <v>348</v>
      </c>
      <c r="C968" s="76">
        <f>VLOOKUP(GroupVertices[[#This Row],[Vertex]], Vertices[], MATCH("ID", Vertices[#Headers], 0), FALSE)</f>
        <v>296</v>
      </c>
    </row>
    <row r="969" spans="1:3" x14ac:dyDescent="0.25">
      <c r="A969" s="76" t="s">
        <v>18269</v>
      </c>
      <c r="B969" s="83" t="s">
        <v>276</v>
      </c>
      <c r="C969" s="76">
        <f>VLOOKUP(GroupVertices[[#This Row],[Vertex]], Vertices[], MATCH("ID", Vertices[#Headers], 0), FALSE)</f>
        <v>184</v>
      </c>
    </row>
    <row r="970" spans="1:3" x14ac:dyDescent="0.25">
      <c r="A970" s="76" t="s">
        <v>18269</v>
      </c>
      <c r="B970" s="83" t="s">
        <v>1749</v>
      </c>
      <c r="C970" s="76">
        <f>VLOOKUP(GroupVertices[[#This Row],[Vertex]], Vertices[], MATCH("ID", Vertices[#Headers], 0), FALSE)</f>
        <v>185</v>
      </c>
    </row>
    <row r="971" spans="1:3" x14ac:dyDescent="0.25">
      <c r="A971" s="76" t="s">
        <v>18269</v>
      </c>
      <c r="B971" s="83" t="s">
        <v>241</v>
      </c>
      <c r="C971" s="76">
        <f>VLOOKUP(GroupVertices[[#This Row],[Vertex]], Vertices[], MATCH("ID", Vertices[#Headers], 0), FALSE)</f>
        <v>110</v>
      </c>
    </row>
    <row r="972" spans="1:3" x14ac:dyDescent="0.25">
      <c r="A972" s="76" t="s">
        <v>18269</v>
      </c>
      <c r="B972" s="83" t="s">
        <v>197</v>
      </c>
      <c r="C972" s="76">
        <f>VLOOKUP(GroupVertices[[#This Row],[Vertex]], Vertices[], MATCH("ID", Vertices[#Headers], 0), FALSE)</f>
        <v>21</v>
      </c>
    </row>
    <row r="973" spans="1:3" x14ac:dyDescent="0.25">
      <c r="A973" s="76" t="s">
        <v>18270</v>
      </c>
      <c r="B973" s="83" t="s">
        <v>842</v>
      </c>
      <c r="C973" s="76">
        <f>VLOOKUP(GroupVertices[[#This Row],[Vertex]], Vertices[], MATCH("ID", Vertices[#Headers], 0), FALSE)</f>
        <v>993</v>
      </c>
    </row>
    <row r="974" spans="1:3" x14ac:dyDescent="0.25">
      <c r="A974" s="76" t="s">
        <v>18270</v>
      </c>
      <c r="B974" s="83" t="s">
        <v>1666</v>
      </c>
      <c r="C974" s="76">
        <f>VLOOKUP(GroupVertices[[#This Row],[Vertex]], Vertices[], MATCH("ID", Vertices[#Headers], 0), FALSE)</f>
        <v>12</v>
      </c>
    </row>
    <row r="975" spans="1:3" x14ac:dyDescent="0.25">
      <c r="A975" s="76" t="s">
        <v>18270</v>
      </c>
      <c r="B975" s="83" t="s">
        <v>754</v>
      </c>
      <c r="C975" s="76">
        <f>VLOOKUP(GroupVertices[[#This Row],[Vertex]], Vertices[], MATCH("ID", Vertices[#Headers], 0), FALSE)</f>
        <v>886</v>
      </c>
    </row>
    <row r="976" spans="1:3" x14ac:dyDescent="0.25">
      <c r="A976" s="76" t="s">
        <v>18270</v>
      </c>
      <c r="B976" s="83" t="s">
        <v>750</v>
      </c>
      <c r="C976" s="76">
        <f>VLOOKUP(GroupVertices[[#This Row],[Vertex]], Vertices[], MATCH("ID", Vertices[#Headers], 0), FALSE)</f>
        <v>879</v>
      </c>
    </row>
    <row r="977" spans="1:3" x14ac:dyDescent="0.25">
      <c r="A977" s="76" t="s">
        <v>18270</v>
      </c>
      <c r="B977" s="83" t="s">
        <v>661</v>
      </c>
      <c r="C977" s="76">
        <f>VLOOKUP(GroupVertices[[#This Row],[Vertex]], Vertices[], MATCH("ID", Vertices[#Headers], 0), FALSE)</f>
        <v>759</v>
      </c>
    </row>
    <row r="978" spans="1:3" x14ac:dyDescent="0.25">
      <c r="A978" s="76" t="s">
        <v>18270</v>
      </c>
      <c r="B978" s="83" t="s">
        <v>650</v>
      </c>
      <c r="C978" s="76">
        <f>VLOOKUP(GroupVertices[[#This Row],[Vertex]], Vertices[], MATCH("ID", Vertices[#Headers], 0), FALSE)</f>
        <v>748</v>
      </c>
    </row>
    <row r="979" spans="1:3" x14ac:dyDescent="0.25">
      <c r="A979" s="76" t="s">
        <v>18270</v>
      </c>
      <c r="B979" s="83" t="s">
        <v>638</v>
      </c>
      <c r="C979" s="76">
        <f>VLOOKUP(GroupVertices[[#This Row],[Vertex]], Vertices[], MATCH("ID", Vertices[#Headers], 0), FALSE)</f>
        <v>734</v>
      </c>
    </row>
    <row r="980" spans="1:3" x14ac:dyDescent="0.25">
      <c r="A980" s="76" t="s">
        <v>18270</v>
      </c>
      <c r="B980" s="83" t="s">
        <v>630</v>
      </c>
      <c r="C980" s="76">
        <f>VLOOKUP(GroupVertices[[#This Row],[Vertex]], Vertices[], MATCH("ID", Vertices[#Headers], 0), FALSE)</f>
        <v>724</v>
      </c>
    </row>
    <row r="981" spans="1:3" x14ac:dyDescent="0.25">
      <c r="A981" s="76" t="s">
        <v>18270</v>
      </c>
      <c r="B981" s="83" t="s">
        <v>570</v>
      </c>
      <c r="C981" s="76">
        <f>VLOOKUP(GroupVertices[[#This Row],[Vertex]], Vertices[], MATCH("ID", Vertices[#Headers], 0), FALSE)</f>
        <v>634</v>
      </c>
    </row>
    <row r="982" spans="1:3" x14ac:dyDescent="0.25">
      <c r="A982" s="76" t="s">
        <v>18270</v>
      </c>
      <c r="B982" s="83" t="s">
        <v>435</v>
      </c>
      <c r="C982" s="76">
        <f>VLOOKUP(GroupVertices[[#This Row],[Vertex]], Vertices[], MATCH("ID", Vertices[#Headers], 0), FALSE)</f>
        <v>434</v>
      </c>
    </row>
    <row r="983" spans="1:3" x14ac:dyDescent="0.25">
      <c r="A983" s="76" t="s">
        <v>18270</v>
      </c>
      <c r="B983" s="83" t="s">
        <v>418</v>
      </c>
      <c r="C983" s="76">
        <f>VLOOKUP(GroupVertices[[#This Row],[Vertex]], Vertices[], MATCH("ID", Vertices[#Headers], 0), FALSE)</f>
        <v>408</v>
      </c>
    </row>
    <row r="984" spans="1:3" x14ac:dyDescent="0.25">
      <c r="A984" s="76" t="s">
        <v>18270</v>
      </c>
      <c r="B984" s="83" t="s">
        <v>400</v>
      </c>
      <c r="C984" s="76">
        <f>VLOOKUP(GroupVertices[[#This Row],[Vertex]], Vertices[], MATCH("ID", Vertices[#Headers], 0), FALSE)</f>
        <v>377</v>
      </c>
    </row>
    <row r="985" spans="1:3" x14ac:dyDescent="0.25">
      <c r="A985" s="76" t="s">
        <v>18270</v>
      </c>
      <c r="B985" s="83" t="s">
        <v>395</v>
      </c>
      <c r="C985" s="76">
        <f>VLOOKUP(GroupVertices[[#This Row],[Vertex]], Vertices[], MATCH("ID", Vertices[#Headers], 0), FALSE)</f>
        <v>369</v>
      </c>
    </row>
    <row r="986" spans="1:3" x14ac:dyDescent="0.25">
      <c r="A986" s="76" t="s">
        <v>18270</v>
      </c>
      <c r="B986" s="83" t="s">
        <v>343</v>
      </c>
      <c r="C986" s="76">
        <f>VLOOKUP(GroupVertices[[#This Row],[Vertex]], Vertices[], MATCH("ID", Vertices[#Headers], 0), FALSE)</f>
        <v>287</v>
      </c>
    </row>
    <row r="987" spans="1:3" x14ac:dyDescent="0.25">
      <c r="A987" s="76" t="s">
        <v>18270</v>
      </c>
      <c r="B987" s="83" t="s">
        <v>339</v>
      </c>
      <c r="C987" s="76">
        <f>VLOOKUP(GroupVertices[[#This Row],[Vertex]], Vertices[], MATCH("ID", Vertices[#Headers], 0), FALSE)</f>
        <v>278</v>
      </c>
    </row>
    <row r="988" spans="1:3" x14ac:dyDescent="0.25">
      <c r="A988" s="76" t="s">
        <v>18270</v>
      </c>
      <c r="B988" s="83" t="s">
        <v>323</v>
      </c>
      <c r="C988" s="76">
        <f>VLOOKUP(GroupVertices[[#This Row],[Vertex]], Vertices[], MATCH("ID", Vertices[#Headers], 0), FALSE)</f>
        <v>257</v>
      </c>
    </row>
    <row r="989" spans="1:3" x14ac:dyDescent="0.25">
      <c r="A989" s="76" t="s">
        <v>18270</v>
      </c>
      <c r="B989" s="83" t="s">
        <v>320</v>
      </c>
      <c r="C989" s="76">
        <f>VLOOKUP(GroupVertices[[#This Row],[Vertex]], Vertices[], MATCH("ID", Vertices[#Headers], 0), FALSE)</f>
        <v>253</v>
      </c>
    </row>
    <row r="990" spans="1:3" x14ac:dyDescent="0.25">
      <c r="A990" s="76" t="s">
        <v>18270</v>
      </c>
      <c r="B990" s="83" t="s">
        <v>307</v>
      </c>
      <c r="C990" s="76">
        <f>VLOOKUP(GroupVertices[[#This Row],[Vertex]], Vertices[], MATCH("ID", Vertices[#Headers], 0), FALSE)</f>
        <v>232</v>
      </c>
    </row>
    <row r="991" spans="1:3" x14ac:dyDescent="0.25">
      <c r="A991" s="76" t="s">
        <v>18270</v>
      </c>
      <c r="B991" s="83" t="s">
        <v>303</v>
      </c>
      <c r="C991" s="76">
        <f>VLOOKUP(GroupVertices[[#This Row],[Vertex]], Vertices[], MATCH("ID", Vertices[#Headers], 0), FALSE)</f>
        <v>226</v>
      </c>
    </row>
    <row r="992" spans="1:3" x14ac:dyDescent="0.25">
      <c r="A992" s="76" t="s">
        <v>18270</v>
      </c>
      <c r="B992" s="83" t="s">
        <v>301</v>
      </c>
      <c r="C992" s="76">
        <f>VLOOKUP(GroupVertices[[#This Row],[Vertex]], Vertices[], MATCH("ID", Vertices[#Headers], 0), FALSE)</f>
        <v>224</v>
      </c>
    </row>
    <row r="993" spans="1:3" x14ac:dyDescent="0.25">
      <c r="A993" s="76" t="s">
        <v>18270</v>
      </c>
      <c r="B993" s="83" t="s">
        <v>289</v>
      </c>
      <c r="C993" s="76">
        <f>VLOOKUP(GroupVertices[[#This Row],[Vertex]], Vertices[], MATCH("ID", Vertices[#Headers], 0), FALSE)</f>
        <v>206</v>
      </c>
    </row>
    <row r="994" spans="1:3" x14ac:dyDescent="0.25">
      <c r="A994" s="76" t="s">
        <v>18270</v>
      </c>
      <c r="B994" s="83" t="s">
        <v>286</v>
      </c>
      <c r="C994" s="76">
        <f>VLOOKUP(GroupVertices[[#This Row],[Vertex]], Vertices[], MATCH("ID", Vertices[#Headers], 0), FALSE)</f>
        <v>203</v>
      </c>
    </row>
    <row r="995" spans="1:3" x14ac:dyDescent="0.25">
      <c r="A995" s="76" t="s">
        <v>18270</v>
      </c>
      <c r="B995" s="83" t="s">
        <v>258</v>
      </c>
      <c r="C995" s="76">
        <f>VLOOKUP(GroupVertices[[#This Row],[Vertex]], Vertices[], MATCH("ID", Vertices[#Headers], 0), FALSE)</f>
        <v>146</v>
      </c>
    </row>
    <row r="996" spans="1:3" x14ac:dyDescent="0.25">
      <c r="A996" s="76" t="s">
        <v>18270</v>
      </c>
      <c r="B996" s="83" t="s">
        <v>249</v>
      </c>
      <c r="C996" s="76">
        <f>VLOOKUP(GroupVertices[[#This Row],[Vertex]], Vertices[], MATCH("ID", Vertices[#Headers], 0), FALSE)</f>
        <v>124</v>
      </c>
    </row>
    <row r="997" spans="1:3" x14ac:dyDescent="0.25">
      <c r="A997" s="76" t="s">
        <v>18270</v>
      </c>
      <c r="B997" s="83" t="s">
        <v>235</v>
      </c>
      <c r="C997" s="76">
        <f>VLOOKUP(GroupVertices[[#This Row],[Vertex]], Vertices[], MATCH("ID", Vertices[#Headers], 0), FALSE)</f>
        <v>100</v>
      </c>
    </row>
    <row r="998" spans="1:3" x14ac:dyDescent="0.25">
      <c r="A998" s="76" t="s">
        <v>18270</v>
      </c>
      <c r="B998" s="83" t="s">
        <v>221</v>
      </c>
      <c r="C998" s="76">
        <f>VLOOKUP(GroupVertices[[#This Row],[Vertex]], Vertices[], MATCH("ID", Vertices[#Headers], 0), FALSE)</f>
        <v>78</v>
      </c>
    </row>
    <row r="999" spans="1:3" x14ac:dyDescent="0.25">
      <c r="A999" s="76" t="s">
        <v>18270</v>
      </c>
      <c r="B999" s="83" t="s">
        <v>220</v>
      </c>
      <c r="C999" s="76">
        <f>VLOOKUP(GroupVertices[[#This Row],[Vertex]], Vertices[], MATCH("ID", Vertices[#Headers], 0), FALSE)</f>
        <v>77</v>
      </c>
    </row>
    <row r="1000" spans="1:3" x14ac:dyDescent="0.25">
      <c r="A1000" s="76" t="s">
        <v>18270</v>
      </c>
      <c r="B1000" s="83" t="s">
        <v>219</v>
      </c>
      <c r="C1000" s="76">
        <f>VLOOKUP(GroupVertices[[#This Row],[Vertex]], Vertices[], MATCH("ID", Vertices[#Headers], 0), FALSE)</f>
        <v>76</v>
      </c>
    </row>
    <row r="1001" spans="1:3" x14ac:dyDescent="0.25">
      <c r="A1001" s="76" t="s">
        <v>18270</v>
      </c>
      <c r="B1001" s="83" t="s">
        <v>211</v>
      </c>
      <c r="C1001" s="76">
        <f>VLOOKUP(GroupVertices[[#This Row],[Vertex]], Vertices[], MATCH("ID", Vertices[#Headers], 0), FALSE)</f>
        <v>59</v>
      </c>
    </row>
    <row r="1002" spans="1:3" x14ac:dyDescent="0.25">
      <c r="A1002" s="76" t="s">
        <v>18270</v>
      </c>
      <c r="B1002" s="83" t="s">
        <v>210</v>
      </c>
      <c r="C1002" s="76">
        <f>VLOOKUP(GroupVertices[[#This Row],[Vertex]], Vertices[], MATCH("ID", Vertices[#Headers], 0), FALSE)</f>
        <v>58</v>
      </c>
    </row>
    <row r="1003" spans="1:3" x14ac:dyDescent="0.25">
      <c r="A1003" s="76" t="s">
        <v>18270</v>
      </c>
      <c r="B1003" s="83" t="s">
        <v>198</v>
      </c>
      <c r="C1003" s="76">
        <f>VLOOKUP(GroupVertices[[#This Row],[Vertex]], Vertices[], MATCH("ID", Vertices[#Headers], 0), FALSE)</f>
        <v>23</v>
      </c>
    </row>
    <row r="1004" spans="1:3" x14ac:dyDescent="0.25">
      <c r="A1004" s="76" t="s">
        <v>18270</v>
      </c>
      <c r="B1004" s="83" t="s">
        <v>196</v>
      </c>
      <c r="C1004" s="76">
        <f>VLOOKUP(GroupVertices[[#This Row],[Vertex]], Vertices[], MATCH("ID", Vertices[#Headers], 0), FALSE)</f>
        <v>20</v>
      </c>
    </row>
    <row r="1005" spans="1:3" x14ac:dyDescent="0.25">
      <c r="A1005" s="76" t="s">
        <v>18270</v>
      </c>
      <c r="B1005" s="83" t="s">
        <v>194</v>
      </c>
      <c r="C1005" s="76">
        <f>VLOOKUP(GroupVertices[[#This Row],[Vertex]], Vertices[], MATCH("ID", Vertices[#Headers], 0), FALSE)</f>
        <v>16</v>
      </c>
    </row>
    <row r="1006" spans="1:3" x14ac:dyDescent="0.25">
      <c r="A1006" s="76" t="s">
        <v>18270</v>
      </c>
      <c r="B1006" s="83" t="s">
        <v>192</v>
      </c>
      <c r="C1006" s="76">
        <f>VLOOKUP(GroupVertices[[#This Row],[Vertex]], Vertices[], MATCH("ID", Vertices[#Headers], 0), FALSE)</f>
        <v>11</v>
      </c>
    </row>
    <row r="1007" spans="1:3" x14ac:dyDescent="0.25">
      <c r="A1007" s="76" t="s">
        <v>18271</v>
      </c>
      <c r="B1007" s="83" t="s">
        <v>1658</v>
      </c>
      <c r="C1007" s="76">
        <f>VLOOKUP(GroupVertices[[#This Row],[Vertex]], Vertices[], MATCH("ID", Vertices[#Headers], 0), FALSE)</f>
        <v>2090</v>
      </c>
    </row>
    <row r="1008" spans="1:3" x14ac:dyDescent="0.25">
      <c r="A1008" s="76" t="s">
        <v>18271</v>
      </c>
      <c r="B1008" s="83" t="s">
        <v>1657</v>
      </c>
      <c r="C1008" s="76">
        <f>VLOOKUP(GroupVertices[[#This Row],[Vertex]], Vertices[], MATCH("ID", Vertices[#Headers], 0), FALSE)</f>
        <v>1148</v>
      </c>
    </row>
    <row r="1009" spans="1:3" x14ac:dyDescent="0.25">
      <c r="A1009" s="76" t="s">
        <v>18271</v>
      </c>
      <c r="B1009" s="83" t="s">
        <v>2005</v>
      </c>
      <c r="C1009" s="76">
        <f>VLOOKUP(GroupVertices[[#This Row],[Vertex]], Vertices[], MATCH("ID", Vertices[#Headers], 0), FALSE)</f>
        <v>1147</v>
      </c>
    </row>
    <row r="1010" spans="1:3" x14ac:dyDescent="0.25">
      <c r="A1010" s="76" t="s">
        <v>18271</v>
      </c>
      <c r="B1010" s="83" t="s">
        <v>2004</v>
      </c>
      <c r="C1010" s="76">
        <f>VLOOKUP(GroupVertices[[#This Row],[Vertex]], Vertices[], MATCH("ID", Vertices[#Headers], 0), FALSE)</f>
        <v>1146</v>
      </c>
    </row>
    <row r="1011" spans="1:3" x14ac:dyDescent="0.25">
      <c r="A1011" s="76" t="s">
        <v>18271</v>
      </c>
      <c r="B1011" s="83" t="s">
        <v>2003</v>
      </c>
      <c r="C1011" s="76">
        <f>VLOOKUP(GroupVertices[[#This Row],[Vertex]], Vertices[], MATCH("ID", Vertices[#Headers], 0), FALSE)</f>
        <v>1145</v>
      </c>
    </row>
    <row r="1012" spans="1:3" x14ac:dyDescent="0.25">
      <c r="A1012" s="76" t="s">
        <v>18271</v>
      </c>
      <c r="B1012" s="83" t="s">
        <v>2002</v>
      </c>
      <c r="C1012" s="76">
        <f>VLOOKUP(GroupVertices[[#This Row],[Vertex]], Vertices[], MATCH("ID", Vertices[#Headers], 0), FALSE)</f>
        <v>1144</v>
      </c>
    </row>
    <row r="1013" spans="1:3" x14ac:dyDescent="0.25">
      <c r="A1013" s="76" t="s">
        <v>18271</v>
      </c>
      <c r="B1013" s="83" t="s">
        <v>2001</v>
      </c>
      <c r="C1013" s="76">
        <f>VLOOKUP(GroupVertices[[#This Row],[Vertex]], Vertices[], MATCH("ID", Vertices[#Headers], 0), FALSE)</f>
        <v>1143</v>
      </c>
    </row>
    <row r="1014" spans="1:3" x14ac:dyDescent="0.25">
      <c r="A1014" s="76" t="s">
        <v>18271</v>
      </c>
      <c r="B1014" s="83" t="s">
        <v>1570</v>
      </c>
      <c r="C1014" s="76">
        <f>VLOOKUP(GroupVertices[[#This Row],[Vertex]], Vertices[], MATCH("ID", Vertices[#Headers], 0), FALSE)</f>
        <v>1988</v>
      </c>
    </row>
    <row r="1015" spans="1:3" x14ac:dyDescent="0.25">
      <c r="A1015" s="76" t="s">
        <v>18271</v>
      </c>
      <c r="B1015" s="83" t="s">
        <v>1465</v>
      </c>
      <c r="C1015" s="76">
        <f>VLOOKUP(GroupVertices[[#This Row],[Vertex]], Vertices[], MATCH("ID", Vertices[#Headers], 0), FALSE)</f>
        <v>1742</v>
      </c>
    </row>
    <row r="1016" spans="1:3" x14ac:dyDescent="0.25">
      <c r="A1016" s="76" t="s">
        <v>18271</v>
      </c>
      <c r="B1016" s="83" t="s">
        <v>1399</v>
      </c>
      <c r="C1016" s="76">
        <f>VLOOKUP(GroupVertices[[#This Row],[Vertex]], Vertices[], MATCH("ID", Vertices[#Headers], 0), FALSE)</f>
        <v>1662</v>
      </c>
    </row>
    <row r="1017" spans="1:3" x14ac:dyDescent="0.25">
      <c r="A1017" s="76" t="s">
        <v>18271</v>
      </c>
      <c r="B1017" s="83" t="s">
        <v>1278</v>
      </c>
      <c r="C1017" s="76">
        <f>VLOOKUP(GroupVertices[[#This Row],[Vertex]], Vertices[], MATCH("ID", Vertices[#Headers], 0), FALSE)</f>
        <v>1517</v>
      </c>
    </row>
    <row r="1018" spans="1:3" x14ac:dyDescent="0.25">
      <c r="A1018" s="76" t="s">
        <v>18271</v>
      </c>
      <c r="B1018" s="83" t="s">
        <v>1172</v>
      </c>
      <c r="C1018" s="76">
        <f>VLOOKUP(GroupVertices[[#This Row],[Vertex]], Vertices[], MATCH("ID", Vertices[#Headers], 0), FALSE)</f>
        <v>1390</v>
      </c>
    </row>
    <row r="1019" spans="1:3" x14ac:dyDescent="0.25">
      <c r="A1019" s="76" t="s">
        <v>18271</v>
      </c>
      <c r="B1019" s="83" t="s">
        <v>1168</v>
      </c>
      <c r="C1019" s="76">
        <f>VLOOKUP(GroupVertices[[#This Row],[Vertex]], Vertices[], MATCH("ID", Vertices[#Headers], 0), FALSE)</f>
        <v>1386</v>
      </c>
    </row>
    <row r="1020" spans="1:3" x14ac:dyDescent="0.25">
      <c r="A1020" s="76" t="s">
        <v>18271</v>
      </c>
      <c r="B1020" s="83" t="s">
        <v>1148</v>
      </c>
      <c r="C1020" s="76">
        <f>VLOOKUP(GroupVertices[[#This Row],[Vertex]], Vertices[], MATCH("ID", Vertices[#Headers], 0), FALSE)</f>
        <v>1365</v>
      </c>
    </row>
    <row r="1021" spans="1:3" x14ac:dyDescent="0.25">
      <c r="A1021" s="76" t="s">
        <v>18271</v>
      </c>
      <c r="B1021" s="83" t="s">
        <v>1146</v>
      </c>
      <c r="C1021" s="76">
        <f>VLOOKUP(GroupVertices[[#This Row],[Vertex]], Vertices[], MATCH("ID", Vertices[#Headers], 0), FALSE)</f>
        <v>1363</v>
      </c>
    </row>
    <row r="1022" spans="1:3" x14ac:dyDescent="0.25">
      <c r="A1022" s="76" t="s">
        <v>18271</v>
      </c>
      <c r="B1022" s="83" t="s">
        <v>1137</v>
      </c>
      <c r="C1022" s="76">
        <f>VLOOKUP(GroupVertices[[#This Row],[Vertex]], Vertices[], MATCH("ID", Vertices[#Headers], 0), FALSE)</f>
        <v>1353</v>
      </c>
    </row>
    <row r="1023" spans="1:3" x14ac:dyDescent="0.25">
      <c r="A1023" s="76" t="s">
        <v>18271</v>
      </c>
      <c r="B1023" s="83" t="s">
        <v>1130</v>
      </c>
      <c r="C1023" s="76">
        <f>VLOOKUP(GroupVertices[[#This Row],[Vertex]], Vertices[], MATCH("ID", Vertices[#Headers], 0), FALSE)</f>
        <v>1346</v>
      </c>
    </row>
    <row r="1024" spans="1:3" x14ac:dyDescent="0.25">
      <c r="A1024" s="76" t="s">
        <v>18271</v>
      </c>
      <c r="B1024" s="83" t="s">
        <v>1085</v>
      </c>
      <c r="C1024" s="76">
        <f>VLOOKUP(GroupVertices[[#This Row],[Vertex]], Vertices[], MATCH("ID", Vertices[#Headers], 0), FALSE)</f>
        <v>1296</v>
      </c>
    </row>
    <row r="1025" spans="1:3" x14ac:dyDescent="0.25">
      <c r="A1025" s="76" t="s">
        <v>18271</v>
      </c>
      <c r="B1025" s="83" t="s">
        <v>1079</v>
      </c>
      <c r="C1025" s="76">
        <f>VLOOKUP(GroupVertices[[#This Row],[Vertex]], Vertices[], MATCH("ID", Vertices[#Headers], 0), FALSE)</f>
        <v>1285</v>
      </c>
    </row>
    <row r="1026" spans="1:3" x14ac:dyDescent="0.25">
      <c r="A1026" s="76" t="s">
        <v>18271</v>
      </c>
      <c r="B1026" s="83" t="s">
        <v>1074</v>
      </c>
      <c r="C1026" s="76">
        <f>VLOOKUP(GroupVertices[[#This Row],[Vertex]], Vertices[], MATCH("ID", Vertices[#Headers], 0), FALSE)</f>
        <v>1279</v>
      </c>
    </row>
    <row r="1027" spans="1:3" x14ac:dyDescent="0.25">
      <c r="A1027" s="76" t="s">
        <v>18271</v>
      </c>
      <c r="B1027" s="83" t="s">
        <v>1060</v>
      </c>
      <c r="C1027" s="76">
        <f>VLOOKUP(GroupVertices[[#This Row],[Vertex]], Vertices[], MATCH("ID", Vertices[#Headers], 0), FALSE)</f>
        <v>1260</v>
      </c>
    </row>
    <row r="1028" spans="1:3" x14ac:dyDescent="0.25">
      <c r="A1028" s="76" t="s">
        <v>18271</v>
      </c>
      <c r="B1028" s="83" t="s">
        <v>1051</v>
      </c>
      <c r="C1028" s="76">
        <f>VLOOKUP(GroupVertices[[#This Row],[Vertex]], Vertices[], MATCH("ID", Vertices[#Headers], 0), FALSE)</f>
        <v>1246</v>
      </c>
    </row>
    <row r="1029" spans="1:3" x14ac:dyDescent="0.25">
      <c r="A1029" s="76" t="s">
        <v>18271</v>
      </c>
      <c r="B1029" s="83" t="s">
        <v>1047</v>
      </c>
      <c r="C1029" s="76">
        <f>VLOOKUP(GroupVertices[[#This Row],[Vertex]], Vertices[], MATCH("ID", Vertices[#Headers], 0), FALSE)</f>
        <v>1241</v>
      </c>
    </row>
    <row r="1030" spans="1:3" x14ac:dyDescent="0.25">
      <c r="A1030" s="76" t="s">
        <v>18271</v>
      </c>
      <c r="B1030" s="83" t="s">
        <v>1032</v>
      </c>
      <c r="C1030" s="76">
        <f>VLOOKUP(GroupVertices[[#This Row],[Vertex]], Vertices[], MATCH("ID", Vertices[#Headers], 0), FALSE)</f>
        <v>1225</v>
      </c>
    </row>
    <row r="1031" spans="1:3" x14ac:dyDescent="0.25">
      <c r="A1031" s="76" t="s">
        <v>18271</v>
      </c>
      <c r="B1031" s="83" t="s">
        <v>997</v>
      </c>
      <c r="C1031" s="76">
        <f>VLOOKUP(GroupVertices[[#This Row],[Vertex]], Vertices[], MATCH("ID", Vertices[#Headers], 0), FALSE)</f>
        <v>1184</v>
      </c>
    </row>
    <row r="1032" spans="1:3" x14ac:dyDescent="0.25">
      <c r="A1032" s="76" t="s">
        <v>18271</v>
      </c>
      <c r="B1032" s="83" t="s">
        <v>992</v>
      </c>
      <c r="C1032" s="76">
        <f>VLOOKUP(GroupVertices[[#This Row],[Vertex]], Vertices[], MATCH("ID", Vertices[#Headers], 0), FALSE)</f>
        <v>1177</v>
      </c>
    </row>
    <row r="1033" spans="1:3" x14ac:dyDescent="0.25">
      <c r="A1033" s="76" t="s">
        <v>18271</v>
      </c>
      <c r="B1033" s="83" t="s">
        <v>990</v>
      </c>
      <c r="C1033" s="76">
        <f>VLOOKUP(GroupVertices[[#This Row],[Vertex]], Vertices[], MATCH("ID", Vertices[#Headers], 0), FALSE)</f>
        <v>1175</v>
      </c>
    </row>
    <row r="1034" spans="1:3" x14ac:dyDescent="0.25">
      <c r="A1034" s="76" t="s">
        <v>18271</v>
      </c>
      <c r="B1034" s="83" t="s">
        <v>987</v>
      </c>
      <c r="C1034" s="76">
        <f>VLOOKUP(GroupVertices[[#This Row],[Vertex]], Vertices[], MATCH("ID", Vertices[#Headers], 0), FALSE)</f>
        <v>1172</v>
      </c>
    </row>
    <row r="1035" spans="1:3" x14ac:dyDescent="0.25">
      <c r="A1035" s="76" t="s">
        <v>18271</v>
      </c>
      <c r="B1035" s="83" t="s">
        <v>974</v>
      </c>
      <c r="C1035" s="76">
        <f>VLOOKUP(GroupVertices[[#This Row],[Vertex]], Vertices[], MATCH("ID", Vertices[#Headers], 0), FALSE)</f>
        <v>1149</v>
      </c>
    </row>
    <row r="1036" spans="1:3" x14ac:dyDescent="0.25">
      <c r="A1036" s="76" t="s">
        <v>18271</v>
      </c>
      <c r="B1036" s="83" t="s">
        <v>973</v>
      </c>
      <c r="C1036" s="76">
        <f>VLOOKUP(GroupVertices[[#This Row],[Vertex]], Vertices[], MATCH("ID", Vertices[#Headers], 0), FALSE)</f>
        <v>1142</v>
      </c>
    </row>
    <row r="1037" spans="1:3" x14ac:dyDescent="0.25">
      <c r="A1037" s="76" t="s">
        <v>18272</v>
      </c>
      <c r="B1037" s="83" t="s">
        <v>1489</v>
      </c>
      <c r="C1037" s="76">
        <f>VLOOKUP(GroupVertices[[#This Row],[Vertex]], Vertices[], MATCH("ID", Vertices[#Headers], 0), FALSE)</f>
        <v>1770</v>
      </c>
    </row>
    <row r="1038" spans="1:3" x14ac:dyDescent="0.25">
      <c r="A1038" s="76" t="s">
        <v>18272</v>
      </c>
      <c r="B1038" s="83" t="s">
        <v>1714</v>
      </c>
      <c r="C1038" s="76">
        <f>VLOOKUP(GroupVertices[[#This Row],[Vertex]], Vertices[], MATCH("ID", Vertices[#Headers], 0), FALSE)</f>
        <v>120</v>
      </c>
    </row>
    <row r="1039" spans="1:3" x14ac:dyDescent="0.25">
      <c r="A1039" s="76" t="s">
        <v>18272</v>
      </c>
      <c r="B1039" s="83" t="s">
        <v>1418</v>
      </c>
      <c r="C1039" s="76">
        <f>VLOOKUP(GroupVertices[[#This Row],[Vertex]], Vertices[], MATCH("ID", Vertices[#Headers], 0), FALSE)</f>
        <v>1689</v>
      </c>
    </row>
    <row r="1040" spans="1:3" x14ac:dyDescent="0.25">
      <c r="A1040" s="76" t="s">
        <v>18272</v>
      </c>
      <c r="B1040" s="83" t="s">
        <v>1792</v>
      </c>
      <c r="C1040" s="76">
        <f>VLOOKUP(GroupVertices[[#This Row],[Vertex]], Vertices[], MATCH("ID", Vertices[#Headers], 0), FALSE)</f>
        <v>306</v>
      </c>
    </row>
    <row r="1041" spans="1:3" x14ac:dyDescent="0.25">
      <c r="A1041" s="76" t="s">
        <v>18272</v>
      </c>
      <c r="B1041" s="83" t="s">
        <v>1384</v>
      </c>
      <c r="C1041" s="76">
        <f>VLOOKUP(GroupVertices[[#This Row],[Vertex]], Vertices[], MATCH("ID", Vertices[#Headers], 0), FALSE)</f>
        <v>1643</v>
      </c>
    </row>
    <row r="1042" spans="1:3" x14ac:dyDescent="0.25">
      <c r="A1042" s="76" t="s">
        <v>18272</v>
      </c>
      <c r="B1042" s="83" t="s">
        <v>1362</v>
      </c>
      <c r="C1042" s="76">
        <f>VLOOKUP(GroupVertices[[#This Row],[Vertex]], Vertices[], MATCH("ID", Vertices[#Headers], 0), FALSE)</f>
        <v>1618</v>
      </c>
    </row>
    <row r="1043" spans="1:3" x14ac:dyDescent="0.25">
      <c r="A1043" s="76" t="s">
        <v>18272</v>
      </c>
      <c r="B1043" s="83" t="s">
        <v>954</v>
      </c>
      <c r="C1043" s="76">
        <f>VLOOKUP(GroupVertices[[#This Row],[Vertex]], Vertices[], MATCH("ID", Vertices[#Headers], 0), FALSE)</f>
        <v>1118</v>
      </c>
    </row>
    <row r="1044" spans="1:3" x14ac:dyDescent="0.25">
      <c r="A1044" s="76" t="s">
        <v>18272</v>
      </c>
      <c r="B1044" s="83" t="s">
        <v>895</v>
      </c>
      <c r="C1044" s="76">
        <f>VLOOKUP(GroupVertices[[#This Row],[Vertex]], Vertices[], MATCH("ID", Vertices[#Headers], 0), FALSE)</f>
        <v>1054</v>
      </c>
    </row>
    <row r="1045" spans="1:3" x14ac:dyDescent="0.25">
      <c r="A1045" s="76" t="s">
        <v>18272</v>
      </c>
      <c r="B1045" s="83" t="s">
        <v>891</v>
      </c>
      <c r="C1045" s="76">
        <f>VLOOKUP(GroupVertices[[#This Row],[Vertex]], Vertices[], MATCH("ID", Vertices[#Headers], 0), FALSE)</f>
        <v>1050</v>
      </c>
    </row>
    <row r="1046" spans="1:3" x14ac:dyDescent="0.25">
      <c r="A1046" s="76" t="s">
        <v>18272</v>
      </c>
      <c r="B1046" s="83" t="s">
        <v>760</v>
      </c>
      <c r="C1046" s="76">
        <f>VLOOKUP(GroupVertices[[#This Row],[Vertex]], Vertices[], MATCH("ID", Vertices[#Headers], 0), FALSE)</f>
        <v>895</v>
      </c>
    </row>
    <row r="1047" spans="1:3" x14ac:dyDescent="0.25">
      <c r="A1047" s="76" t="s">
        <v>18272</v>
      </c>
      <c r="B1047" s="83" t="s">
        <v>674</v>
      </c>
      <c r="C1047" s="76">
        <f>VLOOKUP(GroupVertices[[#This Row],[Vertex]], Vertices[], MATCH("ID", Vertices[#Headers], 0), FALSE)</f>
        <v>772</v>
      </c>
    </row>
    <row r="1048" spans="1:3" x14ac:dyDescent="0.25">
      <c r="A1048" s="76" t="s">
        <v>18272</v>
      </c>
      <c r="B1048" s="83" t="s">
        <v>670</v>
      </c>
      <c r="C1048" s="76">
        <f>VLOOKUP(GroupVertices[[#This Row],[Vertex]], Vertices[], MATCH("ID", Vertices[#Headers], 0), FALSE)</f>
        <v>768</v>
      </c>
    </row>
    <row r="1049" spans="1:3" x14ac:dyDescent="0.25">
      <c r="A1049" s="76" t="s">
        <v>18272</v>
      </c>
      <c r="B1049" s="83" t="s">
        <v>627</v>
      </c>
      <c r="C1049" s="76">
        <f>VLOOKUP(GroupVertices[[#This Row],[Vertex]], Vertices[], MATCH("ID", Vertices[#Headers], 0), FALSE)</f>
        <v>720</v>
      </c>
    </row>
    <row r="1050" spans="1:3" x14ac:dyDescent="0.25">
      <c r="A1050" s="76" t="s">
        <v>18272</v>
      </c>
      <c r="B1050" s="83" t="s">
        <v>607</v>
      </c>
      <c r="C1050" s="76">
        <f>VLOOKUP(GroupVertices[[#This Row],[Vertex]], Vertices[], MATCH("ID", Vertices[#Headers], 0), FALSE)</f>
        <v>688</v>
      </c>
    </row>
    <row r="1051" spans="1:3" x14ac:dyDescent="0.25">
      <c r="A1051" s="76" t="s">
        <v>18272</v>
      </c>
      <c r="B1051" s="83" t="s">
        <v>532</v>
      </c>
      <c r="C1051" s="76">
        <f>VLOOKUP(GroupVertices[[#This Row],[Vertex]], Vertices[], MATCH("ID", Vertices[#Headers], 0), FALSE)</f>
        <v>579</v>
      </c>
    </row>
    <row r="1052" spans="1:3" x14ac:dyDescent="0.25">
      <c r="A1052" s="76" t="s">
        <v>18272</v>
      </c>
      <c r="B1052" s="83" t="s">
        <v>486</v>
      </c>
      <c r="C1052" s="76">
        <f>VLOOKUP(GroupVertices[[#This Row],[Vertex]], Vertices[], MATCH("ID", Vertices[#Headers], 0), FALSE)</f>
        <v>513</v>
      </c>
    </row>
    <row r="1053" spans="1:3" x14ac:dyDescent="0.25">
      <c r="A1053" s="76" t="s">
        <v>18272</v>
      </c>
      <c r="B1053" s="83" t="s">
        <v>469</v>
      </c>
      <c r="C1053" s="76">
        <f>VLOOKUP(GroupVertices[[#This Row],[Vertex]], Vertices[], MATCH("ID", Vertices[#Headers], 0), FALSE)</f>
        <v>490</v>
      </c>
    </row>
    <row r="1054" spans="1:3" x14ac:dyDescent="0.25">
      <c r="A1054" s="76" t="s">
        <v>18272</v>
      </c>
      <c r="B1054" s="83" t="s">
        <v>374</v>
      </c>
      <c r="C1054" s="76">
        <f>VLOOKUP(GroupVertices[[#This Row],[Vertex]], Vertices[], MATCH("ID", Vertices[#Headers], 0), FALSE)</f>
        <v>337</v>
      </c>
    </row>
    <row r="1055" spans="1:3" x14ac:dyDescent="0.25">
      <c r="A1055" s="76" t="s">
        <v>18272</v>
      </c>
      <c r="B1055" s="83" t="s">
        <v>364</v>
      </c>
      <c r="C1055" s="76">
        <f>VLOOKUP(GroupVertices[[#This Row],[Vertex]], Vertices[], MATCH("ID", Vertices[#Headers], 0), FALSE)</f>
        <v>323</v>
      </c>
    </row>
    <row r="1056" spans="1:3" x14ac:dyDescent="0.25">
      <c r="A1056" s="76" t="s">
        <v>18272</v>
      </c>
      <c r="B1056" s="83" t="s">
        <v>352</v>
      </c>
      <c r="C1056" s="76">
        <f>VLOOKUP(GroupVertices[[#This Row],[Vertex]], Vertices[], MATCH("ID", Vertices[#Headers], 0), FALSE)</f>
        <v>305</v>
      </c>
    </row>
    <row r="1057" spans="1:3" x14ac:dyDescent="0.25">
      <c r="A1057" s="76" t="s">
        <v>18272</v>
      </c>
      <c r="B1057" s="83" t="s">
        <v>335</v>
      </c>
      <c r="C1057" s="76">
        <f>VLOOKUP(GroupVertices[[#This Row],[Vertex]], Vertices[], MATCH("ID", Vertices[#Headers], 0), FALSE)</f>
        <v>272</v>
      </c>
    </row>
    <row r="1058" spans="1:3" x14ac:dyDescent="0.25">
      <c r="A1058" s="76" t="s">
        <v>18272</v>
      </c>
      <c r="B1058" s="83" t="s">
        <v>261</v>
      </c>
      <c r="C1058" s="76">
        <f>VLOOKUP(GroupVertices[[#This Row],[Vertex]], Vertices[], MATCH("ID", Vertices[#Headers], 0), FALSE)</f>
        <v>151</v>
      </c>
    </row>
    <row r="1059" spans="1:3" x14ac:dyDescent="0.25">
      <c r="A1059" s="76" t="s">
        <v>18272</v>
      </c>
      <c r="B1059" s="83" t="s">
        <v>247</v>
      </c>
      <c r="C1059" s="76">
        <f>VLOOKUP(GroupVertices[[#This Row],[Vertex]], Vertices[], MATCH("ID", Vertices[#Headers], 0), FALSE)</f>
        <v>119</v>
      </c>
    </row>
    <row r="1060" spans="1:3" x14ac:dyDescent="0.25">
      <c r="A1060" s="76" t="s">
        <v>18273</v>
      </c>
      <c r="B1060" s="83" t="s">
        <v>1573</v>
      </c>
      <c r="C1060" s="76">
        <f>VLOOKUP(GroupVertices[[#This Row],[Vertex]], Vertices[], MATCH("ID", Vertices[#Headers], 0), FALSE)</f>
        <v>1992</v>
      </c>
    </row>
    <row r="1061" spans="1:3" x14ac:dyDescent="0.25">
      <c r="A1061" s="76" t="s">
        <v>18273</v>
      </c>
      <c r="B1061" s="83" t="s">
        <v>1224</v>
      </c>
      <c r="C1061" s="76">
        <f>VLOOKUP(GroupVertices[[#This Row],[Vertex]], Vertices[], MATCH("ID", Vertices[#Headers], 0), FALSE)</f>
        <v>1445</v>
      </c>
    </row>
    <row r="1062" spans="1:3" x14ac:dyDescent="0.25">
      <c r="A1062" s="76" t="s">
        <v>18273</v>
      </c>
      <c r="B1062" s="83" t="s">
        <v>1571</v>
      </c>
      <c r="C1062" s="76">
        <f>VLOOKUP(GroupVertices[[#This Row],[Vertex]], Vertices[], MATCH("ID", Vertices[#Headers], 0), FALSE)</f>
        <v>1990</v>
      </c>
    </row>
    <row r="1063" spans="1:3" x14ac:dyDescent="0.25">
      <c r="A1063" s="76" t="s">
        <v>18273</v>
      </c>
      <c r="B1063" s="83" t="s">
        <v>1572</v>
      </c>
      <c r="C1063" s="76">
        <f>VLOOKUP(GroupVertices[[#This Row],[Vertex]], Vertices[], MATCH("ID", Vertices[#Headers], 0), FALSE)</f>
        <v>1991</v>
      </c>
    </row>
    <row r="1064" spans="1:3" x14ac:dyDescent="0.25">
      <c r="A1064" s="76" t="s">
        <v>18273</v>
      </c>
      <c r="B1064" s="83" t="s">
        <v>2258</v>
      </c>
      <c r="C1064" s="76">
        <f>VLOOKUP(GroupVertices[[#This Row],[Vertex]], Vertices[], MATCH("ID", Vertices[#Headers], 0), FALSE)</f>
        <v>1989</v>
      </c>
    </row>
    <row r="1065" spans="1:3" x14ac:dyDescent="0.25">
      <c r="A1065" s="76" t="s">
        <v>18273</v>
      </c>
      <c r="B1065" s="83" t="s">
        <v>1457</v>
      </c>
      <c r="C1065" s="76">
        <f>VLOOKUP(GroupVertices[[#This Row],[Vertex]], Vertices[], MATCH("ID", Vertices[#Headers], 0), FALSE)</f>
        <v>1733</v>
      </c>
    </row>
    <row r="1066" spans="1:3" x14ac:dyDescent="0.25">
      <c r="A1066" s="76" t="s">
        <v>18273</v>
      </c>
      <c r="B1066" s="83" t="s">
        <v>2107</v>
      </c>
      <c r="C1066" s="76">
        <f>VLOOKUP(GroupVertices[[#This Row],[Vertex]], Vertices[], MATCH("ID", Vertices[#Headers], 0), FALSE)</f>
        <v>1734</v>
      </c>
    </row>
    <row r="1067" spans="1:3" x14ac:dyDescent="0.25">
      <c r="A1067" s="76" t="s">
        <v>18273</v>
      </c>
      <c r="B1067" s="83" t="s">
        <v>2106</v>
      </c>
      <c r="C1067" s="76">
        <f>VLOOKUP(GroupVertices[[#This Row],[Vertex]], Vertices[], MATCH("ID", Vertices[#Headers], 0), FALSE)</f>
        <v>1732</v>
      </c>
    </row>
    <row r="1068" spans="1:3" x14ac:dyDescent="0.25">
      <c r="A1068" s="76" t="s">
        <v>18273</v>
      </c>
      <c r="B1068" s="83" t="s">
        <v>2057</v>
      </c>
      <c r="C1068" s="76">
        <f>VLOOKUP(GroupVertices[[#This Row],[Vertex]], Vertices[], MATCH("ID", Vertices[#Headers], 0), FALSE)</f>
        <v>1454</v>
      </c>
    </row>
    <row r="1069" spans="1:3" x14ac:dyDescent="0.25">
      <c r="A1069" s="76" t="s">
        <v>18273</v>
      </c>
      <c r="B1069" s="83" t="s">
        <v>2056</v>
      </c>
      <c r="C1069" s="76">
        <f>VLOOKUP(GroupVertices[[#This Row],[Vertex]], Vertices[], MATCH("ID", Vertices[#Headers], 0), FALSE)</f>
        <v>1453</v>
      </c>
    </row>
    <row r="1070" spans="1:3" x14ac:dyDescent="0.25">
      <c r="A1070" s="76" t="s">
        <v>18273</v>
      </c>
      <c r="B1070" s="83" t="s">
        <v>2055</v>
      </c>
      <c r="C1070" s="76">
        <f>VLOOKUP(GroupVertices[[#This Row],[Vertex]], Vertices[], MATCH("ID", Vertices[#Headers], 0), FALSE)</f>
        <v>1452</v>
      </c>
    </row>
    <row r="1071" spans="1:3" x14ac:dyDescent="0.25">
      <c r="A1071" s="76" t="s">
        <v>18273</v>
      </c>
      <c r="B1071" s="83" t="s">
        <v>2054</v>
      </c>
      <c r="C1071" s="76">
        <f>VLOOKUP(GroupVertices[[#This Row],[Vertex]], Vertices[], MATCH("ID", Vertices[#Headers], 0), FALSE)</f>
        <v>1451</v>
      </c>
    </row>
    <row r="1072" spans="1:3" x14ac:dyDescent="0.25">
      <c r="A1072" s="76" t="s">
        <v>18273</v>
      </c>
      <c r="B1072" s="83" t="s">
        <v>2053</v>
      </c>
      <c r="C1072" s="76">
        <f>VLOOKUP(GroupVertices[[#This Row],[Vertex]], Vertices[], MATCH("ID", Vertices[#Headers], 0), FALSE)</f>
        <v>1450</v>
      </c>
    </row>
    <row r="1073" spans="1:3" x14ac:dyDescent="0.25">
      <c r="A1073" s="76" t="s">
        <v>18273</v>
      </c>
      <c r="B1073" s="83" t="s">
        <v>2052</v>
      </c>
      <c r="C1073" s="76">
        <f>VLOOKUP(GroupVertices[[#This Row],[Vertex]], Vertices[], MATCH("ID", Vertices[#Headers], 0), FALSE)</f>
        <v>1449</v>
      </c>
    </row>
    <row r="1074" spans="1:3" x14ac:dyDescent="0.25">
      <c r="A1074" s="76" t="s">
        <v>18273</v>
      </c>
      <c r="B1074" s="83" t="s">
        <v>2051</v>
      </c>
      <c r="C1074" s="76">
        <f>VLOOKUP(GroupVertices[[#This Row],[Vertex]], Vertices[], MATCH("ID", Vertices[#Headers], 0), FALSE)</f>
        <v>1448</v>
      </c>
    </row>
    <row r="1075" spans="1:3" x14ac:dyDescent="0.25">
      <c r="A1075" s="76" t="s">
        <v>18273</v>
      </c>
      <c r="B1075" s="83" t="s">
        <v>2050</v>
      </c>
      <c r="C1075" s="76">
        <f>VLOOKUP(GroupVertices[[#This Row],[Vertex]], Vertices[], MATCH("ID", Vertices[#Headers], 0), FALSE)</f>
        <v>1447</v>
      </c>
    </row>
    <row r="1076" spans="1:3" x14ac:dyDescent="0.25">
      <c r="A1076" s="76" t="s">
        <v>18273</v>
      </c>
      <c r="B1076" s="83" t="s">
        <v>2049</v>
      </c>
      <c r="C1076" s="76">
        <f>VLOOKUP(GroupVertices[[#This Row],[Vertex]], Vertices[], MATCH("ID", Vertices[#Headers], 0), FALSE)</f>
        <v>1446</v>
      </c>
    </row>
    <row r="1077" spans="1:3" x14ac:dyDescent="0.25">
      <c r="A1077" s="76" t="s">
        <v>18274</v>
      </c>
      <c r="B1077" s="83" t="s">
        <v>1644</v>
      </c>
      <c r="C1077" s="76">
        <f>VLOOKUP(GroupVertices[[#This Row],[Vertex]], Vertices[], MATCH("ID", Vertices[#Headers], 0), FALSE)</f>
        <v>2073</v>
      </c>
    </row>
    <row r="1078" spans="1:3" x14ac:dyDescent="0.25">
      <c r="A1078" s="76" t="s">
        <v>18274</v>
      </c>
      <c r="B1078" s="83" t="s">
        <v>1692</v>
      </c>
      <c r="C1078" s="76">
        <f>VLOOKUP(GroupVertices[[#This Row],[Vertex]], Vertices[], MATCH("ID", Vertices[#Headers], 0), FALSE)</f>
        <v>57</v>
      </c>
    </row>
    <row r="1079" spans="1:3" x14ac:dyDescent="0.25">
      <c r="A1079" s="76" t="s">
        <v>18274</v>
      </c>
      <c r="B1079" s="83" t="s">
        <v>1522</v>
      </c>
      <c r="C1079" s="76">
        <f>VLOOKUP(GroupVertices[[#This Row],[Vertex]], Vertices[], MATCH("ID", Vertices[#Headers], 0), FALSE)</f>
        <v>1810</v>
      </c>
    </row>
    <row r="1080" spans="1:3" x14ac:dyDescent="0.25">
      <c r="A1080" s="76" t="s">
        <v>18274</v>
      </c>
      <c r="B1080" s="83" t="s">
        <v>2048</v>
      </c>
      <c r="C1080" s="76">
        <f>VLOOKUP(GroupVertices[[#This Row],[Vertex]], Vertices[], MATCH("ID", Vertices[#Headers], 0), FALSE)</f>
        <v>1428</v>
      </c>
    </row>
    <row r="1081" spans="1:3" x14ac:dyDescent="0.25">
      <c r="A1081" s="76" t="s">
        <v>18274</v>
      </c>
      <c r="B1081" s="83" t="s">
        <v>2047</v>
      </c>
      <c r="C1081" s="76">
        <f>VLOOKUP(GroupVertices[[#This Row],[Vertex]], Vertices[], MATCH("ID", Vertices[#Headers], 0), FALSE)</f>
        <v>1427</v>
      </c>
    </row>
    <row r="1082" spans="1:3" x14ac:dyDescent="0.25">
      <c r="A1082" s="76" t="s">
        <v>18274</v>
      </c>
      <c r="B1082" s="83" t="s">
        <v>1363</v>
      </c>
      <c r="C1082" s="76">
        <f>VLOOKUP(GroupVertices[[#This Row],[Vertex]], Vertices[], MATCH("ID", Vertices[#Headers], 0), FALSE)</f>
        <v>1619</v>
      </c>
    </row>
    <row r="1083" spans="1:3" x14ac:dyDescent="0.25">
      <c r="A1083" s="76" t="s">
        <v>18274</v>
      </c>
      <c r="B1083" s="83" t="s">
        <v>1328</v>
      </c>
      <c r="C1083" s="76">
        <f>VLOOKUP(GroupVertices[[#This Row],[Vertex]], Vertices[], MATCH("ID", Vertices[#Headers], 0), FALSE)</f>
        <v>1577</v>
      </c>
    </row>
    <row r="1084" spans="1:3" x14ac:dyDescent="0.25">
      <c r="A1084" s="76" t="s">
        <v>18274</v>
      </c>
      <c r="B1084" s="83" t="s">
        <v>1208</v>
      </c>
      <c r="C1084" s="76">
        <f>VLOOKUP(GroupVertices[[#This Row],[Vertex]], Vertices[], MATCH("ID", Vertices[#Headers], 0), FALSE)</f>
        <v>1426</v>
      </c>
    </row>
    <row r="1085" spans="1:3" x14ac:dyDescent="0.25">
      <c r="A1085" s="76" t="s">
        <v>18274</v>
      </c>
      <c r="B1085" s="83" t="s">
        <v>882</v>
      </c>
      <c r="C1085" s="76">
        <f>VLOOKUP(GroupVertices[[#This Row],[Vertex]], Vertices[], MATCH("ID", Vertices[#Headers], 0), FALSE)</f>
        <v>1038</v>
      </c>
    </row>
    <row r="1086" spans="1:3" x14ac:dyDescent="0.25">
      <c r="A1086" s="76" t="s">
        <v>18274</v>
      </c>
      <c r="B1086" s="83" t="s">
        <v>1317</v>
      </c>
      <c r="C1086" s="76">
        <f>VLOOKUP(GroupVertices[[#This Row],[Vertex]], Vertices[], MATCH("ID", Vertices[#Headers], 0), FALSE)</f>
        <v>893</v>
      </c>
    </row>
    <row r="1087" spans="1:3" x14ac:dyDescent="0.25">
      <c r="A1087" s="76" t="s">
        <v>18274</v>
      </c>
      <c r="B1087" s="83" t="s">
        <v>758</v>
      </c>
      <c r="C1087" s="76">
        <f>VLOOKUP(GroupVertices[[#This Row],[Vertex]], Vertices[], MATCH("ID", Vertices[#Headers], 0), FALSE)</f>
        <v>891</v>
      </c>
    </row>
    <row r="1088" spans="1:3" x14ac:dyDescent="0.25">
      <c r="A1088" s="76" t="s">
        <v>18274</v>
      </c>
      <c r="B1088" s="83" t="s">
        <v>1964</v>
      </c>
      <c r="C1088" s="76">
        <f>VLOOKUP(GroupVertices[[#This Row],[Vertex]], Vertices[], MATCH("ID", Vertices[#Headers], 0), FALSE)</f>
        <v>892</v>
      </c>
    </row>
    <row r="1089" spans="1:3" x14ac:dyDescent="0.25">
      <c r="A1089" s="76" t="s">
        <v>18274</v>
      </c>
      <c r="B1089" s="83" t="s">
        <v>480</v>
      </c>
      <c r="C1089" s="76">
        <f>VLOOKUP(GroupVertices[[#This Row],[Vertex]], Vertices[], MATCH("ID", Vertices[#Headers], 0), FALSE)</f>
        <v>506</v>
      </c>
    </row>
    <row r="1090" spans="1:3" x14ac:dyDescent="0.25">
      <c r="A1090" s="76" t="s">
        <v>18274</v>
      </c>
      <c r="B1090" s="83" t="s">
        <v>272</v>
      </c>
      <c r="C1090" s="76">
        <f>VLOOKUP(GroupVertices[[#This Row],[Vertex]], Vertices[], MATCH("ID", Vertices[#Headers], 0), FALSE)</f>
        <v>176</v>
      </c>
    </row>
    <row r="1091" spans="1:3" x14ac:dyDescent="0.25">
      <c r="A1091" s="76" t="s">
        <v>18274</v>
      </c>
      <c r="B1091" s="83" t="s">
        <v>209</v>
      </c>
      <c r="C1091" s="76">
        <f>VLOOKUP(GroupVertices[[#This Row],[Vertex]], Vertices[], MATCH("ID", Vertices[#Headers], 0), FALSE)</f>
        <v>56</v>
      </c>
    </row>
    <row r="1092" spans="1:3" x14ac:dyDescent="0.25">
      <c r="A1092" s="76" t="s">
        <v>18275</v>
      </c>
      <c r="B1092" s="83" t="s">
        <v>1636</v>
      </c>
      <c r="C1092" s="76">
        <f>VLOOKUP(GroupVertices[[#This Row],[Vertex]], Vertices[], MATCH("ID", Vertices[#Headers], 0), FALSE)</f>
        <v>2064</v>
      </c>
    </row>
    <row r="1093" spans="1:3" x14ac:dyDescent="0.25">
      <c r="A1093" s="76" t="s">
        <v>18275</v>
      </c>
      <c r="B1093" s="83" t="s">
        <v>1706</v>
      </c>
      <c r="C1093" s="76">
        <f>VLOOKUP(GroupVertices[[#This Row],[Vertex]], Vertices[], MATCH("ID", Vertices[#Headers], 0), FALSE)</f>
        <v>96</v>
      </c>
    </row>
    <row r="1094" spans="1:3" x14ac:dyDescent="0.25">
      <c r="A1094" s="76" t="s">
        <v>18275</v>
      </c>
      <c r="B1094" s="83" t="s">
        <v>1633</v>
      </c>
      <c r="C1094" s="76">
        <f>VLOOKUP(GroupVertices[[#This Row],[Vertex]], Vertices[], MATCH("ID", Vertices[#Headers], 0), FALSE)</f>
        <v>2059</v>
      </c>
    </row>
    <row r="1095" spans="1:3" x14ac:dyDescent="0.25">
      <c r="A1095" s="76" t="s">
        <v>18275</v>
      </c>
      <c r="B1095" s="83" t="s">
        <v>1993</v>
      </c>
      <c r="C1095" s="76">
        <f>VLOOKUP(GroupVertices[[#This Row],[Vertex]], Vertices[], MATCH("ID", Vertices[#Headers], 0), FALSE)</f>
        <v>1101</v>
      </c>
    </row>
    <row r="1096" spans="1:3" x14ac:dyDescent="0.25">
      <c r="A1096" s="76" t="s">
        <v>18275</v>
      </c>
      <c r="B1096" s="83" t="s">
        <v>1376</v>
      </c>
      <c r="C1096" s="76">
        <f>VLOOKUP(GroupVertices[[#This Row],[Vertex]], Vertices[], MATCH("ID", Vertices[#Headers], 0), FALSE)</f>
        <v>1632</v>
      </c>
    </row>
    <row r="1097" spans="1:3" x14ac:dyDescent="0.25">
      <c r="A1097" s="76" t="s">
        <v>18275</v>
      </c>
      <c r="B1097" s="83" t="s">
        <v>1251</v>
      </c>
      <c r="C1097" s="76">
        <f>VLOOKUP(GroupVertices[[#This Row],[Vertex]], Vertices[], MATCH("ID", Vertices[#Headers], 0), FALSE)</f>
        <v>1485</v>
      </c>
    </row>
    <row r="1098" spans="1:3" x14ac:dyDescent="0.25">
      <c r="A1098" s="76" t="s">
        <v>18275</v>
      </c>
      <c r="B1098" s="83" t="s">
        <v>1089</v>
      </c>
      <c r="C1098" s="76">
        <f>VLOOKUP(GroupVertices[[#This Row],[Vertex]], Vertices[], MATCH("ID", Vertices[#Headers], 0), FALSE)</f>
        <v>1300</v>
      </c>
    </row>
    <row r="1099" spans="1:3" x14ac:dyDescent="0.25">
      <c r="A1099" s="76" t="s">
        <v>18275</v>
      </c>
      <c r="B1099" s="83" t="s">
        <v>999</v>
      </c>
      <c r="C1099" s="76">
        <f>VLOOKUP(GroupVertices[[#This Row],[Vertex]], Vertices[], MATCH("ID", Vertices[#Headers], 0), FALSE)</f>
        <v>1186</v>
      </c>
    </row>
    <row r="1100" spans="1:3" x14ac:dyDescent="0.25">
      <c r="A1100" s="76" t="s">
        <v>18275</v>
      </c>
      <c r="B1100" s="83" t="s">
        <v>938</v>
      </c>
      <c r="C1100" s="76">
        <f>VLOOKUP(GroupVertices[[#This Row],[Vertex]], Vertices[], MATCH("ID", Vertices[#Headers], 0), FALSE)</f>
        <v>1100</v>
      </c>
    </row>
    <row r="1101" spans="1:3" x14ac:dyDescent="0.25">
      <c r="A1101" s="76" t="s">
        <v>18275</v>
      </c>
      <c r="B1101" s="83" t="s">
        <v>735</v>
      </c>
      <c r="C1101" s="76">
        <f>VLOOKUP(GroupVertices[[#This Row],[Vertex]], Vertices[], MATCH("ID", Vertices[#Headers], 0), FALSE)</f>
        <v>849</v>
      </c>
    </row>
    <row r="1102" spans="1:3" x14ac:dyDescent="0.25">
      <c r="A1102" s="76" t="s">
        <v>18275</v>
      </c>
      <c r="B1102" s="83" t="s">
        <v>634</v>
      </c>
      <c r="C1102" s="76">
        <f>VLOOKUP(GroupVertices[[#This Row],[Vertex]], Vertices[], MATCH("ID", Vertices[#Headers], 0), FALSE)</f>
        <v>730</v>
      </c>
    </row>
    <row r="1103" spans="1:3" x14ac:dyDescent="0.25">
      <c r="A1103" s="76" t="s">
        <v>18275</v>
      </c>
      <c r="B1103" s="83" t="s">
        <v>552</v>
      </c>
      <c r="C1103" s="76">
        <f>VLOOKUP(GroupVertices[[#This Row],[Vertex]], Vertices[], MATCH("ID", Vertices[#Headers], 0), FALSE)</f>
        <v>609</v>
      </c>
    </row>
    <row r="1104" spans="1:3" x14ac:dyDescent="0.25">
      <c r="A1104" s="76" t="s">
        <v>18275</v>
      </c>
      <c r="B1104" s="83" t="s">
        <v>476</v>
      </c>
      <c r="C1104" s="76">
        <f>VLOOKUP(GroupVertices[[#This Row],[Vertex]], Vertices[], MATCH("ID", Vertices[#Headers], 0), FALSE)</f>
        <v>501</v>
      </c>
    </row>
    <row r="1105" spans="1:3" x14ac:dyDescent="0.25">
      <c r="A1105" s="76" t="s">
        <v>18275</v>
      </c>
      <c r="B1105" s="83" t="s">
        <v>232</v>
      </c>
      <c r="C1105" s="76">
        <f>VLOOKUP(GroupVertices[[#This Row],[Vertex]], Vertices[], MATCH("ID", Vertices[#Headers], 0), FALSE)</f>
        <v>94</v>
      </c>
    </row>
    <row r="1106" spans="1:3" x14ac:dyDescent="0.25">
      <c r="A1106" s="76" t="s">
        <v>18275</v>
      </c>
      <c r="B1106" s="83" t="s">
        <v>1705</v>
      </c>
      <c r="C1106" s="76">
        <f>VLOOKUP(GroupVertices[[#This Row],[Vertex]], Vertices[], MATCH("ID", Vertices[#Headers], 0), FALSE)</f>
        <v>95</v>
      </c>
    </row>
    <row r="1107" spans="1:3" x14ac:dyDescent="0.25">
      <c r="A1107" s="76" t="s">
        <v>18276</v>
      </c>
      <c r="B1107" s="83" t="s">
        <v>1662</v>
      </c>
      <c r="C1107" s="76">
        <f>VLOOKUP(GroupVertices[[#This Row],[Vertex]], Vertices[], MATCH("ID", Vertices[#Headers], 0), FALSE)</f>
        <v>4</v>
      </c>
    </row>
    <row r="1108" spans="1:3" x14ac:dyDescent="0.25">
      <c r="A1108" s="76" t="s">
        <v>18276</v>
      </c>
      <c r="B1108" s="83" t="s">
        <v>1511</v>
      </c>
      <c r="C1108" s="76">
        <f>VLOOKUP(GroupVertices[[#This Row],[Vertex]], Vertices[], MATCH("ID", Vertices[#Headers], 0), FALSE)</f>
        <v>1798</v>
      </c>
    </row>
    <row r="1109" spans="1:3" x14ac:dyDescent="0.25">
      <c r="A1109" s="76" t="s">
        <v>18276</v>
      </c>
      <c r="B1109" s="83" t="s">
        <v>1691</v>
      </c>
      <c r="C1109" s="76">
        <f>VLOOKUP(GroupVertices[[#This Row],[Vertex]], Vertices[], MATCH("ID", Vertices[#Headers], 0), FALSE)</f>
        <v>55</v>
      </c>
    </row>
    <row r="1110" spans="1:3" x14ac:dyDescent="0.25">
      <c r="A1110" s="76" t="s">
        <v>18276</v>
      </c>
      <c r="B1110" s="83" t="s">
        <v>1493</v>
      </c>
      <c r="C1110" s="76">
        <f>VLOOKUP(GroupVertices[[#This Row],[Vertex]], Vertices[], MATCH("ID", Vertices[#Headers], 0), FALSE)</f>
        <v>1774</v>
      </c>
    </row>
    <row r="1111" spans="1:3" x14ac:dyDescent="0.25">
      <c r="A1111" s="76" t="s">
        <v>18276</v>
      </c>
      <c r="B1111" s="83" t="s">
        <v>1492</v>
      </c>
      <c r="C1111" s="76">
        <f>VLOOKUP(GroupVertices[[#This Row],[Vertex]], Vertices[], MATCH("ID", Vertices[#Headers], 0), FALSE)</f>
        <v>470</v>
      </c>
    </row>
    <row r="1112" spans="1:3" x14ac:dyDescent="0.25">
      <c r="A1112" s="76" t="s">
        <v>18276</v>
      </c>
      <c r="B1112" s="83" t="s">
        <v>1453</v>
      </c>
      <c r="C1112" s="76">
        <f>VLOOKUP(GroupVertices[[#This Row],[Vertex]], Vertices[], MATCH("ID", Vertices[#Headers], 0), FALSE)</f>
        <v>1728</v>
      </c>
    </row>
    <row r="1113" spans="1:3" x14ac:dyDescent="0.25">
      <c r="A1113" s="76" t="s">
        <v>18276</v>
      </c>
      <c r="B1113" s="83" t="s">
        <v>1419</v>
      </c>
      <c r="C1113" s="76">
        <f>VLOOKUP(GroupVertices[[#This Row],[Vertex]], Vertices[], MATCH("ID", Vertices[#Headers], 0), FALSE)</f>
        <v>1690</v>
      </c>
    </row>
    <row r="1114" spans="1:3" x14ac:dyDescent="0.25">
      <c r="A1114" s="76" t="s">
        <v>18276</v>
      </c>
      <c r="B1114" s="83" t="s">
        <v>1373</v>
      </c>
      <c r="C1114" s="76">
        <f>VLOOKUP(GroupVertices[[#This Row],[Vertex]], Vertices[], MATCH("ID", Vertices[#Headers], 0), FALSE)</f>
        <v>1629</v>
      </c>
    </row>
    <row r="1115" spans="1:3" x14ac:dyDescent="0.25">
      <c r="A1115" s="76" t="s">
        <v>18276</v>
      </c>
      <c r="B1115" s="83" t="s">
        <v>1314</v>
      </c>
      <c r="C1115" s="76">
        <f>VLOOKUP(GroupVertices[[#This Row],[Vertex]], Vertices[], MATCH("ID", Vertices[#Headers], 0), FALSE)</f>
        <v>1560</v>
      </c>
    </row>
    <row r="1116" spans="1:3" x14ac:dyDescent="0.25">
      <c r="A1116" s="76" t="s">
        <v>18276</v>
      </c>
      <c r="B1116" s="83" t="s">
        <v>1096</v>
      </c>
      <c r="C1116" s="76">
        <f>VLOOKUP(GroupVertices[[#This Row],[Vertex]], Vertices[], MATCH("ID", Vertices[#Headers], 0), FALSE)</f>
        <v>1307</v>
      </c>
    </row>
    <row r="1117" spans="1:3" x14ac:dyDescent="0.25">
      <c r="A1117" s="76" t="s">
        <v>18276</v>
      </c>
      <c r="B1117" s="83" t="s">
        <v>1054</v>
      </c>
      <c r="C1117" s="76">
        <f>VLOOKUP(GroupVertices[[#This Row],[Vertex]], Vertices[], MATCH("ID", Vertices[#Headers], 0), FALSE)</f>
        <v>1250</v>
      </c>
    </row>
    <row r="1118" spans="1:3" x14ac:dyDescent="0.25">
      <c r="A1118" s="76" t="s">
        <v>18276</v>
      </c>
      <c r="B1118" s="83" t="s">
        <v>513</v>
      </c>
      <c r="C1118" s="76">
        <f>VLOOKUP(GroupVertices[[#This Row],[Vertex]], Vertices[], MATCH("ID", Vertices[#Headers], 0), FALSE)</f>
        <v>557</v>
      </c>
    </row>
    <row r="1119" spans="1:3" x14ac:dyDescent="0.25">
      <c r="A1119" s="76" t="s">
        <v>18276</v>
      </c>
      <c r="B1119" s="83" t="s">
        <v>458</v>
      </c>
      <c r="C1119" s="76">
        <f>VLOOKUP(GroupVertices[[#This Row],[Vertex]], Vertices[], MATCH("ID", Vertices[#Headers], 0), FALSE)</f>
        <v>469</v>
      </c>
    </row>
    <row r="1120" spans="1:3" x14ac:dyDescent="0.25">
      <c r="A1120" s="76" t="s">
        <v>18276</v>
      </c>
      <c r="B1120" s="83" t="s">
        <v>357</v>
      </c>
      <c r="C1120" s="76">
        <f>VLOOKUP(GroupVertices[[#This Row],[Vertex]], Vertices[], MATCH("ID", Vertices[#Headers], 0), FALSE)</f>
        <v>312</v>
      </c>
    </row>
    <row r="1121" spans="1:3" x14ac:dyDescent="0.25">
      <c r="A1121" s="76" t="s">
        <v>18276</v>
      </c>
      <c r="B1121" s="83" t="s">
        <v>208</v>
      </c>
      <c r="C1121" s="76">
        <f>VLOOKUP(GroupVertices[[#This Row],[Vertex]], Vertices[], MATCH("ID", Vertices[#Headers], 0), FALSE)</f>
        <v>54</v>
      </c>
    </row>
    <row r="1122" spans="1:3" x14ac:dyDescent="0.25">
      <c r="A1122" s="76" t="s">
        <v>18277</v>
      </c>
      <c r="B1122" s="83" t="s">
        <v>1608</v>
      </c>
      <c r="C1122" s="76">
        <f>VLOOKUP(GroupVertices[[#This Row],[Vertex]], Vertices[], MATCH("ID", Vertices[#Headers], 0), FALSE)</f>
        <v>2032</v>
      </c>
    </row>
    <row r="1123" spans="1:3" x14ac:dyDescent="0.25">
      <c r="A1123" s="76" t="s">
        <v>18277</v>
      </c>
      <c r="B1123" s="83" t="s">
        <v>1607</v>
      </c>
      <c r="C1123" s="76">
        <f>VLOOKUP(GroupVertices[[#This Row],[Vertex]], Vertices[], MATCH("ID", Vertices[#Headers], 0), FALSE)</f>
        <v>1465</v>
      </c>
    </row>
    <row r="1124" spans="1:3" x14ac:dyDescent="0.25">
      <c r="A1124" s="76" t="s">
        <v>18277</v>
      </c>
      <c r="B1124" s="83" t="s">
        <v>1454</v>
      </c>
      <c r="C1124" s="76">
        <f>VLOOKUP(GroupVertices[[#This Row],[Vertex]], Vertices[], MATCH("ID", Vertices[#Headers], 0), FALSE)</f>
        <v>1729</v>
      </c>
    </row>
    <row r="1125" spans="1:3" x14ac:dyDescent="0.25">
      <c r="A1125" s="76" t="s">
        <v>18277</v>
      </c>
      <c r="B1125" s="83" t="s">
        <v>1379</v>
      </c>
      <c r="C1125" s="76">
        <f>VLOOKUP(GroupVertices[[#This Row],[Vertex]], Vertices[], MATCH("ID", Vertices[#Headers], 0), FALSE)</f>
        <v>1635</v>
      </c>
    </row>
    <row r="1126" spans="1:3" x14ac:dyDescent="0.25">
      <c r="A1126" s="76" t="s">
        <v>18277</v>
      </c>
      <c r="B1126" s="83" t="s">
        <v>1285</v>
      </c>
      <c r="C1126" s="76">
        <f>VLOOKUP(GroupVertices[[#This Row],[Vertex]], Vertices[], MATCH("ID", Vertices[#Headers], 0), FALSE)</f>
        <v>1525</v>
      </c>
    </row>
    <row r="1127" spans="1:3" x14ac:dyDescent="0.25">
      <c r="A1127" s="76" t="s">
        <v>18277</v>
      </c>
      <c r="B1127" s="83" t="s">
        <v>1284</v>
      </c>
      <c r="C1127" s="76">
        <f>VLOOKUP(GroupVertices[[#This Row],[Vertex]], Vertices[], MATCH("ID", Vertices[#Headers], 0), FALSE)</f>
        <v>1524</v>
      </c>
    </row>
    <row r="1128" spans="1:3" x14ac:dyDescent="0.25">
      <c r="A1128" s="76" t="s">
        <v>18277</v>
      </c>
      <c r="B1128" s="83" t="s">
        <v>1260</v>
      </c>
      <c r="C1128" s="76">
        <f>VLOOKUP(GroupVertices[[#This Row],[Vertex]], Vertices[], MATCH("ID", Vertices[#Headers], 0), FALSE)</f>
        <v>1497</v>
      </c>
    </row>
    <row r="1129" spans="1:3" x14ac:dyDescent="0.25">
      <c r="A1129" s="76" t="s">
        <v>18277</v>
      </c>
      <c r="B1129" s="83" t="s">
        <v>1258</v>
      </c>
      <c r="C1129" s="76">
        <f>VLOOKUP(GroupVertices[[#This Row],[Vertex]], Vertices[], MATCH("ID", Vertices[#Headers], 0), FALSE)</f>
        <v>1494</v>
      </c>
    </row>
    <row r="1130" spans="1:3" x14ac:dyDescent="0.25">
      <c r="A1130" s="76" t="s">
        <v>18277</v>
      </c>
      <c r="B1130" s="83" t="s">
        <v>1255</v>
      </c>
      <c r="C1130" s="76">
        <f>VLOOKUP(GroupVertices[[#This Row],[Vertex]], Vertices[], MATCH("ID", Vertices[#Headers], 0), FALSE)</f>
        <v>1492</v>
      </c>
    </row>
    <row r="1131" spans="1:3" x14ac:dyDescent="0.25">
      <c r="A1131" s="76" t="s">
        <v>18277</v>
      </c>
      <c r="B1131" s="83" t="s">
        <v>1246</v>
      </c>
      <c r="C1131" s="76">
        <f>VLOOKUP(GroupVertices[[#This Row],[Vertex]], Vertices[], MATCH("ID", Vertices[#Headers], 0), FALSE)</f>
        <v>1479</v>
      </c>
    </row>
    <row r="1132" spans="1:3" x14ac:dyDescent="0.25">
      <c r="A1132" s="76" t="s">
        <v>18277</v>
      </c>
      <c r="B1132" s="83" t="s">
        <v>1240</v>
      </c>
      <c r="C1132" s="76">
        <f>VLOOKUP(GroupVertices[[#This Row],[Vertex]], Vertices[], MATCH("ID", Vertices[#Headers], 0), FALSE)</f>
        <v>1471</v>
      </c>
    </row>
    <row r="1133" spans="1:3" x14ac:dyDescent="0.25">
      <c r="A1133" s="76" t="s">
        <v>18277</v>
      </c>
      <c r="B1133" s="83" t="s">
        <v>1235</v>
      </c>
      <c r="C1133" s="76">
        <f>VLOOKUP(GroupVertices[[#This Row],[Vertex]], Vertices[], MATCH("ID", Vertices[#Headers], 0), FALSE)</f>
        <v>1466</v>
      </c>
    </row>
    <row r="1134" spans="1:3" x14ac:dyDescent="0.25">
      <c r="A1134" s="76" t="s">
        <v>18277</v>
      </c>
      <c r="B1134" s="83" t="s">
        <v>1234</v>
      </c>
      <c r="C1134" s="76">
        <f>VLOOKUP(GroupVertices[[#This Row],[Vertex]], Vertices[], MATCH("ID", Vertices[#Headers], 0), FALSE)</f>
        <v>1464</v>
      </c>
    </row>
    <row r="1135" spans="1:3" x14ac:dyDescent="0.25">
      <c r="A1135" s="76" t="s">
        <v>18278</v>
      </c>
      <c r="B1135" s="83" t="s">
        <v>1494</v>
      </c>
      <c r="C1135" s="76">
        <f>VLOOKUP(GroupVertices[[#This Row],[Vertex]], Vertices[], MATCH("ID", Vertices[#Headers], 0), FALSE)</f>
        <v>1775</v>
      </c>
    </row>
    <row r="1136" spans="1:3" x14ac:dyDescent="0.25">
      <c r="A1136" s="76" t="s">
        <v>18278</v>
      </c>
      <c r="B1136" s="83" t="s">
        <v>2119</v>
      </c>
      <c r="C1136" s="76">
        <f>VLOOKUP(GroupVertices[[#This Row],[Vertex]], Vertices[], MATCH("ID", Vertices[#Headers], 0), FALSE)</f>
        <v>1778</v>
      </c>
    </row>
    <row r="1137" spans="1:3" x14ac:dyDescent="0.25">
      <c r="A1137" s="76" t="s">
        <v>18278</v>
      </c>
      <c r="B1137" s="83" t="s">
        <v>2118</v>
      </c>
      <c r="C1137" s="76">
        <f>VLOOKUP(GroupVertices[[#This Row],[Vertex]], Vertices[], MATCH("ID", Vertices[#Headers], 0), FALSE)</f>
        <v>1777</v>
      </c>
    </row>
    <row r="1138" spans="1:3" x14ac:dyDescent="0.25">
      <c r="A1138" s="76" t="s">
        <v>18278</v>
      </c>
      <c r="B1138" s="83" t="s">
        <v>2117</v>
      </c>
      <c r="C1138" s="76">
        <f>VLOOKUP(GroupVertices[[#This Row],[Vertex]], Vertices[], MATCH("ID", Vertices[#Headers], 0), FALSE)</f>
        <v>1776</v>
      </c>
    </row>
    <row r="1139" spans="1:3" x14ac:dyDescent="0.25">
      <c r="A1139" s="76" t="s">
        <v>18278</v>
      </c>
      <c r="B1139" s="83" t="s">
        <v>1802</v>
      </c>
      <c r="C1139" s="76">
        <f>VLOOKUP(GroupVertices[[#This Row],[Vertex]], Vertices[], MATCH("ID", Vertices[#Headers], 0), FALSE)</f>
        <v>340</v>
      </c>
    </row>
    <row r="1140" spans="1:3" x14ac:dyDescent="0.25">
      <c r="A1140" s="76" t="s">
        <v>18278</v>
      </c>
      <c r="B1140" s="83" t="s">
        <v>1298</v>
      </c>
      <c r="C1140" s="76">
        <f>VLOOKUP(GroupVertices[[#This Row],[Vertex]], Vertices[], MATCH("ID", Vertices[#Headers], 0), FALSE)</f>
        <v>1538</v>
      </c>
    </row>
    <row r="1141" spans="1:3" x14ac:dyDescent="0.25">
      <c r="A1141" s="76" t="s">
        <v>18278</v>
      </c>
      <c r="B1141" s="83" t="s">
        <v>2071</v>
      </c>
      <c r="C1141" s="76">
        <f>VLOOKUP(GroupVertices[[#This Row],[Vertex]], Vertices[], MATCH("ID", Vertices[#Headers], 0), FALSE)</f>
        <v>1543</v>
      </c>
    </row>
    <row r="1142" spans="1:3" x14ac:dyDescent="0.25">
      <c r="A1142" s="76" t="s">
        <v>18278</v>
      </c>
      <c r="B1142" s="83" t="s">
        <v>2070</v>
      </c>
      <c r="C1142" s="76">
        <f>VLOOKUP(GroupVertices[[#This Row],[Vertex]], Vertices[], MATCH("ID", Vertices[#Headers], 0), FALSE)</f>
        <v>1542</v>
      </c>
    </row>
    <row r="1143" spans="1:3" x14ac:dyDescent="0.25">
      <c r="A1143" s="76" t="s">
        <v>18278</v>
      </c>
      <c r="B1143" s="83" t="s">
        <v>2069</v>
      </c>
      <c r="C1143" s="76">
        <f>VLOOKUP(GroupVertices[[#This Row],[Vertex]], Vertices[], MATCH("ID", Vertices[#Headers], 0), FALSE)</f>
        <v>1541</v>
      </c>
    </row>
    <row r="1144" spans="1:3" x14ac:dyDescent="0.25">
      <c r="A1144" s="76" t="s">
        <v>18278</v>
      </c>
      <c r="B1144" s="83" t="s">
        <v>2068</v>
      </c>
      <c r="C1144" s="76">
        <f>VLOOKUP(GroupVertices[[#This Row],[Vertex]], Vertices[], MATCH("ID", Vertices[#Headers], 0), FALSE)</f>
        <v>1540</v>
      </c>
    </row>
    <row r="1145" spans="1:3" x14ac:dyDescent="0.25">
      <c r="A1145" s="76" t="s">
        <v>18278</v>
      </c>
      <c r="B1145" s="83" t="s">
        <v>2067</v>
      </c>
      <c r="C1145" s="76">
        <f>VLOOKUP(GroupVertices[[#This Row],[Vertex]], Vertices[], MATCH("ID", Vertices[#Headers], 0), FALSE)</f>
        <v>1539</v>
      </c>
    </row>
    <row r="1146" spans="1:3" x14ac:dyDescent="0.25">
      <c r="A1146" s="76" t="s">
        <v>18278</v>
      </c>
      <c r="B1146" s="83" t="s">
        <v>375</v>
      </c>
      <c r="C1146" s="76">
        <f>VLOOKUP(GroupVertices[[#This Row],[Vertex]], Vertices[], MATCH("ID", Vertices[#Headers], 0), FALSE)</f>
        <v>338</v>
      </c>
    </row>
    <row r="1147" spans="1:3" x14ac:dyDescent="0.25">
      <c r="A1147" s="76" t="s">
        <v>18278</v>
      </c>
      <c r="B1147" s="83" t="s">
        <v>1801</v>
      </c>
      <c r="C1147" s="76">
        <f>VLOOKUP(GroupVertices[[#This Row],[Vertex]], Vertices[], MATCH("ID", Vertices[#Headers], 0), FALSE)</f>
        <v>339</v>
      </c>
    </row>
    <row r="1148" spans="1:3" x14ac:dyDescent="0.25">
      <c r="A1148" s="76" t="s">
        <v>18279</v>
      </c>
      <c r="B1148" s="83" t="s">
        <v>1344</v>
      </c>
      <c r="C1148" s="76">
        <f>VLOOKUP(GroupVertices[[#This Row],[Vertex]], Vertices[], MATCH("ID", Vertices[#Headers], 0), FALSE)</f>
        <v>1592</v>
      </c>
    </row>
    <row r="1149" spans="1:3" x14ac:dyDescent="0.25">
      <c r="A1149" s="76" t="s">
        <v>18279</v>
      </c>
      <c r="B1149" s="83" t="s">
        <v>2078</v>
      </c>
      <c r="C1149" s="76">
        <f>VLOOKUP(GroupVertices[[#This Row],[Vertex]], Vertices[], MATCH("ID", Vertices[#Headers], 0), FALSE)</f>
        <v>1593</v>
      </c>
    </row>
    <row r="1150" spans="1:3" x14ac:dyDescent="0.25">
      <c r="A1150" s="76" t="s">
        <v>18279</v>
      </c>
      <c r="B1150" s="83" t="s">
        <v>1683</v>
      </c>
      <c r="C1150" s="76">
        <f>VLOOKUP(GroupVertices[[#This Row],[Vertex]], Vertices[], MATCH("ID", Vertices[#Headers], 0), FALSE)</f>
        <v>43</v>
      </c>
    </row>
    <row r="1151" spans="1:3" x14ac:dyDescent="0.25">
      <c r="A1151" s="76" t="s">
        <v>18279</v>
      </c>
      <c r="B1151" s="83" t="s">
        <v>383</v>
      </c>
      <c r="C1151" s="76">
        <f>VLOOKUP(GroupVertices[[#This Row],[Vertex]], Vertices[], MATCH("ID", Vertices[#Headers], 0), FALSE)</f>
        <v>350</v>
      </c>
    </row>
    <row r="1152" spans="1:3" x14ac:dyDescent="0.25">
      <c r="A1152" s="76" t="s">
        <v>18279</v>
      </c>
      <c r="B1152" s="83" t="s">
        <v>1806</v>
      </c>
      <c r="C1152" s="76">
        <f>VLOOKUP(GroupVertices[[#This Row],[Vertex]], Vertices[], MATCH("ID", Vertices[#Headers], 0), FALSE)</f>
        <v>352</v>
      </c>
    </row>
    <row r="1153" spans="1:3" x14ac:dyDescent="0.25">
      <c r="A1153" s="76" t="s">
        <v>18279</v>
      </c>
      <c r="B1153" s="83" t="s">
        <v>1805</v>
      </c>
      <c r="C1153" s="76">
        <f>VLOOKUP(GroupVertices[[#This Row],[Vertex]], Vertices[], MATCH("ID", Vertices[#Headers], 0), FALSE)</f>
        <v>351</v>
      </c>
    </row>
    <row r="1154" spans="1:3" x14ac:dyDescent="0.25">
      <c r="A1154" s="76" t="s">
        <v>18279</v>
      </c>
      <c r="B1154" s="83" t="s">
        <v>1686</v>
      </c>
      <c r="C1154" s="76">
        <f>VLOOKUP(GroupVertices[[#This Row],[Vertex]], Vertices[], MATCH("ID", Vertices[#Headers], 0), FALSE)</f>
        <v>46</v>
      </c>
    </row>
    <row r="1155" spans="1:3" x14ac:dyDescent="0.25">
      <c r="A1155" s="76" t="s">
        <v>18279</v>
      </c>
      <c r="B1155" s="83" t="s">
        <v>378</v>
      </c>
      <c r="C1155" s="76">
        <f>VLOOKUP(GroupVertices[[#This Row],[Vertex]], Vertices[], MATCH("ID", Vertices[#Headers], 0), FALSE)</f>
        <v>343</v>
      </c>
    </row>
    <row r="1156" spans="1:3" x14ac:dyDescent="0.25">
      <c r="A1156" s="76" t="s">
        <v>18279</v>
      </c>
      <c r="B1156" s="83" t="s">
        <v>1685</v>
      </c>
      <c r="C1156" s="76">
        <f>VLOOKUP(GroupVertices[[#This Row],[Vertex]], Vertices[], MATCH("ID", Vertices[#Headers], 0), FALSE)</f>
        <v>45</v>
      </c>
    </row>
    <row r="1157" spans="1:3" x14ac:dyDescent="0.25">
      <c r="A1157" s="76" t="s">
        <v>18279</v>
      </c>
      <c r="B1157" s="83" t="s">
        <v>204</v>
      </c>
      <c r="C1157" s="76">
        <f>VLOOKUP(GroupVertices[[#This Row],[Vertex]], Vertices[], MATCH("ID", Vertices[#Headers], 0), FALSE)</f>
        <v>39</v>
      </c>
    </row>
    <row r="1158" spans="1:3" x14ac:dyDescent="0.25">
      <c r="A1158" s="76" t="s">
        <v>18279</v>
      </c>
      <c r="B1158" s="83" t="s">
        <v>1682</v>
      </c>
      <c r="C1158" s="76">
        <f>VLOOKUP(GroupVertices[[#This Row],[Vertex]], Vertices[], MATCH("ID", Vertices[#Headers], 0), FALSE)</f>
        <v>42</v>
      </c>
    </row>
    <row r="1159" spans="1:3" x14ac:dyDescent="0.25">
      <c r="A1159" s="76" t="s">
        <v>18279</v>
      </c>
      <c r="B1159" s="83" t="s">
        <v>1681</v>
      </c>
      <c r="C1159" s="76">
        <f>VLOOKUP(GroupVertices[[#This Row],[Vertex]], Vertices[], MATCH("ID", Vertices[#Headers], 0), FALSE)</f>
        <v>41</v>
      </c>
    </row>
    <row r="1160" spans="1:3" x14ac:dyDescent="0.25">
      <c r="A1160" s="76" t="s">
        <v>18279</v>
      </c>
      <c r="B1160" s="83" t="s">
        <v>1680</v>
      </c>
      <c r="C1160" s="76">
        <f>VLOOKUP(GroupVertices[[#This Row],[Vertex]], Vertices[], MATCH("ID", Vertices[#Headers], 0), FALSE)</f>
        <v>40</v>
      </c>
    </row>
    <row r="1161" spans="1:3" x14ac:dyDescent="0.25">
      <c r="A1161" s="76" t="s">
        <v>18280</v>
      </c>
      <c r="B1161" s="83" t="s">
        <v>1583</v>
      </c>
      <c r="C1161" s="76">
        <f>VLOOKUP(GroupVertices[[#This Row],[Vertex]], Vertices[], MATCH("ID", Vertices[#Headers], 0), FALSE)</f>
        <v>2005</v>
      </c>
    </row>
    <row r="1162" spans="1:3" x14ac:dyDescent="0.25">
      <c r="A1162" s="76" t="s">
        <v>18280</v>
      </c>
      <c r="B1162" s="83" t="s">
        <v>2093</v>
      </c>
      <c r="C1162" s="76">
        <f>VLOOKUP(GroupVertices[[#This Row],[Vertex]], Vertices[], MATCH("ID", Vertices[#Headers], 0), FALSE)</f>
        <v>1657</v>
      </c>
    </row>
    <row r="1163" spans="1:3" x14ac:dyDescent="0.25">
      <c r="A1163" s="76" t="s">
        <v>18280</v>
      </c>
      <c r="B1163" s="83" t="s">
        <v>1394</v>
      </c>
      <c r="C1163" s="76">
        <f>VLOOKUP(GroupVertices[[#This Row],[Vertex]], Vertices[], MATCH("ID", Vertices[#Headers], 0), FALSE)</f>
        <v>641</v>
      </c>
    </row>
    <row r="1164" spans="1:3" x14ac:dyDescent="0.25">
      <c r="A1164" s="76" t="s">
        <v>18280</v>
      </c>
      <c r="B1164" s="83" t="s">
        <v>2092</v>
      </c>
      <c r="C1164" s="76">
        <f>VLOOKUP(GroupVertices[[#This Row],[Vertex]], Vertices[], MATCH("ID", Vertices[#Headers], 0), FALSE)</f>
        <v>1656</v>
      </c>
    </row>
    <row r="1165" spans="1:3" x14ac:dyDescent="0.25">
      <c r="A1165" s="76" t="s">
        <v>18280</v>
      </c>
      <c r="B1165" s="83" t="s">
        <v>2091</v>
      </c>
      <c r="C1165" s="76">
        <f>VLOOKUP(GroupVertices[[#This Row],[Vertex]], Vertices[], MATCH("ID", Vertices[#Headers], 0), FALSE)</f>
        <v>1655</v>
      </c>
    </row>
    <row r="1166" spans="1:3" x14ac:dyDescent="0.25">
      <c r="A1166" s="76" t="s">
        <v>18280</v>
      </c>
      <c r="B1166" s="83" t="s">
        <v>571</v>
      </c>
      <c r="C1166" s="76">
        <f>VLOOKUP(GroupVertices[[#This Row],[Vertex]], Vertices[], MATCH("ID", Vertices[#Headers], 0), FALSE)</f>
        <v>635</v>
      </c>
    </row>
    <row r="1167" spans="1:3" x14ac:dyDescent="0.25">
      <c r="A1167" s="76" t="s">
        <v>18280</v>
      </c>
      <c r="B1167" s="83" t="s">
        <v>1898</v>
      </c>
      <c r="C1167" s="76">
        <f>VLOOKUP(GroupVertices[[#This Row],[Vertex]], Vertices[], MATCH("ID", Vertices[#Headers], 0), FALSE)</f>
        <v>640</v>
      </c>
    </row>
    <row r="1168" spans="1:3" x14ac:dyDescent="0.25">
      <c r="A1168" s="76" t="s">
        <v>18280</v>
      </c>
      <c r="B1168" s="83" t="s">
        <v>1897</v>
      </c>
      <c r="C1168" s="76">
        <f>VLOOKUP(GroupVertices[[#This Row],[Vertex]], Vertices[], MATCH("ID", Vertices[#Headers], 0), FALSE)</f>
        <v>639</v>
      </c>
    </row>
    <row r="1169" spans="1:3" x14ac:dyDescent="0.25">
      <c r="A1169" s="76" t="s">
        <v>18280</v>
      </c>
      <c r="B1169" s="83" t="s">
        <v>1896</v>
      </c>
      <c r="C1169" s="76">
        <f>VLOOKUP(GroupVertices[[#This Row],[Vertex]], Vertices[], MATCH("ID", Vertices[#Headers], 0), FALSE)</f>
        <v>638</v>
      </c>
    </row>
    <row r="1170" spans="1:3" x14ac:dyDescent="0.25">
      <c r="A1170" s="76" t="s">
        <v>18280</v>
      </c>
      <c r="B1170" s="83" t="s">
        <v>1895</v>
      </c>
      <c r="C1170" s="76">
        <f>VLOOKUP(GroupVertices[[#This Row],[Vertex]], Vertices[], MATCH("ID", Vertices[#Headers], 0), FALSE)</f>
        <v>637</v>
      </c>
    </row>
    <row r="1171" spans="1:3" x14ac:dyDescent="0.25">
      <c r="A1171" s="76" t="s">
        <v>18280</v>
      </c>
      <c r="B1171" s="83" t="s">
        <v>1894</v>
      </c>
      <c r="C1171" s="76">
        <f>VLOOKUP(GroupVertices[[#This Row],[Vertex]], Vertices[], MATCH("ID", Vertices[#Headers], 0), FALSE)</f>
        <v>636</v>
      </c>
    </row>
    <row r="1172" spans="1:3" x14ac:dyDescent="0.25">
      <c r="A1172" s="76" t="s">
        <v>18281</v>
      </c>
      <c r="B1172" s="83" t="s">
        <v>256</v>
      </c>
      <c r="C1172" s="76">
        <f>VLOOKUP(GroupVertices[[#This Row],[Vertex]], Vertices[], MATCH("ID", Vertices[#Headers], 0), FALSE)</f>
        <v>137</v>
      </c>
    </row>
    <row r="1173" spans="1:3" x14ac:dyDescent="0.25">
      <c r="A1173" s="76" t="s">
        <v>18281</v>
      </c>
      <c r="B1173" s="83" t="s">
        <v>1728</v>
      </c>
      <c r="C1173" s="76">
        <f>VLOOKUP(GroupVertices[[#This Row],[Vertex]], Vertices[], MATCH("ID", Vertices[#Headers], 0), FALSE)</f>
        <v>145</v>
      </c>
    </row>
    <row r="1174" spans="1:3" x14ac:dyDescent="0.25">
      <c r="A1174" s="76" t="s">
        <v>18281</v>
      </c>
      <c r="B1174" s="83" t="s">
        <v>257</v>
      </c>
      <c r="C1174" s="76">
        <f>VLOOKUP(GroupVertices[[#This Row],[Vertex]], Vertices[], MATCH("ID", Vertices[#Headers], 0), FALSE)</f>
        <v>139</v>
      </c>
    </row>
    <row r="1175" spans="1:3" x14ac:dyDescent="0.25">
      <c r="A1175" s="76" t="s">
        <v>18281</v>
      </c>
      <c r="B1175" s="83" t="s">
        <v>255</v>
      </c>
      <c r="C1175" s="76">
        <f>VLOOKUP(GroupVertices[[#This Row],[Vertex]], Vertices[], MATCH("ID", Vertices[#Headers], 0), FALSE)</f>
        <v>135</v>
      </c>
    </row>
    <row r="1176" spans="1:3" x14ac:dyDescent="0.25">
      <c r="A1176" s="76" t="s">
        <v>18281</v>
      </c>
      <c r="B1176" s="83" t="s">
        <v>1727</v>
      </c>
      <c r="C1176" s="76">
        <f>VLOOKUP(GroupVertices[[#This Row],[Vertex]], Vertices[], MATCH("ID", Vertices[#Headers], 0), FALSE)</f>
        <v>144</v>
      </c>
    </row>
    <row r="1177" spans="1:3" x14ac:dyDescent="0.25">
      <c r="A1177" s="76" t="s">
        <v>18281</v>
      </c>
      <c r="B1177" s="83" t="s">
        <v>1726</v>
      </c>
      <c r="C1177" s="76">
        <f>VLOOKUP(GroupVertices[[#This Row],[Vertex]], Vertices[], MATCH("ID", Vertices[#Headers], 0), FALSE)</f>
        <v>143</v>
      </c>
    </row>
    <row r="1178" spans="1:3" x14ac:dyDescent="0.25">
      <c r="A1178" s="76" t="s">
        <v>18281</v>
      </c>
      <c r="B1178" s="83" t="s">
        <v>1725</v>
      </c>
      <c r="C1178" s="76">
        <f>VLOOKUP(GroupVertices[[#This Row],[Vertex]], Vertices[], MATCH("ID", Vertices[#Headers], 0), FALSE)</f>
        <v>142</v>
      </c>
    </row>
    <row r="1179" spans="1:3" x14ac:dyDescent="0.25">
      <c r="A1179" s="76" t="s">
        <v>18281</v>
      </c>
      <c r="B1179" s="83" t="s">
        <v>1724</v>
      </c>
      <c r="C1179" s="76">
        <f>VLOOKUP(GroupVertices[[#This Row],[Vertex]], Vertices[], MATCH("ID", Vertices[#Headers], 0), FALSE)</f>
        <v>141</v>
      </c>
    </row>
    <row r="1180" spans="1:3" x14ac:dyDescent="0.25">
      <c r="A1180" s="76" t="s">
        <v>18281</v>
      </c>
      <c r="B1180" s="83" t="s">
        <v>1723</v>
      </c>
      <c r="C1180" s="76">
        <f>VLOOKUP(GroupVertices[[#This Row],[Vertex]], Vertices[], MATCH("ID", Vertices[#Headers], 0), FALSE)</f>
        <v>140</v>
      </c>
    </row>
    <row r="1181" spans="1:3" x14ac:dyDescent="0.25">
      <c r="A1181" s="76" t="s">
        <v>18281</v>
      </c>
      <c r="B1181" s="83" t="s">
        <v>1722</v>
      </c>
      <c r="C1181" s="76">
        <f>VLOOKUP(GroupVertices[[#This Row],[Vertex]], Vertices[], MATCH("ID", Vertices[#Headers], 0), FALSE)</f>
        <v>138</v>
      </c>
    </row>
    <row r="1182" spans="1:3" x14ac:dyDescent="0.25">
      <c r="A1182" s="76" t="s">
        <v>18281</v>
      </c>
      <c r="B1182" s="83" t="s">
        <v>1721</v>
      </c>
      <c r="C1182" s="76">
        <f>VLOOKUP(GroupVertices[[#This Row],[Vertex]], Vertices[], MATCH("ID", Vertices[#Headers], 0), FALSE)</f>
        <v>136</v>
      </c>
    </row>
    <row r="1183" spans="1:3" x14ac:dyDescent="0.25">
      <c r="A1183" s="76" t="s">
        <v>18282</v>
      </c>
      <c r="B1183" s="83" t="s">
        <v>1161</v>
      </c>
      <c r="C1183" s="76">
        <f>VLOOKUP(GroupVertices[[#This Row],[Vertex]], Vertices[], MATCH("ID", Vertices[#Headers], 0), FALSE)</f>
        <v>1379</v>
      </c>
    </row>
    <row r="1184" spans="1:3" x14ac:dyDescent="0.25">
      <c r="A1184" s="76" t="s">
        <v>18282</v>
      </c>
      <c r="B1184" s="83" t="s">
        <v>1901</v>
      </c>
      <c r="C1184" s="76">
        <f>VLOOKUP(GroupVertices[[#This Row],[Vertex]], Vertices[], MATCH("ID", Vertices[#Headers], 0), FALSE)</f>
        <v>653</v>
      </c>
    </row>
    <row r="1185" spans="1:3" x14ac:dyDescent="0.25">
      <c r="A1185" s="76" t="s">
        <v>18282</v>
      </c>
      <c r="B1185" s="83" t="s">
        <v>898</v>
      </c>
      <c r="C1185" s="76">
        <f>VLOOKUP(GroupVertices[[#This Row],[Vertex]], Vertices[], MATCH("ID", Vertices[#Headers], 0), FALSE)</f>
        <v>1057</v>
      </c>
    </row>
    <row r="1186" spans="1:3" x14ac:dyDescent="0.25">
      <c r="A1186" s="76" t="s">
        <v>18282</v>
      </c>
      <c r="B1186" s="83" t="s">
        <v>1707</v>
      </c>
      <c r="C1186" s="76">
        <f>VLOOKUP(GroupVertices[[#This Row],[Vertex]], Vertices[], MATCH("ID", Vertices[#Headers], 0), FALSE)</f>
        <v>102</v>
      </c>
    </row>
    <row r="1187" spans="1:3" x14ac:dyDescent="0.25">
      <c r="A1187" s="76" t="s">
        <v>18282</v>
      </c>
      <c r="B1187" s="83" t="s">
        <v>853</v>
      </c>
      <c r="C1187" s="76">
        <f>VLOOKUP(GroupVertices[[#This Row],[Vertex]], Vertices[], MATCH("ID", Vertices[#Headers], 0), FALSE)</f>
        <v>1006</v>
      </c>
    </row>
    <row r="1188" spans="1:3" x14ac:dyDescent="0.25">
      <c r="A1188" s="76" t="s">
        <v>18282</v>
      </c>
      <c r="B1188" s="83" t="s">
        <v>1900</v>
      </c>
      <c r="C1188" s="76">
        <f>VLOOKUP(GroupVertices[[#This Row],[Vertex]], Vertices[], MATCH("ID", Vertices[#Headers], 0), FALSE)</f>
        <v>652</v>
      </c>
    </row>
    <row r="1189" spans="1:3" x14ac:dyDescent="0.25">
      <c r="A1189" s="76" t="s">
        <v>18282</v>
      </c>
      <c r="B1189" s="83" t="s">
        <v>585</v>
      </c>
      <c r="C1189" s="76">
        <f>VLOOKUP(GroupVertices[[#This Row],[Vertex]], Vertices[], MATCH("ID", Vertices[#Headers], 0), FALSE)</f>
        <v>660</v>
      </c>
    </row>
    <row r="1190" spans="1:3" x14ac:dyDescent="0.25">
      <c r="A1190" s="76" t="s">
        <v>18282</v>
      </c>
      <c r="B1190" s="83" t="s">
        <v>580</v>
      </c>
      <c r="C1190" s="76">
        <f>VLOOKUP(GroupVertices[[#This Row],[Vertex]], Vertices[], MATCH("ID", Vertices[#Headers], 0), FALSE)</f>
        <v>651</v>
      </c>
    </row>
    <row r="1191" spans="1:3" x14ac:dyDescent="0.25">
      <c r="A1191" s="76" t="s">
        <v>18282</v>
      </c>
      <c r="B1191" s="83" t="s">
        <v>283</v>
      </c>
      <c r="C1191" s="76">
        <f>VLOOKUP(GroupVertices[[#This Row],[Vertex]], Vertices[], MATCH("ID", Vertices[#Headers], 0), FALSE)</f>
        <v>199</v>
      </c>
    </row>
    <row r="1192" spans="1:3" x14ac:dyDescent="0.25">
      <c r="A1192" s="76" t="s">
        <v>18282</v>
      </c>
      <c r="B1192" s="83" t="s">
        <v>236</v>
      </c>
      <c r="C1192" s="76">
        <f>VLOOKUP(GroupVertices[[#This Row],[Vertex]], Vertices[], MATCH("ID", Vertices[#Headers], 0), FALSE)</f>
        <v>101</v>
      </c>
    </row>
    <row r="1193" spans="1:3" x14ac:dyDescent="0.25">
      <c r="A1193" s="76" t="s">
        <v>18283</v>
      </c>
      <c r="B1193" s="83" t="s">
        <v>1093</v>
      </c>
      <c r="C1193" s="76">
        <f>VLOOKUP(GroupVertices[[#This Row],[Vertex]], Vertices[], MATCH("ID", Vertices[#Headers], 0), FALSE)</f>
        <v>1304</v>
      </c>
    </row>
    <row r="1194" spans="1:3" x14ac:dyDescent="0.25">
      <c r="A1194" s="76" t="s">
        <v>18283</v>
      </c>
      <c r="B1194" s="83" t="s">
        <v>682</v>
      </c>
      <c r="C1194" s="76">
        <f>VLOOKUP(GroupVertices[[#This Row],[Vertex]], Vertices[], MATCH("ID", Vertices[#Headers], 0), FALSE)</f>
        <v>782</v>
      </c>
    </row>
    <row r="1195" spans="1:3" x14ac:dyDescent="0.25">
      <c r="A1195" s="76" t="s">
        <v>18283</v>
      </c>
      <c r="B1195" s="83" t="s">
        <v>684</v>
      </c>
      <c r="C1195" s="76">
        <f>VLOOKUP(GroupVertices[[#This Row],[Vertex]], Vertices[], MATCH("ID", Vertices[#Headers], 0), FALSE)</f>
        <v>284</v>
      </c>
    </row>
    <row r="1196" spans="1:3" x14ac:dyDescent="0.25">
      <c r="A1196" s="76" t="s">
        <v>18283</v>
      </c>
      <c r="B1196" s="83" t="s">
        <v>683</v>
      </c>
      <c r="C1196" s="76">
        <f>VLOOKUP(GroupVertices[[#This Row],[Vertex]], Vertices[], MATCH("ID", Vertices[#Headers], 0), FALSE)</f>
        <v>783</v>
      </c>
    </row>
    <row r="1197" spans="1:3" x14ac:dyDescent="0.25">
      <c r="A1197" s="76" t="s">
        <v>18283</v>
      </c>
      <c r="B1197" s="83" t="s">
        <v>681</v>
      </c>
      <c r="C1197" s="76">
        <f>VLOOKUP(GroupVertices[[#This Row],[Vertex]], Vertices[], MATCH("ID", Vertices[#Headers], 0), FALSE)</f>
        <v>781</v>
      </c>
    </row>
    <row r="1198" spans="1:3" x14ac:dyDescent="0.25">
      <c r="A1198" s="76" t="s">
        <v>18283</v>
      </c>
      <c r="B1198" s="83" t="s">
        <v>363</v>
      </c>
      <c r="C1198" s="76">
        <f>VLOOKUP(GroupVertices[[#This Row],[Vertex]], Vertices[], MATCH("ID", Vertices[#Headers], 0), FALSE)</f>
        <v>322</v>
      </c>
    </row>
    <row r="1199" spans="1:3" x14ac:dyDescent="0.25">
      <c r="A1199" s="76" t="s">
        <v>18283</v>
      </c>
      <c r="B1199" s="83" t="s">
        <v>341</v>
      </c>
      <c r="C1199" s="76">
        <f>VLOOKUP(GroupVertices[[#This Row],[Vertex]], Vertices[], MATCH("ID", Vertices[#Headers], 0), FALSE)</f>
        <v>280</v>
      </c>
    </row>
    <row r="1200" spans="1:3" x14ac:dyDescent="0.25">
      <c r="A1200" s="76" t="s">
        <v>18283</v>
      </c>
      <c r="B1200" s="83" t="s">
        <v>1781</v>
      </c>
      <c r="C1200" s="76">
        <f>VLOOKUP(GroupVertices[[#This Row],[Vertex]], Vertices[], MATCH("ID", Vertices[#Headers], 0), FALSE)</f>
        <v>283</v>
      </c>
    </row>
    <row r="1201" spans="1:3" x14ac:dyDescent="0.25">
      <c r="A1201" s="76" t="s">
        <v>18283</v>
      </c>
      <c r="B1201" s="83" t="s">
        <v>1780</v>
      </c>
      <c r="C1201" s="76">
        <f>VLOOKUP(GroupVertices[[#This Row],[Vertex]], Vertices[], MATCH("ID", Vertices[#Headers], 0), FALSE)</f>
        <v>282</v>
      </c>
    </row>
    <row r="1202" spans="1:3" x14ac:dyDescent="0.25">
      <c r="A1202" s="76" t="s">
        <v>18283</v>
      </c>
      <c r="B1202" s="83" t="s">
        <v>1779</v>
      </c>
      <c r="C1202" s="76">
        <f>VLOOKUP(GroupVertices[[#This Row],[Vertex]], Vertices[], MATCH("ID", Vertices[#Headers], 0), FALSE)</f>
        <v>281</v>
      </c>
    </row>
    <row r="1203" spans="1:3" x14ac:dyDescent="0.25">
      <c r="A1203" s="76" t="s">
        <v>18284</v>
      </c>
      <c r="B1203" s="83" t="s">
        <v>1637</v>
      </c>
      <c r="C1203" s="76">
        <f>VLOOKUP(GroupVertices[[#This Row],[Vertex]], Vertices[], MATCH("ID", Vertices[#Headers], 0), FALSE)</f>
        <v>2065</v>
      </c>
    </row>
    <row r="1204" spans="1:3" x14ac:dyDescent="0.25">
      <c r="A1204" s="76" t="s">
        <v>18284</v>
      </c>
      <c r="B1204" s="83" t="s">
        <v>1829</v>
      </c>
      <c r="C1204" s="76">
        <f>VLOOKUP(GroupVertices[[#This Row],[Vertex]], Vertices[], MATCH("ID", Vertices[#Headers], 0), FALSE)</f>
        <v>417</v>
      </c>
    </row>
    <row r="1205" spans="1:3" x14ac:dyDescent="0.25">
      <c r="A1205" s="76" t="s">
        <v>18284</v>
      </c>
      <c r="B1205" s="83" t="s">
        <v>1875</v>
      </c>
      <c r="C1205" s="76">
        <f>VLOOKUP(GroupVertices[[#This Row],[Vertex]], Vertices[], MATCH("ID", Vertices[#Headers], 0), FALSE)</f>
        <v>556</v>
      </c>
    </row>
    <row r="1206" spans="1:3" x14ac:dyDescent="0.25">
      <c r="A1206" s="76" t="s">
        <v>18284</v>
      </c>
      <c r="B1206" s="83" t="s">
        <v>1576</v>
      </c>
      <c r="C1206" s="76">
        <f>VLOOKUP(GroupVertices[[#This Row],[Vertex]], Vertices[], MATCH("ID", Vertices[#Headers], 0), FALSE)</f>
        <v>1995</v>
      </c>
    </row>
    <row r="1207" spans="1:3" x14ac:dyDescent="0.25">
      <c r="A1207" s="76" t="s">
        <v>18284</v>
      </c>
      <c r="B1207" s="83" t="s">
        <v>1575</v>
      </c>
      <c r="C1207" s="76">
        <f>VLOOKUP(GroupVertices[[#This Row],[Vertex]], Vertices[], MATCH("ID", Vertices[#Headers], 0), FALSE)</f>
        <v>1994</v>
      </c>
    </row>
    <row r="1208" spans="1:3" x14ac:dyDescent="0.25">
      <c r="A1208" s="76" t="s">
        <v>18284</v>
      </c>
      <c r="B1208" s="83" t="s">
        <v>1544</v>
      </c>
      <c r="C1208" s="76">
        <f>VLOOKUP(GroupVertices[[#This Row],[Vertex]], Vertices[], MATCH("ID", Vertices[#Headers], 0), FALSE)</f>
        <v>1839</v>
      </c>
    </row>
    <row r="1209" spans="1:3" x14ac:dyDescent="0.25">
      <c r="A1209" s="76" t="s">
        <v>18284</v>
      </c>
      <c r="B1209" s="83" t="s">
        <v>1385</v>
      </c>
      <c r="C1209" s="76">
        <f>VLOOKUP(GroupVertices[[#This Row],[Vertex]], Vertices[], MATCH("ID", Vertices[#Headers], 0), FALSE)</f>
        <v>1644</v>
      </c>
    </row>
    <row r="1210" spans="1:3" x14ac:dyDescent="0.25">
      <c r="A1210" s="76" t="s">
        <v>18284</v>
      </c>
      <c r="B1210" s="83" t="s">
        <v>632</v>
      </c>
      <c r="C1210" s="76">
        <f>VLOOKUP(GroupVertices[[#This Row],[Vertex]], Vertices[], MATCH("ID", Vertices[#Headers], 0), FALSE)</f>
        <v>726</v>
      </c>
    </row>
    <row r="1211" spans="1:3" x14ac:dyDescent="0.25">
      <c r="A1211" s="76" t="s">
        <v>18284</v>
      </c>
      <c r="B1211" s="83" t="s">
        <v>1923</v>
      </c>
      <c r="C1211" s="76">
        <f>VLOOKUP(GroupVertices[[#This Row],[Vertex]], Vertices[], MATCH("ID", Vertices[#Headers], 0), FALSE)</f>
        <v>727</v>
      </c>
    </row>
    <row r="1212" spans="1:3" x14ac:dyDescent="0.25">
      <c r="A1212" s="76" t="s">
        <v>18285</v>
      </c>
      <c r="B1212" s="83" t="s">
        <v>1626</v>
      </c>
      <c r="C1212" s="76">
        <f>VLOOKUP(GroupVertices[[#This Row],[Vertex]], Vertices[], MATCH("ID", Vertices[#Headers], 0), FALSE)</f>
        <v>2055</v>
      </c>
    </row>
    <row r="1213" spans="1:3" x14ac:dyDescent="0.25">
      <c r="A1213" s="76" t="s">
        <v>18285</v>
      </c>
      <c r="B1213" s="83" t="s">
        <v>1863</v>
      </c>
      <c r="C1213" s="76">
        <f>VLOOKUP(GroupVertices[[#This Row],[Vertex]], Vertices[], MATCH("ID", Vertices[#Headers], 0), FALSE)</f>
        <v>523</v>
      </c>
    </row>
    <row r="1214" spans="1:3" x14ac:dyDescent="0.25">
      <c r="A1214" s="76" t="s">
        <v>18285</v>
      </c>
      <c r="B1214" s="83" t="s">
        <v>1551</v>
      </c>
      <c r="C1214" s="76">
        <f>VLOOKUP(GroupVertices[[#This Row],[Vertex]], Vertices[], MATCH("ID", Vertices[#Headers], 0), FALSE)</f>
        <v>1847</v>
      </c>
    </row>
    <row r="1215" spans="1:3" x14ac:dyDescent="0.25">
      <c r="A1215" s="76" t="s">
        <v>18285</v>
      </c>
      <c r="B1215" s="83" t="s">
        <v>1503</v>
      </c>
      <c r="C1215" s="76">
        <f>VLOOKUP(GroupVertices[[#This Row],[Vertex]], Vertices[], MATCH("ID", Vertices[#Headers], 0), FALSE)</f>
        <v>1788</v>
      </c>
    </row>
    <row r="1216" spans="1:3" x14ac:dyDescent="0.25">
      <c r="A1216" s="76" t="s">
        <v>18285</v>
      </c>
      <c r="B1216" s="83" t="s">
        <v>1442</v>
      </c>
      <c r="C1216" s="76">
        <f>VLOOKUP(GroupVertices[[#This Row],[Vertex]], Vertices[], MATCH("ID", Vertices[#Headers], 0), FALSE)</f>
        <v>1716</v>
      </c>
    </row>
    <row r="1217" spans="1:3" x14ac:dyDescent="0.25">
      <c r="A1217" s="76" t="s">
        <v>18285</v>
      </c>
      <c r="B1217" s="83" t="s">
        <v>1425</v>
      </c>
      <c r="C1217" s="76">
        <f>VLOOKUP(GroupVertices[[#This Row],[Vertex]], Vertices[], MATCH("ID", Vertices[#Headers], 0), FALSE)</f>
        <v>1698</v>
      </c>
    </row>
    <row r="1218" spans="1:3" x14ac:dyDescent="0.25">
      <c r="A1218" s="76" t="s">
        <v>18285</v>
      </c>
      <c r="B1218" s="83" t="s">
        <v>1413</v>
      </c>
      <c r="C1218" s="76">
        <f>VLOOKUP(GroupVertices[[#This Row],[Vertex]], Vertices[], MATCH("ID", Vertices[#Headers], 0), FALSE)</f>
        <v>1684</v>
      </c>
    </row>
    <row r="1219" spans="1:3" x14ac:dyDescent="0.25">
      <c r="A1219" s="76" t="s">
        <v>18285</v>
      </c>
      <c r="B1219" s="83" t="s">
        <v>1279</v>
      </c>
      <c r="C1219" s="76">
        <f>VLOOKUP(GroupVertices[[#This Row],[Vertex]], Vertices[], MATCH("ID", Vertices[#Headers], 0), FALSE)</f>
        <v>1518</v>
      </c>
    </row>
    <row r="1220" spans="1:3" x14ac:dyDescent="0.25">
      <c r="A1220" s="76" t="s">
        <v>18285</v>
      </c>
      <c r="B1220" s="83" t="s">
        <v>491</v>
      </c>
      <c r="C1220" s="76">
        <f>VLOOKUP(GroupVertices[[#This Row],[Vertex]], Vertices[], MATCH("ID", Vertices[#Headers], 0), FALSE)</f>
        <v>522</v>
      </c>
    </row>
    <row r="1221" spans="1:3" x14ac:dyDescent="0.25">
      <c r="A1221" s="76" t="s">
        <v>18286</v>
      </c>
      <c r="B1221" s="83" t="s">
        <v>1497</v>
      </c>
      <c r="C1221" s="76">
        <f>VLOOKUP(GroupVertices[[#This Row],[Vertex]], Vertices[], MATCH("ID", Vertices[#Headers], 0), FALSE)</f>
        <v>1781</v>
      </c>
    </row>
    <row r="1222" spans="1:3" x14ac:dyDescent="0.25">
      <c r="A1222" s="76" t="s">
        <v>18286</v>
      </c>
      <c r="B1222" s="83" t="s">
        <v>1774</v>
      </c>
      <c r="C1222" s="76">
        <f>VLOOKUP(GroupVertices[[#This Row],[Vertex]], Vertices[], MATCH("ID", Vertices[#Headers], 0), FALSE)</f>
        <v>260</v>
      </c>
    </row>
    <row r="1223" spans="1:3" x14ac:dyDescent="0.25">
      <c r="A1223" s="76" t="s">
        <v>18286</v>
      </c>
      <c r="B1223" s="83" t="s">
        <v>920</v>
      </c>
      <c r="C1223" s="76">
        <f>VLOOKUP(GroupVertices[[#This Row],[Vertex]], Vertices[], MATCH("ID", Vertices[#Headers], 0), FALSE)</f>
        <v>1078</v>
      </c>
    </row>
    <row r="1224" spans="1:3" x14ac:dyDescent="0.25">
      <c r="A1224" s="76" t="s">
        <v>18286</v>
      </c>
      <c r="B1224" s="83" t="s">
        <v>905</v>
      </c>
      <c r="C1224" s="76">
        <f>VLOOKUP(GroupVertices[[#This Row],[Vertex]], Vertices[], MATCH("ID", Vertices[#Headers], 0), FALSE)</f>
        <v>1064</v>
      </c>
    </row>
    <row r="1225" spans="1:3" x14ac:dyDescent="0.25">
      <c r="A1225" s="76" t="s">
        <v>18286</v>
      </c>
      <c r="B1225" s="83" t="s">
        <v>641</v>
      </c>
      <c r="C1225" s="76">
        <f>VLOOKUP(GroupVertices[[#This Row],[Vertex]], Vertices[], MATCH("ID", Vertices[#Headers], 0), FALSE)</f>
        <v>737</v>
      </c>
    </row>
    <row r="1226" spans="1:3" x14ac:dyDescent="0.25">
      <c r="A1226" s="76" t="s">
        <v>18286</v>
      </c>
      <c r="B1226" s="83" t="s">
        <v>603</v>
      </c>
      <c r="C1226" s="76">
        <f>VLOOKUP(GroupVertices[[#This Row],[Vertex]], Vertices[], MATCH("ID", Vertices[#Headers], 0), FALSE)</f>
        <v>684</v>
      </c>
    </row>
    <row r="1227" spans="1:3" x14ac:dyDescent="0.25">
      <c r="A1227" s="76" t="s">
        <v>18286</v>
      </c>
      <c r="B1227" s="83" t="s">
        <v>549</v>
      </c>
      <c r="C1227" s="76">
        <f>VLOOKUP(GroupVertices[[#This Row],[Vertex]], Vertices[], MATCH("ID", Vertices[#Headers], 0), FALSE)</f>
        <v>606</v>
      </c>
    </row>
    <row r="1228" spans="1:3" x14ac:dyDescent="0.25">
      <c r="A1228" s="76" t="s">
        <v>18286</v>
      </c>
      <c r="B1228" s="83" t="s">
        <v>521</v>
      </c>
      <c r="C1228" s="76">
        <f>VLOOKUP(GroupVertices[[#This Row],[Vertex]], Vertices[], MATCH("ID", Vertices[#Headers], 0), FALSE)</f>
        <v>567</v>
      </c>
    </row>
    <row r="1229" spans="1:3" x14ac:dyDescent="0.25">
      <c r="A1229" s="76" t="s">
        <v>18286</v>
      </c>
      <c r="B1229" s="83" t="s">
        <v>325</v>
      </c>
      <c r="C1229" s="76">
        <f>VLOOKUP(GroupVertices[[#This Row],[Vertex]], Vertices[], MATCH("ID", Vertices[#Headers], 0), FALSE)</f>
        <v>259</v>
      </c>
    </row>
    <row r="1230" spans="1:3" x14ac:dyDescent="0.25">
      <c r="A1230" s="76" t="s">
        <v>18287</v>
      </c>
      <c r="B1230" s="83" t="s">
        <v>598</v>
      </c>
      <c r="C1230" s="76">
        <f>VLOOKUP(GroupVertices[[#This Row],[Vertex]], Vertices[], MATCH("ID", Vertices[#Headers], 0), FALSE)</f>
        <v>676</v>
      </c>
    </row>
    <row r="1231" spans="1:3" x14ac:dyDescent="0.25">
      <c r="A1231" s="76" t="s">
        <v>18287</v>
      </c>
      <c r="B1231" s="83" t="s">
        <v>1907</v>
      </c>
      <c r="C1231" s="76">
        <f>VLOOKUP(GroupVertices[[#This Row],[Vertex]], Vertices[], MATCH("ID", Vertices[#Headers], 0), FALSE)</f>
        <v>678</v>
      </c>
    </row>
    <row r="1232" spans="1:3" x14ac:dyDescent="0.25">
      <c r="A1232" s="76" t="s">
        <v>18287</v>
      </c>
      <c r="B1232" s="83" t="s">
        <v>1906</v>
      </c>
      <c r="C1232" s="76">
        <f>VLOOKUP(GroupVertices[[#This Row],[Vertex]], Vertices[], MATCH("ID", Vertices[#Headers], 0), FALSE)</f>
        <v>677</v>
      </c>
    </row>
    <row r="1233" spans="1:3" x14ac:dyDescent="0.25">
      <c r="A1233" s="76" t="s">
        <v>18287</v>
      </c>
      <c r="B1233" s="83" t="s">
        <v>1887</v>
      </c>
      <c r="C1233" s="76">
        <f>VLOOKUP(GroupVertices[[#This Row],[Vertex]], Vertices[], MATCH("ID", Vertices[#Headers], 0), FALSE)</f>
        <v>599</v>
      </c>
    </row>
    <row r="1234" spans="1:3" x14ac:dyDescent="0.25">
      <c r="A1234" s="76" t="s">
        <v>18287</v>
      </c>
      <c r="B1234" s="83" t="s">
        <v>543</v>
      </c>
      <c r="C1234" s="76">
        <f>VLOOKUP(GroupVertices[[#This Row],[Vertex]], Vertices[], MATCH("ID", Vertices[#Headers], 0), FALSE)</f>
        <v>594</v>
      </c>
    </row>
    <row r="1235" spans="1:3" x14ac:dyDescent="0.25">
      <c r="A1235" s="76" t="s">
        <v>18287</v>
      </c>
      <c r="B1235" s="83" t="s">
        <v>1886</v>
      </c>
      <c r="C1235" s="76">
        <f>VLOOKUP(GroupVertices[[#This Row],[Vertex]], Vertices[], MATCH("ID", Vertices[#Headers], 0), FALSE)</f>
        <v>598</v>
      </c>
    </row>
    <row r="1236" spans="1:3" x14ac:dyDescent="0.25">
      <c r="A1236" s="76" t="s">
        <v>18287</v>
      </c>
      <c r="B1236" s="83" t="s">
        <v>1885</v>
      </c>
      <c r="C1236" s="76">
        <f>VLOOKUP(GroupVertices[[#This Row],[Vertex]], Vertices[], MATCH("ID", Vertices[#Headers], 0), FALSE)</f>
        <v>597</v>
      </c>
    </row>
    <row r="1237" spans="1:3" x14ac:dyDescent="0.25">
      <c r="A1237" s="76" t="s">
        <v>18287</v>
      </c>
      <c r="B1237" s="83" t="s">
        <v>1884</v>
      </c>
      <c r="C1237" s="76">
        <f>VLOOKUP(GroupVertices[[#This Row],[Vertex]], Vertices[], MATCH("ID", Vertices[#Headers], 0), FALSE)</f>
        <v>596</v>
      </c>
    </row>
    <row r="1238" spans="1:3" x14ac:dyDescent="0.25">
      <c r="A1238" s="76" t="s">
        <v>18287</v>
      </c>
      <c r="B1238" s="83" t="s">
        <v>1883</v>
      </c>
      <c r="C1238" s="76">
        <f>VLOOKUP(GroupVertices[[#This Row],[Vertex]], Vertices[], MATCH("ID", Vertices[#Headers], 0), FALSE)</f>
        <v>595</v>
      </c>
    </row>
    <row r="1239" spans="1:3" x14ac:dyDescent="0.25">
      <c r="A1239" s="76" t="s">
        <v>18288</v>
      </c>
      <c r="B1239" s="83" t="s">
        <v>268</v>
      </c>
      <c r="C1239" s="76">
        <f>VLOOKUP(GroupVertices[[#This Row],[Vertex]], Vertices[], MATCH("ID", Vertices[#Headers], 0), FALSE)</f>
        <v>170</v>
      </c>
    </row>
    <row r="1240" spans="1:3" x14ac:dyDescent="0.25">
      <c r="A1240" s="76" t="s">
        <v>18288</v>
      </c>
      <c r="B1240" s="83" t="s">
        <v>1738</v>
      </c>
      <c r="C1240" s="76">
        <f>VLOOKUP(GroupVertices[[#This Row],[Vertex]], Vertices[], MATCH("ID", Vertices[#Headers], 0), FALSE)</f>
        <v>163</v>
      </c>
    </row>
    <row r="1241" spans="1:3" x14ac:dyDescent="0.25">
      <c r="A1241" s="76" t="s">
        <v>18288</v>
      </c>
      <c r="B1241" s="83" t="s">
        <v>1737</v>
      </c>
      <c r="C1241" s="76">
        <f>VLOOKUP(GroupVertices[[#This Row],[Vertex]], Vertices[], MATCH("ID", Vertices[#Headers], 0), FALSE)</f>
        <v>162</v>
      </c>
    </row>
    <row r="1242" spans="1:3" x14ac:dyDescent="0.25">
      <c r="A1242" s="76" t="s">
        <v>18288</v>
      </c>
      <c r="B1242" s="83" t="s">
        <v>1736</v>
      </c>
      <c r="C1242" s="76">
        <f>VLOOKUP(GroupVertices[[#This Row],[Vertex]], Vertices[], MATCH("ID", Vertices[#Headers], 0), FALSE)</f>
        <v>161</v>
      </c>
    </row>
    <row r="1243" spans="1:3" x14ac:dyDescent="0.25">
      <c r="A1243" s="76" t="s">
        <v>18288</v>
      </c>
      <c r="B1243" s="83" t="s">
        <v>1735</v>
      </c>
      <c r="C1243" s="76">
        <f>VLOOKUP(GroupVertices[[#This Row],[Vertex]], Vertices[], MATCH("ID", Vertices[#Headers], 0), FALSE)</f>
        <v>160</v>
      </c>
    </row>
    <row r="1244" spans="1:3" x14ac:dyDescent="0.25">
      <c r="A1244" s="76" t="s">
        <v>18288</v>
      </c>
      <c r="B1244" s="83" t="s">
        <v>1734</v>
      </c>
      <c r="C1244" s="76">
        <f>VLOOKUP(GroupVertices[[#This Row],[Vertex]], Vertices[], MATCH("ID", Vertices[#Headers], 0), FALSE)</f>
        <v>159</v>
      </c>
    </row>
    <row r="1245" spans="1:3" x14ac:dyDescent="0.25">
      <c r="A1245" s="76" t="s">
        <v>18288</v>
      </c>
      <c r="B1245" s="83" t="s">
        <v>1733</v>
      </c>
      <c r="C1245" s="76">
        <f>VLOOKUP(GroupVertices[[#This Row],[Vertex]], Vertices[], MATCH("ID", Vertices[#Headers], 0), FALSE)</f>
        <v>158</v>
      </c>
    </row>
    <row r="1246" spans="1:3" x14ac:dyDescent="0.25">
      <c r="A1246" s="76" t="s">
        <v>18288</v>
      </c>
      <c r="B1246" s="83" t="s">
        <v>1732</v>
      </c>
      <c r="C1246" s="76">
        <f>VLOOKUP(GroupVertices[[#This Row],[Vertex]], Vertices[], MATCH("ID", Vertices[#Headers], 0), FALSE)</f>
        <v>157</v>
      </c>
    </row>
    <row r="1247" spans="1:3" x14ac:dyDescent="0.25">
      <c r="A1247" s="76" t="s">
        <v>18288</v>
      </c>
      <c r="B1247" s="83" t="s">
        <v>265</v>
      </c>
      <c r="C1247" s="76">
        <f>VLOOKUP(GroupVertices[[#This Row],[Vertex]], Vertices[], MATCH("ID", Vertices[#Headers], 0), FALSE)</f>
        <v>156</v>
      </c>
    </row>
    <row r="1248" spans="1:3" x14ac:dyDescent="0.25">
      <c r="A1248" s="76" t="s">
        <v>18289</v>
      </c>
      <c r="B1248" s="83" t="s">
        <v>1625</v>
      </c>
      <c r="C1248" s="76">
        <f>VLOOKUP(GroupVertices[[#This Row],[Vertex]], Vertices[], MATCH("ID", Vertices[#Headers], 0), FALSE)</f>
        <v>2054</v>
      </c>
    </row>
    <row r="1249" spans="1:3" x14ac:dyDescent="0.25">
      <c r="A1249" s="76" t="s">
        <v>18289</v>
      </c>
      <c r="B1249" s="83" t="s">
        <v>1718</v>
      </c>
      <c r="C1249" s="76">
        <f>VLOOKUP(GroupVertices[[#This Row],[Vertex]], Vertices[], MATCH("ID", Vertices[#Headers], 0), FALSE)</f>
        <v>129</v>
      </c>
    </row>
    <row r="1250" spans="1:3" x14ac:dyDescent="0.25">
      <c r="A1250" s="76" t="s">
        <v>18289</v>
      </c>
      <c r="B1250" s="83" t="s">
        <v>1459</v>
      </c>
      <c r="C1250" s="76">
        <f>VLOOKUP(GroupVertices[[#This Row],[Vertex]], Vertices[], MATCH("ID", Vertices[#Headers], 0), FALSE)</f>
        <v>1736</v>
      </c>
    </row>
    <row r="1251" spans="1:3" x14ac:dyDescent="0.25">
      <c r="A1251" s="76" t="s">
        <v>18289</v>
      </c>
      <c r="B1251" s="83" t="s">
        <v>1448</v>
      </c>
      <c r="C1251" s="76">
        <f>VLOOKUP(GroupVertices[[#This Row],[Vertex]], Vertices[], MATCH("ID", Vertices[#Headers], 0), FALSE)</f>
        <v>1722</v>
      </c>
    </row>
    <row r="1252" spans="1:3" x14ac:dyDescent="0.25">
      <c r="A1252" s="76" t="s">
        <v>18289</v>
      </c>
      <c r="B1252" s="83" t="s">
        <v>1396</v>
      </c>
      <c r="C1252" s="76">
        <f>VLOOKUP(GroupVertices[[#This Row],[Vertex]], Vertices[], MATCH("ID", Vertices[#Headers], 0), FALSE)</f>
        <v>1659</v>
      </c>
    </row>
    <row r="1253" spans="1:3" x14ac:dyDescent="0.25">
      <c r="A1253" s="76" t="s">
        <v>18289</v>
      </c>
      <c r="B1253" s="83" t="s">
        <v>251</v>
      </c>
      <c r="C1253" s="76">
        <f>VLOOKUP(GroupVertices[[#This Row],[Vertex]], Vertices[], MATCH("ID", Vertices[#Headers], 0), FALSE)</f>
        <v>126</v>
      </c>
    </row>
    <row r="1254" spans="1:3" x14ac:dyDescent="0.25">
      <c r="A1254" s="76" t="s">
        <v>18289</v>
      </c>
      <c r="B1254" s="83" t="s">
        <v>1717</v>
      </c>
      <c r="C1254" s="76">
        <f>VLOOKUP(GroupVertices[[#This Row],[Vertex]], Vertices[], MATCH("ID", Vertices[#Headers], 0), FALSE)</f>
        <v>128</v>
      </c>
    </row>
    <row r="1255" spans="1:3" x14ac:dyDescent="0.25">
      <c r="A1255" s="76" t="s">
        <v>18289</v>
      </c>
      <c r="B1255" s="83" t="s">
        <v>1716</v>
      </c>
      <c r="C1255" s="76">
        <f>VLOOKUP(GroupVertices[[#This Row],[Vertex]], Vertices[], MATCH("ID", Vertices[#Headers], 0), FALSE)</f>
        <v>127</v>
      </c>
    </row>
    <row r="1256" spans="1:3" x14ac:dyDescent="0.25">
      <c r="A1256" s="76" t="s">
        <v>18290</v>
      </c>
      <c r="B1256" s="83" t="s">
        <v>805</v>
      </c>
      <c r="C1256" s="76">
        <f>VLOOKUP(GroupVertices[[#This Row],[Vertex]], Vertices[], MATCH("ID", Vertices[#Headers], 0), FALSE)</f>
        <v>946</v>
      </c>
    </row>
    <row r="1257" spans="1:3" x14ac:dyDescent="0.25">
      <c r="A1257" s="76" t="s">
        <v>18290</v>
      </c>
      <c r="B1257" s="83" t="s">
        <v>715</v>
      </c>
      <c r="C1257" s="76">
        <f>VLOOKUP(GroupVertices[[#This Row],[Vertex]], Vertices[], MATCH("ID", Vertices[#Headers], 0), FALSE)</f>
        <v>739</v>
      </c>
    </row>
    <row r="1258" spans="1:3" x14ac:dyDescent="0.25">
      <c r="A1258" s="76" t="s">
        <v>18290</v>
      </c>
      <c r="B1258" s="83" t="s">
        <v>1941</v>
      </c>
      <c r="C1258" s="76">
        <f>VLOOKUP(GroupVertices[[#This Row],[Vertex]], Vertices[], MATCH("ID", Vertices[#Headers], 0), FALSE)</f>
        <v>825</v>
      </c>
    </row>
    <row r="1259" spans="1:3" x14ac:dyDescent="0.25">
      <c r="A1259" s="76" t="s">
        <v>18290</v>
      </c>
      <c r="B1259" s="83" t="s">
        <v>1940</v>
      </c>
      <c r="C1259" s="76">
        <f>VLOOKUP(GroupVertices[[#This Row],[Vertex]], Vertices[], MATCH("ID", Vertices[#Headers], 0), FALSE)</f>
        <v>824</v>
      </c>
    </row>
    <row r="1260" spans="1:3" x14ac:dyDescent="0.25">
      <c r="A1260" s="76" t="s">
        <v>18290</v>
      </c>
      <c r="B1260" s="83" t="s">
        <v>1939</v>
      </c>
      <c r="C1260" s="76">
        <f>VLOOKUP(GroupVertices[[#This Row],[Vertex]], Vertices[], MATCH("ID", Vertices[#Headers], 0), FALSE)</f>
        <v>823</v>
      </c>
    </row>
    <row r="1261" spans="1:3" x14ac:dyDescent="0.25">
      <c r="A1261" s="76" t="s">
        <v>18290</v>
      </c>
      <c r="B1261" s="83" t="s">
        <v>1938</v>
      </c>
      <c r="C1261" s="76">
        <f>VLOOKUP(GroupVertices[[#This Row],[Vertex]], Vertices[], MATCH("ID", Vertices[#Headers], 0), FALSE)</f>
        <v>822</v>
      </c>
    </row>
    <row r="1262" spans="1:3" x14ac:dyDescent="0.25">
      <c r="A1262" s="76" t="s">
        <v>18290</v>
      </c>
      <c r="B1262" s="83" t="s">
        <v>1937</v>
      </c>
      <c r="C1262" s="76">
        <f>VLOOKUP(GroupVertices[[#This Row],[Vertex]], Vertices[], MATCH("ID", Vertices[#Headers], 0), FALSE)</f>
        <v>821</v>
      </c>
    </row>
    <row r="1263" spans="1:3" x14ac:dyDescent="0.25">
      <c r="A1263" s="76" t="s">
        <v>18290</v>
      </c>
      <c r="B1263" s="83" t="s">
        <v>642</v>
      </c>
      <c r="C1263" s="76">
        <f>VLOOKUP(GroupVertices[[#This Row],[Vertex]], Vertices[], MATCH("ID", Vertices[#Headers], 0), FALSE)</f>
        <v>738</v>
      </c>
    </row>
    <row r="1264" spans="1:3" x14ac:dyDescent="0.25">
      <c r="A1264" s="76" t="s">
        <v>18291</v>
      </c>
      <c r="B1264" s="83" t="s">
        <v>741</v>
      </c>
      <c r="C1264" s="76">
        <f>VLOOKUP(GroupVertices[[#This Row],[Vertex]], Vertices[], MATCH("ID", Vertices[#Headers], 0), FALSE)</f>
        <v>859</v>
      </c>
    </row>
    <row r="1265" spans="1:3" x14ac:dyDescent="0.25">
      <c r="A1265" s="76" t="s">
        <v>18291</v>
      </c>
      <c r="B1265" s="83" t="s">
        <v>1955</v>
      </c>
      <c r="C1265" s="76">
        <f>VLOOKUP(GroupVertices[[#This Row],[Vertex]], Vertices[], MATCH("ID", Vertices[#Headers], 0), FALSE)</f>
        <v>866</v>
      </c>
    </row>
    <row r="1266" spans="1:3" x14ac:dyDescent="0.25">
      <c r="A1266" s="76" t="s">
        <v>18291</v>
      </c>
      <c r="B1266" s="83" t="s">
        <v>1954</v>
      </c>
      <c r="C1266" s="76">
        <f>VLOOKUP(GroupVertices[[#This Row],[Vertex]], Vertices[], MATCH("ID", Vertices[#Headers], 0), FALSE)</f>
        <v>865</v>
      </c>
    </row>
    <row r="1267" spans="1:3" x14ac:dyDescent="0.25">
      <c r="A1267" s="76" t="s">
        <v>18291</v>
      </c>
      <c r="B1267" s="83" t="s">
        <v>1953</v>
      </c>
      <c r="C1267" s="76">
        <f>VLOOKUP(GroupVertices[[#This Row],[Vertex]], Vertices[], MATCH("ID", Vertices[#Headers], 0), FALSE)</f>
        <v>864</v>
      </c>
    </row>
    <row r="1268" spans="1:3" x14ac:dyDescent="0.25">
      <c r="A1268" s="76" t="s">
        <v>18291</v>
      </c>
      <c r="B1268" s="83" t="s">
        <v>1952</v>
      </c>
      <c r="C1268" s="76">
        <f>VLOOKUP(GroupVertices[[#This Row],[Vertex]], Vertices[], MATCH("ID", Vertices[#Headers], 0), FALSE)</f>
        <v>863</v>
      </c>
    </row>
    <row r="1269" spans="1:3" x14ac:dyDescent="0.25">
      <c r="A1269" s="76" t="s">
        <v>18291</v>
      </c>
      <c r="B1269" s="83" t="s">
        <v>1951</v>
      </c>
      <c r="C1269" s="76">
        <f>VLOOKUP(GroupVertices[[#This Row],[Vertex]], Vertices[], MATCH("ID", Vertices[#Headers], 0), FALSE)</f>
        <v>862</v>
      </c>
    </row>
    <row r="1270" spans="1:3" x14ac:dyDescent="0.25">
      <c r="A1270" s="76" t="s">
        <v>18291</v>
      </c>
      <c r="B1270" s="83" t="s">
        <v>1950</v>
      </c>
      <c r="C1270" s="76">
        <f>VLOOKUP(GroupVertices[[#This Row],[Vertex]], Vertices[], MATCH("ID", Vertices[#Headers], 0), FALSE)</f>
        <v>861</v>
      </c>
    </row>
    <row r="1271" spans="1:3" x14ac:dyDescent="0.25">
      <c r="A1271" s="76" t="s">
        <v>18291</v>
      </c>
      <c r="B1271" s="83" t="s">
        <v>1949</v>
      </c>
      <c r="C1271" s="76">
        <f>VLOOKUP(GroupVertices[[#This Row],[Vertex]], Vertices[], MATCH("ID", Vertices[#Headers], 0), FALSE)</f>
        <v>860</v>
      </c>
    </row>
    <row r="1272" spans="1:3" x14ac:dyDescent="0.25">
      <c r="A1272" s="76" t="s">
        <v>18292</v>
      </c>
      <c r="B1272" s="83" t="s">
        <v>978</v>
      </c>
      <c r="C1272" s="76">
        <f>VLOOKUP(GroupVertices[[#This Row],[Vertex]], Vertices[], MATCH("ID", Vertices[#Headers], 0), FALSE)</f>
        <v>1154</v>
      </c>
    </row>
    <row r="1273" spans="1:3" x14ac:dyDescent="0.25">
      <c r="A1273" s="76" t="s">
        <v>18292</v>
      </c>
      <c r="B1273" s="83" t="s">
        <v>2012</v>
      </c>
      <c r="C1273" s="76">
        <f>VLOOKUP(GroupVertices[[#This Row],[Vertex]], Vertices[], MATCH("ID", Vertices[#Headers], 0), FALSE)</f>
        <v>1160</v>
      </c>
    </row>
    <row r="1274" spans="1:3" x14ac:dyDescent="0.25">
      <c r="A1274" s="76" t="s">
        <v>18292</v>
      </c>
      <c r="B1274" s="83" t="s">
        <v>2011</v>
      </c>
      <c r="C1274" s="76">
        <f>VLOOKUP(GroupVertices[[#This Row],[Vertex]], Vertices[], MATCH("ID", Vertices[#Headers], 0), FALSE)</f>
        <v>1159</v>
      </c>
    </row>
    <row r="1275" spans="1:3" x14ac:dyDescent="0.25">
      <c r="A1275" s="76" t="s">
        <v>18292</v>
      </c>
      <c r="B1275" s="83" t="s">
        <v>2010</v>
      </c>
      <c r="C1275" s="76">
        <f>VLOOKUP(GroupVertices[[#This Row],[Vertex]], Vertices[], MATCH("ID", Vertices[#Headers], 0), FALSE)</f>
        <v>1158</v>
      </c>
    </row>
    <row r="1276" spans="1:3" x14ac:dyDescent="0.25">
      <c r="A1276" s="76" t="s">
        <v>18292</v>
      </c>
      <c r="B1276" s="83" t="s">
        <v>2009</v>
      </c>
      <c r="C1276" s="76">
        <f>VLOOKUP(GroupVertices[[#This Row],[Vertex]], Vertices[], MATCH("ID", Vertices[#Headers], 0), FALSE)</f>
        <v>1157</v>
      </c>
    </row>
    <row r="1277" spans="1:3" x14ac:dyDescent="0.25">
      <c r="A1277" s="76" t="s">
        <v>18292</v>
      </c>
      <c r="B1277" s="83" t="s">
        <v>2008</v>
      </c>
      <c r="C1277" s="76">
        <f>VLOOKUP(GroupVertices[[#This Row],[Vertex]], Vertices[], MATCH("ID", Vertices[#Headers], 0), FALSE)</f>
        <v>1156</v>
      </c>
    </row>
    <row r="1278" spans="1:3" x14ac:dyDescent="0.25">
      <c r="A1278" s="76" t="s">
        <v>18292</v>
      </c>
      <c r="B1278" s="83" t="s">
        <v>2007</v>
      </c>
      <c r="C1278" s="76">
        <f>VLOOKUP(GroupVertices[[#This Row],[Vertex]], Vertices[], MATCH("ID", Vertices[#Headers], 0), FALSE)</f>
        <v>1155</v>
      </c>
    </row>
    <row r="1279" spans="1:3" x14ac:dyDescent="0.25">
      <c r="A1279" s="76" t="s">
        <v>18293</v>
      </c>
      <c r="B1279" s="83" t="s">
        <v>1630</v>
      </c>
      <c r="C1279" s="76">
        <f>VLOOKUP(GroupVertices[[#This Row],[Vertex]], Vertices[], MATCH("ID", Vertices[#Headers], 0), FALSE)</f>
        <v>1496</v>
      </c>
    </row>
    <row r="1280" spans="1:3" x14ac:dyDescent="0.25">
      <c r="A1280" s="76" t="s">
        <v>18293</v>
      </c>
      <c r="B1280" s="83" t="s">
        <v>1617</v>
      </c>
      <c r="C1280" s="76">
        <f>VLOOKUP(GroupVertices[[#This Row],[Vertex]], Vertices[], MATCH("ID", Vertices[#Headers], 0), FALSE)</f>
        <v>2044</v>
      </c>
    </row>
    <row r="1281" spans="1:3" x14ac:dyDescent="0.25">
      <c r="A1281" s="76" t="s">
        <v>18293</v>
      </c>
      <c r="B1281" s="83" t="s">
        <v>1612</v>
      </c>
      <c r="C1281" s="76">
        <f>VLOOKUP(GroupVertices[[#This Row],[Vertex]], Vertices[], MATCH("ID", Vertices[#Headers], 0), FALSE)</f>
        <v>2036</v>
      </c>
    </row>
    <row r="1282" spans="1:3" x14ac:dyDescent="0.25">
      <c r="A1282" s="76" t="s">
        <v>18293</v>
      </c>
      <c r="B1282" s="83" t="s">
        <v>1514</v>
      </c>
      <c r="C1282" s="76">
        <f>VLOOKUP(GroupVertices[[#This Row],[Vertex]], Vertices[], MATCH("ID", Vertices[#Headers], 0), FALSE)</f>
        <v>1801</v>
      </c>
    </row>
    <row r="1283" spans="1:3" x14ac:dyDescent="0.25">
      <c r="A1283" s="76" t="s">
        <v>18293</v>
      </c>
      <c r="B1283" s="83" t="s">
        <v>1456</v>
      </c>
      <c r="C1283" s="76">
        <f>VLOOKUP(GroupVertices[[#This Row],[Vertex]], Vertices[], MATCH("ID", Vertices[#Headers], 0), FALSE)</f>
        <v>1731</v>
      </c>
    </row>
    <row r="1284" spans="1:3" x14ac:dyDescent="0.25">
      <c r="A1284" s="76" t="s">
        <v>18293</v>
      </c>
      <c r="B1284" s="83" t="s">
        <v>1259</v>
      </c>
      <c r="C1284" s="76">
        <f>VLOOKUP(GroupVertices[[#This Row],[Vertex]], Vertices[], MATCH("ID", Vertices[#Headers], 0), FALSE)</f>
        <v>1495</v>
      </c>
    </row>
    <row r="1285" spans="1:3" x14ac:dyDescent="0.25">
      <c r="A1285" s="76" t="s">
        <v>18294</v>
      </c>
      <c r="B1285" s="83" t="s">
        <v>1622</v>
      </c>
      <c r="C1285" s="76">
        <f>VLOOKUP(GroupVertices[[#This Row],[Vertex]], Vertices[], MATCH("ID", Vertices[#Headers], 0), FALSE)</f>
        <v>2049</v>
      </c>
    </row>
    <row r="1286" spans="1:3" x14ac:dyDescent="0.25">
      <c r="A1286" s="76" t="s">
        <v>18294</v>
      </c>
      <c r="B1286" s="83" t="s">
        <v>2270</v>
      </c>
      <c r="C1286" s="76">
        <f>VLOOKUP(GroupVertices[[#This Row],[Vertex]], Vertices[], MATCH("ID", Vertices[#Headers], 0), FALSE)</f>
        <v>2052</v>
      </c>
    </row>
    <row r="1287" spans="1:3" x14ac:dyDescent="0.25">
      <c r="A1287" s="76" t="s">
        <v>18294</v>
      </c>
      <c r="B1287" s="83" t="s">
        <v>2269</v>
      </c>
      <c r="C1287" s="76">
        <f>VLOOKUP(GroupVertices[[#This Row],[Vertex]], Vertices[], MATCH("ID", Vertices[#Headers], 0), FALSE)</f>
        <v>2051</v>
      </c>
    </row>
    <row r="1288" spans="1:3" x14ac:dyDescent="0.25">
      <c r="A1288" s="76" t="s">
        <v>18294</v>
      </c>
      <c r="B1288" s="83" t="s">
        <v>2268</v>
      </c>
      <c r="C1288" s="76">
        <f>VLOOKUP(GroupVertices[[#This Row],[Vertex]], Vertices[], MATCH("ID", Vertices[#Headers], 0), FALSE)</f>
        <v>2050</v>
      </c>
    </row>
    <row r="1289" spans="1:3" x14ac:dyDescent="0.25">
      <c r="A1289" s="76" t="s">
        <v>18294</v>
      </c>
      <c r="B1289" s="83" t="s">
        <v>1888</v>
      </c>
      <c r="C1289" s="76">
        <f>VLOOKUP(GroupVertices[[#This Row],[Vertex]], Vertices[], MATCH("ID", Vertices[#Headers], 0), FALSE)</f>
        <v>617</v>
      </c>
    </row>
    <row r="1290" spans="1:3" x14ac:dyDescent="0.25">
      <c r="A1290" s="76" t="s">
        <v>18294</v>
      </c>
      <c r="B1290" s="83" t="s">
        <v>558</v>
      </c>
      <c r="C1290" s="76">
        <f>VLOOKUP(GroupVertices[[#This Row],[Vertex]], Vertices[], MATCH("ID", Vertices[#Headers], 0), FALSE)</f>
        <v>616</v>
      </c>
    </row>
    <row r="1291" spans="1:3" x14ac:dyDescent="0.25">
      <c r="A1291" s="76" t="s">
        <v>18295</v>
      </c>
      <c r="B1291" s="83" t="s">
        <v>1356</v>
      </c>
      <c r="C1291" s="76">
        <f>VLOOKUP(GroupVertices[[#This Row],[Vertex]], Vertices[], MATCH("ID", Vertices[#Headers], 0), FALSE)</f>
        <v>1611</v>
      </c>
    </row>
    <row r="1292" spans="1:3" x14ac:dyDescent="0.25">
      <c r="A1292" s="76" t="s">
        <v>18295</v>
      </c>
      <c r="B1292" s="83" t="s">
        <v>1710</v>
      </c>
      <c r="C1292" s="76">
        <f>VLOOKUP(GroupVertices[[#This Row],[Vertex]], Vertices[], MATCH("ID", Vertices[#Headers], 0), FALSE)</f>
        <v>107</v>
      </c>
    </row>
    <row r="1293" spans="1:3" x14ac:dyDescent="0.25">
      <c r="A1293" s="76" t="s">
        <v>18295</v>
      </c>
      <c r="B1293" s="83" t="s">
        <v>1709</v>
      </c>
      <c r="C1293" s="76">
        <f>VLOOKUP(GroupVertices[[#This Row],[Vertex]], Vertices[], MATCH("ID", Vertices[#Headers], 0), FALSE)</f>
        <v>106</v>
      </c>
    </row>
    <row r="1294" spans="1:3" x14ac:dyDescent="0.25">
      <c r="A1294" s="76" t="s">
        <v>18295</v>
      </c>
      <c r="B1294" s="83" t="s">
        <v>1293</v>
      </c>
      <c r="C1294" s="76">
        <f>VLOOKUP(GroupVertices[[#This Row],[Vertex]], Vertices[], MATCH("ID", Vertices[#Headers], 0), FALSE)</f>
        <v>1533</v>
      </c>
    </row>
    <row r="1295" spans="1:3" x14ac:dyDescent="0.25">
      <c r="A1295" s="76" t="s">
        <v>18295</v>
      </c>
      <c r="B1295" s="83" t="s">
        <v>599</v>
      </c>
      <c r="C1295" s="76">
        <f>VLOOKUP(GroupVertices[[#This Row],[Vertex]], Vertices[], MATCH("ID", Vertices[#Headers], 0), FALSE)</f>
        <v>679</v>
      </c>
    </row>
    <row r="1296" spans="1:3" x14ac:dyDescent="0.25">
      <c r="A1296" s="76" t="s">
        <v>18295</v>
      </c>
      <c r="B1296" s="83" t="s">
        <v>238</v>
      </c>
      <c r="C1296" s="76">
        <f>VLOOKUP(GroupVertices[[#This Row],[Vertex]], Vertices[], MATCH("ID", Vertices[#Headers], 0), FALSE)</f>
        <v>105</v>
      </c>
    </row>
    <row r="1297" spans="1:3" x14ac:dyDescent="0.25">
      <c r="A1297" s="76" t="s">
        <v>18296</v>
      </c>
      <c r="B1297" s="83" t="s">
        <v>1327</v>
      </c>
      <c r="C1297" s="76">
        <f>VLOOKUP(GroupVertices[[#This Row],[Vertex]], Vertices[], MATCH("ID", Vertices[#Headers], 0), FALSE)</f>
        <v>83</v>
      </c>
    </row>
    <row r="1298" spans="1:3" x14ac:dyDescent="0.25">
      <c r="A1298" s="76" t="s">
        <v>18296</v>
      </c>
      <c r="B1298" s="83" t="s">
        <v>2077</v>
      </c>
      <c r="C1298" s="76">
        <f>VLOOKUP(GroupVertices[[#This Row],[Vertex]], Vertices[], MATCH("ID", Vertices[#Headers], 0), FALSE)</f>
        <v>1576</v>
      </c>
    </row>
    <row r="1299" spans="1:3" x14ac:dyDescent="0.25">
      <c r="A1299" s="76" t="s">
        <v>18296</v>
      </c>
      <c r="B1299" s="83" t="s">
        <v>2076</v>
      </c>
      <c r="C1299" s="76">
        <f>VLOOKUP(GroupVertices[[#This Row],[Vertex]], Vertices[], MATCH("ID", Vertices[#Headers], 0), FALSE)</f>
        <v>1575</v>
      </c>
    </row>
    <row r="1300" spans="1:3" x14ac:dyDescent="0.25">
      <c r="A1300" s="76" t="s">
        <v>18296</v>
      </c>
      <c r="B1300" s="83" t="s">
        <v>2075</v>
      </c>
      <c r="C1300" s="76">
        <f>VLOOKUP(GroupVertices[[#This Row],[Vertex]], Vertices[], MATCH("ID", Vertices[#Headers], 0), FALSE)</f>
        <v>1574</v>
      </c>
    </row>
    <row r="1301" spans="1:3" x14ac:dyDescent="0.25">
      <c r="A1301" s="76" t="s">
        <v>18296</v>
      </c>
      <c r="B1301" s="83" t="s">
        <v>224</v>
      </c>
      <c r="C1301" s="76">
        <f>VLOOKUP(GroupVertices[[#This Row],[Vertex]], Vertices[], MATCH("ID", Vertices[#Headers], 0), FALSE)</f>
        <v>81</v>
      </c>
    </row>
    <row r="1302" spans="1:3" x14ac:dyDescent="0.25">
      <c r="A1302" s="76" t="s">
        <v>18296</v>
      </c>
      <c r="B1302" s="83" t="s">
        <v>1700</v>
      </c>
      <c r="C1302" s="76">
        <f>VLOOKUP(GroupVertices[[#This Row],[Vertex]], Vertices[], MATCH("ID", Vertices[#Headers], 0), FALSE)</f>
        <v>82</v>
      </c>
    </row>
    <row r="1303" spans="1:3" x14ac:dyDescent="0.25">
      <c r="A1303" s="76" t="s">
        <v>18297</v>
      </c>
      <c r="B1303" s="83" t="s">
        <v>1319</v>
      </c>
      <c r="C1303" s="76">
        <f>VLOOKUP(GroupVertices[[#This Row],[Vertex]], Vertices[], MATCH("ID", Vertices[#Headers], 0), FALSE)</f>
        <v>1566</v>
      </c>
    </row>
    <row r="1304" spans="1:3" x14ac:dyDescent="0.25">
      <c r="A1304" s="76" t="s">
        <v>18297</v>
      </c>
      <c r="B1304" s="83" t="s">
        <v>1719</v>
      </c>
      <c r="C1304" s="76">
        <f>VLOOKUP(GroupVertices[[#This Row],[Vertex]], Vertices[], MATCH("ID", Vertices[#Headers], 0), FALSE)</f>
        <v>131</v>
      </c>
    </row>
    <row r="1305" spans="1:3" x14ac:dyDescent="0.25">
      <c r="A1305" s="76" t="s">
        <v>18297</v>
      </c>
      <c r="B1305" s="83" t="s">
        <v>1157</v>
      </c>
      <c r="C1305" s="76">
        <f>VLOOKUP(GroupVertices[[#This Row],[Vertex]], Vertices[], MATCH("ID", Vertices[#Headers], 0), FALSE)</f>
        <v>1374</v>
      </c>
    </row>
    <row r="1306" spans="1:3" x14ac:dyDescent="0.25">
      <c r="A1306" s="76" t="s">
        <v>18297</v>
      </c>
      <c r="B1306" s="83" t="s">
        <v>828</v>
      </c>
      <c r="C1306" s="76">
        <f>VLOOKUP(GroupVertices[[#This Row],[Vertex]], Vertices[], MATCH("ID", Vertices[#Headers], 0), FALSE)</f>
        <v>975</v>
      </c>
    </row>
    <row r="1307" spans="1:3" x14ac:dyDescent="0.25">
      <c r="A1307" s="76" t="s">
        <v>18297</v>
      </c>
      <c r="B1307" s="83" t="s">
        <v>668</v>
      </c>
      <c r="C1307" s="76">
        <f>VLOOKUP(GroupVertices[[#This Row],[Vertex]], Vertices[], MATCH("ID", Vertices[#Headers], 0), FALSE)</f>
        <v>766</v>
      </c>
    </row>
    <row r="1308" spans="1:3" x14ac:dyDescent="0.25">
      <c r="A1308" s="76" t="s">
        <v>18297</v>
      </c>
      <c r="B1308" s="83" t="s">
        <v>252</v>
      </c>
      <c r="C1308" s="76">
        <f>VLOOKUP(GroupVertices[[#This Row],[Vertex]], Vertices[], MATCH("ID", Vertices[#Headers], 0), FALSE)</f>
        <v>130</v>
      </c>
    </row>
    <row r="1309" spans="1:3" x14ac:dyDescent="0.25">
      <c r="A1309" s="76" t="s">
        <v>18298</v>
      </c>
      <c r="B1309" s="83" t="s">
        <v>1077</v>
      </c>
      <c r="C1309" s="76">
        <f>VLOOKUP(GroupVertices[[#This Row],[Vertex]], Vertices[], MATCH("ID", Vertices[#Headers], 0), FALSE)</f>
        <v>1282</v>
      </c>
    </row>
    <row r="1310" spans="1:3" x14ac:dyDescent="0.25">
      <c r="A1310" s="76" t="s">
        <v>18298</v>
      </c>
      <c r="B1310" s="83" t="s">
        <v>1076</v>
      </c>
      <c r="C1310" s="76">
        <f>VLOOKUP(GroupVertices[[#This Row],[Vertex]], Vertices[], MATCH("ID", Vertices[#Headers], 0), FALSE)</f>
        <v>1281</v>
      </c>
    </row>
    <row r="1311" spans="1:3" x14ac:dyDescent="0.25">
      <c r="A1311" s="76" t="s">
        <v>18298</v>
      </c>
      <c r="B1311" s="83" t="s">
        <v>1068</v>
      </c>
      <c r="C1311" s="76">
        <f>VLOOKUP(GroupVertices[[#This Row],[Vertex]], Vertices[], MATCH("ID", Vertices[#Headers], 0), FALSE)</f>
        <v>1269</v>
      </c>
    </row>
    <row r="1312" spans="1:3" x14ac:dyDescent="0.25">
      <c r="A1312" s="76" t="s">
        <v>18298</v>
      </c>
      <c r="B1312" s="83" t="s">
        <v>1069</v>
      </c>
      <c r="C1312" s="76">
        <f>VLOOKUP(GroupVertices[[#This Row],[Vertex]], Vertices[], MATCH("ID", Vertices[#Headers], 0), FALSE)</f>
        <v>1270</v>
      </c>
    </row>
    <row r="1313" spans="1:3" x14ac:dyDescent="0.25">
      <c r="A1313" s="76" t="s">
        <v>18298</v>
      </c>
      <c r="B1313" s="83" t="s">
        <v>2024</v>
      </c>
      <c r="C1313" s="76">
        <f>VLOOKUP(GroupVertices[[#This Row],[Vertex]], Vertices[], MATCH("ID", Vertices[#Headers], 0), FALSE)</f>
        <v>1253</v>
      </c>
    </row>
    <row r="1314" spans="1:3" x14ac:dyDescent="0.25">
      <c r="A1314" s="76" t="s">
        <v>18298</v>
      </c>
      <c r="B1314" s="83" t="s">
        <v>1056</v>
      </c>
      <c r="C1314" s="76">
        <f>VLOOKUP(GroupVertices[[#This Row],[Vertex]], Vertices[], MATCH("ID", Vertices[#Headers], 0), FALSE)</f>
        <v>1252</v>
      </c>
    </row>
    <row r="1315" spans="1:3" x14ac:dyDescent="0.25">
      <c r="A1315" s="76" t="s">
        <v>18299</v>
      </c>
      <c r="B1315" s="83" t="s">
        <v>753</v>
      </c>
      <c r="C1315" s="76">
        <f>VLOOKUP(GroupVertices[[#This Row],[Vertex]], Vertices[], MATCH("ID", Vertices[#Headers], 0), FALSE)</f>
        <v>883</v>
      </c>
    </row>
    <row r="1316" spans="1:3" x14ac:dyDescent="0.25">
      <c r="A1316" s="76" t="s">
        <v>18299</v>
      </c>
      <c r="B1316" s="83" t="s">
        <v>1962</v>
      </c>
      <c r="C1316" s="76">
        <f>VLOOKUP(GroupVertices[[#This Row],[Vertex]], Vertices[], MATCH("ID", Vertices[#Headers], 0), FALSE)</f>
        <v>885</v>
      </c>
    </row>
    <row r="1317" spans="1:3" x14ac:dyDescent="0.25">
      <c r="A1317" s="76" t="s">
        <v>18299</v>
      </c>
      <c r="B1317" s="83" t="s">
        <v>1961</v>
      </c>
      <c r="C1317" s="76">
        <f>VLOOKUP(GroupVertices[[#This Row],[Vertex]], Vertices[], MATCH("ID", Vertices[#Headers], 0), FALSE)</f>
        <v>884</v>
      </c>
    </row>
    <row r="1318" spans="1:3" x14ac:dyDescent="0.25">
      <c r="A1318" s="76" t="s">
        <v>18299</v>
      </c>
      <c r="B1318" s="83" t="s">
        <v>1742</v>
      </c>
      <c r="C1318" s="76">
        <f>VLOOKUP(GroupVertices[[#This Row],[Vertex]], Vertices[], MATCH("ID", Vertices[#Headers], 0), FALSE)</f>
        <v>169</v>
      </c>
    </row>
    <row r="1319" spans="1:3" x14ac:dyDescent="0.25">
      <c r="A1319" s="76" t="s">
        <v>18299</v>
      </c>
      <c r="B1319" s="83" t="s">
        <v>1741</v>
      </c>
      <c r="C1319" s="76">
        <f>VLOOKUP(GroupVertices[[#This Row],[Vertex]], Vertices[], MATCH("ID", Vertices[#Headers], 0), FALSE)</f>
        <v>168</v>
      </c>
    </row>
    <row r="1320" spans="1:3" x14ac:dyDescent="0.25">
      <c r="A1320" s="76" t="s">
        <v>18299</v>
      </c>
      <c r="B1320" s="83" t="s">
        <v>267</v>
      </c>
      <c r="C1320" s="76">
        <f>VLOOKUP(GroupVertices[[#This Row],[Vertex]], Vertices[], MATCH("ID", Vertices[#Headers], 0), FALSE)</f>
        <v>167</v>
      </c>
    </row>
    <row r="1321" spans="1:3" x14ac:dyDescent="0.25">
      <c r="A1321" s="76" t="s">
        <v>18300</v>
      </c>
      <c r="B1321" s="83" t="s">
        <v>584</v>
      </c>
      <c r="C1321" s="76">
        <f>VLOOKUP(GroupVertices[[#This Row],[Vertex]], Vertices[], MATCH("ID", Vertices[#Headers], 0), FALSE)</f>
        <v>659</v>
      </c>
    </row>
    <row r="1322" spans="1:3" x14ac:dyDescent="0.25">
      <c r="A1322" s="76" t="s">
        <v>18300</v>
      </c>
      <c r="B1322" s="83" t="s">
        <v>1790</v>
      </c>
      <c r="C1322" s="76">
        <f>VLOOKUP(GroupVertices[[#This Row],[Vertex]], Vertices[], MATCH("ID", Vertices[#Headers], 0), FALSE)</f>
        <v>301</v>
      </c>
    </row>
    <row r="1323" spans="1:3" x14ac:dyDescent="0.25">
      <c r="A1323" s="76" t="s">
        <v>18300</v>
      </c>
      <c r="B1323" s="83" t="s">
        <v>349</v>
      </c>
      <c r="C1323" s="76">
        <f>VLOOKUP(GroupVertices[[#This Row],[Vertex]], Vertices[], MATCH("ID", Vertices[#Headers], 0), FALSE)</f>
        <v>297</v>
      </c>
    </row>
    <row r="1324" spans="1:3" x14ac:dyDescent="0.25">
      <c r="A1324" s="76" t="s">
        <v>18300</v>
      </c>
      <c r="B1324" s="83" t="s">
        <v>1789</v>
      </c>
      <c r="C1324" s="76">
        <f>VLOOKUP(GroupVertices[[#This Row],[Vertex]], Vertices[], MATCH("ID", Vertices[#Headers], 0), FALSE)</f>
        <v>300</v>
      </c>
    </row>
    <row r="1325" spans="1:3" x14ac:dyDescent="0.25">
      <c r="A1325" s="76" t="s">
        <v>18300</v>
      </c>
      <c r="B1325" s="83" t="s">
        <v>1788</v>
      </c>
      <c r="C1325" s="76">
        <f>VLOOKUP(GroupVertices[[#This Row],[Vertex]], Vertices[], MATCH("ID", Vertices[#Headers], 0), FALSE)</f>
        <v>299</v>
      </c>
    </row>
    <row r="1326" spans="1:3" x14ac:dyDescent="0.25">
      <c r="A1326" s="76" t="s">
        <v>18300</v>
      </c>
      <c r="B1326" s="83" t="s">
        <v>1787</v>
      </c>
      <c r="C1326" s="76">
        <f>VLOOKUP(GroupVertices[[#This Row],[Vertex]], Vertices[], MATCH("ID", Vertices[#Headers], 0), FALSE)</f>
        <v>298</v>
      </c>
    </row>
    <row r="1327" spans="1:3" x14ac:dyDescent="0.25">
      <c r="A1327" s="76" t="s">
        <v>18301</v>
      </c>
      <c r="B1327" s="83" t="s">
        <v>524</v>
      </c>
      <c r="C1327" s="76">
        <f>VLOOKUP(GroupVertices[[#This Row],[Vertex]], Vertices[], MATCH("ID", Vertices[#Headers], 0), FALSE)</f>
        <v>570</v>
      </c>
    </row>
    <row r="1328" spans="1:3" x14ac:dyDescent="0.25">
      <c r="A1328" s="76" t="s">
        <v>18301</v>
      </c>
      <c r="B1328" s="83" t="s">
        <v>1772</v>
      </c>
      <c r="C1328" s="76">
        <f>VLOOKUP(GroupVertices[[#This Row],[Vertex]], Vertices[], MATCH("ID", Vertices[#Headers], 0), FALSE)</f>
        <v>252</v>
      </c>
    </row>
    <row r="1329" spans="1:3" x14ac:dyDescent="0.25">
      <c r="A1329" s="76" t="s">
        <v>18301</v>
      </c>
      <c r="B1329" s="83" t="s">
        <v>326</v>
      </c>
      <c r="C1329" s="76">
        <f>VLOOKUP(GroupVertices[[#This Row],[Vertex]], Vertices[], MATCH("ID", Vertices[#Headers], 0), FALSE)</f>
        <v>261</v>
      </c>
    </row>
    <row r="1330" spans="1:3" x14ac:dyDescent="0.25">
      <c r="A1330" s="76" t="s">
        <v>18301</v>
      </c>
      <c r="B1330" s="83" t="s">
        <v>319</v>
      </c>
      <c r="C1330" s="76">
        <f>VLOOKUP(GroupVertices[[#This Row],[Vertex]], Vertices[], MATCH("ID", Vertices[#Headers], 0), FALSE)</f>
        <v>249</v>
      </c>
    </row>
    <row r="1331" spans="1:3" x14ac:dyDescent="0.25">
      <c r="A1331" s="76" t="s">
        <v>18301</v>
      </c>
      <c r="B1331" s="83" t="s">
        <v>1771</v>
      </c>
      <c r="C1331" s="76">
        <f>VLOOKUP(GroupVertices[[#This Row],[Vertex]], Vertices[], MATCH("ID", Vertices[#Headers], 0), FALSE)</f>
        <v>251</v>
      </c>
    </row>
    <row r="1332" spans="1:3" x14ac:dyDescent="0.25">
      <c r="A1332" s="76" t="s">
        <v>18301</v>
      </c>
      <c r="B1332" s="83" t="s">
        <v>1770</v>
      </c>
      <c r="C1332" s="76">
        <f>VLOOKUP(GroupVertices[[#This Row],[Vertex]], Vertices[], MATCH("ID", Vertices[#Headers], 0), FALSE)</f>
        <v>250</v>
      </c>
    </row>
    <row r="1333" spans="1:3" x14ac:dyDescent="0.25">
      <c r="A1333" s="76" t="s">
        <v>18302</v>
      </c>
      <c r="B1333" s="83" t="s">
        <v>466</v>
      </c>
      <c r="C1333" s="76">
        <f>VLOOKUP(GroupVertices[[#This Row],[Vertex]], Vertices[], MATCH("ID", Vertices[#Headers], 0), FALSE)</f>
        <v>482</v>
      </c>
    </row>
    <row r="1334" spans="1:3" x14ac:dyDescent="0.25">
      <c r="A1334" s="76" t="s">
        <v>18302</v>
      </c>
      <c r="B1334" s="83" t="s">
        <v>1853</v>
      </c>
      <c r="C1334" s="76">
        <f>VLOOKUP(GroupVertices[[#This Row],[Vertex]], Vertices[], MATCH("ID", Vertices[#Headers], 0), FALSE)</f>
        <v>487</v>
      </c>
    </row>
    <row r="1335" spans="1:3" x14ac:dyDescent="0.25">
      <c r="A1335" s="76" t="s">
        <v>18302</v>
      </c>
      <c r="B1335" s="83" t="s">
        <v>1852</v>
      </c>
      <c r="C1335" s="76">
        <f>VLOOKUP(GroupVertices[[#This Row],[Vertex]], Vertices[], MATCH("ID", Vertices[#Headers], 0), FALSE)</f>
        <v>486</v>
      </c>
    </row>
    <row r="1336" spans="1:3" x14ac:dyDescent="0.25">
      <c r="A1336" s="76" t="s">
        <v>18302</v>
      </c>
      <c r="B1336" s="83" t="s">
        <v>1851</v>
      </c>
      <c r="C1336" s="76">
        <f>VLOOKUP(GroupVertices[[#This Row],[Vertex]], Vertices[], MATCH("ID", Vertices[#Headers], 0), FALSE)</f>
        <v>485</v>
      </c>
    </row>
    <row r="1337" spans="1:3" x14ac:dyDescent="0.25">
      <c r="A1337" s="76" t="s">
        <v>18302</v>
      </c>
      <c r="B1337" s="83" t="s">
        <v>1850</v>
      </c>
      <c r="C1337" s="76">
        <f>VLOOKUP(GroupVertices[[#This Row],[Vertex]], Vertices[], MATCH("ID", Vertices[#Headers], 0), FALSE)</f>
        <v>484</v>
      </c>
    </row>
    <row r="1338" spans="1:3" x14ac:dyDescent="0.25">
      <c r="A1338" s="76" t="s">
        <v>18302</v>
      </c>
      <c r="B1338" s="83" t="s">
        <v>1849</v>
      </c>
      <c r="C1338" s="76">
        <f>VLOOKUP(GroupVertices[[#This Row],[Vertex]], Vertices[], MATCH("ID", Vertices[#Headers], 0), FALSE)</f>
        <v>483</v>
      </c>
    </row>
    <row r="1339" spans="1:3" x14ac:dyDescent="0.25">
      <c r="A1339" s="76" t="s">
        <v>18303</v>
      </c>
      <c r="B1339" s="83" t="s">
        <v>1614</v>
      </c>
      <c r="C1339" s="76">
        <f>VLOOKUP(GroupVertices[[#This Row],[Vertex]], Vertices[], MATCH("ID", Vertices[#Headers], 0), FALSE)</f>
        <v>2038</v>
      </c>
    </row>
    <row r="1340" spans="1:3" x14ac:dyDescent="0.25">
      <c r="A1340" s="76" t="s">
        <v>18303</v>
      </c>
      <c r="B1340" s="83" t="s">
        <v>1615</v>
      </c>
      <c r="C1340" s="76">
        <f>VLOOKUP(GroupVertices[[#This Row],[Vertex]], Vertices[], MATCH("ID", Vertices[#Headers], 0), FALSE)</f>
        <v>2042</v>
      </c>
    </row>
    <row r="1341" spans="1:3" x14ac:dyDescent="0.25">
      <c r="A1341" s="76" t="s">
        <v>18303</v>
      </c>
      <c r="B1341" s="83" t="s">
        <v>2267</v>
      </c>
      <c r="C1341" s="76">
        <f>VLOOKUP(GroupVertices[[#This Row],[Vertex]], Vertices[], MATCH("ID", Vertices[#Headers], 0), FALSE)</f>
        <v>2041</v>
      </c>
    </row>
    <row r="1342" spans="1:3" x14ac:dyDescent="0.25">
      <c r="A1342" s="76" t="s">
        <v>18303</v>
      </c>
      <c r="B1342" s="83" t="s">
        <v>2266</v>
      </c>
      <c r="C1342" s="76">
        <f>VLOOKUP(GroupVertices[[#This Row],[Vertex]], Vertices[], MATCH("ID", Vertices[#Headers], 0), FALSE)</f>
        <v>2040</v>
      </c>
    </row>
    <row r="1343" spans="1:3" x14ac:dyDescent="0.25">
      <c r="A1343" s="76" t="s">
        <v>18303</v>
      </c>
      <c r="B1343" s="83" t="s">
        <v>2265</v>
      </c>
      <c r="C1343" s="76">
        <f>VLOOKUP(GroupVertices[[#This Row],[Vertex]], Vertices[], MATCH("ID", Vertices[#Headers], 0), FALSE)</f>
        <v>2039</v>
      </c>
    </row>
    <row r="1344" spans="1:3" x14ac:dyDescent="0.25">
      <c r="A1344" s="76" t="s">
        <v>18304</v>
      </c>
      <c r="B1344" s="83" t="s">
        <v>1484</v>
      </c>
      <c r="C1344" s="76">
        <f>VLOOKUP(GroupVertices[[#This Row],[Vertex]], Vertices[], MATCH("ID", Vertices[#Headers], 0), FALSE)</f>
        <v>1760</v>
      </c>
    </row>
    <row r="1345" spans="1:3" x14ac:dyDescent="0.25">
      <c r="A1345" s="76" t="s">
        <v>18304</v>
      </c>
      <c r="B1345" s="83" t="s">
        <v>2114</v>
      </c>
      <c r="C1345" s="76">
        <f>VLOOKUP(GroupVertices[[#This Row],[Vertex]], Vertices[], MATCH("ID", Vertices[#Headers], 0), FALSE)</f>
        <v>1764</v>
      </c>
    </row>
    <row r="1346" spans="1:3" x14ac:dyDescent="0.25">
      <c r="A1346" s="76" t="s">
        <v>18304</v>
      </c>
      <c r="B1346" s="83" t="s">
        <v>2113</v>
      </c>
      <c r="C1346" s="76">
        <f>VLOOKUP(GroupVertices[[#This Row],[Vertex]], Vertices[], MATCH("ID", Vertices[#Headers], 0), FALSE)</f>
        <v>1763</v>
      </c>
    </row>
    <row r="1347" spans="1:3" x14ac:dyDescent="0.25">
      <c r="A1347" s="76" t="s">
        <v>18304</v>
      </c>
      <c r="B1347" s="83" t="s">
        <v>2112</v>
      </c>
      <c r="C1347" s="76">
        <f>VLOOKUP(GroupVertices[[#This Row],[Vertex]], Vertices[], MATCH("ID", Vertices[#Headers], 0), FALSE)</f>
        <v>1762</v>
      </c>
    </row>
    <row r="1348" spans="1:3" x14ac:dyDescent="0.25">
      <c r="A1348" s="76" t="s">
        <v>18304</v>
      </c>
      <c r="B1348" s="83" t="s">
        <v>2111</v>
      </c>
      <c r="C1348" s="76">
        <f>VLOOKUP(GroupVertices[[#This Row],[Vertex]], Vertices[], MATCH("ID", Vertices[#Headers], 0), FALSE)</f>
        <v>1761</v>
      </c>
    </row>
    <row r="1349" spans="1:3" x14ac:dyDescent="0.25">
      <c r="A1349" s="76" t="s">
        <v>18305</v>
      </c>
      <c r="B1349" s="83" t="s">
        <v>1475</v>
      </c>
      <c r="C1349" s="76">
        <f>VLOOKUP(GroupVertices[[#This Row],[Vertex]], Vertices[], MATCH("ID", Vertices[#Headers], 0), FALSE)</f>
        <v>1753</v>
      </c>
    </row>
    <row r="1350" spans="1:3" x14ac:dyDescent="0.25">
      <c r="A1350" s="76" t="s">
        <v>18305</v>
      </c>
      <c r="B1350" s="83" t="s">
        <v>2074</v>
      </c>
      <c r="C1350" s="76">
        <f>VLOOKUP(GroupVertices[[#This Row],[Vertex]], Vertices[], MATCH("ID", Vertices[#Headers], 0), FALSE)</f>
        <v>1564</v>
      </c>
    </row>
    <row r="1351" spans="1:3" x14ac:dyDescent="0.25">
      <c r="A1351" s="76" t="s">
        <v>18305</v>
      </c>
      <c r="B1351" s="83" t="s">
        <v>1395</v>
      </c>
      <c r="C1351" s="76">
        <f>VLOOKUP(GroupVertices[[#This Row],[Vertex]], Vertices[], MATCH("ID", Vertices[#Headers], 0), FALSE)</f>
        <v>1658</v>
      </c>
    </row>
    <row r="1352" spans="1:3" x14ac:dyDescent="0.25">
      <c r="A1352" s="76" t="s">
        <v>18305</v>
      </c>
      <c r="B1352" s="83" t="s">
        <v>1386</v>
      </c>
      <c r="C1352" s="76">
        <f>VLOOKUP(GroupVertices[[#This Row],[Vertex]], Vertices[], MATCH("ID", Vertices[#Headers], 0), FALSE)</f>
        <v>1645</v>
      </c>
    </row>
    <row r="1353" spans="1:3" x14ac:dyDescent="0.25">
      <c r="A1353" s="76" t="s">
        <v>18305</v>
      </c>
      <c r="B1353" s="83" t="s">
        <v>1316</v>
      </c>
      <c r="C1353" s="76">
        <f>VLOOKUP(GroupVertices[[#This Row],[Vertex]], Vertices[], MATCH("ID", Vertices[#Headers], 0), FALSE)</f>
        <v>1563</v>
      </c>
    </row>
    <row r="1354" spans="1:3" x14ac:dyDescent="0.25">
      <c r="A1354" s="76" t="s">
        <v>18306</v>
      </c>
      <c r="B1354" s="83" t="s">
        <v>1409</v>
      </c>
      <c r="C1354" s="76">
        <f>VLOOKUP(GroupVertices[[#This Row],[Vertex]], Vertices[], MATCH("ID", Vertices[#Headers], 0), FALSE)</f>
        <v>1676</v>
      </c>
    </row>
    <row r="1355" spans="1:3" x14ac:dyDescent="0.25">
      <c r="A1355" s="76" t="s">
        <v>18306</v>
      </c>
      <c r="B1355" s="83" t="s">
        <v>2101</v>
      </c>
      <c r="C1355" s="76">
        <f>VLOOKUP(GroupVertices[[#This Row],[Vertex]], Vertices[], MATCH("ID", Vertices[#Headers], 0), FALSE)</f>
        <v>1680</v>
      </c>
    </row>
    <row r="1356" spans="1:3" x14ac:dyDescent="0.25">
      <c r="A1356" s="76" t="s">
        <v>18306</v>
      </c>
      <c r="B1356" s="83" t="s">
        <v>2100</v>
      </c>
      <c r="C1356" s="76">
        <f>VLOOKUP(GroupVertices[[#This Row],[Vertex]], Vertices[], MATCH("ID", Vertices[#Headers], 0), FALSE)</f>
        <v>1679</v>
      </c>
    </row>
    <row r="1357" spans="1:3" x14ac:dyDescent="0.25">
      <c r="A1357" s="76" t="s">
        <v>18306</v>
      </c>
      <c r="B1357" s="83" t="s">
        <v>2099</v>
      </c>
      <c r="C1357" s="76">
        <f>VLOOKUP(GroupVertices[[#This Row],[Vertex]], Vertices[], MATCH("ID", Vertices[#Headers], 0), FALSE)</f>
        <v>1678</v>
      </c>
    </row>
    <row r="1358" spans="1:3" x14ac:dyDescent="0.25">
      <c r="A1358" s="76" t="s">
        <v>18306</v>
      </c>
      <c r="B1358" s="83" t="s">
        <v>2098</v>
      </c>
      <c r="C1358" s="76">
        <f>VLOOKUP(GroupVertices[[#This Row],[Vertex]], Vertices[], MATCH("ID", Vertices[#Headers], 0), FALSE)</f>
        <v>1677</v>
      </c>
    </row>
    <row r="1359" spans="1:3" x14ac:dyDescent="0.25">
      <c r="A1359" s="76" t="s">
        <v>18307</v>
      </c>
      <c r="B1359" s="83" t="s">
        <v>1347</v>
      </c>
      <c r="C1359" s="76">
        <f>VLOOKUP(GroupVertices[[#This Row],[Vertex]], Vertices[], MATCH("ID", Vertices[#Headers], 0), FALSE)</f>
        <v>1596</v>
      </c>
    </row>
    <row r="1360" spans="1:3" x14ac:dyDescent="0.25">
      <c r="A1360" s="76" t="s">
        <v>18307</v>
      </c>
      <c r="B1360" s="83" t="s">
        <v>2082</v>
      </c>
      <c r="C1360" s="76">
        <f>VLOOKUP(GroupVertices[[#This Row],[Vertex]], Vertices[], MATCH("ID", Vertices[#Headers], 0), FALSE)</f>
        <v>1600</v>
      </c>
    </row>
    <row r="1361" spans="1:3" x14ac:dyDescent="0.25">
      <c r="A1361" s="76" t="s">
        <v>18307</v>
      </c>
      <c r="B1361" s="83" t="s">
        <v>2081</v>
      </c>
      <c r="C1361" s="76">
        <f>VLOOKUP(GroupVertices[[#This Row],[Vertex]], Vertices[], MATCH("ID", Vertices[#Headers], 0), FALSE)</f>
        <v>1599</v>
      </c>
    </row>
    <row r="1362" spans="1:3" x14ac:dyDescent="0.25">
      <c r="A1362" s="76" t="s">
        <v>18307</v>
      </c>
      <c r="B1362" s="83" t="s">
        <v>2080</v>
      </c>
      <c r="C1362" s="76">
        <f>VLOOKUP(GroupVertices[[#This Row],[Vertex]], Vertices[], MATCH("ID", Vertices[#Headers], 0), FALSE)</f>
        <v>1598</v>
      </c>
    </row>
    <row r="1363" spans="1:3" x14ac:dyDescent="0.25">
      <c r="A1363" s="76" t="s">
        <v>18307</v>
      </c>
      <c r="B1363" s="83" t="s">
        <v>2079</v>
      </c>
      <c r="C1363" s="76">
        <f>VLOOKUP(GroupVertices[[#This Row],[Vertex]], Vertices[], MATCH("ID", Vertices[#Headers], 0), FALSE)</f>
        <v>1597</v>
      </c>
    </row>
    <row r="1364" spans="1:3" x14ac:dyDescent="0.25">
      <c r="A1364" s="76" t="s">
        <v>18308</v>
      </c>
      <c r="B1364" s="83" t="s">
        <v>1222</v>
      </c>
      <c r="C1364" s="76">
        <f>VLOOKUP(GroupVertices[[#This Row],[Vertex]], Vertices[], MATCH("ID", Vertices[#Headers], 0), FALSE)</f>
        <v>1443</v>
      </c>
    </row>
    <row r="1365" spans="1:3" x14ac:dyDescent="0.25">
      <c r="A1365" s="76" t="s">
        <v>18308</v>
      </c>
      <c r="B1365" s="83" t="s">
        <v>1982</v>
      </c>
      <c r="C1365" s="76">
        <f>VLOOKUP(GroupVertices[[#This Row],[Vertex]], Vertices[], MATCH("ID", Vertices[#Headers], 0), FALSE)</f>
        <v>1000</v>
      </c>
    </row>
    <row r="1366" spans="1:3" x14ac:dyDescent="0.25">
      <c r="A1366" s="76" t="s">
        <v>18308</v>
      </c>
      <c r="B1366" s="83" t="s">
        <v>852</v>
      </c>
      <c r="C1366" s="76">
        <f>VLOOKUP(GroupVertices[[#This Row],[Vertex]], Vertices[], MATCH("ID", Vertices[#Headers], 0), FALSE)</f>
        <v>1005</v>
      </c>
    </row>
    <row r="1367" spans="1:3" x14ac:dyDescent="0.25">
      <c r="A1367" s="76" t="s">
        <v>18308</v>
      </c>
      <c r="B1367" s="83" t="s">
        <v>848</v>
      </c>
      <c r="C1367" s="76">
        <f>VLOOKUP(GroupVertices[[#This Row],[Vertex]], Vertices[], MATCH("ID", Vertices[#Headers], 0), FALSE)</f>
        <v>1001</v>
      </c>
    </row>
    <row r="1368" spans="1:3" x14ac:dyDescent="0.25">
      <c r="A1368" s="76" t="s">
        <v>18308</v>
      </c>
      <c r="B1368" s="83" t="s">
        <v>847</v>
      </c>
      <c r="C1368" s="76">
        <f>VLOOKUP(GroupVertices[[#This Row],[Vertex]], Vertices[], MATCH("ID", Vertices[#Headers], 0), FALSE)</f>
        <v>999</v>
      </c>
    </row>
    <row r="1369" spans="1:3" x14ac:dyDescent="0.25">
      <c r="A1369" s="76" t="s">
        <v>18309</v>
      </c>
      <c r="B1369" s="83" t="s">
        <v>1050</v>
      </c>
      <c r="C1369" s="76">
        <f>VLOOKUP(GroupVertices[[#This Row],[Vertex]], Vertices[], MATCH("ID", Vertices[#Headers], 0), FALSE)</f>
        <v>1245</v>
      </c>
    </row>
    <row r="1370" spans="1:3" x14ac:dyDescent="0.25">
      <c r="A1370" s="76" t="s">
        <v>18309</v>
      </c>
      <c r="B1370" s="83" t="s">
        <v>1760</v>
      </c>
      <c r="C1370" s="76">
        <f>VLOOKUP(GroupVertices[[#This Row],[Vertex]], Vertices[], MATCH("ID", Vertices[#Headers], 0), FALSE)</f>
        <v>212</v>
      </c>
    </row>
    <row r="1371" spans="1:3" x14ac:dyDescent="0.25">
      <c r="A1371" s="76" t="s">
        <v>18309</v>
      </c>
      <c r="B1371" s="83" t="s">
        <v>971</v>
      </c>
      <c r="C1371" s="76">
        <f>VLOOKUP(GroupVertices[[#This Row],[Vertex]], Vertices[], MATCH("ID", Vertices[#Headers], 0), FALSE)</f>
        <v>1140</v>
      </c>
    </row>
    <row r="1372" spans="1:3" x14ac:dyDescent="0.25">
      <c r="A1372" s="76" t="s">
        <v>18309</v>
      </c>
      <c r="B1372" s="83" t="s">
        <v>446</v>
      </c>
      <c r="C1372" s="76">
        <f>VLOOKUP(GroupVertices[[#This Row],[Vertex]], Vertices[], MATCH("ID", Vertices[#Headers], 0), FALSE)</f>
        <v>454</v>
      </c>
    </row>
    <row r="1373" spans="1:3" x14ac:dyDescent="0.25">
      <c r="A1373" s="76" t="s">
        <v>18309</v>
      </c>
      <c r="B1373" s="83" t="s">
        <v>292</v>
      </c>
      <c r="C1373" s="76">
        <f>VLOOKUP(GroupVertices[[#This Row],[Vertex]], Vertices[], MATCH("ID", Vertices[#Headers], 0), FALSE)</f>
        <v>211</v>
      </c>
    </row>
    <row r="1374" spans="1:3" x14ac:dyDescent="0.25">
      <c r="A1374" s="76" t="s">
        <v>18310</v>
      </c>
      <c r="B1374" s="83" t="s">
        <v>927</v>
      </c>
      <c r="C1374" s="76">
        <f>VLOOKUP(GroupVertices[[#This Row],[Vertex]], Vertices[], MATCH("ID", Vertices[#Headers], 0), FALSE)</f>
        <v>1085</v>
      </c>
    </row>
    <row r="1375" spans="1:3" x14ac:dyDescent="0.25">
      <c r="A1375" s="76" t="s">
        <v>18310</v>
      </c>
      <c r="B1375" s="83" t="s">
        <v>1992</v>
      </c>
      <c r="C1375" s="76">
        <f>VLOOKUP(GroupVertices[[#This Row],[Vertex]], Vertices[], MATCH("ID", Vertices[#Headers], 0), FALSE)</f>
        <v>1089</v>
      </c>
    </row>
    <row r="1376" spans="1:3" x14ac:dyDescent="0.25">
      <c r="A1376" s="76" t="s">
        <v>18310</v>
      </c>
      <c r="B1376" s="83" t="s">
        <v>1991</v>
      </c>
      <c r="C1376" s="76">
        <f>VLOOKUP(GroupVertices[[#This Row],[Vertex]], Vertices[], MATCH("ID", Vertices[#Headers], 0), FALSE)</f>
        <v>1088</v>
      </c>
    </row>
    <row r="1377" spans="1:3" x14ac:dyDescent="0.25">
      <c r="A1377" s="76" t="s">
        <v>18310</v>
      </c>
      <c r="B1377" s="83" t="s">
        <v>1990</v>
      </c>
      <c r="C1377" s="76">
        <f>VLOOKUP(GroupVertices[[#This Row],[Vertex]], Vertices[], MATCH("ID", Vertices[#Headers], 0), FALSE)</f>
        <v>1087</v>
      </c>
    </row>
    <row r="1378" spans="1:3" x14ac:dyDescent="0.25">
      <c r="A1378" s="76" t="s">
        <v>18310</v>
      </c>
      <c r="B1378" s="83" t="s">
        <v>1989</v>
      </c>
      <c r="C1378" s="76">
        <f>VLOOKUP(GroupVertices[[#This Row],[Vertex]], Vertices[], MATCH("ID", Vertices[#Headers], 0), FALSE)</f>
        <v>1086</v>
      </c>
    </row>
    <row r="1379" spans="1:3" x14ac:dyDescent="0.25">
      <c r="A1379" s="76" t="s">
        <v>18311</v>
      </c>
      <c r="B1379" s="83" t="s">
        <v>814</v>
      </c>
      <c r="C1379" s="76">
        <f>VLOOKUP(GroupVertices[[#This Row],[Vertex]], Vertices[], MATCH("ID", Vertices[#Headers], 0), FALSE)</f>
        <v>956</v>
      </c>
    </row>
    <row r="1380" spans="1:3" x14ac:dyDescent="0.25">
      <c r="A1380" s="76" t="s">
        <v>18311</v>
      </c>
      <c r="B1380" s="83" t="s">
        <v>1975</v>
      </c>
      <c r="C1380" s="76">
        <f>VLOOKUP(GroupVertices[[#This Row],[Vertex]], Vertices[], MATCH("ID", Vertices[#Headers], 0), FALSE)</f>
        <v>960</v>
      </c>
    </row>
    <row r="1381" spans="1:3" x14ac:dyDescent="0.25">
      <c r="A1381" s="76" t="s">
        <v>18311</v>
      </c>
      <c r="B1381" s="83" t="s">
        <v>1974</v>
      </c>
      <c r="C1381" s="76">
        <f>VLOOKUP(GroupVertices[[#This Row],[Vertex]], Vertices[], MATCH("ID", Vertices[#Headers], 0), FALSE)</f>
        <v>959</v>
      </c>
    </row>
    <row r="1382" spans="1:3" x14ac:dyDescent="0.25">
      <c r="A1382" s="76" t="s">
        <v>18311</v>
      </c>
      <c r="B1382" s="83" t="s">
        <v>1973</v>
      </c>
      <c r="C1382" s="76">
        <f>VLOOKUP(GroupVertices[[#This Row],[Vertex]], Vertices[], MATCH("ID", Vertices[#Headers], 0), FALSE)</f>
        <v>958</v>
      </c>
    </row>
    <row r="1383" spans="1:3" x14ac:dyDescent="0.25">
      <c r="A1383" s="76" t="s">
        <v>18311</v>
      </c>
      <c r="B1383" s="83" t="s">
        <v>1972</v>
      </c>
      <c r="C1383" s="76">
        <f>VLOOKUP(GroupVertices[[#This Row],[Vertex]], Vertices[], MATCH("ID", Vertices[#Headers], 0), FALSE)</f>
        <v>957</v>
      </c>
    </row>
    <row r="1384" spans="1:3" x14ac:dyDescent="0.25">
      <c r="A1384" s="76" t="s">
        <v>18312</v>
      </c>
      <c r="B1384" s="83" t="s">
        <v>771</v>
      </c>
      <c r="C1384" s="76">
        <f>VLOOKUP(GroupVertices[[#This Row],[Vertex]], Vertices[], MATCH("ID", Vertices[#Headers], 0), FALSE)</f>
        <v>907</v>
      </c>
    </row>
    <row r="1385" spans="1:3" x14ac:dyDescent="0.25">
      <c r="A1385" s="76" t="s">
        <v>18312</v>
      </c>
      <c r="B1385" s="83" t="s">
        <v>1967</v>
      </c>
      <c r="C1385" s="76">
        <f>VLOOKUP(GroupVertices[[#This Row],[Vertex]], Vertices[], MATCH("ID", Vertices[#Headers], 0), FALSE)</f>
        <v>909</v>
      </c>
    </row>
    <row r="1386" spans="1:3" x14ac:dyDescent="0.25">
      <c r="A1386" s="76" t="s">
        <v>18312</v>
      </c>
      <c r="B1386" s="83" t="s">
        <v>770</v>
      </c>
      <c r="C1386" s="76">
        <f>VLOOKUP(GroupVertices[[#This Row],[Vertex]], Vertices[], MATCH("ID", Vertices[#Headers], 0), FALSE)</f>
        <v>905</v>
      </c>
    </row>
    <row r="1387" spans="1:3" x14ac:dyDescent="0.25">
      <c r="A1387" s="76" t="s">
        <v>18312</v>
      </c>
      <c r="B1387" s="83" t="s">
        <v>1966</v>
      </c>
      <c r="C1387" s="76">
        <f>VLOOKUP(GroupVertices[[#This Row],[Vertex]], Vertices[], MATCH("ID", Vertices[#Headers], 0), FALSE)</f>
        <v>908</v>
      </c>
    </row>
    <row r="1388" spans="1:3" x14ac:dyDescent="0.25">
      <c r="A1388" s="76" t="s">
        <v>18312</v>
      </c>
      <c r="B1388" s="83" t="s">
        <v>1965</v>
      </c>
      <c r="C1388" s="76">
        <f>VLOOKUP(GroupVertices[[#This Row],[Vertex]], Vertices[], MATCH("ID", Vertices[#Headers], 0), FALSE)</f>
        <v>906</v>
      </c>
    </row>
    <row r="1389" spans="1:3" x14ac:dyDescent="0.25">
      <c r="A1389" s="76" t="s">
        <v>18313</v>
      </c>
      <c r="B1389" s="83" t="s">
        <v>726</v>
      </c>
      <c r="C1389" s="76">
        <f>VLOOKUP(GroupVertices[[#This Row],[Vertex]], Vertices[], MATCH("ID", Vertices[#Headers], 0), FALSE)</f>
        <v>837</v>
      </c>
    </row>
    <row r="1390" spans="1:3" x14ac:dyDescent="0.25">
      <c r="A1390" s="76" t="s">
        <v>18313</v>
      </c>
      <c r="B1390" s="83" t="s">
        <v>1689</v>
      </c>
      <c r="C1390" s="76">
        <f>VLOOKUP(GroupVertices[[#This Row],[Vertex]], Vertices[], MATCH("ID", Vertices[#Headers], 0), FALSE)</f>
        <v>51</v>
      </c>
    </row>
    <row r="1391" spans="1:3" x14ac:dyDescent="0.25">
      <c r="A1391" s="76" t="s">
        <v>18313</v>
      </c>
      <c r="B1391" s="83" t="s">
        <v>410</v>
      </c>
      <c r="C1391" s="76">
        <f>VLOOKUP(GroupVertices[[#This Row],[Vertex]], Vertices[], MATCH("ID", Vertices[#Headers], 0), FALSE)</f>
        <v>394</v>
      </c>
    </row>
    <row r="1392" spans="1:3" x14ac:dyDescent="0.25">
      <c r="A1392" s="76" t="s">
        <v>18313</v>
      </c>
      <c r="B1392" s="83" t="s">
        <v>1821</v>
      </c>
      <c r="C1392" s="76">
        <f>VLOOKUP(GroupVertices[[#This Row],[Vertex]], Vertices[], MATCH("ID", Vertices[#Headers], 0), FALSE)</f>
        <v>395</v>
      </c>
    </row>
    <row r="1393" spans="1:3" x14ac:dyDescent="0.25">
      <c r="A1393" s="76" t="s">
        <v>18313</v>
      </c>
      <c r="B1393" s="83" t="s">
        <v>206</v>
      </c>
      <c r="C1393" s="76">
        <f>VLOOKUP(GroupVertices[[#This Row],[Vertex]], Vertices[], MATCH("ID", Vertices[#Headers], 0), FALSE)</f>
        <v>50</v>
      </c>
    </row>
    <row r="1394" spans="1:3" x14ac:dyDescent="0.25">
      <c r="A1394" s="76" t="s">
        <v>18314</v>
      </c>
      <c r="B1394" s="83" t="s">
        <v>660</v>
      </c>
      <c r="C1394" s="76">
        <f>VLOOKUP(GroupVertices[[#This Row],[Vertex]], Vertices[], MATCH("ID", Vertices[#Headers], 0), FALSE)</f>
        <v>758</v>
      </c>
    </row>
    <row r="1395" spans="1:3" x14ac:dyDescent="0.25">
      <c r="A1395" s="76" t="s">
        <v>18314</v>
      </c>
      <c r="B1395" s="83" t="s">
        <v>659</v>
      </c>
      <c r="C1395" s="76">
        <f>VLOOKUP(GroupVertices[[#This Row],[Vertex]], Vertices[], MATCH("ID", Vertices[#Headers], 0), FALSE)</f>
        <v>603</v>
      </c>
    </row>
    <row r="1396" spans="1:3" x14ac:dyDescent="0.25">
      <c r="A1396" s="76" t="s">
        <v>18314</v>
      </c>
      <c r="B1396" s="83" t="s">
        <v>653</v>
      </c>
      <c r="C1396" s="76">
        <f>VLOOKUP(GroupVertices[[#This Row],[Vertex]], Vertices[], MATCH("ID", Vertices[#Headers], 0), FALSE)</f>
        <v>751</v>
      </c>
    </row>
    <row r="1397" spans="1:3" x14ac:dyDescent="0.25">
      <c r="A1397" s="76" t="s">
        <v>18314</v>
      </c>
      <c r="B1397" s="83" t="s">
        <v>647</v>
      </c>
      <c r="C1397" s="76">
        <f>VLOOKUP(GroupVertices[[#This Row],[Vertex]], Vertices[], MATCH("ID", Vertices[#Headers], 0), FALSE)</f>
        <v>745</v>
      </c>
    </row>
    <row r="1398" spans="1:3" x14ac:dyDescent="0.25">
      <c r="A1398" s="76" t="s">
        <v>18314</v>
      </c>
      <c r="B1398" s="83" t="s">
        <v>546</v>
      </c>
      <c r="C1398" s="76">
        <f>VLOOKUP(GroupVertices[[#This Row],[Vertex]], Vertices[], MATCH("ID", Vertices[#Headers], 0), FALSE)</f>
        <v>602</v>
      </c>
    </row>
    <row r="1399" spans="1:3" x14ac:dyDescent="0.25">
      <c r="A1399" s="76" t="s">
        <v>18315</v>
      </c>
      <c r="B1399" s="83" t="s">
        <v>530</v>
      </c>
      <c r="C1399" s="76">
        <f>VLOOKUP(GroupVertices[[#This Row],[Vertex]], Vertices[], MATCH("ID", Vertices[#Headers], 0), FALSE)</f>
        <v>577</v>
      </c>
    </row>
    <row r="1400" spans="1:3" x14ac:dyDescent="0.25">
      <c r="A1400" s="76" t="s">
        <v>18315</v>
      </c>
      <c r="B1400" s="83" t="s">
        <v>1763</v>
      </c>
      <c r="C1400" s="76">
        <f>VLOOKUP(GroupVertices[[#This Row],[Vertex]], Vertices[], MATCH("ID", Vertices[#Headers], 0), FALSE)</f>
        <v>219</v>
      </c>
    </row>
    <row r="1401" spans="1:3" x14ac:dyDescent="0.25">
      <c r="A1401" s="76" t="s">
        <v>18315</v>
      </c>
      <c r="B1401" s="83" t="s">
        <v>498</v>
      </c>
      <c r="C1401" s="76">
        <f>VLOOKUP(GroupVertices[[#This Row],[Vertex]], Vertices[], MATCH("ID", Vertices[#Headers], 0), FALSE)</f>
        <v>536</v>
      </c>
    </row>
    <row r="1402" spans="1:3" x14ac:dyDescent="0.25">
      <c r="A1402" s="76" t="s">
        <v>18315</v>
      </c>
      <c r="B1402" s="83" t="s">
        <v>417</v>
      </c>
      <c r="C1402" s="76">
        <f>VLOOKUP(GroupVertices[[#This Row],[Vertex]], Vertices[], MATCH("ID", Vertices[#Headers], 0), FALSE)</f>
        <v>407</v>
      </c>
    </row>
    <row r="1403" spans="1:3" x14ac:dyDescent="0.25">
      <c r="A1403" s="76" t="s">
        <v>18315</v>
      </c>
      <c r="B1403" s="83" t="s">
        <v>296</v>
      </c>
      <c r="C1403" s="76">
        <f>VLOOKUP(GroupVertices[[#This Row],[Vertex]], Vertices[], MATCH("ID", Vertices[#Headers], 0), FALSE)</f>
        <v>218</v>
      </c>
    </row>
    <row r="1404" spans="1:3" x14ac:dyDescent="0.25">
      <c r="A1404" s="76" t="s">
        <v>18316</v>
      </c>
      <c r="B1404" s="83" t="s">
        <v>274</v>
      </c>
      <c r="C1404" s="76">
        <f>VLOOKUP(GroupVertices[[#This Row],[Vertex]], Vertices[], MATCH("ID", Vertices[#Headers], 0), FALSE)</f>
        <v>178</v>
      </c>
    </row>
    <row r="1405" spans="1:3" x14ac:dyDescent="0.25">
      <c r="A1405" s="76" t="s">
        <v>18316</v>
      </c>
      <c r="B1405" s="83" t="s">
        <v>1748</v>
      </c>
      <c r="C1405" s="76">
        <f>VLOOKUP(GroupVertices[[#This Row],[Vertex]], Vertices[], MATCH("ID", Vertices[#Headers], 0), FALSE)</f>
        <v>182</v>
      </c>
    </row>
    <row r="1406" spans="1:3" x14ac:dyDescent="0.25">
      <c r="A1406" s="76" t="s">
        <v>18316</v>
      </c>
      <c r="B1406" s="83" t="s">
        <v>1747</v>
      </c>
      <c r="C1406" s="76">
        <f>VLOOKUP(GroupVertices[[#This Row],[Vertex]], Vertices[], MATCH("ID", Vertices[#Headers], 0), FALSE)</f>
        <v>181</v>
      </c>
    </row>
    <row r="1407" spans="1:3" x14ac:dyDescent="0.25">
      <c r="A1407" s="76" t="s">
        <v>18316</v>
      </c>
      <c r="B1407" s="83" t="s">
        <v>1746</v>
      </c>
      <c r="C1407" s="76">
        <f>VLOOKUP(GroupVertices[[#This Row],[Vertex]], Vertices[], MATCH("ID", Vertices[#Headers], 0), FALSE)</f>
        <v>180</v>
      </c>
    </row>
    <row r="1408" spans="1:3" x14ac:dyDescent="0.25">
      <c r="A1408" s="76" t="s">
        <v>18316</v>
      </c>
      <c r="B1408" s="83" t="s">
        <v>1745</v>
      </c>
      <c r="C1408" s="76">
        <f>VLOOKUP(GroupVertices[[#This Row],[Vertex]], Vertices[], MATCH("ID", Vertices[#Headers], 0), FALSE)</f>
        <v>179</v>
      </c>
    </row>
    <row r="1409" spans="1:3" x14ac:dyDescent="0.25">
      <c r="A1409" s="76" t="s">
        <v>18317</v>
      </c>
      <c r="B1409" s="83" t="s">
        <v>229</v>
      </c>
      <c r="C1409" s="76">
        <f>VLOOKUP(GroupVertices[[#This Row],[Vertex]], Vertices[], MATCH("ID", Vertices[#Headers], 0), FALSE)</f>
        <v>89</v>
      </c>
    </row>
    <row r="1410" spans="1:3" x14ac:dyDescent="0.25">
      <c r="A1410" s="76" t="s">
        <v>18317</v>
      </c>
      <c r="B1410" s="83" t="s">
        <v>228</v>
      </c>
      <c r="C1410" s="76">
        <f>VLOOKUP(GroupVertices[[#This Row],[Vertex]], Vertices[], MATCH("ID", Vertices[#Headers], 0), FALSE)</f>
        <v>61</v>
      </c>
    </row>
    <row r="1411" spans="1:3" x14ac:dyDescent="0.25">
      <c r="A1411" s="76" t="s">
        <v>18317</v>
      </c>
      <c r="B1411" s="83" t="s">
        <v>223</v>
      </c>
      <c r="C1411" s="76">
        <f>VLOOKUP(GroupVertices[[#This Row],[Vertex]], Vertices[], MATCH("ID", Vertices[#Headers], 0), FALSE)</f>
        <v>80</v>
      </c>
    </row>
    <row r="1412" spans="1:3" x14ac:dyDescent="0.25">
      <c r="A1412" s="76" t="s">
        <v>18317</v>
      </c>
      <c r="B1412" s="83" t="s">
        <v>222</v>
      </c>
      <c r="C1412" s="76">
        <f>VLOOKUP(GroupVertices[[#This Row],[Vertex]], Vertices[], MATCH("ID", Vertices[#Headers], 0), FALSE)</f>
        <v>79</v>
      </c>
    </row>
    <row r="1413" spans="1:3" x14ac:dyDescent="0.25">
      <c r="A1413" s="76" t="s">
        <v>18317</v>
      </c>
      <c r="B1413" s="83" t="s">
        <v>212</v>
      </c>
      <c r="C1413" s="76">
        <f>VLOOKUP(GroupVertices[[#This Row],[Vertex]], Vertices[], MATCH("ID", Vertices[#Headers], 0), FALSE)</f>
        <v>60</v>
      </c>
    </row>
    <row r="1414" spans="1:3" x14ac:dyDescent="0.25">
      <c r="A1414" s="76" t="s">
        <v>18318</v>
      </c>
      <c r="B1414" s="83" t="s">
        <v>1645</v>
      </c>
      <c r="C1414" s="76">
        <f>VLOOKUP(GroupVertices[[#This Row],[Vertex]], Vertices[], MATCH("ID", Vertices[#Headers], 0), FALSE)</f>
        <v>2074</v>
      </c>
    </row>
    <row r="1415" spans="1:3" x14ac:dyDescent="0.25">
      <c r="A1415" s="76" t="s">
        <v>18318</v>
      </c>
      <c r="B1415" s="83" t="s">
        <v>2276</v>
      </c>
      <c r="C1415" s="76">
        <f>VLOOKUP(GroupVertices[[#This Row],[Vertex]], Vertices[], MATCH("ID", Vertices[#Headers], 0), FALSE)</f>
        <v>2077</v>
      </c>
    </row>
    <row r="1416" spans="1:3" x14ac:dyDescent="0.25">
      <c r="A1416" s="76" t="s">
        <v>18318</v>
      </c>
      <c r="B1416" s="83" t="s">
        <v>2275</v>
      </c>
      <c r="C1416" s="76">
        <f>VLOOKUP(GroupVertices[[#This Row],[Vertex]], Vertices[], MATCH("ID", Vertices[#Headers], 0), FALSE)</f>
        <v>2076</v>
      </c>
    </row>
    <row r="1417" spans="1:3" x14ac:dyDescent="0.25">
      <c r="A1417" s="76" t="s">
        <v>18318</v>
      </c>
      <c r="B1417" s="83" t="s">
        <v>2274</v>
      </c>
      <c r="C1417" s="76">
        <f>VLOOKUP(GroupVertices[[#This Row],[Vertex]], Vertices[], MATCH("ID", Vertices[#Headers], 0), FALSE)</f>
        <v>2075</v>
      </c>
    </row>
    <row r="1418" spans="1:3" x14ac:dyDescent="0.25">
      <c r="A1418" s="76" t="s">
        <v>18319</v>
      </c>
      <c r="B1418" s="83" t="s">
        <v>1597</v>
      </c>
      <c r="C1418" s="76">
        <f>VLOOKUP(GroupVertices[[#This Row],[Vertex]], Vertices[], MATCH("ID", Vertices[#Headers], 0), FALSE)</f>
        <v>2020</v>
      </c>
    </row>
    <row r="1419" spans="1:3" x14ac:dyDescent="0.25">
      <c r="A1419" s="76" t="s">
        <v>18319</v>
      </c>
      <c r="B1419" s="83" t="s">
        <v>1903</v>
      </c>
      <c r="C1419" s="76">
        <f>VLOOKUP(GroupVertices[[#This Row],[Vertex]], Vertices[], MATCH("ID", Vertices[#Headers], 0), FALSE)</f>
        <v>657</v>
      </c>
    </row>
    <row r="1420" spans="1:3" x14ac:dyDescent="0.25">
      <c r="A1420" s="76" t="s">
        <v>18319</v>
      </c>
      <c r="B1420" s="83" t="s">
        <v>582</v>
      </c>
      <c r="C1420" s="76">
        <f>VLOOKUP(GroupVertices[[#This Row],[Vertex]], Vertices[], MATCH("ID", Vertices[#Headers], 0), FALSE)</f>
        <v>655</v>
      </c>
    </row>
    <row r="1421" spans="1:3" x14ac:dyDescent="0.25">
      <c r="A1421" s="76" t="s">
        <v>18319</v>
      </c>
      <c r="B1421" s="83" t="s">
        <v>1902</v>
      </c>
      <c r="C1421" s="76">
        <f>VLOOKUP(GroupVertices[[#This Row],[Vertex]], Vertices[], MATCH("ID", Vertices[#Headers], 0), FALSE)</f>
        <v>656</v>
      </c>
    </row>
    <row r="1422" spans="1:3" x14ac:dyDescent="0.25">
      <c r="A1422" s="76" t="s">
        <v>18320</v>
      </c>
      <c r="B1422" s="83" t="s">
        <v>1579</v>
      </c>
      <c r="C1422" s="76">
        <f>VLOOKUP(GroupVertices[[#This Row],[Vertex]], Vertices[], MATCH("ID", Vertices[#Headers], 0), FALSE)</f>
        <v>1999</v>
      </c>
    </row>
    <row r="1423" spans="1:3" x14ac:dyDescent="0.25">
      <c r="A1423" s="76" t="s">
        <v>18320</v>
      </c>
      <c r="B1423" s="83" t="s">
        <v>2260</v>
      </c>
      <c r="C1423" s="76">
        <f>VLOOKUP(GroupVertices[[#This Row],[Vertex]], Vertices[], MATCH("ID", Vertices[#Headers], 0), FALSE)</f>
        <v>2000</v>
      </c>
    </row>
    <row r="1424" spans="1:3" x14ac:dyDescent="0.25">
      <c r="A1424" s="76" t="s">
        <v>18320</v>
      </c>
      <c r="B1424" s="83" t="s">
        <v>1578</v>
      </c>
      <c r="C1424" s="76">
        <f>VLOOKUP(GroupVertices[[#This Row],[Vertex]], Vertices[], MATCH("ID", Vertices[#Headers], 0), FALSE)</f>
        <v>1997</v>
      </c>
    </row>
    <row r="1425" spans="1:3" x14ac:dyDescent="0.25">
      <c r="A1425" s="76" t="s">
        <v>18320</v>
      </c>
      <c r="B1425" s="83" t="s">
        <v>2259</v>
      </c>
      <c r="C1425" s="76">
        <f>VLOOKUP(GroupVertices[[#This Row],[Vertex]], Vertices[], MATCH("ID", Vertices[#Headers], 0), FALSE)</f>
        <v>1998</v>
      </c>
    </row>
    <row r="1426" spans="1:3" x14ac:dyDescent="0.25">
      <c r="A1426" s="76" t="s">
        <v>18321</v>
      </c>
      <c r="B1426" s="83" t="s">
        <v>1537</v>
      </c>
      <c r="C1426" s="76">
        <f>VLOOKUP(GroupVertices[[#This Row],[Vertex]], Vertices[], MATCH("ID", Vertices[#Headers], 0), FALSE)</f>
        <v>1828</v>
      </c>
    </row>
    <row r="1427" spans="1:3" x14ac:dyDescent="0.25">
      <c r="A1427" s="76" t="s">
        <v>18321</v>
      </c>
      <c r="B1427" s="83" t="s">
        <v>2130</v>
      </c>
      <c r="C1427" s="76">
        <f>VLOOKUP(GroupVertices[[#This Row],[Vertex]], Vertices[], MATCH("ID", Vertices[#Headers], 0), FALSE)</f>
        <v>1831</v>
      </c>
    </row>
    <row r="1428" spans="1:3" x14ac:dyDescent="0.25">
      <c r="A1428" s="76" t="s">
        <v>18321</v>
      </c>
      <c r="B1428" s="83" t="s">
        <v>2129</v>
      </c>
      <c r="C1428" s="76">
        <f>VLOOKUP(GroupVertices[[#This Row],[Vertex]], Vertices[], MATCH("ID", Vertices[#Headers], 0), FALSE)</f>
        <v>1830</v>
      </c>
    </row>
    <row r="1429" spans="1:3" x14ac:dyDescent="0.25">
      <c r="A1429" s="76" t="s">
        <v>18321</v>
      </c>
      <c r="B1429" s="83" t="s">
        <v>2128</v>
      </c>
      <c r="C1429" s="76">
        <f>VLOOKUP(GroupVertices[[#This Row],[Vertex]], Vertices[], MATCH("ID", Vertices[#Headers], 0), FALSE)</f>
        <v>1829</v>
      </c>
    </row>
    <row r="1430" spans="1:3" x14ac:dyDescent="0.25">
      <c r="A1430" s="76" t="s">
        <v>18322</v>
      </c>
      <c r="B1430" s="83" t="s">
        <v>1474</v>
      </c>
      <c r="C1430" s="76">
        <f>VLOOKUP(GroupVertices[[#This Row],[Vertex]], Vertices[], MATCH("ID", Vertices[#Headers], 0), FALSE)</f>
        <v>1752</v>
      </c>
    </row>
    <row r="1431" spans="1:3" x14ac:dyDescent="0.25">
      <c r="A1431" s="76" t="s">
        <v>18322</v>
      </c>
      <c r="B1431" s="83" t="s">
        <v>1677</v>
      </c>
      <c r="C1431" s="76">
        <f>VLOOKUP(GroupVertices[[#This Row],[Vertex]], Vertices[], MATCH("ID", Vertices[#Headers], 0), FALSE)</f>
        <v>35</v>
      </c>
    </row>
    <row r="1432" spans="1:3" x14ac:dyDescent="0.25">
      <c r="A1432" s="76" t="s">
        <v>18322</v>
      </c>
      <c r="B1432" s="83" t="s">
        <v>345</v>
      </c>
      <c r="C1432" s="76">
        <f>VLOOKUP(GroupVertices[[#This Row],[Vertex]], Vertices[], MATCH("ID", Vertices[#Headers], 0), FALSE)</f>
        <v>291</v>
      </c>
    </row>
    <row r="1433" spans="1:3" x14ac:dyDescent="0.25">
      <c r="A1433" s="76" t="s">
        <v>18322</v>
      </c>
      <c r="B1433" s="83" t="s">
        <v>202</v>
      </c>
      <c r="C1433" s="76">
        <f>VLOOKUP(GroupVertices[[#This Row],[Vertex]], Vertices[], MATCH("ID", Vertices[#Headers], 0), FALSE)</f>
        <v>34</v>
      </c>
    </row>
    <row r="1434" spans="1:3" x14ac:dyDescent="0.25">
      <c r="A1434" s="76" t="s">
        <v>18323</v>
      </c>
      <c r="B1434" s="83" t="s">
        <v>1206</v>
      </c>
      <c r="C1434" s="76">
        <f>VLOOKUP(GroupVertices[[#This Row],[Vertex]], Vertices[], MATCH("ID", Vertices[#Headers], 0), FALSE)</f>
        <v>1424</v>
      </c>
    </row>
    <row r="1435" spans="1:3" x14ac:dyDescent="0.25">
      <c r="A1435" s="76" t="s">
        <v>18323</v>
      </c>
      <c r="B1435" s="83" t="s">
        <v>1205</v>
      </c>
      <c r="C1435" s="76">
        <f>VLOOKUP(GroupVertices[[#This Row],[Vertex]], Vertices[], MATCH("ID", Vertices[#Headers], 0), FALSE)</f>
        <v>403</v>
      </c>
    </row>
    <row r="1436" spans="1:3" x14ac:dyDescent="0.25">
      <c r="A1436" s="76" t="s">
        <v>18323</v>
      </c>
      <c r="B1436" s="83" t="s">
        <v>575</v>
      </c>
      <c r="C1436" s="76">
        <f>VLOOKUP(GroupVertices[[#This Row],[Vertex]], Vertices[], MATCH("ID", Vertices[#Headers], 0), FALSE)</f>
        <v>646</v>
      </c>
    </row>
    <row r="1437" spans="1:3" x14ac:dyDescent="0.25">
      <c r="A1437" s="76" t="s">
        <v>18323</v>
      </c>
      <c r="B1437" s="83" t="s">
        <v>414</v>
      </c>
      <c r="C1437" s="76">
        <f>VLOOKUP(GroupVertices[[#This Row],[Vertex]], Vertices[], MATCH("ID", Vertices[#Headers], 0), FALSE)</f>
        <v>402</v>
      </c>
    </row>
    <row r="1438" spans="1:3" x14ac:dyDescent="0.25">
      <c r="A1438" s="76" t="s">
        <v>18324</v>
      </c>
      <c r="B1438" s="83" t="s">
        <v>1082</v>
      </c>
      <c r="C1438" s="76">
        <f>VLOOKUP(GroupVertices[[#This Row],[Vertex]], Vertices[], MATCH("ID", Vertices[#Headers], 0), FALSE)</f>
        <v>1290</v>
      </c>
    </row>
    <row r="1439" spans="1:3" x14ac:dyDescent="0.25">
      <c r="A1439" s="76" t="s">
        <v>18324</v>
      </c>
      <c r="B1439" s="83" t="s">
        <v>2038</v>
      </c>
      <c r="C1439" s="76">
        <f>VLOOKUP(GroupVertices[[#This Row],[Vertex]], Vertices[], MATCH("ID", Vertices[#Headers], 0), FALSE)</f>
        <v>1293</v>
      </c>
    </row>
    <row r="1440" spans="1:3" x14ac:dyDescent="0.25">
      <c r="A1440" s="76" t="s">
        <v>18324</v>
      </c>
      <c r="B1440" s="83" t="s">
        <v>2037</v>
      </c>
      <c r="C1440" s="76">
        <f>VLOOKUP(GroupVertices[[#This Row],[Vertex]], Vertices[], MATCH("ID", Vertices[#Headers], 0), FALSE)</f>
        <v>1292</v>
      </c>
    </row>
    <row r="1441" spans="1:3" x14ac:dyDescent="0.25">
      <c r="A1441" s="76" t="s">
        <v>18324</v>
      </c>
      <c r="B1441" s="83" t="s">
        <v>2036</v>
      </c>
      <c r="C1441" s="76">
        <f>VLOOKUP(GroupVertices[[#This Row],[Vertex]], Vertices[], MATCH("ID", Vertices[#Headers], 0), FALSE)</f>
        <v>1291</v>
      </c>
    </row>
    <row r="1442" spans="1:3" x14ac:dyDescent="0.25">
      <c r="A1442" s="76" t="s">
        <v>18325</v>
      </c>
      <c r="B1442" s="83" t="s">
        <v>1057</v>
      </c>
      <c r="C1442" s="76">
        <f>VLOOKUP(GroupVertices[[#This Row],[Vertex]], Vertices[], MATCH("ID", Vertices[#Headers], 0), FALSE)</f>
        <v>1254</v>
      </c>
    </row>
    <row r="1443" spans="1:3" x14ac:dyDescent="0.25">
      <c r="A1443" s="76" t="s">
        <v>18325</v>
      </c>
      <c r="B1443" s="83" t="s">
        <v>2027</v>
      </c>
      <c r="C1443" s="76">
        <f>VLOOKUP(GroupVertices[[#This Row],[Vertex]], Vertices[], MATCH("ID", Vertices[#Headers], 0), FALSE)</f>
        <v>1257</v>
      </c>
    </row>
    <row r="1444" spans="1:3" x14ac:dyDescent="0.25">
      <c r="A1444" s="76" t="s">
        <v>18325</v>
      </c>
      <c r="B1444" s="83" t="s">
        <v>2026</v>
      </c>
      <c r="C1444" s="76">
        <f>VLOOKUP(GroupVertices[[#This Row],[Vertex]], Vertices[], MATCH("ID", Vertices[#Headers], 0), FALSE)</f>
        <v>1256</v>
      </c>
    </row>
    <row r="1445" spans="1:3" x14ac:dyDescent="0.25">
      <c r="A1445" s="76" t="s">
        <v>18325</v>
      </c>
      <c r="B1445" s="83" t="s">
        <v>2025</v>
      </c>
      <c r="C1445" s="76">
        <f>VLOOKUP(GroupVertices[[#This Row],[Vertex]], Vertices[], MATCH("ID", Vertices[#Headers], 0), FALSE)</f>
        <v>1255</v>
      </c>
    </row>
    <row r="1446" spans="1:3" x14ac:dyDescent="0.25">
      <c r="A1446" s="76" t="s">
        <v>18326</v>
      </c>
      <c r="B1446" s="83" t="s">
        <v>1031</v>
      </c>
      <c r="C1446" s="76">
        <f>VLOOKUP(GroupVertices[[#This Row],[Vertex]], Vertices[], MATCH("ID", Vertices[#Headers], 0), FALSE)</f>
        <v>1224</v>
      </c>
    </row>
    <row r="1447" spans="1:3" x14ac:dyDescent="0.25">
      <c r="A1447" s="76" t="s">
        <v>18326</v>
      </c>
      <c r="B1447" s="83" t="s">
        <v>1030</v>
      </c>
      <c r="C1447" s="76">
        <f>VLOOKUP(GroupVertices[[#This Row],[Vertex]], Vertices[], MATCH("ID", Vertices[#Headers], 0), FALSE)</f>
        <v>1223</v>
      </c>
    </row>
    <row r="1448" spans="1:3" x14ac:dyDescent="0.25">
      <c r="A1448" s="76" t="s">
        <v>18326</v>
      </c>
      <c r="B1448" s="83" t="s">
        <v>1795</v>
      </c>
      <c r="C1448" s="76">
        <f>VLOOKUP(GroupVertices[[#This Row],[Vertex]], Vertices[], MATCH("ID", Vertices[#Headers], 0), FALSE)</f>
        <v>319</v>
      </c>
    </row>
    <row r="1449" spans="1:3" x14ac:dyDescent="0.25">
      <c r="A1449" s="76" t="s">
        <v>18326</v>
      </c>
      <c r="B1449" s="83" t="s">
        <v>361</v>
      </c>
      <c r="C1449" s="76">
        <f>VLOOKUP(GroupVertices[[#This Row],[Vertex]], Vertices[], MATCH("ID", Vertices[#Headers], 0), FALSE)</f>
        <v>318</v>
      </c>
    </row>
    <row r="1450" spans="1:3" x14ac:dyDescent="0.25">
      <c r="A1450" s="76" t="s">
        <v>18327</v>
      </c>
      <c r="B1450" s="83" t="s">
        <v>985</v>
      </c>
      <c r="C1450" s="76">
        <f>VLOOKUP(GroupVertices[[#This Row],[Vertex]], Vertices[], MATCH("ID", Vertices[#Headers], 0), FALSE)</f>
        <v>1167</v>
      </c>
    </row>
    <row r="1451" spans="1:3" x14ac:dyDescent="0.25">
      <c r="A1451" s="76" t="s">
        <v>18327</v>
      </c>
      <c r="B1451" s="83" t="s">
        <v>2015</v>
      </c>
      <c r="C1451" s="76">
        <f>VLOOKUP(GroupVertices[[#This Row],[Vertex]], Vertices[], MATCH("ID", Vertices[#Headers], 0), FALSE)</f>
        <v>1170</v>
      </c>
    </row>
    <row r="1452" spans="1:3" x14ac:dyDescent="0.25">
      <c r="A1452" s="76" t="s">
        <v>18327</v>
      </c>
      <c r="B1452" s="83" t="s">
        <v>2014</v>
      </c>
      <c r="C1452" s="76">
        <f>VLOOKUP(GroupVertices[[#This Row],[Vertex]], Vertices[], MATCH("ID", Vertices[#Headers], 0), FALSE)</f>
        <v>1169</v>
      </c>
    </row>
    <row r="1453" spans="1:3" x14ac:dyDescent="0.25">
      <c r="A1453" s="76" t="s">
        <v>18327</v>
      </c>
      <c r="B1453" s="83" t="s">
        <v>2013</v>
      </c>
      <c r="C1453" s="76">
        <f>VLOOKUP(GroupVertices[[#This Row],[Vertex]], Vertices[], MATCH("ID", Vertices[#Headers], 0), FALSE)</f>
        <v>1168</v>
      </c>
    </row>
    <row r="1454" spans="1:3" x14ac:dyDescent="0.25">
      <c r="A1454" s="76" t="s">
        <v>18328</v>
      </c>
      <c r="B1454" s="83" t="s">
        <v>949</v>
      </c>
      <c r="C1454" s="76">
        <f>VLOOKUP(GroupVertices[[#This Row],[Vertex]], Vertices[], MATCH("ID", Vertices[#Headers], 0), FALSE)</f>
        <v>1113</v>
      </c>
    </row>
    <row r="1455" spans="1:3" x14ac:dyDescent="0.25">
      <c r="A1455" s="76" t="s">
        <v>18328</v>
      </c>
      <c r="B1455" s="83" t="s">
        <v>948</v>
      </c>
      <c r="C1455" s="76">
        <f>VLOOKUP(GroupVertices[[#This Row],[Vertex]], Vertices[], MATCH("ID", Vertices[#Headers], 0), FALSE)</f>
        <v>1112</v>
      </c>
    </row>
    <row r="1456" spans="1:3" x14ac:dyDescent="0.25">
      <c r="A1456" s="76" t="s">
        <v>18328</v>
      </c>
      <c r="B1456" s="83" t="s">
        <v>947</v>
      </c>
      <c r="C1456" s="76">
        <f>VLOOKUP(GroupVertices[[#This Row],[Vertex]], Vertices[], MATCH("ID", Vertices[#Headers], 0), FALSE)</f>
        <v>703</v>
      </c>
    </row>
    <row r="1457" spans="1:3" x14ac:dyDescent="0.25">
      <c r="A1457" s="76" t="s">
        <v>18328</v>
      </c>
      <c r="B1457" s="83" t="s">
        <v>615</v>
      </c>
      <c r="C1457" s="76">
        <f>VLOOKUP(GroupVertices[[#This Row],[Vertex]], Vertices[], MATCH("ID", Vertices[#Headers], 0), FALSE)</f>
        <v>702</v>
      </c>
    </row>
    <row r="1458" spans="1:3" x14ac:dyDescent="0.25">
      <c r="A1458" s="76" t="s">
        <v>18329</v>
      </c>
      <c r="B1458" s="83" t="s">
        <v>887</v>
      </c>
      <c r="C1458" s="76">
        <f>VLOOKUP(GroupVertices[[#This Row],[Vertex]], Vertices[], MATCH("ID", Vertices[#Headers], 0), FALSE)</f>
        <v>1043</v>
      </c>
    </row>
    <row r="1459" spans="1:3" x14ac:dyDescent="0.25">
      <c r="A1459" s="76" t="s">
        <v>18329</v>
      </c>
      <c r="B1459" s="83" t="s">
        <v>1988</v>
      </c>
      <c r="C1459" s="76">
        <f>VLOOKUP(GroupVertices[[#This Row],[Vertex]], Vertices[], MATCH("ID", Vertices[#Headers], 0), FALSE)</f>
        <v>1046</v>
      </c>
    </row>
    <row r="1460" spans="1:3" x14ac:dyDescent="0.25">
      <c r="A1460" s="76" t="s">
        <v>18329</v>
      </c>
      <c r="B1460" s="83" t="s">
        <v>1987</v>
      </c>
      <c r="C1460" s="76">
        <f>VLOOKUP(GroupVertices[[#This Row],[Vertex]], Vertices[], MATCH("ID", Vertices[#Headers], 0), FALSE)</f>
        <v>1045</v>
      </c>
    </row>
    <row r="1461" spans="1:3" x14ac:dyDescent="0.25">
      <c r="A1461" s="76" t="s">
        <v>18329</v>
      </c>
      <c r="B1461" s="83" t="s">
        <v>1986</v>
      </c>
      <c r="C1461" s="76">
        <f>VLOOKUP(GroupVertices[[#This Row],[Vertex]], Vertices[], MATCH("ID", Vertices[#Headers], 0), FALSE)</f>
        <v>1044</v>
      </c>
    </row>
    <row r="1462" spans="1:3" x14ac:dyDescent="0.25">
      <c r="A1462" s="76" t="s">
        <v>18330</v>
      </c>
      <c r="B1462" s="83" t="s">
        <v>834</v>
      </c>
      <c r="C1462" s="76">
        <f>VLOOKUP(GroupVertices[[#This Row],[Vertex]], Vertices[], MATCH("ID", Vertices[#Headers], 0), FALSE)</f>
        <v>981</v>
      </c>
    </row>
    <row r="1463" spans="1:3" x14ac:dyDescent="0.25">
      <c r="A1463" s="76" t="s">
        <v>18330</v>
      </c>
      <c r="B1463" s="83" t="s">
        <v>1979</v>
      </c>
      <c r="C1463" s="76">
        <f>VLOOKUP(GroupVertices[[#This Row],[Vertex]], Vertices[], MATCH("ID", Vertices[#Headers], 0), FALSE)</f>
        <v>984</v>
      </c>
    </row>
    <row r="1464" spans="1:3" x14ac:dyDescent="0.25">
      <c r="A1464" s="76" t="s">
        <v>18330</v>
      </c>
      <c r="B1464" s="83" t="s">
        <v>1978</v>
      </c>
      <c r="C1464" s="76">
        <f>VLOOKUP(GroupVertices[[#This Row],[Vertex]], Vertices[], MATCH("ID", Vertices[#Headers], 0), FALSE)</f>
        <v>983</v>
      </c>
    </row>
    <row r="1465" spans="1:3" x14ac:dyDescent="0.25">
      <c r="A1465" s="76" t="s">
        <v>18330</v>
      </c>
      <c r="B1465" s="83" t="s">
        <v>1977</v>
      </c>
      <c r="C1465" s="76">
        <f>VLOOKUP(GroupVertices[[#This Row],[Vertex]], Vertices[], MATCH("ID", Vertices[#Headers], 0), FALSE)</f>
        <v>982</v>
      </c>
    </row>
    <row r="1466" spans="1:3" x14ac:dyDescent="0.25">
      <c r="A1466" s="76" t="s">
        <v>18331</v>
      </c>
      <c r="B1466" s="83" t="s">
        <v>711</v>
      </c>
      <c r="C1466" s="76">
        <f>VLOOKUP(GroupVertices[[#This Row],[Vertex]], Vertices[], MATCH("ID", Vertices[#Headers], 0), FALSE)</f>
        <v>817</v>
      </c>
    </row>
    <row r="1467" spans="1:3" x14ac:dyDescent="0.25">
      <c r="A1467" s="76" t="s">
        <v>18331</v>
      </c>
      <c r="B1467" s="83" t="s">
        <v>710</v>
      </c>
      <c r="C1467" s="76">
        <f>VLOOKUP(GroupVertices[[#This Row],[Vertex]], Vertices[], MATCH("ID", Vertices[#Headers], 0), FALSE)</f>
        <v>518</v>
      </c>
    </row>
    <row r="1468" spans="1:3" x14ac:dyDescent="0.25">
      <c r="A1468" s="76" t="s">
        <v>18331</v>
      </c>
      <c r="B1468" s="83" t="s">
        <v>1860</v>
      </c>
      <c r="C1468" s="76">
        <f>VLOOKUP(GroupVertices[[#This Row],[Vertex]], Vertices[], MATCH("ID", Vertices[#Headers], 0), FALSE)</f>
        <v>517</v>
      </c>
    </row>
    <row r="1469" spans="1:3" x14ac:dyDescent="0.25">
      <c r="A1469" s="76" t="s">
        <v>18331</v>
      </c>
      <c r="B1469" s="83" t="s">
        <v>489</v>
      </c>
      <c r="C1469" s="76">
        <f>VLOOKUP(GroupVertices[[#This Row],[Vertex]], Vertices[], MATCH("ID", Vertices[#Headers], 0), FALSE)</f>
        <v>516</v>
      </c>
    </row>
    <row r="1470" spans="1:3" x14ac:dyDescent="0.25">
      <c r="A1470" s="76" t="s">
        <v>18332</v>
      </c>
      <c r="B1470" s="83" t="s">
        <v>600</v>
      </c>
      <c r="C1470" s="76">
        <f>VLOOKUP(GroupVertices[[#This Row],[Vertex]], Vertices[], MATCH("ID", Vertices[#Headers], 0), FALSE)</f>
        <v>240</v>
      </c>
    </row>
    <row r="1471" spans="1:3" x14ac:dyDescent="0.25">
      <c r="A1471" s="76" t="s">
        <v>18332</v>
      </c>
      <c r="B1471" s="83" t="s">
        <v>1909</v>
      </c>
      <c r="C1471" s="76">
        <f>VLOOKUP(GroupVertices[[#This Row],[Vertex]], Vertices[], MATCH("ID", Vertices[#Headers], 0), FALSE)</f>
        <v>681</v>
      </c>
    </row>
    <row r="1472" spans="1:3" x14ac:dyDescent="0.25">
      <c r="A1472" s="76" t="s">
        <v>18332</v>
      </c>
      <c r="B1472" s="83" t="s">
        <v>1908</v>
      </c>
      <c r="C1472" s="76">
        <f>VLOOKUP(GroupVertices[[#This Row],[Vertex]], Vertices[], MATCH("ID", Vertices[#Headers], 0), FALSE)</f>
        <v>680</v>
      </c>
    </row>
    <row r="1473" spans="1:3" x14ac:dyDescent="0.25">
      <c r="A1473" s="76" t="s">
        <v>18332</v>
      </c>
      <c r="B1473" s="83" t="s">
        <v>313</v>
      </c>
      <c r="C1473" s="76">
        <f>VLOOKUP(GroupVertices[[#This Row],[Vertex]], Vertices[], MATCH("ID", Vertices[#Headers], 0), FALSE)</f>
        <v>239</v>
      </c>
    </row>
    <row r="1474" spans="1:3" x14ac:dyDescent="0.25">
      <c r="A1474" s="76" t="s">
        <v>18333</v>
      </c>
      <c r="B1474" s="83" t="s">
        <v>560</v>
      </c>
      <c r="C1474" s="76">
        <f>VLOOKUP(GroupVertices[[#This Row],[Vertex]], Vertices[], MATCH("ID", Vertices[#Headers], 0), FALSE)</f>
        <v>620</v>
      </c>
    </row>
    <row r="1475" spans="1:3" x14ac:dyDescent="0.25">
      <c r="A1475" s="76" t="s">
        <v>18333</v>
      </c>
      <c r="B1475" s="83" t="s">
        <v>1890</v>
      </c>
      <c r="C1475" s="76">
        <f>VLOOKUP(GroupVertices[[#This Row],[Vertex]], Vertices[], MATCH("ID", Vertices[#Headers], 0), FALSE)</f>
        <v>621</v>
      </c>
    </row>
    <row r="1476" spans="1:3" x14ac:dyDescent="0.25">
      <c r="A1476" s="76" t="s">
        <v>18333</v>
      </c>
      <c r="B1476" s="83" t="s">
        <v>559</v>
      </c>
      <c r="C1476" s="76">
        <f>VLOOKUP(GroupVertices[[#This Row],[Vertex]], Vertices[], MATCH("ID", Vertices[#Headers], 0), FALSE)</f>
        <v>618</v>
      </c>
    </row>
    <row r="1477" spans="1:3" x14ac:dyDescent="0.25">
      <c r="A1477" s="76" t="s">
        <v>18333</v>
      </c>
      <c r="B1477" s="83" t="s">
        <v>1889</v>
      </c>
      <c r="C1477" s="76">
        <f>VLOOKUP(GroupVertices[[#This Row],[Vertex]], Vertices[], MATCH("ID", Vertices[#Headers], 0), FALSE)</f>
        <v>619</v>
      </c>
    </row>
    <row r="1478" spans="1:3" x14ac:dyDescent="0.25">
      <c r="A1478" s="76" t="s">
        <v>18334</v>
      </c>
      <c r="B1478" s="83" t="s">
        <v>441</v>
      </c>
      <c r="C1478" s="76">
        <f>VLOOKUP(GroupVertices[[#This Row],[Vertex]], Vertices[], MATCH("ID", Vertices[#Headers], 0), FALSE)</f>
        <v>445</v>
      </c>
    </row>
    <row r="1479" spans="1:3" x14ac:dyDescent="0.25">
      <c r="A1479" s="76" t="s">
        <v>18334</v>
      </c>
      <c r="B1479" s="83" t="s">
        <v>1840</v>
      </c>
      <c r="C1479" s="76">
        <f>VLOOKUP(GroupVertices[[#This Row],[Vertex]], Vertices[], MATCH("ID", Vertices[#Headers], 0), FALSE)</f>
        <v>448</v>
      </c>
    </row>
    <row r="1480" spans="1:3" x14ac:dyDescent="0.25">
      <c r="A1480" s="76" t="s">
        <v>18334</v>
      </c>
      <c r="B1480" s="83" t="s">
        <v>1839</v>
      </c>
      <c r="C1480" s="76">
        <f>VLOOKUP(GroupVertices[[#This Row],[Vertex]], Vertices[], MATCH("ID", Vertices[#Headers], 0), FALSE)</f>
        <v>447</v>
      </c>
    </row>
    <row r="1481" spans="1:3" x14ac:dyDescent="0.25">
      <c r="A1481" s="76" t="s">
        <v>18334</v>
      </c>
      <c r="B1481" s="83" t="s">
        <v>1838</v>
      </c>
      <c r="C1481" s="76">
        <f>VLOOKUP(GroupVertices[[#This Row],[Vertex]], Vertices[], MATCH("ID", Vertices[#Headers], 0), FALSE)</f>
        <v>446</v>
      </c>
    </row>
    <row r="1482" spans="1:3" x14ac:dyDescent="0.25">
      <c r="A1482" s="76" t="s">
        <v>18335</v>
      </c>
      <c r="B1482" s="83" t="s">
        <v>412</v>
      </c>
      <c r="C1482" s="76">
        <f>VLOOKUP(GroupVertices[[#This Row],[Vertex]], Vertices[], MATCH("ID", Vertices[#Headers], 0), FALSE)</f>
        <v>397</v>
      </c>
    </row>
    <row r="1483" spans="1:3" x14ac:dyDescent="0.25">
      <c r="A1483" s="76" t="s">
        <v>18335</v>
      </c>
      <c r="B1483" s="83" t="s">
        <v>1824</v>
      </c>
      <c r="C1483" s="76">
        <f>VLOOKUP(GroupVertices[[#This Row],[Vertex]], Vertices[], MATCH("ID", Vertices[#Headers], 0), FALSE)</f>
        <v>400</v>
      </c>
    </row>
    <row r="1484" spans="1:3" x14ac:dyDescent="0.25">
      <c r="A1484" s="76" t="s">
        <v>18335</v>
      </c>
      <c r="B1484" s="83" t="s">
        <v>1823</v>
      </c>
      <c r="C1484" s="76">
        <f>VLOOKUP(GroupVertices[[#This Row],[Vertex]], Vertices[], MATCH("ID", Vertices[#Headers], 0), FALSE)</f>
        <v>399</v>
      </c>
    </row>
    <row r="1485" spans="1:3" x14ac:dyDescent="0.25">
      <c r="A1485" s="76" t="s">
        <v>18335</v>
      </c>
      <c r="B1485" s="83" t="s">
        <v>1822</v>
      </c>
      <c r="C1485" s="76">
        <f>VLOOKUP(GroupVertices[[#This Row],[Vertex]], Vertices[], MATCH("ID", Vertices[#Headers], 0), FALSE)</f>
        <v>398</v>
      </c>
    </row>
    <row r="1486" spans="1:3" x14ac:dyDescent="0.25">
      <c r="A1486" s="76" t="s">
        <v>18336</v>
      </c>
      <c r="B1486" s="83" t="s">
        <v>367</v>
      </c>
      <c r="C1486" s="76">
        <f>VLOOKUP(GroupVertices[[#This Row],[Vertex]], Vertices[], MATCH("ID", Vertices[#Headers], 0), FALSE)</f>
        <v>326</v>
      </c>
    </row>
    <row r="1487" spans="1:3" x14ac:dyDescent="0.25">
      <c r="A1487" s="76" t="s">
        <v>18336</v>
      </c>
      <c r="B1487" s="83" t="s">
        <v>1799</v>
      </c>
      <c r="C1487" s="76">
        <f>VLOOKUP(GroupVertices[[#This Row],[Vertex]], Vertices[], MATCH("ID", Vertices[#Headers], 0), FALSE)</f>
        <v>329</v>
      </c>
    </row>
    <row r="1488" spans="1:3" x14ac:dyDescent="0.25">
      <c r="A1488" s="76" t="s">
        <v>18336</v>
      </c>
      <c r="B1488" s="83" t="s">
        <v>1798</v>
      </c>
      <c r="C1488" s="76">
        <f>VLOOKUP(GroupVertices[[#This Row],[Vertex]], Vertices[], MATCH("ID", Vertices[#Headers], 0), FALSE)</f>
        <v>328</v>
      </c>
    </row>
    <row r="1489" spans="1:3" x14ac:dyDescent="0.25">
      <c r="A1489" s="76" t="s">
        <v>18336</v>
      </c>
      <c r="B1489" s="83" t="s">
        <v>1797</v>
      </c>
      <c r="C1489" s="76">
        <f>VLOOKUP(GroupVertices[[#This Row],[Vertex]], Vertices[], MATCH("ID", Vertices[#Headers], 0), FALSE)</f>
        <v>327</v>
      </c>
    </row>
    <row r="1490" spans="1:3" x14ac:dyDescent="0.25">
      <c r="A1490" s="76" t="s">
        <v>18337</v>
      </c>
      <c r="B1490" s="83" t="s">
        <v>347</v>
      </c>
      <c r="C1490" s="76">
        <f>VLOOKUP(GroupVertices[[#This Row],[Vertex]], Vertices[], MATCH("ID", Vertices[#Headers], 0), FALSE)</f>
        <v>295</v>
      </c>
    </row>
    <row r="1491" spans="1:3" x14ac:dyDescent="0.25">
      <c r="A1491" s="76" t="s">
        <v>18337</v>
      </c>
      <c r="B1491" s="83" t="s">
        <v>346</v>
      </c>
      <c r="C1491" s="76">
        <f>VLOOKUP(GroupVertices[[#This Row],[Vertex]], Vertices[], MATCH("ID", Vertices[#Headers], 0), FALSE)</f>
        <v>292</v>
      </c>
    </row>
    <row r="1492" spans="1:3" x14ac:dyDescent="0.25">
      <c r="A1492" s="76" t="s">
        <v>18337</v>
      </c>
      <c r="B1492" s="83" t="s">
        <v>1786</v>
      </c>
      <c r="C1492" s="76">
        <f>VLOOKUP(GroupVertices[[#This Row],[Vertex]], Vertices[], MATCH("ID", Vertices[#Headers], 0), FALSE)</f>
        <v>294</v>
      </c>
    </row>
    <row r="1493" spans="1:3" x14ac:dyDescent="0.25">
      <c r="A1493" s="76" t="s">
        <v>18337</v>
      </c>
      <c r="B1493" s="83" t="s">
        <v>1785</v>
      </c>
      <c r="C1493" s="76">
        <f>VLOOKUP(GroupVertices[[#This Row],[Vertex]], Vertices[], MATCH("ID", Vertices[#Headers], 0), FALSE)</f>
        <v>293</v>
      </c>
    </row>
    <row r="1494" spans="1:3" x14ac:dyDescent="0.25">
      <c r="A1494" s="76" t="s">
        <v>18338</v>
      </c>
      <c r="B1494" s="83" t="s">
        <v>1547</v>
      </c>
      <c r="C1494" s="76">
        <f>VLOOKUP(GroupVertices[[#This Row],[Vertex]], Vertices[], MATCH("ID", Vertices[#Headers], 0), FALSE)</f>
        <v>1842</v>
      </c>
    </row>
    <row r="1495" spans="1:3" x14ac:dyDescent="0.25">
      <c r="A1495" s="76" t="s">
        <v>18338</v>
      </c>
      <c r="B1495" s="83" t="s">
        <v>2133</v>
      </c>
      <c r="C1495" s="76">
        <f>VLOOKUP(GroupVertices[[#This Row],[Vertex]], Vertices[], MATCH("ID", Vertices[#Headers], 0), FALSE)</f>
        <v>1844</v>
      </c>
    </row>
    <row r="1496" spans="1:3" x14ac:dyDescent="0.25">
      <c r="A1496" s="76" t="s">
        <v>18338</v>
      </c>
      <c r="B1496" s="83" t="s">
        <v>2132</v>
      </c>
      <c r="C1496" s="76">
        <f>VLOOKUP(GroupVertices[[#This Row],[Vertex]], Vertices[], MATCH("ID", Vertices[#Headers], 0), FALSE)</f>
        <v>1843</v>
      </c>
    </row>
    <row r="1497" spans="1:3" x14ac:dyDescent="0.25">
      <c r="A1497" s="76" t="s">
        <v>18339</v>
      </c>
      <c r="B1497" s="83" t="s">
        <v>1535</v>
      </c>
      <c r="C1497" s="76">
        <f>VLOOKUP(GroupVertices[[#This Row],[Vertex]], Vertices[], MATCH("ID", Vertices[#Headers], 0), FALSE)</f>
        <v>1826</v>
      </c>
    </row>
    <row r="1498" spans="1:3" x14ac:dyDescent="0.25">
      <c r="A1498" s="76" t="s">
        <v>18339</v>
      </c>
      <c r="B1498" s="83" t="s">
        <v>1830</v>
      </c>
      <c r="C1498" s="76">
        <f>VLOOKUP(GroupVertices[[#This Row],[Vertex]], Vertices[], MATCH("ID", Vertices[#Headers], 0), FALSE)</f>
        <v>419</v>
      </c>
    </row>
    <row r="1499" spans="1:3" x14ac:dyDescent="0.25">
      <c r="A1499" s="76" t="s">
        <v>18339</v>
      </c>
      <c r="B1499" s="83" t="s">
        <v>424</v>
      </c>
      <c r="C1499" s="76">
        <f>VLOOKUP(GroupVertices[[#This Row],[Vertex]], Vertices[], MATCH("ID", Vertices[#Headers], 0), FALSE)</f>
        <v>418</v>
      </c>
    </row>
    <row r="1500" spans="1:3" x14ac:dyDescent="0.25">
      <c r="A1500" s="76" t="s">
        <v>18340</v>
      </c>
      <c r="B1500" s="83" t="s">
        <v>1524</v>
      </c>
      <c r="C1500" s="76">
        <f>VLOOKUP(GroupVertices[[#This Row],[Vertex]], Vertices[], MATCH("ID", Vertices[#Headers], 0), FALSE)</f>
        <v>1812</v>
      </c>
    </row>
    <row r="1501" spans="1:3" x14ac:dyDescent="0.25">
      <c r="A1501" s="76" t="s">
        <v>18340</v>
      </c>
      <c r="B1501" s="83" t="s">
        <v>2125</v>
      </c>
      <c r="C1501" s="76">
        <f>VLOOKUP(GroupVertices[[#This Row],[Vertex]], Vertices[], MATCH("ID", Vertices[#Headers], 0), FALSE)</f>
        <v>1814</v>
      </c>
    </row>
    <row r="1502" spans="1:3" x14ac:dyDescent="0.25">
      <c r="A1502" s="76" t="s">
        <v>18340</v>
      </c>
      <c r="B1502" s="83" t="s">
        <v>2124</v>
      </c>
      <c r="C1502" s="76">
        <f>VLOOKUP(GroupVertices[[#This Row],[Vertex]], Vertices[], MATCH("ID", Vertices[#Headers], 0), FALSE)</f>
        <v>1813</v>
      </c>
    </row>
    <row r="1503" spans="1:3" x14ac:dyDescent="0.25">
      <c r="A1503" s="76" t="s">
        <v>18341</v>
      </c>
      <c r="B1503" s="83" t="s">
        <v>1505</v>
      </c>
      <c r="C1503" s="76">
        <f>VLOOKUP(GroupVertices[[#This Row],[Vertex]], Vertices[], MATCH("ID", Vertices[#Headers], 0), FALSE)</f>
        <v>1791</v>
      </c>
    </row>
    <row r="1504" spans="1:3" x14ac:dyDescent="0.25">
      <c r="A1504" s="76" t="s">
        <v>18341</v>
      </c>
      <c r="B1504" s="83" t="s">
        <v>2121</v>
      </c>
      <c r="C1504" s="76">
        <f>VLOOKUP(GroupVertices[[#This Row],[Vertex]], Vertices[], MATCH("ID", Vertices[#Headers], 0), FALSE)</f>
        <v>1790</v>
      </c>
    </row>
    <row r="1505" spans="1:3" x14ac:dyDescent="0.25">
      <c r="A1505" s="76" t="s">
        <v>18341</v>
      </c>
      <c r="B1505" s="83" t="s">
        <v>1504</v>
      </c>
      <c r="C1505" s="76">
        <f>VLOOKUP(GroupVertices[[#This Row],[Vertex]], Vertices[], MATCH("ID", Vertices[#Headers], 0), FALSE)</f>
        <v>1789</v>
      </c>
    </row>
    <row r="1506" spans="1:3" x14ac:dyDescent="0.25">
      <c r="A1506" s="76" t="s">
        <v>18342</v>
      </c>
      <c r="B1506" s="83" t="s">
        <v>1353</v>
      </c>
      <c r="C1506" s="76">
        <f>VLOOKUP(GroupVertices[[#This Row],[Vertex]], Vertices[], MATCH("ID", Vertices[#Headers], 0), FALSE)</f>
        <v>1606</v>
      </c>
    </row>
    <row r="1507" spans="1:3" x14ac:dyDescent="0.25">
      <c r="A1507" s="76" t="s">
        <v>18342</v>
      </c>
      <c r="B1507" s="83" t="s">
        <v>2084</v>
      </c>
      <c r="C1507" s="76">
        <f>VLOOKUP(GroupVertices[[#This Row],[Vertex]], Vertices[], MATCH("ID", Vertices[#Headers], 0), FALSE)</f>
        <v>1608</v>
      </c>
    </row>
    <row r="1508" spans="1:3" x14ac:dyDescent="0.25">
      <c r="A1508" s="76" t="s">
        <v>18342</v>
      </c>
      <c r="B1508" s="83" t="s">
        <v>2083</v>
      </c>
      <c r="C1508" s="76">
        <f>VLOOKUP(GroupVertices[[#This Row],[Vertex]], Vertices[], MATCH("ID", Vertices[#Headers], 0), FALSE)</f>
        <v>1607</v>
      </c>
    </row>
    <row r="1509" spans="1:3" x14ac:dyDescent="0.25">
      <c r="A1509" s="76" t="s">
        <v>18343</v>
      </c>
      <c r="B1509" s="83" t="s">
        <v>1331</v>
      </c>
      <c r="C1509" s="76">
        <f>VLOOKUP(GroupVertices[[#This Row],[Vertex]], Vertices[], MATCH("ID", Vertices[#Headers], 0), FALSE)</f>
        <v>1579</v>
      </c>
    </row>
    <row r="1510" spans="1:3" x14ac:dyDescent="0.25">
      <c r="A1510" s="76" t="s">
        <v>18343</v>
      </c>
      <c r="B1510" s="83" t="s">
        <v>1330</v>
      </c>
      <c r="C1510" s="76">
        <f>VLOOKUP(GroupVertices[[#This Row],[Vertex]], Vertices[], MATCH("ID", Vertices[#Headers], 0), FALSE)</f>
        <v>611</v>
      </c>
    </row>
    <row r="1511" spans="1:3" x14ac:dyDescent="0.25">
      <c r="A1511" s="76" t="s">
        <v>18343</v>
      </c>
      <c r="B1511" s="83" t="s">
        <v>553</v>
      </c>
      <c r="C1511" s="76">
        <f>VLOOKUP(GroupVertices[[#This Row],[Vertex]], Vertices[], MATCH("ID", Vertices[#Headers], 0), FALSE)</f>
        <v>610</v>
      </c>
    </row>
    <row r="1512" spans="1:3" x14ac:dyDescent="0.25">
      <c r="A1512" s="76" t="s">
        <v>18344</v>
      </c>
      <c r="B1512" s="83" t="s">
        <v>1311</v>
      </c>
      <c r="C1512" s="76">
        <f>VLOOKUP(GroupVertices[[#This Row],[Vertex]], Vertices[], MATCH("ID", Vertices[#Headers], 0), FALSE)</f>
        <v>1557</v>
      </c>
    </row>
    <row r="1513" spans="1:3" x14ac:dyDescent="0.25">
      <c r="A1513" s="76" t="s">
        <v>18344</v>
      </c>
      <c r="B1513" s="83" t="s">
        <v>1878</v>
      </c>
      <c r="C1513" s="76">
        <f>VLOOKUP(GroupVertices[[#This Row],[Vertex]], Vertices[], MATCH("ID", Vertices[#Headers], 0), FALSE)</f>
        <v>573</v>
      </c>
    </row>
    <row r="1514" spans="1:3" x14ac:dyDescent="0.25">
      <c r="A1514" s="76" t="s">
        <v>18344</v>
      </c>
      <c r="B1514" s="83" t="s">
        <v>526</v>
      </c>
      <c r="C1514" s="76">
        <f>VLOOKUP(GroupVertices[[#This Row],[Vertex]], Vertices[], MATCH("ID", Vertices[#Headers], 0), FALSE)</f>
        <v>572</v>
      </c>
    </row>
    <row r="1515" spans="1:3" x14ac:dyDescent="0.25">
      <c r="A1515" s="76" t="s">
        <v>18345</v>
      </c>
      <c r="B1515" s="83" t="s">
        <v>1271</v>
      </c>
      <c r="C1515" s="76">
        <f>VLOOKUP(GroupVertices[[#This Row],[Vertex]], Vertices[], MATCH("ID", Vertices[#Headers], 0), FALSE)</f>
        <v>1510</v>
      </c>
    </row>
    <row r="1516" spans="1:3" x14ac:dyDescent="0.25">
      <c r="A1516" s="76" t="s">
        <v>18345</v>
      </c>
      <c r="B1516" s="83" t="s">
        <v>1933</v>
      </c>
      <c r="C1516" s="76">
        <f>VLOOKUP(GroupVertices[[#This Row],[Vertex]], Vertices[], MATCH("ID", Vertices[#Headers], 0), FALSE)</f>
        <v>801</v>
      </c>
    </row>
    <row r="1517" spans="1:3" x14ac:dyDescent="0.25">
      <c r="A1517" s="76" t="s">
        <v>18345</v>
      </c>
      <c r="B1517" s="83" t="s">
        <v>697</v>
      </c>
      <c r="C1517" s="76">
        <f>VLOOKUP(GroupVertices[[#This Row],[Vertex]], Vertices[], MATCH("ID", Vertices[#Headers], 0), FALSE)</f>
        <v>800</v>
      </c>
    </row>
    <row r="1518" spans="1:3" x14ac:dyDescent="0.25">
      <c r="A1518" s="76" t="s">
        <v>18346</v>
      </c>
      <c r="B1518" s="83" t="s">
        <v>1257</v>
      </c>
      <c r="C1518" s="76">
        <f>VLOOKUP(GroupVertices[[#This Row],[Vertex]], Vertices[], MATCH("ID", Vertices[#Headers], 0), FALSE)</f>
        <v>1493</v>
      </c>
    </row>
    <row r="1519" spans="1:3" x14ac:dyDescent="0.25">
      <c r="A1519" s="76" t="s">
        <v>18346</v>
      </c>
      <c r="B1519" s="83" t="s">
        <v>1256</v>
      </c>
      <c r="C1519" s="76">
        <f>VLOOKUP(GroupVertices[[#This Row],[Vertex]], Vertices[], MATCH("ID", Vertices[#Headers], 0), FALSE)</f>
        <v>1431</v>
      </c>
    </row>
    <row r="1520" spans="1:3" x14ac:dyDescent="0.25">
      <c r="A1520" s="76" t="s">
        <v>18346</v>
      </c>
      <c r="B1520" s="83" t="s">
        <v>1210</v>
      </c>
      <c r="C1520" s="76">
        <f>VLOOKUP(GroupVertices[[#This Row],[Vertex]], Vertices[], MATCH("ID", Vertices[#Headers], 0), FALSE)</f>
        <v>1430</v>
      </c>
    </row>
    <row r="1521" spans="1:3" x14ac:dyDescent="0.25">
      <c r="A1521" s="76" t="s">
        <v>18347</v>
      </c>
      <c r="B1521" s="83" t="s">
        <v>1254</v>
      </c>
      <c r="C1521" s="76">
        <f>VLOOKUP(GroupVertices[[#This Row],[Vertex]], Vertices[], MATCH("ID", Vertices[#Headers], 0), FALSE)</f>
        <v>1489</v>
      </c>
    </row>
    <row r="1522" spans="1:3" x14ac:dyDescent="0.25">
      <c r="A1522" s="76" t="s">
        <v>18347</v>
      </c>
      <c r="B1522" s="83" t="s">
        <v>2062</v>
      </c>
      <c r="C1522" s="76">
        <f>VLOOKUP(GroupVertices[[#This Row],[Vertex]], Vertices[], MATCH("ID", Vertices[#Headers], 0), FALSE)</f>
        <v>1491</v>
      </c>
    </row>
    <row r="1523" spans="1:3" x14ac:dyDescent="0.25">
      <c r="A1523" s="76" t="s">
        <v>18347</v>
      </c>
      <c r="B1523" s="83" t="s">
        <v>2061</v>
      </c>
      <c r="C1523" s="76">
        <f>VLOOKUP(GroupVertices[[#This Row],[Vertex]], Vertices[], MATCH("ID", Vertices[#Headers], 0), FALSE)</f>
        <v>1490</v>
      </c>
    </row>
    <row r="1524" spans="1:3" x14ac:dyDescent="0.25">
      <c r="A1524" s="76" t="s">
        <v>18348</v>
      </c>
      <c r="B1524" s="83" t="s">
        <v>1131</v>
      </c>
      <c r="C1524" s="76">
        <f>VLOOKUP(GroupVertices[[#This Row],[Vertex]], Vertices[], MATCH("ID", Vertices[#Headers], 0), FALSE)</f>
        <v>1347</v>
      </c>
    </row>
    <row r="1525" spans="1:3" x14ac:dyDescent="0.25">
      <c r="A1525" s="76" t="s">
        <v>18348</v>
      </c>
      <c r="B1525" s="83" t="s">
        <v>1764</v>
      </c>
      <c r="C1525" s="76">
        <f>VLOOKUP(GroupVertices[[#This Row],[Vertex]], Vertices[], MATCH("ID", Vertices[#Headers], 0), FALSE)</f>
        <v>228</v>
      </c>
    </row>
    <row r="1526" spans="1:3" x14ac:dyDescent="0.25">
      <c r="A1526" s="76" t="s">
        <v>18348</v>
      </c>
      <c r="B1526" s="83" t="s">
        <v>304</v>
      </c>
      <c r="C1526" s="76">
        <f>VLOOKUP(GroupVertices[[#This Row],[Vertex]], Vertices[], MATCH("ID", Vertices[#Headers], 0), FALSE)</f>
        <v>227</v>
      </c>
    </row>
    <row r="1527" spans="1:3" x14ac:dyDescent="0.25">
      <c r="A1527" s="76" t="s">
        <v>18349</v>
      </c>
      <c r="B1527" s="83" t="s">
        <v>1119</v>
      </c>
      <c r="C1527" s="76">
        <f>VLOOKUP(GroupVertices[[#This Row],[Vertex]], Vertices[], MATCH("ID", Vertices[#Headers], 0), FALSE)</f>
        <v>1333</v>
      </c>
    </row>
    <row r="1528" spans="1:3" x14ac:dyDescent="0.25">
      <c r="A1528" s="76" t="s">
        <v>18349</v>
      </c>
      <c r="B1528" s="83" t="s">
        <v>1841</v>
      </c>
      <c r="C1528" s="76">
        <f>VLOOKUP(GroupVertices[[#This Row],[Vertex]], Vertices[], MATCH("ID", Vertices[#Headers], 0), FALSE)</f>
        <v>451</v>
      </c>
    </row>
    <row r="1529" spans="1:3" x14ac:dyDescent="0.25">
      <c r="A1529" s="76" t="s">
        <v>18349</v>
      </c>
      <c r="B1529" s="83" t="s">
        <v>443</v>
      </c>
      <c r="C1529" s="76">
        <f>VLOOKUP(GroupVertices[[#This Row],[Vertex]], Vertices[], MATCH("ID", Vertices[#Headers], 0), FALSE)</f>
        <v>450</v>
      </c>
    </row>
    <row r="1530" spans="1:3" x14ac:dyDescent="0.25">
      <c r="A1530" s="76" t="s">
        <v>18350</v>
      </c>
      <c r="B1530" s="83" t="s">
        <v>1080</v>
      </c>
      <c r="C1530" s="76">
        <f>VLOOKUP(GroupVertices[[#This Row],[Vertex]], Vertices[], MATCH("ID", Vertices[#Headers], 0), FALSE)</f>
        <v>1286</v>
      </c>
    </row>
    <row r="1531" spans="1:3" x14ac:dyDescent="0.25">
      <c r="A1531" s="76" t="s">
        <v>18350</v>
      </c>
      <c r="B1531" s="83" t="s">
        <v>2035</v>
      </c>
      <c r="C1531" s="76">
        <f>VLOOKUP(GroupVertices[[#This Row],[Vertex]], Vertices[], MATCH("ID", Vertices[#Headers], 0), FALSE)</f>
        <v>1288</v>
      </c>
    </row>
    <row r="1532" spans="1:3" x14ac:dyDescent="0.25">
      <c r="A1532" s="76" t="s">
        <v>18350</v>
      </c>
      <c r="B1532" s="83" t="s">
        <v>2034</v>
      </c>
      <c r="C1532" s="76">
        <f>VLOOKUP(GroupVertices[[#This Row],[Vertex]], Vertices[], MATCH("ID", Vertices[#Headers], 0), FALSE)</f>
        <v>1287</v>
      </c>
    </row>
    <row r="1533" spans="1:3" x14ac:dyDescent="0.25">
      <c r="A1533" s="76" t="s">
        <v>18351</v>
      </c>
      <c r="B1533" s="83" t="s">
        <v>1041</v>
      </c>
      <c r="C1533" s="76">
        <f>VLOOKUP(GroupVertices[[#This Row],[Vertex]], Vertices[], MATCH("ID", Vertices[#Headers], 0), FALSE)</f>
        <v>1234</v>
      </c>
    </row>
    <row r="1534" spans="1:3" x14ac:dyDescent="0.25">
      <c r="A1534" s="76" t="s">
        <v>18351</v>
      </c>
      <c r="B1534" s="83" t="s">
        <v>1040</v>
      </c>
      <c r="C1534" s="76">
        <f>VLOOKUP(GroupVertices[[#This Row],[Vertex]], Vertices[], MATCH("ID", Vertices[#Headers], 0), FALSE)</f>
        <v>1219</v>
      </c>
    </row>
    <row r="1535" spans="1:3" x14ac:dyDescent="0.25">
      <c r="A1535" s="76" t="s">
        <v>18351</v>
      </c>
      <c r="B1535" s="83" t="s">
        <v>1026</v>
      </c>
      <c r="C1535" s="76">
        <f>VLOOKUP(GroupVertices[[#This Row],[Vertex]], Vertices[], MATCH("ID", Vertices[#Headers], 0), FALSE)</f>
        <v>1218</v>
      </c>
    </row>
    <row r="1536" spans="1:3" x14ac:dyDescent="0.25">
      <c r="A1536" s="76" t="s">
        <v>18352</v>
      </c>
      <c r="B1536" s="83" t="s">
        <v>1017</v>
      </c>
      <c r="C1536" s="76">
        <f>VLOOKUP(GroupVertices[[#This Row],[Vertex]], Vertices[], MATCH("ID", Vertices[#Headers], 0), FALSE)</f>
        <v>1207</v>
      </c>
    </row>
    <row r="1537" spans="1:3" x14ac:dyDescent="0.25">
      <c r="A1537" s="76" t="s">
        <v>18352</v>
      </c>
      <c r="B1537" s="83" t="s">
        <v>1016</v>
      </c>
      <c r="C1537" s="76">
        <f>VLOOKUP(GroupVertices[[#This Row],[Vertex]], Vertices[], MATCH("ID", Vertices[#Headers], 0), FALSE)</f>
        <v>1205</v>
      </c>
    </row>
    <row r="1538" spans="1:3" x14ac:dyDescent="0.25">
      <c r="A1538" s="76" t="s">
        <v>18352</v>
      </c>
      <c r="B1538" s="83" t="s">
        <v>2018</v>
      </c>
      <c r="C1538" s="76">
        <f>VLOOKUP(GroupVertices[[#This Row],[Vertex]], Vertices[], MATCH("ID", Vertices[#Headers], 0), FALSE)</f>
        <v>1206</v>
      </c>
    </row>
    <row r="1539" spans="1:3" x14ac:dyDescent="0.25">
      <c r="A1539" s="76" t="s">
        <v>18353</v>
      </c>
      <c r="B1539" s="83" t="s">
        <v>962</v>
      </c>
      <c r="C1539" s="76">
        <f>VLOOKUP(GroupVertices[[#This Row],[Vertex]], Vertices[], MATCH("ID", Vertices[#Headers], 0), FALSE)</f>
        <v>1128</v>
      </c>
    </row>
    <row r="1540" spans="1:3" x14ac:dyDescent="0.25">
      <c r="A1540" s="76" t="s">
        <v>18353</v>
      </c>
      <c r="B1540" s="83" t="s">
        <v>1999</v>
      </c>
      <c r="C1540" s="76">
        <f>VLOOKUP(GroupVertices[[#This Row],[Vertex]], Vertices[], MATCH("ID", Vertices[#Headers], 0), FALSE)</f>
        <v>1130</v>
      </c>
    </row>
    <row r="1541" spans="1:3" x14ac:dyDescent="0.25">
      <c r="A1541" s="76" t="s">
        <v>18353</v>
      </c>
      <c r="B1541" s="83" t="s">
        <v>1998</v>
      </c>
      <c r="C1541" s="76">
        <f>VLOOKUP(GroupVertices[[#This Row],[Vertex]], Vertices[], MATCH("ID", Vertices[#Headers], 0), FALSE)</f>
        <v>1129</v>
      </c>
    </row>
    <row r="1542" spans="1:3" x14ac:dyDescent="0.25">
      <c r="A1542" s="76" t="s">
        <v>18354</v>
      </c>
      <c r="B1542" s="83" t="s">
        <v>959</v>
      </c>
      <c r="C1542" s="76">
        <f>VLOOKUP(GroupVertices[[#This Row],[Vertex]], Vertices[], MATCH("ID", Vertices[#Headers], 0), FALSE)</f>
        <v>1123</v>
      </c>
    </row>
    <row r="1543" spans="1:3" x14ac:dyDescent="0.25">
      <c r="A1543" s="76" t="s">
        <v>18354</v>
      </c>
      <c r="B1543" s="83" t="s">
        <v>1997</v>
      </c>
      <c r="C1543" s="76">
        <f>VLOOKUP(GroupVertices[[#This Row],[Vertex]], Vertices[], MATCH("ID", Vertices[#Headers], 0), FALSE)</f>
        <v>1125</v>
      </c>
    </row>
    <row r="1544" spans="1:3" x14ac:dyDescent="0.25">
      <c r="A1544" s="76" t="s">
        <v>18354</v>
      </c>
      <c r="B1544" s="83" t="s">
        <v>1996</v>
      </c>
      <c r="C1544" s="76">
        <f>VLOOKUP(GroupVertices[[#This Row],[Vertex]], Vertices[], MATCH("ID", Vertices[#Headers], 0), FALSE)</f>
        <v>1124</v>
      </c>
    </row>
    <row r="1545" spans="1:3" x14ac:dyDescent="0.25">
      <c r="A1545" s="76" t="s">
        <v>18355</v>
      </c>
      <c r="B1545" s="83" t="s">
        <v>943</v>
      </c>
      <c r="C1545" s="76">
        <f>VLOOKUP(GroupVertices[[#This Row],[Vertex]], Vertices[], MATCH("ID", Vertices[#Headers], 0), FALSE)</f>
        <v>1108</v>
      </c>
    </row>
    <row r="1546" spans="1:3" x14ac:dyDescent="0.25">
      <c r="A1546" s="76" t="s">
        <v>18355</v>
      </c>
      <c r="B1546" s="83" t="s">
        <v>1778</v>
      </c>
      <c r="C1546" s="76">
        <f>VLOOKUP(GroupVertices[[#This Row],[Vertex]], Vertices[], MATCH("ID", Vertices[#Headers], 0), FALSE)</f>
        <v>276</v>
      </c>
    </row>
    <row r="1547" spans="1:3" x14ac:dyDescent="0.25">
      <c r="A1547" s="76" t="s">
        <v>18355</v>
      </c>
      <c r="B1547" s="83" t="s">
        <v>337</v>
      </c>
      <c r="C1547" s="76">
        <f>VLOOKUP(GroupVertices[[#This Row],[Vertex]], Vertices[], MATCH("ID", Vertices[#Headers], 0), FALSE)</f>
        <v>275</v>
      </c>
    </row>
    <row r="1548" spans="1:3" x14ac:dyDescent="0.25">
      <c r="A1548" s="76" t="s">
        <v>18356</v>
      </c>
      <c r="B1548" s="83" t="s">
        <v>942</v>
      </c>
      <c r="C1548" s="76">
        <f>VLOOKUP(GroupVertices[[#This Row],[Vertex]], Vertices[], MATCH("ID", Vertices[#Headers], 0), FALSE)</f>
        <v>1105</v>
      </c>
    </row>
    <row r="1549" spans="1:3" x14ac:dyDescent="0.25">
      <c r="A1549" s="76" t="s">
        <v>18356</v>
      </c>
      <c r="B1549" s="83" t="s">
        <v>1995</v>
      </c>
      <c r="C1549" s="76">
        <f>VLOOKUP(GroupVertices[[#This Row],[Vertex]], Vertices[], MATCH("ID", Vertices[#Headers], 0), FALSE)</f>
        <v>1107</v>
      </c>
    </row>
    <row r="1550" spans="1:3" x14ac:dyDescent="0.25">
      <c r="A1550" s="76" t="s">
        <v>18356</v>
      </c>
      <c r="B1550" s="83" t="s">
        <v>1994</v>
      </c>
      <c r="C1550" s="76">
        <f>VLOOKUP(GroupVertices[[#This Row],[Vertex]], Vertices[], MATCH("ID", Vertices[#Headers], 0), FALSE)</f>
        <v>1106</v>
      </c>
    </row>
    <row r="1551" spans="1:3" x14ac:dyDescent="0.25">
      <c r="A1551" s="76" t="s">
        <v>18357</v>
      </c>
      <c r="B1551" s="83" t="s">
        <v>857</v>
      </c>
      <c r="C1551" s="76">
        <f>VLOOKUP(GroupVertices[[#This Row],[Vertex]], Vertices[], MATCH("ID", Vertices[#Headers], 0), FALSE)</f>
        <v>1011</v>
      </c>
    </row>
    <row r="1552" spans="1:3" x14ac:dyDescent="0.25">
      <c r="A1552" s="76" t="s">
        <v>18357</v>
      </c>
      <c r="B1552" s="83" t="s">
        <v>1985</v>
      </c>
      <c r="C1552" s="76">
        <f>VLOOKUP(GroupVertices[[#This Row],[Vertex]], Vertices[], MATCH("ID", Vertices[#Headers], 0), FALSE)</f>
        <v>1013</v>
      </c>
    </row>
    <row r="1553" spans="1:3" x14ac:dyDescent="0.25">
      <c r="A1553" s="76" t="s">
        <v>18357</v>
      </c>
      <c r="B1553" s="83" t="s">
        <v>1984</v>
      </c>
      <c r="C1553" s="76">
        <f>VLOOKUP(GroupVertices[[#This Row],[Vertex]], Vertices[], MATCH("ID", Vertices[#Headers], 0), FALSE)</f>
        <v>1012</v>
      </c>
    </row>
    <row r="1554" spans="1:3" x14ac:dyDescent="0.25">
      <c r="A1554" s="76" t="s">
        <v>18358</v>
      </c>
      <c r="B1554" s="83" t="s">
        <v>855</v>
      </c>
      <c r="C1554" s="76">
        <f>VLOOKUP(GroupVertices[[#This Row],[Vertex]], Vertices[], MATCH("ID", Vertices[#Headers], 0), FALSE)</f>
        <v>1009</v>
      </c>
    </row>
    <row r="1555" spans="1:3" x14ac:dyDescent="0.25">
      <c r="A1555" s="76" t="s">
        <v>18358</v>
      </c>
      <c r="B1555" s="83" t="s">
        <v>854</v>
      </c>
      <c r="C1555" s="76">
        <f>VLOOKUP(GroupVertices[[#This Row],[Vertex]], Vertices[], MATCH("ID", Vertices[#Headers], 0), FALSE)</f>
        <v>1007</v>
      </c>
    </row>
    <row r="1556" spans="1:3" x14ac:dyDescent="0.25">
      <c r="A1556" s="76" t="s">
        <v>18358</v>
      </c>
      <c r="B1556" s="83" t="s">
        <v>1983</v>
      </c>
      <c r="C1556" s="76">
        <f>VLOOKUP(GroupVertices[[#This Row],[Vertex]], Vertices[], MATCH("ID", Vertices[#Headers], 0), FALSE)</f>
        <v>1008</v>
      </c>
    </row>
    <row r="1557" spans="1:3" x14ac:dyDescent="0.25">
      <c r="A1557" s="76" t="s">
        <v>18359</v>
      </c>
      <c r="B1557" s="83" t="s">
        <v>798</v>
      </c>
      <c r="C1557" s="76">
        <f>VLOOKUP(GroupVertices[[#This Row],[Vertex]], Vertices[], MATCH("ID", Vertices[#Headers], 0), FALSE)</f>
        <v>937</v>
      </c>
    </row>
    <row r="1558" spans="1:3" x14ac:dyDescent="0.25">
      <c r="A1558" s="76" t="s">
        <v>18359</v>
      </c>
      <c r="B1558" s="83" t="s">
        <v>1970</v>
      </c>
      <c r="C1558" s="76">
        <f>VLOOKUP(GroupVertices[[#This Row],[Vertex]], Vertices[], MATCH("ID", Vertices[#Headers], 0), FALSE)</f>
        <v>939</v>
      </c>
    </row>
    <row r="1559" spans="1:3" x14ac:dyDescent="0.25">
      <c r="A1559" s="76" t="s">
        <v>18359</v>
      </c>
      <c r="B1559" s="83" t="s">
        <v>1969</v>
      </c>
      <c r="C1559" s="76">
        <f>VLOOKUP(GroupVertices[[#This Row],[Vertex]], Vertices[], MATCH("ID", Vertices[#Headers], 0), FALSE)</f>
        <v>938</v>
      </c>
    </row>
    <row r="1560" spans="1:3" x14ac:dyDescent="0.25">
      <c r="A1560" s="76" t="s">
        <v>18360</v>
      </c>
      <c r="B1560" s="83" t="s">
        <v>749</v>
      </c>
      <c r="C1560" s="76">
        <f>VLOOKUP(GroupVertices[[#This Row],[Vertex]], Vertices[], MATCH("ID", Vertices[#Headers], 0), FALSE)</f>
        <v>878</v>
      </c>
    </row>
    <row r="1561" spans="1:3" x14ac:dyDescent="0.25">
      <c r="A1561" s="76" t="s">
        <v>18360</v>
      </c>
      <c r="B1561" s="83" t="s">
        <v>1959</v>
      </c>
      <c r="C1561" s="76">
        <f>VLOOKUP(GroupVertices[[#This Row],[Vertex]], Vertices[], MATCH("ID", Vertices[#Headers], 0), FALSE)</f>
        <v>875</v>
      </c>
    </row>
    <row r="1562" spans="1:3" x14ac:dyDescent="0.25">
      <c r="A1562" s="76" t="s">
        <v>18360</v>
      </c>
      <c r="B1562" s="83" t="s">
        <v>746</v>
      </c>
      <c r="C1562" s="76">
        <f>VLOOKUP(GroupVertices[[#This Row],[Vertex]], Vertices[], MATCH("ID", Vertices[#Headers], 0), FALSE)</f>
        <v>874</v>
      </c>
    </row>
    <row r="1563" spans="1:3" x14ac:dyDescent="0.25">
      <c r="A1563" s="76" t="s">
        <v>18361</v>
      </c>
      <c r="B1563" s="83" t="s">
        <v>690</v>
      </c>
      <c r="C1563" s="76">
        <f>VLOOKUP(GroupVertices[[#This Row],[Vertex]], Vertices[], MATCH("ID", Vertices[#Headers], 0), FALSE)</f>
        <v>791</v>
      </c>
    </row>
    <row r="1564" spans="1:3" x14ac:dyDescent="0.25">
      <c r="A1564" s="76" t="s">
        <v>18361</v>
      </c>
      <c r="B1564" s="83" t="s">
        <v>1932</v>
      </c>
      <c r="C1564" s="76">
        <f>VLOOKUP(GroupVertices[[#This Row],[Vertex]], Vertices[], MATCH("ID", Vertices[#Headers], 0), FALSE)</f>
        <v>793</v>
      </c>
    </row>
    <row r="1565" spans="1:3" x14ac:dyDescent="0.25">
      <c r="A1565" s="76" t="s">
        <v>18361</v>
      </c>
      <c r="B1565" s="83" t="s">
        <v>1931</v>
      </c>
      <c r="C1565" s="76">
        <f>VLOOKUP(GroupVertices[[#This Row],[Vertex]], Vertices[], MATCH("ID", Vertices[#Headers], 0), FALSE)</f>
        <v>792</v>
      </c>
    </row>
    <row r="1566" spans="1:3" x14ac:dyDescent="0.25">
      <c r="A1566" s="76" t="s">
        <v>18362</v>
      </c>
      <c r="B1566" s="83" t="s">
        <v>613</v>
      </c>
      <c r="C1566" s="76">
        <f>VLOOKUP(GroupVertices[[#This Row],[Vertex]], Vertices[], MATCH("ID", Vertices[#Headers], 0), FALSE)</f>
        <v>697</v>
      </c>
    </row>
    <row r="1567" spans="1:3" x14ac:dyDescent="0.25">
      <c r="A1567" s="76" t="s">
        <v>18362</v>
      </c>
      <c r="B1567" s="83" t="s">
        <v>1914</v>
      </c>
      <c r="C1567" s="76">
        <f>VLOOKUP(GroupVertices[[#This Row],[Vertex]], Vertices[], MATCH("ID", Vertices[#Headers], 0), FALSE)</f>
        <v>699</v>
      </c>
    </row>
    <row r="1568" spans="1:3" x14ac:dyDescent="0.25">
      <c r="A1568" s="76" t="s">
        <v>18362</v>
      </c>
      <c r="B1568" s="83" t="s">
        <v>1913</v>
      </c>
      <c r="C1568" s="76">
        <f>VLOOKUP(GroupVertices[[#This Row],[Vertex]], Vertices[], MATCH("ID", Vertices[#Headers], 0), FALSE)</f>
        <v>698</v>
      </c>
    </row>
    <row r="1569" spans="1:3" x14ac:dyDescent="0.25">
      <c r="A1569" s="76" t="s">
        <v>18363</v>
      </c>
      <c r="B1569" s="83" t="s">
        <v>610</v>
      </c>
      <c r="C1569" s="76">
        <f>VLOOKUP(GroupVertices[[#This Row],[Vertex]], Vertices[], MATCH("ID", Vertices[#Headers], 0), FALSE)</f>
        <v>692</v>
      </c>
    </row>
    <row r="1570" spans="1:3" x14ac:dyDescent="0.25">
      <c r="A1570" s="76" t="s">
        <v>18363</v>
      </c>
      <c r="B1570" s="83" t="s">
        <v>1912</v>
      </c>
      <c r="C1570" s="76">
        <f>VLOOKUP(GroupVertices[[#This Row],[Vertex]], Vertices[], MATCH("ID", Vertices[#Headers], 0), FALSE)</f>
        <v>694</v>
      </c>
    </row>
    <row r="1571" spans="1:3" x14ac:dyDescent="0.25">
      <c r="A1571" s="76" t="s">
        <v>18363</v>
      </c>
      <c r="B1571" s="83" t="s">
        <v>1911</v>
      </c>
      <c r="C1571" s="76">
        <f>VLOOKUP(GroupVertices[[#This Row],[Vertex]], Vertices[], MATCH("ID", Vertices[#Headers], 0), FALSE)</f>
        <v>693</v>
      </c>
    </row>
    <row r="1572" spans="1:3" x14ac:dyDescent="0.25">
      <c r="A1572" s="76" t="s">
        <v>18364</v>
      </c>
      <c r="B1572" s="83" t="s">
        <v>604</v>
      </c>
      <c r="C1572" s="76">
        <f>VLOOKUP(GroupVertices[[#This Row],[Vertex]], Vertices[], MATCH("ID", Vertices[#Headers], 0), FALSE)</f>
        <v>685</v>
      </c>
    </row>
    <row r="1573" spans="1:3" x14ac:dyDescent="0.25">
      <c r="A1573" s="76" t="s">
        <v>18364</v>
      </c>
      <c r="B1573" s="83" t="s">
        <v>1757</v>
      </c>
      <c r="C1573" s="76">
        <f>VLOOKUP(GroupVertices[[#This Row],[Vertex]], Vertices[], MATCH("ID", Vertices[#Headers], 0), FALSE)</f>
        <v>201</v>
      </c>
    </row>
    <row r="1574" spans="1:3" x14ac:dyDescent="0.25">
      <c r="A1574" s="76" t="s">
        <v>18364</v>
      </c>
      <c r="B1574" s="83" t="s">
        <v>284</v>
      </c>
      <c r="C1574" s="76">
        <f>VLOOKUP(GroupVertices[[#This Row],[Vertex]], Vertices[], MATCH("ID", Vertices[#Headers], 0), FALSE)</f>
        <v>200</v>
      </c>
    </row>
    <row r="1575" spans="1:3" x14ac:dyDescent="0.25">
      <c r="A1575" s="76" t="s">
        <v>18365</v>
      </c>
      <c r="B1575" s="83" t="s">
        <v>574</v>
      </c>
      <c r="C1575" s="76">
        <f>VLOOKUP(GroupVertices[[#This Row],[Vertex]], Vertices[], MATCH("ID", Vertices[#Headers], 0), FALSE)</f>
        <v>645</v>
      </c>
    </row>
    <row r="1576" spans="1:3" x14ac:dyDescent="0.25">
      <c r="A1576" s="76" t="s">
        <v>18365</v>
      </c>
      <c r="B1576" s="83" t="s">
        <v>573</v>
      </c>
      <c r="C1576" s="76">
        <f>VLOOKUP(GroupVertices[[#This Row],[Vertex]], Vertices[], MATCH("ID", Vertices[#Headers], 0), FALSE)</f>
        <v>643</v>
      </c>
    </row>
    <row r="1577" spans="1:3" x14ac:dyDescent="0.25">
      <c r="A1577" s="76" t="s">
        <v>18365</v>
      </c>
      <c r="B1577" s="83" t="s">
        <v>1899</v>
      </c>
      <c r="C1577" s="76">
        <f>VLOOKUP(GroupVertices[[#This Row],[Vertex]], Vertices[], MATCH("ID", Vertices[#Headers], 0), FALSE)</f>
        <v>644</v>
      </c>
    </row>
    <row r="1578" spans="1:3" x14ac:dyDescent="0.25">
      <c r="A1578" s="76" t="s">
        <v>18366</v>
      </c>
      <c r="B1578" s="83" t="s">
        <v>551</v>
      </c>
      <c r="C1578" s="76">
        <f>VLOOKUP(GroupVertices[[#This Row],[Vertex]], Vertices[], MATCH("ID", Vertices[#Headers], 0), FALSE)</f>
        <v>608</v>
      </c>
    </row>
    <row r="1579" spans="1:3" x14ac:dyDescent="0.25">
      <c r="A1579" s="76" t="s">
        <v>18366</v>
      </c>
      <c r="B1579" s="83" t="s">
        <v>1826</v>
      </c>
      <c r="C1579" s="76">
        <f>VLOOKUP(GroupVertices[[#This Row],[Vertex]], Vertices[], MATCH("ID", Vertices[#Headers], 0), FALSE)</f>
        <v>410</v>
      </c>
    </row>
    <row r="1580" spans="1:3" x14ac:dyDescent="0.25">
      <c r="A1580" s="76" t="s">
        <v>18366</v>
      </c>
      <c r="B1580" s="83" t="s">
        <v>419</v>
      </c>
      <c r="C1580" s="76">
        <f>VLOOKUP(GroupVertices[[#This Row],[Vertex]], Vertices[], MATCH("ID", Vertices[#Headers], 0), FALSE)</f>
        <v>409</v>
      </c>
    </row>
    <row r="1581" spans="1:3" x14ac:dyDescent="0.25">
      <c r="A1581" s="76" t="s">
        <v>18367</v>
      </c>
      <c r="B1581" s="83" t="s">
        <v>535</v>
      </c>
      <c r="C1581" s="76">
        <f>VLOOKUP(GroupVertices[[#This Row],[Vertex]], Vertices[], MATCH("ID", Vertices[#Headers], 0), FALSE)</f>
        <v>583</v>
      </c>
    </row>
    <row r="1582" spans="1:3" x14ac:dyDescent="0.25">
      <c r="A1582" s="76" t="s">
        <v>18367</v>
      </c>
      <c r="B1582" s="83" t="s">
        <v>1881</v>
      </c>
      <c r="C1582" s="76">
        <f>VLOOKUP(GroupVertices[[#This Row],[Vertex]], Vertices[], MATCH("ID", Vertices[#Headers], 0), FALSE)</f>
        <v>585</v>
      </c>
    </row>
    <row r="1583" spans="1:3" x14ac:dyDescent="0.25">
      <c r="A1583" s="76" t="s">
        <v>18367</v>
      </c>
      <c r="B1583" s="83" t="s">
        <v>1880</v>
      </c>
      <c r="C1583" s="76">
        <f>VLOOKUP(GroupVertices[[#This Row],[Vertex]], Vertices[], MATCH("ID", Vertices[#Headers], 0), FALSE)</f>
        <v>584</v>
      </c>
    </row>
    <row r="1584" spans="1:3" x14ac:dyDescent="0.25">
      <c r="A1584" s="76" t="s">
        <v>18368</v>
      </c>
      <c r="B1584" s="83" t="s">
        <v>505</v>
      </c>
      <c r="C1584" s="76">
        <f>VLOOKUP(GroupVertices[[#This Row],[Vertex]], Vertices[], MATCH("ID", Vertices[#Headers], 0), FALSE)</f>
        <v>544</v>
      </c>
    </row>
    <row r="1585" spans="1:3" x14ac:dyDescent="0.25">
      <c r="A1585" s="76" t="s">
        <v>18368</v>
      </c>
      <c r="B1585" s="83" t="s">
        <v>1872</v>
      </c>
      <c r="C1585" s="76">
        <f>VLOOKUP(GroupVertices[[#This Row],[Vertex]], Vertices[], MATCH("ID", Vertices[#Headers], 0), FALSE)</f>
        <v>546</v>
      </c>
    </row>
    <row r="1586" spans="1:3" x14ac:dyDescent="0.25">
      <c r="A1586" s="76" t="s">
        <v>18368</v>
      </c>
      <c r="B1586" s="83" t="s">
        <v>1871</v>
      </c>
      <c r="C1586" s="76">
        <f>VLOOKUP(GroupVertices[[#This Row],[Vertex]], Vertices[], MATCH("ID", Vertices[#Headers], 0), FALSE)</f>
        <v>545</v>
      </c>
    </row>
    <row r="1587" spans="1:3" x14ac:dyDescent="0.25">
      <c r="A1587" s="76" t="s">
        <v>18369</v>
      </c>
      <c r="B1587" s="83" t="s">
        <v>490</v>
      </c>
      <c r="C1587" s="76">
        <f>VLOOKUP(GroupVertices[[#This Row],[Vertex]], Vertices[], MATCH("ID", Vertices[#Headers], 0), FALSE)</f>
        <v>519</v>
      </c>
    </row>
    <row r="1588" spans="1:3" x14ac:dyDescent="0.25">
      <c r="A1588" s="76" t="s">
        <v>18369</v>
      </c>
      <c r="B1588" s="83" t="s">
        <v>1862</v>
      </c>
      <c r="C1588" s="76">
        <f>VLOOKUP(GroupVertices[[#This Row],[Vertex]], Vertices[], MATCH("ID", Vertices[#Headers], 0), FALSE)</f>
        <v>521</v>
      </c>
    </row>
    <row r="1589" spans="1:3" x14ac:dyDescent="0.25">
      <c r="A1589" s="76" t="s">
        <v>18369</v>
      </c>
      <c r="B1589" s="83" t="s">
        <v>1861</v>
      </c>
      <c r="C1589" s="76">
        <f>VLOOKUP(GroupVertices[[#This Row],[Vertex]], Vertices[], MATCH("ID", Vertices[#Headers], 0), FALSE)</f>
        <v>520</v>
      </c>
    </row>
    <row r="1590" spans="1:3" x14ac:dyDescent="0.25">
      <c r="A1590" s="76" t="s">
        <v>18370</v>
      </c>
      <c r="B1590" s="83" t="s">
        <v>434</v>
      </c>
      <c r="C1590" s="76">
        <f>VLOOKUP(GroupVertices[[#This Row],[Vertex]], Vertices[], MATCH("ID", Vertices[#Headers], 0), FALSE)</f>
        <v>431</v>
      </c>
    </row>
    <row r="1591" spans="1:3" x14ac:dyDescent="0.25">
      <c r="A1591" s="76" t="s">
        <v>18370</v>
      </c>
      <c r="B1591" s="83" t="s">
        <v>1833</v>
      </c>
      <c r="C1591" s="76">
        <f>VLOOKUP(GroupVertices[[#This Row],[Vertex]], Vertices[], MATCH("ID", Vertices[#Headers], 0), FALSE)</f>
        <v>433</v>
      </c>
    </row>
    <row r="1592" spans="1:3" x14ac:dyDescent="0.25">
      <c r="A1592" s="76" t="s">
        <v>18370</v>
      </c>
      <c r="B1592" s="83" t="s">
        <v>1832</v>
      </c>
      <c r="C1592" s="76">
        <f>VLOOKUP(GroupVertices[[#This Row],[Vertex]], Vertices[], MATCH("ID", Vertices[#Headers], 0), FALSE)</f>
        <v>432</v>
      </c>
    </row>
    <row r="1593" spans="1:3" x14ac:dyDescent="0.25">
      <c r="A1593" s="76" t="s">
        <v>18371</v>
      </c>
      <c r="B1593" s="83" t="s">
        <v>405</v>
      </c>
      <c r="C1593" s="76">
        <f>VLOOKUP(GroupVertices[[#This Row],[Vertex]], Vertices[], MATCH("ID", Vertices[#Headers], 0), FALSE)</f>
        <v>385</v>
      </c>
    </row>
    <row r="1594" spans="1:3" x14ac:dyDescent="0.25">
      <c r="A1594" s="76" t="s">
        <v>18371</v>
      </c>
      <c r="B1594" s="83" t="s">
        <v>1818</v>
      </c>
      <c r="C1594" s="76">
        <f>VLOOKUP(GroupVertices[[#This Row],[Vertex]], Vertices[], MATCH("ID", Vertices[#Headers], 0), FALSE)</f>
        <v>387</v>
      </c>
    </row>
    <row r="1595" spans="1:3" x14ac:dyDescent="0.25">
      <c r="A1595" s="76" t="s">
        <v>18371</v>
      </c>
      <c r="B1595" s="83" t="s">
        <v>1817</v>
      </c>
      <c r="C1595" s="76">
        <f>VLOOKUP(GroupVertices[[#This Row],[Vertex]], Vertices[], MATCH("ID", Vertices[#Headers], 0), FALSE)</f>
        <v>386</v>
      </c>
    </row>
    <row r="1596" spans="1:3" x14ac:dyDescent="0.25">
      <c r="A1596" s="76" t="s">
        <v>18372</v>
      </c>
      <c r="B1596" s="83" t="s">
        <v>399</v>
      </c>
      <c r="C1596" s="76">
        <f>VLOOKUP(GroupVertices[[#This Row],[Vertex]], Vertices[], MATCH("ID", Vertices[#Headers], 0), FALSE)</f>
        <v>374</v>
      </c>
    </row>
    <row r="1597" spans="1:3" x14ac:dyDescent="0.25">
      <c r="A1597" s="76" t="s">
        <v>18372</v>
      </c>
      <c r="B1597" s="83" t="s">
        <v>1813</v>
      </c>
      <c r="C1597" s="76">
        <f>VLOOKUP(GroupVertices[[#This Row],[Vertex]], Vertices[], MATCH("ID", Vertices[#Headers], 0), FALSE)</f>
        <v>376</v>
      </c>
    </row>
    <row r="1598" spans="1:3" x14ac:dyDescent="0.25">
      <c r="A1598" s="76" t="s">
        <v>18372</v>
      </c>
      <c r="B1598" s="83" t="s">
        <v>1812</v>
      </c>
      <c r="C1598" s="76">
        <f>VLOOKUP(GroupVertices[[#This Row],[Vertex]], Vertices[], MATCH("ID", Vertices[#Headers], 0), FALSE)</f>
        <v>375</v>
      </c>
    </row>
    <row r="1599" spans="1:3" x14ac:dyDescent="0.25">
      <c r="A1599" s="76" t="s">
        <v>18373</v>
      </c>
      <c r="B1599" s="83" t="s">
        <v>376</v>
      </c>
      <c r="C1599" s="76">
        <f>VLOOKUP(GroupVertices[[#This Row],[Vertex]], Vertices[], MATCH("ID", Vertices[#Headers], 0), FALSE)</f>
        <v>341</v>
      </c>
    </row>
    <row r="1600" spans="1:3" x14ac:dyDescent="0.25">
      <c r="A1600" s="76" t="s">
        <v>18373</v>
      </c>
      <c r="B1600" s="83" t="s">
        <v>306</v>
      </c>
      <c r="C1600" s="76">
        <f>VLOOKUP(GroupVertices[[#This Row],[Vertex]], Vertices[], MATCH("ID", Vertices[#Headers], 0), FALSE)</f>
        <v>230</v>
      </c>
    </row>
    <row r="1601" spans="1:3" x14ac:dyDescent="0.25">
      <c r="A1601" s="76" t="s">
        <v>18373</v>
      </c>
      <c r="B1601" s="83" t="s">
        <v>1765</v>
      </c>
      <c r="C1601" s="76">
        <f>VLOOKUP(GroupVertices[[#This Row],[Vertex]], Vertices[], MATCH("ID", Vertices[#Headers], 0), FALSE)</f>
        <v>231</v>
      </c>
    </row>
    <row r="1602" spans="1:3" x14ac:dyDescent="0.25">
      <c r="A1602" s="76" t="s">
        <v>18374</v>
      </c>
      <c r="B1602" s="83" t="s">
        <v>370</v>
      </c>
      <c r="C1602" s="76">
        <f>VLOOKUP(GroupVertices[[#This Row],[Vertex]], Vertices[], MATCH("ID", Vertices[#Headers], 0), FALSE)</f>
        <v>332</v>
      </c>
    </row>
    <row r="1603" spans="1:3" x14ac:dyDescent="0.25">
      <c r="A1603" s="76" t="s">
        <v>18374</v>
      </c>
      <c r="B1603" s="83" t="s">
        <v>371</v>
      </c>
      <c r="C1603" s="76">
        <f>VLOOKUP(GroupVertices[[#This Row],[Vertex]], Vertices[], MATCH("ID", Vertices[#Headers], 0), FALSE)</f>
        <v>334</v>
      </c>
    </row>
    <row r="1604" spans="1:3" x14ac:dyDescent="0.25">
      <c r="A1604" s="76" t="s">
        <v>18374</v>
      </c>
      <c r="B1604" s="83" t="s">
        <v>1800</v>
      </c>
      <c r="C1604" s="76">
        <f>VLOOKUP(GroupVertices[[#This Row],[Vertex]], Vertices[], MATCH("ID", Vertices[#Headers], 0), FALSE)</f>
        <v>333</v>
      </c>
    </row>
    <row r="1605" spans="1:3" x14ac:dyDescent="0.25">
      <c r="A1605" s="76" t="s">
        <v>18375</v>
      </c>
      <c r="B1605" s="83" t="s">
        <v>318</v>
      </c>
      <c r="C1605" s="76">
        <f>VLOOKUP(GroupVertices[[#This Row],[Vertex]], Vertices[], MATCH("ID", Vertices[#Headers], 0), FALSE)</f>
        <v>246</v>
      </c>
    </row>
    <row r="1606" spans="1:3" x14ac:dyDescent="0.25">
      <c r="A1606" s="76" t="s">
        <v>18375</v>
      </c>
      <c r="B1606" s="83" t="s">
        <v>1769</v>
      </c>
      <c r="C1606" s="76">
        <f>VLOOKUP(GroupVertices[[#This Row],[Vertex]], Vertices[], MATCH("ID", Vertices[#Headers], 0), FALSE)</f>
        <v>248</v>
      </c>
    </row>
    <row r="1607" spans="1:3" x14ac:dyDescent="0.25">
      <c r="A1607" s="76" t="s">
        <v>18375</v>
      </c>
      <c r="B1607" s="83" t="s">
        <v>1768</v>
      </c>
      <c r="C1607" s="76">
        <f>VLOOKUP(GroupVertices[[#This Row],[Vertex]], Vertices[], MATCH("ID", Vertices[#Headers], 0), FALSE)</f>
        <v>247</v>
      </c>
    </row>
    <row r="1608" spans="1:3" x14ac:dyDescent="0.25">
      <c r="A1608" s="76" t="s">
        <v>18376</v>
      </c>
      <c r="B1608" s="83" t="s">
        <v>279</v>
      </c>
      <c r="C1608" s="76">
        <f>VLOOKUP(GroupVertices[[#This Row],[Vertex]], Vertices[], MATCH("ID", Vertices[#Headers], 0), FALSE)</f>
        <v>192</v>
      </c>
    </row>
    <row r="1609" spans="1:3" x14ac:dyDescent="0.25">
      <c r="A1609" s="76" t="s">
        <v>18376</v>
      </c>
      <c r="B1609" s="83" t="s">
        <v>1755</v>
      </c>
      <c r="C1609" s="76">
        <f>VLOOKUP(GroupVertices[[#This Row],[Vertex]], Vertices[], MATCH("ID", Vertices[#Headers], 0), FALSE)</f>
        <v>194</v>
      </c>
    </row>
    <row r="1610" spans="1:3" x14ac:dyDescent="0.25">
      <c r="A1610" s="76" t="s">
        <v>18376</v>
      </c>
      <c r="B1610" s="83" t="s">
        <v>1754</v>
      </c>
      <c r="C1610" s="76">
        <f>VLOOKUP(GroupVertices[[#This Row],[Vertex]], Vertices[], MATCH("ID", Vertices[#Headers], 0), FALSE)</f>
        <v>193</v>
      </c>
    </row>
    <row r="1611" spans="1:3" x14ac:dyDescent="0.25">
      <c r="A1611" s="76" t="s">
        <v>18377</v>
      </c>
      <c r="B1611" s="83" t="s">
        <v>270</v>
      </c>
      <c r="C1611" s="76">
        <f>VLOOKUP(GroupVertices[[#This Row],[Vertex]], Vertices[], MATCH("ID", Vertices[#Headers], 0), FALSE)</f>
        <v>172</v>
      </c>
    </row>
    <row r="1612" spans="1:3" x14ac:dyDescent="0.25">
      <c r="A1612" s="76" t="s">
        <v>18377</v>
      </c>
      <c r="B1612" s="83" t="s">
        <v>1744</v>
      </c>
      <c r="C1612" s="76">
        <f>VLOOKUP(GroupVertices[[#This Row],[Vertex]], Vertices[], MATCH("ID", Vertices[#Headers], 0), FALSE)</f>
        <v>174</v>
      </c>
    </row>
    <row r="1613" spans="1:3" x14ac:dyDescent="0.25">
      <c r="A1613" s="76" t="s">
        <v>18377</v>
      </c>
      <c r="B1613" s="83" t="s">
        <v>1743</v>
      </c>
      <c r="C1613" s="76">
        <f>VLOOKUP(GroupVertices[[#This Row],[Vertex]], Vertices[], MATCH("ID", Vertices[#Headers], 0), FALSE)</f>
        <v>173</v>
      </c>
    </row>
    <row r="1614" spans="1:3" x14ac:dyDescent="0.25">
      <c r="A1614" s="76" t="s">
        <v>18378</v>
      </c>
      <c r="B1614" s="83" t="s">
        <v>266</v>
      </c>
      <c r="C1614" s="76">
        <f>VLOOKUP(GroupVertices[[#This Row],[Vertex]], Vertices[], MATCH("ID", Vertices[#Headers], 0), FALSE)</f>
        <v>164</v>
      </c>
    </row>
    <row r="1615" spans="1:3" x14ac:dyDescent="0.25">
      <c r="A1615" s="76" t="s">
        <v>18378</v>
      </c>
      <c r="B1615" s="83" t="s">
        <v>1740</v>
      </c>
      <c r="C1615" s="76">
        <f>VLOOKUP(GroupVertices[[#This Row],[Vertex]], Vertices[], MATCH("ID", Vertices[#Headers], 0), FALSE)</f>
        <v>166</v>
      </c>
    </row>
    <row r="1616" spans="1:3" x14ac:dyDescent="0.25">
      <c r="A1616" s="76" t="s">
        <v>18378</v>
      </c>
      <c r="B1616" s="83" t="s">
        <v>1739</v>
      </c>
      <c r="C1616" s="76">
        <f>VLOOKUP(GroupVertices[[#This Row],[Vertex]], Vertices[], MATCH("ID", Vertices[#Headers], 0), FALSE)</f>
        <v>165</v>
      </c>
    </row>
    <row r="1617" spans="1:3" x14ac:dyDescent="0.25">
      <c r="A1617" s="76" t="s">
        <v>18379</v>
      </c>
      <c r="B1617" s="83" t="s">
        <v>259</v>
      </c>
      <c r="C1617" s="76">
        <f>VLOOKUP(GroupVertices[[#This Row],[Vertex]], Vertices[], MATCH("ID", Vertices[#Headers], 0), FALSE)</f>
        <v>147</v>
      </c>
    </row>
    <row r="1618" spans="1:3" x14ac:dyDescent="0.25">
      <c r="A1618" s="76" t="s">
        <v>18379</v>
      </c>
      <c r="B1618" s="83" t="s">
        <v>1730</v>
      </c>
      <c r="C1618" s="76">
        <f>VLOOKUP(GroupVertices[[#This Row],[Vertex]], Vertices[], MATCH("ID", Vertices[#Headers], 0), FALSE)</f>
        <v>149</v>
      </c>
    </row>
    <row r="1619" spans="1:3" x14ac:dyDescent="0.25">
      <c r="A1619" s="76" t="s">
        <v>18379</v>
      </c>
      <c r="B1619" s="83" t="s">
        <v>1729</v>
      </c>
      <c r="C1619" s="76">
        <f>VLOOKUP(GroupVertices[[#This Row],[Vertex]], Vertices[], MATCH("ID", Vertices[#Headers], 0), FALSE)</f>
        <v>148</v>
      </c>
    </row>
    <row r="1620" spans="1:3" x14ac:dyDescent="0.25">
      <c r="A1620" s="76" t="s">
        <v>18380</v>
      </c>
      <c r="B1620" s="83" t="s">
        <v>214</v>
      </c>
      <c r="C1620" s="76">
        <f>VLOOKUP(GroupVertices[[#This Row],[Vertex]], Vertices[], MATCH("ID", Vertices[#Headers], 0), FALSE)</f>
        <v>66</v>
      </c>
    </row>
    <row r="1621" spans="1:3" x14ac:dyDescent="0.25">
      <c r="A1621" s="76" t="s">
        <v>18380</v>
      </c>
      <c r="B1621" s="83" t="s">
        <v>1696</v>
      </c>
      <c r="C1621" s="76">
        <f>VLOOKUP(GroupVertices[[#This Row],[Vertex]], Vertices[], MATCH("ID", Vertices[#Headers], 0), FALSE)</f>
        <v>68</v>
      </c>
    </row>
    <row r="1622" spans="1:3" x14ac:dyDescent="0.25">
      <c r="A1622" s="76" t="s">
        <v>18380</v>
      </c>
      <c r="B1622" s="83" t="s">
        <v>1695</v>
      </c>
      <c r="C1622" s="76">
        <f>VLOOKUP(GroupVertices[[#This Row],[Vertex]], Vertices[], MATCH("ID", Vertices[#Headers], 0), FALSE)</f>
        <v>67</v>
      </c>
    </row>
    <row r="1623" spans="1:3" x14ac:dyDescent="0.25">
      <c r="A1623" s="76" t="s">
        <v>18381</v>
      </c>
      <c r="B1623" s="83" t="s">
        <v>203</v>
      </c>
      <c r="C1623" s="76">
        <f>VLOOKUP(GroupVertices[[#This Row],[Vertex]], Vertices[], MATCH("ID", Vertices[#Headers], 0), FALSE)</f>
        <v>36</v>
      </c>
    </row>
    <row r="1624" spans="1:3" x14ac:dyDescent="0.25">
      <c r="A1624" s="76" t="s">
        <v>18381</v>
      </c>
      <c r="B1624" s="83" t="s">
        <v>1679</v>
      </c>
      <c r="C1624" s="76">
        <f>VLOOKUP(GroupVertices[[#This Row],[Vertex]], Vertices[], MATCH("ID", Vertices[#Headers], 0), FALSE)</f>
        <v>38</v>
      </c>
    </row>
    <row r="1625" spans="1:3" x14ac:dyDescent="0.25">
      <c r="A1625" s="76" t="s">
        <v>18381</v>
      </c>
      <c r="B1625" s="83" t="s">
        <v>1678</v>
      </c>
      <c r="C1625" s="76">
        <f>VLOOKUP(GroupVertices[[#This Row],[Vertex]], Vertices[], MATCH("ID", Vertices[#Headers], 0), FALSE)</f>
        <v>37</v>
      </c>
    </row>
    <row r="1626" spans="1:3" x14ac:dyDescent="0.25">
      <c r="A1626" s="76" t="s">
        <v>18382</v>
      </c>
      <c r="B1626" s="83" t="s">
        <v>1654</v>
      </c>
      <c r="C1626" s="76">
        <f>VLOOKUP(GroupVertices[[#This Row],[Vertex]], Vertices[], MATCH("ID", Vertices[#Headers], 0), FALSE)</f>
        <v>2087</v>
      </c>
    </row>
    <row r="1627" spans="1:3" x14ac:dyDescent="0.25">
      <c r="A1627" s="76" t="s">
        <v>18382</v>
      </c>
      <c r="B1627" s="83" t="s">
        <v>1653</v>
      </c>
      <c r="C1627" s="76">
        <f>VLOOKUP(GroupVertices[[#This Row],[Vertex]], Vertices[], MATCH("ID", Vertices[#Headers], 0), FALSE)</f>
        <v>2086</v>
      </c>
    </row>
    <row r="1628" spans="1:3" x14ac:dyDescent="0.25">
      <c r="A1628" s="76" t="s">
        <v>18383</v>
      </c>
      <c r="B1628" s="83" t="s">
        <v>1639</v>
      </c>
      <c r="C1628" s="76">
        <f>VLOOKUP(GroupVertices[[#This Row],[Vertex]], Vertices[], MATCH("ID", Vertices[#Headers], 0), FALSE)</f>
        <v>2067</v>
      </c>
    </row>
    <row r="1629" spans="1:3" x14ac:dyDescent="0.25">
      <c r="A1629" s="76" t="s">
        <v>18383</v>
      </c>
      <c r="B1629" s="83" t="s">
        <v>1638</v>
      </c>
      <c r="C1629" s="76">
        <f>VLOOKUP(GroupVertices[[#This Row],[Vertex]], Vertices[], MATCH("ID", Vertices[#Headers], 0), FALSE)</f>
        <v>2066</v>
      </c>
    </row>
    <row r="1630" spans="1:3" x14ac:dyDescent="0.25">
      <c r="A1630" s="76" t="s">
        <v>18384</v>
      </c>
      <c r="B1630" s="83" t="s">
        <v>1635</v>
      </c>
      <c r="C1630" s="76">
        <f>VLOOKUP(GroupVertices[[#This Row],[Vertex]], Vertices[], MATCH("ID", Vertices[#Headers], 0), FALSE)</f>
        <v>2062</v>
      </c>
    </row>
    <row r="1631" spans="1:3" x14ac:dyDescent="0.25">
      <c r="A1631" s="76" t="s">
        <v>18384</v>
      </c>
      <c r="B1631" s="83" t="s">
        <v>2272</v>
      </c>
      <c r="C1631" s="76">
        <f>VLOOKUP(GroupVertices[[#This Row],[Vertex]], Vertices[], MATCH("ID", Vertices[#Headers], 0), FALSE)</f>
        <v>2063</v>
      </c>
    </row>
    <row r="1632" spans="1:3" x14ac:dyDescent="0.25">
      <c r="A1632" s="76" t="s">
        <v>18385</v>
      </c>
      <c r="B1632" s="83" t="s">
        <v>1634</v>
      </c>
      <c r="C1632" s="76">
        <f>VLOOKUP(GroupVertices[[#This Row],[Vertex]], Vertices[], MATCH("ID", Vertices[#Headers], 0), FALSE)</f>
        <v>2060</v>
      </c>
    </row>
    <row r="1633" spans="1:3" x14ac:dyDescent="0.25">
      <c r="A1633" s="76" t="s">
        <v>18385</v>
      </c>
      <c r="B1633" s="83" t="s">
        <v>2271</v>
      </c>
      <c r="C1633" s="76">
        <f>VLOOKUP(GroupVertices[[#This Row],[Vertex]], Vertices[], MATCH("ID", Vertices[#Headers], 0), FALSE)</f>
        <v>2061</v>
      </c>
    </row>
    <row r="1634" spans="1:3" x14ac:dyDescent="0.25">
      <c r="A1634" s="76" t="s">
        <v>18386</v>
      </c>
      <c r="B1634" s="83" t="s">
        <v>1620</v>
      </c>
      <c r="C1634" s="76">
        <f>VLOOKUP(GroupVertices[[#This Row],[Vertex]], Vertices[], MATCH("ID", Vertices[#Headers], 0), FALSE)</f>
        <v>2047</v>
      </c>
    </row>
    <row r="1635" spans="1:3" x14ac:dyDescent="0.25">
      <c r="A1635" s="76" t="s">
        <v>18386</v>
      </c>
      <c r="B1635" s="83" t="s">
        <v>1619</v>
      </c>
      <c r="C1635" s="76">
        <f>VLOOKUP(GroupVertices[[#This Row],[Vertex]], Vertices[], MATCH("ID", Vertices[#Headers], 0), FALSE)</f>
        <v>2046</v>
      </c>
    </row>
    <row r="1636" spans="1:3" x14ac:dyDescent="0.25">
      <c r="A1636" s="76" t="s">
        <v>18387</v>
      </c>
      <c r="B1636" s="83" t="s">
        <v>1611</v>
      </c>
      <c r="C1636" s="76">
        <f>VLOOKUP(GroupVertices[[#This Row],[Vertex]], Vertices[], MATCH("ID", Vertices[#Headers], 0), FALSE)</f>
        <v>2035</v>
      </c>
    </row>
    <row r="1637" spans="1:3" x14ac:dyDescent="0.25">
      <c r="A1637" s="76" t="s">
        <v>18387</v>
      </c>
      <c r="B1637" s="83" t="s">
        <v>1610</v>
      </c>
      <c r="C1637" s="76">
        <f>VLOOKUP(GroupVertices[[#This Row],[Vertex]], Vertices[], MATCH("ID", Vertices[#Headers], 0), FALSE)</f>
        <v>2034</v>
      </c>
    </row>
    <row r="1638" spans="1:3" x14ac:dyDescent="0.25">
      <c r="A1638" s="76" t="s">
        <v>18388</v>
      </c>
      <c r="B1638" s="83" t="s">
        <v>1605</v>
      </c>
      <c r="C1638" s="76">
        <f>VLOOKUP(GroupVertices[[#This Row],[Vertex]], Vertices[], MATCH("ID", Vertices[#Headers], 0), FALSE)</f>
        <v>2029</v>
      </c>
    </row>
    <row r="1639" spans="1:3" x14ac:dyDescent="0.25">
      <c r="A1639" s="76" t="s">
        <v>18388</v>
      </c>
      <c r="B1639" s="83" t="s">
        <v>2264</v>
      </c>
      <c r="C1639" s="76">
        <f>VLOOKUP(GroupVertices[[#This Row],[Vertex]], Vertices[], MATCH("ID", Vertices[#Headers], 0), FALSE)</f>
        <v>2030</v>
      </c>
    </row>
    <row r="1640" spans="1:3" x14ac:dyDescent="0.25">
      <c r="A1640" s="76" t="s">
        <v>18389</v>
      </c>
      <c r="B1640" s="83" t="s">
        <v>1600</v>
      </c>
      <c r="C1640" s="76">
        <f>VLOOKUP(GroupVertices[[#This Row],[Vertex]], Vertices[], MATCH("ID", Vertices[#Headers], 0), FALSE)</f>
        <v>2023</v>
      </c>
    </row>
    <row r="1641" spans="1:3" x14ac:dyDescent="0.25">
      <c r="A1641" s="76" t="s">
        <v>18389</v>
      </c>
      <c r="B1641" s="83" t="s">
        <v>2263</v>
      </c>
      <c r="C1641" s="76">
        <f>VLOOKUP(GroupVertices[[#This Row],[Vertex]], Vertices[], MATCH("ID", Vertices[#Headers], 0), FALSE)</f>
        <v>2024</v>
      </c>
    </row>
    <row r="1642" spans="1:3" x14ac:dyDescent="0.25">
      <c r="A1642" s="76" t="s">
        <v>18390</v>
      </c>
      <c r="B1642" s="83" t="s">
        <v>1582</v>
      </c>
      <c r="C1642" s="76">
        <f>VLOOKUP(GroupVertices[[#This Row],[Vertex]], Vertices[], MATCH("ID", Vertices[#Headers], 0), FALSE)</f>
        <v>2003</v>
      </c>
    </row>
    <row r="1643" spans="1:3" x14ac:dyDescent="0.25">
      <c r="A1643" s="76" t="s">
        <v>18390</v>
      </c>
      <c r="B1643" s="83" t="s">
        <v>2261</v>
      </c>
      <c r="C1643" s="76">
        <f>VLOOKUP(GroupVertices[[#This Row],[Vertex]], Vertices[], MATCH("ID", Vertices[#Headers], 0), FALSE)</f>
        <v>2004</v>
      </c>
    </row>
    <row r="1644" spans="1:3" x14ac:dyDescent="0.25">
      <c r="A1644" s="76" t="s">
        <v>18391</v>
      </c>
      <c r="B1644" s="83" t="s">
        <v>1581</v>
      </c>
      <c r="C1644" s="76">
        <f>VLOOKUP(GroupVertices[[#This Row],[Vertex]], Vertices[], MATCH("ID", Vertices[#Headers], 0), FALSE)</f>
        <v>2002</v>
      </c>
    </row>
    <row r="1645" spans="1:3" x14ac:dyDescent="0.25">
      <c r="A1645" s="76" t="s">
        <v>18391</v>
      </c>
      <c r="B1645" s="83" t="s">
        <v>1580</v>
      </c>
      <c r="C1645" s="76">
        <f>VLOOKUP(GroupVertices[[#This Row],[Vertex]], Vertices[], MATCH("ID", Vertices[#Headers], 0), FALSE)</f>
        <v>2001</v>
      </c>
    </row>
    <row r="1646" spans="1:3" x14ac:dyDescent="0.25">
      <c r="A1646" s="76" t="s">
        <v>18392</v>
      </c>
      <c r="B1646" s="83" t="s">
        <v>1565</v>
      </c>
      <c r="C1646" s="76">
        <f>VLOOKUP(GroupVertices[[#This Row],[Vertex]], Vertices[], MATCH("ID", Vertices[#Headers], 0), FALSE)</f>
        <v>1860</v>
      </c>
    </row>
    <row r="1647" spans="1:3" x14ac:dyDescent="0.25">
      <c r="A1647" s="76" t="s">
        <v>18392</v>
      </c>
      <c r="B1647" s="83" t="s">
        <v>2134</v>
      </c>
      <c r="C1647" s="76">
        <f>VLOOKUP(GroupVertices[[#This Row],[Vertex]], Vertices[], MATCH("ID", Vertices[#Headers], 0), FALSE)</f>
        <v>1861</v>
      </c>
    </row>
    <row r="1648" spans="1:3" x14ac:dyDescent="0.25">
      <c r="A1648" s="76" t="s">
        <v>18393</v>
      </c>
      <c r="B1648" s="83" t="s">
        <v>1563</v>
      </c>
      <c r="C1648" s="76">
        <f>VLOOKUP(GroupVertices[[#This Row],[Vertex]], Vertices[], MATCH("ID", Vertices[#Headers], 0), FALSE)</f>
        <v>1858</v>
      </c>
    </row>
    <row r="1649" spans="1:3" x14ac:dyDescent="0.25">
      <c r="A1649" s="76" t="s">
        <v>18393</v>
      </c>
      <c r="B1649" s="83" t="s">
        <v>1562</v>
      </c>
      <c r="C1649" s="76">
        <f>VLOOKUP(GroupVertices[[#This Row],[Vertex]], Vertices[], MATCH("ID", Vertices[#Headers], 0), FALSE)</f>
        <v>1857</v>
      </c>
    </row>
    <row r="1650" spans="1:3" x14ac:dyDescent="0.25">
      <c r="A1650" s="76" t="s">
        <v>18394</v>
      </c>
      <c r="B1650" s="83" t="s">
        <v>1555</v>
      </c>
      <c r="C1650" s="76">
        <f>VLOOKUP(GroupVertices[[#This Row],[Vertex]], Vertices[], MATCH("ID", Vertices[#Headers], 0), FALSE)</f>
        <v>1850</v>
      </c>
    </row>
    <row r="1651" spans="1:3" x14ac:dyDescent="0.25">
      <c r="A1651" s="76" t="s">
        <v>18394</v>
      </c>
      <c r="B1651" s="83" t="s">
        <v>1554</v>
      </c>
      <c r="C1651" s="76">
        <f>VLOOKUP(GroupVertices[[#This Row],[Vertex]], Vertices[], MATCH("ID", Vertices[#Headers], 0), FALSE)</f>
        <v>1849</v>
      </c>
    </row>
    <row r="1652" spans="1:3" x14ac:dyDescent="0.25">
      <c r="A1652" s="76" t="s">
        <v>18395</v>
      </c>
      <c r="B1652" s="83" t="s">
        <v>1543</v>
      </c>
      <c r="C1652" s="76">
        <f>VLOOKUP(GroupVertices[[#This Row],[Vertex]], Vertices[], MATCH("ID", Vertices[#Headers], 0), FALSE)</f>
        <v>1837</v>
      </c>
    </row>
    <row r="1653" spans="1:3" x14ac:dyDescent="0.25">
      <c r="A1653" s="76" t="s">
        <v>18395</v>
      </c>
      <c r="B1653" s="83" t="s">
        <v>2131</v>
      </c>
      <c r="C1653" s="76">
        <f>VLOOKUP(GroupVertices[[#This Row],[Vertex]], Vertices[], MATCH("ID", Vertices[#Headers], 0), FALSE)</f>
        <v>1838</v>
      </c>
    </row>
    <row r="1654" spans="1:3" x14ac:dyDescent="0.25">
      <c r="A1654" s="76" t="s">
        <v>18396</v>
      </c>
      <c r="B1654" s="83" t="s">
        <v>1520</v>
      </c>
      <c r="C1654" s="76">
        <f>VLOOKUP(GroupVertices[[#This Row],[Vertex]], Vertices[], MATCH("ID", Vertices[#Headers], 0), FALSE)</f>
        <v>1808</v>
      </c>
    </row>
    <row r="1655" spans="1:3" x14ac:dyDescent="0.25">
      <c r="A1655" s="76" t="s">
        <v>18396</v>
      </c>
      <c r="B1655" s="83" t="s">
        <v>1519</v>
      </c>
      <c r="C1655" s="76">
        <f>VLOOKUP(GroupVertices[[#This Row],[Vertex]], Vertices[], MATCH("ID", Vertices[#Headers], 0), FALSE)</f>
        <v>1807</v>
      </c>
    </row>
    <row r="1656" spans="1:3" x14ac:dyDescent="0.25">
      <c r="A1656" s="76" t="s">
        <v>18397</v>
      </c>
      <c r="B1656" s="83" t="s">
        <v>1515</v>
      </c>
      <c r="C1656" s="76">
        <f>VLOOKUP(GroupVertices[[#This Row],[Vertex]], Vertices[], MATCH("ID", Vertices[#Headers], 0), FALSE)</f>
        <v>1802</v>
      </c>
    </row>
    <row r="1657" spans="1:3" x14ac:dyDescent="0.25">
      <c r="A1657" s="76" t="s">
        <v>18397</v>
      </c>
      <c r="B1657" s="83" t="s">
        <v>2123</v>
      </c>
      <c r="C1657" s="76">
        <f>VLOOKUP(GroupVertices[[#This Row],[Vertex]], Vertices[], MATCH("ID", Vertices[#Headers], 0), FALSE)</f>
        <v>1803</v>
      </c>
    </row>
    <row r="1658" spans="1:3" x14ac:dyDescent="0.25">
      <c r="A1658" s="76" t="s">
        <v>18398</v>
      </c>
      <c r="B1658" s="83" t="s">
        <v>1500</v>
      </c>
      <c r="C1658" s="76">
        <f>VLOOKUP(GroupVertices[[#This Row],[Vertex]], Vertices[], MATCH("ID", Vertices[#Headers], 0), FALSE)</f>
        <v>1784</v>
      </c>
    </row>
    <row r="1659" spans="1:3" x14ac:dyDescent="0.25">
      <c r="A1659" s="76" t="s">
        <v>18398</v>
      </c>
      <c r="B1659" s="83" t="s">
        <v>2120</v>
      </c>
      <c r="C1659" s="76">
        <f>VLOOKUP(GroupVertices[[#This Row],[Vertex]], Vertices[], MATCH("ID", Vertices[#Headers], 0), FALSE)</f>
        <v>1785</v>
      </c>
    </row>
    <row r="1660" spans="1:3" x14ac:dyDescent="0.25">
      <c r="A1660" s="76" t="s">
        <v>18399</v>
      </c>
      <c r="B1660" s="83" t="s">
        <v>1491</v>
      </c>
      <c r="C1660" s="76">
        <f>VLOOKUP(GroupVertices[[#This Row],[Vertex]], Vertices[], MATCH("ID", Vertices[#Headers], 0), FALSE)</f>
        <v>1772</v>
      </c>
    </row>
    <row r="1661" spans="1:3" x14ac:dyDescent="0.25">
      <c r="A1661" s="76" t="s">
        <v>18399</v>
      </c>
      <c r="B1661" s="83" t="s">
        <v>2116</v>
      </c>
      <c r="C1661" s="76">
        <f>VLOOKUP(GroupVertices[[#This Row],[Vertex]], Vertices[], MATCH("ID", Vertices[#Headers], 0), FALSE)</f>
        <v>1773</v>
      </c>
    </row>
    <row r="1662" spans="1:3" x14ac:dyDescent="0.25">
      <c r="A1662" s="76" t="s">
        <v>18400</v>
      </c>
      <c r="B1662" s="83" t="s">
        <v>1486</v>
      </c>
      <c r="C1662" s="76">
        <f>VLOOKUP(GroupVertices[[#This Row],[Vertex]], Vertices[], MATCH("ID", Vertices[#Headers], 0), FALSE)</f>
        <v>1766</v>
      </c>
    </row>
    <row r="1663" spans="1:3" x14ac:dyDescent="0.25">
      <c r="A1663" s="76" t="s">
        <v>18400</v>
      </c>
      <c r="B1663" s="83" t="s">
        <v>2115</v>
      </c>
      <c r="C1663" s="76">
        <f>VLOOKUP(GroupVertices[[#This Row],[Vertex]], Vertices[], MATCH("ID", Vertices[#Headers], 0), FALSE)</f>
        <v>1767</v>
      </c>
    </row>
    <row r="1664" spans="1:3" x14ac:dyDescent="0.25">
      <c r="A1664" s="76" t="s">
        <v>18401</v>
      </c>
      <c r="B1664" s="83" t="s">
        <v>1481</v>
      </c>
      <c r="C1664" s="76">
        <f>VLOOKUP(GroupVertices[[#This Row],[Vertex]], Vertices[], MATCH("ID", Vertices[#Headers], 0), FALSE)</f>
        <v>1758</v>
      </c>
    </row>
    <row r="1665" spans="1:3" x14ac:dyDescent="0.25">
      <c r="A1665" s="76" t="s">
        <v>18401</v>
      </c>
      <c r="B1665" s="83" t="s">
        <v>2110</v>
      </c>
      <c r="C1665" s="76">
        <f>VLOOKUP(GroupVertices[[#This Row],[Vertex]], Vertices[], MATCH("ID", Vertices[#Headers], 0), FALSE)</f>
        <v>1759</v>
      </c>
    </row>
    <row r="1666" spans="1:3" x14ac:dyDescent="0.25">
      <c r="A1666" s="76" t="s">
        <v>18402</v>
      </c>
      <c r="B1666" s="83" t="s">
        <v>1476</v>
      </c>
      <c r="C1666" s="76">
        <f>VLOOKUP(GroupVertices[[#This Row],[Vertex]], Vertices[], MATCH("ID", Vertices[#Headers], 0), FALSE)</f>
        <v>1754</v>
      </c>
    </row>
    <row r="1667" spans="1:3" x14ac:dyDescent="0.25">
      <c r="A1667" s="76" t="s">
        <v>18402</v>
      </c>
      <c r="B1667" s="83" t="s">
        <v>2109</v>
      </c>
      <c r="C1667" s="76">
        <f>VLOOKUP(GroupVertices[[#This Row],[Vertex]], Vertices[], MATCH("ID", Vertices[#Headers], 0), FALSE)</f>
        <v>1755</v>
      </c>
    </row>
    <row r="1668" spans="1:3" x14ac:dyDescent="0.25">
      <c r="A1668" s="76" t="s">
        <v>18403</v>
      </c>
      <c r="B1668" s="83" t="s">
        <v>1449</v>
      </c>
      <c r="C1668" s="76">
        <f>VLOOKUP(GroupVertices[[#This Row],[Vertex]], Vertices[], MATCH("ID", Vertices[#Headers], 0), FALSE)</f>
        <v>1723</v>
      </c>
    </row>
    <row r="1669" spans="1:3" x14ac:dyDescent="0.25">
      <c r="A1669" s="76" t="s">
        <v>18403</v>
      </c>
      <c r="B1669" s="83" t="s">
        <v>2105</v>
      </c>
      <c r="C1669" s="76">
        <f>VLOOKUP(GroupVertices[[#This Row],[Vertex]], Vertices[], MATCH("ID", Vertices[#Headers], 0), FALSE)</f>
        <v>1724</v>
      </c>
    </row>
    <row r="1670" spans="1:3" x14ac:dyDescent="0.25">
      <c r="A1670" s="76" t="s">
        <v>18404</v>
      </c>
      <c r="B1670" s="83" t="s">
        <v>1436</v>
      </c>
      <c r="C1670" s="76">
        <f>VLOOKUP(GroupVertices[[#This Row],[Vertex]], Vertices[], MATCH("ID", Vertices[#Headers], 0), FALSE)</f>
        <v>1709</v>
      </c>
    </row>
    <row r="1671" spans="1:3" x14ac:dyDescent="0.25">
      <c r="A1671" s="76" t="s">
        <v>18404</v>
      </c>
      <c r="B1671" s="83" t="s">
        <v>2104</v>
      </c>
      <c r="C1671" s="76">
        <f>VLOOKUP(GroupVertices[[#This Row],[Vertex]], Vertices[], MATCH("ID", Vertices[#Headers], 0), FALSE)</f>
        <v>1710</v>
      </c>
    </row>
    <row r="1672" spans="1:3" x14ac:dyDescent="0.25">
      <c r="A1672" s="76" t="s">
        <v>18405</v>
      </c>
      <c r="B1672" s="83" t="s">
        <v>1429</v>
      </c>
      <c r="C1672" s="76">
        <f>VLOOKUP(GroupVertices[[#This Row],[Vertex]], Vertices[], MATCH("ID", Vertices[#Headers], 0), FALSE)</f>
        <v>1702</v>
      </c>
    </row>
    <row r="1673" spans="1:3" x14ac:dyDescent="0.25">
      <c r="A1673" s="76" t="s">
        <v>18405</v>
      </c>
      <c r="B1673" s="83" t="s">
        <v>1428</v>
      </c>
      <c r="C1673" s="76">
        <f>VLOOKUP(GroupVertices[[#This Row],[Vertex]], Vertices[], MATCH("ID", Vertices[#Headers], 0), FALSE)</f>
        <v>1701</v>
      </c>
    </row>
    <row r="1674" spans="1:3" x14ac:dyDescent="0.25">
      <c r="A1674" s="76" t="s">
        <v>18406</v>
      </c>
      <c r="B1674" s="83" t="s">
        <v>1421</v>
      </c>
      <c r="C1674" s="76">
        <f>VLOOKUP(GroupVertices[[#This Row],[Vertex]], Vertices[], MATCH("ID", Vertices[#Headers], 0), FALSE)</f>
        <v>1693</v>
      </c>
    </row>
    <row r="1675" spans="1:3" x14ac:dyDescent="0.25">
      <c r="A1675" s="76" t="s">
        <v>18406</v>
      </c>
      <c r="B1675" s="83" t="s">
        <v>2103</v>
      </c>
      <c r="C1675" s="76">
        <f>VLOOKUP(GroupVertices[[#This Row],[Vertex]], Vertices[], MATCH("ID", Vertices[#Headers], 0), FALSE)</f>
        <v>1694</v>
      </c>
    </row>
    <row r="1676" spans="1:3" x14ac:dyDescent="0.25">
      <c r="A1676" s="76" t="s">
        <v>18407</v>
      </c>
      <c r="B1676" s="83" t="s">
        <v>1420</v>
      </c>
      <c r="C1676" s="76">
        <f>VLOOKUP(GroupVertices[[#This Row],[Vertex]], Vertices[], MATCH("ID", Vertices[#Headers], 0), FALSE)</f>
        <v>1691</v>
      </c>
    </row>
    <row r="1677" spans="1:3" x14ac:dyDescent="0.25">
      <c r="A1677" s="76" t="s">
        <v>18407</v>
      </c>
      <c r="B1677" s="83" t="s">
        <v>2102</v>
      </c>
      <c r="C1677" s="76">
        <f>VLOOKUP(GroupVertices[[#This Row],[Vertex]], Vertices[], MATCH("ID", Vertices[#Headers], 0), FALSE)</f>
        <v>1692</v>
      </c>
    </row>
    <row r="1678" spans="1:3" x14ac:dyDescent="0.25">
      <c r="A1678" s="76" t="s">
        <v>18408</v>
      </c>
      <c r="B1678" s="83" t="s">
        <v>1403</v>
      </c>
      <c r="C1678" s="76">
        <f>VLOOKUP(GroupVertices[[#This Row],[Vertex]], Vertices[], MATCH("ID", Vertices[#Headers], 0), FALSE)</f>
        <v>1666</v>
      </c>
    </row>
    <row r="1679" spans="1:3" x14ac:dyDescent="0.25">
      <c r="A1679" s="76" t="s">
        <v>18408</v>
      </c>
      <c r="B1679" s="83" t="s">
        <v>2094</v>
      </c>
      <c r="C1679" s="76">
        <f>VLOOKUP(GroupVertices[[#This Row],[Vertex]], Vertices[], MATCH("ID", Vertices[#Headers], 0), FALSE)</f>
        <v>1667</v>
      </c>
    </row>
    <row r="1680" spans="1:3" x14ac:dyDescent="0.25">
      <c r="A1680" s="76" t="s">
        <v>18409</v>
      </c>
      <c r="B1680" s="83" t="s">
        <v>1370</v>
      </c>
      <c r="C1680" s="76">
        <f>VLOOKUP(GroupVertices[[#This Row],[Vertex]], Vertices[], MATCH("ID", Vertices[#Headers], 0), FALSE)</f>
        <v>1626</v>
      </c>
    </row>
    <row r="1681" spans="1:3" x14ac:dyDescent="0.25">
      <c r="A1681" s="76" t="s">
        <v>18409</v>
      </c>
      <c r="B1681" s="83" t="s">
        <v>1369</v>
      </c>
      <c r="C1681" s="76">
        <f>VLOOKUP(GroupVertices[[#This Row],[Vertex]], Vertices[], MATCH("ID", Vertices[#Headers], 0), FALSE)</f>
        <v>1625</v>
      </c>
    </row>
    <row r="1682" spans="1:3" x14ac:dyDescent="0.25">
      <c r="A1682" s="76" t="s">
        <v>18410</v>
      </c>
      <c r="B1682" s="83" t="s">
        <v>1361</v>
      </c>
      <c r="C1682" s="76">
        <f>VLOOKUP(GroupVertices[[#This Row],[Vertex]], Vertices[], MATCH("ID", Vertices[#Headers], 0), FALSE)</f>
        <v>1616</v>
      </c>
    </row>
    <row r="1683" spans="1:3" x14ac:dyDescent="0.25">
      <c r="A1683" s="76" t="s">
        <v>18410</v>
      </c>
      <c r="B1683" s="83" t="s">
        <v>2085</v>
      </c>
      <c r="C1683" s="76">
        <f>VLOOKUP(GroupVertices[[#This Row],[Vertex]], Vertices[], MATCH("ID", Vertices[#Headers], 0), FALSE)</f>
        <v>1617</v>
      </c>
    </row>
    <row r="1684" spans="1:3" x14ac:dyDescent="0.25">
      <c r="A1684" s="76" t="s">
        <v>18411</v>
      </c>
      <c r="B1684" s="83" t="s">
        <v>1321</v>
      </c>
      <c r="C1684" s="76">
        <f>VLOOKUP(GroupVertices[[#This Row],[Vertex]], Vertices[], MATCH("ID", Vertices[#Headers], 0), FALSE)</f>
        <v>1568</v>
      </c>
    </row>
    <row r="1685" spans="1:3" x14ac:dyDescent="0.25">
      <c r="A1685" s="76" t="s">
        <v>18411</v>
      </c>
      <c r="B1685" s="83" t="s">
        <v>1320</v>
      </c>
      <c r="C1685" s="76">
        <f>VLOOKUP(GroupVertices[[#This Row],[Vertex]], Vertices[], MATCH("ID", Vertices[#Headers], 0), FALSE)</f>
        <v>1567</v>
      </c>
    </row>
    <row r="1686" spans="1:3" x14ac:dyDescent="0.25">
      <c r="A1686" s="76" t="s">
        <v>18412</v>
      </c>
      <c r="B1686" s="83" t="s">
        <v>1315</v>
      </c>
      <c r="C1686" s="76">
        <f>VLOOKUP(GroupVertices[[#This Row],[Vertex]], Vertices[], MATCH("ID", Vertices[#Headers], 0), FALSE)</f>
        <v>1561</v>
      </c>
    </row>
    <row r="1687" spans="1:3" x14ac:dyDescent="0.25">
      <c r="A1687" s="76" t="s">
        <v>18412</v>
      </c>
      <c r="B1687" s="83" t="s">
        <v>2073</v>
      </c>
      <c r="C1687" s="76">
        <f>VLOOKUP(GroupVertices[[#This Row],[Vertex]], Vertices[], MATCH("ID", Vertices[#Headers], 0), FALSE)</f>
        <v>1562</v>
      </c>
    </row>
    <row r="1688" spans="1:3" x14ac:dyDescent="0.25">
      <c r="A1688" s="76" t="s">
        <v>18413</v>
      </c>
      <c r="B1688" s="83" t="s">
        <v>1300</v>
      </c>
      <c r="C1688" s="76">
        <f>VLOOKUP(GroupVertices[[#This Row],[Vertex]], Vertices[], MATCH("ID", Vertices[#Headers], 0), FALSE)</f>
        <v>1545</v>
      </c>
    </row>
    <row r="1689" spans="1:3" x14ac:dyDescent="0.25">
      <c r="A1689" s="76" t="s">
        <v>18413</v>
      </c>
      <c r="B1689" s="83" t="s">
        <v>2072</v>
      </c>
      <c r="C1689" s="76">
        <f>VLOOKUP(GroupVertices[[#This Row],[Vertex]], Vertices[], MATCH("ID", Vertices[#Headers], 0), FALSE)</f>
        <v>1546</v>
      </c>
    </row>
    <row r="1690" spans="1:3" x14ac:dyDescent="0.25">
      <c r="A1690" s="76" t="s">
        <v>18414</v>
      </c>
      <c r="B1690" s="83" t="s">
        <v>1280</v>
      </c>
      <c r="C1690" s="76">
        <f>VLOOKUP(GroupVertices[[#This Row],[Vertex]], Vertices[], MATCH("ID", Vertices[#Headers], 0), FALSE)</f>
        <v>1519</v>
      </c>
    </row>
    <row r="1691" spans="1:3" x14ac:dyDescent="0.25">
      <c r="A1691" s="76" t="s">
        <v>18414</v>
      </c>
      <c r="B1691" s="83" t="s">
        <v>2066</v>
      </c>
      <c r="C1691" s="76">
        <f>VLOOKUP(GroupVertices[[#This Row],[Vertex]], Vertices[], MATCH("ID", Vertices[#Headers], 0), FALSE)</f>
        <v>1520</v>
      </c>
    </row>
    <row r="1692" spans="1:3" x14ac:dyDescent="0.25">
      <c r="A1692" s="76" t="s">
        <v>18415</v>
      </c>
      <c r="B1692" s="83" t="s">
        <v>1252</v>
      </c>
      <c r="C1692" s="76">
        <f>VLOOKUP(GroupVertices[[#This Row],[Vertex]], Vertices[], MATCH("ID", Vertices[#Headers], 0), FALSE)</f>
        <v>1486</v>
      </c>
    </row>
    <row r="1693" spans="1:3" x14ac:dyDescent="0.25">
      <c r="A1693" s="76" t="s">
        <v>18415</v>
      </c>
      <c r="B1693" s="83" t="s">
        <v>2060</v>
      </c>
      <c r="C1693" s="76">
        <f>VLOOKUP(GroupVertices[[#This Row],[Vertex]], Vertices[], MATCH("ID", Vertices[#Headers], 0), FALSE)</f>
        <v>1487</v>
      </c>
    </row>
    <row r="1694" spans="1:3" x14ac:dyDescent="0.25">
      <c r="A1694" s="76" t="s">
        <v>18416</v>
      </c>
      <c r="B1694" s="83" t="s">
        <v>1241</v>
      </c>
      <c r="C1694" s="76">
        <f>VLOOKUP(GroupVertices[[#This Row],[Vertex]], Vertices[], MATCH("ID", Vertices[#Headers], 0), FALSE)</f>
        <v>1472</v>
      </c>
    </row>
    <row r="1695" spans="1:3" x14ac:dyDescent="0.25">
      <c r="A1695" s="76" t="s">
        <v>18416</v>
      </c>
      <c r="B1695" s="83" t="s">
        <v>2058</v>
      </c>
      <c r="C1695" s="76">
        <f>VLOOKUP(GroupVertices[[#This Row],[Vertex]], Vertices[], MATCH("ID", Vertices[#Headers], 0), FALSE)</f>
        <v>1473</v>
      </c>
    </row>
    <row r="1696" spans="1:3" x14ac:dyDescent="0.25">
      <c r="A1696" s="76" t="s">
        <v>18417</v>
      </c>
      <c r="B1696" s="83" t="s">
        <v>1238</v>
      </c>
      <c r="C1696" s="76">
        <f>VLOOKUP(GroupVertices[[#This Row],[Vertex]], Vertices[], MATCH("ID", Vertices[#Headers], 0), FALSE)</f>
        <v>1469</v>
      </c>
    </row>
    <row r="1697" spans="1:3" x14ac:dyDescent="0.25">
      <c r="A1697" s="76" t="s">
        <v>18417</v>
      </c>
      <c r="B1697" s="83" t="s">
        <v>1237</v>
      </c>
      <c r="C1697" s="76">
        <f>VLOOKUP(GroupVertices[[#This Row],[Vertex]], Vertices[], MATCH("ID", Vertices[#Headers], 0), FALSE)</f>
        <v>1468</v>
      </c>
    </row>
    <row r="1698" spans="1:3" x14ac:dyDescent="0.25">
      <c r="A1698" s="76" t="s">
        <v>18418</v>
      </c>
      <c r="B1698" s="83" t="s">
        <v>1160</v>
      </c>
      <c r="C1698" s="76">
        <f>VLOOKUP(GroupVertices[[#This Row],[Vertex]], Vertices[], MATCH("ID", Vertices[#Headers], 0), FALSE)</f>
        <v>1377</v>
      </c>
    </row>
    <row r="1699" spans="1:3" x14ac:dyDescent="0.25">
      <c r="A1699" s="76" t="s">
        <v>18418</v>
      </c>
      <c r="B1699" s="83" t="s">
        <v>2046</v>
      </c>
      <c r="C1699" s="76">
        <f>VLOOKUP(GroupVertices[[#This Row],[Vertex]], Vertices[], MATCH("ID", Vertices[#Headers], 0), FALSE)</f>
        <v>1378</v>
      </c>
    </row>
    <row r="1700" spans="1:3" x14ac:dyDescent="0.25">
      <c r="A1700" s="76" t="s">
        <v>18419</v>
      </c>
      <c r="B1700" s="83" t="s">
        <v>1156</v>
      </c>
      <c r="C1700" s="76">
        <f>VLOOKUP(GroupVertices[[#This Row],[Vertex]], Vertices[], MATCH("ID", Vertices[#Headers], 0), FALSE)</f>
        <v>1372</v>
      </c>
    </row>
    <row r="1701" spans="1:3" x14ac:dyDescent="0.25">
      <c r="A1701" s="76" t="s">
        <v>18419</v>
      </c>
      <c r="B1701" s="83" t="s">
        <v>2045</v>
      </c>
      <c r="C1701" s="76">
        <f>VLOOKUP(GroupVertices[[#This Row],[Vertex]], Vertices[], MATCH("ID", Vertices[#Headers], 0), FALSE)</f>
        <v>1373</v>
      </c>
    </row>
    <row r="1702" spans="1:3" x14ac:dyDescent="0.25">
      <c r="A1702" s="76" t="s">
        <v>18420</v>
      </c>
      <c r="B1702" s="83" t="s">
        <v>1125</v>
      </c>
      <c r="C1702" s="76">
        <f>VLOOKUP(GroupVertices[[#This Row],[Vertex]], Vertices[], MATCH("ID", Vertices[#Headers], 0), FALSE)</f>
        <v>1341</v>
      </c>
    </row>
    <row r="1703" spans="1:3" x14ac:dyDescent="0.25">
      <c r="A1703" s="76" t="s">
        <v>18420</v>
      </c>
      <c r="B1703" s="83" t="s">
        <v>1124</v>
      </c>
      <c r="C1703" s="76">
        <f>VLOOKUP(GroupVertices[[#This Row],[Vertex]], Vertices[], MATCH("ID", Vertices[#Headers], 0), FALSE)</f>
        <v>1340</v>
      </c>
    </row>
    <row r="1704" spans="1:3" x14ac:dyDescent="0.25">
      <c r="A1704" s="76" t="s">
        <v>18421</v>
      </c>
      <c r="B1704" s="83" t="s">
        <v>1122</v>
      </c>
      <c r="C1704" s="76">
        <f>VLOOKUP(GroupVertices[[#This Row],[Vertex]], Vertices[], MATCH("ID", Vertices[#Headers], 0), FALSE)</f>
        <v>1337</v>
      </c>
    </row>
    <row r="1705" spans="1:3" x14ac:dyDescent="0.25">
      <c r="A1705" s="76" t="s">
        <v>18421</v>
      </c>
      <c r="B1705" s="83" t="s">
        <v>2043</v>
      </c>
      <c r="C1705" s="76">
        <f>VLOOKUP(GroupVertices[[#This Row],[Vertex]], Vertices[], MATCH("ID", Vertices[#Headers], 0), FALSE)</f>
        <v>1338</v>
      </c>
    </row>
    <row r="1706" spans="1:3" x14ac:dyDescent="0.25">
      <c r="A1706" s="76" t="s">
        <v>18422</v>
      </c>
      <c r="B1706" s="83" t="s">
        <v>1120</v>
      </c>
      <c r="C1706" s="76">
        <f>VLOOKUP(GroupVertices[[#This Row],[Vertex]], Vertices[], MATCH("ID", Vertices[#Headers], 0), FALSE)</f>
        <v>1334</v>
      </c>
    </row>
    <row r="1707" spans="1:3" x14ac:dyDescent="0.25">
      <c r="A1707" s="76" t="s">
        <v>18422</v>
      </c>
      <c r="B1707" s="83" t="s">
        <v>2042</v>
      </c>
      <c r="C1707" s="76">
        <f>VLOOKUP(GroupVertices[[#This Row],[Vertex]], Vertices[], MATCH("ID", Vertices[#Headers], 0), FALSE)</f>
        <v>1335</v>
      </c>
    </row>
    <row r="1708" spans="1:3" x14ac:dyDescent="0.25">
      <c r="A1708" s="76" t="s">
        <v>18423</v>
      </c>
      <c r="B1708" s="83" t="s">
        <v>1114</v>
      </c>
      <c r="C1708" s="76">
        <f>VLOOKUP(GroupVertices[[#This Row],[Vertex]], Vertices[], MATCH("ID", Vertices[#Headers], 0), FALSE)</f>
        <v>1327</v>
      </c>
    </row>
    <row r="1709" spans="1:3" x14ac:dyDescent="0.25">
      <c r="A1709" s="76" t="s">
        <v>18423</v>
      </c>
      <c r="B1709" s="83" t="s">
        <v>2041</v>
      </c>
      <c r="C1709" s="76">
        <f>VLOOKUP(GroupVertices[[#This Row],[Vertex]], Vertices[], MATCH("ID", Vertices[#Headers], 0), FALSE)</f>
        <v>1328</v>
      </c>
    </row>
    <row r="1710" spans="1:3" x14ac:dyDescent="0.25">
      <c r="A1710" s="76" t="s">
        <v>18424</v>
      </c>
      <c r="B1710" s="83" t="s">
        <v>1109</v>
      </c>
      <c r="C1710" s="76">
        <f>VLOOKUP(GroupVertices[[#This Row],[Vertex]], Vertices[], MATCH("ID", Vertices[#Headers], 0), FALSE)</f>
        <v>1322</v>
      </c>
    </row>
    <row r="1711" spans="1:3" x14ac:dyDescent="0.25">
      <c r="A1711" s="76" t="s">
        <v>18424</v>
      </c>
      <c r="B1711" s="83" t="s">
        <v>1108</v>
      </c>
      <c r="C1711" s="76">
        <f>VLOOKUP(GroupVertices[[#This Row],[Vertex]], Vertices[], MATCH("ID", Vertices[#Headers], 0), FALSE)</f>
        <v>1321</v>
      </c>
    </row>
    <row r="1712" spans="1:3" x14ac:dyDescent="0.25">
      <c r="A1712" s="76" t="s">
        <v>18425</v>
      </c>
      <c r="B1712" s="83" t="s">
        <v>1078</v>
      </c>
      <c r="C1712" s="76">
        <f>VLOOKUP(GroupVertices[[#This Row],[Vertex]], Vertices[], MATCH("ID", Vertices[#Headers], 0), FALSE)</f>
        <v>1283</v>
      </c>
    </row>
    <row r="1713" spans="1:3" x14ac:dyDescent="0.25">
      <c r="A1713" s="76" t="s">
        <v>18425</v>
      </c>
      <c r="B1713" s="83" t="s">
        <v>2033</v>
      </c>
      <c r="C1713" s="76">
        <f>VLOOKUP(GroupVertices[[#This Row],[Vertex]], Vertices[], MATCH("ID", Vertices[#Headers], 0), FALSE)</f>
        <v>1284</v>
      </c>
    </row>
    <row r="1714" spans="1:3" x14ac:dyDescent="0.25">
      <c r="A1714" s="76" t="s">
        <v>18426</v>
      </c>
      <c r="B1714" s="83" t="s">
        <v>1065</v>
      </c>
      <c r="C1714" s="76">
        <f>VLOOKUP(GroupVertices[[#This Row],[Vertex]], Vertices[], MATCH("ID", Vertices[#Headers], 0), FALSE)</f>
        <v>1265</v>
      </c>
    </row>
    <row r="1715" spans="1:3" x14ac:dyDescent="0.25">
      <c r="A1715" s="76" t="s">
        <v>18426</v>
      </c>
      <c r="B1715" s="83" t="s">
        <v>2028</v>
      </c>
      <c r="C1715" s="76">
        <f>VLOOKUP(GroupVertices[[#This Row],[Vertex]], Vertices[], MATCH("ID", Vertices[#Headers], 0), FALSE)</f>
        <v>1266</v>
      </c>
    </row>
    <row r="1716" spans="1:3" x14ac:dyDescent="0.25">
      <c r="A1716" s="76" t="s">
        <v>18427</v>
      </c>
      <c r="B1716" s="83" t="s">
        <v>1063</v>
      </c>
      <c r="C1716" s="76">
        <f>VLOOKUP(GroupVertices[[#This Row],[Vertex]], Vertices[], MATCH("ID", Vertices[#Headers], 0), FALSE)</f>
        <v>1263</v>
      </c>
    </row>
    <row r="1717" spans="1:3" x14ac:dyDescent="0.25">
      <c r="A1717" s="76" t="s">
        <v>18427</v>
      </c>
      <c r="B1717" s="83" t="s">
        <v>1062</v>
      </c>
      <c r="C1717" s="76">
        <f>VLOOKUP(GroupVertices[[#This Row],[Vertex]], Vertices[], MATCH("ID", Vertices[#Headers], 0), FALSE)</f>
        <v>1262</v>
      </c>
    </row>
    <row r="1718" spans="1:3" x14ac:dyDescent="0.25">
      <c r="A1718" s="76" t="s">
        <v>18428</v>
      </c>
      <c r="B1718" s="83" t="s">
        <v>1048</v>
      </c>
      <c r="C1718" s="76">
        <f>VLOOKUP(GroupVertices[[#This Row],[Vertex]], Vertices[], MATCH("ID", Vertices[#Headers], 0), FALSE)</f>
        <v>1242</v>
      </c>
    </row>
    <row r="1719" spans="1:3" x14ac:dyDescent="0.25">
      <c r="A1719" s="76" t="s">
        <v>18428</v>
      </c>
      <c r="B1719" s="83" t="s">
        <v>2023</v>
      </c>
      <c r="C1719" s="76">
        <f>VLOOKUP(GroupVertices[[#This Row],[Vertex]], Vertices[], MATCH("ID", Vertices[#Headers], 0), FALSE)</f>
        <v>1243</v>
      </c>
    </row>
    <row r="1720" spans="1:3" x14ac:dyDescent="0.25">
      <c r="A1720" s="76" t="s">
        <v>18429</v>
      </c>
      <c r="B1720" s="83" t="s">
        <v>1044</v>
      </c>
      <c r="C1720" s="76">
        <f>VLOOKUP(GroupVertices[[#This Row],[Vertex]], Vertices[], MATCH("ID", Vertices[#Headers], 0), FALSE)</f>
        <v>1237</v>
      </c>
    </row>
    <row r="1721" spans="1:3" x14ac:dyDescent="0.25">
      <c r="A1721" s="76" t="s">
        <v>18429</v>
      </c>
      <c r="B1721" s="83" t="s">
        <v>2022</v>
      </c>
      <c r="C1721" s="76">
        <f>VLOOKUP(GroupVertices[[#This Row],[Vertex]], Vertices[], MATCH("ID", Vertices[#Headers], 0), FALSE)</f>
        <v>1238</v>
      </c>
    </row>
    <row r="1722" spans="1:3" x14ac:dyDescent="0.25">
      <c r="A1722" s="76" t="s">
        <v>18430</v>
      </c>
      <c r="B1722" s="83" t="s">
        <v>1039</v>
      </c>
      <c r="C1722" s="76">
        <f>VLOOKUP(GroupVertices[[#This Row],[Vertex]], Vertices[], MATCH("ID", Vertices[#Headers], 0), FALSE)</f>
        <v>1232</v>
      </c>
    </row>
    <row r="1723" spans="1:3" x14ac:dyDescent="0.25">
      <c r="A1723" s="76" t="s">
        <v>18430</v>
      </c>
      <c r="B1723" s="83" t="s">
        <v>2021</v>
      </c>
      <c r="C1723" s="76">
        <f>VLOOKUP(GroupVertices[[#This Row],[Vertex]], Vertices[], MATCH("ID", Vertices[#Headers], 0), FALSE)</f>
        <v>1233</v>
      </c>
    </row>
    <row r="1724" spans="1:3" x14ac:dyDescent="0.25">
      <c r="A1724" s="76" t="s">
        <v>18431</v>
      </c>
      <c r="B1724" s="83" t="s">
        <v>1023</v>
      </c>
      <c r="C1724" s="76">
        <f>VLOOKUP(GroupVertices[[#This Row],[Vertex]], Vertices[], MATCH("ID", Vertices[#Headers], 0), FALSE)</f>
        <v>1214</v>
      </c>
    </row>
    <row r="1725" spans="1:3" x14ac:dyDescent="0.25">
      <c r="A1725" s="76" t="s">
        <v>18431</v>
      </c>
      <c r="B1725" s="83" t="s">
        <v>2020</v>
      </c>
      <c r="C1725" s="76">
        <f>VLOOKUP(GroupVertices[[#This Row],[Vertex]], Vertices[], MATCH("ID", Vertices[#Headers], 0), FALSE)</f>
        <v>1215</v>
      </c>
    </row>
    <row r="1726" spans="1:3" x14ac:dyDescent="0.25">
      <c r="A1726" s="76" t="s">
        <v>18432</v>
      </c>
      <c r="B1726" s="83" t="s">
        <v>1008</v>
      </c>
      <c r="C1726" s="76">
        <f>VLOOKUP(GroupVertices[[#This Row],[Vertex]], Vertices[], MATCH("ID", Vertices[#Headers], 0), FALSE)</f>
        <v>1195</v>
      </c>
    </row>
    <row r="1727" spans="1:3" x14ac:dyDescent="0.25">
      <c r="A1727" s="76" t="s">
        <v>18432</v>
      </c>
      <c r="B1727" s="83" t="s">
        <v>2016</v>
      </c>
      <c r="C1727" s="76">
        <f>VLOOKUP(GroupVertices[[#This Row],[Vertex]], Vertices[], MATCH("ID", Vertices[#Headers], 0), FALSE)</f>
        <v>1196</v>
      </c>
    </row>
    <row r="1728" spans="1:3" x14ac:dyDescent="0.25">
      <c r="A1728" s="76" t="s">
        <v>18433</v>
      </c>
      <c r="B1728" s="83" t="s">
        <v>984</v>
      </c>
      <c r="C1728" s="76">
        <f>VLOOKUP(GroupVertices[[#This Row],[Vertex]], Vertices[], MATCH("ID", Vertices[#Headers], 0), FALSE)</f>
        <v>1166</v>
      </c>
    </row>
    <row r="1729" spans="1:3" x14ac:dyDescent="0.25">
      <c r="A1729" s="76" t="s">
        <v>18433</v>
      </c>
      <c r="B1729" s="83" t="s">
        <v>983</v>
      </c>
      <c r="C1729" s="76">
        <f>VLOOKUP(GroupVertices[[#This Row],[Vertex]], Vertices[], MATCH("ID", Vertices[#Headers], 0), FALSE)</f>
        <v>1165</v>
      </c>
    </row>
    <row r="1730" spans="1:3" x14ac:dyDescent="0.25">
      <c r="A1730" s="76" t="s">
        <v>18434</v>
      </c>
      <c r="B1730" s="83" t="s">
        <v>975</v>
      </c>
      <c r="C1730" s="76">
        <f>VLOOKUP(GroupVertices[[#This Row],[Vertex]], Vertices[], MATCH("ID", Vertices[#Headers], 0), FALSE)</f>
        <v>1150</v>
      </c>
    </row>
    <row r="1731" spans="1:3" x14ac:dyDescent="0.25">
      <c r="A1731" s="76" t="s">
        <v>18434</v>
      </c>
      <c r="B1731" s="83" t="s">
        <v>2006</v>
      </c>
      <c r="C1731" s="76">
        <f>VLOOKUP(GroupVertices[[#This Row],[Vertex]], Vertices[], MATCH("ID", Vertices[#Headers], 0), FALSE)</f>
        <v>1151</v>
      </c>
    </row>
    <row r="1732" spans="1:3" x14ac:dyDescent="0.25">
      <c r="A1732" s="76" t="s">
        <v>18435</v>
      </c>
      <c r="B1732" s="83" t="s">
        <v>968</v>
      </c>
      <c r="C1732" s="76">
        <f>VLOOKUP(GroupVertices[[#This Row],[Vertex]], Vertices[], MATCH("ID", Vertices[#Headers], 0), FALSE)</f>
        <v>1136</v>
      </c>
    </row>
    <row r="1733" spans="1:3" x14ac:dyDescent="0.25">
      <c r="A1733" s="76" t="s">
        <v>18435</v>
      </c>
      <c r="B1733" s="83" t="s">
        <v>2000</v>
      </c>
      <c r="C1733" s="76">
        <f>VLOOKUP(GroupVertices[[#This Row],[Vertex]], Vertices[], MATCH("ID", Vertices[#Headers], 0), FALSE)</f>
        <v>1137</v>
      </c>
    </row>
    <row r="1734" spans="1:3" x14ac:dyDescent="0.25">
      <c r="A1734" s="76" t="s">
        <v>18436</v>
      </c>
      <c r="B1734" s="83" t="s">
        <v>935</v>
      </c>
      <c r="C1734" s="76">
        <f>VLOOKUP(GroupVertices[[#This Row],[Vertex]], Vertices[], MATCH("ID", Vertices[#Headers], 0), FALSE)</f>
        <v>1097</v>
      </c>
    </row>
    <row r="1735" spans="1:3" x14ac:dyDescent="0.25">
      <c r="A1735" s="76" t="s">
        <v>18436</v>
      </c>
      <c r="B1735" s="83" t="s">
        <v>934</v>
      </c>
      <c r="C1735" s="76">
        <f>VLOOKUP(GroupVertices[[#This Row],[Vertex]], Vertices[], MATCH("ID", Vertices[#Headers], 0), FALSE)</f>
        <v>1096</v>
      </c>
    </row>
    <row r="1736" spans="1:3" x14ac:dyDescent="0.25">
      <c r="A1736" s="76" t="s">
        <v>18437</v>
      </c>
      <c r="B1736" s="83" t="s">
        <v>925</v>
      </c>
      <c r="C1736" s="76">
        <f>VLOOKUP(GroupVertices[[#This Row],[Vertex]], Vertices[], MATCH("ID", Vertices[#Headers], 0), FALSE)</f>
        <v>1083</v>
      </c>
    </row>
    <row r="1737" spans="1:3" x14ac:dyDescent="0.25">
      <c r="A1737" s="76" t="s">
        <v>18437</v>
      </c>
      <c r="B1737" s="83" t="s">
        <v>924</v>
      </c>
      <c r="C1737" s="76">
        <f>VLOOKUP(GroupVertices[[#This Row],[Vertex]], Vertices[], MATCH("ID", Vertices[#Headers], 0), FALSE)</f>
        <v>1082</v>
      </c>
    </row>
    <row r="1738" spans="1:3" x14ac:dyDescent="0.25">
      <c r="A1738" s="76" t="s">
        <v>18438</v>
      </c>
      <c r="B1738" s="83" t="s">
        <v>893</v>
      </c>
      <c r="C1738" s="76">
        <f>VLOOKUP(GroupVertices[[#This Row],[Vertex]], Vertices[], MATCH("ID", Vertices[#Headers], 0), FALSE)</f>
        <v>1052</v>
      </c>
    </row>
    <row r="1739" spans="1:3" x14ac:dyDescent="0.25">
      <c r="A1739" s="76" t="s">
        <v>18438</v>
      </c>
      <c r="B1739" s="83" t="s">
        <v>892</v>
      </c>
      <c r="C1739" s="76">
        <f>VLOOKUP(GroupVertices[[#This Row],[Vertex]], Vertices[], MATCH("ID", Vertices[#Headers], 0), FALSE)</f>
        <v>1051</v>
      </c>
    </row>
    <row r="1740" spans="1:3" x14ac:dyDescent="0.25">
      <c r="A1740" s="76" t="s">
        <v>18439</v>
      </c>
      <c r="B1740" s="83" t="s">
        <v>838</v>
      </c>
      <c r="C1740" s="76">
        <f>VLOOKUP(GroupVertices[[#This Row],[Vertex]], Vertices[], MATCH("ID", Vertices[#Headers], 0), FALSE)</f>
        <v>989</v>
      </c>
    </row>
    <row r="1741" spans="1:3" x14ac:dyDescent="0.25">
      <c r="A1741" s="76" t="s">
        <v>18439</v>
      </c>
      <c r="B1741" s="83" t="s">
        <v>837</v>
      </c>
      <c r="C1741" s="76">
        <f>VLOOKUP(GroupVertices[[#This Row],[Vertex]], Vertices[], MATCH("ID", Vertices[#Headers], 0), FALSE)</f>
        <v>988</v>
      </c>
    </row>
    <row r="1742" spans="1:3" x14ac:dyDescent="0.25">
      <c r="A1742" s="76" t="s">
        <v>18440</v>
      </c>
      <c r="B1742" s="83" t="s">
        <v>823</v>
      </c>
      <c r="C1742" s="76">
        <f>VLOOKUP(GroupVertices[[#This Row],[Vertex]], Vertices[], MATCH("ID", Vertices[#Headers], 0), FALSE)</f>
        <v>969</v>
      </c>
    </row>
    <row r="1743" spans="1:3" x14ac:dyDescent="0.25">
      <c r="A1743" s="76" t="s">
        <v>18440</v>
      </c>
      <c r="B1743" s="83" t="s">
        <v>1976</v>
      </c>
      <c r="C1743" s="76">
        <f>VLOOKUP(GroupVertices[[#This Row],[Vertex]], Vertices[], MATCH("ID", Vertices[#Headers], 0), FALSE)</f>
        <v>970</v>
      </c>
    </row>
    <row r="1744" spans="1:3" x14ac:dyDescent="0.25">
      <c r="A1744" s="76" t="s">
        <v>18441</v>
      </c>
      <c r="B1744" s="83" t="s">
        <v>818</v>
      </c>
      <c r="C1744" s="76">
        <f>VLOOKUP(GroupVertices[[#This Row],[Vertex]], Vertices[], MATCH("ID", Vertices[#Headers], 0), FALSE)</f>
        <v>964</v>
      </c>
    </row>
    <row r="1745" spans="1:3" x14ac:dyDescent="0.25">
      <c r="A1745" s="76" t="s">
        <v>18441</v>
      </c>
      <c r="B1745" s="83" t="s">
        <v>817</v>
      </c>
      <c r="C1745" s="76">
        <f>VLOOKUP(GroupVertices[[#This Row],[Vertex]], Vertices[], MATCH("ID", Vertices[#Headers], 0), FALSE)</f>
        <v>963</v>
      </c>
    </row>
    <row r="1746" spans="1:3" x14ac:dyDescent="0.25">
      <c r="A1746" s="76" t="s">
        <v>18442</v>
      </c>
      <c r="B1746" s="83" t="s">
        <v>807</v>
      </c>
      <c r="C1746" s="76">
        <f>VLOOKUP(GroupVertices[[#This Row],[Vertex]], Vertices[], MATCH("ID", Vertices[#Headers], 0), FALSE)</f>
        <v>948</v>
      </c>
    </row>
    <row r="1747" spans="1:3" x14ac:dyDescent="0.25">
      <c r="A1747" s="76" t="s">
        <v>18442</v>
      </c>
      <c r="B1747" s="83" t="s">
        <v>1971</v>
      </c>
      <c r="C1747" s="76">
        <f>VLOOKUP(GroupVertices[[#This Row],[Vertex]], Vertices[], MATCH("ID", Vertices[#Headers], 0), FALSE)</f>
        <v>949</v>
      </c>
    </row>
    <row r="1748" spans="1:3" x14ac:dyDescent="0.25">
      <c r="A1748" s="76" t="s">
        <v>18443</v>
      </c>
      <c r="B1748" s="83" t="s">
        <v>772</v>
      </c>
      <c r="C1748" s="76">
        <f>VLOOKUP(GroupVertices[[#This Row],[Vertex]], Vertices[], MATCH("ID", Vertices[#Headers], 0), FALSE)</f>
        <v>910</v>
      </c>
    </row>
    <row r="1749" spans="1:3" x14ac:dyDescent="0.25">
      <c r="A1749" s="76" t="s">
        <v>18443</v>
      </c>
      <c r="B1749" s="83" t="s">
        <v>1968</v>
      </c>
      <c r="C1749" s="76">
        <f>VLOOKUP(GroupVertices[[#This Row],[Vertex]], Vertices[], MATCH("ID", Vertices[#Headers], 0), FALSE)</f>
        <v>911</v>
      </c>
    </row>
    <row r="1750" spans="1:3" x14ac:dyDescent="0.25">
      <c r="A1750" s="76" t="s">
        <v>18444</v>
      </c>
      <c r="B1750" s="83" t="s">
        <v>764</v>
      </c>
      <c r="C1750" s="76">
        <f>VLOOKUP(GroupVertices[[#This Row],[Vertex]], Vertices[], MATCH("ID", Vertices[#Headers], 0), FALSE)</f>
        <v>899</v>
      </c>
    </row>
    <row r="1751" spans="1:3" x14ac:dyDescent="0.25">
      <c r="A1751" s="76" t="s">
        <v>18444</v>
      </c>
      <c r="B1751" s="83" t="s">
        <v>763</v>
      </c>
      <c r="C1751" s="76">
        <f>VLOOKUP(GroupVertices[[#This Row],[Vertex]], Vertices[], MATCH("ID", Vertices[#Headers], 0), FALSE)</f>
        <v>898</v>
      </c>
    </row>
    <row r="1752" spans="1:3" x14ac:dyDescent="0.25">
      <c r="A1752" s="76" t="s">
        <v>18445</v>
      </c>
      <c r="B1752" s="83" t="s">
        <v>757</v>
      </c>
      <c r="C1752" s="76">
        <f>VLOOKUP(GroupVertices[[#This Row],[Vertex]], Vertices[], MATCH("ID", Vertices[#Headers], 0), FALSE)</f>
        <v>889</v>
      </c>
    </row>
    <row r="1753" spans="1:3" x14ac:dyDescent="0.25">
      <c r="A1753" s="76" t="s">
        <v>18445</v>
      </c>
      <c r="B1753" s="83" t="s">
        <v>1963</v>
      </c>
      <c r="C1753" s="76">
        <f>VLOOKUP(GroupVertices[[#This Row],[Vertex]], Vertices[], MATCH("ID", Vertices[#Headers], 0), FALSE)</f>
        <v>890</v>
      </c>
    </row>
    <row r="1754" spans="1:3" x14ac:dyDescent="0.25">
      <c r="A1754" s="76" t="s">
        <v>18446</v>
      </c>
      <c r="B1754" s="83" t="s">
        <v>752</v>
      </c>
      <c r="C1754" s="76">
        <f>VLOOKUP(GroupVertices[[#This Row],[Vertex]], Vertices[], MATCH("ID", Vertices[#Headers], 0), FALSE)</f>
        <v>881</v>
      </c>
    </row>
    <row r="1755" spans="1:3" x14ac:dyDescent="0.25">
      <c r="A1755" s="76" t="s">
        <v>18446</v>
      </c>
      <c r="B1755" s="83" t="s">
        <v>1960</v>
      </c>
      <c r="C1755" s="76">
        <f>VLOOKUP(GroupVertices[[#This Row],[Vertex]], Vertices[], MATCH("ID", Vertices[#Headers], 0), FALSE)</f>
        <v>882</v>
      </c>
    </row>
    <row r="1756" spans="1:3" x14ac:dyDescent="0.25">
      <c r="A1756" s="76" t="s">
        <v>18447</v>
      </c>
      <c r="B1756" s="83" t="s">
        <v>738</v>
      </c>
      <c r="C1756" s="76">
        <f>VLOOKUP(GroupVertices[[#This Row],[Vertex]], Vertices[], MATCH("ID", Vertices[#Headers], 0), FALSE)</f>
        <v>853</v>
      </c>
    </row>
    <row r="1757" spans="1:3" x14ac:dyDescent="0.25">
      <c r="A1757" s="76" t="s">
        <v>18447</v>
      </c>
      <c r="B1757" s="83" t="s">
        <v>1946</v>
      </c>
      <c r="C1757" s="76">
        <f>VLOOKUP(GroupVertices[[#This Row],[Vertex]], Vertices[], MATCH("ID", Vertices[#Headers], 0), FALSE)</f>
        <v>854</v>
      </c>
    </row>
    <row r="1758" spans="1:3" x14ac:dyDescent="0.25">
      <c r="A1758" s="76" t="s">
        <v>18448</v>
      </c>
      <c r="B1758" s="83" t="s">
        <v>737</v>
      </c>
      <c r="C1758" s="76">
        <f>VLOOKUP(GroupVertices[[#This Row],[Vertex]], Vertices[], MATCH("ID", Vertices[#Headers], 0), FALSE)</f>
        <v>851</v>
      </c>
    </row>
    <row r="1759" spans="1:3" x14ac:dyDescent="0.25">
      <c r="A1759" s="76" t="s">
        <v>18448</v>
      </c>
      <c r="B1759" s="83" t="s">
        <v>1945</v>
      </c>
      <c r="C1759" s="76">
        <f>VLOOKUP(GroupVertices[[#This Row],[Vertex]], Vertices[], MATCH("ID", Vertices[#Headers], 0), FALSE)</f>
        <v>852</v>
      </c>
    </row>
    <row r="1760" spans="1:3" x14ac:dyDescent="0.25">
      <c r="A1760" s="76" t="s">
        <v>18449</v>
      </c>
      <c r="B1760" s="83" t="s">
        <v>734</v>
      </c>
      <c r="C1760" s="76">
        <f>VLOOKUP(GroupVertices[[#This Row],[Vertex]], Vertices[], MATCH("ID", Vertices[#Headers], 0), FALSE)</f>
        <v>847</v>
      </c>
    </row>
    <row r="1761" spans="1:3" x14ac:dyDescent="0.25">
      <c r="A1761" s="76" t="s">
        <v>18449</v>
      </c>
      <c r="B1761" s="83" t="s">
        <v>1944</v>
      </c>
      <c r="C1761" s="76">
        <f>VLOOKUP(GroupVertices[[#This Row],[Vertex]], Vertices[], MATCH("ID", Vertices[#Headers], 0), FALSE)</f>
        <v>848</v>
      </c>
    </row>
    <row r="1762" spans="1:3" x14ac:dyDescent="0.25">
      <c r="A1762" s="76" t="s">
        <v>18450</v>
      </c>
      <c r="B1762" s="83" t="s">
        <v>918</v>
      </c>
      <c r="C1762" s="76">
        <f>VLOOKUP(GroupVertices[[#This Row],[Vertex]], Vertices[], MATCH("ID", Vertices[#Headers], 0), FALSE)</f>
        <v>845</v>
      </c>
    </row>
    <row r="1763" spans="1:3" x14ac:dyDescent="0.25">
      <c r="A1763" s="76" t="s">
        <v>18450</v>
      </c>
      <c r="B1763" s="83" t="s">
        <v>732</v>
      </c>
      <c r="C1763" s="76">
        <f>VLOOKUP(GroupVertices[[#This Row],[Vertex]], Vertices[], MATCH("ID", Vertices[#Headers], 0), FALSE)</f>
        <v>844</v>
      </c>
    </row>
    <row r="1764" spans="1:3" x14ac:dyDescent="0.25">
      <c r="A1764" s="76" t="s">
        <v>18451</v>
      </c>
      <c r="B1764" s="83" t="s">
        <v>729</v>
      </c>
      <c r="C1764" s="76">
        <f>VLOOKUP(GroupVertices[[#This Row],[Vertex]], Vertices[], MATCH("ID", Vertices[#Headers], 0), FALSE)</f>
        <v>840</v>
      </c>
    </row>
    <row r="1765" spans="1:3" x14ac:dyDescent="0.25">
      <c r="A1765" s="76" t="s">
        <v>18451</v>
      </c>
      <c r="B1765" s="83" t="s">
        <v>1943</v>
      </c>
      <c r="C1765" s="76">
        <f>VLOOKUP(GroupVertices[[#This Row],[Vertex]], Vertices[], MATCH("ID", Vertices[#Headers], 0), FALSE)</f>
        <v>841</v>
      </c>
    </row>
    <row r="1766" spans="1:3" x14ac:dyDescent="0.25">
      <c r="A1766" s="76" t="s">
        <v>18452</v>
      </c>
      <c r="B1766" s="83" t="s">
        <v>706</v>
      </c>
      <c r="C1766" s="76">
        <f>VLOOKUP(GroupVertices[[#This Row],[Vertex]], Vertices[], MATCH("ID", Vertices[#Headers], 0), FALSE)</f>
        <v>812</v>
      </c>
    </row>
    <row r="1767" spans="1:3" x14ac:dyDescent="0.25">
      <c r="A1767" s="76" t="s">
        <v>18452</v>
      </c>
      <c r="B1767" s="83" t="s">
        <v>1936</v>
      </c>
      <c r="C1767" s="76">
        <f>VLOOKUP(GroupVertices[[#This Row],[Vertex]], Vertices[], MATCH("ID", Vertices[#Headers], 0), FALSE)</f>
        <v>813</v>
      </c>
    </row>
    <row r="1768" spans="1:3" x14ac:dyDescent="0.25">
      <c r="A1768" s="76" t="s">
        <v>18453</v>
      </c>
      <c r="B1768" s="83" t="s">
        <v>701</v>
      </c>
      <c r="C1768" s="76">
        <f>VLOOKUP(GroupVertices[[#This Row],[Vertex]], Vertices[], MATCH("ID", Vertices[#Headers], 0), FALSE)</f>
        <v>805</v>
      </c>
    </row>
    <row r="1769" spans="1:3" x14ac:dyDescent="0.25">
      <c r="A1769" s="76" t="s">
        <v>18453</v>
      </c>
      <c r="B1769" s="83" t="s">
        <v>1934</v>
      </c>
      <c r="C1769" s="76">
        <f>VLOOKUP(GroupVertices[[#This Row],[Vertex]], Vertices[], MATCH("ID", Vertices[#Headers], 0), FALSE)</f>
        <v>806</v>
      </c>
    </row>
    <row r="1770" spans="1:3" x14ac:dyDescent="0.25">
      <c r="A1770" s="76" t="s">
        <v>18454</v>
      </c>
      <c r="B1770" s="83" t="s">
        <v>686</v>
      </c>
      <c r="C1770" s="76">
        <f>VLOOKUP(GroupVertices[[#This Row],[Vertex]], Vertices[], MATCH("ID", Vertices[#Headers], 0), FALSE)</f>
        <v>785</v>
      </c>
    </row>
    <row r="1771" spans="1:3" x14ac:dyDescent="0.25">
      <c r="A1771" s="76" t="s">
        <v>18454</v>
      </c>
      <c r="B1771" s="83" t="s">
        <v>1929</v>
      </c>
      <c r="C1771" s="76">
        <f>VLOOKUP(GroupVertices[[#This Row],[Vertex]], Vertices[], MATCH("ID", Vertices[#Headers], 0), FALSE)</f>
        <v>786</v>
      </c>
    </row>
    <row r="1772" spans="1:3" x14ac:dyDescent="0.25">
      <c r="A1772" s="76" t="s">
        <v>18455</v>
      </c>
      <c r="B1772" s="83" t="s">
        <v>678</v>
      </c>
      <c r="C1772" s="76">
        <f>VLOOKUP(GroupVertices[[#This Row],[Vertex]], Vertices[], MATCH("ID", Vertices[#Headers], 0), FALSE)</f>
        <v>777</v>
      </c>
    </row>
    <row r="1773" spans="1:3" x14ac:dyDescent="0.25">
      <c r="A1773" s="76" t="s">
        <v>18455</v>
      </c>
      <c r="B1773" s="83" t="s">
        <v>1928</v>
      </c>
      <c r="C1773" s="76">
        <f>VLOOKUP(GroupVertices[[#This Row],[Vertex]], Vertices[], MATCH("ID", Vertices[#Headers], 0), FALSE)</f>
        <v>778</v>
      </c>
    </row>
    <row r="1774" spans="1:3" x14ac:dyDescent="0.25">
      <c r="A1774" s="76" t="s">
        <v>18456</v>
      </c>
      <c r="B1774" s="83" t="s">
        <v>676</v>
      </c>
      <c r="C1774" s="76">
        <f>VLOOKUP(GroupVertices[[#This Row],[Vertex]], Vertices[], MATCH("ID", Vertices[#Headers], 0), FALSE)</f>
        <v>774</v>
      </c>
    </row>
    <row r="1775" spans="1:3" x14ac:dyDescent="0.25">
      <c r="A1775" s="76" t="s">
        <v>18456</v>
      </c>
      <c r="B1775" s="83" t="s">
        <v>1927</v>
      </c>
      <c r="C1775" s="76">
        <f>VLOOKUP(GroupVertices[[#This Row],[Vertex]], Vertices[], MATCH("ID", Vertices[#Headers], 0), FALSE)</f>
        <v>775</v>
      </c>
    </row>
    <row r="1776" spans="1:3" x14ac:dyDescent="0.25">
      <c r="A1776" s="76" t="s">
        <v>18457</v>
      </c>
      <c r="B1776" s="83" t="s">
        <v>655</v>
      </c>
      <c r="C1776" s="76">
        <f>VLOOKUP(GroupVertices[[#This Row],[Vertex]], Vertices[], MATCH("ID", Vertices[#Headers], 0), FALSE)</f>
        <v>753</v>
      </c>
    </row>
    <row r="1777" spans="1:3" x14ac:dyDescent="0.25">
      <c r="A1777" s="76" t="s">
        <v>18457</v>
      </c>
      <c r="B1777" s="83" t="s">
        <v>1926</v>
      </c>
      <c r="C1777" s="76">
        <f>VLOOKUP(GroupVertices[[#This Row],[Vertex]], Vertices[], MATCH("ID", Vertices[#Headers], 0), FALSE)</f>
        <v>754</v>
      </c>
    </row>
    <row r="1778" spans="1:3" x14ac:dyDescent="0.25">
      <c r="A1778" s="76" t="s">
        <v>18458</v>
      </c>
      <c r="B1778" s="83" t="s">
        <v>643</v>
      </c>
      <c r="C1778" s="76">
        <f>VLOOKUP(GroupVertices[[#This Row],[Vertex]], Vertices[], MATCH("ID", Vertices[#Headers], 0), FALSE)</f>
        <v>740</v>
      </c>
    </row>
    <row r="1779" spans="1:3" x14ac:dyDescent="0.25">
      <c r="A1779" s="76" t="s">
        <v>18458</v>
      </c>
      <c r="B1779" s="83" t="s">
        <v>1925</v>
      </c>
      <c r="C1779" s="76">
        <f>VLOOKUP(GroupVertices[[#This Row],[Vertex]], Vertices[], MATCH("ID", Vertices[#Headers], 0), FALSE)</f>
        <v>741</v>
      </c>
    </row>
    <row r="1780" spans="1:3" x14ac:dyDescent="0.25">
      <c r="A1780" s="76" t="s">
        <v>18459</v>
      </c>
      <c r="B1780" s="83" t="s">
        <v>633</v>
      </c>
      <c r="C1780" s="76">
        <f>VLOOKUP(GroupVertices[[#This Row],[Vertex]], Vertices[], MATCH("ID", Vertices[#Headers], 0), FALSE)</f>
        <v>728</v>
      </c>
    </row>
    <row r="1781" spans="1:3" x14ac:dyDescent="0.25">
      <c r="A1781" s="76" t="s">
        <v>18459</v>
      </c>
      <c r="B1781" s="83" t="s">
        <v>1924</v>
      </c>
      <c r="C1781" s="76">
        <f>VLOOKUP(GroupVertices[[#This Row],[Vertex]], Vertices[], MATCH("ID", Vertices[#Headers], 0), FALSE)</f>
        <v>729</v>
      </c>
    </row>
    <row r="1782" spans="1:3" x14ac:dyDescent="0.25">
      <c r="A1782" s="76" t="s">
        <v>18460</v>
      </c>
      <c r="B1782" s="83" t="s">
        <v>622</v>
      </c>
      <c r="C1782" s="76">
        <f>VLOOKUP(GroupVertices[[#This Row],[Vertex]], Vertices[], MATCH("ID", Vertices[#Headers], 0), FALSE)</f>
        <v>711</v>
      </c>
    </row>
    <row r="1783" spans="1:3" x14ac:dyDescent="0.25">
      <c r="A1783" s="76" t="s">
        <v>18460</v>
      </c>
      <c r="B1783" s="83" t="s">
        <v>1918</v>
      </c>
      <c r="C1783" s="76">
        <f>VLOOKUP(GroupVertices[[#This Row],[Vertex]], Vertices[], MATCH("ID", Vertices[#Headers], 0), FALSE)</f>
        <v>712</v>
      </c>
    </row>
    <row r="1784" spans="1:3" x14ac:dyDescent="0.25">
      <c r="A1784" s="76" t="s">
        <v>18461</v>
      </c>
      <c r="B1784" s="83" t="s">
        <v>614</v>
      </c>
      <c r="C1784" s="76">
        <f>VLOOKUP(GroupVertices[[#This Row],[Vertex]], Vertices[], MATCH("ID", Vertices[#Headers], 0), FALSE)</f>
        <v>700</v>
      </c>
    </row>
    <row r="1785" spans="1:3" x14ac:dyDescent="0.25">
      <c r="A1785" s="76" t="s">
        <v>18461</v>
      </c>
      <c r="B1785" s="83" t="s">
        <v>1915</v>
      </c>
      <c r="C1785" s="76">
        <f>VLOOKUP(GroupVertices[[#This Row],[Vertex]], Vertices[], MATCH("ID", Vertices[#Headers], 0), FALSE)</f>
        <v>701</v>
      </c>
    </row>
    <row r="1786" spans="1:3" x14ac:dyDescent="0.25">
      <c r="A1786" s="76" t="s">
        <v>18462</v>
      </c>
      <c r="B1786" s="83" t="s">
        <v>596</v>
      </c>
      <c r="C1786" s="76">
        <f>VLOOKUP(GroupVertices[[#This Row],[Vertex]], Vertices[], MATCH("ID", Vertices[#Headers], 0), FALSE)</f>
        <v>674</v>
      </c>
    </row>
    <row r="1787" spans="1:3" x14ac:dyDescent="0.25">
      <c r="A1787" s="76" t="s">
        <v>18462</v>
      </c>
      <c r="B1787" s="83" t="s">
        <v>1905</v>
      </c>
      <c r="C1787" s="76">
        <f>VLOOKUP(GroupVertices[[#This Row],[Vertex]], Vertices[], MATCH("ID", Vertices[#Headers], 0), FALSE)</f>
        <v>675</v>
      </c>
    </row>
    <row r="1788" spans="1:3" x14ac:dyDescent="0.25">
      <c r="A1788" s="76" t="s">
        <v>18463</v>
      </c>
      <c r="B1788" s="83" t="s">
        <v>597</v>
      </c>
      <c r="C1788" s="76">
        <f>VLOOKUP(GroupVertices[[#This Row],[Vertex]], Vertices[], MATCH("ID", Vertices[#Headers], 0), FALSE)</f>
        <v>671</v>
      </c>
    </row>
    <row r="1789" spans="1:3" x14ac:dyDescent="0.25">
      <c r="A1789" s="76" t="s">
        <v>18463</v>
      </c>
      <c r="B1789" s="83" t="s">
        <v>593</v>
      </c>
      <c r="C1789" s="76">
        <f>VLOOKUP(GroupVertices[[#This Row],[Vertex]], Vertices[], MATCH("ID", Vertices[#Headers], 0), FALSE)</f>
        <v>670</v>
      </c>
    </row>
    <row r="1790" spans="1:3" x14ac:dyDescent="0.25">
      <c r="A1790" s="76" t="s">
        <v>18464</v>
      </c>
      <c r="B1790" s="83" t="s">
        <v>587</v>
      </c>
      <c r="C1790" s="76">
        <f>VLOOKUP(GroupVertices[[#This Row],[Vertex]], Vertices[], MATCH("ID", Vertices[#Headers], 0), FALSE)</f>
        <v>662</v>
      </c>
    </row>
    <row r="1791" spans="1:3" x14ac:dyDescent="0.25">
      <c r="A1791" s="76" t="s">
        <v>18464</v>
      </c>
      <c r="B1791" s="83" t="s">
        <v>1904</v>
      </c>
      <c r="C1791" s="76">
        <f>VLOOKUP(GroupVertices[[#This Row],[Vertex]], Vertices[], MATCH("ID", Vertices[#Headers], 0), FALSE)</f>
        <v>663</v>
      </c>
    </row>
    <row r="1792" spans="1:3" x14ac:dyDescent="0.25">
      <c r="A1792" s="76" t="s">
        <v>18465</v>
      </c>
      <c r="B1792" s="83" t="s">
        <v>569</v>
      </c>
      <c r="C1792" s="76">
        <f>VLOOKUP(GroupVertices[[#This Row],[Vertex]], Vertices[], MATCH("ID", Vertices[#Headers], 0), FALSE)</f>
        <v>632</v>
      </c>
    </row>
    <row r="1793" spans="1:3" x14ac:dyDescent="0.25">
      <c r="A1793" s="76" t="s">
        <v>18465</v>
      </c>
      <c r="B1793" s="83" t="s">
        <v>1893</v>
      </c>
      <c r="C1793" s="76">
        <f>VLOOKUP(GroupVertices[[#This Row],[Vertex]], Vertices[], MATCH("ID", Vertices[#Headers], 0), FALSE)</f>
        <v>633</v>
      </c>
    </row>
    <row r="1794" spans="1:3" x14ac:dyDescent="0.25">
      <c r="A1794" s="76" t="s">
        <v>18466</v>
      </c>
      <c r="B1794" s="83" t="s">
        <v>564</v>
      </c>
      <c r="C1794" s="76">
        <f>VLOOKUP(GroupVertices[[#This Row],[Vertex]], Vertices[], MATCH("ID", Vertices[#Headers], 0), FALSE)</f>
        <v>625</v>
      </c>
    </row>
    <row r="1795" spans="1:3" x14ac:dyDescent="0.25">
      <c r="A1795" s="76" t="s">
        <v>18466</v>
      </c>
      <c r="B1795" s="83" t="s">
        <v>1891</v>
      </c>
      <c r="C1795" s="76">
        <f>VLOOKUP(GroupVertices[[#This Row],[Vertex]], Vertices[], MATCH("ID", Vertices[#Headers], 0), FALSE)</f>
        <v>626</v>
      </c>
    </row>
    <row r="1796" spans="1:3" x14ac:dyDescent="0.25">
      <c r="A1796" s="76" t="s">
        <v>18467</v>
      </c>
      <c r="B1796" s="83" t="s">
        <v>540</v>
      </c>
      <c r="C1796" s="76">
        <f>VLOOKUP(GroupVertices[[#This Row],[Vertex]], Vertices[], MATCH("ID", Vertices[#Headers], 0), FALSE)</f>
        <v>591</v>
      </c>
    </row>
    <row r="1797" spans="1:3" x14ac:dyDescent="0.25">
      <c r="A1797" s="76" t="s">
        <v>18467</v>
      </c>
      <c r="B1797" s="83" t="s">
        <v>539</v>
      </c>
      <c r="C1797" s="76">
        <f>VLOOKUP(GroupVertices[[#This Row],[Vertex]], Vertices[], MATCH("ID", Vertices[#Headers], 0), FALSE)</f>
        <v>590</v>
      </c>
    </row>
    <row r="1798" spans="1:3" x14ac:dyDescent="0.25">
      <c r="A1798" s="76" t="s">
        <v>18468</v>
      </c>
      <c r="B1798" s="83" t="s">
        <v>533</v>
      </c>
      <c r="C1798" s="76">
        <f>VLOOKUP(GroupVertices[[#This Row],[Vertex]], Vertices[], MATCH("ID", Vertices[#Headers], 0), FALSE)</f>
        <v>580</v>
      </c>
    </row>
    <row r="1799" spans="1:3" x14ac:dyDescent="0.25">
      <c r="A1799" s="76" t="s">
        <v>18468</v>
      </c>
      <c r="B1799" s="83" t="s">
        <v>1879</v>
      </c>
      <c r="C1799" s="76">
        <f>VLOOKUP(GroupVertices[[#This Row],[Vertex]], Vertices[], MATCH("ID", Vertices[#Headers], 0), FALSE)</f>
        <v>581</v>
      </c>
    </row>
    <row r="1800" spans="1:3" x14ac:dyDescent="0.25">
      <c r="A1800" s="76" t="s">
        <v>18469</v>
      </c>
      <c r="B1800" s="83" t="s">
        <v>529</v>
      </c>
      <c r="C1800" s="76">
        <f>VLOOKUP(GroupVertices[[#This Row],[Vertex]], Vertices[], MATCH("ID", Vertices[#Headers], 0), FALSE)</f>
        <v>576</v>
      </c>
    </row>
    <row r="1801" spans="1:3" x14ac:dyDescent="0.25">
      <c r="A1801" s="76" t="s">
        <v>18469</v>
      </c>
      <c r="B1801" s="83" t="s">
        <v>528</v>
      </c>
      <c r="C1801" s="76">
        <f>VLOOKUP(GroupVertices[[#This Row],[Vertex]], Vertices[], MATCH("ID", Vertices[#Headers], 0), FALSE)</f>
        <v>575</v>
      </c>
    </row>
    <row r="1802" spans="1:3" x14ac:dyDescent="0.25">
      <c r="A1802" s="76" t="s">
        <v>18470</v>
      </c>
      <c r="B1802" s="83" t="s">
        <v>509</v>
      </c>
      <c r="C1802" s="76">
        <f>VLOOKUP(GroupVertices[[#This Row],[Vertex]], Vertices[], MATCH("ID", Vertices[#Headers], 0), FALSE)</f>
        <v>551</v>
      </c>
    </row>
    <row r="1803" spans="1:3" x14ac:dyDescent="0.25">
      <c r="A1803" s="76" t="s">
        <v>18470</v>
      </c>
      <c r="B1803" s="83" t="s">
        <v>1874</v>
      </c>
      <c r="C1803" s="76">
        <f>VLOOKUP(GroupVertices[[#This Row],[Vertex]], Vertices[], MATCH("ID", Vertices[#Headers], 0), FALSE)</f>
        <v>552</v>
      </c>
    </row>
    <row r="1804" spans="1:3" x14ac:dyDescent="0.25">
      <c r="A1804" s="76" t="s">
        <v>18471</v>
      </c>
      <c r="B1804" s="83" t="s">
        <v>506</v>
      </c>
      <c r="C1804" s="76">
        <f>VLOOKUP(GroupVertices[[#This Row],[Vertex]], Vertices[], MATCH("ID", Vertices[#Headers], 0), FALSE)</f>
        <v>547</v>
      </c>
    </row>
    <row r="1805" spans="1:3" x14ac:dyDescent="0.25">
      <c r="A1805" s="76" t="s">
        <v>18471</v>
      </c>
      <c r="B1805" s="83" t="s">
        <v>1873</v>
      </c>
      <c r="C1805" s="76">
        <f>VLOOKUP(GroupVertices[[#This Row],[Vertex]], Vertices[], MATCH("ID", Vertices[#Headers], 0), FALSE)</f>
        <v>548</v>
      </c>
    </row>
    <row r="1806" spans="1:3" x14ac:dyDescent="0.25">
      <c r="A1806" s="76" t="s">
        <v>18472</v>
      </c>
      <c r="B1806" s="83" t="s">
        <v>496</v>
      </c>
      <c r="C1806" s="76">
        <f>VLOOKUP(GroupVertices[[#This Row],[Vertex]], Vertices[], MATCH("ID", Vertices[#Headers], 0), FALSE)</f>
        <v>533</v>
      </c>
    </row>
    <row r="1807" spans="1:3" x14ac:dyDescent="0.25">
      <c r="A1807" s="76" t="s">
        <v>18472</v>
      </c>
      <c r="B1807" s="83" t="s">
        <v>1869</v>
      </c>
      <c r="C1807" s="76">
        <f>VLOOKUP(GroupVertices[[#This Row],[Vertex]], Vertices[], MATCH("ID", Vertices[#Headers], 0), FALSE)</f>
        <v>534</v>
      </c>
    </row>
    <row r="1808" spans="1:3" x14ac:dyDescent="0.25">
      <c r="A1808" s="76" t="s">
        <v>18473</v>
      </c>
      <c r="B1808" s="83" t="s">
        <v>478</v>
      </c>
      <c r="C1808" s="76">
        <f>VLOOKUP(GroupVertices[[#This Row],[Vertex]], Vertices[], MATCH("ID", Vertices[#Headers], 0), FALSE)</f>
        <v>503</v>
      </c>
    </row>
    <row r="1809" spans="1:3" x14ac:dyDescent="0.25">
      <c r="A1809" s="76" t="s">
        <v>18473</v>
      </c>
      <c r="B1809" s="83" t="s">
        <v>1858</v>
      </c>
      <c r="C1809" s="76">
        <f>VLOOKUP(GroupVertices[[#This Row],[Vertex]], Vertices[], MATCH("ID", Vertices[#Headers], 0), FALSE)</f>
        <v>504</v>
      </c>
    </row>
    <row r="1810" spans="1:3" x14ac:dyDescent="0.25">
      <c r="A1810" s="76" t="s">
        <v>18474</v>
      </c>
      <c r="B1810" s="83" t="s">
        <v>473</v>
      </c>
      <c r="C1810" s="76">
        <f>VLOOKUP(GroupVertices[[#This Row],[Vertex]], Vertices[], MATCH("ID", Vertices[#Headers], 0), FALSE)</f>
        <v>496</v>
      </c>
    </row>
    <row r="1811" spans="1:3" x14ac:dyDescent="0.25">
      <c r="A1811" s="76" t="s">
        <v>18474</v>
      </c>
      <c r="B1811" s="83" t="s">
        <v>1856</v>
      </c>
      <c r="C1811" s="76">
        <f>VLOOKUP(GroupVertices[[#This Row],[Vertex]], Vertices[], MATCH("ID", Vertices[#Headers], 0), FALSE)</f>
        <v>497</v>
      </c>
    </row>
    <row r="1812" spans="1:3" x14ac:dyDescent="0.25">
      <c r="A1812" s="76" t="s">
        <v>18475</v>
      </c>
      <c r="B1812" s="83" t="s">
        <v>426</v>
      </c>
      <c r="C1812" s="76">
        <f>VLOOKUP(GroupVertices[[#This Row],[Vertex]], Vertices[], MATCH("ID", Vertices[#Headers], 0), FALSE)</f>
        <v>421</v>
      </c>
    </row>
    <row r="1813" spans="1:3" x14ac:dyDescent="0.25">
      <c r="A1813" s="76" t="s">
        <v>18475</v>
      </c>
      <c r="B1813" s="83" t="s">
        <v>1831</v>
      </c>
      <c r="C1813" s="76">
        <f>VLOOKUP(GroupVertices[[#This Row],[Vertex]], Vertices[], MATCH("ID", Vertices[#Headers], 0), FALSE)</f>
        <v>422</v>
      </c>
    </row>
    <row r="1814" spans="1:3" x14ac:dyDescent="0.25">
      <c r="A1814" s="76" t="s">
        <v>18476</v>
      </c>
      <c r="B1814" s="83" t="s">
        <v>422</v>
      </c>
      <c r="C1814" s="76">
        <f>VLOOKUP(GroupVertices[[#This Row],[Vertex]], Vertices[], MATCH("ID", Vertices[#Headers], 0), FALSE)</f>
        <v>414</v>
      </c>
    </row>
    <row r="1815" spans="1:3" x14ac:dyDescent="0.25">
      <c r="A1815" s="76" t="s">
        <v>18476</v>
      </c>
      <c r="B1815" s="83" t="s">
        <v>1828</v>
      </c>
      <c r="C1815" s="76">
        <f>VLOOKUP(GroupVertices[[#This Row],[Vertex]], Vertices[], MATCH("ID", Vertices[#Headers], 0), FALSE)</f>
        <v>415</v>
      </c>
    </row>
    <row r="1816" spans="1:3" x14ac:dyDescent="0.25">
      <c r="A1816" s="76" t="s">
        <v>18477</v>
      </c>
      <c r="B1816" s="83" t="s">
        <v>415</v>
      </c>
      <c r="C1816" s="76">
        <f>VLOOKUP(GroupVertices[[#This Row],[Vertex]], Vertices[], MATCH("ID", Vertices[#Headers], 0), FALSE)</f>
        <v>404</v>
      </c>
    </row>
    <row r="1817" spans="1:3" x14ac:dyDescent="0.25">
      <c r="A1817" s="76" t="s">
        <v>18477</v>
      </c>
      <c r="B1817" s="83" t="s">
        <v>1825</v>
      </c>
      <c r="C1817" s="76">
        <f>VLOOKUP(GroupVertices[[#This Row],[Vertex]], Vertices[], MATCH("ID", Vertices[#Headers], 0), FALSE)</f>
        <v>405</v>
      </c>
    </row>
    <row r="1818" spans="1:3" x14ac:dyDescent="0.25">
      <c r="A1818" s="76" t="s">
        <v>18478</v>
      </c>
      <c r="B1818" s="83" t="s">
        <v>404</v>
      </c>
      <c r="C1818" s="76">
        <f>VLOOKUP(GroupVertices[[#This Row],[Vertex]], Vertices[], MATCH("ID", Vertices[#Headers], 0), FALSE)</f>
        <v>383</v>
      </c>
    </row>
    <row r="1819" spans="1:3" x14ac:dyDescent="0.25">
      <c r="A1819" s="76" t="s">
        <v>18478</v>
      </c>
      <c r="B1819" s="83" t="s">
        <v>1816</v>
      </c>
      <c r="C1819" s="76">
        <f>VLOOKUP(GroupVertices[[#This Row],[Vertex]], Vertices[], MATCH("ID", Vertices[#Headers], 0), FALSE)</f>
        <v>384</v>
      </c>
    </row>
    <row r="1820" spans="1:3" x14ac:dyDescent="0.25">
      <c r="A1820" s="76" t="s">
        <v>18479</v>
      </c>
      <c r="B1820" s="83" t="s">
        <v>397</v>
      </c>
      <c r="C1820" s="76">
        <f>VLOOKUP(GroupVertices[[#This Row],[Vertex]], Vertices[], MATCH("ID", Vertices[#Headers], 0), FALSE)</f>
        <v>371</v>
      </c>
    </row>
    <row r="1821" spans="1:3" x14ac:dyDescent="0.25">
      <c r="A1821" s="76" t="s">
        <v>18479</v>
      </c>
      <c r="B1821" s="83" t="s">
        <v>1811</v>
      </c>
      <c r="C1821" s="76">
        <f>VLOOKUP(GroupVertices[[#This Row],[Vertex]], Vertices[], MATCH("ID", Vertices[#Headers], 0), FALSE)</f>
        <v>372</v>
      </c>
    </row>
    <row r="1822" spans="1:3" x14ac:dyDescent="0.25">
      <c r="A1822" s="76" t="s">
        <v>18480</v>
      </c>
      <c r="B1822" s="83" t="s">
        <v>393</v>
      </c>
      <c r="C1822" s="76">
        <f>VLOOKUP(GroupVertices[[#This Row],[Vertex]], Vertices[], MATCH("ID", Vertices[#Headers], 0), FALSE)</f>
        <v>366</v>
      </c>
    </row>
    <row r="1823" spans="1:3" x14ac:dyDescent="0.25">
      <c r="A1823" s="76" t="s">
        <v>18480</v>
      </c>
      <c r="B1823" s="83" t="s">
        <v>1810</v>
      </c>
      <c r="C1823" s="76">
        <f>VLOOKUP(GroupVertices[[#This Row],[Vertex]], Vertices[], MATCH("ID", Vertices[#Headers], 0), FALSE)</f>
        <v>367</v>
      </c>
    </row>
    <row r="1824" spans="1:3" x14ac:dyDescent="0.25">
      <c r="A1824" s="76" t="s">
        <v>18481</v>
      </c>
      <c r="B1824" s="83" t="s">
        <v>388</v>
      </c>
      <c r="C1824" s="76">
        <f>VLOOKUP(GroupVertices[[#This Row],[Vertex]], Vertices[], MATCH("ID", Vertices[#Headers], 0), FALSE)</f>
        <v>359</v>
      </c>
    </row>
    <row r="1825" spans="1:3" x14ac:dyDescent="0.25">
      <c r="A1825" s="76" t="s">
        <v>18481</v>
      </c>
      <c r="B1825" s="83" t="s">
        <v>1808</v>
      </c>
      <c r="C1825" s="76">
        <f>VLOOKUP(GroupVertices[[#This Row],[Vertex]], Vertices[], MATCH("ID", Vertices[#Headers], 0), FALSE)</f>
        <v>360</v>
      </c>
    </row>
    <row r="1826" spans="1:3" x14ac:dyDescent="0.25">
      <c r="A1826" s="76" t="s">
        <v>18482</v>
      </c>
      <c r="B1826" s="83" t="s">
        <v>379</v>
      </c>
      <c r="C1826" s="76">
        <f>VLOOKUP(GroupVertices[[#This Row],[Vertex]], Vertices[], MATCH("ID", Vertices[#Headers], 0), FALSE)</f>
        <v>344</v>
      </c>
    </row>
    <row r="1827" spans="1:3" x14ac:dyDescent="0.25">
      <c r="A1827" s="76" t="s">
        <v>18482</v>
      </c>
      <c r="B1827" s="83" t="s">
        <v>1803</v>
      </c>
      <c r="C1827" s="76">
        <f>VLOOKUP(GroupVertices[[#This Row],[Vertex]], Vertices[], MATCH("ID", Vertices[#Headers], 0), FALSE)</f>
        <v>345</v>
      </c>
    </row>
    <row r="1828" spans="1:3" x14ac:dyDescent="0.25">
      <c r="A1828" s="76" t="s">
        <v>18483</v>
      </c>
      <c r="B1828" s="83" t="s">
        <v>366</v>
      </c>
      <c r="C1828" s="76">
        <f>VLOOKUP(GroupVertices[[#This Row],[Vertex]], Vertices[], MATCH("ID", Vertices[#Headers], 0), FALSE)</f>
        <v>325</v>
      </c>
    </row>
    <row r="1829" spans="1:3" x14ac:dyDescent="0.25">
      <c r="A1829" s="76" t="s">
        <v>18483</v>
      </c>
      <c r="B1829" s="83" t="s">
        <v>365</v>
      </c>
      <c r="C1829" s="76">
        <f>VLOOKUP(GroupVertices[[#This Row],[Vertex]], Vertices[], MATCH("ID", Vertices[#Headers], 0), FALSE)</f>
        <v>324</v>
      </c>
    </row>
    <row r="1830" spans="1:3" x14ac:dyDescent="0.25">
      <c r="A1830" s="76" t="s">
        <v>18484</v>
      </c>
      <c r="B1830" s="83" t="s">
        <v>342</v>
      </c>
      <c r="C1830" s="76">
        <f>VLOOKUP(GroupVertices[[#This Row],[Vertex]], Vertices[], MATCH("ID", Vertices[#Headers], 0), FALSE)</f>
        <v>285</v>
      </c>
    </row>
    <row r="1831" spans="1:3" x14ac:dyDescent="0.25">
      <c r="A1831" s="76" t="s">
        <v>18484</v>
      </c>
      <c r="B1831" s="83" t="s">
        <v>1782</v>
      </c>
      <c r="C1831" s="76">
        <f>VLOOKUP(GroupVertices[[#This Row],[Vertex]], Vertices[], MATCH("ID", Vertices[#Headers], 0), FALSE)</f>
        <v>286</v>
      </c>
    </row>
    <row r="1832" spans="1:3" x14ac:dyDescent="0.25">
      <c r="A1832" s="76" t="s">
        <v>18485</v>
      </c>
      <c r="B1832" s="83" t="s">
        <v>315</v>
      </c>
      <c r="C1832" s="76">
        <f>VLOOKUP(GroupVertices[[#This Row],[Vertex]], Vertices[], MATCH("ID", Vertices[#Headers], 0), FALSE)</f>
        <v>242</v>
      </c>
    </row>
    <row r="1833" spans="1:3" x14ac:dyDescent="0.25">
      <c r="A1833" s="76" t="s">
        <v>18485</v>
      </c>
      <c r="B1833" s="83" t="s">
        <v>1767</v>
      </c>
      <c r="C1833" s="76">
        <f>VLOOKUP(GroupVertices[[#This Row],[Vertex]], Vertices[], MATCH("ID", Vertices[#Headers], 0), FALSE)</f>
        <v>243</v>
      </c>
    </row>
    <row r="1834" spans="1:3" x14ac:dyDescent="0.25">
      <c r="A1834" s="76" t="s">
        <v>18486</v>
      </c>
      <c r="B1834" s="83" t="s">
        <v>312</v>
      </c>
      <c r="C1834" s="76">
        <f>VLOOKUP(GroupVertices[[#This Row],[Vertex]], Vertices[], MATCH("ID", Vertices[#Headers], 0), FALSE)</f>
        <v>237</v>
      </c>
    </row>
    <row r="1835" spans="1:3" x14ac:dyDescent="0.25">
      <c r="A1835" s="76" t="s">
        <v>18486</v>
      </c>
      <c r="B1835" s="83" t="s">
        <v>1766</v>
      </c>
      <c r="C1835" s="76">
        <f>VLOOKUP(GroupVertices[[#This Row],[Vertex]], Vertices[], MATCH("ID", Vertices[#Headers], 0), FALSE)</f>
        <v>238</v>
      </c>
    </row>
    <row r="1836" spans="1:3" x14ac:dyDescent="0.25">
      <c r="A1836" s="76" t="s">
        <v>18487</v>
      </c>
      <c r="B1836" s="83" t="s">
        <v>278</v>
      </c>
      <c r="C1836" s="76">
        <f>VLOOKUP(GroupVertices[[#This Row],[Vertex]], Vertices[], MATCH("ID", Vertices[#Headers], 0), FALSE)</f>
        <v>190</v>
      </c>
    </row>
    <row r="1837" spans="1:3" x14ac:dyDescent="0.25">
      <c r="A1837" s="76" t="s">
        <v>18487</v>
      </c>
      <c r="B1837" s="83" t="s">
        <v>1753</v>
      </c>
      <c r="C1837" s="76">
        <f>VLOOKUP(GroupVertices[[#This Row],[Vertex]], Vertices[], MATCH("ID", Vertices[#Headers], 0), FALSE)</f>
        <v>191</v>
      </c>
    </row>
    <row r="1838" spans="1:3" x14ac:dyDescent="0.25">
      <c r="A1838" s="76" t="s">
        <v>18488</v>
      </c>
      <c r="B1838" s="83" t="s">
        <v>277</v>
      </c>
      <c r="C1838" s="76">
        <f>VLOOKUP(GroupVertices[[#This Row],[Vertex]], Vertices[], MATCH("ID", Vertices[#Headers], 0), FALSE)</f>
        <v>188</v>
      </c>
    </row>
    <row r="1839" spans="1:3" x14ac:dyDescent="0.25">
      <c r="A1839" s="76" t="s">
        <v>18488</v>
      </c>
      <c r="B1839" s="83" t="s">
        <v>1752</v>
      </c>
      <c r="C1839" s="76">
        <f>VLOOKUP(GroupVertices[[#This Row],[Vertex]], Vertices[], MATCH("ID", Vertices[#Headers], 0), FALSE)</f>
        <v>189</v>
      </c>
    </row>
    <row r="1840" spans="1:3" x14ac:dyDescent="0.25">
      <c r="A1840" s="76" t="s">
        <v>18489</v>
      </c>
      <c r="B1840" s="83" t="s">
        <v>262</v>
      </c>
      <c r="C1840" s="76">
        <f>VLOOKUP(GroupVertices[[#This Row],[Vertex]], Vertices[], MATCH("ID", Vertices[#Headers], 0), FALSE)</f>
        <v>152</v>
      </c>
    </row>
    <row r="1841" spans="1:3" x14ac:dyDescent="0.25">
      <c r="A1841" s="76" t="s">
        <v>18489</v>
      </c>
      <c r="B1841" s="83" t="s">
        <v>1731</v>
      </c>
      <c r="C1841" s="76">
        <f>VLOOKUP(GroupVertices[[#This Row],[Vertex]], Vertices[], MATCH("ID", Vertices[#Headers], 0), FALSE)</f>
        <v>153</v>
      </c>
    </row>
    <row r="1842" spans="1:3" x14ac:dyDescent="0.25">
      <c r="A1842" s="76" t="s">
        <v>18490</v>
      </c>
      <c r="B1842" s="83" t="s">
        <v>253</v>
      </c>
      <c r="C1842" s="76">
        <f>VLOOKUP(GroupVertices[[#This Row],[Vertex]], Vertices[], MATCH("ID", Vertices[#Headers], 0), FALSE)</f>
        <v>132</v>
      </c>
    </row>
    <row r="1843" spans="1:3" x14ac:dyDescent="0.25">
      <c r="A1843" s="76" t="s">
        <v>18490</v>
      </c>
      <c r="B1843" s="83" t="s">
        <v>1720</v>
      </c>
      <c r="C1843" s="76">
        <f>VLOOKUP(GroupVertices[[#This Row],[Vertex]], Vertices[], MATCH("ID", Vertices[#Headers], 0), FALSE)</f>
        <v>133</v>
      </c>
    </row>
    <row r="1844" spans="1:3" x14ac:dyDescent="0.25">
      <c r="A1844" s="76" t="s">
        <v>18491</v>
      </c>
      <c r="B1844" s="83" t="s">
        <v>245</v>
      </c>
      <c r="C1844" s="76">
        <f>VLOOKUP(GroupVertices[[#This Row],[Vertex]], Vertices[], MATCH("ID", Vertices[#Headers], 0), FALSE)</f>
        <v>115</v>
      </c>
    </row>
    <row r="1845" spans="1:3" x14ac:dyDescent="0.25">
      <c r="A1845" s="76" t="s">
        <v>18491</v>
      </c>
      <c r="B1845" s="83" t="s">
        <v>1712</v>
      </c>
      <c r="C1845" s="76">
        <f>VLOOKUP(GroupVertices[[#This Row],[Vertex]], Vertices[], MATCH("ID", Vertices[#Headers], 0), FALSE)</f>
        <v>116</v>
      </c>
    </row>
    <row r="1846" spans="1:3" x14ac:dyDescent="0.25">
      <c r="A1846" s="76" t="s">
        <v>18492</v>
      </c>
      <c r="B1846" s="83" t="s">
        <v>240</v>
      </c>
      <c r="C1846" s="76">
        <f>VLOOKUP(GroupVertices[[#This Row],[Vertex]], Vertices[], MATCH("ID", Vertices[#Headers], 0), FALSE)</f>
        <v>109</v>
      </c>
    </row>
    <row r="1847" spans="1:3" x14ac:dyDescent="0.25">
      <c r="A1847" s="76" t="s">
        <v>18492</v>
      </c>
      <c r="B1847" s="83" t="s">
        <v>239</v>
      </c>
      <c r="C1847" s="76">
        <f>VLOOKUP(GroupVertices[[#This Row],[Vertex]], Vertices[], MATCH("ID", Vertices[#Headers], 0), FALSE)</f>
        <v>108</v>
      </c>
    </row>
    <row r="1848" spans="1:3" x14ac:dyDescent="0.25">
      <c r="A1848" s="76" t="s">
        <v>18493</v>
      </c>
      <c r="B1848" s="83" t="s">
        <v>225</v>
      </c>
      <c r="C1848" s="76">
        <f>VLOOKUP(GroupVertices[[#This Row],[Vertex]], Vertices[], MATCH("ID", Vertices[#Headers], 0), FALSE)</f>
        <v>84</v>
      </c>
    </row>
    <row r="1849" spans="1:3" x14ac:dyDescent="0.25">
      <c r="A1849" s="76" t="s">
        <v>18493</v>
      </c>
      <c r="B1849" s="83" t="s">
        <v>1701</v>
      </c>
      <c r="C1849" s="76">
        <f>VLOOKUP(GroupVertices[[#This Row],[Vertex]], Vertices[], MATCH("ID", Vertices[#Headers], 0), FALSE)</f>
        <v>85</v>
      </c>
    </row>
    <row r="1850" spans="1:3" x14ac:dyDescent="0.25">
      <c r="A1850" s="76" t="s">
        <v>18494</v>
      </c>
      <c r="B1850" s="83" t="s">
        <v>207</v>
      </c>
      <c r="C1850" s="76">
        <f>VLOOKUP(GroupVertices[[#This Row],[Vertex]], Vertices[], MATCH("ID", Vertices[#Headers], 0), FALSE)</f>
        <v>52</v>
      </c>
    </row>
    <row r="1851" spans="1:3" x14ac:dyDescent="0.25">
      <c r="A1851" s="76" t="s">
        <v>18494</v>
      </c>
      <c r="B1851" s="83" t="s">
        <v>1690</v>
      </c>
      <c r="C1851" s="76">
        <f>VLOOKUP(GroupVertices[[#This Row],[Vertex]], Vertices[], MATCH("ID", Vertices[#Headers], 0), FALSE)</f>
        <v>53</v>
      </c>
    </row>
    <row r="1852" spans="1:3" x14ac:dyDescent="0.25">
      <c r="A1852" s="76" t="s">
        <v>18495</v>
      </c>
      <c r="B1852" s="83" t="s">
        <v>191</v>
      </c>
      <c r="C1852" s="76">
        <f>VLOOKUP(GroupVertices[[#This Row],[Vertex]], Vertices[], MATCH("ID", Vertices[#Headers], 0), FALSE)</f>
        <v>9</v>
      </c>
    </row>
    <row r="1853" spans="1:3" x14ac:dyDescent="0.25">
      <c r="A1853" s="76" t="s">
        <v>18495</v>
      </c>
      <c r="B1853" s="83" t="s">
        <v>1665</v>
      </c>
      <c r="C1853" s="76">
        <f>VLOOKUP(GroupVertices[[#This Row],[Vertex]], Vertices[], MATCH("ID", Vertices[#Headers], 0), FALSE)</f>
        <v>10</v>
      </c>
    </row>
    <row r="1854" spans="1:3" x14ac:dyDescent="0.25">
      <c r="A1854" s="76" t="s">
        <v>18496</v>
      </c>
      <c r="B1854" s="83" t="s">
        <v>1659</v>
      </c>
      <c r="C1854" s="76">
        <f>VLOOKUP(GroupVertices[[#This Row],[Vertex]], Vertices[], MATCH("ID", Vertices[#Headers], 0), FALSE)</f>
        <v>2091</v>
      </c>
    </row>
    <row r="1855" spans="1:3" x14ac:dyDescent="0.25">
      <c r="A1855" s="76" t="s">
        <v>18497</v>
      </c>
      <c r="B1855" s="83" t="s">
        <v>1656</v>
      </c>
      <c r="C1855" s="76">
        <f>VLOOKUP(GroupVertices[[#This Row],[Vertex]], Vertices[], MATCH("ID", Vertices[#Headers], 0), FALSE)</f>
        <v>2089</v>
      </c>
    </row>
    <row r="1856" spans="1:3" x14ac:dyDescent="0.25">
      <c r="A1856" s="76" t="s">
        <v>18498</v>
      </c>
      <c r="B1856" s="83" t="s">
        <v>1650</v>
      </c>
      <c r="C1856" s="76">
        <f>VLOOKUP(GroupVertices[[#This Row],[Vertex]], Vertices[], MATCH("ID", Vertices[#Headers], 0), FALSE)</f>
        <v>2082</v>
      </c>
    </row>
    <row r="1857" spans="1:3" x14ac:dyDescent="0.25">
      <c r="A1857" s="76" t="s">
        <v>18499</v>
      </c>
      <c r="B1857" s="83" t="s">
        <v>1649</v>
      </c>
      <c r="C1857" s="76">
        <f>VLOOKUP(GroupVertices[[#This Row],[Vertex]], Vertices[], MATCH("ID", Vertices[#Headers], 0), FALSE)</f>
        <v>2081</v>
      </c>
    </row>
    <row r="1858" spans="1:3" x14ac:dyDescent="0.25">
      <c r="A1858" s="76" t="s">
        <v>18500</v>
      </c>
      <c r="B1858" s="83" t="s">
        <v>1648</v>
      </c>
      <c r="C1858" s="76">
        <f>VLOOKUP(GroupVertices[[#This Row],[Vertex]], Vertices[], MATCH("ID", Vertices[#Headers], 0), FALSE)</f>
        <v>2080</v>
      </c>
    </row>
    <row r="1859" spans="1:3" x14ac:dyDescent="0.25">
      <c r="A1859" s="76" t="s">
        <v>18501</v>
      </c>
      <c r="B1859" s="83" t="s">
        <v>1647</v>
      </c>
      <c r="C1859" s="76">
        <f>VLOOKUP(GroupVertices[[#This Row],[Vertex]], Vertices[], MATCH("ID", Vertices[#Headers], 0), FALSE)</f>
        <v>2079</v>
      </c>
    </row>
    <row r="1860" spans="1:3" x14ac:dyDescent="0.25">
      <c r="A1860" s="76" t="s">
        <v>18502</v>
      </c>
      <c r="B1860" s="83" t="s">
        <v>1646</v>
      </c>
      <c r="C1860" s="76">
        <f>VLOOKUP(GroupVertices[[#This Row],[Vertex]], Vertices[], MATCH("ID", Vertices[#Headers], 0), FALSE)</f>
        <v>2078</v>
      </c>
    </row>
    <row r="1861" spans="1:3" x14ac:dyDescent="0.25">
      <c r="A1861" s="76" t="s">
        <v>18503</v>
      </c>
      <c r="B1861" s="83" t="s">
        <v>1642</v>
      </c>
      <c r="C1861" s="76">
        <f>VLOOKUP(GroupVertices[[#This Row],[Vertex]], Vertices[], MATCH("ID", Vertices[#Headers], 0), FALSE)</f>
        <v>2070</v>
      </c>
    </row>
    <row r="1862" spans="1:3" x14ac:dyDescent="0.25">
      <c r="A1862" s="76" t="s">
        <v>18504</v>
      </c>
      <c r="B1862" s="83" t="s">
        <v>1621</v>
      </c>
      <c r="C1862" s="76">
        <f>VLOOKUP(GroupVertices[[#This Row],[Vertex]], Vertices[], MATCH("ID", Vertices[#Headers], 0), FALSE)</f>
        <v>2048</v>
      </c>
    </row>
    <row r="1863" spans="1:3" x14ac:dyDescent="0.25">
      <c r="A1863" s="76" t="s">
        <v>18505</v>
      </c>
      <c r="B1863" s="83" t="s">
        <v>1616</v>
      </c>
      <c r="C1863" s="76">
        <f>VLOOKUP(GroupVertices[[#This Row],[Vertex]], Vertices[], MATCH("ID", Vertices[#Headers], 0), FALSE)</f>
        <v>2043</v>
      </c>
    </row>
    <row r="1864" spans="1:3" x14ac:dyDescent="0.25">
      <c r="A1864" s="76" t="s">
        <v>18506</v>
      </c>
      <c r="B1864" s="83" t="s">
        <v>1604</v>
      </c>
      <c r="C1864" s="76">
        <f>VLOOKUP(GroupVertices[[#This Row],[Vertex]], Vertices[], MATCH("ID", Vertices[#Headers], 0), FALSE)</f>
        <v>2028</v>
      </c>
    </row>
    <row r="1865" spans="1:3" x14ac:dyDescent="0.25">
      <c r="A1865" s="76" t="s">
        <v>18507</v>
      </c>
      <c r="B1865" s="83" t="s">
        <v>1602</v>
      </c>
      <c r="C1865" s="76">
        <f>VLOOKUP(GroupVertices[[#This Row],[Vertex]], Vertices[], MATCH("ID", Vertices[#Headers], 0), FALSE)</f>
        <v>2026</v>
      </c>
    </row>
    <row r="1866" spans="1:3" x14ac:dyDescent="0.25">
      <c r="A1866" s="76" t="s">
        <v>18508</v>
      </c>
      <c r="B1866" s="83" t="s">
        <v>1601</v>
      </c>
      <c r="C1866" s="76">
        <f>VLOOKUP(GroupVertices[[#This Row],[Vertex]], Vertices[], MATCH("ID", Vertices[#Headers], 0), FALSE)</f>
        <v>2025</v>
      </c>
    </row>
    <row r="1867" spans="1:3" x14ac:dyDescent="0.25">
      <c r="A1867" s="76" t="s">
        <v>18509</v>
      </c>
      <c r="B1867" s="83" t="s">
        <v>1599</v>
      </c>
      <c r="C1867" s="76">
        <f>VLOOKUP(GroupVertices[[#This Row],[Vertex]], Vertices[], MATCH("ID", Vertices[#Headers], 0), FALSE)</f>
        <v>2022</v>
      </c>
    </row>
    <row r="1868" spans="1:3" x14ac:dyDescent="0.25">
      <c r="A1868" s="76" t="s">
        <v>18510</v>
      </c>
      <c r="B1868" s="83" t="s">
        <v>1598</v>
      </c>
      <c r="C1868" s="76">
        <f>VLOOKUP(GroupVertices[[#This Row],[Vertex]], Vertices[], MATCH("ID", Vertices[#Headers], 0), FALSE)</f>
        <v>2021</v>
      </c>
    </row>
    <row r="1869" spans="1:3" x14ac:dyDescent="0.25">
      <c r="A1869" s="76" t="s">
        <v>18511</v>
      </c>
      <c r="B1869" s="83" t="s">
        <v>1596</v>
      </c>
      <c r="C1869" s="76">
        <f>VLOOKUP(GroupVertices[[#This Row],[Vertex]], Vertices[], MATCH("ID", Vertices[#Headers], 0), FALSE)</f>
        <v>2019</v>
      </c>
    </row>
    <row r="1870" spans="1:3" x14ac:dyDescent="0.25">
      <c r="A1870" s="76" t="s">
        <v>18512</v>
      </c>
      <c r="B1870" s="83" t="s">
        <v>1595</v>
      </c>
      <c r="C1870" s="76">
        <f>VLOOKUP(GroupVertices[[#This Row],[Vertex]], Vertices[], MATCH("ID", Vertices[#Headers], 0), FALSE)</f>
        <v>2018</v>
      </c>
    </row>
    <row r="1871" spans="1:3" x14ac:dyDescent="0.25">
      <c r="A1871" s="76" t="s">
        <v>18513</v>
      </c>
      <c r="B1871" s="83" t="s">
        <v>1594</v>
      </c>
      <c r="C1871" s="76">
        <f>VLOOKUP(GroupVertices[[#This Row],[Vertex]], Vertices[], MATCH("ID", Vertices[#Headers], 0), FALSE)</f>
        <v>2017</v>
      </c>
    </row>
    <row r="1872" spans="1:3" x14ac:dyDescent="0.25">
      <c r="A1872" s="76" t="s">
        <v>18514</v>
      </c>
      <c r="B1872" s="83" t="s">
        <v>1586</v>
      </c>
      <c r="C1872" s="76">
        <f>VLOOKUP(GroupVertices[[#This Row],[Vertex]], Vertices[], MATCH("ID", Vertices[#Headers], 0), FALSE)</f>
        <v>2008</v>
      </c>
    </row>
    <row r="1873" spans="1:3" x14ac:dyDescent="0.25">
      <c r="A1873" s="76" t="s">
        <v>18515</v>
      </c>
      <c r="B1873" s="83" t="s">
        <v>1577</v>
      </c>
      <c r="C1873" s="76">
        <f>VLOOKUP(GroupVertices[[#This Row],[Vertex]], Vertices[], MATCH("ID", Vertices[#Headers], 0), FALSE)</f>
        <v>1996</v>
      </c>
    </row>
    <row r="1874" spans="1:3" x14ac:dyDescent="0.25">
      <c r="A1874" s="76" t="s">
        <v>18516</v>
      </c>
      <c r="B1874" s="83" t="s">
        <v>1567</v>
      </c>
      <c r="C1874" s="76">
        <f>VLOOKUP(GroupVertices[[#This Row],[Vertex]], Vertices[], MATCH("ID", Vertices[#Headers], 0), FALSE)</f>
        <v>1863</v>
      </c>
    </row>
    <row r="1875" spans="1:3" x14ac:dyDescent="0.25">
      <c r="A1875" s="76" t="s">
        <v>18517</v>
      </c>
      <c r="B1875" s="83" t="s">
        <v>1559</v>
      </c>
      <c r="C1875" s="76">
        <f>VLOOKUP(GroupVertices[[#This Row],[Vertex]], Vertices[], MATCH("ID", Vertices[#Headers], 0), FALSE)</f>
        <v>1854</v>
      </c>
    </row>
    <row r="1876" spans="1:3" x14ac:dyDescent="0.25">
      <c r="A1876" s="76" t="s">
        <v>18518</v>
      </c>
      <c r="B1876" s="83" t="s">
        <v>1550</v>
      </c>
      <c r="C1876" s="76">
        <f>VLOOKUP(GroupVertices[[#This Row],[Vertex]], Vertices[], MATCH("ID", Vertices[#Headers], 0), FALSE)</f>
        <v>1846</v>
      </c>
    </row>
    <row r="1877" spans="1:3" x14ac:dyDescent="0.25">
      <c r="A1877" s="76" t="s">
        <v>18519</v>
      </c>
      <c r="B1877" s="83" t="s">
        <v>1541</v>
      </c>
      <c r="C1877" s="76">
        <f>VLOOKUP(GroupVertices[[#This Row],[Vertex]], Vertices[], MATCH("ID", Vertices[#Headers], 0), FALSE)</f>
        <v>1835</v>
      </c>
    </row>
    <row r="1878" spans="1:3" x14ac:dyDescent="0.25">
      <c r="A1878" s="76" t="s">
        <v>18520</v>
      </c>
      <c r="B1878" s="83" t="s">
        <v>1539</v>
      </c>
      <c r="C1878" s="76">
        <f>VLOOKUP(GroupVertices[[#This Row],[Vertex]], Vertices[], MATCH("ID", Vertices[#Headers], 0), FALSE)</f>
        <v>1833</v>
      </c>
    </row>
    <row r="1879" spans="1:3" x14ac:dyDescent="0.25">
      <c r="A1879" s="76" t="s">
        <v>18521</v>
      </c>
      <c r="B1879" s="83" t="s">
        <v>1532</v>
      </c>
      <c r="C1879" s="76">
        <f>VLOOKUP(GroupVertices[[#This Row],[Vertex]], Vertices[], MATCH("ID", Vertices[#Headers], 0), FALSE)</f>
        <v>1823</v>
      </c>
    </row>
    <row r="1880" spans="1:3" x14ac:dyDescent="0.25">
      <c r="A1880" s="76" t="s">
        <v>18522</v>
      </c>
      <c r="B1880" s="83" t="s">
        <v>1530</v>
      </c>
      <c r="C1880" s="76">
        <f>VLOOKUP(GroupVertices[[#This Row],[Vertex]], Vertices[], MATCH("ID", Vertices[#Headers], 0), FALSE)</f>
        <v>1820</v>
      </c>
    </row>
    <row r="1881" spans="1:3" x14ac:dyDescent="0.25">
      <c r="A1881" s="76" t="s">
        <v>18523</v>
      </c>
      <c r="B1881" s="83" t="s">
        <v>1516</v>
      </c>
      <c r="C1881" s="76">
        <f>VLOOKUP(GroupVertices[[#This Row],[Vertex]], Vertices[], MATCH("ID", Vertices[#Headers], 0), FALSE)</f>
        <v>1804</v>
      </c>
    </row>
    <row r="1882" spans="1:3" x14ac:dyDescent="0.25">
      <c r="A1882" s="76" t="s">
        <v>18524</v>
      </c>
      <c r="B1882" s="83" t="s">
        <v>1496</v>
      </c>
      <c r="C1882" s="76">
        <f>VLOOKUP(GroupVertices[[#This Row],[Vertex]], Vertices[], MATCH("ID", Vertices[#Headers], 0), FALSE)</f>
        <v>1780</v>
      </c>
    </row>
    <row r="1883" spans="1:3" x14ac:dyDescent="0.25">
      <c r="A1883" s="76" t="s">
        <v>18525</v>
      </c>
      <c r="B1883" s="83" t="s">
        <v>1495</v>
      </c>
      <c r="C1883" s="76">
        <f>VLOOKUP(GroupVertices[[#This Row],[Vertex]], Vertices[], MATCH("ID", Vertices[#Headers], 0), FALSE)</f>
        <v>1779</v>
      </c>
    </row>
    <row r="1884" spans="1:3" x14ac:dyDescent="0.25">
      <c r="A1884" s="76" t="s">
        <v>18526</v>
      </c>
      <c r="B1884" s="83" t="s">
        <v>1473</v>
      </c>
      <c r="C1884" s="76">
        <f>VLOOKUP(GroupVertices[[#This Row],[Vertex]], Vertices[], MATCH("ID", Vertices[#Headers], 0), FALSE)</f>
        <v>1751</v>
      </c>
    </row>
    <row r="1885" spans="1:3" x14ac:dyDescent="0.25">
      <c r="A1885" s="76" t="s">
        <v>18527</v>
      </c>
      <c r="B1885" s="83" t="s">
        <v>1471</v>
      </c>
      <c r="C1885" s="76">
        <f>VLOOKUP(GroupVertices[[#This Row],[Vertex]], Vertices[], MATCH("ID", Vertices[#Headers], 0), FALSE)</f>
        <v>1749</v>
      </c>
    </row>
    <row r="1886" spans="1:3" x14ac:dyDescent="0.25">
      <c r="A1886" s="76" t="s">
        <v>18528</v>
      </c>
      <c r="B1886" s="83" t="s">
        <v>1468</v>
      </c>
      <c r="C1886" s="76">
        <f>VLOOKUP(GroupVertices[[#This Row],[Vertex]], Vertices[], MATCH("ID", Vertices[#Headers], 0), FALSE)</f>
        <v>1746</v>
      </c>
    </row>
    <row r="1887" spans="1:3" x14ac:dyDescent="0.25">
      <c r="A1887" s="76" t="s">
        <v>18529</v>
      </c>
      <c r="B1887" s="83" t="s">
        <v>1464</v>
      </c>
      <c r="C1887" s="76">
        <f>VLOOKUP(GroupVertices[[#This Row],[Vertex]], Vertices[], MATCH("ID", Vertices[#Headers], 0), FALSE)</f>
        <v>1741</v>
      </c>
    </row>
    <row r="1888" spans="1:3" x14ac:dyDescent="0.25">
      <c r="A1888" s="76" t="s">
        <v>18530</v>
      </c>
      <c r="B1888" s="83" t="s">
        <v>1463</v>
      </c>
      <c r="C1888" s="76">
        <f>VLOOKUP(GroupVertices[[#This Row],[Vertex]], Vertices[], MATCH("ID", Vertices[#Headers], 0), FALSE)</f>
        <v>1740</v>
      </c>
    </row>
    <row r="1889" spans="1:3" x14ac:dyDescent="0.25">
      <c r="A1889" s="76" t="s">
        <v>18531</v>
      </c>
      <c r="B1889" s="83" t="s">
        <v>1455</v>
      </c>
      <c r="C1889" s="76">
        <f>VLOOKUP(GroupVertices[[#This Row],[Vertex]], Vertices[], MATCH("ID", Vertices[#Headers], 0), FALSE)</f>
        <v>1730</v>
      </c>
    </row>
    <row r="1890" spans="1:3" x14ac:dyDescent="0.25">
      <c r="A1890" s="76" t="s">
        <v>18532</v>
      </c>
      <c r="B1890" s="83" t="s">
        <v>1452</v>
      </c>
      <c r="C1890" s="76">
        <f>VLOOKUP(GroupVertices[[#This Row],[Vertex]], Vertices[], MATCH("ID", Vertices[#Headers], 0), FALSE)</f>
        <v>1727</v>
      </c>
    </row>
    <row r="1891" spans="1:3" x14ac:dyDescent="0.25">
      <c r="A1891" s="76" t="s">
        <v>18533</v>
      </c>
      <c r="B1891" s="83" t="s">
        <v>1445</v>
      </c>
      <c r="C1891" s="76">
        <f>VLOOKUP(GroupVertices[[#This Row],[Vertex]], Vertices[], MATCH("ID", Vertices[#Headers], 0), FALSE)</f>
        <v>1719</v>
      </c>
    </row>
    <row r="1892" spans="1:3" x14ac:dyDescent="0.25">
      <c r="A1892" s="76" t="s">
        <v>18534</v>
      </c>
      <c r="B1892" s="83" t="s">
        <v>1432</v>
      </c>
      <c r="C1892" s="76">
        <f>VLOOKUP(GroupVertices[[#This Row],[Vertex]], Vertices[], MATCH("ID", Vertices[#Headers], 0), FALSE)</f>
        <v>1705</v>
      </c>
    </row>
    <row r="1893" spans="1:3" x14ac:dyDescent="0.25">
      <c r="A1893" s="76" t="s">
        <v>18535</v>
      </c>
      <c r="B1893" s="83" t="s">
        <v>1423</v>
      </c>
      <c r="C1893" s="76">
        <f>VLOOKUP(GroupVertices[[#This Row],[Vertex]], Vertices[], MATCH("ID", Vertices[#Headers], 0), FALSE)</f>
        <v>1696</v>
      </c>
    </row>
    <row r="1894" spans="1:3" x14ac:dyDescent="0.25">
      <c r="A1894" s="76" t="s">
        <v>18536</v>
      </c>
      <c r="B1894" s="83" t="s">
        <v>1416</v>
      </c>
      <c r="C1894" s="76">
        <f>VLOOKUP(GroupVertices[[#This Row],[Vertex]], Vertices[], MATCH("ID", Vertices[#Headers], 0), FALSE)</f>
        <v>1687</v>
      </c>
    </row>
    <row r="1895" spans="1:3" x14ac:dyDescent="0.25">
      <c r="A1895" s="76" t="s">
        <v>18537</v>
      </c>
      <c r="B1895" s="83" t="s">
        <v>1408</v>
      </c>
      <c r="C1895" s="76">
        <f>VLOOKUP(GroupVertices[[#This Row],[Vertex]], Vertices[], MATCH("ID", Vertices[#Headers], 0), FALSE)</f>
        <v>1675</v>
      </c>
    </row>
    <row r="1896" spans="1:3" x14ac:dyDescent="0.25">
      <c r="A1896" s="76" t="s">
        <v>18538</v>
      </c>
      <c r="B1896" s="83" t="s">
        <v>1405</v>
      </c>
      <c r="C1896" s="76">
        <f>VLOOKUP(GroupVertices[[#This Row],[Vertex]], Vertices[], MATCH("ID", Vertices[#Headers], 0), FALSE)</f>
        <v>1669</v>
      </c>
    </row>
    <row r="1897" spans="1:3" x14ac:dyDescent="0.25">
      <c r="A1897" s="76" t="s">
        <v>18539</v>
      </c>
      <c r="B1897" s="83" t="s">
        <v>1393</v>
      </c>
      <c r="C1897" s="76">
        <f>VLOOKUP(GroupVertices[[#This Row],[Vertex]], Vertices[], MATCH("ID", Vertices[#Headers], 0), FALSE)</f>
        <v>1654</v>
      </c>
    </row>
    <row r="1898" spans="1:3" x14ac:dyDescent="0.25">
      <c r="A1898" s="76" t="s">
        <v>18540</v>
      </c>
      <c r="B1898" s="83" t="s">
        <v>1381</v>
      </c>
      <c r="C1898" s="76">
        <f>VLOOKUP(GroupVertices[[#This Row],[Vertex]], Vertices[], MATCH("ID", Vertices[#Headers], 0), FALSE)</f>
        <v>1637</v>
      </c>
    </row>
    <row r="1899" spans="1:3" x14ac:dyDescent="0.25">
      <c r="A1899" s="76" t="s">
        <v>18541</v>
      </c>
      <c r="B1899" s="83" t="s">
        <v>1378</v>
      </c>
      <c r="C1899" s="76">
        <f>VLOOKUP(GroupVertices[[#This Row],[Vertex]], Vertices[], MATCH("ID", Vertices[#Headers], 0), FALSE)</f>
        <v>1634</v>
      </c>
    </row>
    <row r="1900" spans="1:3" x14ac:dyDescent="0.25">
      <c r="A1900" s="76" t="s">
        <v>18542</v>
      </c>
      <c r="B1900" s="83" t="s">
        <v>1372</v>
      </c>
      <c r="C1900" s="76">
        <f>VLOOKUP(GroupVertices[[#This Row],[Vertex]], Vertices[], MATCH("ID", Vertices[#Headers], 0), FALSE)</f>
        <v>1628</v>
      </c>
    </row>
    <row r="1901" spans="1:3" x14ac:dyDescent="0.25">
      <c r="A1901" s="76" t="s">
        <v>18543</v>
      </c>
      <c r="B1901" s="83" t="s">
        <v>1368</v>
      </c>
      <c r="C1901" s="76">
        <f>VLOOKUP(GroupVertices[[#This Row],[Vertex]], Vertices[], MATCH("ID", Vertices[#Headers], 0), FALSE)</f>
        <v>1624</v>
      </c>
    </row>
    <row r="1902" spans="1:3" x14ac:dyDescent="0.25">
      <c r="A1902" s="76" t="s">
        <v>18544</v>
      </c>
      <c r="B1902" s="83" t="s">
        <v>1346</v>
      </c>
      <c r="C1902" s="76">
        <f>VLOOKUP(GroupVertices[[#This Row],[Vertex]], Vertices[], MATCH("ID", Vertices[#Headers], 0), FALSE)</f>
        <v>1595</v>
      </c>
    </row>
    <row r="1903" spans="1:3" x14ac:dyDescent="0.25">
      <c r="A1903" s="76" t="s">
        <v>18545</v>
      </c>
      <c r="B1903" s="83" t="s">
        <v>1342</v>
      </c>
      <c r="C1903" s="76">
        <f>VLOOKUP(GroupVertices[[#This Row],[Vertex]], Vertices[], MATCH("ID", Vertices[#Headers], 0), FALSE)</f>
        <v>1590</v>
      </c>
    </row>
    <row r="1904" spans="1:3" x14ac:dyDescent="0.25">
      <c r="A1904" s="76" t="s">
        <v>18546</v>
      </c>
      <c r="B1904" s="83" t="s">
        <v>1326</v>
      </c>
      <c r="C1904" s="76">
        <f>VLOOKUP(GroupVertices[[#This Row],[Vertex]], Vertices[], MATCH("ID", Vertices[#Headers], 0), FALSE)</f>
        <v>1573</v>
      </c>
    </row>
    <row r="1905" spans="1:3" x14ac:dyDescent="0.25">
      <c r="A1905" s="76" t="s">
        <v>18547</v>
      </c>
      <c r="B1905" s="83" t="s">
        <v>1318</v>
      </c>
      <c r="C1905" s="76">
        <f>VLOOKUP(GroupVertices[[#This Row],[Vertex]], Vertices[], MATCH("ID", Vertices[#Headers], 0), FALSE)</f>
        <v>1565</v>
      </c>
    </row>
    <row r="1906" spans="1:3" x14ac:dyDescent="0.25">
      <c r="A1906" s="76" t="s">
        <v>18548</v>
      </c>
      <c r="B1906" s="83" t="s">
        <v>1309</v>
      </c>
      <c r="C1906" s="76">
        <f>VLOOKUP(GroupVertices[[#This Row],[Vertex]], Vertices[], MATCH("ID", Vertices[#Headers], 0), FALSE)</f>
        <v>1555</v>
      </c>
    </row>
    <row r="1907" spans="1:3" x14ac:dyDescent="0.25">
      <c r="A1907" s="76" t="s">
        <v>18549</v>
      </c>
      <c r="B1907" s="83" t="s">
        <v>1308</v>
      </c>
      <c r="C1907" s="76">
        <f>VLOOKUP(GroupVertices[[#This Row],[Vertex]], Vertices[], MATCH("ID", Vertices[#Headers], 0), FALSE)</f>
        <v>1554</v>
      </c>
    </row>
    <row r="1908" spans="1:3" x14ac:dyDescent="0.25">
      <c r="A1908" s="76" t="s">
        <v>18550</v>
      </c>
      <c r="B1908" s="83" t="s">
        <v>1299</v>
      </c>
      <c r="C1908" s="76">
        <f>VLOOKUP(GroupVertices[[#This Row],[Vertex]], Vertices[], MATCH("ID", Vertices[#Headers], 0), FALSE)</f>
        <v>1544</v>
      </c>
    </row>
    <row r="1909" spans="1:3" x14ac:dyDescent="0.25">
      <c r="A1909" s="76" t="s">
        <v>18551</v>
      </c>
      <c r="B1909" s="83" t="s">
        <v>1296</v>
      </c>
      <c r="C1909" s="76">
        <f>VLOOKUP(GroupVertices[[#This Row],[Vertex]], Vertices[], MATCH("ID", Vertices[#Headers], 0), FALSE)</f>
        <v>1536</v>
      </c>
    </row>
    <row r="1910" spans="1:3" x14ac:dyDescent="0.25">
      <c r="A1910" s="76" t="s">
        <v>18552</v>
      </c>
      <c r="B1910" s="83" t="s">
        <v>1288</v>
      </c>
      <c r="C1910" s="76">
        <f>VLOOKUP(GroupVertices[[#This Row],[Vertex]], Vertices[], MATCH("ID", Vertices[#Headers], 0), FALSE)</f>
        <v>1528</v>
      </c>
    </row>
    <row r="1911" spans="1:3" x14ac:dyDescent="0.25">
      <c r="A1911" s="76" t="s">
        <v>18553</v>
      </c>
      <c r="B1911" s="83" t="s">
        <v>1282</v>
      </c>
      <c r="C1911" s="76">
        <f>VLOOKUP(GroupVertices[[#This Row],[Vertex]], Vertices[], MATCH("ID", Vertices[#Headers], 0), FALSE)</f>
        <v>1522</v>
      </c>
    </row>
    <row r="1912" spans="1:3" x14ac:dyDescent="0.25">
      <c r="A1912" s="76" t="s">
        <v>18554</v>
      </c>
      <c r="B1912" s="83" t="s">
        <v>1274</v>
      </c>
      <c r="C1912" s="76">
        <f>VLOOKUP(GroupVertices[[#This Row],[Vertex]], Vertices[], MATCH("ID", Vertices[#Headers], 0), FALSE)</f>
        <v>1513</v>
      </c>
    </row>
    <row r="1913" spans="1:3" x14ac:dyDescent="0.25">
      <c r="A1913" s="76" t="s">
        <v>18555</v>
      </c>
      <c r="B1913" s="83" t="s">
        <v>1273</v>
      </c>
      <c r="C1913" s="76">
        <f>VLOOKUP(GroupVertices[[#This Row],[Vertex]], Vertices[], MATCH("ID", Vertices[#Headers], 0), FALSE)</f>
        <v>1512</v>
      </c>
    </row>
    <row r="1914" spans="1:3" x14ac:dyDescent="0.25">
      <c r="A1914" s="76" t="s">
        <v>18556</v>
      </c>
      <c r="B1914" s="83" t="s">
        <v>1247</v>
      </c>
      <c r="C1914" s="76">
        <f>VLOOKUP(GroupVertices[[#This Row],[Vertex]], Vertices[], MATCH("ID", Vertices[#Headers], 0), FALSE)</f>
        <v>1480</v>
      </c>
    </row>
    <row r="1915" spans="1:3" x14ac:dyDescent="0.25">
      <c r="A1915" s="76" t="s">
        <v>18557</v>
      </c>
      <c r="B1915" s="83" t="s">
        <v>1232</v>
      </c>
      <c r="C1915" s="76">
        <f>VLOOKUP(GroupVertices[[#This Row],[Vertex]], Vertices[], MATCH("ID", Vertices[#Headers], 0), FALSE)</f>
        <v>1462</v>
      </c>
    </row>
    <row r="1916" spans="1:3" x14ac:dyDescent="0.25">
      <c r="A1916" s="76" t="s">
        <v>18558</v>
      </c>
      <c r="B1916" s="83" t="s">
        <v>1228</v>
      </c>
      <c r="C1916" s="76">
        <f>VLOOKUP(GroupVertices[[#This Row],[Vertex]], Vertices[], MATCH("ID", Vertices[#Headers], 0), FALSE)</f>
        <v>1458</v>
      </c>
    </row>
    <row r="1917" spans="1:3" x14ac:dyDescent="0.25">
      <c r="A1917" s="76" t="s">
        <v>18559</v>
      </c>
      <c r="B1917" s="83" t="s">
        <v>1221</v>
      </c>
      <c r="C1917" s="76">
        <f>VLOOKUP(GroupVertices[[#This Row],[Vertex]], Vertices[], MATCH("ID", Vertices[#Headers], 0), FALSE)</f>
        <v>1442</v>
      </c>
    </row>
    <row r="1918" spans="1:3" x14ac:dyDescent="0.25">
      <c r="A1918" s="76" t="s">
        <v>18560</v>
      </c>
      <c r="B1918" s="83" t="s">
        <v>1207</v>
      </c>
      <c r="C1918" s="76">
        <f>VLOOKUP(GroupVertices[[#This Row],[Vertex]], Vertices[], MATCH("ID", Vertices[#Headers], 0), FALSE)</f>
        <v>1425</v>
      </c>
    </row>
    <row r="1919" spans="1:3" x14ac:dyDescent="0.25">
      <c r="A1919" s="76" t="s">
        <v>18561</v>
      </c>
      <c r="B1919" s="83" t="s">
        <v>1203</v>
      </c>
      <c r="C1919" s="76">
        <f>VLOOKUP(GroupVertices[[#This Row],[Vertex]], Vertices[], MATCH("ID", Vertices[#Headers], 0), FALSE)</f>
        <v>1422</v>
      </c>
    </row>
    <row r="1920" spans="1:3" x14ac:dyDescent="0.25">
      <c r="A1920" s="76" t="s">
        <v>18562</v>
      </c>
      <c r="B1920" s="83" t="s">
        <v>1176</v>
      </c>
      <c r="C1920" s="76">
        <f>VLOOKUP(GroupVertices[[#This Row],[Vertex]], Vertices[], MATCH("ID", Vertices[#Headers], 0), FALSE)</f>
        <v>1394</v>
      </c>
    </row>
    <row r="1921" spans="1:3" x14ac:dyDescent="0.25">
      <c r="A1921" s="76" t="s">
        <v>18563</v>
      </c>
      <c r="B1921" s="83" t="s">
        <v>1175</v>
      </c>
      <c r="C1921" s="76">
        <f>VLOOKUP(GroupVertices[[#This Row],[Vertex]], Vertices[], MATCH("ID", Vertices[#Headers], 0), FALSE)</f>
        <v>1393</v>
      </c>
    </row>
    <row r="1922" spans="1:3" x14ac:dyDescent="0.25">
      <c r="A1922" s="76" t="s">
        <v>18564</v>
      </c>
      <c r="B1922" s="83" t="s">
        <v>1174</v>
      </c>
      <c r="C1922" s="76">
        <f>VLOOKUP(GroupVertices[[#This Row],[Vertex]], Vertices[], MATCH("ID", Vertices[#Headers], 0), FALSE)</f>
        <v>1392</v>
      </c>
    </row>
    <row r="1923" spans="1:3" x14ac:dyDescent="0.25">
      <c r="A1923" s="76" t="s">
        <v>18565</v>
      </c>
      <c r="B1923" s="83" t="s">
        <v>1164</v>
      </c>
      <c r="C1923" s="76">
        <f>VLOOKUP(GroupVertices[[#This Row],[Vertex]], Vertices[], MATCH("ID", Vertices[#Headers], 0), FALSE)</f>
        <v>1382</v>
      </c>
    </row>
    <row r="1924" spans="1:3" x14ac:dyDescent="0.25">
      <c r="A1924" s="76" t="s">
        <v>18566</v>
      </c>
      <c r="B1924" s="83" t="s">
        <v>1147</v>
      </c>
      <c r="C1924" s="76">
        <f>VLOOKUP(GroupVertices[[#This Row],[Vertex]], Vertices[], MATCH("ID", Vertices[#Headers], 0), FALSE)</f>
        <v>1364</v>
      </c>
    </row>
    <row r="1925" spans="1:3" x14ac:dyDescent="0.25">
      <c r="A1925" s="76" t="s">
        <v>18567</v>
      </c>
      <c r="B1925" s="83" t="s">
        <v>1135</v>
      </c>
      <c r="C1925" s="76">
        <f>VLOOKUP(GroupVertices[[#This Row],[Vertex]], Vertices[], MATCH("ID", Vertices[#Headers], 0), FALSE)</f>
        <v>1351</v>
      </c>
    </row>
    <row r="1926" spans="1:3" x14ac:dyDescent="0.25">
      <c r="A1926" s="76" t="s">
        <v>18568</v>
      </c>
      <c r="B1926" s="83" t="s">
        <v>1127</v>
      </c>
      <c r="C1926" s="76">
        <f>VLOOKUP(GroupVertices[[#This Row],[Vertex]], Vertices[], MATCH("ID", Vertices[#Headers], 0), FALSE)</f>
        <v>1343</v>
      </c>
    </row>
    <row r="1927" spans="1:3" x14ac:dyDescent="0.25">
      <c r="A1927" s="76" t="s">
        <v>18569</v>
      </c>
      <c r="B1927" s="83" t="s">
        <v>1123</v>
      </c>
      <c r="C1927" s="76">
        <f>VLOOKUP(GroupVertices[[#This Row],[Vertex]], Vertices[], MATCH("ID", Vertices[#Headers], 0), FALSE)</f>
        <v>1339</v>
      </c>
    </row>
    <row r="1928" spans="1:3" x14ac:dyDescent="0.25">
      <c r="A1928" s="76" t="s">
        <v>18570</v>
      </c>
      <c r="B1928" s="83" t="s">
        <v>1116</v>
      </c>
      <c r="C1928" s="76">
        <f>VLOOKUP(GroupVertices[[#This Row],[Vertex]], Vertices[], MATCH("ID", Vertices[#Headers], 0), FALSE)</f>
        <v>1330</v>
      </c>
    </row>
    <row r="1929" spans="1:3" x14ac:dyDescent="0.25">
      <c r="A1929" s="76" t="s">
        <v>18571</v>
      </c>
      <c r="B1929" s="83" t="s">
        <v>1113</v>
      </c>
      <c r="C1929" s="76">
        <f>VLOOKUP(GroupVertices[[#This Row],[Vertex]], Vertices[], MATCH("ID", Vertices[#Headers], 0), FALSE)</f>
        <v>1326</v>
      </c>
    </row>
    <row r="1930" spans="1:3" x14ac:dyDescent="0.25">
      <c r="A1930" s="76" t="s">
        <v>18572</v>
      </c>
      <c r="B1930" s="83" t="s">
        <v>1112</v>
      </c>
      <c r="C1930" s="76">
        <f>VLOOKUP(GroupVertices[[#This Row],[Vertex]], Vertices[], MATCH("ID", Vertices[#Headers], 0), FALSE)</f>
        <v>1325</v>
      </c>
    </row>
    <row r="1931" spans="1:3" x14ac:dyDescent="0.25">
      <c r="A1931" s="76" t="s">
        <v>18573</v>
      </c>
      <c r="B1931" s="83" t="s">
        <v>1102</v>
      </c>
      <c r="C1931" s="76">
        <f>VLOOKUP(GroupVertices[[#This Row],[Vertex]], Vertices[], MATCH("ID", Vertices[#Headers], 0), FALSE)</f>
        <v>1315</v>
      </c>
    </row>
    <row r="1932" spans="1:3" x14ac:dyDescent="0.25">
      <c r="A1932" s="76" t="s">
        <v>18574</v>
      </c>
      <c r="B1932" s="83" t="s">
        <v>1095</v>
      </c>
      <c r="C1932" s="76">
        <f>VLOOKUP(GroupVertices[[#This Row],[Vertex]], Vertices[], MATCH("ID", Vertices[#Headers], 0), FALSE)</f>
        <v>1306</v>
      </c>
    </row>
    <row r="1933" spans="1:3" x14ac:dyDescent="0.25">
      <c r="A1933" s="76" t="s">
        <v>18575</v>
      </c>
      <c r="B1933" s="83" t="s">
        <v>1094</v>
      </c>
      <c r="C1933" s="76">
        <f>VLOOKUP(GroupVertices[[#This Row],[Vertex]], Vertices[], MATCH("ID", Vertices[#Headers], 0), FALSE)</f>
        <v>1305</v>
      </c>
    </row>
    <row r="1934" spans="1:3" x14ac:dyDescent="0.25">
      <c r="A1934" s="76" t="s">
        <v>18576</v>
      </c>
      <c r="B1934" s="83" t="s">
        <v>1088</v>
      </c>
      <c r="C1934" s="76">
        <f>VLOOKUP(GroupVertices[[#This Row],[Vertex]], Vertices[], MATCH("ID", Vertices[#Headers], 0), FALSE)</f>
        <v>1299</v>
      </c>
    </row>
    <row r="1935" spans="1:3" x14ac:dyDescent="0.25">
      <c r="A1935" s="76" t="s">
        <v>18577</v>
      </c>
      <c r="B1935" s="83" t="s">
        <v>1086</v>
      </c>
      <c r="C1935" s="76">
        <f>VLOOKUP(GroupVertices[[#This Row],[Vertex]], Vertices[], MATCH("ID", Vertices[#Headers], 0), FALSE)</f>
        <v>1297</v>
      </c>
    </row>
    <row r="1936" spans="1:3" x14ac:dyDescent="0.25">
      <c r="A1936" s="76" t="s">
        <v>18578</v>
      </c>
      <c r="B1936" s="83" t="s">
        <v>1083</v>
      </c>
      <c r="C1936" s="76">
        <f>VLOOKUP(GroupVertices[[#This Row],[Vertex]], Vertices[], MATCH("ID", Vertices[#Headers], 0), FALSE)</f>
        <v>1294</v>
      </c>
    </row>
    <row r="1937" spans="1:3" x14ac:dyDescent="0.25">
      <c r="A1937" s="76" t="s">
        <v>18579</v>
      </c>
      <c r="B1937" s="83" t="s">
        <v>1081</v>
      </c>
      <c r="C1937" s="76">
        <f>VLOOKUP(GroupVertices[[#This Row],[Vertex]], Vertices[], MATCH("ID", Vertices[#Headers], 0), FALSE)</f>
        <v>1289</v>
      </c>
    </row>
    <row r="1938" spans="1:3" x14ac:dyDescent="0.25">
      <c r="A1938" s="76" t="s">
        <v>18580</v>
      </c>
      <c r="B1938" s="83" t="s">
        <v>1073</v>
      </c>
      <c r="C1938" s="76">
        <f>VLOOKUP(GroupVertices[[#This Row],[Vertex]], Vertices[], MATCH("ID", Vertices[#Headers], 0), FALSE)</f>
        <v>1278</v>
      </c>
    </row>
    <row r="1939" spans="1:3" x14ac:dyDescent="0.25">
      <c r="A1939" s="76" t="s">
        <v>18581</v>
      </c>
      <c r="B1939" s="83" t="s">
        <v>1071</v>
      </c>
      <c r="C1939" s="76">
        <f>VLOOKUP(GroupVertices[[#This Row],[Vertex]], Vertices[], MATCH("ID", Vertices[#Headers], 0), FALSE)</f>
        <v>1272</v>
      </c>
    </row>
    <row r="1940" spans="1:3" x14ac:dyDescent="0.25">
      <c r="A1940" s="76" t="s">
        <v>18582</v>
      </c>
      <c r="B1940" s="83" t="s">
        <v>1067</v>
      </c>
      <c r="C1940" s="76">
        <f>VLOOKUP(GroupVertices[[#This Row],[Vertex]], Vertices[], MATCH("ID", Vertices[#Headers], 0), FALSE)</f>
        <v>1268</v>
      </c>
    </row>
    <row r="1941" spans="1:3" x14ac:dyDescent="0.25">
      <c r="A1941" s="76" t="s">
        <v>18583</v>
      </c>
      <c r="B1941" s="83" t="s">
        <v>1066</v>
      </c>
      <c r="C1941" s="76">
        <f>VLOOKUP(GroupVertices[[#This Row],[Vertex]], Vertices[], MATCH("ID", Vertices[#Headers], 0), FALSE)</f>
        <v>1267</v>
      </c>
    </row>
    <row r="1942" spans="1:3" x14ac:dyDescent="0.25">
      <c r="A1942" s="76" t="s">
        <v>18584</v>
      </c>
      <c r="B1942" s="83" t="s">
        <v>1061</v>
      </c>
      <c r="C1942" s="76">
        <f>VLOOKUP(GroupVertices[[#This Row],[Vertex]], Vertices[], MATCH("ID", Vertices[#Headers], 0), FALSE)</f>
        <v>1261</v>
      </c>
    </row>
    <row r="1943" spans="1:3" x14ac:dyDescent="0.25">
      <c r="A1943" s="76" t="s">
        <v>18585</v>
      </c>
      <c r="B1943" s="83" t="s">
        <v>1059</v>
      </c>
      <c r="C1943" s="76">
        <f>VLOOKUP(GroupVertices[[#This Row],[Vertex]], Vertices[], MATCH("ID", Vertices[#Headers], 0), FALSE)</f>
        <v>1259</v>
      </c>
    </row>
    <row r="1944" spans="1:3" x14ac:dyDescent="0.25">
      <c r="A1944" s="76" t="s">
        <v>18586</v>
      </c>
      <c r="B1944" s="83" t="s">
        <v>1052</v>
      </c>
      <c r="C1944" s="76">
        <f>VLOOKUP(GroupVertices[[#This Row],[Vertex]], Vertices[], MATCH("ID", Vertices[#Headers], 0), FALSE)</f>
        <v>1247</v>
      </c>
    </row>
    <row r="1945" spans="1:3" x14ac:dyDescent="0.25">
      <c r="A1945" s="76" t="s">
        <v>18587</v>
      </c>
      <c r="B1945" s="83" t="s">
        <v>1018</v>
      </c>
      <c r="C1945" s="76">
        <f>VLOOKUP(GroupVertices[[#This Row],[Vertex]], Vertices[], MATCH("ID", Vertices[#Headers], 0), FALSE)</f>
        <v>1208</v>
      </c>
    </row>
    <row r="1946" spans="1:3" x14ac:dyDescent="0.25">
      <c r="A1946" s="76" t="s">
        <v>18588</v>
      </c>
      <c r="B1946" s="83" t="s">
        <v>1011</v>
      </c>
      <c r="C1946" s="76">
        <f>VLOOKUP(GroupVertices[[#This Row],[Vertex]], Vertices[], MATCH("ID", Vertices[#Headers], 0), FALSE)</f>
        <v>1199</v>
      </c>
    </row>
    <row r="1947" spans="1:3" x14ac:dyDescent="0.25">
      <c r="A1947" s="76" t="s">
        <v>18589</v>
      </c>
      <c r="B1947" s="83" t="s">
        <v>1010</v>
      </c>
      <c r="C1947" s="76">
        <f>VLOOKUP(GroupVertices[[#This Row],[Vertex]], Vertices[], MATCH("ID", Vertices[#Headers], 0), FALSE)</f>
        <v>1198</v>
      </c>
    </row>
    <row r="1948" spans="1:3" x14ac:dyDescent="0.25">
      <c r="A1948" s="76" t="s">
        <v>18590</v>
      </c>
      <c r="B1948" s="83" t="s">
        <v>1006</v>
      </c>
      <c r="C1948" s="76">
        <f>VLOOKUP(GroupVertices[[#This Row],[Vertex]], Vertices[], MATCH("ID", Vertices[#Headers], 0), FALSE)</f>
        <v>1193</v>
      </c>
    </row>
    <row r="1949" spans="1:3" x14ac:dyDescent="0.25">
      <c r="A1949" s="76" t="s">
        <v>18591</v>
      </c>
      <c r="B1949" s="83" t="s">
        <v>996</v>
      </c>
      <c r="C1949" s="76">
        <f>VLOOKUP(GroupVertices[[#This Row],[Vertex]], Vertices[], MATCH("ID", Vertices[#Headers], 0), FALSE)</f>
        <v>1183</v>
      </c>
    </row>
    <row r="1950" spans="1:3" x14ac:dyDescent="0.25">
      <c r="A1950" s="76" t="s">
        <v>18592</v>
      </c>
      <c r="B1950" s="83" t="s">
        <v>994</v>
      </c>
      <c r="C1950" s="76">
        <f>VLOOKUP(GroupVertices[[#This Row],[Vertex]], Vertices[], MATCH("ID", Vertices[#Headers], 0), FALSE)</f>
        <v>1179</v>
      </c>
    </row>
    <row r="1951" spans="1:3" x14ac:dyDescent="0.25">
      <c r="A1951" s="76" t="s">
        <v>18593</v>
      </c>
      <c r="B1951" s="83" t="s">
        <v>993</v>
      </c>
      <c r="C1951" s="76">
        <f>VLOOKUP(GroupVertices[[#This Row],[Vertex]], Vertices[], MATCH("ID", Vertices[#Headers], 0), FALSE)</f>
        <v>1178</v>
      </c>
    </row>
    <row r="1952" spans="1:3" x14ac:dyDescent="0.25">
      <c r="A1952" s="76" t="s">
        <v>18594</v>
      </c>
      <c r="B1952" s="83" t="s">
        <v>986</v>
      </c>
      <c r="C1952" s="76">
        <f>VLOOKUP(GroupVertices[[#This Row],[Vertex]], Vertices[], MATCH("ID", Vertices[#Headers], 0), FALSE)</f>
        <v>1171</v>
      </c>
    </row>
    <row r="1953" spans="1:3" x14ac:dyDescent="0.25">
      <c r="A1953" s="76" t="s">
        <v>18595</v>
      </c>
      <c r="B1953" s="83" t="s">
        <v>982</v>
      </c>
      <c r="C1953" s="76">
        <f>VLOOKUP(GroupVertices[[#This Row],[Vertex]], Vertices[], MATCH("ID", Vertices[#Headers], 0), FALSE)</f>
        <v>1164</v>
      </c>
    </row>
    <row r="1954" spans="1:3" x14ac:dyDescent="0.25">
      <c r="A1954" s="76" t="s">
        <v>18596</v>
      </c>
      <c r="B1954" s="83" t="s">
        <v>981</v>
      </c>
      <c r="C1954" s="76">
        <f>VLOOKUP(GroupVertices[[#This Row],[Vertex]], Vertices[], MATCH("ID", Vertices[#Headers], 0), FALSE)</f>
        <v>1163</v>
      </c>
    </row>
    <row r="1955" spans="1:3" x14ac:dyDescent="0.25">
      <c r="A1955" s="76" t="s">
        <v>18597</v>
      </c>
      <c r="B1955" s="83" t="s">
        <v>980</v>
      </c>
      <c r="C1955" s="76">
        <f>VLOOKUP(GroupVertices[[#This Row],[Vertex]], Vertices[], MATCH("ID", Vertices[#Headers], 0), FALSE)</f>
        <v>1162</v>
      </c>
    </row>
    <row r="1956" spans="1:3" x14ac:dyDescent="0.25">
      <c r="A1956" s="76" t="s">
        <v>18598</v>
      </c>
      <c r="B1956" s="83" t="s">
        <v>977</v>
      </c>
      <c r="C1956" s="76">
        <f>VLOOKUP(GroupVertices[[#This Row],[Vertex]], Vertices[], MATCH("ID", Vertices[#Headers], 0), FALSE)</f>
        <v>1153</v>
      </c>
    </row>
    <row r="1957" spans="1:3" x14ac:dyDescent="0.25">
      <c r="A1957" s="76" t="s">
        <v>18599</v>
      </c>
      <c r="B1957" s="83" t="s">
        <v>976</v>
      </c>
      <c r="C1957" s="76">
        <f>VLOOKUP(GroupVertices[[#This Row],[Vertex]], Vertices[], MATCH("ID", Vertices[#Headers], 0), FALSE)</f>
        <v>1152</v>
      </c>
    </row>
    <row r="1958" spans="1:3" x14ac:dyDescent="0.25">
      <c r="A1958" s="76" t="s">
        <v>18600</v>
      </c>
      <c r="B1958" s="83" t="s">
        <v>969</v>
      </c>
      <c r="C1958" s="76">
        <f>VLOOKUP(GroupVertices[[#This Row],[Vertex]], Vertices[], MATCH("ID", Vertices[#Headers], 0), FALSE)</f>
        <v>1138</v>
      </c>
    </row>
    <row r="1959" spans="1:3" x14ac:dyDescent="0.25">
      <c r="A1959" s="76" t="s">
        <v>18601</v>
      </c>
      <c r="B1959" s="83" t="s">
        <v>967</v>
      </c>
      <c r="C1959" s="76">
        <f>VLOOKUP(GroupVertices[[#This Row],[Vertex]], Vertices[], MATCH("ID", Vertices[#Headers], 0), FALSE)</f>
        <v>1135</v>
      </c>
    </row>
    <row r="1960" spans="1:3" x14ac:dyDescent="0.25">
      <c r="A1960" s="76" t="s">
        <v>18602</v>
      </c>
      <c r="B1960" s="83" t="s">
        <v>960</v>
      </c>
      <c r="C1960" s="76">
        <f>VLOOKUP(GroupVertices[[#This Row],[Vertex]], Vertices[], MATCH("ID", Vertices[#Headers], 0), FALSE)</f>
        <v>1126</v>
      </c>
    </row>
    <row r="1961" spans="1:3" x14ac:dyDescent="0.25">
      <c r="A1961" s="76" t="s">
        <v>18603</v>
      </c>
      <c r="B1961" s="83" t="s">
        <v>955</v>
      </c>
      <c r="C1961" s="76">
        <f>VLOOKUP(GroupVertices[[#This Row],[Vertex]], Vertices[], MATCH("ID", Vertices[#Headers], 0), FALSE)</f>
        <v>1119</v>
      </c>
    </row>
    <row r="1962" spans="1:3" x14ac:dyDescent="0.25">
      <c r="A1962" s="76" t="s">
        <v>18604</v>
      </c>
      <c r="B1962" s="83" t="s">
        <v>953</v>
      </c>
      <c r="C1962" s="76">
        <f>VLOOKUP(GroupVertices[[#This Row],[Vertex]], Vertices[], MATCH("ID", Vertices[#Headers], 0), FALSE)</f>
        <v>1117</v>
      </c>
    </row>
    <row r="1963" spans="1:3" x14ac:dyDescent="0.25">
      <c r="A1963" s="76" t="s">
        <v>18605</v>
      </c>
      <c r="B1963" s="83" t="s">
        <v>945</v>
      </c>
      <c r="C1963" s="76">
        <f>VLOOKUP(GroupVertices[[#This Row],[Vertex]], Vertices[], MATCH("ID", Vertices[#Headers], 0), FALSE)</f>
        <v>1110</v>
      </c>
    </row>
    <row r="1964" spans="1:3" x14ac:dyDescent="0.25">
      <c r="A1964" s="76" t="s">
        <v>18606</v>
      </c>
      <c r="B1964" s="83" t="s">
        <v>932</v>
      </c>
      <c r="C1964" s="76">
        <f>VLOOKUP(GroupVertices[[#This Row],[Vertex]], Vertices[], MATCH("ID", Vertices[#Headers], 0), FALSE)</f>
        <v>1094</v>
      </c>
    </row>
    <row r="1965" spans="1:3" x14ac:dyDescent="0.25">
      <c r="A1965" s="76" t="s">
        <v>18607</v>
      </c>
      <c r="B1965" s="83" t="s">
        <v>930</v>
      </c>
      <c r="C1965" s="76">
        <f>VLOOKUP(GroupVertices[[#This Row],[Vertex]], Vertices[], MATCH("ID", Vertices[#Headers], 0), FALSE)</f>
        <v>1092</v>
      </c>
    </row>
    <row r="1966" spans="1:3" x14ac:dyDescent="0.25">
      <c r="A1966" s="76" t="s">
        <v>18608</v>
      </c>
      <c r="B1966" s="83" t="s">
        <v>929</v>
      </c>
      <c r="C1966" s="76">
        <f>VLOOKUP(GroupVertices[[#This Row],[Vertex]], Vertices[], MATCH("ID", Vertices[#Headers], 0), FALSE)</f>
        <v>1091</v>
      </c>
    </row>
    <row r="1967" spans="1:3" x14ac:dyDescent="0.25">
      <c r="A1967" s="76" t="s">
        <v>18609</v>
      </c>
      <c r="B1967" s="83" t="s">
        <v>923</v>
      </c>
      <c r="C1967" s="76">
        <f>VLOOKUP(GroupVertices[[#This Row],[Vertex]], Vertices[], MATCH("ID", Vertices[#Headers], 0), FALSE)</f>
        <v>1081</v>
      </c>
    </row>
    <row r="1968" spans="1:3" x14ac:dyDescent="0.25">
      <c r="A1968" s="76" t="s">
        <v>18610</v>
      </c>
      <c r="B1968" s="83" t="s">
        <v>911</v>
      </c>
      <c r="C1968" s="76">
        <f>VLOOKUP(GroupVertices[[#This Row],[Vertex]], Vertices[], MATCH("ID", Vertices[#Headers], 0), FALSE)</f>
        <v>1070</v>
      </c>
    </row>
    <row r="1969" spans="1:3" x14ac:dyDescent="0.25">
      <c r="A1969" s="76" t="s">
        <v>18611</v>
      </c>
      <c r="B1969" s="83" t="s">
        <v>910</v>
      </c>
      <c r="C1969" s="76">
        <f>VLOOKUP(GroupVertices[[#This Row],[Vertex]], Vertices[], MATCH("ID", Vertices[#Headers], 0), FALSE)</f>
        <v>1069</v>
      </c>
    </row>
    <row r="1970" spans="1:3" x14ac:dyDescent="0.25">
      <c r="A1970" s="76" t="s">
        <v>18612</v>
      </c>
      <c r="B1970" s="83" t="s">
        <v>909</v>
      </c>
      <c r="C1970" s="76">
        <f>VLOOKUP(GroupVertices[[#This Row],[Vertex]], Vertices[], MATCH("ID", Vertices[#Headers], 0), FALSE)</f>
        <v>1068</v>
      </c>
    </row>
    <row r="1971" spans="1:3" x14ac:dyDescent="0.25">
      <c r="A1971" s="76" t="s">
        <v>18613</v>
      </c>
      <c r="B1971" s="83" t="s">
        <v>888</v>
      </c>
      <c r="C1971" s="76">
        <f>VLOOKUP(GroupVertices[[#This Row],[Vertex]], Vertices[], MATCH("ID", Vertices[#Headers], 0), FALSE)</f>
        <v>1047</v>
      </c>
    </row>
    <row r="1972" spans="1:3" x14ac:dyDescent="0.25">
      <c r="A1972" s="76" t="s">
        <v>18614</v>
      </c>
      <c r="B1972" s="83" t="s">
        <v>870</v>
      </c>
      <c r="C1972" s="76">
        <f>VLOOKUP(GroupVertices[[#This Row],[Vertex]], Vertices[], MATCH("ID", Vertices[#Headers], 0), FALSE)</f>
        <v>1026</v>
      </c>
    </row>
    <row r="1973" spans="1:3" x14ac:dyDescent="0.25">
      <c r="A1973" s="76" t="s">
        <v>18615</v>
      </c>
      <c r="B1973" s="83" t="s">
        <v>868</v>
      </c>
      <c r="C1973" s="76">
        <f>VLOOKUP(GroupVertices[[#This Row],[Vertex]], Vertices[], MATCH("ID", Vertices[#Headers], 0), FALSE)</f>
        <v>1024</v>
      </c>
    </row>
    <row r="1974" spans="1:3" x14ac:dyDescent="0.25">
      <c r="A1974" s="76" t="s">
        <v>18616</v>
      </c>
      <c r="B1974" s="83" t="s">
        <v>839</v>
      </c>
      <c r="C1974" s="76">
        <f>VLOOKUP(GroupVertices[[#This Row],[Vertex]], Vertices[], MATCH("ID", Vertices[#Headers], 0), FALSE)</f>
        <v>990</v>
      </c>
    </row>
    <row r="1975" spans="1:3" x14ac:dyDescent="0.25">
      <c r="A1975" s="76" t="s">
        <v>18617</v>
      </c>
      <c r="B1975" s="83" t="s">
        <v>833</v>
      </c>
      <c r="C1975" s="76">
        <f>VLOOKUP(GroupVertices[[#This Row],[Vertex]], Vertices[], MATCH("ID", Vertices[#Headers], 0), FALSE)</f>
        <v>980</v>
      </c>
    </row>
    <row r="1976" spans="1:3" x14ac:dyDescent="0.25">
      <c r="A1976" s="76" t="s">
        <v>18618</v>
      </c>
      <c r="B1976" s="83" t="s">
        <v>830</v>
      </c>
      <c r="C1976" s="76">
        <f>VLOOKUP(GroupVertices[[#This Row],[Vertex]], Vertices[], MATCH("ID", Vertices[#Headers], 0), FALSE)</f>
        <v>977</v>
      </c>
    </row>
    <row r="1977" spans="1:3" x14ac:dyDescent="0.25">
      <c r="A1977" s="76" t="s">
        <v>18619</v>
      </c>
      <c r="B1977" s="83" t="s">
        <v>826</v>
      </c>
      <c r="C1977" s="76">
        <f>VLOOKUP(GroupVertices[[#This Row],[Vertex]], Vertices[], MATCH("ID", Vertices[#Headers], 0), FALSE)</f>
        <v>973</v>
      </c>
    </row>
    <row r="1978" spans="1:3" x14ac:dyDescent="0.25">
      <c r="A1978" s="76" t="s">
        <v>18620</v>
      </c>
      <c r="B1978" s="83" t="s">
        <v>755</v>
      </c>
      <c r="C1978" s="76">
        <f>VLOOKUP(GroupVertices[[#This Row],[Vertex]], Vertices[], MATCH("ID", Vertices[#Headers], 0), FALSE)</f>
        <v>887</v>
      </c>
    </row>
    <row r="1979" spans="1:3" x14ac:dyDescent="0.25">
      <c r="A1979" s="76" t="s">
        <v>18621</v>
      </c>
      <c r="B1979" s="83" t="s">
        <v>751</v>
      </c>
      <c r="C1979" s="76">
        <f>VLOOKUP(GroupVertices[[#This Row],[Vertex]], Vertices[], MATCH("ID", Vertices[#Headers], 0), FALSE)</f>
        <v>880</v>
      </c>
    </row>
    <row r="1980" spans="1:3" x14ac:dyDescent="0.25">
      <c r="A1980" s="76" t="s">
        <v>18622</v>
      </c>
      <c r="B1980" s="83" t="s">
        <v>748</v>
      </c>
      <c r="C1980" s="76">
        <f>VLOOKUP(GroupVertices[[#This Row],[Vertex]], Vertices[], MATCH("ID", Vertices[#Headers], 0), FALSE)</f>
        <v>877</v>
      </c>
    </row>
    <row r="1981" spans="1:3" x14ac:dyDescent="0.25">
      <c r="A1981" s="76" t="s">
        <v>18623</v>
      </c>
      <c r="B1981" s="83" t="s">
        <v>745</v>
      </c>
      <c r="C1981" s="76">
        <f>VLOOKUP(GroupVertices[[#This Row],[Vertex]], Vertices[], MATCH("ID", Vertices[#Headers], 0), FALSE)</f>
        <v>873</v>
      </c>
    </row>
    <row r="1982" spans="1:3" x14ac:dyDescent="0.25">
      <c r="A1982" s="76" t="s">
        <v>18624</v>
      </c>
      <c r="B1982" s="83" t="s">
        <v>731</v>
      </c>
      <c r="C1982" s="76">
        <f>VLOOKUP(GroupVertices[[#This Row],[Vertex]], Vertices[], MATCH("ID", Vertices[#Headers], 0), FALSE)</f>
        <v>843</v>
      </c>
    </row>
    <row r="1983" spans="1:3" x14ac:dyDescent="0.25">
      <c r="A1983" s="76" t="s">
        <v>18625</v>
      </c>
      <c r="B1983" s="83" t="s">
        <v>717</v>
      </c>
      <c r="C1983" s="76">
        <f>VLOOKUP(GroupVertices[[#This Row],[Vertex]], Vertices[], MATCH("ID", Vertices[#Headers], 0), FALSE)</f>
        <v>827</v>
      </c>
    </row>
    <row r="1984" spans="1:3" x14ac:dyDescent="0.25">
      <c r="A1984" s="76" t="s">
        <v>18626</v>
      </c>
      <c r="B1984" s="83" t="s">
        <v>713</v>
      </c>
      <c r="C1984" s="76">
        <f>VLOOKUP(GroupVertices[[#This Row],[Vertex]], Vertices[], MATCH("ID", Vertices[#Headers], 0), FALSE)</f>
        <v>819</v>
      </c>
    </row>
    <row r="1985" spans="1:3" x14ac:dyDescent="0.25">
      <c r="A1985" s="76" t="s">
        <v>18627</v>
      </c>
      <c r="B1985" s="83" t="s">
        <v>712</v>
      </c>
      <c r="C1985" s="76">
        <f>VLOOKUP(GroupVertices[[#This Row],[Vertex]], Vertices[], MATCH("ID", Vertices[#Headers], 0), FALSE)</f>
        <v>818</v>
      </c>
    </row>
    <row r="1986" spans="1:3" x14ac:dyDescent="0.25">
      <c r="A1986" s="76" t="s">
        <v>18628</v>
      </c>
      <c r="B1986" s="83" t="s">
        <v>709</v>
      </c>
      <c r="C1986" s="76">
        <f>VLOOKUP(GroupVertices[[#This Row],[Vertex]], Vertices[], MATCH("ID", Vertices[#Headers], 0), FALSE)</f>
        <v>816</v>
      </c>
    </row>
    <row r="1987" spans="1:3" x14ac:dyDescent="0.25">
      <c r="A1987" s="76" t="s">
        <v>18629</v>
      </c>
      <c r="B1987" s="83" t="s">
        <v>708</v>
      </c>
      <c r="C1987" s="76">
        <f>VLOOKUP(GroupVertices[[#This Row],[Vertex]], Vertices[], MATCH("ID", Vertices[#Headers], 0), FALSE)</f>
        <v>815</v>
      </c>
    </row>
    <row r="1988" spans="1:3" x14ac:dyDescent="0.25">
      <c r="A1988" s="76" t="s">
        <v>18630</v>
      </c>
      <c r="B1988" s="83" t="s">
        <v>705</v>
      </c>
      <c r="C1988" s="76">
        <f>VLOOKUP(GroupVertices[[#This Row],[Vertex]], Vertices[], MATCH("ID", Vertices[#Headers], 0), FALSE)</f>
        <v>811</v>
      </c>
    </row>
    <row r="1989" spans="1:3" x14ac:dyDescent="0.25">
      <c r="A1989" s="76" t="s">
        <v>18631</v>
      </c>
      <c r="B1989" s="83" t="s">
        <v>703</v>
      </c>
      <c r="C1989" s="76">
        <f>VLOOKUP(GroupVertices[[#This Row],[Vertex]], Vertices[], MATCH("ID", Vertices[#Headers], 0), FALSE)</f>
        <v>808</v>
      </c>
    </row>
    <row r="1990" spans="1:3" x14ac:dyDescent="0.25">
      <c r="A1990" s="76" t="s">
        <v>18632</v>
      </c>
      <c r="B1990" s="83" t="s">
        <v>699</v>
      </c>
      <c r="C1990" s="76">
        <f>VLOOKUP(GroupVertices[[#This Row],[Vertex]], Vertices[], MATCH("ID", Vertices[#Headers], 0), FALSE)</f>
        <v>803</v>
      </c>
    </row>
    <row r="1991" spans="1:3" x14ac:dyDescent="0.25">
      <c r="A1991" s="76" t="s">
        <v>18633</v>
      </c>
      <c r="B1991" s="83" t="s">
        <v>696</v>
      </c>
      <c r="C1991" s="76">
        <f>VLOOKUP(GroupVertices[[#This Row],[Vertex]], Vertices[], MATCH("ID", Vertices[#Headers], 0), FALSE)</f>
        <v>799</v>
      </c>
    </row>
    <row r="1992" spans="1:3" x14ac:dyDescent="0.25">
      <c r="A1992" s="76" t="s">
        <v>18634</v>
      </c>
      <c r="B1992" s="83" t="s">
        <v>693</v>
      </c>
      <c r="C1992" s="76">
        <f>VLOOKUP(GroupVertices[[#This Row],[Vertex]], Vertices[], MATCH("ID", Vertices[#Headers], 0), FALSE)</f>
        <v>796</v>
      </c>
    </row>
    <row r="1993" spans="1:3" x14ac:dyDescent="0.25">
      <c r="A1993" s="76" t="s">
        <v>18635</v>
      </c>
      <c r="B1993" s="83" t="s">
        <v>692</v>
      </c>
      <c r="C1993" s="76">
        <f>VLOOKUP(GroupVertices[[#This Row],[Vertex]], Vertices[], MATCH("ID", Vertices[#Headers], 0), FALSE)</f>
        <v>795</v>
      </c>
    </row>
    <row r="1994" spans="1:3" x14ac:dyDescent="0.25">
      <c r="A1994" s="76" t="s">
        <v>18636</v>
      </c>
      <c r="B1994" s="83" t="s">
        <v>689</v>
      </c>
      <c r="C1994" s="76">
        <f>VLOOKUP(GroupVertices[[#This Row],[Vertex]], Vertices[], MATCH("ID", Vertices[#Headers], 0), FALSE)</f>
        <v>790</v>
      </c>
    </row>
    <row r="1995" spans="1:3" x14ac:dyDescent="0.25">
      <c r="A1995" s="76" t="s">
        <v>18637</v>
      </c>
      <c r="B1995" s="83" t="s">
        <v>680</v>
      </c>
      <c r="C1995" s="76">
        <f>VLOOKUP(GroupVertices[[#This Row],[Vertex]], Vertices[], MATCH("ID", Vertices[#Headers], 0), FALSE)</f>
        <v>780</v>
      </c>
    </row>
    <row r="1996" spans="1:3" x14ac:dyDescent="0.25">
      <c r="A1996" s="76" t="s">
        <v>18638</v>
      </c>
      <c r="B1996" s="83" t="s">
        <v>677</v>
      </c>
      <c r="C1996" s="76">
        <f>VLOOKUP(GroupVertices[[#This Row],[Vertex]], Vertices[], MATCH("ID", Vertices[#Headers], 0), FALSE)</f>
        <v>776</v>
      </c>
    </row>
    <row r="1997" spans="1:3" x14ac:dyDescent="0.25">
      <c r="A1997" s="76" t="s">
        <v>18639</v>
      </c>
      <c r="B1997" s="83" t="s">
        <v>675</v>
      </c>
      <c r="C1997" s="76">
        <f>VLOOKUP(GroupVertices[[#This Row],[Vertex]], Vertices[], MATCH("ID", Vertices[#Headers], 0), FALSE)</f>
        <v>773</v>
      </c>
    </row>
    <row r="1998" spans="1:3" x14ac:dyDescent="0.25">
      <c r="A1998" s="76" t="s">
        <v>18640</v>
      </c>
      <c r="B1998" s="83" t="s">
        <v>673</v>
      </c>
      <c r="C1998" s="76">
        <f>VLOOKUP(GroupVertices[[#This Row],[Vertex]], Vertices[], MATCH("ID", Vertices[#Headers], 0), FALSE)</f>
        <v>771</v>
      </c>
    </row>
    <row r="1999" spans="1:3" x14ac:dyDescent="0.25">
      <c r="A1999" s="76" t="s">
        <v>18641</v>
      </c>
      <c r="B1999" s="83" t="s">
        <v>672</v>
      </c>
      <c r="C1999" s="76">
        <f>VLOOKUP(GroupVertices[[#This Row],[Vertex]], Vertices[], MATCH("ID", Vertices[#Headers], 0), FALSE)</f>
        <v>770</v>
      </c>
    </row>
    <row r="2000" spans="1:3" x14ac:dyDescent="0.25">
      <c r="A2000" s="76" t="s">
        <v>18642</v>
      </c>
      <c r="B2000" s="83" t="s">
        <v>671</v>
      </c>
      <c r="C2000" s="76">
        <f>VLOOKUP(GroupVertices[[#This Row],[Vertex]], Vertices[], MATCH("ID", Vertices[#Headers], 0), FALSE)</f>
        <v>769</v>
      </c>
    </row>
    <row r="2001" spans="1:3" x14ac:dyDescent="0.25">
      <c r="A2001" s="76" t="s">
        <v>18643</v>
      </c>
      <c r="B2001" s="83" t="s">
        <v>669</v>
      </c>
      <c r="C2001" s="76">
        <f>VLOOKUP(GroupVertices[[#This Row],[Vertex]], Vertices[], MATCH("ID", Vertices[#Headers], 0), FALSE)</f>
        <v>767</v>
      </c>
    </row>
    <row r="2002" spans="1:3" x14ac:dyDescent="0.25">
      <c r="A2002" s="76" t="s">
        <v>18644</v>
      </c>
      <c r="B2002" s="83" t="s">
        <v>666</v>
      </c>
      <c r="C2002" s="76">
        <f>VLOOKUP(GroupVertices[[#This Row],[Vertex]], Vertices[], MATCH("ID", Vertices[#Headers], 0), FALSE)</f>
        <v>764</v>
      </c>
    </row>
    <row r="2003" spans="1:3" x14ac:dyDescent="0.25">
      <c r="A2003" s="76" t="s">
        <v>18645</v>
      </c>
      <c r="B2003" s="83" t="s">
        <v>663</v>
      </c>
      <c r="C2003" s="76">
        <f>VLOOKUP(GroupVertices[[#This Row],[Vertex]], Vertices[], MATCH("ID", Vertices[#Headers], 0), FALSE)</f>
        <v>761</v>
      </c>
    </row>
    <row r="2004" spans="1:3" x14ac:dyDescent="0.25">
      <c r="A2004" s="76" t="s">
        <v>18646</v>
      </c>
      <c r="B2004" s="83" t="s">
        <v>656</v>
      </c>
      <c r="C2004" s="76">
        <f>VLOOKUP(GroupVertices[[#This Row],[Vertex]], Vertices[], MATCH("ID", Vertices[#Headers], 0), FALSE)</f>
        <v>755</v>
      </c>
    </row>
    <row r="2005" spans="1:3" x14ac:dyDescent="0.25">
      <c r="A2005" s="76" t="s">
        <v>18647</v>
      </c>
      <c r="B2005" s="83" t="s">
        <v>654</v>
      </c>
      <c r="C2005" s="76">
        <f>VLOOKUP(GroupVertices[[#This Row],[Vertex]], Vertices[], MATCH("ID", Vertices[#Headers], 0), FALSE)</f>
        <v>752</v>
      </c>
    </row>
    <row r="2006" spans="1:3" x14ac:dyDescent="0.25">
      <c r="A2006" s="76" t="s">
        <v>18648</v>
      </c>
      <c r="B2006" s="83" t="s">
        <v>651</v>
      </c>
      <c r="C2006" s="76">
        <f>VLOOKUP(GroupVertices[[#This Row],[Vertex]], Vertices[], MATCH("ID", Vertices[#Headers], 0), FALSE)</f>
        <v>749</v>
      </c>
    </row>
    <row r="2007" spans="1:3" x14ac:dyDescent="0.25">
      <c r="A2007" s="76" t="s">
        <v>18649</v>
      </c>
      <c r="B2007" s="83" t="s">
        <v>649</v>
      </c>
      <c r="C2007" s="76">
        <f>VLOOKUP(GroupVertices[[#This Row],[Vertex]], Vertices[], MATCH("ID", Vertices[#Headers], 0), FALSE)</f>
        <v>747</v>
      </c>
    </row>
    <row r="2008" spans="1:3" x14ac:dyDescent="0.25">
      <c r="A2008" s="76" t="s">
        <v>18650</v>
      </c>
      <c r="B2008" s="83" t="s">
        <v>648</v>
      </c>
      <c r="C2008" s="76">
        <f>VLOOKUP(GroupVertices[[#This Row],[Vertex]], Vertices[], MATCH("ID", Vertices[#Headers], 0), FALSE)</f>
        <v>746</v>
      </c>
    </row>
    <row r="2009" spans="1:3" x14ac:dyDescent="0.25">
      <c r="A2009" s="76" t="s">
        <v>18651</v>
      </c>
      <c r="B2009" s="83" t="s">
        <v>646</v>
      </c>
      <c r="C2009" s="76">
        <f>VLOOKUP(GroupVertices[[#This Row],[Vertex]], Vertices[], MATCH("ID", Vertices[#Headers], 0), FALSE)</f>
        <v>744</v>
      </c>
    </row>
    <row r="2010" spans="1:3" x14ac:dyDescent="0.25">
      <c r="A2010" s="76" t="s">
        <v>18652</v>
      </c>
      <c r="B2010" s="83" t="s">
        <v>640</v>
      </c>
      <c r="C2010" s="76">
        <f>VLOOKUP(GroupVertices[[#This Row],[Vertex]], Vertices[], MATCH("ID", Vertices[#Headers], 0), FALSE)</f>
        <v>736</v>
      </c>
    </row>
    <row r="2011" spans="1:3" x14ac:dyDescent="0.25">
      <c r="A2011" s="76" t="s">
        <v>18653</v>
      </c>
      <c r="B2011" s="83" t="s">
        <v>639</v>
      </c>
      <c r="C2011" s="76">
        <f>VLOOKUP(GroupVertices[[#This Row],[Vertex]], Vertices[], MATCH("ID", Vertices[#Headers], 0), FALSE)</f>
        <v>735</v>
      </c>
    </row>
    <row r="2012" spans="1:3" x14ac:dyDescent="0.25">
      <c r="A2012" s="76" t="s">
        <v>18654</v>
      </c>
      <c r="B2012" s="83" t="s">
        <v>636</v>
      </c>
      <c r="C2012" s="76">
        <f>VLOOKUP(GroupVertices[[#This Row],[Vertex]], Vertices[], MATCH("ID", Vertices[#Headers], 0), FALSE)</f>
        <v>732</v>
      </c>
    </row>
    <row r="2013" spans="1:3" x14ac:dyDescent="0.25">
      <c r="A2013" s="76" t="s">
        <v>18655</v>
      </c>
      <c r="B2013" s="83" t="s">
        <v>631</v>
      </c>
      <c r="C2013" s="76">
        <f>VLOOKUP(GroupVertices[[#This Row],[Vertex]], Vertices[], MATCH("ID", Vertices[#Headers], 0), FALSE)</f>
        <v>725</v>
      </c>
    </row>
    <row r="2014" spans="1:3" x14ac:dyDescent="0.25">
      <c r="A2014" s="76" t="s">
        <v>18656</v>
      </c>
      <c r="B2014" s="83" t="s">
        <v>612</v>
      </c>
      <c r="C2014" s="76">
        <f>VLOOKUP(GroupVertices[[#This Row],[Vertex]], Vertices[], MATCH("ID", Vertices[#Headers], 0), FALSE)</f>
        <v>696</v>
      </c>
    </row>
    <row r="2015" spans="1:3" x14ac:dyDescent="0.25">
      <c r="A2015" s="76" t="s">
        <v>18657</v>
      </c>
      <c r="B2015" s="83" t="s">
        <v>611</v>
      </c>
      <c r="C2015" s="76">
        <f>VLOOKUP(GroupVertices[[#This Row],[Vertex]], Vertices[], MATCH("ID", Vertices[#Headers], 0), FALSE)</f>
        <v>695</v>
      </c>
    </row>
    <row r="2016" spans="1:3" x14ac:dyDescent="0.25">
      <c r="A2016" s="76" t="s">
        <v>18658</v>
      </c>
      <c r="B2016" s="83" t="s">
        <v>608</v>
      </c>
      <c r="C2016" s="76">
        <f>VLOOKUP(GroupVertices[[#This Row],[Vertex]], Vertices[], MATCH("ID", Vertices[#Headers], 0), FALSE)</f>
        <v>689</v>
      </c>
    </row>
    <row r="2017" spans="1:3" x14ac:dyDescent="0.25">
      <c r="A2017" s="76" t="s">
        <v>18659</v>
      </c>
      <c r="B2017" s="83" t="s">
        <v>595</v>
      </c>
      <c r="C2017" s="76">
        <f>VLOOKUP(GroupVertices[[#This Row],[Vertex]], Vertices[], MATCH("ID", Vertices[#Headers], 0), FALSE)</f>
        <v>673</v>
      </c>
    </row>
    <row r="2018" spans="1:3" x14ac:dyDescent="0.25">
      <c r="A2018" s="76" t="s">
        <v>18660</v>
      </c>
      <c r="B2018" s="83" t="s">
        <v>594</v>
      </c>
      <c r="C2018" s="76">
        <f>VLOOKUP(GroupVertices[[#This Row],[Vertex]], Vertices[], MATCH("ID", Vertices[#Headers], 0), FALSE)</f>
        <v>672</v>
      </c>
    </row>
    <row r="2019" spans="1:3" x14ac:dyDescent="0.25">
      <c r="A2019" s="76" t="s">
        <v>18661</v>
      </c>
      <c r="B2019" s="83" t="s">
        <v>588</v>
      </c>
      <c r="C2019" s="76">
        <f>VLOOKUP(GroupVertices[[#This Row],[Vertex]], Vertices[], MATCH("ID", Vertices[#Headers], 0), FALSE)</f>
        <v>664</v>
      </c>
    </row>
    <row r="2020" spans="1:3" x14ac:dyDescent="0.25">
      <c r="A2020" s="76" t="s">
        <v>18662</v>
      </c>
      <c r="B2020" s="83" t="s">
        <v>586</v>
      </c>
      <c r="C2020" s="76">
        <f>VLOOKUP(GroupVertices[[#This Row],[Vertex]], Vertices[], MATCH("ID", Vertices[#Headers], 0), FALSE)</f>
        <v>661</v>
      </c>
    </row>
    <row r="2021" spans="1:3" x14ac:dyDescent="0.25">
      <c r="A2021" s="76" t="s">
        <v>18663</v>
      </c>
      <c r="B2021" s="83" t="s">
        <v>583</v>
      </c>
      <c r="C2021" s="76">
        <f>VLOOKUP(GroupVertices[[#This Row],[Vertex]], Vertices[], MATCH("ID", Vertices[#Headers], 0), FALSE)</f>
        <v>658</v>
      </c>
    </row>
    <row r="2022" spans="1:3" x14ac:dyDescent="0.25">
      <c r="A2022" s="76" t="s">
        <v>18664</v>
      </c>
      <c r="B2022" s="83" t="s">
        <v>581</v>
      </c>
      <c r="C2022" s="76">
        <f>VLOOKUP(GroupVertices[[#This Row],[Vertex]], Vertices[], MATCH("ID", Vertices[#Headers], 0), FALSE)</f>
        <v>654</v>
      </c>
    </row>
    <row r="2023" spans="1:3" x14ac:dyDescent="0.25">
      <c r="A2023" s="76" t="s">
        <v>18665</v>
      </c>
      <c r="B2023" s="83" t="s">
        <v>578</v>
      </c>
      <c r="C2023" s="76">
        <f>VLOOKUP(GroupVertices[[#This Row],[Vertex]], Vertices[], MATCH("ID", Vertices[#Headers], 0), FALSE)</f>
        <v>649</v>
      </c>
    </row>
    <row r="2024" spans="1:3" x14ac:dyDescent="0.25">
      <c r="A2024" s="76" t="s">
        <v>18666</v>
      </c>
      <c r="B2024" s="83" t="s">
        <v>577</v>
      </c>
      <c r="C2024" s="76">
        <f>VLOOKUP(GroupVertices[[#This Row],[Vertex]], Vertices[], MATCH("ID", Vertices[#Headers], 0), FALSE)</f>
        <v>648</v>
      </c>
    </row>
    <row r="2025" spans="1:3" x14ac:dyDescent="0.25">
      <c r="A2025" s="76" t="s">
        <v>18667</v>
      </c>
      <c r="B2025" s="83" t="s">
        <v>576</v>
      </c>
      <c r="C2025" s="76">
        <f>VLOOKUP(GroupVertices[[#This Row],[Vertex]], Vertices[], MATCH("ID", Vertices[#Headers], 0), FALSE)</f>
        <v>647</v>
      </c>
    </row>
    <row r="2026" spans="1:3" x14ac:dyDescent="0.25">
      <c r="A2026" s="76" t="s">
        <v>18668</v>
      </c>
      <c r="B2026" s="83" t="s">
        <v>562</v>
      </c>
      <c r="C2026" s="76">
        <f>VLOOKUP(GroupVertices[[#This Row],[Vertex]], Vertices[], MATCH("ID", Vertices[#Headers], 0), FALSE)</f>
        <v>623</v>
      </c>
    </row>
    <row r="2027" spans="1:3" x14ac:dyDescent="0.25">
      <c r="A2027" s="76" t="s">
        <v>18669</v>
      </c>
      <c r="B2027" s="83" t="s">
        <v>557</v>
      </c>
      <c r="C2027" s="76">
        <f>VLOOKUP(GroupVertices[[#This Row],[Vertex]], Vertices[], MATCH("ID", Vertices[#Headers], 0), FALSE)</f>
        <v>615</v>
      </c>
    </row>
    <row r="2028" spans="1:3" x14ac:dyDescent="0.25">
      <c r="A2028" s="76" t="s">
        <v>18670</v>
      </c>
      <c r="B2028" s="83" t="s">
        <v>555</v>
      </c>
      <c r="C2028" s="76">
        <f>VLOOKUP(GroupVertices[[#This Row],[Vertex]], Vertices[], MATCH("ID", Vertices[#Headers], 0), FALSE)</f>
        <v>613</v>
      </c>
    </row>
    <row r="2029" spans="1:3" x14ac:dyDescent="0.25">
      <c r="A2029" s="76" t="s">
        <v>18671</v>
      </c>
      <c r="B2029" s="83" t="s">
        <v>554</v>
      </c>
      <c r="C2029" s="76">
        <f>VLOOKUP(GroupVertices[[#This Row],[Vertex]], Vertices[], MATCH("ID", Vertices[#Headers], 0), FALSE)</f>
        <v>612</v>
      </c>
    </row>
    <row r="2030" spans="1:3" x14ac:dyDescent="0.25">
      <c r="A2030" s="76" t="s">
        <v>18672</v>
      </c>
      <c r="B2030" s="83" t="s">
        <v>550</v>
      </c>
      <c r="C2030" s="76">
        <f>VLOOKUP(GroupVertices[[#This Row],[Vertex]], Vertices[], MATCH("ID", Vertices[#Headers], 0), FALSE)</f>
        <v>607</v>
      </c>
    </row>
    <row r="2031" spans="1:3" x14ac:dyDescent="0.25">
      <c r="A2031" s="76" t="s">
        <v>18673</v>
      </c>
      <c r="B2031" s="83" t="s">
        <v>547</v>
      </c>
      <c r="C2031" s="76">
        <f>VLOOKUP(GroupVertices[[#This Row],[Vertex]], Vertices[], MATCH("ID", Vertices[#Headers], 0), FALSE)</f>
        <v>604</v>
      </c>
    </row>
    <row r="2032" spans="1:3" x14ac:dyDescent="0.25">
      <c r="A2032" s="76" t="s">
        <v>18674</v>
      </c>
      <c r="B2032" s="83" t="s">
        <v>544</v>
      </c>
      <c r="C2032" s="76">
        <f>VLOOKUP(GroupVertices[[#This Row],[Vertex]], Vertices[], MATCH("ID", Vertices[#Headers], 0), FALSE)</f>
        <v>600</v>
      </c>
    </row>
    <row r="2033" spans="1:3" x14ac:dyDescent="0.25">
      <c r="A2033" s="76" t="s">
        <v>18675</v>
      </c>
      <c r="B2033" s="83" t="s">
        <v>542</v>
      </c>
      <c r="C2033" s="76">
        <f>VLOOKUP(GroupVertices[[#This Row],[Vertex]], Vertices[], MATCH("ID", Vertices[#Headers], 0), FALSE)</f>
        <v>593</v>
      </c>
    </row>
    <row r="2034" spans="1:3" x14ac:dyDescent="0.25">
      <c r="A2034" s="76" t="s">
        <v>18676</v>
      </c>
      <c r="B2034" s="83" t="s">
        <v>523</v>
      </c>
      <c r="C2034" s="76">
        <f>VLOOKUP(GroupVertices[[#This Row],[Vertex]], Vertices[], MATCH("ID", Vertices[#Headers], 0), FALSE)</f>
        <v>569</v>
      </c>
    </row>
    <row r="2035" spans="1:3" x14ac:dyDescent="0.25">
      <c r="A2035" s="76" t="s">
        <v>18677</v>
      </c>
      <c r="B2035" s="83" t="s">
        <v>518</v>
      </c>
      <c r="C2035" s="76">
        <f>VLOOKUP(GroupVertices[[#This Row],[Vertex]], Vertices[], MATCH("ID", Vertices[#Headers], 0), FALSE)</f>
        <v>563</v>
      </c>
    </row>
    <row r="2036" spans="1:3" x14ac:dyDescent="0.25">
      <c r="A2036" s="76" t="s">
        <v>18678</v>
      </c>
      <c r="B2036" s="83" t="s">
        <v>515</v>
      </c>
      <c r="C2036" s="76">
        <f>VLOOKUP(GroupVertices[[#This Row],[Vertex]], Vertices[], MATCH("ID", Vertices[#Headers], 0), FALSE)</f>
        <v>559</v>
      </c>
    </row>
    <row r="2037" spans="1:3" x14ac:dyDescent="0.25">
      <c r="A2037" s="76" t="s">
        <v>18679</v>
      </c>
      <c r="B2037" s="83" t="s">
        <v>514</v>
      </c>
      <c r="C2037" s="76">
        <f>VLOOKUP(GroupVertices[[#This Row],[Vertex]], Vertices[], MATCH("ID", Vertices[#Headers], 0), FALSE)</f>
        <v>558</v>
      </c>
    </row>
    <row r="2038" spans="1:3" x14ac:dyDescent="0.25">
      <c r="A2038" s="76" t="s">
        <v>18680</v>
      </c>
      <c r="B2038" s="83" t="s">
        <v>510</v>
      </c>
      <c r="C2038" s="76">
        <f>VLOOKUP(GroupVertices[[#This Row],[Vertex]], Vertices[], MATCH("ID", Vertices[#Headers], 0), FALSE)</f>
        <v>553</v>
      </c>
    </row>
    <row r="2039" spans="1:3" x14ac:dyDescent="0.25">
      <c r="A2039" s="76" t="s">
        <v>18681</v>
      </c>
      <c r="B2039" s="83" t="s">
        <v>508</v>
      </c>
      <c r="C2039" s="76">
        <f>VLOOKUP(GroupVertices[[#This Row],[Vertex]], Vertices[], MATCH("ID", Vertices[#Headers], 0), FALSE)</f>
        <v>550</v>
      </c>
    </row>
    <row r="2040" spans="1:3" x14ac:dyDescent="0.25">
      <c r="A2040" s="76" t="s">
        <v>18682</v>
      </c>
      <c r="B2040" s="83" t="s">
        <v>507</v>
      </c>
      <c r="C2040" s="76">
        <f>VLOOKUP(GroupVertices[[#This Row],[Vertex]], Vertices[], MATCH("ID", Vertices[#Headers], 0), FALSE)</f>
        <v>549</v>
      </c>
    </row>
    <row r="2041" spans="1:3" x14ac:dyDescent="0.25">
      <c r="A2041" s="76" t="s">
        <v>18683</v>
      </c>
      <c r="B2041" s="83" t="s">
        <v>497</v>
      </c>
      <c r="C2041" s="76">
        <f>VLOOKUP(GroupVertices[[#This Row],[Vertex]], Vertices[], MATCH("ID", Vertices[#Headers], 0), FALSE)</f>
        <v>535</v>
      </c>
    </row>
    <row r="2042" spans="1:3" x14ac:dyDescent="0.25">
      <c r="A2042" s="76" t="s">
        <v>18684</v>
      </c>
      <c r="B2042" s="83" t="s">
        <v>483</v>
      </c>
      <c r="C2042" s="76">
        <f>VLOOKUP(GroupVertices[[#This Row],[Vertex]], Vertices[], MATCH("ID", Vertices[#Headers], 0), FALSE)</f>
        <v>510</v>
      </c>
    </row>
    <row r="2043" spans="1:3" x14ac:dyDescent="0.25">
      <c r="A2043" s="76" t="s">
        <v>18685</v>
      </c>
      <c r="B2043" s="83" t="s">
        <v>479</v>
      </c>
      <c r="C2043" s="76">
        <f>VLOOKUP(GroupVertices[[#This Row],[Vertex]], Vertices[], MATCH("ID", Vertices[#Headers], 0), FALSE)</f>
        <v>505</v>
      </c>
    </row>
    <row r="2044" spans="1:3" x14ac:dyDescent="0.25">
      <c r="A2044" s="76" t="s">
        <v>18686</v>
      </c>
      <c r="B2044" s="83" t="s">
        <v>471</v>
      </c>
      <c r="C2044" s="76">
        <f>VLOOKUP(GroupVertices[[#This Row],[Vertex]], Vertices[], MATCH("ID", Vertices[#Headers], 0), FALSE)</f>
        <v>494</v>
      </c>
    </row>
    <row r="2045" spans="1:3" x14ac:dyDescent="0.25">
      <c r="A2045" s="76" t="s">
        <v>18687</v>
      </c>
      <c r="B2045" s="83" t="s">
        <v>460</v>
      </c>
      <c r="C2045" s="76">
        <f>VLOOKUP(GroupVertices[[#This Row],[Vertex]], Vertices[], MATCH("ID", Vertices[#Headers], 0), FALSE)</f>
        <v>472</v>
      </c>
    </row>
    <row r="2046" spans="1:3" x14ac:dyDescent="0.25">
      <c r="A2046" s="76" t="s">
        <v>18688</v>
      </c>
      <c r="B2046" s="83" t="s">
        <v>459</v>
      </c>
      <c r="C2046" s="76">
        <f>VLOOKUP(GroupVertices[[#This Row],[Vertex]], Vertices[], MATCH("ID", Vertices[#Headers], 0), FALSE)</f>
        <v>471</v>
      </c>
    </row>
    <row r="2047" spans="1:3" x14ac:dyDescent="0.25">
      <c r="A2047" s="76" t="s">
        <v>18689</v>
      </c>
      <c r="B2047" s="83" t="s">
        <v>457</v>
      </c>
      <c r="C2047" s="76">
        <f>VLOOKUP(GroupVertices[[#This Row],[Vertex]], Vertices[], MATCH("ID", Vertices[#Headers], 0), FALSE)</f>
        <v>468</v>
      </c>
    </row>
    <row r="2048" spans="1:3" x14ac:dyDescent="0.25">
      <c r="A2048" s="76" t="s">
        <v>18690</v>
      </c>
      <c r="B2048" s="83" t="s">
        <v>456</v>
      </c>
      <c r="C2048" s="76">
        <f>VLOOKUP(GroupVertices[[#This Row],[Vertex]], Vertices[], MATCH("ID", Vertices[#Headers], 0), FALSE)</f>
        <v>467</v>
      </c>
    </row>
    <row r="2049" spans="1:3" x14ac:dyDescent="0.25">
      <c r="A2049" s="76" t="s">
        <v>18691</v>
      </c>
      <c r="B2049" s="83" t="s">
        <v>453</v>
      </c>
      <c r="C2049" s="76">
        <f>VLOOKUP(GroupVertices[[#This Row],[Vertex]], Vertices[], MATCH("ID", Vertices[#Headers], 0), FALSE)</f>
        <v>464</v>
      </c>
    </row>
    <row r="2050" spans="1:3" x14ac:dyDescent="0.25">
      <c r="A2050" s="76" t="s">
        <v>18692</v>
      </c>
      <c r="B2050" s="83" t="s">
        <v>447</v>
      </c>
      <c r="C2050" s="76">
        <f>VLOOKUP(GroupVertices[[#This Row],[Vertex]], Vertices[], MATCH("ID", Vertices[#Headers], 0), FALSE)</f>
        <v>455</v>
      </c>
    </row>
    <row r="2051" spans="1:3" x14ac:dyDescent="0.25">
      <c r="A2051" s="76" t="s">
        <v>18693</v>
      </c>
      <c r="B2051" s="83" t="s">
        <v>445</v>
      </c>
      <c r="C2051" s="76">
        <f>VLOOKUP(GroupVertices[[#This Row],[Vertex]], Vertices[], MATCH("ID", Vertices[#Headers], 0), FALSE)</f>
        <v>453</v>
      </c>
    </row>
    <row r="2052" spans="1:3" x14ac:dyDescent="0.25">
      <c r="A2052" s="76" t="s">
        <v>18694</v>
      </c>
      <c r="B2052" s="83" t="s">
        <v>438</v>
      </c>
      <c r="C2052" s="76">
        <f>VLOOKUP(GroupVertices[[#This Row],[Vertex]], Vertices[], MATCH("ID", Vertices[#Headers], 0), FALSE)</f>
        <v>441</v>
      </c>
    </row>
    <row r="2053" spans="1:3" x14ac:dyDescent="0.25">
      <c r="A2053" s="76" t="s">
        <v>18695</v>
      </c>
      <c r="B2053" s="83" t="s">
        <v>431</v>
      </c>
      <c r="C2053" s="76">
        <f>VLOOKUP(GroupVertices[[#This Row],[Vertex]], Vertices[], MATCH("ID", Vertices[#Headers], 0), FALSE)</f>
        <v>427</v>
      </c>
    </row>
    <row r="2054" spans="1:3" x14ac:dyDescent="0.25">
      <c r="A2054" s="76" t="s">
        <v>18696</v>
      </c>
      <c r="B2054" s="83" t="s">
        <v>428</v>
      </c>
      <c r="C2054" s="76">
        <f>VLOOKUP(GroupVertices[[#This Row],[Vertex]], Vertices[], MATCH("ID", Vertices[#Headers], 0), FALSE)</f>
        <v>424</v>
      </c>
    </row>
    <row r="2055" spans="1:3" x14ac:dyDescent="0.25">
      <c r="A2055" s="76" t="s">
        <v>18697</v>
      </c>
      <c r="B2055" s="83" t="s">
        <v>427</v>
      </c>
      <c r="C2055" s="76">
        <f>VLOOKUP(GroupVertices[[#This Row],[Vertex]], Vertices[], MATCH("ID", Vertices[#Headers], 0), FALSE)</f>
        <v>423</v>
      </c>
    </row>
    <row r="2056" spans="1:3" x14ac:dyDescent="0.25">
      <c r="A2056" s="76" t="s">
        <v>18698</v>
      </c>
      <c r="B2056" s="83" t="s">
        <v>420</v>
      </c>
      <c r="C2056" s="76">
        <f>VLOOKUP(GroupVertices[[#This Row],[Vertex]], Vertices[], MATCH("ID", Vertices[#Headers], 0), FALSE)</f>
        <v>411</v>
      </c>
    </row>
    <row r="2057" spans="1:3" x14ac:dyDescent="0.25">
      <c r="A2057" s="76" t="s">
        <v>18699</v>
      </c>
      <c r="B2057" s="83" t="s">
        <v>406</v>
      </c>
      <c r="C2057" s="76">
        <f>VLOOKUP(GroupVertices[[#This Row],[Vertex]], Vertices[], MATCH("ID", Vertices[#Headers], 0), FALSE)</f>
        <v>388</v>
      </c>
    </row>
    <row r="2058" spans="1:3" x14ac:dyDescent="0.25">
      <c r="A2058" s="76" t="s">
        <v>18700</v>
      </c>
      <c r="B2058" s="83" t="s">
        <v>402</v>
      </c>
      <c r="C2058" s="76">
        <f>VLOOKUP(GroupVertices[[#This Row],[Vertex]], Vertices[], MATCH("ID", Vertices[#Headers], 0), FALSE)</f>
        <v>380</v>
      </c>
    </row>
    <row r="2059" spans="1:3" x14ac:dyDescent="0.25">
      <c r="A2059" s="76" t="s">
        <v>18701</v>
      </c>
      <c r="B2059" s="83" t="s">
        <v>389</v>
      </c>
      <c r="C2059" s="76">
        <f>VLOOKUP(GroupVertices[[#This Row],[Vertex]], Vertices[], MATCH("ID", Vertices[#Headers], 0), FALSE)</f>
        <v>361</v>
      </c>
    </row>
    <row r="2060" spans="1:3" x14ac:dyDescent="0.25">
      <c r="A2060" s="76" t="s">
        <v>18702</v>
      </c>
      <c r="B2060" s="83" t="s">
        <v>386</v>
      </c>
      <c r="C2060" s="76">
        <f>VLOOKUP(GroupVertices[[#This Row],[Vertex]], Vertices[], MATCH("ID", Vertices[#Headers], 0), FALSE)</f>
        <v>357</v>
      </c>
    </row>
    <row r="2061" spans="1:3" x14ac:dyDescent="0.25">
      <c r="A2061" s="76" t="s">
        <v>18703</v>
      </c>
      <c r="B2061" s="83" t="s">
        <v>369</v>
      </c>
      <c r="C2061" s="76">
        <f>VLOOKUP(GroupVertices[[#This Row],[Vertex]], Vertices[], MATCH("ID", Vertices[#Headers], 0), FALSE)</f>
        <v>331</v>
      </c>
    </row>
    <row r="2062" spans="1:3" x14ac:dyDescent="0.25">
      <c r="A2062" s="76" t="s">
        <v>18704</v>
      </c>
      <c r="B2062" s="83" t="s">
        <v>368</v>
      </c>
      <c r="C2062" s="76">
        <f>VLOOKUP(GroupVertices[[#This Row],[Vertex]], Vertices[], MATCH("ID", Vertices[#Headers], 0), FALSE)</f>
        <v>330</v>
      </c>
    </row>
    <row r="2063" spans="1:3" x14ac:dyDescent="0.25">
      <c r="A2063" s="76" t="s">
        <v>18705</v>
      </c>
      <c r="B2063" s="83" t="s">
        <v>359</v>
      </c>
      <c r="C2063" s="76">
        <f>VLOOKUP(GroupVertices[[#This Row],[Vertex]], Vertices[], MATCH("ID", Vertices[#Headers], 0), FALSE)</f>
        <v>315</v>
      </c>
    </row>
    <row r="2064" spans="1:3" x14ac:dyDescent="0.25">
      <c r="A2064" s="76" t="s">
        <v>18706</v>
      </c>
      <c r="B2064" s="83" t="s">
        <v>354</v>
      </c>
      <c r="C2064" s="76">
        <f>VLOOKUP(GroupVertices[[#This Row],[Vertex]], Vertices[], MATCH("ID", Vertices[#Headers], 0), FALSE)</f>
        <v>309</v>
      </c>
    </row>
    <row r="2065" spans="1:3" x14ac:dyDescent="0.25">
      <c r="A2065" s="76" t="s">
        <v>18707</v>
      </c>
      <c r="B2065" s="83" t="s">
        <v>340</v>
      </c>
      <c r="C2065" s="76">
        <f>VLOOKUP(GroupVertices[[#This Row],[Vertex]], Vertices[], MATCH("ID", Vertices[#Headers], 0), FALSE)</f>
        <v>279</v>
      </c>
    </row>
    <row r="2066" spans="1:3" x14ac:dyDescent="0.25">
      <c r="A2066" s="76" t="s">
        <v>18708</v>
      </c>
      <c r="B2066" s="83" t="s">
        <v>334</v>
      </c>
      <c r="C2066" s="76">
        <f>VLOOKUP(GroupVertices[[#This Row],[Vertex]], Vertices[], MATCH("ID", Vertices[#Headers], 0), FALSE)</f>
        <v>271</v>
      </c>
    </row>
    <row r="2067" spans="1:3" x14ac:dyDescent="0.25">
      <c r="A2067" s="76" t="s">
        <v>18709</v>
      </c>
      <c r="B2067" s="83" t="s">
        <v>328</v>
      </c>
      <c r="C2067" s="76">
        <f>VLOOKUP(GroupVertices[[#This Row],[Vertex]], Vertices[], MATCH("ID", Vertices[#Headers], 0), FALSE)</f>
        <v>263</v>
      </c>
    </row>
    <row r="2068" spans="1:3" x14ac:dyDescent="0.25">
      <c r="A2068" s="76" t="s">
        <v>18710</v>
      </c>
      <c r="B2068" s="83" t="s">
        <v>327</v>
      </c>
      <c r="C2068" s="76">
        <f>VLOOKUP(GroupVertices[[#This Row],[Vertex]], Vertices[], MATCH("ID", Vertices[#Headers], 0), FALSE)</f>
        <v>262</v>
      </c>
    </row>
    <row r="2069" spans="1:3" x14ac:dyDescent="0.25">
      <c r="A2069" s="76" t="s">
        <v>18711</v>
      </c>
      <c r="B2069" s="83" t="s">
        <v>317</v>
      </c>
      <c r="C2069" s="76">
        <f>VLOOKUP(GroupVertices[[#This Row],[Vertex]], Vertices[], MATCH("ID", Vertices[#Headers], 0), FALSE)</f>
        <v>245</v>
      </c>
    </row>
    <row r="2070" spans="1:3" x14ac:dyDescent="0.25">
      <c r="A2070" s="76" t="s">
        <v>18712</v>
      </c>
      <c r="B2070" s="83" t="s">
        <v>316</v>
      </c>
      <c r="C2070" s="76">
        <f>VLOOKUP(GroupVertices[[#This Row],[Vertex]], Vertices[], MATCH("ID", Vertices[#Headers], 0), FALSE)</f>
        <v>244</v>
      </c>
    </row>
    <row r="2071" spans="1:3" x14ac:dyDescent="0.25">
      <c r="A2071" s="76" t="s">
        <v>18713</v>
      </c>
      <c r="B2071" s="83" t="s">
        <v>314</v>
      </c>
      <c r="C2071" s="76">
        <f>VLOOKUP(GroupVertices[[#This Row],[Vertex]], Vertices[], MATCH("ID", Vertices[#Headers], 0), FALSE)</f>
        <v>241</v>
      </c>
    </row>
    <row r="2072" spans="1:3" x14ac:dyDescent="0.25">
      <c r="A2072" s="76" t="s">
        <v>18714</v>
      </c>
      <c r="B2072" s="83" t="s">
        <v>309</v>
      </c>
      <c r="C2072" s="76">
        <f>VLOOKUP(GroupVertices[[#This Row],[Vertex]], Vertices[], MATCH("ID", Vertices[#Headers], 0), FALSE)</f>
        <v>234</v>
      </c>
    </row>
    <row r="2073" spans="1:3" x14ac:dyDescent="0.25">
      <c r="A2073" s="76" t="s">
        <v>18715</v>
      </c>
      <c r="B2073" s="83" t="s">
        <v>308</v>
      </c>
      <c r="C2073" s="76">
        <f>VLOOKUP(GroupVertices[[#This Row],[Vertex]], Vertices[], MATCH("ID", Vertices[#Headers], 0), FALSE)</f>
        <v>233</v>
      </c>
    </row>
    <row r="2074" spans="1:3" x14ac:dyDescent="0.25">
      <c r="A2074" s="76" t="s">
        <v>18716</v>
      </c>
      <c r="B2074" s="83" t="s">
        <v>305</v>
      </c>
      <c r="C2074" s="76">
        <f>VLOOKUP(GroupVertices[[#This Row],[Vertex]], Vertices[], MATCH("ID", Vertices[#Headers], 0), FALSE)</f>
        <v>229</v>
      </c>
    </row>
    <row r="2075" spans="1:3" x14ac:dyDescent="0.25">
      <c r="A2075" s="76" t="s">
        <v>18717</v>
      </c>
      <c r="B2075" s="83" t="s">
        <v>297</v>
      </c>
      <c r="C2075" s="76">
        <f>VLOOKUP(GroupVertices[[#This Row],[Vertex]], Vertices[], MATCH("ID", Vertices[#Headers], 0), FALSE)</f>
        <v>220</v>
      </c>
    </row>
    <row r="2076" spans="1:3" x14ac:dyDescent="0.25">
      <c r="A2076" s="76" t="s">
        <v>18718</v>
      </c>
      <c r="B2076" s="83" t="s">
        <v>290</v>
      </c>
      <c r="C2076" s="76">
        <f>VLOOKUP(GroupVertices[[#This Row],[Vertex]], Vertices[], MATCH("ID", Vertices[#Headers], 0), FALSE)</f>
        <v>207</v>
      </c>
    </row>
    <row r="2077" spans="1:3" x14ac:dyDescent="0.25">
      <c r="A2077" s="76" t="s">
        <v>18719</v>
      </c>
      <c r="B2077" s="83" t="s">
        <v>287</v>
      </c>
      <c r="C2077" s="76">
        <f>VLOOKUP(GroupVertices[[#This Row],[Vertex]], Vertices[], MATCH("ID", Vertices[#Headers], 0), FALSE)</f>
        <v>204</v>
      </c>
    </row>
    <row r="2078" spans="1:3" x14ac:dyDescent="0.25">
      <c r="A2078" s="76" t="s">
        <v>18720</v>
      </c>
      <c r="B2078" s="83" t="s">
        <v>285</v>
      </c>
      <c r="C2078" s="76">
        <f>VLOOKUP(GroupVertices[[#This Row],[Vertex]], Vertices[], MATCH("ID", Vertices[#Headers], 0), FALSE)</f>
        <v>202</v>
      </c>
    </row>
    <row r="2079" spans="1:3" x14ac:dyDescent="0.25">
      <c r="A2079" s="76" t="s">
        <v>18721</v>
      </c>
      <c r="B2079" s="83" t="s">
        <v>281</v>
      </c>
      <c r="C2079" s="76">
        <f>VLOOKUP(GroupVertices[[#This Row],[Vertex]], Vertices[], MATCH("ID", Vertices[#Headers], 0), FALSE)</f>
        <v>197</v>
      </c>
    </row>
    <row r="2080" spans="1:3" x14ac:dyDescent="0.25">
      <c r="A2080" s="76" t="s">
        <v>18722</v>
      </c>
      <c r="B2080" s="83" t="s">
        <v>275</v>
      </c>
      <c r="C2080" s="76">
        <f>VLOOKUP(GroupVertices[[#This Row],[Vertex]], Vertices[], MATCH("ID", Vertices[#Headers], 0), FALSE)</f>
        <v>183</v>
      </c>
    </row>
    <row r="2081" spans="1:3" x14ac:dyDescent="0.25">
      <c r="A2081" s="76" t="s">
        <v>18723</v>
      </c>
      <c r="B2081" s="83" t="s">
        <v>273</v>
      </c>
      <c r="C2081" s="76">
        <f>VLOOKUP(GroupVertices[[#This Row],[Vertex]], Vertices[], MATCH("ID", Vertices[#Headers], 0), FALSE)</f>
        <v>177</v>
      </c>
    </row>
    <row r="2082" spans="1:3" x14ac:dyDescent="0.25">
      <c r="A2082" s="76" t="s">
        <v>18724</v>
      </c>
      <c r="B2082" s="83" t="s">
        <v>271</v>
      </c>
      <c r="C2082" s="76">
        <f>VLOOKUP(GroupVertices[[#This Row],[Vertex]], Vertices[], MATCH("ID", Vertices[#Headers], 0), FALSE)</f>
        <v>175</v>
      </c>
    </row>
    <row r="2083" spans="1:3" x14ac:dyDescent="0.25">
      <c r="A2083" s="76" t="s">
        <v>18725</v>
      </c>
      <c r="B2083" s="83" t="s">
        <v>269</v>
      </c>
      <c r="C2083" s="76">
        <f>VLOOKUP(GroupVertices[[#This Row],[Vertex]], Vertices[], MATCH("ID", Vertices[#Headers], 0), FALSE)</f>
        <v>171</v>
      </c>
    </row>
    <row r="2084" spans="1:3" x14ac:dyDescent="0.25">
      <c r="A2084" s="76" t="s">
        <v>18726</v>
      </c>
      <c r="B2084" s="83" t="s">
        <v>263</v>
      </c>
      <c r="C2084" s="76">
        <f>VLOOKUP(GroupVertices[[#This Row],[Vertex]], Vertices[], MATCH("ID", Vertices[#Headers], 0), FALSE)</f>
        <v>154</v>
      </c>
    </row>
    <row r="2085" spans="1:3" x14ac:dyDescent="0.25">
      <c r="A2085" s="76" t="s">
        <v>18727</v>
      </c>
      <c r="B2085" s="83" t="s">
        <v>260</v>
      </c>
      <c r="C2085" s="76">
        <f>VLOOKUP(GroupVertices[[#This Row],[Vertex]], Vertices[], MATCH("ID", Vertices[#Headers], 0), FALSE)</f>
        <v>150</v>
      </c>
    </row>
    <row r="2086" spans="1:3" x14ac:dyDescent="0.25">
      <c r="A2086" s="76" t="s">
        <v>18728</v>
      </c>
      <c r="B2086" s="83" t="s">
        <v>254</v>
      </c>
      <c r="C2086" s="76">
        <f>VLOOKUP(GroupVertices[[#This Row],[Vertex]], Vertices[], MATCH("ID", Vertices[#Headers], 0), FALSE)</f>
        <v>134</v>
      </c>
    </row>
    <row r="2087" spans="1:3" x14ac:dyDescent="0.25">
      <c r="A2087" s="76" t="s">
        <v>18729</v>
      </c>
      <c r="B2087" s="83" t="s">
        <v>250</v>
      </c>
      <c r="C2087" s="76">
        <f>VLOOKUP(GroupVertices[[#This Row],[Vertex]], Vertices[], MATCH("ID", Vertices[#Headers], 0), FALSE)</f>
        <v>125</v>
      </c>
    </row>
    <row r="2088" spans="1:3" x14ac:dyDescent="0.25">
      <c r="A2088" s="76" t="s">
        <v>18730</v>
      </c>
      <c r="B2088" s="83" t="s">
        <v>244</v>
      </c>
      <c r="C2088" s="76">
        <f>VLOOKUP(GroupVertices[[#This Row],[Vertex]], Vertices[], MATCH("ID", Vertices[#Headers], 0), FALSE)</f>
        <v>114</v>
      </c>
    </row>
    <row r="2089" spans="1:3" x14ac:dyDescent="0.25">
      <c r="A2089" s="76" t="s">
        <v>18731</v>
      </c>
      <c r="B2089" s="83" t="s">
        <v>227</v>
      </c>
      <c r="C2089" s="76">
        <f>VLOOKUP(GroupVertices[[#This Row],[Vertex]], Vertices[], MATCH("ID", Vertices[#Headers], 0), FALSE)</f>
        <v>88</v>
      </c>
    </row>
    <row r="2090" spans="1:3" x14ac:dyDescent="0.25">
      <c r="A2090" s="76" t="s">
        <v>18732</v>
      </c>
      <c r="B2090" s="83" t="s">
        <v>189</v>
      </c>
      <c r="C2090" s="76">
        <f>VLOOKUP(GroupVertices[[#This Row],[Vertex]], Vertices[], MATCH("ID", Vertices[#Headers], 0), FALSE)</f>
        <v>5</v>
      </c>
    </row>
  </sheetData>
  <dataConsolidate/>
  <dataValidations xWindow="58" yWindow="226" count="3">
    <dataValidation allowBlank="1" showInputMessage="1" showErrorMessage="1" promptTitle="Group Name" prompt="Enter the name of the group.  The group name must also be entered on the Groups worksheet." sqref="A2:A2090" xr:uid="{00000000-0002-0000-0400-000000000000}"/>
    <dataValidation allowBlank="1" showInputMessage="1" showErrorMessage="1" promptTitle="Vertex Name" prompt="Enter the name of a vertex to include in the group." sqref="B2:B2090" xr:uid="{00000000-0002-0000-0400-000001000000}"/>
    <dataValidation allowBlank="1" showInputMessage="1" promptTitle="Vertex ID" prompt="This is the value of the hidden ID cell in the Vertices worksheet.  It gets filled in by the items on the NodeXL, Analysis, Groups menu." sqref="C2:C2090" xr:uid="{00000000-0002-0000-0400-000002000000}"/>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144"/>
  <sheetViews>
    <sheetView workbookViewId="0">
      <selection activeCell="A2" sqref="A2"/>
    </sheetView>
  </sheetViews>
  <sheetFormatPr defaultRowHeight="15" x14ac:dyDescent="0.25"/>
  <cols>
    <col min="1" max="1" width="43.140625" customWidth="1"/>
    <col min="2" max="2" width="13.85546875" customWidth="1"/>
    <col min="3" max="3" width="9.140625" customWidth="1"/>
    <col min="4" max="4" width="12.85546875" hidden="1" customWidth="1"/>
    <col min="5" max="5" width="19.7109375" hidden="1" customWidth="1"/>
    <col min="6" max="6" width="15.5703125" hidden="1" customWidth="1"/>
    <col min="7" max="7" width="22.140625" hidden="1" customWidth="1"/>
    <col min="8" max="8" width="17.140625" hidden="1" customWidth="1"/>
    <col min="9" max="9" width="23.85546875" hidden="1" customWidth="1"/>
    <col min="10" max="10" width="28.28515625" hidden="1" customWidth="1"/>
    <col min="11" max="11" width="34.85546875" hidden="1" customWidth="1"/>
    <col min="12" max="12" width="25" hidden="1" customWidth="1"/>
    <col min="13" max="13" width="31.5703125" hidden="1" customWidth="1"/>
    <col min="14" max="14" width="26.5703125" hidden="1" customWidth="1"/>
    <col min="15" max="17" width="33.28515625" hidden="1" customWidth="1"/>
    <col min="18" max="18" width="26.5703125" hidden="1" customWidth="1"/>
    <col min="19" max="19" width="33" hidden="1" customWidth="1"/>
    <col min="20" max="20" width="19.5703125" hidden="1" customWidth="1"/>
    <col min="21" max="21" width="26.140625" hidden="1" customWidth="1"/>
    <col min="22" max="22" width="9.140625" hidden="1" customWidth="1"/>
    <col min="23" max="23" width="34.140625" hidden="1" customWidth="1"/>
    <col min="24" max="24" width="25.140625" hidden="1" customWidth="1"/>
  </cols>
  <sheetData>
    <row r="1" spans="1:24" ht="15" customHeight="1" thickBot="1" x14ac:dyDescent="0.3">
      <c r="A1" s="13" t="s">
        <v>161</v>
      </c>
      <c r="B1" s="13" t="s">
        <v>17</v>
      </c>
      <c r="D1" t="s">
        <v>79</v>
      </c>
      <c r="E1" t="s">
        <v>80</v>
      </c>
      <c r="F1" s="35" t="s">
        <v>86</v>
      </c>
      <c r="G1" s="36" t="s">
        <v>87</v>
      </c>
      <c r="H1" s="35" t="s">
        <v>92</v>
      </c>
      <c r="I1" s="36" t="s">
        <v>93</v>
      </c>
      <c r="J1" s="35" t="s">
        <v>98</v>
      </c>
      <c r="K1" s="36" t="s">
        <v>99</v>
      </c>
      <c r="L1" s="35" t="s">
        <v>104</v>
      </c>
      <c r="M1" s="36" t="s">
        <v>105</v>
      </c>
      <c r="N1" s="35" t="s">
        <v>110</v>
      </c>
      <c r="O1" s="36" t="s">
        <v>111</v>
      </c>
      <c r="P1" s="36" t="s">
        <v>137</v>
      </c>
      <c r="Q1" s="36" t="s">
        <v>138</v>
      </c>
      <c r="R1" s="35" t="s">
        <v>116</v>
      </c>
      <c r="S1" s="35" t="s">
        <v>117</v>
      </c>
      <c r="T1" s="35" t="s">
        <v>122</v>
      </c>
      <c r="U1" s="36" t="s">
        <v>123</v>
      </c>
      <c r="W1" t="s">
        <v>127</v>
      </c>
      <c r="X1" t="s">
        <v>17</v>
      </c>
    </row>
    <row r="2" spans="1:24" ht="15.75" thickTop="1" x14ac:dyDescent="0.25">
      <c r="A2" s="34"/>
      <c r="B2" s="34"/>
      <c r="D2" s="31">
        <f>MIN(Vertices[Degree])</f>
        <v>0</v>
      </c>
      <c r="E2" s="3">
        <f>COUNTIF(Vertices[Degree], "&gt;= " &amp; D2) - COUNTIF(Vertices[Degree], "&gt;=" &amp; D3)</f>
        <v>0</v>
      </c>
      <c r="F2" s="37">
        <f>MIN(Vertices[In-Degree])</f>
        <v>0</v>
      </c>
      <c r="G2" s="38">
        <f>COUNTIF(Vertices[In-Degree], "&gt;= " &amp; F2) - COUNTIF(Vertices[In-Degree], "&gt;=" &amp; F3)</f>
        <v>0</v>
      </c>
      <c r="H2" s="37">
        <f>MIN(Vertices[Out-Degree])</f>
        <v>0</v>
      </c>
      <c r="I2" s="38">
        <f>COUNTIF(Vertices[Out-Degree], "&gt;= " &amp; H2) - COUNTIF(Vertices[Out-Degree], "&gt;=" &amp; H3)</f>
        <v>0</v>
      </c>
      <c r="J2" s="37">
        <f>MIN(Vertices[Betweenness Centrality])</f>
        <v>0</v>
      </c>
      <c r="K2" s="38">
        <f>COUNTIF(Vertices[Betweenness Centrality], "&gt;= " &amp; J2) - COUNTIF(Vertices[Betweenness Centrality], "&gt;=" &amp; J3)</f>
        <v>0</v>
      </c>
      <c r="L2" s="37">
        <f>MIN(Vertices[Closeness Centrality])</f>
        <v>0</v>
      </c>
      <c r="M2" s="38">
        <f>COUNTIF(Vertices[Closeness Centrality], "&gt;= " &amp; L2) - COUNTIF(Vertices[Closeness Centrality], "&gt;=" &amp; L3)</f>
        <v>0</v>
      </c>
      <c r="N2" s="37">
        <f>MIN(Vertices[Eigenvector Centrality])</f>
        <v>0</v>
      </c>
      <c r="O2" s="38">
        <f>COUNTIF(Vertices[Eigenvector Centrality], "&gt;= " &amp; N2) - COUNTIF(Vertices[Eigenvector Centrality], "&gt;=" &amp; N3)</f>
        <v>0</v>
      </c>
      <c r="P2" s="37">
        <f>MIN(Vertices[PageRank])</f>
        <v>0</v>
      </c>
      <c r="Q2" s="38">
        <f>COUNTIF(Vertices[PageRank], "&gt;= " &amp; P2) - COUNTIF(Vertices[PageRank], "&gt;=" &amp; P3)</f>
        <v>0</v>
      </c>
      <c r="R2" s="37">
        <f>MIN(Vertices[Clustering Coefficient])</f>
        <v>0</v>
      </c>
      <c r="S2" s="43">
        <f>COUNTIF(Vertices[Clustering Coefficient], "&gt;= " &amp; R2) - COUNTIF(Vertices[Clustering Coefficient], "&gt;=" &amp; R3)</f>
        <v>0</v>
      </c>
      <c r="T2" s="37">
        <f ca="1">MIN(INDIRECT(DynamicFilterSourceColumnRange))</f>
        <v>39151.99486111111</v>
      </c>
      <c r="U2" s="38">
        <f t="shared" ref="U2:U45" ca="1" si="0">COUNTIF(INDIRECT(DynamicFilterSourceColumnRange), "&gt;= " &amp; T2) - COUNTIF(INDIRECT(DynamicFilterSourceColumnRange), "&gt;=" &amp; T3)</f>
        <v>8</v>
      </c>
      <c r="W2" t="s">
        <v>124</v>
      </c>
      <c r="X2">
        <f>ROWS(HistogramBins[Degree Bin]) - 1</f>
        <v>43</v>
      </c>
    </row>
    <row r="3" spans="1:24" x14ac:dyDescent="0.25">
      <c r="D3" s="32">
        <f t="shared" ref="D3:D44" si="1">D2+($D$45-$D$2)/BinDivisor</f>
        <v>0</v>
      </c>
      <c r="E3" s="3">
        <f>COUNTIF(Vertices[Degree], "&gt;= " &amp; D3) - COUNTIF(Vertices[Degree], "&gt;=" &amp; D4)</f>
        <v>0</v>
      </c>
      <c r="F3" s="39">
        <f t="shared" ref="F3:F44" si="2">F2+($F$45-$F$2)/BinDivisor</f>
        <v>0</v>
      </c>
      <c r="G3" s="40">
        <f>COUNTIF(Vertices[In-Degree], "&gt;= " &amp; F3) - COUNTIF(Vertices[In-Degree], "&gt;=" &amp; F4)</f>
        <v>0</v>
      </c>
      <c r="H3" s="39">
        <f t="shared" ref="H3:H44" si="3">H2+($H$45-$H$2)/BinDivisor</f>
        <v>0</v>
      </c>
      <c r="I3" s="40">
        <f>COUNTIF(Vertices[Out-Degree], "&gt;= " &amp; H3) - COUNTIF(Vertices[Out-Degree], "&gt;=" &amp; H4)</f>
        <v>0</v>
      </c>
      <c r="J3" s="39">
        <f t="shared" ref="J3:J44" si="4">J2+($J$45-$J$2)/BinDivisor</f>
        <v>0</v>
      </c>
      <c r="K3" s="40">
        <f>COUNTIF(Vertices[Betweenness Centrality], "&gt;= " &amp; J3) - COUNTIF(Vertices[Betweenness Centrality], "&gt;=" &amp; J4)</f>
        <v>0</v>
      </c>
      <c r="L3" s="39">
        <f t="shared" ref="L3:L44" si="5">L2+($L$45-$L$2)/BinDivisor</f>
        <v>0</v>
      </c>
      <c r="M3" s="40">
        <f>COUNTIF(Vertices[Closeness Centrality], "&gt;= " &amp; L3) - COUNTIF(Vertices[Closeness Centrality], "&gt;=" &amp; L4)</f>
        <v>0</v>
      </c>
      <c r="N3" s="39">
        <f t="shared" ref="N3:N44" si="6">N2+($N$45-$N$2)/BinDivisor</f>
        <v>0</v>
      </c>
      <c r="O3" s="40">
        <f>COUNTIF(Vertices[Eigenvector Centrality], "&gt;= " &amp; N3) - COUNTIF(Vertices[Eigenvector Centrality], "&gt;=" &amp; N4)</f>
        <v>0</v>
      </c>
      <c r="P3" s="39">
        <f t="shared" ref="P3:P44" si="7">P2+($P$45-$P$2)/BinDivisor</f>
        <v>0</v>
      </c>
      <c r="Q3" s="40">
        <f>COUNTIF(Vertices[PageRank], "&gt;= " &amp; P3) - COUNTIF(Vertices[PageRank], "&gt;=" &amp; P4)</f>
        <v>0</v>
      </c>
      <c r="R3" s="39">
        <f t="shared" ref="R3:R44" si="8">R2+($R$45-$R$2)/BinDivisor</f>
        <v>0</v>
      </c>
      <c r="S3" s="44">
        <f>COUNTIF(Vertices[Clustering Coefficient], "&gt;= " &amp; R3) - COUNTIF(Vertices[Clustering Coefficient], "&gt;=" &amp; R4)</f>
        <v>0</v>
      </c>
      <c r="T3" s="39">
        <f t="shared" ref="T3:T44" ca="1" si="9">T2+($T$45-$T$2)/BinDivisor</f>
        <v>39277.052610088285</v>
      </c>
      <c r="U3" s="40">
        <f t="shared" ca="1" si="0"/>
        <v>3</v>
      </c>
      <c r="W3" t="s">
        <v>125</v>
      </c>
      <c r="X3" t="s">
        <v>85</v>
      </c>
    </row>
    <row r="4" spans="1:24" x14ac:dyDescent="0.25">
      <c r="D4" s="32">
        <f t="shared" si="1"/>
        <v>0</v>
      </c>
      <c r="E4" s="3">
        <f>COUNTIF(Vertices[Degree], "&gt;= " &amp; D4) - COUNTIF(Vertices[Degree], "&gt;=" &amp; D5)</f>
        <v>0</v>
      </c>
      <c r="F4" s="37">
        <f t="shared" si="2"/>
        <v>0</v>
      </c>
      <c r="G4" s="38">
        <f>COUNTIF(Vertices[In-Degree], "&gt;= " &amp; F4) - COUNTIF(Vertices[In-Degree], "&gt;=" &amp; F5)</f>
        <v>0</v>
      </c>
      <c r="H4" s="37">
        <f t="shared" si="3"/>
        <v>0</v>
      </c>
      <c r="I4" s="38">
        <f>COUNTIF(Vertices[Out-Degree], "&gt;= " &amp; H4) - COUNTIF(Vertices[Out-Degree], "&gt;=" &amp; H5)</f>
        <v>0</v>
      </c>
      <c r="J4" s="37">
        <f t="shared" si="4"/>
        <v>0</v>
      </c>
      <c r="K4" s="38">
        <f>COUNTIF(Vertices[Betweenness Centrality], "&gt;= " &amp; J4) - COUNTIF(Vertices[Betweenness Centrality], "&gt;=" &amp; J5)</f>
        <v>0</v>
      </c>
      <c r="L4" s="37">
        <f t="shared" si="5"/>
        <v>0</v>
      </c>
      <c r="M4" s="38">
        <f>COUNTIF(Vertices[Closeness Centrality], "&gt;= " &amp; L4) - COUNTIF(Vertices[Closeness Centrality], "&gt;=" &amp; L5)</f>
        <v>0</v>
      </c>
      <c r="N4" s="37">
        <f t="shared" si="6"/>
        <v>0</v>
      </c>
      <c r="O4" s="38">
        <f>COUNTIF(Vertices[Eigenvector Centrality], "&gt;= " &amp; N4) - COUNTIF(Vertices[Eigenvector Centrality], "&gt;=" &amp; N5)</f>
        <v>0</v>
      </c>
      <c r="P4" s="37">
        <f t="shared" si="7"/>
        <v>0</v>
      </c>
      <c r="Q4" s="38">
        <f>COUNTIF(Vertices[PageRank], "&gt;= " &amp; P4) - COUNTIF(Vertices[PageRank], "&gt;=" &amp; P5)</f>
        <v>0</v>
      </c>
      <c r="R4" s="37">
        <f t="shared" si="8"/>
        <v>0</v>
      </c>
      <c r="S4" s="43">
        <f>COUNTIF(Vertices[Clustering Coefficient], "&gt;= " &amp; R4) - COUNTIF(Vertices[Clustering Coefficient], "&gt;=" &amp; R5)</f>
        <v>0</v>
      </c>
      <c r="T4" s="37">
        <f t="shared" ca="1" si="9"/>
        <v>39402.11035906546</v>
      </c>
      <c r="U4" s="38">
        <f t="shared" ca="1" si="0"/>
        <v>3</v>
      </c>
      <c r="W4" s="12" t="s">
        <v>126</v>
      </c>
      <c r="X4" s="12" t="s">
        <v>18258</v>
      </c>
    </row>
    <row r="5" spans="1:24" x14ac:dyDescent="0.25">
      <c r="D5" s="32">
        <f t="shared" si="1"/>
        <v>0</v>
      </c>
      <c r="E5" s="3">
        <f>COUNTIF(Vertices[Degree], "&gt;= " &amp; D5) - COUNTIF(Vertices[Degree], "&gt;=" &amp; D6)</f>
        <v>0</v>
      </c>
      <c r="F5" s="39">
        <f t="shared" si="2"/>
        <v>0</v>
      </c>
      <c r="G5" s="40">
        <f>COUNTIF(Vertices[In-Degree], "&gt;= " &amp; F5) - COUNTIF(Vertices[In-Degree], "&gt;=" &amp; F6)</f>
        <v>0</v>
      </c>
      <c r="H5" s="39">
        <f t="shared" si="3"/>
        <v>0</v>
      </c>
      <c r="I5" s="40">
        <f>COUNTIF(Vertices[Out-Degree], "&gt;= " &amp; H5) - COUNTIF(Vertices[Out-Degree], "&gt;=" &amp; H6)</f>
        <v>0</v>
      </c>
      <c r="J5" s="39">
        <f t="shared" si="4"/>
        <v>0</v>
      </c>
      <c r="K5" s="40">
        <f>COUNTIF(Vertices[Betweenness Centrality], "&gt;= " &amp; J5) - COUNTIF(Vertices[Betweenness Centrality], "&gt;=" &amp; J6)</f>
        <v>0</v>
      </c>
      <c r="L5" s="39">
        <f t="shared" si="5"/>
        <v>0</v>
      </c>
      <c r="M5" s="40">
        <f>COUNTIF(Vertices[Closeness Centrality], "&gt;= " &amp; L5) - COUNTIF(Vertices[Closeness Centrality], "&gt;=" &amp; L6)</f>
        <v>0</v>
      </c>
      <c r="N5" s="39">
        <f t="shared" si="6"/>
        <v>0</v>
      </c>
      <c r="O5" s="40">
        <f>COUNTIF(Vertices[Eigenvector Centrality], "&gt;= " &amp; N5) - COUNTIF(Vertices[Eigenvector Centrality], "&gt;=" &amp; N6)</f>
        <v>0</v>
      </c>
      <c r="P5" s="39">
        <f t="shared" si="7"/>
        <v>0</v>
      </c>
      <c r="Q5" s="40">
        <f>COUNTIF(Vertices[PageRank], "&gt;= " &amp; P5) - COUNTIF(Vertices[PageRank], "&gt;=" &amp; P6)</f>
        <v>0</v>
      </c>
      <c r="R5" s="39">
        <f t="shared" si="8"/>
        <v>0</v>
      </c>
      <c r="S5" s="44">
        <f>COUNTIF(Vertices[Clustering Coefficient], "&gt;= " &amp; R5) - COUNTIF(Vertices[Clustering Coefficient], "&gt;=" &amp; R6)</f>
        <v>0</v>
      </c>
      <c r="T5" s="39">
        <f t="shared" ca="1" si="9"/>
        <v>39527.168108042635</v>
      </c>
      <c r="U5" s="40">
        <f t="shared" ca="1" si="0"/>
        <v>4</v>
      </c>
    </row>
    <row r="6" spans="1:24" x14ac:dyDescent="0.25">
      <c r="D6" s="32">
        <f t="shared" si="1"/>
        <v>0</v>
      </c>
      <c r="E6" s="3">
        <f>COUNTIF(Vertices[Degree], "&gt;= " &amp; D6) - COUNTIF(Vertices[Degree], "&gt;=" &amp; D7)</f>
        <v>0</v>
      </c>
      <c r="F6" s="37">
        <f t="shared" si="2"/>
        <v>0</v>
      </c>
      <c r="G6" s="38">
        <f>COUNTIF(Vertices[In-Degree], "&gt;= " &amp; F6) - COUNTIF(Vertices[In-Degree], "&gt;=" &amp; F7)</f>
        <v>0</v>
      </c>
      <c r="H6" s="37">
        <f t="shared" si="3"/>
        <v>0</v>
      </c>
      <c r="I6" s="38">
        <f>COUNTIF(Vertices[Out-Degree], "&gt;= " &amp; H6) - COUNTIF(Vertices[Out-Degree], "&gt;=" &amp; H7)</f>
        <v>0</v>
      </c>
      <c r="J6" s="37">
        <f t="shared" si="4"/>
        <v>0</v>
      </c>
      <c r="K6" s="38">
        <f>COUNTIF(Vertices[Betweenness Centrality], "&gt;= " &amp; J6) - COUNTIF(Vertices[Betweenness Centrality], "&gt;=" &amp; J7)</f>
        <v>0</v>
      </c>
      <c r="L6" s="37">
        <f t="shared" si="5"/>
        <v>0</v>
      </c>
      <c r="M6" s="38">
        <f>COUNTIF(Vertices[Closeness Centrality], "&gt;= " &amp; L6) - COUNTIF(Vertices[Closeness Centrality], "&gt;=" &amp; L7)</f>
        <v>0</v>
      </c>
      <c r="N6" s="37">
        <f t="shared" si="6"/>
        <v>0</v>
      </c>
      <c r="O6" s="38">
        <f>COUNTIF(Vertices[Eigenvector Centrality], "&gt;= " &amp; N6) - COUNTIF(Vertices[Eigenvector Centrality], "&gt;=" &amp; N7)</f>
        <v>0</v>
      </c>
      <c r="P6" s="37">
        <f t="shared" si="7"/>
        <v>0</v>
      </c>
      <c r="Q6" s="38">
        <f>COUNTIF(Vertices[PageRank], "&gt;= " &amp; P6) - COUNTIF(Vertices[PageRank], "&gt;=" &amp; P7)</f>
        <v>0</v>
      </c>
      <c r="R6" s="37">
        <f t="shared" si="8"/>
        <v>0</v>
      </c>
      <c r="S6" s="43">
        <f>COUNTIF(Vertices[Clustering Coefficient], "&gt;= " &amp; R6) - COUNTIF(Vertices[Clustering Coefficient], "&gt;=" &amp; R7)</f>
        <v>0</v>
      </c>
      <c r="T6" s="37">
        <f t="shared" ca="1" si="9"/>
        <v>39652.22585701981</v>
      </c>
      <c r="U6" s="38">
        <f t="shared" ca="1" si="0"/>
        <v>11</v>
      </c>
    </row>
    <row r="7" spans="1:24" x14ac:dyDescent="0.25">
      <c r="D7" s="32">
        <f t="shared" si="1"/>
        <v>0</v>
      </c>
      <c r="E7" s="3">
        <f>COUNTIF(Vertices[Degree], "&gt;= " &amp; D7) - COUNTIF(Vertices[Degree], "&gt;=" &amp; D8)</f>
        <v>0</v>
      </c>
      <c r="F7" s="39">
        <f t="shared" si="2"/>
        <v>0</v>
      </c>
      <c r="G7" s="40">
        <f>COUNTIF(Vertices[In-Degree], "&gt;= " &amp; F7) - COUNTIF(Vertices[In-Degree], "&gt;=" &amp; F8)</f>
        <v>0</v>
      </c>
      <c r="H7" s="39">
        <f t="shared" si="3"/>
        <v>0</v>
      </c>
      <c r="I7" s="40">
        <f>COUNTIF(Vertices[Out-Degree], "&gt;= " &amp; H7) - COUNTIF(Vertices[Out-Degree], "&gt;=" &amp; H8)</f>
        <v>0</v>
      </c>
      <c r="J7" s="39">
        <f t="shared" si="4"/>
        <v>0</v>
      </c>
      <c r="K7" s="40">
        <f>COUNTIF(Vertices[Betweenness Centrality], "&gt;= " &amp; J7) - COUNTIF(Vertices[Betweenness Centrality], "&gt;=" &amp; J8)</f>
        <v>0</v>
      </c>
      <c r="L7" s="39">
        <f t="shared" si="5"/>
        <v>0</v>
      </c>
      <c r="M7" s="40">
        <f>COUNTIF(Vertices[Closeness Centrality], "&gt;= " &amp; L7) - COUNTIF(Vertices[Closeness Centrality], "&gt;=" &amp; L8)</f>
        <v>0</v>
      </c>
      <c r="N7" s="39">
        <f t="shared" si="6"/>
        <v>0</v>
      </c>
      <c r="O7" s="40">
        <f>COUNTIF(Vertices[Eigenvector Centrality], "&gt;= " &amp; N7) - COUNTIF(Vertices[Eigenvector Centrality], "&gt;=" &amp; N8)</f>
        <v>0</v>
      </c>
      <c r="P7" s="39">
        <f t="shared" si="7"/>
        <v>0</v>
      </c>
      <c r="Q7" s="40">
        <f>COUNTIF(Vertices[PageRank], "&gt;= " &amp; P7) - COUNTIF(Vertices[PageRank], "&gt;=" &amp; P8)</f>
        <v>0</v>
      </c>
      <c r="R7" s="39">
        <f t="shared" si="8"/>
        <v>0</v>
      </c>
      <c r="S7" s="44">
        <f>COUNTIF(Vertices[Clustering Coefficient], "&gt;= " &amp; R7) - COUNTIF(Vertices[Clustering Coefficient], "&gt;=" &amp; R8)</f>
        <v>0</v>
      </c>
      <c r="T7" s="39">
        <f t="shared" ca="1" si="9"/>
        <v>39777.283605996985</v>
      </c>
      <c r="U7" s="40">
        <f t="shared" ca="1" si="0"/>
        <v>23</v>
      </c>
    </row>
    <row r="8" spans="1:24" x14ac:dyDescent="0.25">
      <c r="D8" s="32">
        <f t="shared" si="1"/>
        <v>0</v>
      </c>
      <c r="E8" s="3">
        <f>COUNTIF(Vertices[Degree], "&gt;= " &amp; D8) - COUNTIF(Vertices[Degree], "&gt;=" &amp; D9)</f>
        <v>0</v>
      </c>
      <c r="F8" s="37">
        <f t="shared" si="2"/>
        <v>0</v>
      </c>
      <c r="G8" s="38">
        <f>COUNTIF(Vertices[In-Degree], "&gt;= " &amp; F8) - COUNTIF(Vertices[In-Degree], "&gt;=" &amp; F9)</f>
        <v>0</v>
      </c>
      <c r="H8" s="37">
        <f t="shared" si="3"/>
        <v>0</v>
      </c>
      <c r="I8" s="38">
        <f>COUNTIF(Vertices[Out-Degree], "&gt;= " &amp; H8) - COUNTIF(Vertices[Out-Degree], "&gt;=" &amp; H9)</f>
        <v>0</v>
      </c>
      <c r="J8" s="37">
        <f t="shared" si="4"/>
        <v>0</v>
      </c>
      <c r="K8" s="38">
        <f>COUNTIF(Vertices[Betweenness Centrality], "&gt;= " &amp; J8) - COUNTIF(Vertices[Betweenness Centrality], "&gt;=" &amp; J9)</f>
        <v>0</v>
      </c>
      <c r="L8" s="37">
        <f t="shared" si="5"/>
        <v>0</v>
      </c>
      <c r="M8" s="38">
        <f>COUNTIF(Vertices[Closeness Centrality], "&gt;= " &amp; L8) - COUNTIF(Vertices[Closeness Centrality], "&gt;=" &amp; L9)</f>
        <v>0</v>
      </c>
      <c r="N8" s="37">
        <f t="shared" si="6"/>
        <v>0</v>
      </c>
      <c r="O8" s="38">
        <f>COUNTIF(Vertices[Eigenvector Centrality], "&gt;= " &amp; N8) - COUNTIF(Vertices[Eigenvector Centrality], "&gt;=" &amp; N9)</f>
        <v>0</v>
      </c>
      <c r="P8" s="37">
        <f t="shared" si="7"/>
        <v>0</v>
      </c>
      <c r="Q8" s="38">
        <f>COUNTIF(Vertices[PageRank], "&gt;= " &amp; P8) - COUNTIF(Vertices[PageRank], "&gt;=" &amp; P9)</f>
        <v>0</v>
      </c>
      <c r="R8" s="37">
        <f t="shared" si="8"/>
        <v>0</v>
      </c>
      <c r="S8" s="43">
        <f>COUNTIF(Vertices[Clustering Coefficient], "&gt;= " &amp; R8) - COUNTIF(Vertices[Clustering Coefficient], "&gt;=" &amp; R9)</f>
        <v>0</v>
      </c>
      <c r="T8" s="37">
        <f t="shared" ca="1" si="9"/>
        <v>39902.34135497416</v>
      </c>
      <c r="U8" s="38">
        <f t="shared" ca="1" si="0"/>
        <v>55</v>
      </c>
    </row>
    <row r="9" spans="1:24" x14ac:dyDescent="0.25">
      <c r="D9" s="32">
        <f t="shared" si="1"/>
        <v>0</v>
      </c>
      <c r="E9" s="3">
        <f>COUNTIF(Vertices[Degree], "&gt;= " &amp; D9) - COUNTIF(Vertices[Degree], "&gt;=" &amp; D10)</f>
        <v>0</v>
      </c>
      <c r="F9" s="39">
        <f t="shared" si="2"/>
        <v>0</v>
      </c>
      <c r="G9" s="40">
        <f>COUNTIF(Vertices[In-Degree], "&gt;= " &amp; F9) - COUNTIF(Vertices[In-Degree], "&gt;=" &amp; F10)</f>
        <v>0</v>
      </c>
      <c r="H9" s="39">
        <f t="shared" si="3"/>
        <v>0</v>
      </c>
      <c r="I9" s="40">
        <f>COUNTIF(Vertices[Out-Degree], "&gt;= " &amp; H9) - COUNTIF(Vertices[Out-Degree], "&gt;=" &amp; H10)</f>
        <v>0</v>
      </c>
      <c r="J9" s="39">
        <f t="shared" si="4"/>
        <v>0</v>
      </c>
      <c r="K9" s="40">
        <f>COUNTIF(Vertices[Betweenness Centrality], "&gt;= " &amp; J9) - COUNTIF(Vertices[Betweenness Centrality], "&gt;=" &amp; J10)</f>
        <v>0</v>
      </c>
      <c r="L9" s="39">
        <f t="shared" si="5"/>
        <v>0</v>
      </c>
      <c r="M9" s="40">
        <f>COUNTIF(Vertices[Closeness Centrality], "&gt;= " &amp; L9) - COUNTIF(Vertices[Closeness Centrality], "&gt;=" &amp; L10)</f>
        <v>0</v>
      </c>
      <c r="N9" s="39">
        <f t="shared" si="6"/>
        <v>0</v>
      </c>
      <c r="O9" s="40">
        <f>COUNTIF(Vertices[Eigenvector Centrality], "&gt;= " &amp; N9) - COUNTIF(Vertices[Eigenvector Centrality], "&gt;=" &amp; N10)</f>
        <v>0</v>
      </c>
      <c r="P9" s="39">
        <f t="shared" si="7"/>
        <v>0</v>
      </c>
      <c r="Q9" s="40">
        <f>COUNTIF(Vertices[PageRank], "&gt;= " &amp; P9) - COUNTIF(Vertices[PageRank], "&gt;=" &amp; P10)</f>
        <v>0</v>
      </c>
      <c r="R9" s="39">
        <f t="shared" si="8"/>
        <v>0</v>
      </c>
      <c r="S9" s="44">
        <f>COUNTIF(Vertices[Clustering Coefficient], "&gt;= " &amp; R9) - COUNTIF(Vertices[Clustering Coefficient], "&gt;=" &amp; R10)</f>
        <v>0</v>
      </c>
      <c r="T9" s="39">
        <f t="shared" ca="1" si="9"/>
        <v>40027.399103951335</v>
      </c>
      <c r="U9" s="40">
        <f t="shared" ca="1" si="0"/>
        <v>32</v>
      </c>
    </row>
    <row r="10" spans="1:24" x14ac:dyDescent="0.25">
      <c r="D10" s="32">
        <f t="shared" si="1"/>
        <v>0</v>
      </c>
      <c r="E10" s="3">
        <f>COUNTIF(Vertices[Degree], "&gt;= " &amp; D10) - COUNTIF(Vertices[Degree], "&gt;=" &amp; D11)</f>
        <v>0</v>
      </c>
      <c r="F10" s="37">
        <f t="shared" si="2"/>
        <v>0</v>
      </c>
      <c r="G10" s="38">
        <f>COUNTIF(Vertices[In-Degree], "&gt;= " &amp; F10) - COUNTIF(Vertices[In-Degree], "&gt;=" &amp; F11)</f>
        <v>0</v>
      </c>
      <c r="H10" s="37">
        <f t="shared" si="3"/>
        <v>0</v>
      </c>
      <c r="I10" s="38">
        <f>COUNTIF(Vertices[Out-Degree], "&gt;= " &amp; H10) - COUNTIF(Vertices[Out-Degree], "&gt;=" &amp; H11)</f>
        <v>0</v>
      </c>
      <c r="J10" s="37">
        <f t="shared" si="4"/>
        <v>0</v>
      </c>
      <c r="K10" s="38">
        <f>COUNTIF(Vertices[Betweenness Centrality], "&gt;= " &amp; J10) - COUNTIF(Vertices[Betweenness Centrality], "&gt;=" &amp; J11)</f>
        <v>0</v>
      </c>
      <c r="L10" s="37">
        <f t="shared" si="5"/>
        <v>0</v>
      </c>
      <c r="M10" s="38">
        <f>COUNTIF(Vertices[Closeness Centrality], "&gt;= " &amp; L10) - COUNTIF(Vertices[Closeness Centrality], "&gt;=" &amp; L11)</f>
        <v>0</v>
      </c>
      <c r="N10" s="37">
        <f t="shared" si="6"/>
        <v>0</v>
      </c>
      <c r="O10" s="38">
        <f>COUNTIF(Vertices[Eigenvector Centrality], "&gt;= " &amp; N10) - COUNTIF(Vertices[Eigenvector Centrality], "&gt;=" &amp; N11)</f>
        <v>0</v>
      </c>
      <c r="P10" s="37">
        <f t="shared" si="7"/>
        <v>0</v>
      </c>
      <c r="Q10" s="38">
        <f>COUNTIF(Vertices[PageRank], "&gt;= " &amp; P10) - COUNTIF(Vertices[PageRank], "&gt;=" &amp; P11)</f>
        <v>0</v>
      </c>
      <c r="R10" s="37">
        <f t="shared" si="8"/>
        <v>0</v>
      </c>
      <c r="S10" s="43">
        <f>COUNTIF(Vertices[Clustering Coefficient], "&gt;= " &amp; R10) - COUNTIF(Vertices[Clustering Coefficient], "&gt;=" &amp; R11)</f>
        <v>0</v>
      </c>
      <c r="T10" s="37">
        <f t="shared" ca="1" si="9"/>
        <v>40152.45685292851</v>
      </c>
      <c r="U10" s="38">
        <f t="shared" ca="1" si="0"/>
        <v>33</v>
      </c>
    </row>
    <row r="11" spans="1:24" x14ac:dyDescent="0.25">
      <c r="D11" s="32">
        <f t="shared" si="1"/>
        <v>0</v>
      </c>
      <c r="E11" s="3">
        <f>COUNTIF(Vertices[Degree], "&gt;= " &amp; D11) - COUNTIF(Vertices[Degree], "&gt;=" &amp; D12)</f>
        <v>0</v>
      </c>
      <c r="F11" s="39">
        <f t="shared" si="2"/>
        <v>0</v>
      </c>
      <c r="G11" s="40">
        <f>COUNTIF(Vertices[In-Degree], "&gt;= " &amp; F11) - COUNTIF(Vertices[In-Degree], "&gt;=" &amp; F12)</f>
        <v>0</v>
      </c>
      <c r="H11" s="39">
        <f t="shared" si="3"/>
        <v>0</v>
      </c>
      <c r="I11" s="40">
        <f>COUNTIF(Vertices[Out-Degree], "&gt;= " &amp; H11) - COUNTIF(Vertices[Out-Degree], "&gt;=" &amp; H12)</f>
        <v>0</v>
      </c>
      <c r="J11" s="39">
        <f t="shared" si="4"/>
        <v>0</v>
      </c>
      <c r="K11" s="40">
        <f>COUNTIF(Vertices[Betweenness Centrality], "&gt;= " &amp; J11) - COUNTIF(Vertices[Betweenness Centrality], "&gt;=" &amp; J12)</f>
        <v>0</v>
      </c>
      <c r="L11" s="39">
        <f t="shared" si="5"/>
        <v>0</v>
      </c>
      <c r="M11" s="40">
        <f>COUNTIF(Vertices[Closeness Centrality], "&gt;= " &amp; L11) - COUNTIF(Vertices[Closeness Centrality], "&gt;=" &amp; L12)</f>
        <v>0</v>
      </c>
      <c r="N11" s="39">
        <f t="shared" si="6"/>
        <v>0</v>
      </c>
      <c r="O11" s="40">
        <f>COUNTIF(Vertices[Eigenvector Centrality], "&gt;= " &amp; N11) - COUNTIF(Vertices[Eigenvector Centrality], "&gt;=" &amp; N12)</f>
        <v>0</v>
      </c>
      <c r="P11" s="39">
        <f t="shared" si="7"/>
        <v>0</v>
      </c>
      <c r="Q11" s="40">
        <f>COUNTIF(Vertices[PageRank], "&gt;= " &amp; P11) - COUNTIF(Vertices[PageRank], "&gt;=" &amp; P12)</f>
        <v>0</v>
      </c>
      <c r="R11" s="39">
        <f t="shared" si="8"/>
        <v>0</v>
      </c>
      <c r="S11" s="44">
        <f>COUNTIF(Vertices[Clustering Coefficient], "&gt;= " &amp; R11) - COUNTIF(Vertices[Clustering Coefficient], "&gt;=" &amp; R12)</f>
        <v>0</v>
      </c>
      <c r="T11" s="39">
        <f t="shared" ca="1" si="9"/>
        <v>40277.514601905685</v>
      </c>
      <c r="U11" s="40">
        <f t="shared" ca="1" si="0"/>
        <v>38</v>
      </c>
    </row>
    <row r="12" spans="1:24" x14ac:dyDescent="0.25">
      <c r="D12" s="32">
        <f t="shared" si="1"/>
        <v>0</v>
      </c>
      <c r="E12" s="3">
        <f>COUNTIF(Vertices[Degree], "&gt;= " &amp; D12) - COUNTIF(Vertices[Degree], "&gt;=" &amp; D13)</f>
        <v>0</v>
      </c>
      <c r="F12" s="37">
        <f t="shared" si="2"/>
        <v>0</v>
      </c>
      <c r="G12" s="38">
        <f>COUNTIF(Vertices[In-Degree], "&gt;= " &amp; F12) - COUNTIF(Vertices[In-Degree], "&gt;=" &amp; F13)</f>
        <v>0</v>
      </c>
      <c r="H12" s="37">
        <f t="shared" si="3"/>
        <v>0</v>
      </c>
      <c r="I12" s="38">
        <f>COUNTIF(Vertices[Out-Degree], "&gt;= " &amp; H12) - COUNTIF(Vertices[Out-Degree], "&gt;=" &amp; H13)</f>
        <v>0</v>
      </c>
      <c r="J12" s="37">
        <f t="shared" si="4"/>
        <v>0</v>
      </c>
      <c r="K12" s="38">
        <f>COUNTIF(Vertices[Betweenness Centrality], "&gt;= " &amp; J12) - COUNTIF(Vertices[Betweenness Centrality], "&gt;=" &amp; J13)</f>
        <v>0</v>
      </c>
      <c r="L12" s="37">
        <f t="shared" si="5"/>
        <v>0</v>
      </c>
      <c r="M12" s="38">
        <f>COUNTIF(Vertices[Closeness Centrality], "&gt;= " &amp; L12) - COUNTIF(Vertices[Closeness Centrality], "&gt;=" &amp; L13)</f>
        <v>0</v>
      </c>
      <c r="N12" s="37">
        <f t="shared" si="6"/>
        <v>0</v>
      </c>
      <c r="O12" s="38">
        <f>COUNTIF(Vertices[Eigenvector Centrality], "&gt;= " &amp; N12) - COUNTIF(Vertices[Eigenvector Centrality], "&gt;=" &amp; N13)</f>
        <v>0</v>
      </c>
      <c r="P12" s="37">
        <f t="shared" si="7"/>
        <v>0</v>
      </c>
      <c r="Q12" s="38">
        <f>COUNTIF(Vertices[PageRank], "&gt;= " &amp; P12) - COUNTIF(Vertices[PageRank], "&gt;=" &amp; P13)</f>
        <v>0</v>
      </c>
      <c r="R12" s="37">
        <f t="shared" si="8"/>
        <v>0</v>
      </c>
      <c r="S12" s="43">
        <f>COUNTIF(Vertices[Clustering Coefficient], "&gt;= " &amp; R12) - COUNTIF(Vertices[Clustering Coefficient], "&gt;=" &amp; R13)</f>
        <v>0</v>
      </c>
      <c r="T12" s="37">
        <f t="shared" ca="1" si="9"/>
        <v>40402.57235088286</v>
      </c>
      <c r="U12" s="38">
        <f t="shared" ca="1" si="0"/>
        <v>25</v>
      </c>
    </row>
    <row r="13" spans="1:24" x14ac:dyDescent="0.25">
      <c r="D13" s="32">
        <f t="shared" si="1"/>
        <v>0</v>
      </c>
      <c r="E13" s="3">
        <f>COUNTIF(Vertices[Degree], "&gt;= " &amp; D13) - COUNTIF(Vertices[Degree], "&gt;=" &amp; D14)</f>
        <v>0</v>
      </c>
      <c r="F13" s="39">
        <f t="shared" si="2"/>
        <v>0</v>
      </c>
      <c r="G13" s="40">
        <f>COUNTIF(Vertices[In-Degree], "&gt;= " &amp; F13) - COUNTIF(Vertices[In-Degree], "&gt;=" &amp; F14)</f>
        <v>0</v>
      </c>
      <c r="H13" s="39">
        <f t="shared" si="3"/>
        <v>0</v>
      </c>
      <c r="I13" s="40">
        <f>COUNTIF(Vertices[Out-Degree], "&gt;= " &amp; H13) - COUNTIF(Vertices[Out-Degree], "&gt;=" &amp; H14)</f>
        <v>0</v>
      </c>
      <c r="J13" s="39">
        <f t="shared" si="4"/>
        <v>0</v>
      </c>
      <c r="K13" s="40">
        <f>COUNTIF(Vertices[Betweenness Centrality], "&gt;= " &amp; J13) - COUNTIF(Vertices[Betweenness Centrality], "&gt;=" &amp; J14)</f>
        <v>0</v>
      </c>
      <c r="L13" s="39">
        <f t="shared" si="5"/>
        <v>0</v>
      </c>
      <c r="M13" s="40">
        <f>COUNTIF(Vertices[Closeness Centrality], "&gt;= " &amp; L13) - COUNTIF(Vertices[Closeness Centrality], "&gt;=" &amp; L14)</f>
        <v>0</v>
      </c>
      <c r="N13" s="39">
        <f t="shared" si="6"/>
        <v>0</v>
      </c>
      <c r="O13" s="40">
        <f>COUNTIF(Vertices[Eigenvector Centrality], "&gt;= " &amp; N13) - COUNTIF(Vertices[Eigenvector Centrality], "&gt;=" &amp; N14)</f>
        <v>0</v>
      </c>
      <c r="P13" s="39">
        <f t="shared" si="7"/>
        <v>0</v>
      </c>
      <c r="Q13" s="40">
        <f>COUNTIF(Vertices[PageRank], "&gt;= " &amp; P13) - COUNTIF(Vertices[PageRank], "&gt;=" &amp; P14)</f>
        <v>0</v>
      </c>
      <c r="R13" s="39">
        <f t="shared" si="8"/>
        <v>0</v>
      </c>
      <c r="S13" s="44">
        <f>COUNTIF(Vertices[Clustering Coefficient], "&gt;= " &amp; R13) - COUNTIF(Vertices[Clustering Coefficient], "&gt;=" &amp; R14)</f>
        <v>0</v>
      </c>
      <c r="T13" s="39">
        <f t="shared" ca="1" si="9"/>
        <v>40527.630099860035</v>
      </c>
      <c r="U13" s="40">
        <f t="shared" ca="1" si="0"/>
        <v>36</v>
      </c>
    </row>
    <row r="14" spans="1:24" x14ac:dyDescent="0.25">
      <c r="D14" s="32">
        <f t="shared" si="1"/>
        <v>0</v>
      </c>
      <c r="E14" s="3">
        <f>COUNTIF(Vertices[Degree], "&gt;= " &amp; D14) - COUNTIF(Vertices[Degree], "&gt;=" &amp; D15)</f>
        <v>0</v>
      </c>
      <c r="F14" s="37">
        <f t="shared" si="2"/>
        <v>0</v>
      </c>
      <c r="G14" s="38">
        <f>COUNTIF(Vertices[In-Degree], "&gt;= " &amp; F14) - COUNTIF(Vertices[In-Degree], "&gt;=" &amp; F15)</f>
        <v>0</v>
      </c>
      <c r="H14" s="37">
        <f t="shared" si="3"/>
        <v>0</v>
      </c>
      <c r="I14" s="38">
        <f>COUNTIF(Vertices[Out-Degree], "&gt;= " &amp; H14) - COUNTIF(Vertices[Out-Degree], "&gt;=" &amp; H15)</f>
        <v>0</v>
      </c>
      <c r="J14" s="37">
        <f t="shared" si="4"/>
        <v>0</v>
      </c>
      <c r="K14" s="38">
        <f>COUNTIF(Vertices[Betweenness Centrality], "&gt;= " &amp; J14) - COUNTIF(Vertices[Betweenness Centrality], "&gt;=" &amp; J15)</f>
        <v>0</v>
      </c>
      <c r="L14" s="37">
        <f t="shared" si="5"/>
        <v>0</v>
      </c>
      <c r="M14" s="38">
        <f>COUNTIF(Vertices[Closeness Centrality], "&gt;= " &amp; L14) - COUNTIF(Vertices[Closeness Centrality], "&gt;=" &amp; L15)</f>
        <v>0</v>
      </c>
      <c r="N14" s="37">
        <f t="shared" si="6"/>
        <v>0</v>
      </c>
      <c r="O14" s="38">
        <f>COUNTIF(Vertices[Eigenvector Centrality], "&gt;= " &amp; N14) - COUNTIF(Vertices[Eigenvector Centrality], "&gt;=" &amp; N15)</f>
        <v>0</v>
      </c>
      <c r="P14" s="37">
        <f t="shared" si="7"/>
        <v>0</v>
      </c>
      <c r="Q14" s="38">
        <f>COUNTIF(Vertices[PageRank], "&gt;= " &amp; P14) - COUNTIF(Vertices[PageRank], "&gt;=" &amp; P15)</f>
        <v>0</v>
      </c>
      <c r="R14" s="37">
        <f t="shared" si="8"/>
        <v>0</v>
      </c>
      <c r="S14" s="43">
        <f>COUNTIF(Vertices[Clustering Coefficient], "&gt;= " &amp; R14) - COUNTIF(Vertices[Clustering Coefficient], "&gt;=" &amp; R15)</f>
        <v>0</v>
      </c>
      <c r="T14" s="37">
        <f t="shared" ca="1" si="9"/>
        <v>40652.687848837209</v>
      </c>
      <c r="U14" s="38">
        <f t="shared" ca="1" si="0"/>
        <v>37</v>
      </c>
    </row>
    <row r="15" spans="1:24" x14ac:dyDescent="0.25">
      <c r="D15" s="32">
        <f t="shared" si="1"/>
        <v>0</v>
      </c>
      <c r="E15" s="3">
        <f>COUNTIF(Vertices[Degree], "&gt;= " &amp; D15) - COUNTIF(Vertices[Degree], "&gt;=" &amp; D16)</f>
        <v>0</v>
      </c>
      <c r="F15" s="39">
        <f t="shared" si="2"/>
        <v>0</v>
      </c>
      <c r="G15" s="40">
        <f>COUNTIF(Vertices[In-Degree], "&gt;= " &amp; F15) - COUNTIF(Vertices[In-Degree], "&gt;=" &amp; F16)</f>
        <v>0</v>
      </c>
      <c r="H15" s="39">
        <f t="shared" si="3"/>
        <v>0</v>
      </c>
      <c r="I15" s="40">
        <f>COUNTIF(Vertices[Out-Degree], "&gt;= " &amp; H15) - COUNTIF(Vertices[Out-Degree], "&gt;=" &amp; H16)</f>
        <v>0</v>
      </c>
      <c r="J15" s="39">
        <f t="shared" si="4"/>
        <v>0</v>
      </c>
      <c r="K15" s="40">
        <f>COUNTIF(Vertices[Betweenness Centrality], "&gt;= " &amp; J15) - COUNTIF(Vertices[Betweenness Centrality], "&gt;=" &amp; J16)</f>
        <v>0</v>
      </c>
      <c r="L15" s="39">
        <f t="shared" si="5"/>
        <v>0</v>
      </c>
      <c r="M15" s="40">
        <f>COUNTIF(Vertices[Closeness Centrality], "&gt;= " &amp; L15) - COUNTIF(Vertices[Closeness Centrality], "&gt;=" &amp; L16)</f>
        <v>0</v>
      </c>
      <c r="N15" s="39">
        <f t="shared" si="6"/>
        <v>0</v>
      </c>
      <c r="O15" s="40">
        <f>COUNTIF(Vertices[Eigenvector Centrality], "&gt;= " &amp; N15) - COUNTIF(Vertices[Eigenvector Centrality], "&gt;=" &amp; N16)</f>
        <v>0</v>
      </c>
      <c r="P15" s="39">
        <f t="shared" si="7"/>
        <v>0</v>
      </c>
      <c r="Q15" s="40">
        <f>COUNTIF(Vertices[PageRank], "&gt;= " &amp; P15) - COUNTIF(Vertices[PageRank], "&gt;=" &amp; P16)</f>
        <v>0</v>
      </c>
      <c r="R15" s="39">
        <f t="shared" si="8"/>
        <v>0</v>
      </c>
      <c r="S15" s="44">
        <f>COUNTIF(Vertices[Clustering Coefficient], "&gt;= " &amp; R15) - COUNTIF(Vertices[Clustering Coefficient], "&gt;=" &amp; R16)</f>
        <v>0</v>
      </c>
      <c r="T15" s="39">
        <f t="shared" ca="1" si="9"/>
        <v>40777.745597814384</v>
      </c>
      <c r="U15" s="40">
        <f t="shared" ca="1" si="0"/>
        <v>46</v>
      </c>
    </row>
    <row r="16" spans="1:24" x14ac:dyDescent="0.25">
      <c r="D16" s="32">
        <f t="shared" si="1"/>
        <v>0</v>
      </c>
      <c r="E16" s="3">
        <f>COUNTIF(Vertices[Degree], "&gt;= " &amp; D16) - COUNTIF(Vertices[Degree], "&gt;=" &amp; D17)</f>
        <v>0</v>
      </c>
      <c r="F16" s="37">
        <f t="shared" si="2"/>
        <v>0</v>
      </c>
      <c r="G16" s="38">
        <f>COUNTIF(Vertices[In-Degree], "&gt;= " &amp; F16) - COUNTIF(Vertices[In-Degree], "&gt;=" &amp; F17)</f>
        <v>0</v>
      </c>
      <c r="H16" s="37">
        <f t="shared" si="3"/>
        <v>0</v>
      </c>
      <c r="I16" s="38">
        <f>COUNTIF(Vertices[Out-Degree], "&gt;= " &amp; H16) - COUNTIF(Vertices[Out-Degree], "&gt;=" &amp; H17)</f>
        <v>0</v>
      </c>
      <c r="J16" s="37">
        <f t="shared" si="4"/>
        <v>0</v>
      </c>
      <c r="K16" s="38">
        <f>COUNTIF(Vertices[Betweenness Centrality], "&gt;= " &amp; J16) - COUNTIF(Vertices[Betweenness Centrality], "&gt;=" &amp; J17)</f>
        <v>0</v>
      </c>
      <c r="L16" s="37">
        <f t="shared" si="5"/>
        <v>0</v>
      </c>
      <c r="M16" s="38">
        <f>COUNTIF(Vertices[Closeness Centrality], "&gt;= " &amp; L16) - COUNTIF(Vertices[Closeness Centrality], "&gt;=" &amp; L17)</f>
        <v>0</v>
      </c>
      <c r="N16" s="37">
        <f t="shared" si="6"/>
        <v>0</v>
      </c>
      <c r="O16" s="38">
        <f>COUNTIF(Vertices[Eigenvector Centrality], "&gt;= " &amp; N16) - COUNTIF(Vertices[Eigenvector Centrality], "&gt;=" &amp; N17)</f>
        <v>0</v>
      </c>
      <c r="P16" s="37">
        <f t="shared" si="7"/>
        <v>0</v>
      </c>
      <c r="Q16" s="38">
        <f>COUNTIF(Vertices[PageRank], "&gt;= " &amp; P16) - COUNTIF(Vertices[PageRank], "&gt;=" &amp; P17)</f>
        <v>0</v>
      </c>
      <c r="R16" s="37">
        <f t="shared" si="8"/>
        <v>0</v>
      </c>
      <c r="S16" s="43">
        <f>COUNTIF(Vertices[Clustering Coefficient], "&gt;= " &amp; R16) - COUNTIF(Vertices[Clustering Coefficient], "&gt;=" &amp; R17)</f>
        <v>0</v>
      </c>
      <c r="T16" s="37">
        <f t="shared" ca="1" si="9"/>
        <v>40902.803346791559</v>
      </c>
      <c r="U16" s="38">
        <f t="shared" ca="1" si="0"/>
        <v>43</v>
      </c>
    </row>
    <row r="17" spans="1:21" x14ac:dyDescent="0.25">
      <c r="D17" s="32">
        <f t="shared" si="1"/>
        <v>0</v>
      </c>
      <c r="E17" s="3">
        <f>COUNTIF(Vertices[Degree], "&gt;= " &amp; D17) - COUNTIF(Vertices[Degree], "&gt;=" &amp; D18)</f>
        <v>0</v>
      </c>
      <c r="F17" s="39">
        <f t="shared" si="2"/>
        <v>0</v>
      </c>
      <c r="G17" s="40">
        <f>COUNTIF(Vertices[In-Degree], "&gt;= " &amp; F17) - COUNTIF(Vertices[In-Degree], "&gt;=" &amp; F18)</f>
        <v>0</v>
      </c>
      <c r="H17" s="39">
        <f t="shared" si="3"/>
        <v>0</v>
      </c>
      <c r="I17" s="40">
        <f>COUNTIF(Vertices[Out-Degree], "&gt;= " &amp; H17) - COUNTIF(Vertices[Out-Degree], "&gt;=" &amp; H18)</f>
        <v>0</v>
      </c>
      <c r="J17" s="39">
        <f t="shared" si="4"/>
        <v>0</v>
      </c>
      <c r="K17" s="40">
        <f>COUNTIF(Vertices[Betweenness Centrality], "&gt;= " &amp; J17) - COUNTIF(Vertices[Betweenness Centrality], "&gt;=" &amp; J18)</f>
        <v>0</v>
      </c>
      <c r="L17" s="39">
        <f t="shared" si="5"/>
        <v>0</v>
      </c>
      <c r="M17" s="40">
        <f>COUNTIF(Vertices[Closeness Centrality], "&gt;= " &amp; L17) - COUNTIF(Vertices[Closeness Centrality], "&gt;=" &amp; L18)</f>
        <v>0</v>
      </c>
      <c r="N17" s="39">
        <f t="shared" si="6"/>
        <v>0</v>
      </c>
      <c r="O17" s="40">
        <f>COUNTIF(Vertices[Eigenvector Centrality], "&gt;= " &amp; N17) - COUNTIF(Vertices[Eigenvector Centrality], "&gt;=" &amp; N18)</f>
        <v>0</v>
      </c>
      <c r="P17" s="39">
        <f t="shared" si="7"/>
        <v>0</v>
      </c>
      <c r="Q17" s="40">
        <f>COUNTIF(Vertices[PageRank], "&gt;= " &amp; P17) - COUNTIF(Vertices[PageRank], "&gt;=" &amp; P18)</f>
        <v>0</v>
      </c>
      <c r="R17" s="39">
        <f t="shared" si="8"/>
        <v>0</v>
      </c>
      <c r="S17" s="44">
        <f>COUNTIF(Vertices[Clustering Coefficient], "&gt;= " &amp; R17) - COUNTIF(Vertices[Clustering Coefficient], "&gt;=" &amp; R18)</f>
        <v>0</v>
      </c>
      <c r="T17" s="39">
        <f t="shared" ca="1" si="9"/>
        <v>41027.861095768734</v>
      </c>
      <c r="U17" s="40">
        <f t="shared" ca="1" si="0"/>
        <v>41</v>
      </c>
    </row>
    <row r="18" spans="1:21" x14ac:dyDescent="0.25">
      <c r="D18" s="32">
        <f t="shared" si="1"/>
        <v>0</v>
      </c>
      <c r="E18" s="3">
        <f>COUNTIF(Vertices[Degree], "&gt;= " &amp; D18) - COUNTIF(Vertices[Degree], "&gt;=" &amp; D19)</f>
        <v>0</v>
      </c>
      <c r="F18" s="37">
        <f t="shared" si="2"/>
        <v>0</v>
      </c>
      <c r="G18" s="38">
        <f>COUNTIF(Vertices[In-Degree], "&gt;= " &amp; F18) - COUNTIF(Vertices[In-Degree], "&gt;=" &amp; F19)</f>
        <v>0</v>
      </c>
      <c r="H18" s="37">
        <f t="shared" si="3"/>
        <v>0</v>
      </c>
      <c r="I18" s="38">
        <f>COUNTIF(Vertices[Out-Degree], "&gt;= " &amp; H18) - COUNTIF(Vertices[Out-Degree], "&gt;=" &amp; H19)</f>
        <v>0</v>
      </c>
      <c r="J18" s="37">
        <f t="shared" si="4"/>
        <v>0</v>
      </c>
      <c r="K18" s="38">
        <f>COUNTIF(Vertices[Betweenness Centrality], "&gt;= " &amp; J18) - COUNTIF(Vertices[Betweenness Centrality], "&gt;=" &amp; J19)</f>
        <v>0</v>
      </c>
      <c r="L18" s="37">
        <f t="shared" si="5"/>
        <v>0</v>
      </c>
      <c r="M18" s="38">
        <f>COUNTIF(Vertices[Closeness Centrality], "&gt;= " &amp; L18) - COUNTIF(Vertices[Closeness Centrality], "&gt;=" &amp; L19)</f>
        <v>0</v>
      </c>
      <c r="N18" s="37">
        <f t="shared" si="6"/>
        <v>0</v>
      </c>
      <c r="O18" s="38">
        <f>COUNTIF(Vertices[Eigenvector Centrality], "&gt;= " &amp; N18) - COUNTIF(Vertices[Eigenvector Centrality], "&gt;=" &amp; N19)</f>
        <v>0</v>
      </c>
      <c r="P18" s="37">
        <f t="shared" si="7"/>
        <v>0</v>
      </c>
      <c r="Q18" s="38">
        <f>COUNTIF(Vertices[PageRank], "&gt;= " &amp; P18) - COUNTIF(Vertices[PageRank], "&gt;=" &amp; P19)</f>
        <v>0</v>
      </c>
      <c r="R18" s="37">
        <f t="shared" si="8"/>
        <v>0</v>
      </c>
      <c r="S18" s="43">
        <f>COUNTIF(Vertices[Clustering Coefficient], "&gt;= " &amp; R18) - COUNTIF(Vertices[Clustering Coefficient], "&gt;=" &amp; R19)</f>
        <v>0</v>
      </c>
      <c r="T18" s="37">
        <f t="shared" ca="1" si="9"/>
        <v>41152.918844745909</v>
      </c>
      <c r="U18" s="38">
        <f t="shared" ca="1" si="0"/>
        <v>25</v>
      </c>
    </row>
    <row r="19" spans="1:21" x14ac:dyDescent="0.25">
      <c r="D19" s="32">
        <f t="shared" si="1"/>
        <v>0</v>
      </c>
      <c r="E19" s="3">
        <f>COUNTIF(Vertices[Degree], "&gt;= " &amp; D19) - COUNTIF(Vertices[Degree], "&gt;=" &amp; D20)</f>
        <v>0</v>
      </c>
      <c r="F19" s="39">
        <f t="shared" si="2"/>
        <v>0</v>
      </c>
      <c r="G19" s="40">
        <f>COUNTIF(Vertices[In-Degree], "&gt;= " &amp; F19) - COUNTIF(Vertices[In-Degree], "&gt;=" &amp; F20)</f>
        <v>0</v>
      </c>
      <c r="H19" s="39">
        <f t="shared" si="3"/>
        <v>0</v>
      </c>
      <c r="I19" s="40">
        <f>COUNTIF(Vertices[Out-Degree], "&gt;= " &amp; H19) - COUNTIF(Vertices[Out-Degree], "&gt;=" &amp; H20)</f>
        <v>0</v>
      </c>
      <c r="J19" s="39">
        <f t="shared" si="4"/>
        <v>0</v>
      </c>
      <c r="K19" s="40">
        <f>COUNTIF(Vertices[Betweenness Centrality], "&gt;= " &amp; J19) - COUNTIF(Vertices[Betweenness Centrality], "&gt;=" &amp; J20)</f>
        <v>0</v>
      </c>
      <c r="L19" s="39">
        <f t="shared" si="5"/>
        <v>0</v>
      </c>
      <c r="M19" s="40">
        <f>COUNTIF(Vertices[Closeness Centrality], "&gt;= " &amp; L19) - COUNTIF(Vertices[Closeness Centrality], "&gt;=" &amp; L20)</f>
        <v>0</v>
      </c>
      <c r="N19" s="39">
        <f t="shared" si="6"/>
        <v>0</v>
      </c>
      <c r="O19" s="40">
        <f>COUNTIF(Vertices[Eigenvector Centrality], "&gt;= " &amp; N19) - COUNTIF(Vertices[Eigenvector Centrality], "&gt;=" &amp; N20)</f>
        <v>0</v>
      </c>
      <c r="P19" s="39">
        <f t="shared" si="7"/>
        <v>0</v>
      </c>
      <c r="Q19" s="40">
        <f>COUNTIF(Vertices[PageRank], "&gt;= " &amp; P19) - COUNTIF(Vertices[PageRank], "&gt;=" &amp; P20)</f>
        <v>0</v>
      </c>
      <c r="R19" s="39">
        <f t="shared" si="8"/>
        <v>0</v>
      </c>
      <c r="S19" s="44">
        <f>COUNTIF(Vertices[Clustering Coefficient], "&gt;= " &amp; R19) - COUNTIF(Vertices[Clustering Coefficient], "&gt;=" &amp; R20)</f>
        <v>0</v>
      </c>
      <c r="T19" s="39">
        <f t="shared" ca="1" si="9"/>
        <v>41277.976593723084</v>
      </c>
      <c r="U19" s="40">
        <f t="shared" ca="1" si="0"/>
        <v>29</v>
      </c>
    </row>
    <row r="20" spans="1:21" x14ac:dyDescent="0.25">
      <c r="D20" s="32">
        <f t="shared" si="1"/>
        <v>0</v>
      </c>
      <c r="E20" s="3">
        <f>COUNTIF(Vertices[Degree], "&gt;= " &amp; D20) - COUNTIF(Vertices[Degree], "&gt;=" &amp; D21)</f>
        <v>0</v>
      </c>
      <c r="F20" s="37">
        <f t="shared" si="2"/>
        <v>0</v>
      </c>
      <c r="G20" s="38">
        <f>COUNTIF(Vertices[In-Degree], "&gt;= " &amp; F20) - COUNTIF(Vertices[In-Degree], "&gt;=" &amp; F21)</f>
        <v>0</v>
      </c>
      <c r="H20" s="37">
        <f t="shared" si="3"/>
        <v>0</v>
      </c>
      <c r="I20" s="38">
        <f>COUNTIF(Vertices[Out-Degree], "&gt;= " &amp; H20) - COUNTIF(Vertices[Out-Degree], "&gt;=" &amp; H21)</f>
        <v>0</v>
      </c>
      <c r="J20" s="37">
        <f t="shared" si="4"/>
        <v>0</v>
      </c>
      <c r="K20" s="38">
        <f>COUNTIF(Vertices[Betweenness Centrality], "&gt;= " &amp; J20) - COUNTIF(Vertices[Betweenness Centrality], "&gt;=" &amp; J21)</f>
        <v>0</v>
      </c>
      <c r="L20" s="37">
        <f t="shared" si="5"/>
        <v>0</v>
      </c>
      <c r="M20" s="38">
        <f>COUNTIF(Vertices[Closeness Centrality], "&gt;= " &amp; L20) - COUNTIF(Vertices[Closeness Centrality], "&gt;=" &amp; L21)</f>
        <v>0</v>
      </c>
      <c r="N20" s="37">
        <f t="shared" si="6"/>
        <v>0</v>
      </c>
      <c r="O20" s="38">
        <f>COUNTIF(Vertices[Eigenvector Centrality], "&gt;= " &amp; N20) - COUNTIF(Vertices[Eigenvector Centrality], "&gt;=" &amp; N21)</f>
        <v>0</v>
      </c>
      <c r="P20" s="37">
        <f t="shared" si="7"/>
        <v>0</v>
      </c>
      <c r="Q20" s="38">
        <f>COUNTIF(Vertices[PageRank], "&gt;= " &amp; P20) - COUNTIF(Vertices[PageRank], "&gt;=" &amp; P21)</f>
        <v>0</v>
      </c>
      <c r="R20" s="37">
        <f t="shared" si="8"/>
        <v>0</v>
      </c>
      <c r="S20" s="43">
        <f>COUNTIF(Vertices[Clustering Coefficient], "&gt;= " &amp; R20) - COUNTIF(Vertices[Clustering Coefficient], "&gt;=" &amp; R21)</f>
        <v>0</v>
      </c>
      <c r="T20" s="37">
        <f t="shared" ca="1" si="9"/>
        <v>41403.034342700259</v>
      </c>
      <c r="U20" s="38">
        <f t="shared" ca="1" si="0"/>
        <v>34</v>
      </c>
    </row>
    <row r="21" spans="1:21" x14ac:dyDescent="0.25">
      <c r="D21" s="32">
        <f t="shared" si="1"/>
        <v>0</v>
      </c>
      <c r="E21" s="3">
        <f>COUNTIF(Vertices[Degree], "&gt;= " &amp; D21) - COUNTIF(Vertices[Degree], "&gt;=" &amp; D22)</f>
        <v>0</v>
      </c>
      <c r="F21" s="39">
        <f t="shared" si="2"/>
        <v>0</v>
      </c>
      <c r="G21" s="40">
        <f>COUNTIF(Vertices[In-Degree], "&gt;= " &amp; F21) - COUNTIF(Vertices[In-Degree], "&gt;=" &amp; F22)</f>
        <v>0</v>
      </c>
      <c r="H21" s="39">
        <f t="shared" si="3"/>
        <v>0</v>
      </c>
      <c r="I21" s="40">
        <f>COUNTIF(Vertices[Out-Degree], "&gt;= " &amp; H21) - COUNTIF(Vertices[Out-Degree], "&gt;=" &amp; H22)</f>
        <v>0</v>
      </c>
      <c r="J21" s="39">
        <f t="shared" si="4"/>
        <v>0</v>
      </c>
      <c r="K21" s="40">
        <f>COUNTIF(Vertices[Betweenness Centrality], "&gt;= " &amp; J21) - COUNTIF(Vertices[Betweenness Centrality], "&gt;=" &amp; J22)</f>
        <v>0</v>
      </c>
      <c r="L21" s="39">
        <f t="shared" si="5"/>
        <v>0</v>
      </c>
      <c r="M21" s="40">
        <f>COUNTIF(Vertices[Closeness Centrality], "&gt;= " &amp; L21) - COUNTIF(Vertices[Closeness Centrality], "&gt;=" &amp; L22)</f>
        <v>0</v>
      </c>
      <c r="N21" s="39">
        <f t="shared" si="6"/>
        <v>0</v>
      </c>
      <c r="O21" s="40">
        <f>COUNTIF(Vertices[Eigenvector Centrality], "&gt;= " &amp; N21) - COUNTIF(Vertices[Eigenvector Centrality], "&gt;=" &amp; N22)</f>
        <v>0</v>
      </c>
      <c r="P21" s="39">
        <f t="shared" si="7"/>
        <v>0</v>
      </c>
      <c r="Q21" s="40">
        <f>COUNTIF(Vertices[PageRank], "&gt;= " &amp; P21) - COUNTIF(Vertices[PageRank], "&gt;=" &amp; P22)</f>
        <v>0</v>
      </c>
      <c r="R21" s="39">
        <f t="shared" si="8"/>
        <v>0</v>
      </c>
      <c r="S21" s="44">
        <f>COUNTIF(Vertices[Clustering Coefficient], "&gt;= " &amp; R21) - COUNTIF(Vertices[Clustering Coefficient], "&gt;=" &amp; R22)</f>
        <v>0</v>
      </c>
      <c r="T21" s="39">
        <f t="shared" ca="1" si="9"/>
        <v>41528.092091677434</v>
      </c>
      <c r="U21" s="40">
        <f t="shared" ca="1" si="0"/>
        <v>38</v>
      </c>
    </row>
    <row r="22" spans="1:21" x14ac:dyDescent="0.25">
      <c r="D22" s="32">
        <f t="shared" si="1"/>
        <v>0</v>
      </c>
      <c r="E22" s="3">
        <f>COUNTIF(Vertices[Degree], "&gt;= " &amp; D22) - COUNTIF(Vertices[Degree], "&gt;=" &amp; D23)</f>
        <v>0</v>
      </c>
      <c r="F22" s="37">
        <f t="shared" si="2"/>
        <v>0</v>
      </c>
      <c r="G22" s="38">
        <f>COUNTIF(Vertices[In-Degree], "&gt;= " &amp; F22) - COUNTIF(Vertices[In-Degree], "&gt;=" &amp; F23)</f>
        <v>0</v>
      </c>
      <c r="H22" s="37">
        <f t="shared" si="3"/>
        <v>0</v>
      </c>
      <c r="I22" s="38">
        <f>COUNTIF(Vertices[Out-Degree], "&gt;= " &amp; H22) - COUNTIF(Vertices[Out-Degree], "&gt;=" &amp; H23)</f>
        <v>0</v>
      </c>
      <c r="J22" s="37">
        <f t="shared" si="4"/>
        <v>0</v>
      </c>
      <c r="K22" s="38">
        <f>COUNTIF(Vertices[Betweenness Centrality], "&gt;= " &amp; J22) - COUNTIF(Vertices[Betweenness Centrality], "&gt;=" &amp; J23)</f>
        <v>0</v>
      </c>
      <c r="L22" s="37">
        <f t="shared" si="5"/>
        <v>0</v>
      </c>
      <c r="M22" s="38">
        <f>COUNTIF(Vertices[Closeness Centrality], "&gt;= " &amp; L22) - COUNTIF(Vertices[Closeness Centrality], "&gt;=" &amp; L23)</f>
        <v>0</v>
      </c>
      <c r="N22" s="37">
        <f t="shared" si="6"/>
        <v>0</v>
      </c>
      <c r="O22" s="38">
        <f>COUNTIF(Vertices[Eigenvector Centrality], "&gt;= " &amp; N22) - COUNTIF(Vertices[Eigenvector Centrality], "&gt;=" &amp; N23)</f>
        <v>0</v>
      </c>
      <c r="P22" s="37">
        <f t="shared" si="7"/>
        <v>0</v>
      </c>
      <c r="Q22" s="38">
        <f>COUNTIF(Vertices[PageRank], "&gt;= " &amp; P22) - COUNTIF(Vertices[PageRank], "&gt;=" &amp; P23)</f>
        <v>0</v>
      </c>
      <c r="R22" s="37">
        <f t="shared" si="8"/>
        <v>0</v>
      </c>
      <c r="S22" s="43">
        <f>COUNTIF(Vertices[Clustering Coefficient], "&gt;= " &amp; R22) - COUNTIF(Vertices[Clustering Coefficient], "&gt;=" &amp; R23)</f>
        <v>0</v>
      </c>
      <c r="T22" s="37">
        <f t="shared" ca="1" si="9"/>
        <v>41653.149840654609</v>
      </c>
      <c r="U22" s="38">
        <f t="shared" ca="1" si="0"/>
        <v>24</v>
      </c>
    </row>
    <row r="23" spans="1:21" x14ac:dyDescent="0.25">
      <c r="D23" s="32">
        <f t="shared" si="1"/>
        <v>0</v>
      </c>
      <c r="E23" s="3">
        <f>COUNTIF(Vertices[Degree], "&gt;= " &amp; D23) - COUNTIF(Vertices[Degree], "&gt;=" &amp; D24)</f>
        <v>0</v>
      </c>
      <c r="F23" s="39">
        <f t="shared" si="2"/>
        <v>0</v>
      </c>
      <c r="G23" s="40">
        <f>COUNTIF(Vertices[In-Degree], "&gt;= " &amp; F23) - COUNTIF(Vertices[In-Degree], "&gt;=" &amp; F24)</f>
        <v>0</v>
      </c>
      <c r="H23" s="39">
        <f t="shared" si="3"/>
        <v>0</v>
      </c>
      <c r="I23" s="40">
        <f>COUNTIF(Vertices[Out-Degree], "&gt;= " &amp; H23) - COUNTIF(Vertices[Out-Degree], "&gt;=" &amp; H24)</f>
        <v>0</v>
      </c>
      <c r="J23" s="39">
        <f t="shared" si="4"/>
        <v>0</v>
      </c>
      <c r="K23" s="40">
        <f>COUNTIF(Vertices[Betweenness Centrality], "&gt;= " &amp; J23) - COUNTIF(Vertices[Betweenness Centrality], "&gt;=" &amp; J24)</f>
        <v>0</v>
      </c>
      <c r="L23" s="39">
        <f t="shared" si="5"/>
        <v>0</v>
      </c>
      <c r="M23" s="40">
        <f>COUNTIF(Vertices[Closeness Centrality], "&gt;= " &amp; L23) - COUNTIF(Vertices[Closeness Centrality], "&gt;=" &amp; L24)</f>
        <v>0</v>
      </c>
      <c r="N23" s="39">
        <f t="shared" si="6"/>
        <v>0</v>
      </c>
      <c r="O23" s="40">
        <f>COUNTIF(Vertices[Eigenvector Centrality], "&gt;= " &amp; N23) - COUNTIF(Vertices[Eigenvector Centrality], "&gt;=" &amp; N24)</f>
        <v>0</v>
      </c>
      <c r="P23" s="39">
        <f t="shared" si="7"/>
        <v>0</v>
      </c>
      <c r="Q23" s="40">
        <f>COUNTIF(Vertices[PageRank], "&gt;= " &amp; P23) - COUNTIF(Vertices[PageRank], "&gt;=" &amp; P24)</f>
        <v>0</v>
      </c>
      <c r="R23" s="39">
        <f t="shared" si="8"/>
        <v>0</v>
      </c>
      <c r="S23" s="44">
        <f>COUNTIF(Vertices[Clustering Coefficient], "&gt;= " &amp; R23) - COUNTIF(Vertices[Clustering Coefficient], "&gt;=" &amp; R24)</f>
        <v>0</v>
      </c>
      <c r="T23" s="39">
        <f t="shared" ca="1" si="9"/>
        <v>41778.207589631784</v>
      </c>
      <c r="U23" s="40">
        <f t="shared" ca="1" si="0"/>
        <v>30</v>
      </c>
    </row>
    <row r="24" spans="1:21" x14ac:dyDescent="0.25">
      <c r="D24" s="32">
        <f t="shared" si="1"/>
        <v>0</v>
      </c>
      <c r="E24" s="3">
        <f>COUNTIF(Vertices[Degree], "&gt;= " &amp; D24) - COUNTIF(Vertices[Degree], "&gt;=" &amp; D25)</f>
        <v>0</v>
      </c>
      <c r="F24" s="37">
        <f t="shared" si="2"/>
        <v>0</v>
      </c>
      <c r="G24" s="38">
        <f>COUNTIF(Vertices[In-Degree], "&gt;= " &amp; F24) - COUNTIF(Vertices[In-Degree], "&gt;=" &amp; F25)</f>
        <v>0</v>
      </c>
      <c r="H24" s="37">
        <f t="shared" si="3"/>
        <v>0</v>
      </c>
      <c r="I24" s="38">
        <f>COUNTIF(Vertices[Out-Degree], "&gt;= " &amp; H24) - COUNTIF(Vertices[Out-Degree], "&gt;=" &amp; H25)</f>
        <v>0</v>
      </c>
      <c r="J24" s="37">
        <f t="shared" si="4"/>
        <v>0</v>
      </c>
      <c r="K24" s="38">
        <f>COUNTIF(Vertices[Betweenness Centrality], "&gt;= " &amp; J24) - COUNTIF(Vertices[Betweenness Centrality], "&gt;=" &amp; J25)</f>
        <v>0</v>
      </c>
      <c r="L24" s="37">
        <f t="shared" si="5"/>
        <v>0</v>
      </c>
      <c r="M24" s="38">
        <f>COUNTIF(Vertices[Closeness Centrality], "&gt;= " &amp; L24) - COUNTIF(Vertices[Closeness Centrality], "&gt;=" &amp; L25)</f>
        <v>0</v>
      </c>
      <c r="N24" s="37">
        <f t="shared" si="6"/>
        <v>0</v>
      </c>
      <c r="O24" s="38">
        <f>COUNTIF(Vertices[Eigenvector Centrality], "&gt;= " &amp; N24) - COUNTIF(Vertices[Eigenvector Centrality], "&gt;=" &amp; N25)</f>
        <v>0</v>
      </c>
      <c r="P24" s="37">
        <f t="shared" si="7"/>
        <v>0</v>
      </c>
      <c r="Q24" s="38">
        <f>COUNTIF(Vertices[PageRank], "&gt;= " &amp; P24) - COUNTIF(Vertices[PageRank], "&gt;=" &amp; P25)</f>
        <v>0</v>
      </c>
      <c r="R24" s="37">
        <f t="shared" si="8"/>
        <v>0</v>
      </c>
      <c r="S24" s="43">
        <f>COUNTIF(Vertices[Clustering Coefficient], "&gt;= " &amp; R24) - COUNTIF(Vertices[Clustering Coefficient], "&gt;=" &amp; R25)</f>
        <v>0</v>
      </c>
      <c r="T24" s="37">
        <f t="shared" ca="1" si="9"/>
        <v>41903.265338608959</v>
      </c>
      <c r="U24" s="38">
        <f t="shared" ca="1" si="0"/>
        <v>30</v>
      </c>
    </row>
    <row r="25" spans="1:21" x14ac:dyDescent="0.25">
      <c r="D25" s="32">
        <f t="shared" si="1"/>
        <v>0</v>
      </c>
      <c r="E25" s="3">
        <f>COUNTIF(Vertices[Degree], "&gt;= " &amp; D25) - COUNTIF(Vertices[Degree], "&gt;=" &amp; D26)</f>
        <v>0</v>
      </c>
      <c r="F25" s="39">
        <f t="shared" si="2"/>
        <v>0</v>
      </c>
      <c r="G25" s="40">
        <f>COUNTIF(Vertices[In-Degree], "&gt;= " &amp; F25) - COUNTIF(Vertices[In-Degree], "&gt;=" &amp; F26)</f>
        <v>0</v>
      </c>
      <c r="H25" s="39">
        <f t="shared" si="3"/>
        <v>0</v>
      </c>
      <c r="I25" s="40">
        <f>COUNTIF(Vertices[Out-Degree], "&gt;= " &amp; H25) - COUNTIF(Vertices[Out-Degree], "&gt;=" &amp; H26)</f>
        <v>0</v>
      </c>
      <c r="J25" s="39">
        <f t="shared" si="4"/>
        <v>0</v>
      </c>
      <c r="K25" s="40">
        <f>COUNTIF(Vertices[Betweenness Centrality], "&gt;= " &amp; J25) - COUNTIF(Vertices[Betweenness Centrality], "&gt;=" &amp; J26)</f>
        <v>0</v>
      </c>
      <c r="L25" s="39">
        <f t="shared" si="5"/>
        <v>0</v>
      </c>
      <c r="M25" s="40">
        <f>COUNTIF(Vertices[Closeness Centrality], "&gt;= " &amp; L25) - COUNTIF(Vertices[Closeness Centrality], "&gt;=" &amp; L26)</f>
        <v>0</v>
      </c>
      <c r="N25" s="39">
        <f t="shared" si="6"/>
        <v>0</v>
      </c>
      <c r="O25" s="40">
        <f>COUNTIF(Vertices[Eigenvector Centrality], "&gt;= " &amp; N25) - COUNTIF(Vertices[Eigenvector Centrality], "&gt;=" &amp; N26)</f>
        <v>0</v>
      </c>
      <c r="P25" s="39">
        <f t="shared" si="7"/>
        <v>0</v>
      </c>
      <c r="Q25" s="40">
        <f>COUNTIF(Vertices[PageRank], "&gt;= " &amp; P25) - COUNTIF(Vertices[PageRank], "&gt;=" &amp; P26)</f>
        <v>0</v>
      </c>
      <c r="R25" s="39">
        <f t="shared" si="8"/>
        <v>0</v>
      </c>
      <c r="S25" s="44">
        <f>COUNTIF(Vertices[Clustering Coefficient], "&gt;= " &amp; R25) - COUNTIF(Vertices[Clustering Coefficient], "&gt;=" &amp; R26)</f>
        <v>0</v>
      </c>
      <c r="T25" s="39">
        <f t="shared" ca="1" si="9"/>
        <v>42028.323087586134</v>
      </c>
      <c r="U25" s="40">
        <f t="shared" ca="1" si="0"/>
        <v>34</v>
      </c>
    </row>
    <row r="26" spans="1:21" x14ac:dyDescent="0.25">
      <c r="D26" s="32">
        <f t="shared" si="1"/>
        <v>0</v>
      </c>
      <c r="E26" s="3">
        <f>COUNTIF(Vertices[Degree], "&gt;= " &amp; D26) - COUNTIF(Vertices[Degree], "&gt;=" &amp; D27)</f>
        <v>0</v>
      </c>
      <c r="F26" s="37">
        <f t="shared" si="2"/>
        <v>0</v>
      </c>
      <c r="G26" s="38">
        <f>COUNTIF(Vertices[In-Degree], "&gt;= " &amp; F26) - COUNTIF(Vertices[In-Degree], "&gt;=" &amp; F27)</f>
        <v>0</v>
      </c>
      <c r="H26" s="37">
        <f t="shared" si="3"/>
        <v>0</v>
      </c>
      <c r="I26" s="38">
        <f>COUNTIF(Vertices[Out-Degree], "&gt;= " &amp; H26) - COUNTIF(Vertices[Out-Degree], "&gt;=" &amp; H27)</f>
        <v>0</v>
      </c>
      <c r="J26" s="37">
        <f t="shared" si="4"/>
        <v>0</v>
      </c>
      <c r="K26" s="38">
        <f>COUNTIF(Vertices[Betweenness Centrality], "&gt;= " &amp; J26) - COUNTIF(Vertices[Betweenness Centrality], "&gt;=" &amp; J27)</f>
        <v>0</v>
      </c>
      <c r="L26" s="37">
        <f t="shared" si="5"/>
        <v>0</v>
      </c>
      <c r="M26" s="38">
        <f>COUNTIF(Vertices[Closeness Centrality], "&gt;= " &amp; L26) - COUNTIF(Vertices[Closeness Centrality], "&gt;=" &amp; L27)</f>
        <v>0</v>
      </c>
      <c r="N26" s="37">
        <f t="shared" si="6"/>
        <v>0</v>
      </c>
      <c r="O26" s="38">
        <f>COUNTIF(Vertices[Eigenvector Centrality], "&gt;= " &amp; N26) - COUNTIF(Vertices[Eigenvector Centrality], "&gt;=" &amp; N27)</f>
        <v>0</v>
      </c>
      <c r="P26" s="37">
        <f t="shared" si="7"/>
        <v>0</v>
      </c>
      <c r="Q26" s="38">
        <f>COUNTIF(Vertices[PageRank], "&gt;= " &amp; P26) - COUNTIF(Vertices[PageRank], "&gt;=" &amp; P27)</f>
        <v>0</v>
      </c>
      <c r="R26" s="37">
        <f t="shared" si="8"/>
        <v>0</v>
      </c>
      <c r="S26" s="43">
        <f>COUNTIF(Vertices[Clustering Coefficient], "&gt;= " &amp; R26) - COUNTIF(Vertices[Clustering Coefficient], "&gt;=" &amp; R27)</f>
        <v>0</v>
      </c>
      <c r="T26" s="37">
        <f t="shared" ca="1" si="9"/>
        <v>42153.380836563309</v>
      </c>
      <c r="U26" s="38">
        <f t="shared" ca="1" si="0"/>
        <v>33</v>
      </c>
    </row>
    <row r="27" spans="1:21" x14ac:dyDescent="0.25">
      <c r="D27" s="32">
        <f t="shared" si="1"/>
        <v>0</v>
      </c>
      <c r="E27" s="3">
        <f>COUNTIF(Vertices[Degree], "&gt;= " &amp; D27) - COUNTIF(Vertices[Degree], "&gt;=" &amp; D28)</f>
        <v>0</v>
      </c>
      <c r="F27" s="39">
        <f t="shared" si="2"/>
        <v>0</v>
      </c>
      <c r="G27" s="40">
        <f>COUNTIF(Vertices[In-Degree], "&gt;= " &amp; F27) - COUNTIF(Vertices[In-Degree], "&gt;=" &amp; F28)</f>
        <v>0</v>
      </c>
      <c r="H27" s="39">
        <f t="shared" si="3"/>
        <v>0</v>
      </c>
      <c r="I27" s="40">
        <f>COUNTIF(Vertices[Out-Degree], "&gt;= " &amp; H27) - COUNTIF(Vertices[Out-Degree], "&gt;=" &amp; H28)</f>
        <v>0</v>
      </c>
      <c r="J27" s="39">
        <f t="shared" si="4"/>
        <v>0</v>
      </c>
      <c r="K27" s="40">
        <f>COUNTIF(Vertices[Betweenness Centrality], "&gt;= " &amp; J27) - COUNTIF(Vertices[Betweenness Centrality], "&gt;=" &amp; J28)</f>
        <v>0</v>
      </c>
      <c r="L27" s="39">
        <f t="shared" si="5"/>
        <v>0</v>
      </c>
      <c r="M27" s="40">
        <f>COUNTIF(Vertices[Closeness Centrality], "&gt;= " &amp; L27) - COUNTIF(Vertices[Closeness Centrality], "&gt;=" &amp; L28)</f>
        <v>0</v>
      </c>
      <c r="N27" s="39">
        <f t="shared" si="6"/>
        <v>0</v>
      </c>
      <c r="O27" s="40">
        <f>COUNTIF(Vertices[Eigenvector Centrality], "&gt;= " &amp; N27) - COUNTIF(Vertices[Eigenvector Centrality], "&gt;=" &amp; N28)</f>
        <v>0</v>
      </c>
      <c r="P27" s="39">
        <f t="shared" si="7"/>
        <v>0</v>
      </c>
      <c r="Q27" s="40">
        <f>COUNTIF(Vertices[PageRank], "&gt;= " &amp; P27) - COUNTIF(Vertices[PageRank], "&gt;=" &amp; P28)</f>
        <v>0</v>
      </c>
      <c r="R27" s="39">
        <f t="shared" si="8"/>
        <v>0</v>
      </c>
      <c r="S27" s="44">
        <f>COUNTIF(Vertices[Clustering Coefficient], "&gt;= " &amp; R27) - COUNTIF(Vertices[Clustering Coefficient], "&gt;=" &amp; R28)</f>
        <v>0</v>
      </c>
      <c r="T27" s="39">
        <f t="shared" ca="1" si="9"/>
        <v>42278.438585540483</v>
      </c>
      <c r="U27" s="40">
        <f t="shared" ca="1" si="0"/>
        <v>41</v>
      </c>
    </row>
    <row r="28" spans="1:21" x14ac:dyDescent="0.25">
      <c r="D28" s="32">
        <f t="shared" si="1"/>
        <v>0</v>
      </c>
      <c r="E28" s="3">
        <f>COUNTIF(Vertices[Degree], "&gt;= " &amp; D28) - COUNTIF(Vertices[Degree], "&gt;=" &amp; D29)</f>
        <v>0</v>
      </c>
      <c r="F28" s="37">
        <f t="shared" si="2"/>
        <v>0</v>
      </c>
      <c r="G28" s="38">
        <f>COUNTIF(Vertices[In-Degree], "&gt;= " &amp; F28) - COUNTIF(Vertices[In-Degree], "&gt;=" &amp; F29)</f>
        <v>0</v>
      </c>
      <c r="H28" s="37">
        <f t="shared" si="3"/>
        <v>0</v>
      </c>
      <c r="I28" s="38">
        <f>COUNTIF(Vertices[Out-Degree], "&gt;= " &amp; H28) - COUNTIF(Vertices[Out-Degree], "&gt;=" &amp; H29)</f>
        <v>0</v>
      </c>
      <c r="J28" s="37">
        <f t="shared" si="4"/>
        <v>0</v>
      </c>
      <c r="K28" s="38">
        <f>COUNTIF(Vertices[Betweenness Centrality], "&gt;= " &amp; J28) - COUNTIF(Vertices[Betweenness Centrality], "&gt;=" &amp; J29)</f>
        <v>0</v>
      </c>
      <c r="L28" s="37">
        <f t="shared" si="5"/>
        <v>0</v>
      </c>
      <c r="M28" s="38">
        <f>COUNTIF(Vertices[Closeness Centrality], "&gt;= " &amp; L28) - COUNTIF(Vertices[Closeness Centrality], "&gt;=" &amp; L29)</f>
        <v>0</v>
      </c>
      <c r="N28" s="37">
        <f t="shared" si="6"/>
        <v>0</v>
      </c>
      <c r="O28" s="38">
        <f>COUNTIF(Vertices[Eigenvector Centrality], "&gt;= " &amp; N28) - COUNTIF(Vertices[Eigenvector Centrality], "&gt;=" &amp; N29)</f>
        <v>0</v>
      </c>
      <c r="P28" s="37">
        <f t="shared" si="7"/>
        <v>0</v>
      </c>
      <c r="Q28" s="38">
        <f>COUNTIF(Vertices[PageRank], "&gt;= " &amp; P28) - COUNTIF(Vertices[PageRank], "&gt;=" &amp; P29)</f>
        <v>0</v>
      </c>
      <c r="R28" s="37">
        <f t="shared" si="8"/>
        <v>0</v>
      </c>
      <c r="S28" s="43">
        <f>COUNTIF(Vertices[Clustering Coefficient], "&gt;= " &amp; R28) - COUNTIF(Vertices[Clustering Coefficient], "&gt;=" &amp; R29)</f>
        <v>0</v>
      </c>
      <c r="T28" s="37">
        <f t="shared" ca="1" si="9"/>
        <v>42403.496334517658</v>
      </c>
      <c r="U28" s="38">
        <f t="shared" ca="1" si="0"/>
        <v>31</v>
      </c>
    </row>
    <row r="29" spans="1:21" x14ac:dyDescent="0.25">
      <c r="A29" t="s">
        <v>162</v>
      </c>
      <c r="B29" t="s">
        <v>17</v>
      </c>
      <c r="D29" s="32">
        <f t="shared" si="1"/>
        <v>0</v>
      </c>
      <c r="E29" s="3">
        <f>COUNTIF(Vertices[Degree], "&gt;= " &amp; D29) - COUNTIF(Vertices[Degree], "&gt;=" &amp; D30)</f>
        <v>0</v>
      </c>
      <c r="F29" s="39">
        <f t="shared" si="2"/>
        <v>0</v>
      </c>
      <c r="G29" s="40">
        <f>COUNTIF(Vertices[In-Degree], "&gt;= " &amp; F29) - COUNTIF(Vertices[In-Degree], "&gt;=" &amp; F30)</f>
        <v>0</v>
      </c>
      <c r="H29" s="39">
        <f t="shared" si="3"/>
        <v>0</v>
      </c>
      <c r="I29" s="40">
        <f>COUNTIF(Vertices[Out-Degree], "&gt;= " &amp; H29) - COUNTIF(Vertices[Out-Degree], "&gt;=" &amp; H30)</f>
        <v>0</v>
      </c>
      <c r="J29" s="39">
        <f t="shared" si="4"/>
        <v>0</v>
      </c>
      <c r="K29" s="40">
        <f>COUNTIF(Vertices[Betweenness Centrality], "&gt;= " &amp; J29) - COUNTIF(Vertices[Betweenness Centrality], "&gt;=" &amp; J30)</f>
        <v>0</v>
      </c>
      <c r="L29" s="39">
        <f t="shared" si="5"/>
        <v>0</v>
      </c>
      <c r="M29" s="40">
        <f>COUNTIF(Vertices[Closeness Centrality], "&gt;= " &amp; L29) - COUNTIF(Vertices[Closeness Centrality], "&gt;=" &amp; L30)</f>
        <v>0</v>
      </c>
      <c r="N29" s="39">
        <f t="shared" si="6"/>
        <v>0</v>
      </c>
      <c r="O29" s="40">
        <f>COUNTIF(Vertices[Eigenvector Centrality], "&gt;= " &amp; N29) - COUNTIF(Vertices[Eigenvector Centrality], "&gt;=" &amp; N30)</f>
        <v>0</v>
      </c>
      <c r="P29" s="39">
        <f t="shared" si="7"/>
        <v>0</v>
      </c>
      <c r="Q29" s="40">
        <f>COUNTIF(Vertices[PageRank], "&gt;= " &amp; P29) - COUNTIF(Vertices[PageRank], "&gt;=" &amp; P30)</f>
        <v>0</v>
      </c>
      <c r="R29" s="39">
        <f t="shared" si="8"/>
        <v>0</v>
      </c>
      <c r="S29" s="44">
        <f>COUNTIF(Vertices[Clustering Coefficient], "&gt;= " &amp; R29) - COUNTIF(Vertices[Clustering Coefficient], "&gt;=" &amp; R30)</f>
        <v>0</v>
      </c>
      <c r="T29" s="39">
        <f t="shared" ca="1" si="9"/>
        <v>42528.554083494833</v>
      </c>
      <c r="U29" s="40">
        <f t="shared" ca="1" si="0"/>
        <v>30</v>
      </c>
    </row>
    <row r="30" spans="1:21" x14ac:dyDescent="0.25">
      <c r="A30" s="33"/>
      <c r="B30" s="33"/>
      <c r="D30" s="32">
        <f t="shared" si="1"/>
        <v>0</v>
      </c>
      <c r="E30" s="3">
        <f>COUNTIF(Vertices[Degree], "&gt;= " &amp; D30) - COUNTIF(Vertices[Degree], "&gt;=" &amp; D31)</f>
        <v>0</v>
      </c>
      <c r="F30" s="37">
        <f t="shared" si="2"/>
        <v>0</v>
      </c>
      <c r="G30" s="38">
        <f>COUNTIF(Vertices[In-Degree], "&gt;= " &amp; F30) - COUNTIF(Vertices[In-Degree], "&gt;=" &amp; F31)</f>
        <v>0</v>
      </c>
      <c r="H30" s="37">
        <f t="shared" si="3"/>
        <v>0</v>
      </c>
      <c r="I30" s="38">
        <f>COUNTIF(Vertices[Out-Degree], "&gt;= " &amp; H30) - COUNTIF(Vertices[Out-Degree], "&gt;=" &amp; H31)</f>
        <v>0</v>
      </c>
      <c r="J30" s="37">
        <f t="shared" si="4"/>
        <v>0</v>
      </c>
      <c r="K30" s="38">
        <f>COUNTIF(Vertices[Betweenness Centrality], "&gt;= " &amp; J30) - COUNTIF(Vertices[Betweenness Centrality], "&gt;=" &amp; J31)</f>
        <v>0</v>
      </c>
      <c r="L30" s="37">
        <f t="shared" si="5"/>
        <v>0</v>
      </c>
      <c r="M30" s="38">
        <f>COUNTIF(Vertices[Closeness Centrality], "&gt;= " &amp; L30) - COUNTIF(Vertices[Closeness Centrality], "&gt;=" &amp; L31)</f>
        <v>0</v>
      </c>
      <c r="N30" s="37">
        <f t="shared" si="6"/>
        <v>0</v>
      </c>
      <c r="O30" s="38">
        <f>COUNTIF(Vertices[Eigenvector Centrality], "&gt;= " &amp; N30) - COUNTIF(Vertices[Eigenvector Centrality], "&gt;=" &amp; N31)</f>
        <v>0</v>
      </c>
      <c r="P30" s="37">
        <f t="shared" si="7"/>
        <v>0</v>
      </c>
      <c r="Q30" s="38">
        <f>COUNTIF(Vertices[PageRank], "&gt;= " &amp; P30) - COUNTIF(Vertices[PageRank], "&gt;=" &amp; P31)</f>
        <v>0</v>
      </c>
      <c r="R30" s="37">
        <f t="shared" si="8"/>
        <v>0</v>
      </c>
      <c r="S30" s="43">
        <f>COUNTIF(Vertices[Clustering Coefficient], "&gt;= " &amp; R30) - COUNTIF(Vertices[Clustering Coefficient], "&gt;=" &amp; R31)</f>
        <v>0</v>
      </c>
      <c r="T30" s="37">
        <f t="shared" ca="1" si="9"/>
        <v>42653.611832472008</v>
      </c>
      <c r="U30" s="38">
        <f t="shared" ca="1" si="0"/>
        <v>41</v>
      </c>
    </row>
    <row r="31" spans="1:21" x14ac:dyDescent="0.25">
      <c r="D31" s="32">
        <f t="shared" si="1"/>
        <v>0</v>
      </c>
      <c r="E31" s="3">
        <f>COUNTIF(Vertices[Degree], "&gt;= " &amp; D31) - COUNTIF(Vertices[Degree], "&gt;=" &amp; D32)</f>
        <v>0</v>
      </c>
      <c r="F31" s="39">
        <f t="shared" si="2"/>
        <v>0</v>
      </c>
      <c r="G31" s="40">
        <f>COUNTIF(Vertices[In-Degree], "&gt;= " &amp; F31) - COUNTIF(Vertices[In-Degree], "&gt;=" &amp; F32)</f>
        <v>0</v>
      </c>
      <c r="H31" s="39">
        <f t="shared" si="3"/>
        <v>0</v>
      </c>
      <c r="I31" s="40">
        <f>COUNTIF(Vertices[Out-Degree], "&gt;= " &amp; H31) - COUNTIF(Vertices[Out-Degree], "&gt;=" &amp; H32)</f>
        <v>0</v>
      </c>
      <c r="J31" s="39">
        <f t="shared" si="4"/>
        <v>0</v>
      </c>
      <c r="K31" s="40">
        <f>COUNTIF(Vertices[Betweenness Centrality], "&gt;= " &amp; J31) - COUNTIF(Vertices[Betweenness Centrality], "&gt;=" &amp; J32)</f>
        <v>0</v>
      </c>
      <c r="L31" s="39">
        <f t="shared" si="5"/>
        <v>0</v>
      </c>
      <c r="M31" s="40">
        <f>COUNTIF(Vertices[Closeness Centrality], "&gt;= " &amp; L31) - COUNTIF(Vertices[Closeness Centrality], "&gt;=" &amp; L32)</f>
        <v>0</v>
      </c>
      <c r="N31" s="39">
        <f t="shared" si="6"/>
        <v>0</v>
      </c>
      <c r="O31" s="40">
        <f>COUNTIF(Vertices[Eigenvector Centrality], "&gt;= " &amp; N31) - COUNTIF(Vertices[Eigenvector Centrality], "&gt;=" &amp; N32)</f>
        <v>0</v>
      </c>
      <c r="P31" s="39">
        <f t="shared" si="7"/>
        <v>0</v>
      </c>
      <c r="Q31" s="40">
        <f>COUNTIF(Vertices[PageRank], "&gt;= " &amp; P31) - COUNTIF(Vertices[PageRank], "&gt;=" &amp; P32)</f>
        <v>0</v>
      </c>
      <c r="R31" s="39">
        <f t="shared" si="8"/>
        <v>0</v>
      </c>
      <c r="S31" s="44">
        <f>COUNTIF(Vertices[Clustering Coefficient], "&gt;= " &amp; R31) - COUNTIF(Vertices[Clustering Coefficient], "&gt;=" &amp; R32)</f>
        <v>0</v>
      </c>
      <c r="T31" s="39">
        <f t="shared" ca="1" si="9"/>
        <v>42778.669581449183</v>
      </c>
      <c r="U31" s="40">
        <f t="shared" ca="1" si="0"/>
        <v>30</v>
      </c>
    </row>
    <row r="32" spans="1:21" x14ac:dyDescent="0.25">
      <c r="D32" s="32">
        <f t="shared" si="1"/>
        <v>0</v>
      </c>
      <c r="E32" s="3">
        <f>COUNTIF(Vertices[Degree], "&gt;= " &amp; D32) - COUNTIF(Vertices[Degree], "&gt;=" &amp; D33)</f>
        <v>0</v>
      </c>
      <c r="F32" s="37">
        <f t="shared" si="2"/>
        <v>0</v>
      </c>
      <c r="G32" s="38">
        <f>COUNTIF(Vertices[In-Degree], "&gt;= " &amp; F32) - COUNTIF(Vertices[In-Degree], "&gt;=" &amp; F33)</f>
        <v>0</v>
      </c>
      <c r="H32" s="37">
        <f t="shared" si="3"/>
        <v>0</v>
      </c>
      <c r="I32" s="38">
        <f>COUNTIF(Vertices[Out-Degree], "&gt;= " &amp; H32) - COUNTIF(Vertices[Out-Degree], "&gt;=" &amp; H33)</f>
        <v>0</v>
      </c>
      <c r="J32" s="37">
        <f t="shared" si="4"/>
        <v>0</v>
      </c>
      <c r="K32" s="38">
        <f>COUNTIF(Vertices[Betweenness Centrality], "&gt;= " &amp; J32) - COUNTIF(Vertices[Betweenness Centrality], "&gt;=" &amp; J33)</f>
        <v>0</v>
      </c>
      <c r="L32" s="37">
        <f t="shared" si="5"/>
        <v>0</v>
      </c>
      <c r="M32" s="38">
        <f>COUNTIF(Vertices[Closeness Centrality], "&gt;= " &amp; L32) - COUNTIF(Vertices[Closeness Centrality], "&gt;=" &amp; L33)</f>
        <v>0</v>
      </c>
      <c r="N32" s="37">
        <f t="shared" si="6"/>
        <v>0</v>
      </c>
      <c r="O32" s="38">
        <f>COUNTIF(Vertices[Eigenvector Centrality], "&gt;= " &amp; N32) - COUNTIF(Vertices[Eigenvector Centrality], "&gt;=" &amp; N33)</f>
        <v>0</v>
      </c>
      <c r="P32" s="37">
        <f t="shared" si="7"/>
        <v>0</v>
      </c>
      <c r="Q32" s="38">
        <f>COUNTIF(Vertices[PageRank], "&gt;= " &amp; P32) - COUNTIF(Vertices[PageRank], "&gt;=" &amp; P33)</f>
        <v>0</v>
      </c>
      <c r="R32" s="37">
        <f t="shared" si="8"/>
        <v>0</v>
      </c>
      <c r="S32" s="43">
        <f>COUNTIF(Vertices[Clustering Coefficient], "&gt;= " &amp; R32) - COUNTIF(Vertices[Clustering Coefficient], "&gt;=" &amp; R33)</f>
        <v>0</v>
      </c>
      <c r="T32" s="37">
        <f t="shared" ca="1" si="9"/>
        <v>42903.727330426358</v>
      </c>
      <c r="U32" s="38">
        <f t="shared" ca="1" si="0"/>
        <v>33</v>
      </c>
    </row>
    <row r="33" spans="1:21" x14ac:dyDescent="0.25">
      <c r="D33" s="32">
        <f t="shared" si="1"/>
        <v>0</v>
      </c>
      <c r="E33" s="3">
        <f>COUNTIF(Vertices[Degree], "&gt;= " &amp; D33) - COUNTIF(Vertices[Degree], "&gt;=" &amp; D34)</f>
        <v>0</v>
      </c>
      <c r="F33" s="39">
        <f t="shared" si="2"/>
        <v>0</v>
      </c>
      <c r="G33" s="40">
        <f>COUNTIF(Vertices[In-Degree], "&gt;= " &amp; F33) - COUNTIF(Vertices[In-Degree], "&gt;=" &amp; F34)</f>
        <v>0</v>
      </c>
      <c r="H33" s="39">
        <f t="shared" si="3"/>
        <v>0</v>
      </c>
      <c r="I33" s="40">
        <f>COUNTIF(Vertices[Out-Degree], "&gt;= " &amp; H33) - COUNTIF(Vertices[Out-Degree], "&gt;=" &amp; H34)</f>
        <v>0</v>
      </c>
      <c r="J33" s="39">
        <f t="shared" si="4"/>
        <v>0</v>
      </c>
      <c r="K33" s="40">
        <f>COUNTIF(Vertices[Betweenness Centrality], "&gt;= " &amp; J33) - COUNTIF(Vertices[Betweenness Centrality], "&gt;=" &amp; J34)</f>
        <v>0</v>
      </c>
      <c r="L33" s="39">
        <f t="shared" si="5"/>
        <v>0</v>
      </c>
      <c r="M33" s="40">
        <f>COUNTIF(Vertices[Closeness Centrality], "&gt;= " &amp; L33) - COUNTIF(Vertices[Closeness Centrality], "&gt;=" &amp; L34)</f>
        <v>0</v>
      </c>
      <c r="N33" s="39">
        <f t="shared" si="6"/>
        <v>0</v>
      </c>
      <c r="O33" s="40">
        <f>COUNTIF(Vertices[Eigenvector Centrality], "&gt;= " &amp; N33) - COUNTIF(Vertices[Eigenvector Centrality], "&gt;=" &amp; N34)</f>
        <v>0</v>
      </c>
      <c r="P33" s="39">
        <f t="shared" si="7"/>
        <v>0</v>
      </c>
      <c r="Q33" s="40">
        <f>COUNTIF(Vertices[PageRank], "&gt;= " &amp; P33) - COUNTIF(Vertices[PageRank], "&gt;=" &amp; P34)</f>
        <v>0</v>
      </c>
      <c r="R33" s="39">
        <f t="shared" si="8"/>
        <v>0</v>
      </c>
      <c r="S33" s="44">
        <f>COUNTIF(Vertices[Clustering Coefficient], "&gt;= " &amp; R33) - COUNTIF(Vertices[Clustering Coefficient], "&gt;=" &amp; R34)</f>
        <v>0</v>
      </c>
      <c r="T33" s="39">
        <f t="shared" ca="1" si="9"/>
        <v>43028.785079403533</v>
      </c>
      <c r="U33" s="40">
        <f t="shared" ca="1" si="0"/>
        <v>29</v>
      </c>
    </row>
    <row r="34" spans="1:21" x14ac:dyDescent="0.25">
      <c r="D34" s="32">
        <f t="shared" si="1"/>
        <v>0</v>
      </c>
      <c r="E34" s="3">
        <f>COUNTIF(Vertices[Degree], "&gt;= " &amp; D34) - COUNTIF(Vertices[Degree], "&gt;=" &amp; D35)</f>
        <v>0</v>
      </c>
      <c r="F34" s="37">
        <f t="shared" si="2"/>
        <v>0</v>
      </c>
      <c r="G34" s="38">
        <f>COUNTIF(Vertices[In-Degree], "&gt;= " &amp; F34) - COUNTIF(Vertices[In-Degree], "&gt;=" &amp; F35)</f>
        <v>0</v>
      </c>
      <c r="H34" s="37">
        <f t="shared" si="3"/>
        <v>0</v>
      </c>
      <c r="I34" s="38">
        <f>COUNTIF(Vertices[Out-Degree], "&gt;= " &amp; H34) - COUNTIF(Vertices[Out-Degree], "&gt;=" &amp; H35)</f>
        <v>0</v>
      </c>
      <c r="J34" s="37">
        <f t="shared" si="4"/>
        <v>0</v>
      </c>
      <c r="K34" s="38">
        <f>COUNTIF(Vertices[Betweenness Centrality], "&gt;= " &amp; J34) - COUNTIF(Vertices[Betweenness Centrality], "&gt;=" &amp; J35)</f>
        <v>0</v>
      </c>
      <c r="L34" s="37">
        <f t="shared" si="5"/>
        <v>0</v>
      </c>
      <c r="M34" s="38">
        <f>COUNTIF(Vertices[Closeness Centrality], "&gt;= " &amp; L34) - COUNTIF(Vertices[Closeness Centrality], "&gt;=" &amp; L35)</f>
        <v>0</v>
      </c>
      <c r="N34" s="37">
        <f t="shared" si="6"/>
        <v>0</v>
      </c>
      <c r="O34" s="38">
        <f>COUNTIF(Vertices[Eigenvector Centrality], "&gt;= " &amp; N34) - COUNTIF(Vertices[Eigenvector Centrality], "&gt;=" &amp; N35)</f>
        <v>0</v>
      </c>
      <c r="P34" s="37">
        <f t="shared" si="7"/>
        <v>0</v>
      </c>
      <c r="Q34" s="38">
        <f>COUNTIF(Vertices[PageRank], "&gt;= " &amp; P34) - COUNTIF(Vertices[PageRank], "&gt;=" &amp; P35)</f>
        <v>0</v>
      </c>
      <c r="R34" s="37">
        <f t="shared" si="8"/>
        <v>0</v>
      </c>
      <c r="S34" s="43">
        <f>COUNTIF(Vertices[Clustering Coefficient], "&gt;= " &amp; R34) - COUNTIF(Vertices[Clustering Coefficient], "&gt;=" &amp; R35)</f>
        <v>0</v>
      </c>
      <c r="T34" s="37">
        <f t="shared" ca="1" si="9"/>
        <v>43153.842828380708</v>
      </c>
      <c r="U34" s="38">
        <f t="shared" ca="1" si="0"/>
        <v>46</v>
      </c>
    </row>
    <row r="35" spans="1:21" x14ac:dyDescent="0.25">
      <c r="D35" s="32">
        <f t="shared" si="1"/>
        <v>0</v>
      </c>
      <c r="E35" s="3">
        <f>COUNTIF(Vertices[Degree], "&gt;= " &amp; D35) - COUNTIF(Vertices[Degree], "&gt;=" &amp; D36)</f>
        <v>0</v>
      </c>
      <c r="F35" s="39">
        <f t="shared" si="2"/>
        <v>0</v>
      </c>
      <c r="G35" s="40">
        <f>COUNTIF(Vertices[In-Degree], "&gt;= " &amp; F35) - COUNTIF(Vertices[In-Degree], "&gt;=" &amp; F36)</f>
        <v>0</v>
      </c>
      <c r="H35" s="39">
        <f t="shared" si="3"/>
        <v>0</v>
      </c>
      <c r="I35" s="40">
        <f>COUNTIF(Vertices[Out-Degree], "&gt;= " &amp; H35) - COUNTIF(Vertices[Out-Degree], "&gt;=" &amp; H36)</f>
        <v>0</v>
      </c>
      <c r="J35" s="39">
        <f t="shared" si="4"/>
        <v>0</v>
      </c>
      <c r="K35" s="40">
        <f>COUNTIF(Vertices[Betweenness Centrality], "&gt;= " &amp; J35) - COUNTIF(Vertices[Betweenness Centrality], "&gt;=" &amp; J36)</f>
        <v>0</v>
      </c>
      <c r="L35" s="39">
        <f t="shared" si="5"/>
        <v>0</v>
      </c>
      <c r="M35" s="40">
        <f>COUNTIF(Vertices[Closeness Centrality], "&gt;= " &amp; L35) - COUNTIF(Vertices[Closeness Centrality], "&gt;=" &amp; L36)</f>
        <v>0</v>
      </c>
      <c r="N35" s="39">
        <f t="shared" si="6"/>
        <v>0</v>
      </c>
      <c r="O35" s="40">
        <f>COUNTIF(Vertices[Eigenvector Centrality], "&gt;= " &amp; N35) - COUNTIF(Vertices[Eigenvector Centrality], "&gt;=" &amp; N36)</f>
        <v>0</v>
      </c>
      <c r="P35" s="39">
        <f t="shared" si="7"/>
        <v>0</v>
      </c>
      <c r="Q35" s="40">
        <f>COUNTIF(Vertices[PageRank], "&gt;= " &amp; P35) - COUNTIF(Vertices[PageRank], "&gt;=" &amp; P36)</f>
        <v>0</v>
      </c>
      <c r="R35" s="39">
        <f t="shared" si="8"/>
        <v>0</v>
      </c>
      <c r="S35" s="44">
        <f>COUNTIF(Vertices[Clustering Coefficient], "&gt;= " &amp; R35) - COUNTIF(Vertices[Clustering Coefficient], "&gt;=" &amp; R36)</f>
        <v>0</v>
      </c>
      <c r="T35" s="39">
        <f t="shared" ca="1" si="9"/>
        <v>43278.900577357883</v>
      </c>
      <c r="U35" s="40">
        <f t="shared" ca="1" si="0"/>
        <v>51</v>
      </c>
    </row>
    <row r="36" spans="1:21" x14ac:dyDescent="0.25">
      <c r="D36" s="32">
        <f t="shared" si="1"/>
        <v>0</v>
      </c>
      <c r="E36" s="3">
        <f>COUNTIF(Vertices[Degree], "&gt;= " &amp; D36) - COUNTIF(Vertices[Degree], "&gt;=" &amp; D37)</f>
        <v>0</v>
      </c>
      <c r="F36" s="37">
        <f t="shared" si="2"/>
        <v>0</v>
      </c>
      <c r="G36" s="38">
        <f>COUNTIF(Vertices[In-Degree], "&gt;= " &amp; F36) - COUNTIF(Vertices[In-Degree], "&gt;=" &amp; F37)</f>
        <v>0</v>
      </c>
      <c r="H36" s="37">
        <f t="shared" si="3"/>
        <v>0</v>
      </c>
      <c r="I36" s="38">
        <f>COUNTIF(Vertices[Out-Degree], "&gt;= " &amp; H36) - COUNTIF(Vertices[Out-Degree], "&gt;=" &amp; H37)</f>
        <v>0</v>
      </c>
      <c r="J36" s="37">
        <f t="shared" si="4"/>
        <v>0</v>
      </c>
      <c r="K36" s="38">
        <f>COUNTIF(Vertices[Betweenness Centrality], "&gt;= " &amp; J36) - COUNTIF(Vertices[Betweenness Centrality], "&gt;=" &amp; J37)</f>
        <v>0</v>
      </c>
      <c r="L36" s="37">
        <f t="shared" si="5"/>
        <v>0</v>
      </c>
      <c r="M36" s="38">
        <f>COUNTIF(Vertices[Closeness Centrality], "&gt;= " &amp; L36) - COUNTIF(Vertices[Closeness Centrality], "&gt;=" &amp; L37)</f>
        <v>0</v>
      </c>
      <c r="N36" s="37">
        <f t="shared" si="6"/>
        <v>0</v>
      </c>
      <c r="O36" s="38">
        <f>COUNTIF(Vertices[Eigenvector Centrality], "&gt;= " &amp; N36) - COUNTIF(Vertices[Eigenvector Centrality], "&gt;=" &amp; N37)</f>
        <v>0</v>
      </c>
      <c r="P36" s="37">
        <f t="shared" si="7"/>
        <v>0</v>
      </c>
      <c r="Q36" s="38">
        <f>COUNTIF(Vertices[PageRank], "&gt;= " &amp; P36) - COUNTIF(Vertices[PageRank], "&gt;=" &amp; P37)</f>
        <v>0</v>
      </c>
      <c r="R36" s="37">
        <f t="shared" si="8"/>
        <v>0</v>
      </c>
      <c r="S36" s="43">
        <f>COUNTIF(Vertices[Clustering Coefficient], "&gt;= " &amp; R36) - COUNTIF(Vertices[Clustering Coefficient], "&gt;=" &amp; R37)</f>
        <v>0</v>
      </c>
      <c r="T36" s="37">
        <f t="shared" ca="1" si="9"/>
        <v>43403.958326335058</v>
      </c>
      <c r="U36" s="38">
        <f t="shared" ca="1" si="0"/>
        <v>47</v>
      </c>
    </row>
    <row r="37" spans="1:21" x14ac:dyDescent="0.25">
      <c r="D37" s="32">
        <f t="shared" si="1"/>
        <v>0</v>
      </c>
      <c r="E37" s="3">
        <f>COUNTIF(Vertices[Degree], "&gt;= " &amp; D37) - COUNTIF(Vertices[Degree], "&gt;=" &amp; D38)</f>
        <v>0</v>
      </c>
      <c r="F37" s="39">
        <f t="shared" si="2"/>
        <v>0</v>
      </c>
      <c r="G37" s="40">
        <f>COUNTIF(Vertices[In-Degree], "&gt;= " &amp; F37) - COUNTIF(Vertices[In-Degree], "&gt;=" &amp; F38)</f>
        <v>0</v>
      </c>
      <c r="H37" s="39">
        <f t="shared" si="3"/>
        <v>0</v>
      </c>
      <c r="I37" s="40">
        <f>COUNTIF(Vertices[Out-Degree], "&gt;= " &amp; H37) - COUNTIF(Vertices[Out-Degree], "&gt;=" &amp; H38)</f>
        <v>0</v>
      </c>
      <c r="J37" s="39">
        <f t="shared" si="4"/>
        <v>0</v>
      </c>
      <c r="K37" s="40">
        <f>COUNTIF(Vertices[Betweenness Centrality], "&gt;= " &amp; J37) - COUNTIF(Vertices[Betweenness Centrality], "&gt;=" &amp; J38)</f>
        <v>0</v>
      </c>
      <c r="L37" s="39">
        <f t="shared" si="5"/>
        <v>0</v>
      </c>
      <c r="M37" s="40">
        <f>COUNTIF(Vertices[Closeness Centrality], "&gt;= " &amp; L37) - COUNTIF(Vertices[Closeness Centrality], "&gt;=" &amp; L38)</f>
        <v>0</v>
      </c>
      <c r="N37" s="39">
        <f t="shared" si="6"/>
        <v>0</v>
      </c>
      <c r="O37" s="40">
        <f>COUNTIF(Vertices[Eigenvector Centrality], "&gt;= " &amp; N37) - COUNTIF(Vertices[Eigenvector Centrality], "&gt;=" &amp; N38)</f>
        <v>0</v>
      </c>
      <c r="P37" s="39">
        <f t="shared" si="7"/>
        <v>0</v>
      </c>
      <c r="Q37" s="40">
        <f>COUNTIF(Vertices[PageRank], "&gt;= " &amp; P37) - COUNTIF(Vertices[PageRank], "&gt;=" &amp; P38)</f>
        <v>0</v>
      </c>
      <c r="R37" s="39">
        <f t="shared" si="8"/>
        <v>0</v>
      </c>
      <c r="S37" s="44">
        <f>COUNTIF(Vertices[Clustering Coefficient], "&gt;= " &amp; R37) - COUNTIF(Vertices[Clustering Coefficient], "&gt;=" &amp; R38)</f>
        <v>0</v>
      </c>
      <c r="T37" s="39">
        <f t="shared" ca="1" si="9"/>
        <v>43529.016075312233</v>
      </c>
      <c r="U37" s="40">
        <f t="shared" ca="1" si="0"/>
        <v>67</v>
      </c>
    </row>
    <row r="38" spans="1:21" x14ac:dyDescent="0.25">
      <c r="D38" s="32">
        <f t="shared" si="1"/>
        <v>0</v>
      </c>
      <c r="E38" s="3">
        <f>COUNTIF(Vertices[Degree], "&gt;= " &amp; D38) - COUNTIF(Vertices[Degree], "&gt;=" &amp; D39)</f>
        <v>0</v>
      </c>
      <c r="F38" s="37">
        <f t="shared" si="2"/>
        <v>0</v>
      </c>
      <c r="G38" s="38">
        <f>COUNTIF(Vertices[In-Degree], "&gt;= " &amp; F38) - COUNTIF(Vertices[In-Degree], "&gt;=" &amp; F39)</f>
        <v>0</v>
      </c>
      <c r="H38" s="37">
        <f t="shared" si="3"/>
        <v>0</v>
      </c>
      <c r="I38" s="38">
        <f>COUNTIF(Vertices[Out-Degree], "&gt;= " &amp; H38) - COUNTIF(Vertices[Out-Degree], "&gt;=" &amp; H39)</f>
        <v>0</v>
      </c>
      <c r="J38" s="37">
        <f t="shared" si="4"/>
        <v>0</v>
      </c>
      <c r="K38" s="38">
        <f>COUNTIF(Vertices[Betweenness Centrality], "&gt;= " &amp; J38) - COUNTIF(Vertices[Betweenness Centrality], "&gt;=" &amp; J39)</f>
        <v>0</v>
      </c>
      <c r="L38" s="37">
        <f t="shared" si="5"/>
        <v>0</v>
      </c>
      <c r="M38" s="38">
        <f>COUNTIF(Vertices[Closeness Centrality], "&gt;= " &amp; L38) - COUNTIF(Vertices[Closeness Centrality], "&gt;=" &amp; L39)</f>
        <v>0</v>
      </c>
      <c r="N38" s="37">
        <f t="shared" si="6"/>
        <v>0</v>
      </c>
      <c r="O38" s="38">
        <f>COUNTIF(Vertices[Eigenvector Centrality], "&gt;= " &amp; N38) - COUNTIF(Vertices[Eigenvector Centrality], "&gt;=" &amp; N39)</f>
        <v>0</v>
      </c>
      <c r="P38" s="37">
        <f t="shared" si="7"/>
        <v>0</v>
      </c>
      <c r="Q38" s="38">
        <f>COUNTIF(Vertices[PageRank], "&gt;= " &amp; P38) - COUNTIF(Vertices[PageRank], "&gt;=" &amp; P39)</f>
        <v>0</v>
      </c>
      <c r="R38" s="37">
        <f t="shared" si="8"/>
        <v>0</v>
      </c>
      <c r="S38" s="43">
        <f>COUNTIF(Vertices[Clustering Coefficient], "&gt;= " &amp; R38) - COUNTIF(Vertices[Clustering Coefficient], "&gt;=" &amp; R39)</f>
        <v>0</v>
      </c>
      <c r="T38" s="37">
        <f t="shared" ca="1" si="9"/>
        <v>43654.073824289408</v>
      </c>
      <c r="U38" s="38">
        <f t="shared" ca="1" si="0"/>
        <v>63</v>
      </c>
    </row>
    <row r="39" spans="1:21" x14ac:dyDescent="0.25">
      <c r="D39" s="32">
        <f t="shared" si="1"/>
        <v>0</v>
      </c>
      <c r="E39" s="3">
        <f>COUNTIF(Vertices[Degree], "&gt;= " &amp; D39) - COUNTIF(Vertices[Degree], "&gt;=" &amp; D40)</f>
        <v>0</v>
      </c>
      <c r="F39" s="39">
        <f t="shared" si="2"/>
        <v>0</v>
      </c>
      <c r="G39" s="40">
        <f>COUNTIF(Vertices[In-Degree], "&gt;= " &amp; F39) - COUNTIF(Vertices[In-Degree], "&gt;=" &amp; F40)</f>
        <v>0</v>
      </c>
      <c r="H39" s="39">
        <f t="shared" si="3"/>
        <v>0</v>
      </c>
      <c r="I39" s="40">
        <f>COUNTIF(Vertices[Out-Degree], "&gt;= " &amp; H39) - COUNTIF(Vertices[Out-Degree], "&gt;=" &amp; H40)</f>
        <v>0</v>
      </c>
      <c r="J39" s="39">
        <f t="shared" si="4"/>
        <v>0</v>
      </c>
      <c r="K39" s="40">
        <f>COUNTIF(Vertices[Betweenness Centrality], "&gt;= " &amp; J39) - COUNTIF(Vertices[Betweenness Centrality], "&gt;=" &amp; J40)</f>
        <v>0</v>
      </c>
      <c r="L39" s="39">
        <f t="shared" si="5"/>
        <v>0</v>
      </c>
      <c r="M39" s="40">
        <f>COUNTIF(Vertices[Closeness Centrality], "&gt;= " &amp; L39) - COUNTIF(Vertices[Closeness Centrality], "&gt;=" &amp; L40)</f>
        <v>0</v>
      </c>
      <c r="N39" s="39">
        <f t="shared" si="6"/>
        <v>0</v>
      </c>
      <c r="O39" s="40">
        <f>COUNTIF(Vertices[Eigenvector Centrality], "&gt;= " &amp; N39) - COUNTIF(Vertices[Eigenvector Centrality], "&gt;=" &amp; N40)</f>
        <v>0</v>
      </c>
      <c r="P39" s="39">
        <f t="shared" si="7"/>
        <v>0</v>
      </c>
      <c r="Q39" s="40">
        <f>COUNTIF(Vertices[PageRank], "&gt;= " &amp; P39) - COUNTIF(Vertices[PageRank], "&gt;=" &amp; P40)</f>
        <v>0</v>
      </c>
      <c r="R39" s="39">
        <f t="shared" si="8"/>
        <v>0</v>
      </c>
      <c r="S39" s="44">
        <f>COUNTIF(Vertices[Clustering Coefficient], "&gt;= " &amp; R39) - COUNTIF(Vertices[Clustering Coefficient], "&gt;=" &amp; R40)</f>
        <v>0</v>
      </c>
      <c r="T39" s="39">
        <f t="shared" ca="1" si="9"/>
        <v>43779.131573266583</v>
      </c>
      <c r="U39" s="40">
        <f t="shared" ca="1" si="0"/>
        <v>71</v>
      </c>
    </row>
    <row r="40" spans="1:21" x14ac:dyDescent="0.25">
      <c r="D40" s="32">
        <f t="shared" si="1"/>
        <v>0</v>
      </c>
      <c r="E40" s="3">
        <f>COUNTIF(Vertices[Degree], "&gt;= " &amp; D40) - COUNTIF(Vertices[Degree], "&gt;=" &amp; D41)</f>
        <v>0</v>
      </c>
      <c r="F40" s="37">
        <f t="shared" si="2"/>
        <v>0</v>
      </c>
      <c r="G40" s="38">
        <f>COUNTIF(Vertices[In-Degree], "&gt;= " &amp; F40) - COUNTIF(Vertices[In-Degree], "&gt;=" &amp; F41)</f>
        <v>0</v>
      </c>
      <c r="H40" s="37">
        <f t="shared" si="3"/>
        <v>0</v>
      </c>
      <c r="I40" s="38">
        <f>COUNTIF(Vertices[Out-Degree], "&gt;= " &amp; H40) - COUNTIF(Vertices[Out-Degree], "&gt;=" &amp; H41)</f>
        <v>0</v>
      </c>
      <c r="J40" s="37">
        <f t="shared" si="4"/>
        <v>0</v>
      </c>
      <c r="K40" s="38">
        <f>COUNTIF(Vertices[Betweenness Centrality], "&gt;= " &amp; J40) - COUNTIF(Vertices[Betweenness Centrality], "&gt;=" &amp; J41)</f>
        <v>0</v>
      </c>
      <c r="L40" s="37">
        <f t="shared" si="5"/>
        <v>0</v>
      </c>
      <c r="M40" s="38">
        <f>COUNTIF(Vertices[Closeness Centrality], "&gt;= " &amp; L40) - COUNTIF(Vertices[Closeness Centrality], "&gt;=" &amp; L41)</f>
        <v>0</v>
      </c>
      <c r="N40" s="37">
        <f t="shared" si="6"/>
        <v>0</v>
      </c>
      <c r="O40" s="38">
        <f>COUNTIF(Vertices[Eigenvector Centrality], "&gt;= " &amp; N40) - COUNTIF(Vertices[Eigenvector Centrality], "&gt;=" &amp; N41)</f>
        <v>0</v>
      </c>
      <c r="P40" s="37">
        <f t="shared" si="7"/>
        <v>0</v>
      </c>
      <c r="Q40" s="38">
        <f>COUNTIF(Vertices[PageRank], "&gt;= " &amp; P40) - COUNTIF(Vertices[PageRank], "&gt;=" &amp; P41)</f>
        <v>0</v>
      </c>
      <c r="R40" s="37">
        <f t="shared" si="8"/>
        <v>0</v>
      </c>
      <c r="S40" s="43">
        <f>COUNTIF(Vertices[Clustering Coefficient], "&gt;= " &amp; R40) - COUNTIF(Vertices[Clustering Coefficient], "&gt;=" &amp; R41)</f>
        <v>0</v>
      </c>
      <c r="T40" s="37">
        <f t="shared" ca="1" si="9"/>
        <v>43904.189322243757</v>
      </c>
      <c r="U40" s="38">
        <f t="shared" ca="1" si="0"/>
        <v>90</v>
      </c>
    </row>
    <row r="41" spans="1:21" x14ac:dyDescent="0.25">
      <c r="D41" s="32">
        <f t="shared" si="1"/>
        <v>0</v>
      </c>
      <c r="E41" s="3">
        <f>COUNTIF(Vertices[Degree], "&gt;= " &amp; D41) - COUNTIF(Vertices[Degree], "&gt;=" &amp; D42)</f>
        <v>0</v>
      </c>
      <c r="F41" s="39">
        <f t="shared" si="2"/>
        <v>0</v>
      </c>
      <c r="G41" s="40">
        <f>COUNTIF(Vertices[In-Degree], "&gt;= " &amp; F41) - COUNTIF(Vertices[In-Degree], "&gt;=" &amp; F42)</f>
        <v>0</v>
      </c>
      <c r="H41" s="39">
        <f t="shared" si="3"/>
        <v>0</v>
      </c>
      <c r="I41" s="40">
        <f>COUNTIF(Vertices[Out-Degree], "&gt;= " &amp; H41) - COUNTIF(Vertices[Out-Degree], "&gt;=" &amp; H42)</f>
        <v>0</v>
      </c>
      <c r="J41" s="39">
        <f t="shared" si="4"/>
        <v>0</v>
      </c>
      <c r="K41" s="40">
        <f>COUNTIF(Vertices[Betweenness Centrality], "&gt;= " &amp; J41) - COUNTIF(Vertices[Betweenness Centrality], "&gt;=" &amp; J42)</f>
        <v>0</v>
      </c>
      <c r="L41" s="39">
        <f t="shared" si="5"/>
        <v>0</v>
      </c>
      <c r="M41" s="40">
        <f>COUNTIF(Vertices[Closeness Centrality], "&gt;= " &amp; L41) - COUNTIF(Vertices[Closeness Centrality], "&gt;=" &amp; L42)</f>
        <v>0</v>
      </c>
      <c r="N41" s="39">
        <f t="shared" si="6"/>
        <v>0</v>
      </c>
      <c r="O41" s="40">
        <f>COUNTIF(Vertices[Eigenvector Centrality], "&gt;= " &amp; N41) - COUNTIF(Vertices[Eigenvector Centrality], "&gt;=" &amp; N42)</f>
        <v>0</v>
      </c>
      <c r="P41" s="39">
        <f t="shared" si="7"/>
        <v>0</v>
      </c>
      <c r="Q41" s="40">
        <f>COUNTIF(Vertices[PageRank], "&gt;= " &amp; P41) - COUNTIF(Vertices[PageRank], "&gt;=" &amp; P42)</f>
        <v>0</v>
      </c>
      <c r="R41" s="39">
        <f t="shared" si="8"/>
        <v>0</v>
      </c>
      <c r="S41" s="44">
        <f>COUNTIF(Vertices[Clustering Coefficient], "&gt;= " &amp; R41) - COUNTIF(Vertices[Clustering Coefficient], "&gt;=" &amp; R42)</f>
        <v>0</v>
      </c>
      <c r="T41" s="39">
        <f t="shared" ca="1" si="9"/>
        <v>44029.247071220932</v>
      </c>
      <c r="U41" s="40">
        <f t="shared" ca="1" si="0"/>
        <v>102</v>
      </c>
    </row>
    <row r="42" spans="1:21" x14ac:dyDescent="0.25">
      <c r="D42" s="32">
        <f t="shared" si="1"/>
        <v>0</v>
      </c>
      <c r="E42" s="3">
        <f>COUNTIF(Vertices[Degree], "&gt;= " &amp; D42) - COUNTIF(Vertices[Degree], "&gt;=" &amp; D43)</f>
        <v>0</v>
      </c>
      <c r="F42" s="37">
        <f t="shared" si="2"/>
        <v>0</v>
      </c>
      <c r="G42" s="38">
        <f>COUNTIF(Vertices[In-Degree], "&gt;= " &amp; F42) - COUNTIF(Vertices[In-Degree], "&gt;=" &amp; F43)</f>
        <v>0</v>
      </c>
      <c r="H42" s="37">
        <f t="shared" si="3"/>
        <v>0</v>
      </c>
      <c r="I42" s="38">
        <f>COUNTIF(Vertices[Out-Degree], "&gt;= " &amp; H42) - COUNTIF(Vertices[Out-Degree], "&gt;=" &amp; H43)</f>
        <v>0</v>
      </c>
      <c r="J42" s="37">
        <f t="shared" si="4"/>
        <v>0</v>
      </c>
      <c r="K42" s="38">
        <f>COUNTIF(Vertices[Betweenness Centrality], "&gt;= " &amp; J42) - COUNTIF(Vertices[Betweenness Centrality], "&gt;=" &amp; J43)</f>
        <v>0</v>
      </c>
      <c r="L42" s="37">
        <f t="shared" si="5"/>
        <v>0</v>
      </c>
      <c r="M42" s="38">
        <f>COUNTIF(Vertices[Closeness Centrality], "&gt;= " &amp; L42) - COUNTIF(Vertices[Closeness Centrality], "&gt;=" &amp; L43)</f>
        <v>0</v>
      </c>
      <c r="N42" s="37">
        <f t="shared" si="6"/>
        <v>0</v>
      </c>
      <c r="O42" s="38">
        <f>COUNTIF(Vertices[Eigenvector Centrality], "&gt;= " &amp; N42) - COUNTIF(Vertices[Eigenvector Centrality], "&gt;=" &amp; N43)</f>
        <v>0</v>
      </c>
      <c r="P42" s="37">
        <f t="shared" si="7"/>
        <v>0</v>
      </c>
      <c r="Q42" s="38">
        <f>COUNTIF(Vertices[PageRank], "&gt;= " &amp; P42) - COUNTIF(Vertices[PageRank], "&gt;=" &amp; P43)</f>
        <v>0</v>
      </c>
      <c r="R42" s="37">
        <f t="shared" si="8"/>
        <v>0</v>
      </c>
      <c r="S42" s="43">
        <f>COUNTIF(Vertices[Clustering Coefficient], "&gt;= " &amp; R42) - COUNTIF(Vertices[Clustering Coefficient], "&gt;=" &amp; R43)</f>
        <v>0</v>
      </c>
      <c r="T42" s="37">
        <f t="shared" ca="1" si="9"/>
        <v>44154.304820198107</v>
      </c>
      <c r="U42" s="38">
        <f t="shared" ca="1" si="0"/>
        <v>122</v>
      </c>
    </row>
    <row r="43" spans="1:21" x14ac:dyDescent="0.25">
      <c r="A43" s="33" t="s">
        <v>81</v>
      </c>
      <c r="B43" s="46" t="str">
        <f>IF(COUNT(Vertices[Degree])&gt;0, D2, NoMetricMessage)</f>
        <v>Not Available</v>
      </c>
      <c r="D43" s="32">
        <f t="shared" si="1"/>
        <v>0</v>
      </c>
      <c r="E43" s="3">
        <f>COUNTIF(Vertices[Degree], "&gt;= " &amp; D43) - COUNTIF(Vertices[Degree], "&gt;=" &amp; D44)</f>
        <v>0</v>
      </c>
      <c r="F43" s="39">
        <f t="shared" si="2"/>
        <v>0</v>
      </c>
      <c r="G43" s="40">
        <f>COUNTIF(Vertices[In-Degree], "&gt;= " &amp; F43) - COUNTIF(Vertices[In-Degree], "&gt;=" &amp; F44)</f>
        <v>0</v>
      </c>
      <c r="H43" s="39">
        <f t="shared" si="3"/>
        <v>0</v>
      </c>
      <c r="I43" s="40">
        <f>COUNTIF(Vertices[Out-Degree], "&gt;= " &amp; H43) - COUNTIF(Vertices[Out-Degree], "&gt;=" &amp; H44)</f>
        <v>0</v>
      </c>
      <c r="J43" s="39">
        <f t="shared" si="4"/>
        <v>0</v>
      </c>
      <c r="K43" s="40">
        <f>COUNTIF(Vertices[Betweenness Centrality], "&gt;= " &amp; J43) - COUNTIF(Vertices[Betweenness Centrality], "&gt;=" &amp; J44)</f>
        <v>0</v>
      </c>
      <c r="L43" s="39">
        <f t="shared" si="5"/>
        <v>0</v>
      </c>
      <c r="M43" s="40">
        <f>COUNTIF(Vertices[Closeness Centrality], "&gt;= " &amp; L43) - COUNTIF(Vertices[Closeness Centrality], "&gt;=" &amp; L44)</f>
        <v>0</v>
      </c>
      <c r="N43" s="39">
        <f t="shared" si="6"/>
        <v>0</v>
      </c>
      <c r="O43" s="40">
        <f>COUNTIF(Vertices[Eigenvector Centrality], "&gt;= " &amp; N43) - COUNTIF(Vertices[Eigenvector Centrality], "&gt;=" &amp; N44)</f>
        <v>0</v>
      </c>
      <c r="P43" s="39">
        <f t="shared" si="7"/>
        <v>0</v>
      </c>
      <c r="Q43" s="40">
        <f>COUNTIF(Vertices[PageRank], "&gt;= " &amp; P43) - COUNTIF(Vertices[PageRank], "&gt;=" &amp; P44)</f>
        <v>0</v>
      </c>
      <c r="R43" s="39">
        <f t="shared" si="8"/>
        <v>0</v>
      </c>
      <c r="S43" s="44">
        <f>COUNTIF(Vertices[Clustering Coefficient], "&gt;= " &amp; R43) - COUNTIF(Vertices[Clustering Coefficient], "&gt;=" &amp; R44)</f>
        <v>0</v>
      </c>
      <c r="T43" s="39">
        <f t="shared" ca="1" si="9"/>
        <v>44279.362569175282</v>
      </c>
      <c r="U43" s="40">
        <f t="shared" ca="1" si="0"/>
        <v>153</v>
      </c>
    </row>
    <row r="44" spans="1:21" x14ac:dyDescent="0.25">
      <c r="A44" s="33" t="s">
        <v>82</v>
      </c>
      <c r="B44" s="46" t="str">
        <f>IF(COUNT(Vertices[Degree])&gt;0, D45, NoMetricMessage)</f>
        <v>Not Available</v>
      </c>
      <c r="D44" s="32">
        <f t="shared" si="1"/>
        <v>0</v>
      </c>
      <c r="E44" s="3">
        <f>COUNTIF(Vertices[Degree], "&gt;= " &amp; D44) - COUNTIF(Vertices[Degree], "&gt;=" &amp; D45)</f>
        <v>0</v>
      </c>
      <c r="F44" s="37">
        <f t="shared" si="2"/>
        <v>0</v>
      </c>
      <c r="G44" s="38">
        <f>COUNTIF(Vertices[In-Degree], "&gt;= " &amp; F44) - COUNTIF(Vertices[In-Degree], "&gt;=" &amp; F45)</f>
        <v>0</v>
      </c>
      <c r="H44" s="37">
        <f t="shared" si="3"/>
        <v>0</v>
      </c>
      <c r="I44" s="38">
        <f>COUNTIF(Vertices[Out-Degree], "&gt;= " &amp; H44) - COUNTIF(Vertices[Out-Degree], "&gt;=" &amp; H45)</f>
        <v>0</v>
      </c>
      <c r="J44" s="37">
        <f t="shared" si="4"/>
        <v>0</v>
      </c>
      <c r="K44" s="38">
        <f>COUNTIF(Vertices[Betweenness Centrality], "&gt;= " &amp; J44) - COUNTIF(Vertices[Betweenness Centrality], "&gt;=" &amp; J45)</f>
        <v>0</v>
      </c>
      <c r="L44" s="37">
        <f t="shared" si="5"/>
        <v>0</v>
      </c>
      <c r="M44" s="38">
        <f>COUNTIF(Vertices[Closeness Centrality], "&gt;= " &amp; L44) - COUNTIF(Vertices[Closeness Centrality], "&gt;=" &amp; L45)</f>
        <v>0</v>
      </c>
      <c r="N44" s="37">
        <f t="shared" si="6"/>
        <v>0</v>
      </c>
      <c r="O44" s="38">
        <f>COUNTIF(Vertices[Eigenvector Centrality], "&gt;= " &amp; N44) - COUNTIF(Vertices[Eigenvector Centrality], "&gt;=" &amp; N45)</f>
        <v>0</v>
      </c>
      <c r="P44" s="37">
        <f t="shared" si="7"/>
        <v>0</v>
      </c>
      <c r="Q44" s="38">
        <f>COUNTIF(Vertices[PageRank], "&gt;= " &amp; P44) - COUNTIF(Vertices[PageRank], "&gt;=" &amp; P45)</f>
        <v>0</v>
      </c>
      <c r="R44" s="37">
        <f t="shared" si="8"/>
        <v>0</v>
      </c>
      <c r="S44" s="43">
        <f>COUNTIF(Vertices[Clustering Coefficient], "&gt;= " &amp; R44) - COUNTIF(Vertices[Clustering Coefficient], "&gt;=" &amp; R45)</f>
        <v>0</v>
      </c>
      <c r="T44" s="37">
        <f t="shared" ca="1" si="9"/>
        <v>44404.420318152457</v>
      </c>
      <c r="U44" s="38">
        <f t="shared" ca="1" si="0"/>
        <v>327</v>
      </c>
    </row>
    <row r="45" spans="1:21" x14ac:dyDescent="0.25">
      <c r="A45" s="33" t="s">
        <v>83</v>
      </c>
      <c r="B45" s="47" t="str">
        <f>IFERROR(AVERAGE(Vertices[Degree]),NoMetricMessage)</f>
        <v>Not Available</v>
      </c>
      <c r="D45" s="32">
        <f>MAX(Vertices[Degree])</f>
        <v>0</v>
      </c>
      <c r="E45" s="3">
        <f>COUNTIF(Vertices[Degree], "&gt;= " &amp; D45) - COUNTIF(Vertices[Degree], "&gt;=" &amp; D46)</f>
        <v>0</v>
      </c>
      <c r="F45" s="41">
        <f>MAX(Vertices[In-Degree])</f>
        <v>0</v>
      </c>
      <c r="G45" s="42">
        <f>COUNTIF(Vertices[In-Degree], "&gt;= " &amp; F45) - COUNTIF(Vertices[In-Degree], "&gt;=" &amp; F46)</f>
        <v>0</v>
      </c>
      <c r="H45" s="41">
        <f>MAX(Vertices[Out-Degree])</f>
        <v>0</v>
      </c>
      <c r="I45" s="42">
        <f>COUNTIF(Vertices[Out-Degree], "&gt;= " &amp; H45) - COUNTIF(Vertices[Out-Degree], "&gt;=" &amp; H46)</f>
        <v>0</v>
      </c>
      <c r="J45" s="41">
        <f>MAX(Vertices[Betweenness Centrality])</f>
        <v>0</v>
      </c>
      <c r="K45" s="42">
        <f>COUNTIF(Vertices[Betweenness Centrality], "&gt;= " &amp; J45) - COUNTIF(Vertices[Betweenness Centrality], "&gt;=" &amp; J46)</f>
        <v>0</v>
      </c>
      <c r="L45" s="41">
        <f>MAX(Vertices[Closeness Centrality])</f>
        <v>0</v>
      </c>
      <c r="M45" s="42">
        <f>COUNTIF(Vertices[Closeness Centrality], "&gt;= " &amp; L45) - COUNTIF(Vertices[Closeness Centrality], "&gt;=" &amp; L46)</f>
        <v>0</v>
      </c>
      <c r="N45" s="41">
        <f>MAX(Vertices[Eigenvector Centrality])</f>
        <v>0</v>
      </c>
      <c r="O45" s="42">
        <f>COUNTIF(Vertices[Eigenvector Centrality], "&gt;= " &amp; N45) - COUNTIF(Vertices[Eigenvector Centrality], "&gt;=" &amp; N46)</f>
        <v>0</v>
      </c>
      <c r="P45" s="41">
        <f>MAX(Vertices[PageRank])</f>
        <v>0</v>
      </c>
      <c r="Q45" s="42">
        <f>COUNTIF(Vertices[PageRank], "&gt;= " &amp; P45) - COUNTIF(Vertices[PageRank], "&gt;=" &amp; P46)</f>
        <v>0</v>
      </c>
      <c r="R45" s="41">
        <f>MAX(Vertices[Clustering Coefficient])</f>
        <v>0</v>
      </c>
      <c r="S45" s="45">
        <f>COUNTIF(Vertices[Clustering Coefficient], "&gt;= " &amp; R45) - COUNTIF(Vertices[Clustering Coefficient], "&gt;=" &amp; R46)</f>
        <v>0</v>
      </c>
      <c r="T45" s="41">
        <f ca="1">MAX(INDIRECT(DynamicFilterSourceColumnRange))</f>
        <v>44529.478067129632</v>
      </c>
      <c r="U45" s="42">
        <f t="shared" ca="1" si="0"/>
        <v>1</v>
      </c>
    </row>
    <row r="46" spans="1:21" x14ac:dyDescent="0.25">
      <c r="A46" s="33" t="s">
        <v>84</v>
      </c>
      <c r="B46" s="47" t="str">
        <f>IFERROR(MEDIAN(Vertices[Degree]),NoMetricMessage)</f>
        <v>Not Available</v>
      </c>
    </row>
    <row r="57" spans="1:2" x14ac:dyDescent="0.25">
      <c r="A57" s="33" t="s">
        <v>88</v>
      </c>
      <c r="B57" s="46" t="str">
        <f>IF(COUNT(Vertices[In-Degree])&gt;0, F2, NoMetricMessage)</f>
        <v>Not Available</v>
      </c>
    </row>
    <row r="58" spans="1:2" x14ac:dyDescent="0.25">
      <c r="A58" s="33" t="s">
        <v>89</v>
      </c>
      <c r="B58" s="46" t="str">
        <f>IF(COUNT(Vertices[In-Degree])&gt;0, F45, NoMetricMessage)</f>
        <v>Not Available</v>
      </c>
    </row>
    <row r="59" spans="1:2" x14ac:dyDescent="0.25">
      <c r="A59" s="33" t="s">
        <v>90</v>
      </c>
      <c r="B59" s="47" t="str">
        <f>IFERROR(AVERAGE(Vertices[In-Degree]),NoMetricMessage)</f>
        <v>Not Available</v>
      </c>
    </row>
    <row r="60" spans="1:2" x14ac:dyDescent="0.25">
      <c r="A60" s="33" t="s">
        <v>91</v>
      </c>
      <c r="B60" s="47" t="str">
        <f>IFERROR(MEDIAN(Vertices[In-Degree]),NoMetricMessage)</f>
        <v>Not Available</v>
      </c>
    </row>
    <row r="71" spans="1:2" x14ac:dyDescent="0.25">
      <c r="A71" s="33" t="s">
        <v>94</v>
      </c>
      <c r="B71" s="46" t="str">
        <f>IF(COUNT(Vertices[Out-Degree])&gt;0, H2, NoMetricMessage)</f>
        <v>Not Available</v>
      </c>
    </row>
    <row r="72" spans="1:2" x14ac:dyDescent="0.25">
      <c r="A72" s="33" t="s">
        <v>95</v>
      </c>
      <c r="B72" s="46" t="str">
        <f>IF(COUNT(Vertices[Out-Degree])&gt;0, H45, NoMetricMessage)</f>
        <v>Not Available</v>
      </c>
    </row>
    <row r="73" spans="1:2" x14ac:dyDescent="0.25">
      <c r="A73" s="33" t="s">
        <v>96</v>
      </c>
      <c r="B73" s="47" t="str">
        <f>IFERROR(AVERAGE(Vertices[Out-Degree]),NoMetricMessage)</f>
        <v>Not Available</v>
      </c>
    </row>
    <row r="74" spans="1:2" x14ac:dyDescent="0.25">
      <c r="A74" s="33" t="s">
        <v>97</v>
      </c>
      <c r="B74" s="47" t="str">
        <f>IFERROR(MEDIAN(Vertices[Out-Degree]),NoMetricMessage)</f>
        <v>Not Available</v>
      </c>
    </row>
    <row r="85" spans="1:2" x14ac:dyDescent="0.25">
      <c r="A85" s="33" t="s">
        <v>100</v>
      </c>
      <c r="B85" s="47" t="str">
        <f>IF(COUNT(Vertices[Betweenness Centrality])&gt;0, J2, NoMetricMessage)</f>
        <v>Not Available</v>
      </c>
    </row>
    <row r="86" spans="1:2" x14ac:dyDescent="0.25">
      <c r="A86" s="33" t="s">
        <v>101</v>
      </c>
      <c r="B86" s="47" t="str">
        <f>IF(COUNT(Vertices[Betweenness Centrality])&gt;0, J45, NoMetricMessage)</f>
        <v>Not Available</v>
      </c>
    </row>
    <row r="87" spans="1:2" x14ac:dyDescent="0.25">
      <c r="A87" s="33" t="s">
        <v>102</v>
      </c>
      <c r="B87" s="47" t="str">
        <f>IFERROR(AVERAGE(Vertices[Betweenness Centrality]),NoMetricMessage)</f>
        <v>Not Available</v>
      </c>
    </row>
    <row r="88" spans="1:2" x14ac:dyDescent="0.25">
      <c r="A88" s="33" t="s">
        <v>103</v>
      </c>
      <c r="B88" s="47" t="str">
        <f>IFERROR(MEDIAN(Vertices[Betweenness Centrality]),NoMetricMessage)</f>
        <v>Not Available</v>
      </c>
    </row>
    <row r="99" spans="1:2" x14ac:dyDescent="0.25">
      <c r="A99" s="33" t="s">
        <v>106</v>
      </c>
      <c r="B99" s="47" t="str">
        <f>IF(COUNT(Vertices[Closeness Centrality])&gt;0, L2, NoMetricMessage)</f>
        <v>Not Available</v>
      </c>
    </row>
    <row r="100" spans="1:2" x14ac:dyDescent="0.25">
      <c r="A100" s="33" t="s">
        <v>107</v>
      </c>
      <c r="B100" s="47" t="str">
        <f>IF(COUNT(Vertices[Closeness Centrality])&gt;0, L45, NoMetricMessage)</f>
        <v>Not Available</v>
      </c>
    </row>
    <row r="101" spans="1:2" x14ac:dyDescent="0.25">
      <c r="A101" s="33" t="s">
        <v>108</v>
      </c>
      <c r="B101" s="47" t="str">
        <f>IFERROR(AVERAGE(Vertices[Closeness Centrality]),NoMetricMessage)</f>
        <v>Not Available</v>
      </c>
    </row>
    <row r="102" spans="1:2" x14ac:dyDescent="0.25">
      <c r="A102" s="33" t="s">
        <v>109</v>
      </c>
      <c r="B102" s="47" t="str">
        <f>IFERROR(MEDIAN(Vertices[Closeness Centrality]),NoMetricMessage)</f>
        <v>Not Available</v>
      </c>
    </row>
    <row r="113" spans="1:2" x14ac:dyDescent="0.25">
      <c r="A113" s="33" t="s">
        <v>112</v>
      </c>
      <c r="B113" s="47" t="str">
        <f>IF(COUNT(Vertices[Eigenvector Centrality])&gt;0, N2, NoMetricMessage)</f>
        <v>Not Available</v>
      </c>
    </row>
    <row r="114" spans="1:2" x14ac:dyDescent="0.25">
      <c r="A114" s="33" t="s">
        <v>113</v>
      </c>
      <c r="B114" s="47" t="str">
        <f>IF(COUNT(Vertices[Eigenvector Centrality])&gt;0, N45, NoMetricMessage)</f>
        <v>Not Available</v>
      </c>
    </row>
    <row r="115" spans="1:2" x14ac:dyDescent="0.25">
      <c r="A115" s="33" t="s">
        <v>114</v>
      </c>
      <c r="B115" s="47" t="str">
        <f>IFERROR(AVERAGE(Vertices[Eigenvector Centrality]),NoMetricMessage)</f>
        <v>Not Available</v>
      </c>
    </row>
    <row r="116" spans="1:2" x14ac:dyDescent="0.25">
      <c r="A116" s="33" t="s">
        <v>115</v>
      </c>
      <c r="B116" s="47" t="str">
        <f>IFERROR(MEDIAN(Vertices[Eigenvector Centrality]),NoMetricMessage)</f>
        <v>Not Available</v>
      </c>
    </row>
    <row r="127" spans="1:2" x14ac:dyDescent="0.25">
      <c r="A127" s="33" t="s">
        <v>139</v>
      </c>
      <c r="B127" s="47" t="str">
        <f>IF(COUNT(Vertices[PageRank])&gt;0, P2, NoMetricMessage)</f>
        <v>Not Available</v>
      </c>
    </row>
    <row r="128" spans="1:2" x14ac:dyDescent="0.25">
      <c r="A128" s="33" t="s">
        <v>140</v>
      </c>
      <c r="B128" s="47" t="str">
        <f>IF(COUNT(Vertices[PageRank])&gt;0, P45, NoMetricMessage)</f>
        <v>Not Available</v>
      </c>
    </row>
    <row r="129" spans="1:2" x14ac:dyDescent="0.25">
      <c r="A129" s="33" t="s">
        <v>141</v>
      </c>
      <c r="B129" s="47" t="str">
        <f>IFERROR(AVERAGE(Vertices[PageRank]),NoMetricMessage)</f>
        <v>Not Available</v>
      </c>
    </row>
    <row r="130" spans="1:2" x14ac:dyDescent="0.25">
      <c r="A130" s="33" t="s">
        <v>142</v>
      </c>
      <c r="B130" s="47" t="str">
        <f>IFERROR(MEDIAN(Vertices[PageRank]),NoMetricMessage)</f>
        <v>Not Available</v>
      </c>
    </row>
    <row r="141" spans="1:2" x14ac:dyDescent="0.25">
      <c r="A141" s="33" t="s">
        <v>118</v>
      </c>
      <c r="B141" s="47" t="str">
        <f>IF(COUNT(Vertices[Clustering Coefficient])&gt;0, R2, NoMetricMessage)</f>
        <v>Not Available</v>
      </c>
    </row>
    <row r="142" spans="1:2" x14ac:dyDescent="0.25">
      <c r="A142" s="33" t="s">
        <v>119</v>
      </c>
      <c r="B142" s="47" t="str">
        <f>IF(COUNT(Vertices[Clustering Coefficient])&gt;0, R45, NoMetricMessage)</f>
        <v>Not Available</v>
      </c>
    </row>
    <row r="143" spans="1:2" x14ac:dyDescent="0.25">
      <c r="A143" s="33" t="s">
        <v>120</v>
      </c>
      <c r="B143" s="47" t="str">
        <f>IFERROR(AVERAGE(Vertices[Clustering Coefficient]),NoMetricMessage)</f>
        <v>Not Available</v>
      </c>
    </row>
    <row r="144" spans="1:2" x14ac:dyDescent="0.25">
      <c r="A144" s="33" t="s">
        <v>121</v>
      </c>
      <c r="B144" s="47" t="str">
        <f>IFERROR(MEDIAN(Vertices[Clustering Coefficient]),NoMetricMessage)</f>
        <v>Not Available</v>
      </c>
    </row>
  </sheetData>
  <dataConsolidate/>
  <pageMargins left="0.7" right="0.7" top="0.75" bottom="0.75" header="0.3" footer="0.3"/>
  <pageSetup orientation="portrait" horizontalDpi="0"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R23"/>
  <sheetViews>
    <sheetView workbookViewId="0">
      <selection activeCell="A2" sqref="A2"/>
    </sheetView>
  </sheetViews>
  <sheetFormatPr defaultRowHeight="15" x14ac:dyDescent="0.25"/>
  <cols>
    <col min="1" max="1" width="10.42578125" style="1" bestFit="1" customWidth="1"/>
    <col min="2" max="2" width="12.42578125" style="1" bestFit="1" customWidth="1"/>
    <col min="3" max="3" width="22.85546875" bestFit="1" customWidth="1"/>
    <col min="4" max="4" width="16.85546875" bestFit="1" customWidth="1"/>
    <col min="5" max="6" width="16.85546875" customWidth="1"/>
    <col min="7" max="7" width="14.28515625" bestFit="1" customWidth="1"/>
    <col min="8" max="8" width="14.28515625" customWidth="1"/>
    <col min="10" max="10" width="39.140625" bestFit="1" customWidth="1"/>
    <col min="11" max="11" width="10.85546875" bestFit="1" customWidth="1"/>
    <col min="13" max="13" width="8.42578125" bestFit="1" customWidth="1"/>
    <col min="14" max="14" width="10" bestFit="1" customWidth="1"/>
    <col min="15" max="15" width="11.85546875" bestFit="1" customWidth="1"/>
    <col min="16" max="16" width="12.140625" bestFit="1" customWidth="1"/>
  </cols>
  <sheetData>
    <row r="1" spans="1:18" s="4" customFormat="1" ht="36" customHeight="1" x14ac:dyDescent="0.25">
      <c r="A1" s="5" t="s">
        <v>6</v>
      </c>
      <c r="B1" s="5" t="s">
        <v>130</v>
      </c>
      <c r="C1" s="4" t="s">
        <v>7</v>
      </c>
      <c r="D1" s="4" t="s">
        <v>9</v>
      </c>
      <c r="E1" s="4" t="s">
        <v>163</v>
      </c>
      <c r="F1" s="5" t="s">
        <v>168</v>
      </c>
      <c r="G1" s="4" t="s">
        <v>14</v>
      </c>
      <c r="H1" s="4" t="s">
        <v>67</v>
      </c>
      <c r="J1" s="4" t="s">
        <v>18</v>
      </c>
      <c r="K1" s="4" t="s">
        <v>17</v>
      </c>
      <c r="M1" s="4" t="s">
        <v>22</v>
      </c>
      <c r="N1" s="4" t="s">
        <v>23</v>
      </c>
      <c r="O1" s="4" t="s">
        <v>24</v>
      </c>
      <c r="P1" s="4" t="s">
        <v>25</v>
      </c>
    </row>
    <row r="2" spans="1:18" x14ac:dyDescent="0.25">
      <c r="A2" s="1" t="s">
        <v>51</v>
      </c>
      <c r="B2" s="1" t="s">
        <v>131</v>
      </c>
      <c r="C2" t="s">
        <v>54</v>
      </c>
      <c r="D2" t="s">
        <v>55</v>
      </c>
      <c r="E2" t="s">
        <v>55</v>
      </c>
      <c r="F2" s="1" t="s">
        <v>51</v>
      </c>
      <c r="G2" t="s">
        <v>65</v>
      </c>
      <c r="H2" t="s">
        <v>158</v>
      </c>
      <c r="J2" t="s">
        <v>19</v>
      </c>
      <c r="K2">
        <v>108</v>
      </c>
      <c r="M2" t="s">
        <v>18257</v>
      </c>
      <c r="N2" t="s">
        <v>177</v>
      </c>
      <c r="O2">
        <v>44529</v>
      </c>
      <c r="P2">
        <v>44530</v>
      </c>
    </row>
    <row r="3" spans="1:18" x14ac:dyDescent="0.25">
      <c r="A3" s="1" t="s">
        <v>52</v>
      </c>
      <c r="B3" s="1" t="s">
        <v>132</v>
      </c>
      <c r="C3" t="s">
        <v>52</v>
      </c>
      <c r="D3" t="s">
        <v>56</v>
      </c>
      <c r="E3" t="s">
        <v>56</v>
      </c>
      <c r="F3" s="1" t="s">
        <v>52</v>
      </c>
      <c r="G3" t="s">
        <v>66</v>
      </c>
      <c r="H3" t="s">
        <v>68</v>
      </c>
      <c r="J3" t="s">
        <v>30</v>
      </c>
      <c r="K3" t="s">
        <v>18256</v>
      </c>
      <c r="M3" t="s">
        <v>18257</v>
      </c>
      <c r="N3" t="s">
        <v>182</v>
      </c>
      <c r="O3">
        <v>44529</v>
      </c>
      <c r="P3">
        <v>44530</v>
      </c>
    </row>
    <row r="4" spans="1:18" x14ac:dyDescent="0.25">
      <c r="A4" s="1" t="s">
        <v>53</v>
      </c>
      <c r="B4" s="1" t="s">
        <v>133</v>
      </c>
      <c r="C4" t="s">
        <v>53</v>
      </c>
      <c r="D4" t="s">
        <v>57</v>
      </c>
      <c r="E4" t="s">
        <v>57</v>
      </c>
      <c r="F4" s="1" t="s">
        <v>53</v>
      </c>
      <c r="G4">
        <v>0</v>
      </c>
      <c r="H4" t="s">
        <v>69</v>
      </c>
      <c r="J4" s="12" t="s">
        <v>78</v>
      </c>
      <c r="K4" s="12"/>
      <c r="M4" t="s">
        <v>145</v>
      </c>
      <c r="N4" t="s">
        <v>8507</v>
      </c>
      <c r="O4">
        <v>0</v>
      </c>
      <c r="P4">
        <v>346115</v>
      </c>
    </row>
    <row r="5" spans="1:18" ht="409.5" x14ac:dyDescent="0.25">
      <c r="A5">
        <v>1</v>
      </c>
      <c r="B5" s="1" t="s">
        <v>134</v>
      </c>
      <c r="C5" t="s">
        <v>51</v>
      </c>
      <c r="D5" t="s">
        <v>58</v>
      </c>
      <c r="E5" t="s">
        <v>58</v>
      </c>
      <c r="F5">
        <v>1</v>
      </c>
      <c r="G5">
        <v>1</v>
      </c>
      <c r="H5" t="s">
        <v>70</v>
      </c>
      <c r="J5" t="s">
        <v>171</v>
      </c>
      <c r="K5" s="13" t="s">
        <v>18794</v>
      </c>
      <c r="M5" t="s">
        <v>145</v>
      </c>
      <c r="N5" t="s">
        <v>8508</v>
      </c>
      <c r="O5">
        <v>0</v>
      </c>
      <c r="P5">
        <v>73756915</v>
      </c>
    </row>
    <row r="6" spans="1:18" x14ac:dyDescent="0.25">
      <c r="A6">
        <v>0</v>
      </c>
      <c r="B6" s="1" t="s">
        <v>135</v>
      </c>
      <c r="C6">
        <v>1</v>
      </c>
      <c r="D6" t="s">
        <v>59</v>
      </c>
      <c r="E6" t="s">
        <v>59</v>
      </c>
      <c r="F6">
        <v>0</v>
      </c>
      <c r="H6" t="s">
        <v>71</v>
      </c>
      <c r="J6" t="s">
        <v>172</v>
      </c>
      <c r="K6">
        <v>1</v>
      </c>
      <c r="M6" t="s">
        <v>145</v>
      </c>
      <c r="N6" t="s">
        <v>8509</v>
      </c>
      <c r="O6">
        <v>0</v>
      </c>
      <c r="P6">
        <v>7107631</v>
      </c>
      <c r="R6" t="s">
        <v>128</v>
      </c>
    </row>
    <row r="7" spans="1:18" x14ac:dyDescent="0.25">
      <c r="A7">
        <v>2</v>
      </c>
      <c r="B7">
        <v>1</v>
      </c>
      <c r="C7">
        <v>0</v>
      </c>
      <c r="D7" t="s">
        <v>60</v>
      </c>
      <c r="E7" t="s">
        <v>60</v>
      </c>
      <c r="F7">
        <v>2</v>
      </c>
      <c r="H7" t="s">
        <v>72</v>
      </c>
      <c r="J7" t="s">
        <v>173</v>
      </c>
      <c r="K7" t="s">
        <v>18793</v>
      </c>
      <c r="M7" t="s">
        <v>145</v>
      </c>
      <c r="N7" t="s">
        <v>8510</v>
      </c>
      <c r="O7">
        <v>0</v>
      </c>
      <c r="P7">
        <v>1053834</v>
      </c>
    </row>
    <row r="8" spans="1:18" x14ac:dyDescent="0.25">
      <c r="A8"/>
      <c r="B8">
        <v>2</v>
      </c>
      <c r="C8">
        <v>2</v>
      </c>
      <c r="D8" t="s">
        <v>61</v>
      </c>
      <c r="E8" t="s">
        <v>61</v>
      </c>
      <c r="H8" t="s">
        <v>73</v>
      </c>
      <c r="J8" t="s">
        <v>174</v>
      </c>
      <c r="K8" t="s">
        <v>175</v>
      </c>
      <c r="M8" t="s">
        <v>145</v>
      </c>
      <c r="N8" t="s">
        <v>8516</v>
      </c>
      <c r="O8">
        <v>39151.994861111103</v>
      </c>
      <c r="P8">
        <v>44530</v>
      </c>
    </row>
    <row r="9" spans="1:18" x14ac:dyDescent="0.25">
      <c r="A9"/>
      <c r="B9">
        <v>3</v>
      </c>
      <c r="C9">
        <v>4</v>
      </c>
      <c r="D9" t="s">
        <v>62</v>
      </c>
      <c r="E9" t="s">
        <v>62</v>
      </c>
      <c r="H9" t="s">
        <v>74</v>
      </c>
    </row>
    <row r="10" spans="1:18" x14ac:dyDescent="0.25">
      <c r="A10"/>
      <c r="B10">
        <v>4</v>
      </c>
      <c r="D10" t="s">
        <v>63</v>
      </c>
      <c r="E10" t="s">
        <v>63</v>
      </c>
      <c r="H10" t="s">
        <v>75</v>
      </c>
    </row>
    <row r="11" spans="1:18" x14ac:dyDescent="0.25">
      <c r="A11"/>
      <c r="B11">
        <v>5</v>
      </c>
      <c r="D11" t="s">
        <v>46</v>
      </c>
      <c r="E11">
        <v>1</v>
      </c>
      <c r="H11" t="s">
        <v>76</v>
      </c>
    </row>
    <row r="12" spans="1:18" x14ac:dyDescent="0.25">
      <c r="A12"/>
      <c r="B12"/>
      <c r="D12" t="s">
        <v>64</v>
      </c>
      <c r="E12">
        <v>2</v>
      </c>
      <c r="H12">
        <v>0</v>
      </c>
    </row>
    <row r="13" spans="1:18" x14ac:dyDescent="0.25">
      <c r="A13"/>
      <c r="B13"/>
      <c r="D13">
        <v>1</v>
      </c>
      <c r="E13">
        <v>3</v>
      </c>
      <c r="H13">
        <v>1</v>
      </c>
    </row>
    <row r="14" spans="1:18" x14ac:dyDescent="0.25">
      <c r="D14">
        <v>2</v>
      </c>
      <c r="E14">
        <v>4</v>
      </c>
      <c r="H14">
        <v>2</v>
      </c>
    </row>
    <row r="15" spans="1:18" x14ac:dyDescent="0.25">
      <c r="D15">
        <v>3</v>
      </c>
      <c r="E15">
        <v>5</v>
      </c>
      <c r="H15">
        <v>3</v>
      </c>
    </row>
    <row r="16" spans="1:18" x14ac:dyDescent="0.25">
      <c r="D16">
        <v>4</v>
      </c>
      <c r="E16">
        <v>6</v>
      </c>
      <c r="H16">
        <v>4</v>
      </c>
    </row>
    <row r="17" spans="4:8" x14ac:dyDescent="0.25">
      <c r="D17">
        <v>5</v>
      </c>
      <c r="E17">
        <v>7</v>
      </c>
      <c r="H17">
        <v>5</v>
      </c>
    </row>
    <row r="18" spans="4:8" x14ac:dyDescent="0.25">
      <c r="D18">
        <v>6</v>
      </c>
      <c r="E18">
        <v>8</v>
      </c>
      <c r="H18">
        <v>6</v>
      </c>
    </row>
    <row r="19" spans="4:8" x14ac:dyDescent="0.25">
      <c r="D19">
        <v>7</v>
      </c>
      <c r="E19">
        <v>9</v>
      </c>
      <c r="H19">
        <v>7</v>
      </c>
    </row>
    <row r="20" spans="4:8" x14ac:dyDescent="0.25">
      <c r="D20">
        <v>8</v>
      </c>
      <c r="H20">
        <v>8</v>
      </c>
    </row>
    <row r="21" spans="4:8" x14ac:dyDescent="0.25">
      <c r="D21">
        <v>9</v>
      </c>
      <c r="H21">
        <v>9</v>
      </c>
    </row>
    <row r="22" spans="4:8" x14ac:dyDescent="0.25">
      <c r="D22">
        <v>10</v>
      </c>
    </row>
    <row r="23" spans="4:8" x14ac:dyDescent="0.25">
      <c r="D23">
        <v>11</v>
      </c>
    </row>
  </sheetData>
  <dataConsolidate/>
  <pageMargins left="0.7" right="0.7" top="0.75" bottom="0.75" header="0.3" footer="0.3"/>
  <pageSetup orientation="portrait" horizontalDpi="0" verticalDpi="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5433A014-DB24-4CA0-83AA-C27A3688461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13</vt:i4>
      </vt:variant>
    </vt:vector>
  </HeadingPairs>
  <TitlesOfParts>
    <vt:vector size="20" baseType="lpstr">
      <vt:lpstr>Edges</vt:lpstr>
      <vt:lpstr>Vertices</vt:lpstr>
      <vt:lpstr>Do Not Delete</vt:lpstr>
      <vt:lpstr>Groups</vt:lpstr>
      <vt:lpstr>Group Vertices</vt:lpstr>
      <vt:lpstr>Overall Metrics</vt:lpstr>
      <vt:lpstr>Misc</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dc:creator>
  <cp:lastModifiedBy>Joseph</cp:lastModifiedBy>
  <dcterms:created xsi:type="dcterms:W3CDTF">2008-01-30T00:41:58Z</dcterms:created>
  <dcterms:modified xsi:type="dcterms:W3CDTF">2021-12-01T14:30:33Z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http://www.nodexlgraphgallery.org/NodeXLBasicSetup/Smrf.NodeXL.ExcelTemplate.vsto|aa51c0f3-62b4-4782-83a8-a15dcdd17698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